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ol_and_v13_fix\ol_and_v13\Table\"/>
    </mc:Choice>
  </mc:AlternateContent>
  <xr:revisionPtr revIDLastSave="0" documentId="13_ncr:1_{89691095-32DC-4078-AD0A-E3F79BF7D9EF}" xr6:coauthVersionLast="43" xr6:coauthVersionMax="43" xr10:uidLastSave="{00000000-0000-0000-0000-000000000000}"/>
  <bookViews>
    <workbookView xWindow="28680" yWindow="-120" windowWidth="29040" windowHeight="15840" tabRatio="805" xr2:uid="{00000000-000D-0000-FFFF-FFFF00000000}"/>
  </bookViews>
  <sheets>
    <sheet name="Sheet1" sheetId="1" r:id="rId1"/>
    <sheet name="Sheet2" sheetId="11" r:id="rId2"/>
    <sheet name="调整表" sheetId="4" r:id="rId3"/>
    <sheet name="总需求" sheetId="10" r:id="rId4"/>
    <sheet name="属性表（单）" sheetId="7" r:id="rId5"/>
    <sheet name="属性表（单核）" sheetId="9" r:id="rId6"/>
    <sheet name="经验表" sheetId="6" r:id="rId7"/>
    <sheet name="价值表" sheetId="5" r:id="rId8"/>
    <sheet name="性价比" sheetId="8" r:id="rId9"/>
    <sheet name="仙魂单属性（青云）" sheetId="2" r:id="rId10"/>
    <sheet name="仙魂双属性（青云）" sheetId="3" r:id="rId11"/>
  </sheets>
  <definedNames>
    <definedName name="_xlnm._FilterDatabase" localSheetId="0" hidden="1">Sheet1!$A$1:$J$5256</definedName>
    <definedName name="_xlnm._FilterDatabase" localSheetId="1" hidden="1">Sheet2!$A$1:$J$1751</definedName>
    <definedName name="_xlnm._FilterDatabase" localSheetId="2" hidden="1">调整表!$A$1:$O$5256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603" i="11" l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353" i="11"/>
  <c r="I354" i="11" s="1"/>
  <c r="I355" i="11" s="1"/>
  <c r="I356" i="11" s="1"/>
  <c r="I357" i="11" s="1"/>
  <c r="I358" i="11" s="1"/>
  <c r="I359" i="11" s="1"/>
  <c r="I360" i="11" s="1"/>
  <c r="I361" i="11" s="1"/>
  <c r="I362" i="11" s="1"/>
  <c r="I363" i="11" s="1"/>
  <c r="I364" i="11" s="1"/>
  <c r="I365" i="11" s="1"/>
  <c r="I366" i="11" s="1"/>
  <c r="I367" i="11" s="1"/>
  <c r="I368" i="11" s="1"/>
  <c r="I369" i="11" s="1"/>
  <c r="I370" i="11" s="1"/>
  <c r="I371" i="11" s="1"/>
  <c r="I372" i="11" s="1"/>
  <c r="I373" i="11" s="1"/>
  <c r="I374" i="11" s="1"/>
  <c r="I375" i="11" s="1"/>
  <c r="I376" i="11" s="1"/>
  <c r="I377" i="11" s="1"/>
  <c r="I378" i="11" s="1"/>
  <c r="I379" i="11" s="1"/>
  <c r="I380" i="11" s="1"/>
  <c r="I381" i="11" s="1"/>
  <c r="I382" i="11" s="1"/>
  <c r="I383" i="11" s="1"/>
  <c r="I384" i="11" s="1"/>
  <c r="I385" i="11" s="1"/>
  <c r="I386" i="11" s="1"/>
  <c r="I387" i="11" s="1"/>
  <c r="I388" i="11" s="1"/>
  <c r="I389" i="11" s="1"/>
  <c r="I390" i="11" s="1"/>
  <c r="I391" i="11" s="1"/>
  <c r="I392" i="11" s="1"/>
  <c r="I393" i="11" s="1"/>
  <c r="I394" i="11" s="1"/>
  <c r="I395" i="11" s="1"/>
  <c r="I396" i="11" s="1"/>
  <c r="I397" i="11" s="1"/>
  <c r="I398" i="11" s="1"/>
  <c r="I399" i="11" s="1"/>
  <c r="I400" i="11" s="1"/>
  <c r="I401" i="11" s="1"/>
  <c r="I403" i="11" s="1"/>
  <c r="I404" i="11" s="1"/>
  <c r="I405" i="11" s="1"/>
  <c r="I406" i="11" s="1"/>
  <c r="I407" i="11" s="1"/>
  <c r="I408" i="11" s="1"/>
  <c r="I409" i="11" s="1"/>
  <c r="I410" i="11" s="1"/>
  <c r="I411" i="11" s="1"/>
  <c r="I412" i="11" s="1"/>
  <c r="I413" i="11" s="1"/>
  <c r="I414" i="11" s="1"/>
  <c r="I415" i="11" s="1"/>
  <c r="I416" i="11" s="1"/>
  <c r="I417" i="11" s="1"/>
  <c r="I418" i="11" s="1"/>
  <c r="I419" i="11" s="1"/>
  <c r="I420" i="11" s="1"/>
  <c r="I421" i="11" s="1"/>
  <c r="I422" i="11" s="1"/>
  <c r="I423" i="11" s="1"/>
  <c r="I424" i="11" s="1"/>
  <c r="I425" i="11" s="1"/>
  <c r="I426" i="11" s="1"/>
  <c r="I427" i="11" s="1"/>
  <c r="I428" i="11" s="1"/>
  <c r="I429" i="11" s="1"/>
  <c r="I430" i="11" s="1"/>
  <c r="I431" i="11" s="1"/>
  <c r="I432" i="11" s="1"/>
  <c r="I433" i="11" s="1"/>
  <c r="I434" i="11" s="1"/>
  <c r="I435" i="11" s="1"/>
  <c r="I436" i="11" s="1"/>
  <c r="I437" i="11" s="1"/>
  <c r="I438" i="11" s="1"/>
  <c r="I439" i="11" s="1"/>
  <c r="I440" i="11" s="1"/>
  <c r="I441" i="11" s="1"/>
  <c r="I442" i="11" s="1"/>
  <c r="I443" i="11" s="1"/>
  <c r="I444" i="11" s="1"/>
  <c r="I445" i="11" s="1"/>
  <c r="I446" i="11" s="1"/>
  <c r="I447" i="11" s="1"/>
  <c r="I448" i="11" s="1"/>
  <c r="I449" i="11" s="1"/>
  <c r="I450" i="11" s="1"/>
  <c r="I451" i="11" s="1"/>
  <c r="I453" i="11" s="1"/>
  <c r="I454" i="11" s="1"/>
  <c r="I455" i="11" s="1"/>
  <c r="I456" i="11" s="1"/>
  <c r="I457" i="11" s="1"/>
  <c r="I458" i="11" s="1"/>
  <c r="I459" i="11" s="1"/>
  <c r="I460" i="11" s="1"/>
  <c r="I461" i="11" s="1"/>
  <c r="I462" i="11" s="1"/>
  <c r="I463" i="11" s="1"/>
  <c r="I464" i="11" s="1"/>
  <c r="I465" i="11" s="1"/>
  <c r="I466" i="11" s="1"/>
  <c r="I467" i="11" s="1"/>
  <c r="I468" i="11" s="1"/>
  <c r="I469" i="11" s="1"/>
  <c r="I470" i="11" s="1"/>
  <c r="I471" i="11" s="1"/>
  <c r="I472" i="11" s="1"/>
  <c r="I473" i="11" s="1"/>
  <c r="I474" i="11" s="1"/>
  <c r="I475" i="11" s="1"/>
  <c r="I476" i="11" s="1"/>
  <c r="I477" i="11" s="1"/>
  <c r="I478" i="11" s="1"/>
  <c r="I479" i="11" s="1"/>
  <c r="I480" i="11" s="1"/>
  <c r="I481" i="11" s="1"/>
  <c r="I482" i="11" s="1"/>
  <c r="I483" i="11" s="1"/>
  <c r="I484" i="11" s="1"/>
  <c r="I485" i="11" s="1"/>
  <c r="I486" i="11" s="1"/>
  <c r="I487" i="11" s="1"/>
  <c r="I488" i="11" s="1"/>
  <c r="I489" i="11" s="1"/>
  <c r="I490" i="11" s="1"/>
  <c r="I491" i="11" s="1"/>
  <c r="I492" i="11" s="1"/>
  <c r="I493" i="11" s="1"/>
  <c r="I494" i="11" s="1"/>
  <c r="I495" i="11" s="1"/>
  <c r="I496" i="11" s="1"/>
  <c r="I497" i="11" s="1"/>
  <c r="I498" i="11" s="1"/>
  <c r="I499" i="11" s="1"/>
  <c r="I500" i="11" s="1"/>
  <c r="I501" i="11" s="1"/>
  <c r="I203" i="1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I251" i="11" s="1"/>
  <c r="I103" i="1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C8" i="4" l="1"/>
  <c r="E7" i="4"/>
  <c r="T7" i="4" s="1"/>
  <c r="S7" i="4" s="1"/>
  <c r="D7" i="4"/>
  <c r="E8" i="4"/>
  <c r="D57" i="4"/>
  <c r="D107" i="4"/>
  <c r="D157" i="4"/>
  <c r="D207" i="4"/>
  <c r="D257" i="4"/>
  <c r="D307" i="4"/>
  <c r="D357" i="4"/>
  <c r="D407" i="4"/>
  <c r="D457" i="4"/>
  <c r="D507" i="4"/>
  <c r="D557" i="4"/>
  <c r="D607" i="4"/>
  <c r="D657" i="4"/>
  <c r="D707" i="4"/>
  <c r="D757" i="4"/>
  <c r="D807" i="4"/>
  <c r="D857" i="4"/>
  <c r="D907" i="4"/>
  <c r="D957" i="4"/>
  <c r="D1007" i="4"/>
  <c r="D1057" i="4"/>
  <c r="D1107" i="4"/>
  <c r="D1157" i="4"/>
  <c r="D1207" i="4"/>
  <c r="D1257" i="4"/>
  <c r="D1307" i="4"/>
  <c r="D1357" i="4"/>
  <c r="D1407" i="4"/>
  <c r="D1457" i="4"/>
  <c r="D1507" i="4"/>
  <c r="D1557" i="4"/>
  <c r="D1607" i="4"/>
  <c r="D1657" i="4"/>
  <c r="D1707" i="4"/>
  <c r="D1757" i="4"/>
  <c r="D1807" i="4"/>
  <c r="D1857" i="4"/>
  <c r="D1907" i="4"/>
  <c r="D1957" i="4"/>
  <c r="D2007" i="4"/>
  <c r="D2057" i="4"/>
  <c r="D2107" i="4"/>
  <c r="D2157" i="4"/>
  <c r="D2207" i="4"/>
  <c r="D2257" i="4"/>
  <c r="D2307" i="4"/>
  <c r="D2357" i="4"/>
  <c r="D2407" i="4"/>
  <c r="D2457" i="4"/>
  <c r="D2507" i="4"/>
  <c r="D2557" i="4"/>
  <c r="D2607" i="4"/>
  <c r="D2657" i="4"/>
  <c r="D2707" i="4"/>
  <c r="D2757" i="4"/>
  <c r="D2807" i="4"/>
  <c r="D2857" i="4"/>
  <c r="D2907" i="4"/>
  <c r="D2957" i="4"/>
  <c r="D3007" i="4"/>
  <c r="D3057" i="4"/>
  <c r="D3107" i="4"/>
  <c r="D3157" i="4"/>
  <c r="D3207" i="4"/>
  <c r="D3257" i="4"/>
  <c r="D3307" i="4"/>
  <c r="D3357" i="4"/>
  <c r="D3407" i="4"/>
  <c r="D3457" i="4"/>
  <c r="D3507" i="4"/>
  <c r="U3507" i="4" s="1"/>
  <c r="E3507" i="4"/>
  <c r="T3507" i="4" s="1"/>
  <c r="S3507" i="4" s="1"/>
  <c r="C3508" i="4"/>
  <c r="D3557" i="4"/>
  <c r="N3557" i="4" s="1"/>
  <c r="D3607" i="4"/>
  <c r="N3607" i="4" s="1"/>
  <c r="R3607" i="4" s="1"/>
  <c r="D3657" i="4"/>
  <c r="D3707" i="4"/>
  <c r="D3757" i="4"/>
  <c r="D3807" i="4"/>
  <c r="D3857" i="4"/>
  <c r="D3907" i="4"/>
  <c r="D3957" i="4"/>
  <c r="D4007" i="4"/>
  <c r="D4057" i="4"/>
  <c r="D4107" i="4"/>
  <c r="D4157" i="4"/>
  <c r="D4207" i="4"/>
  <c r="N4207" i="4" s="1"/>
  <c r="D4257" i="4"/>
  <c r="D4307" i="4"/>
  <c r="D4357" i="4"/>
  <c r="D4407" i="4"/>
  <c r="D4457" i="4"/>
  <c r="D4507" i="4"/>
  <c r="D4557" i="4"/>
  <c r="N4557" i="4" s="1"/>
  <c r="D4607" i="4"/>
  <c r="D4657" i="4"/>
  <c r="D4707" i="4"/>
  <c r="D4757" i="4"/>
  <c r="D4807" i="4"/>
  <c r="D4857" i="4"/>
  <c r="G4857" i="4" s="1"/>
  <c r="D4907" i="4"/>
  <c r="D4957" i="4"/>
  <c r="D5007" i="4"/>
  <c r="D5057" i="4"/>
  <c r="D5107" i="4"/>
  <c r="D5157" i="4"/>
  <c r="D5207" i="4"/>
  <c r="H22" i="5"/>
  <c r="H29" i="5" s="1"/>
  <c r="C3" i="5"/>
  <c r="N16" i="5"/>
  <c r="C4" i="5"/>
  <c r="N17" i="5"/>
  <c r="D5" i="5"/>
  <c r="C5" i="5" s="1"/>
  <c r="N18" i="5"/>
  <c r="D6" i="5"/>
  <c r="C6" i="5" s="1"/>
  <c r="N19" i="5"/>
  <c r="D7" i="5"/>
  <c r="C7" i="5" s="1"/>
  <c r="N20" i="5"/>
  <c r="D8" i="5"/>
  <c r="C8" i="5"/>
  <c r="C9" i="5"/>
  <c r="Y8" i="4" s="1"/>
  <c r="U7" i="4" s="1"/>
  <c r="C10" i="5"/>
  <c r="Y9" i="4" s="1"/>
  <c r="C11" i="5"/>
  <c r="Y10" i="4" s="1"/>
  <c r="D12" i="5"/>
  <c r="C12" i="5"/>
  <c r="D13" i="5"/>
  <c r="C13" i="5" s="1"/>
  <c r="D15" i="5"/>
  <c r="C15" i="5" s="1"/>
  <c r="Y21" i="4" s="1"/>
  <c r="C2" i="5"/>
  <c r="F15" i="5"/>
  <c r="F14" i="5"/>
  <c r="D14" i="5" s="1"/>
  <c r="C14" i="5" s="1"/>
  <c r="Y20" i="4" s="1"/>
  <c r="L26" i="5"/>
  <c r="L24" i="5"/>
  <c r="I25" i="5"/>
  <c r="G20" i="5"/>
  <c r="L25" i="5" s="1"/>
  <c r="G21" i="5"/>
  <c r="G19" i="5"/>
  <c r="L11" i="2"/>
  <c r="L15" i="2"/>
  <c r="L12" i="2"/>
  <c r="L13" i="2"/>
  <c r="E6" i="4"/>
  <c r="E2" i="4"/>
  <c r="D9" i="10"/>
  <c r="I12" i="7"/>
  <c r="W4" i="6"/>
  <c r="S1" i="6" s="1"/>
  <c r="X16" i="6" s="1"/>
  <c r="B3" i="8"/>
  <c r="C3" i="8"/>
  <c r="I13" i="7"/>
  <c r="G13" i="7" s="1"/>
  <c r="M1" i="6"/>
  <c r="P1" i="6"/>
  <c r="X12" i="6" s="1"/>
  <c r="H1" i="6"/>
  <c r="G17" i="7"/>
  <c r="G16" i="7"/>
  <c r="G15" i="7"/>
  <c r="G10" i="7"/>
  <c r="M4" i="6"/>
  <c r="J3" i="8" s="1"/>
  <c r="K3" i="8" s="1"/>
  <c r="X11" i="6"/>
  <c r="K5" i="3"/>
  <c r="L5" i="3"/>
  <c r="K6" i="3"/>
  <c r="L6" i="3"/>
  <c r="K7" i="3"/>
  <c r="L7" i="3"/>
  <c r="K8" i="3"/>
  <c r="L8" i="3"/>
  <c r="K9" i="3"/>
  <c r="L9" i="3"/>
  <c r="L4" i="3"/>
  <c r="K4" i="3"/>
  <c r="D4" i="7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2008" i="4"/>
  <c r="N2008" i="4"/>
  <c r="P2008" i="4"/>
  <c r="C5" i="7"/>
  <c r="D5" i="7"/>
  <c r="D2009" i="4"/>
  <c r="E5" i="7"/>
  <c r="D2010" i="4"/>
  <c r="D2011" i="4"/>
  <c r="D2012" i="4"/>
  <c r="G2012" i="4"/>
  <c r="D2013" i="4"/>
  <c r="D2014" i="4"/>
  <c r="E10" i="7"/>
  <c r="D2015" i="4"/>
  <c r="G2015" i="4"/>
  <c r="E11" i="7"/>
  <c r="E12" i="7" s="1"/>
  <c r="E13" i="7" s="1"/>
  <c r="D2016" i="4"/>
  <c r="D2017" i="4"/>
  <c r="D2018" i="4"/>
  <c r="D2019" i="4"/>
  <c r="E15" i="7"/>
  <c r="D2020" i="4"/>
  <c r="E16" i="7"/>
  <c r="D2021" i="4"/>
  <c r="E17" i="7"/>
  <c r="E18" i="7" s="1"/>
  <c r="D2022" i="4"/>
  <c r="D2023" i="4"/>
  <c r="D2024" i="4"/>
  <c r="E20" i="7"/>
  <c r="E21" i="7" s="1"/>
  <c r="E22" i="7" s="1"/>
  <c r="E23" i="7" s="1"/>
  <c r="D2025" i="4"/>
  <c r="D2026" i="4"/>
  <c r="D2027" i="4"/>
  <c r="D2028" i="4"/>
  <c r="D2029" i="4"/>
  <c r="E25" i="7"/>
  <c r="D2030" i="4"/>
  <c r="G2030" i="4" s="1"/>
  <c r="E26" i="7"/>
  <c r="D2031" i="4"/>
  <c r="E27" i="7"/>
  <c r="D2032" i="4"/>
  <c r="E28" i="7"/>
  <c r="D2033" i="4"/>
  <c r="D2034" i="4"/>
  <c r="E30" i="7"/>
  <c r="D2035" i="4"/>
  <c r="E31" i="7"/>
  <c r="E32" i="7" s="1"/>
  <c r="E33" i="7" s="1"/>
  <c r="D2036" i="4"/>
  <c r="D2037" i="4"/>
  <c r="D2038" i="4"/>
  <c r="G2038" i="4"/>
  <c r="D2039" i="4"/>
  <c r="E35" i="7"/>
  <c r="E36" i="7" s="1"/>
  <c r="E37" i="7" s="1"/>
  <c r="E38" i="7" s="1"/>
  <c r="D2040" i="4"/>
  <c r="D2041" i="4"/>
  <c r="D2042" i="4"/>
  <c r="G2042" i="4" s="1"/>
  <c r="D2043" i="4"/>
  <c r="G2043" i="4" s="1"/>
  <c r="D2044" i="4"/>
  <c r="G2044" i="4"/>
  <c r="E40" i="7"/>
  <c r="E41" i="7" s="1"/>
  <c r="E42" i="7" s="1"/>
  <c r="E43" i="7" s="1"/>
  <c r="D2045" i="4"/>
  <c r="D2046" i="4"/>
  <c r="D2047" i="4"/>
  <c r="D2048" i="4"/>
  <c r="D2049" i="4"/>
  <c r="E45" i="7"/>
  <c r="D2050" i="4"/>
  <c r="E46" i="7"/>
  <c r="E47" i="7" s="1"/>
  <c r="E48" i="7" s="1"/>
  <c r="D2051" i="4"/>
  <c r="D2052" i="4"/>
  <c r="G2052" i="4" s="1"/>
  <c r="D2053" i="4"/>
  <c r="D2054" i="4"/>
  <c r="E50" i="7"/>
  <c r="E51" i="7" s="1"/>
  <c r="E52" i="7" s="1"/>
  <c r="D2055" i="4"/>
  <c r="G2055" i="4"/>
  <c r="D2056" i="4"/>
  <c r="G2056" i="4" s="1"/>
  <c r="G2057" i="4"/>
  <c r="N2057" i="4"/>
  <c r="P2057" i="4" s="1"/>
  <c r="D2058" i="4"/>
  <c r="G2058" i="4" s="1"/>
  <c r="D2059" i="4"/>
  <c r="D2060" i="4"/>
  <c r="D2061" i="4"/>
  <c r="D2062" i="4"/>
  <c r="D2063" i="4"/>
  <c r="G2063" i="4"/>
  <c r="D2064" i="4"/>
  <c r="G2064" i="4" s="1"/>
  <c r="D2065" i="4"/>
  <c r="G2065" i="4"/>
  <c r="D2066" i="4"/>
  <c r="D2067" i="4"/>
  <c r="G2067" i="4" s="1"/>
  <c r="D2068" i="4"/>
  <c r="G2068" i="4" s="1"/>
  <c r="D2069" i="4"/>
  <c r="D2070" i="4"/>
  <c r="D2071" i="4"/>
  <c r="D2072" i="4"/>
  <c r="G2072" i="4"/>
  <c r="D2073" i="4"/>
  <c r="G2073" i="4"/>
  <c r="D2074" i="4"/>
  <c r="D2075" i="4"/>
  <c r="G2075" i="4" s="1"/>
  <c r="D2076" i="4"/>
  <c r="G2076" i="4" s="1"/>
  <c r="D2077" i="4"/>
  <c r="D2078" i="4"/>
  <c r="G2078" i="4"/>
  <c r="D2079" i="4"/>
  <c r="D2080" i="4"/>
  <c r="D2081" i="4"/>
  <c r="G2081" i="4"/>
  <c r="D2082" i="4"/>
  <c r="D2083" i="4"/>
  <c r="D2084" i="4"/>
  <c r="D2085" i="4"/>
  <c r="D2086" i="4"/>
  <c r="G2086" i="4"/>
  <c r="D2087" i="4"/>
  <c r="D2088" i="4"/>
  <c r="D2089" i="4"/>
  <c r="G2089" i="4" s="1"/>
  <c r="D2090" i="4"/>
  <c r="D2091" i="4"/>
  <c r="D2092" i="4"/>
  <c r="G2092" i="4" s="1"/>
  <c r="D2093" i="4"/>
  <c r="G2093" i="4" s="1"/>
  <c r="D2094" i="4"/>
  <c r="D2095" i="4"/>
  <c r="G2095" i="4"/>
  <c r="D2096" i="4"/>
  <c r="G2096" i="4"/>
  <c r="D2097" i="4"/>
  <c r="D2098" i="4"/>
  <c r="D2099" i="4"/>
  <c r="D2100" i="4"/>
  <c r="G2100" i="4" s="1"/>
  <c r="D2101" i="4"/>
  <c r="G2101" i="4"/>
  <c r="D2102" i="4"/>
  <c r="D2103" i="4"/>
  <c r="D2104" i="4"/>
  <c r="G2104" i="4"/>
  <c r="D2105" i="4"/>
  <c r="D2106" i="4"/>
  <c r="D2108" i="4"/>
  <c r="D2109" i="4"/>
  <c r="D2110" i="4"/>
  <c r="D2111" i="4"/>
  <c r="D2112" i="4"/>
  <c r="D2113" i="4"/>
  <c r="G2113" i="4" s="1"/>
  <c r="D2114" i="4"/>
  <c r="D2115" i="4"/>
  <c r="D2116" i="4"/>
  <c r="G2116" i="4" s="1"/>
  <c r="D2117" i="4"/>
  <c r="D2118" i="4"/>
  <c r="D2119" i="4"/>
  <c r="G2119" i="4"/>
  <c r="D2120" i="4"/>
  <c r="D2121" i="4"/>
  <c r="D2122" i="4"/>
  <c r="G2122" i="4"/>
  <c r="D2123" i="4"/>
  <c r="D2124" i="4"/>
  <c r="G2124" i="4"/>
  <c r="D2125" i="4"/>
  <c r="G2125" i="4" s="1"/>
  <c r="D2126" i="4"/>
  <c r="D2127" i="4"/>
  <c r="D2128" i="4"/>
  <c r="D2129" i="4"/>
  <c r="D2130" i="4"/>
  <c r="D2131" i="4"/>
  <c r="D2132" i="4"/>
  <c r="G2132" i="4" s="1"/>
  <c r="D2133" i="4"/>
  <c r="D2134" i="4"/>
  <c r="D2135" i="4"/>
  <c r="D2136" i="4"/>
  <c r="G2136" i="4"/>
  <c r="D2137" i="4"/>
  <c r="G2137" i="4"/>
  <c r="D2138" i="4"/>
  <c r="G2138" i="4"/>
  <c r="D2139" i="4"/>
  <c r="D2140" i="4"/>
  <c r="D2141" i="4"/>
  <c r="D2142" i="4"/>
  <c r="D2143" i="4"/>
  <c r="G2143" i="4" s="1"/>
  <c r="D2144" i="4"/>
  <c r="D2145" i="4"/>
  <c r="D2146" i="4"/>
  <c r="D2147" i="4"/>
  <c r="D2148" i="4"/>
  <c r="G2148" i="4" s="1"/>
  <c r="D2149" i="4"/>
  <c r="G2149" i="4"/>
  <c r="D2150" i="4"/>
  <c r="D2151" i="4"/>
  <c r="D2152" i="4"/>
  <c r="G2152" i="4"/>
  <c r="D2153" i="4"/>
  <c r="G2153" i="4"/>
  <c r="D2154" i="4"/>
  <c r="D2155" i="4"/>
  <c r="G2155" i="4"/>
  <c r="D2156" i="4"/>
  <c r="G2157" i="4"/>
  <c r="D2158" i="4"/>
  <c r="D2159" i="4"/>
  <c r="G2159" i="4"/>
  <c r="D2160" i="4"/>
  <c r="D2161" i="4"/>
  <c r="D2162" i="4"/>
  <c r="G2162" i="4"/>
  <c r="D2163" i="4"/>
  <c r="D2164" i="4"/>
  <c r="G2164" i="4"/>
  <c r="D2165" i="4"/>
  <c r="D2166" i="4"/>
  <c r="G2166" i="4" s="1"/>
  <c r="D2167" i="4"/>
  <c r="G2167" i="4"/>
  <c r="D2168" i="4"/>
  <c r="G2168" i="4"/>
  <c r="D2169" i="4"/>
  <c r="G2169" i="4"/>
  <c r="D2170" i="4"/>
  <c r="D2171" i="4"/>
  <c r="D2172" i="4"/>
  <c r="D2173" i="4"/>
  <c r="G2173" i="4"/>
  <c r="D2174" i="4"/>
  <c r="G2174" i="4"/>
  <c r="D2175" i="4"/>
  <c r="G2175" i="4"/>
  <c r="D2176" i="4"/>
  <c r="G2176" i="4"/>
  <c r="D2177" i="4"/>
  <c r="D2178" i="4"/>
  <c r="G2178" i="4"/>
  <c r="D2179" i="4"/>
  <c r="D2180" i="4"/>
  <c r="G2180" i="4"/>
  <c r="D2181" i="4"/>
  <c r="D2182" i="4"/>
  <c r="G2182" i="4"/>
  <c r="D2183" i="4"/>
  <c r="D2184" i="4"/>
  <c r="D2185" i="4"/>
  <c r="D2186" i="4"/>
  <c r="D2187" i="4"/>
  <c r="G2187" i="4" s="1"/>
  <c r="D2188" i="4"/>
  <c r="D2189" i="4"/>
  <c r="G2189" i="4"/>
  <c r="D2190" i="4"/>
  <c r="G2190" i="4"/>
  <c r="D2191" i="4"/>
  <c r="D2192" i="4"/>
  <c r="D2193" i="4"/>
  <c r="G2193" i="4"/>
  <c r="D2194" i="4"/>
  <c r="G2194" i="4" s="1"/>
  <c r="D2195" i="4"/>
  <c r="G2195" i="4"/>
  <c r="D2196" i="4"/>
  <c r="D2197" i="4"/>
  <c r="G2197" i="4" s="1"/>
  <c r="D2198" i="4"/>
  <c r="D2199" i="4"/>
  <c r="G2199" i="4"/>
  <c r="D2200" i="4"/>
  <c r="D2201" i="4"/>
  <c r="D2202" i="4"/>
  <c r="G2202" i="4"/>
  <c r="D2203" i="4"/>
  <c r="D2204" i="4"/>
  <c r="D2205" i="4"/>
  <c r="G2205" i="4"/>
  <c r="D2206" i="4"/>
  <c r="G2206" i="4" s="1"/>
  <c r="D2208" i="4"/>
  <c r="G2208" i="4"/>
  <c r="N2208" i="4"/>
  <c r="P2208" i="4"/>
  <c r="D2209" i="4"/>
  <c r="D2210" i="4"/>
  <c r="G2210" i="4"/>
  <c r="D2211" i="4"/>
  <c r="D2212" i="4"/>
  <c r="D2213" i="4"/>
  <c r="G2213" i="4"/>
  <c r="D2214" i="4"/>
  <c r="G2214" i="4"/>
  <c r="D2215" i="4"/>
  <c r="D2216" i="4"/>
  <c r="G2216" i="4"/>
  <c r="D2217" i="4"/>
  <c r="D2218" i="4"/>
  <c r="G2218" i="4"/>
  <c r="D2219" i="4"/>
  <c r="D2220" i="4"/>
  <c r="G2220" i="4"/>
  <c r="D2221" i="4"/>
  <c r="D2222" i="4"/>
  <c r="G2222" i="4"/>
  <c r="D2223" i="4"/>
  <c r="G2223" i="4"/>
  <c r="D2224" i="4"/>
  <c r="D2225" i="4"/>
  <c r="D2226" i="4"/>
  <c r="D2227" i="4"/>
  <c r="G2227" i="4"/>
  <c r="D2228" i="4"/>
  <c r="D2229" i="4"/>
  <c r="G2229" i="4" s="1"/>
  <c r="D2230" i="4"/>
  <c r="D2231" i="4"/>
  <c r="G2231" i="4"/>
  <c r="D2232" i="4"/>
  <c r="D2233" i="4"/>
  <c r="D2234" i="4"/>
  <c r="G2234" i="4"/>
  <c r="D2235" i="4"/>
  <c r="D2236" i="4"/>
  <c r="G2236" i="4" s="1"/>
  <c r="D2237" i="4"/>
  <c r="D2238" i="4"/>
  <c r="G2238" i="4"/>
  <c r="D2239" i="4"/>
  <c r="D2240" i="4"/>
  <c r="G2240" i="4"/>
  <c r="D2241" i="4"/>
  <c r="D2242" i="4"/>
  <c r="D2243" i="4"/>
  <c r="G2243" i="4"/>
  <c r="D2244" i="4"/>
  <c r="D2245" i="4"/>
  <c r="D2246" i="4"/>
  <c r="D2247" i="4"/>
  <c r="G2247" i="4"/>
  <c r="D2248" i="4"/>
  <c r="D2249" i="4"/>
  <c r="G2249" i="4" s="1"/>
  <c r="D2250" i="4"/>
  <c r="G2250" i="4"/>
  <c r="D2251" i="4"/>
  <c r="D2252" i="4"/>
  <c r="G2252" i="4" s="1"/>
  <c r="D2253" i="4"/>
  <c r="D2254" i="4"/>
  <c r="G2254" i="4" s="1"/>
  <c r="D2255" i="4"/>
  <c r="D2256" i="4"/>
  <c r="G2256" i="4"/>
  <c r="G2257" i="4"/>
  <c r="N2257" i="4"/>
  <c r="P2257" i="4" s="1"/>
  <c r="D2258" i="4"/>
  <c r="G2258" i="4"/>
  <c r="D2259" i="4"/>
  <c r="G2259" i="4" s="1"/>
  <c r="D2260" i="4"/>
  <c r="D2261" i="4"/>
  <c r="G2261" i="4"/>
  <c r="D2262" i="4"/>
  <c r="D2263" i="4"/>
  <c r="G2263" i="4"/>
  <c r="D2264" i="4"/>
  <c r="D2265" i="4"/>
  <c r="D2266" i="4"/>
  <c r="D2267" i="4"/>
  <c r="D2268" i="4"/>
  <c r="G2268" i="4"/>
  <c r="D2269" i="4"/>
  <c r="D2270" i="4"/>
  <c r="D2271" i="4"/>
  <c r="D2272" i="4"/>
  <c r="G2272" i="4"/>
  <c r="D2273" i="4"/>
  <c r="D2274" i="4"/>
  <c r="D2275" i="4"/>
  <c r="G2275" i="4" s="1"/>
  <c r="D2276" i="4"/>
  <c r="D2277" i="4"/>
  <c r="D2278" i="4"/>
  <c r="G2278" i="4"/>
  <c r="D2279" i="4"/>
  <c r="D2280" i="4"/>
  <c r="G2280" i="4"/>
  <c r="D2281" i="4"/>
  <c r="D2282" i="4"/>
  <c r="G2282" i="4"/>
  <c r="D2283" i="4"/>
  <c r="D2284" i="4"/>
  <c r="G2284" i="4"/>
  <c r="D2285" i="4"/>
  <c r="D2286" i="4"/>
  <c r="G2286" i="4"/>
  <c r="D2287" i="4"/>
  <c r="D2288" i="4"/>
  <c r="G2288" i="4" s="1"/>
  <c r="D2289" i="4"/>
  <c r="D2290" i="4"/>
  <c r="G2290" i="4"/>
  <c r="D2291" i="4"/>
  <c r="D2292" i="4"/>
  <c r="D2293" i="4"/>
  <c r="G2293" i="4"/>
  <c r="D2294" i="4"/>
  <c r="D2295" i="4"/>
  <c r="G2295" i="4" s="1"/>
  <c r="D2296" i="4"/>
  <c r="G2296" i="4"/>
  <c r="D2297" i="4"/>
  <c r="D2298" i="4"/>
  <c r="D2299" i="4"/>
  <c r="G2299" i="4"/>
  <c r="D2300" i="4"/>
  <c r="D2301" i="4"/>
  <c r="D2302" i="4"/>
  <c r="D2303" i="4"/>
  <c r="D2304" i="4"/>
  <c r="D2305" i="4"/>
  <c r="G2305" i="4"/>
  <c r="D2306" i="4"/>
  <c r="G2307" i="4"/>
  <c r="N2307" i="4"/>
  <c r="P2307" i="4"/>
  <c r="D2308" i="4"/>
  <c r="D2309" i="4"/>
  <c r="G2309" i="4" s="1"/>
  <c r="D2310" i="4"/>
  <c r="D2311" i="4"/>
  <c r="G2311" i="4"/>
  <c r="D2312" i="4"/>
  <c r="D2313" i="4"/>
  <c r="D2314" i="4"/>
  <c r="D2315" i="4"/>
  <c r="G2315" i="4"/>
  <c r="D2316" i="4"/>
  <c r="D2317" i="4"/>
  <c r="G2317" i="4"/>
  <c r="D2318" i="4"/>
  <c r="G2318" i="4"/>
  <c r="D2319" i="4"/>
  <c r="D2320" i="4"/>
  <c r="G2320" i="4"/>
  <c r="D2321" i="4"/>
  <c r="D2322" i="4"/>
  <c r="D2323" i="4"/>
  <c r="G2323" i="4"/>
  <c r="D2324" i="4"/>
  <c r="G2324" i="4"/>
  <c r="D2325" i="4"/>
  <c r="D2326" i="4"/>
  <c r="G2326" i="4"/>
  <c r="D2327" i="4"/>
  <c r="D2328" i="4"/>
  <c r="G2328" i="4"/>
  <c r="D2329" i="4"/>
  <c r="D2330" i="4"/>
  <c r="G2330" i="4"/>
  <c r="D2331" i="4"/>
  <c r="D2332" i="4"/>
  <c r="G2332" i="4"/>
  <c r="D2333" i="4"/>
  <c r="G2333" i="4"/>
  <c r="D2334" i="4"/>
  <c r="G2334" i="4"/>
  <c r="D2335" i="4"/>
  <c r="D2336" i="4"/>
  <c r="G2336" i="4"/>
  <c r="D2337" i="4"/>
  <c r="D2338" i="4"/>
  <c r="G2338" i="4"/>
  <c r="D2339" i="4"/>
  <c r="D2340" i="4"/>
  <c r="G2340" i="4"/>
  <c r="D2341" i="4"/>
  <c r="D2342" i="4"/>
  <c r="G2342" i="4"/>
  <c r="D2343" i="4"/>
  <c r="D2344" i="4"/>
  <c r="D2345" i="4"/>
  <c r="G2345" i="4" s="1"/>
  <c r="D2346" i="4"/>
  <c r="D2347" i="4"/>
  <c r="G2347" i="4"/>
  <c r="D2348" i="4"/>
  <c r="G2348" i="4"/>
  <c r="D2349" i="4"/>
  <c r="G2349" i="4"/>
  <c r="D2350" i="4"/>
  <c r="D2351" i="4"/>
  <c r="D2352" i="4"/>
  <c r="D2353" i="4"/>
  <c r="G2353" i="4"/>
  <c r="D2354" i="4"/>
  <c r="D2355" i="4"/>
  <c r="G2355" i="4"/>
  <c r="D2356" i="4"/>
  <c r="G2356" i="4" s="1"/>
  <c r="D2358" i="4"/>
  <c r="D2359" i="4"/>
  <c r="G2359" i="4"/>
  <c r="D2360" i="4"/>
  <c r="D2361" i="4"/>
  <c r="G2361" i="4"/>
  <c r="D2362" i="4"/>
  <c r="D2363" i="4"/>
  <c r="G2363" i="4"/>
  <c r="D2364" i="4"/>
  <c r="G2364" i="4"/>
  <c r="D2365" i="4"/>
  <c r="D2366" i="4"/>
  <c r="D2367" i="4"/>
  <c r="G2367" i="4"/>
  <c r="D2368" i="4"/>
  <c r="D2369" i="4"/>
  <c r="D2370" i="4"/>
  <c r="G2370" i="4" s="1"/>
  <c r="D2371" i="4"/>
  <c r="D2372" i="4"/>
  <c r="G2372" i="4"/>
  <c r="D2373" i="4"/>
  <c r="G2373" i="4"/>
  <c r="D2374" i="4"/>
  <c r="D2375" i="4"/>
  <c r="D2376" i="4"/>
  <c r="D2377" i="4"/>
  <c r="G2377" i="4" s="1"/>
  <c r="D2378" i="4"/>
  <c r="D2379" i="4"/>
  <c r="G2379" i="4"/>
  <c r="D2380" i="4"/>
  <c r="D2381" i="4"/>
  <c r="D2382" i="4"/>
  <c r="D2383" i="4"/>
  <c r="G2383" i="4"/>
  <c r="D2384" i="4"/>
  <c r="D2385" i="4"/>
  <c r="G2385" i="4"/>
  <c r="D2386" i="4"/>
  <c r="D2387" i="4"/>
  <c r="D2388" i="4"/>
  <c r="G2388" i="4"/>
  <c r="D2389" i="4"/>
  <c r="G2389" i="4" s="1"/>
  <c r="D2390" i="4"/>
  <c r="D2391" i="4"/>
  <c r="G2391" i="4"/>
  <c r="D2392" i="4"/>
  <c r="D2393" i="4"/>
  <c r="D2394" i="4"/>
  <c r="D2395" i="4"/>
  <c r="G2395" i="4"/>
  <c r="D2396" i="4"/>
  <c r="G2396" i="4"/>
  <c r="D2397" i="4"/>
  <c r="D2398" i="4"/>
  <c r="D2399" i="4"/>
  <c r="D2400" i="4"/>
  <c r="D2401" i="4"/>
  <c r="D2402" i="4"/>
  <c r="G2402" i="4"/>
  <c r="D2403" i="4"/>
  <c r="G2403" i="4" s="1"/>
  <c r="D2404" i="4"/>
  <c r="D2405" i="4"/>
  <c r="G2405" i="4"/>
  <c r="D2406" i="4"/>
  <c r="D2408" i="4"/>
  <c r="G2408" i="4"/>
  <c r="N2408" i="4"/>
  <c r="P2408" i="4" s="1"/>
  <c r="D2409" i="4"/>
  <c r="D2410" i="4"/>
  <c r="D2411" i="4"/>
  <c r="D2412" i="4"/>
  <c r="G2412" i="4"/>
  <c r="D2413" i="4"/>
  <c r="G2413" i="4" s="1"/>
  <c r="D2414" i="4"/>
  <c r="G2414" i="4"/>
  <c r="D2415" i="4"/>
  <c r="G2415" i="4"/>
  <c r="D2416" i="4"/>
  <c r="D2417" i="4"/>
  <c r="D2418" i="4"/>
  <c r="D2419" i="4"/>
  <c r="G2419" i="4" s="1"/>
  <c r="D2420" i="4"/>
  <c r="G2420" i="4"/>
  <c r="D2421" i="4"/>
  <c r="D2422" i="4"/>
  <c r="D2423" i="4"/>
  <c r="G2423" i="4"/>
  <c r="D2424" i="4"/>
  <c r="D2425" i="4"/>
  <c r="G2425" i="4"/>
  <c r="D2426" i="4"/>
  <c r="G2426" i="4"/>
  <c r="D2427" i="4"/>
  <c r="G2427" i="4"/>
  <c r="D2428" i="4"/>
  <c r="D2429" i="4"/>
  <c r="G2429" i="4" s="1"/>
  <c r="D2430" i="4"/>
  <c r="G2430" i="4"/>
  <c r="D2431" i="4"/>
  <c r="D2432" i="4"/>
  <c r="D2433" i="4"/>
  <c r="D2434" i="4"/>
  <c r="D2435" i="4"/>
  <c r="G2435" i="4"/>
  <c r="D2436" i="4"/>
  <c r="D2437" i="4"/>
  <c r="D2438" i="4"/>
  <c r="D2439" i="4"/>
  <c r="D2440" i="4"/>
  <c r="D2441" i="4"/>
  <c r="G2441" i="4"/>
  <c r="D2442" i="4"/>
  <c r="G2442" i="4" s="1"/>
  <c r="D2443" i="4"/>
  <c r="D2444" i="4"/>
  <c r="D2445" i="4"/>
  <c r="D2446" i="4"/>
  <c r="D2447" i="4"/>
  <c r="G2447" i="4"/>
  <c r="D2448" i="4"/>
  <c r="D2449" i="4"/>
  <c r="G2449" i="4"/>
  <c r="D2450" i="4"/>
  <c r="G2450" i="4"/>
  <c r="D2451" i="4"/>
  <c r="D2452" i="4"/>
  <c r="D2453" i="4"/>
  <c r="G2453" i="4"/>
  <c r="D2454" i="4"/>
  <c r="D2455" i="4"/>
  <c r="D2456" i="4"/>
  <c r="G2457" i="4"/>
  <c r="D2458" i="4"/>
  <c r="D2459" i="4"/>
  <c r="G2459" i="4"/>
  <c r="D2460" i="4"/>
  <c r="D2461" i="4"/>
  <c r="G2461" i="4"/>
  <c r="D2462" i="4"/>
  <c r="D2463" i="4"/>
  <c r="D2464" i="4"/>
  <c r="D2465" i="4"/>
  <c r="G2465" i="4"/>
  <c r="D2466" i="4"/>
  <c r="D2467" i="4"/>
  <c r="G2467" i="4"/>
  <c r="D2468" i="4"/>
  <c r="D2469" i="4"/>
  <c r="D2470" i="4"/>
  <c r="D2471" i="4"/>
  <c r="G2471" i="4"/>
  <c r="D2472" i="4"/>
  <c r="D2473" i="4"/>
  <c r="G2473" i="4"/>
  <c r="D2474" i="4"/>
  <c r="D2475" i="4"/>
  <c r="G2475" i="4"/>
  <c r="D2476" i="4"/>
  <c r="D2477" i="4"/>
  <c r="D2478" i="4"/>
  <c r="D2479" i="4"/>
  <c r="G2479" i="4"/>
  <c r="D2480" i="4"/>
  <c r="D2481" i="4"/>
  <c r="G2481" i="4"/>
  <c r="D2482" i="4"/>
  <c r="G2482" i="4"/>
  <c r="D2483" i="4"/>
  <c r="D2484" i="4"/>
  <c r="D2485" i="4"/>
  <c r="D2486" i="4"/>
  <c r="D2487" i="4"/>
  <c r="G2487" i="4"/>
  <c r="D2488" i="4"/>
  <c r="G2488" i="4"/>
  <c r="D2489" i="4"/>
  <c r="D2490" i="4"/>
  <c r="G2490" i="4"/>
  <c r="D2491" i="4"/>
  <c r="D2492" i="4"/>
  <c r="D2493" i="4"/>
  <c r="D2494" i="4"/>
  <c r="D2495" i="4"/>
  <c r="G2495" i="4" s="1"/>
  <c r="D2496" i="4"/>
  <c r="D2497" i="4"/>
  <c r="D2498" i="4"/>
  <c r="G2498" i="4"/>
  <c r="D2499" i="4"/>
  <c r="D2500" i="4"/>
  <c r="D2501" i="4"/>
  <c r="D2502" i="4"/>
  <c r="D2503" i="4"/>
  <c r="D2504" i="4"/>
  <c r="D2505" i="4"/>
  <c r="G2505" i="4" s="1"/>
  <c r="D2506" i="4"/>
  <c r="G2506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R3557" i="4"/>
  <c r="D3558" i="4"/>
  <c r="N3558" i="4" s="1"/>
  <c r="R3558" i="4" s="1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8" i="4"/>
  <c r="N3608" i="4"/>
  <c r="R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N3657" i="4"/>
  <c r="R3657" i="4" s="1"/>
  <c r="D3658" i="4"/>
  <c r="N3658" i="4"/>
  <c r="R3658" i="4" s="1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N3707" i="4"/>
  <c r="R3707" i="4" s="1"/>
  <c r="D3708" i="4"/>
  <c r="N3708" i="4"/>
  <c r="R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N3757" i="4"/>
  <c r="R3757" i="4"/>
  <c r="D3758" i="4"/>
  <c r="N3758" i="4" s="1"/>
  <c r="R3758" i="4" s="1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N3807" i="4"/>
  <c r="R3807" i="4"/>
  <c r="D3808" i="4"/>
  <c r="N3808" i="4"/>
  <c r="R3808" i="4" s="1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N3857" i="4"/>
  <c r="R3857" i="4" s="1"/>
  <c r="D3858" i="4"/>
  <c r="N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N3907" i="4"/>
  <c r="R3907" i="4"/>
  <c r="D3908" i="4"/>
  <c r="N3908" i="4"/>
  <c r="R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N3957" i="4"/>
  <c r="R3957" i="4" s="1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N4007" i="4"/>
  <c r="D4008" i="4"/>
  <c r="N4008" i="4"/>
  <c r="R4008" i="4" s="1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N4057" i="4"/>
  <c r="R4057" i="4"/>
  <c r="D4058" i="4"/>
  <c r="N4058" i="4" s="1"/>
  <c r="R4058" i="4" s="1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N4107" i="4"/>
  <c r="R4107" i="4" s="1"/>
  <c r="D4108" i="4"/>
  <c r="N4108" i="4"/>
  <c r="R4108" i="4" s="1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N4157" i="4"/>
  <c r="R4157" i="4"/>
  <c r="D4158" i="4"/>
  <c r="N4158" i="4" s="1"/>
  <c r="R4158" i="4" s="1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R4207" i="4"/>
  <c r="D4208" i="4"/>
  <c r="N4208" i="4"/>
  <c r="R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N4257" i="4"/>
  <c r="R4257" i="4"/>
  <c r="D4258" i="4"/>
  <c r="N4258" i="4" s="1"/>
  <c r="R4258" i="4" s="1"/>
  <c r="D4259" i="4"/>
  <c r="D4260" i="4"/>
  <c r="D4261" i="4"/>
  <c r="D4262" i="4"/>
  <c r="D4263" i="4"/>
  <c r="D4264" i="4"/>
  <c r="G4264" i="4" s="1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G4276" i="4" s="1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G4288" i="4" s="1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G4300" i="4" s="1"/>
  <c r="D4301" i="4"/>
  <c r="D4302" i="4"/>
  <c r="D4303" i="4"/>
  <c r="D4304" i="4"/>
  <c r="D4305" i="4"/>
  <c r="D4306" i="4"/>
  <c r="N4307" i="4"/>
  <c r="R4307" i="4" s="1"/>
  <c r="D4308" i="4"/>
  <c r="N4308" i="4" s="1"/>
  <c r="R4308" i="4" s="1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N4357" i="4"/>
  <c r="R4357" i="4" s="1"/>
  <c r="D4358" i="4"/>
  <c r="N4358" i="4"/>
  <c r="R4358" i="4" s="1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N4407" i="4"/>
  <c r="R4407" i="4" s="1"/>
  <c r="D4408" i="4"/>
  <c r="N4408" i="4" s="1"/>
  <c r="R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N4457" i="4"/>
  <c r="D4458" i="4"/>
  <c r="N4458" i="4" s="1"/>
  <c r="R4458" i="4" s="1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N4507" i="4"/>
  <c r="R4507" i="4" s="1"/>
  <c r="D4508" i="4"/>
  <c r="N4508" i="4"/>
  <c r="R4508" i="4" s="1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R4557" i="4"/>
  <c r="D4558" i="4"/>
  <c r="N4558" i="4" s="1"/>
  <c r="R4558" i="4" s="1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N4607" i="4"/>
  <c r="R4607" i="4" s="1"/>
  <c r="D4608" i="4"/>
  <c r="N4608" i="4" s="1"/>
  <c r="R4608" i="4" s="1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N4657" i="4"/>
  <c r="R4657" i="4" s="1"/>
  <c r="D4658" i="4"/>
  <c r="N4658" i="4"/>
  <c r="R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N4707" i="4"/>
  <c r="R4707" i="4" s="1"/>
  <c r="D4708" i="4"/>
  <c r="N4708" i="4" s="1"/>
  <c r="R4708" i="4" s="1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G4757" i="4"/>
  <c r="D4758" i="4"/>
  <c r="G4758" i="4" s="1"/>
  <c r="D4759" i="4"/>
  <c r="G4759" i="4"/>
  <c r="D4760" i="4"/>
  <c r="G4760" i="4" s="1"/>
  <c r="D4761" i="4"/>
  <c r="G4761" i="4" s="1"/>
  <c r="D4762" i="4"/>
  <c r="G4762" i="4" s="1"/>
  <c r="D4763" i="4"/>
  <c r="G4763" i="4"/>
  <c r="D4764" i="4"/>
  <c r="D4765" i="4"/>
  <c r="G4765" i="4"/>
  <c r="D4766" i="4"/>
  <c r="G4766" i="4" s="1"/>
  <c r="D4767" i="4"/>
  <c r="G4767" i="4"/>
  <c r="D4768" i="4"/>
  <c r="G4768" i="4" s="1"/>
  <c r="D4769" i="4"/>
  <c r="G4769" i="4"/>
  <c r="D4770" i="4"/>
  <c r="G4770" i="4" s="1"/>
  <c r="D4771" i="4"/>
  <c r="G4771" i="4"/>
  <c r="D4772" i="4"/>
  <c r="G4772" i="4" s="1"/>
  <c r="D4773" i="4"/>
  <c r="G4773" i="4"/>
  <c r="D4774" i="4"/>
  <c r="G4774" i="4" s="1"/>
  <c r="D4775" i="4"/>
  <c r="G4775" i="4"/>
  <c r="D4776" i="4"/>
  <c r="G4776" i="4" s="1"/>
  <c r="D4777" i="4"/>
  <c r="G4777" i="4"/>
  <c r="D4778" i="4"/>
  <c r="G4778" i="4" s="1"/>
  <c r="D4779" i="4"/>
  <c r="D4780" i="4"/>
  <c r="G4780" i="4" s="1"/>
  <c r="D4781" i="4"/>
  <c r="G4781" i="4"/>
  <c r="D4782" i="4"/>
  <c r="D4783" i="4"/>
  <c r="G4783" i="4"/>
  <c r="D4784" i="4"/>
  <c r="G4784" i="4" s="1"/>
  <c r="D4785" i="4"/>
  <c r="G4785" i="4"/>
  <c r="D4786" i="4"/>
  <c r="G4786" i="4" s="1"/>
  <c r="D4787" i="4"/>
  <c r="G4787" i="4"/>
  <c r="D4788" i="4"/>
  <c r="G4788" i="4" s="1"/>
  <c r="D4789" i="4"/>
  <c r="G4789" i="4"/>
  <c r="D4790" i="4"/>
  <c r="G4790" i="4" s="1"/>
  <c r="D4791" i="4"/>
  <c r="G4791" i="4"/>
  <c r="D4792" i="4"/>
  <c r="G4792" i="4" s="1"/>
  <c r="D4793" i="4"/>
  <c r="G4793" i="4"/>
  <c r="D4794" i="4"/>
  <c r="G4794" i="4" s="1"/>
  <c r="D4795" i="4"/>
  <c r="G4795" i="4"/>
  <c r="D4796" i="4"/>
  <c r="G4796" i="4" s="1"/>
  <c r="D4797" i="4"/>
  <c r="G4797" i="4" s="1"/>
  <c r="D4798" i="4"/>
  <c r="G4798" i="4" s="1"/>
  <c r="D4799" i="4"/>
  <c r="G4799" i="4"/>
  <c r="D4800" i="4"/>
  <c r="D4801" i="4"/>
  <c r="G4801" i="4"/>
  <c r="D4802" i="4"/>
  <c r="G4802" i="4" s="1"/>
  <c r="D4803" i="4"/>
  <c r="G4803" i="4"/>
  <c r="D4804" i="4"/>
  <c r="G4804" i="4" s="1"/>
  <c r="D4805" i="4"/>
  <c r="G4805" i="4"/>
  <c r="D4806" i="4"/>
  <c r="G4806" i="4" s="1"/>
  <c r="G4807" i="4"/>
  <c r="D4808" i="4"/>
  <c r="G4808" i="4"/>
  <c r="D4809" i="4"/>
  <c r="G4809" i="4"/>
  <c r="D4810" i="4"/>
  <c r="G4810" i="4" s="1"/>
  <c r="D4811" i="4"/>
  <c r="G4811" i="4"/>
  <c r="D4812" i="4"/>
  <c r="G4812" i="4"/>
  <c r="D4813" i="4"/>
  <c r="G4813" i="4"/>
  <c r="D4814" i="4"/>
  <c r="G4814" i="4" s="1"/>
  <c r="D4815" i="4"/>
  <c r="G4815" i="4"/>
  <c r="D4816" i="4"/>
  <c r="G4816" i="4"/>
  <c r="D4817" i="4"/>
  <c r="G4817" i="4"/>
  <c r="D4818" i="4"/>
  <c r="G4818" i="4"/>
  <c r="D4819" i="4"/>
  <c r="G4819" i="4"/>
  <c r="D4820" i="4"/>
  <c r="G4820" i="4"/>
  <c r="D4821" i="4"/>
  <c r="G4821" i="4"/>
  <c r="D4822" i="4"/>
  <c r="G4822" i="4" s="1"/>
  <c r="D4823" i="4"/>
  <c r="G4823" i="4"/>
  <c r="D4824" i="4"/>
  <c r="G4824" i="4"/>
  <c r="D4825" i="4"/>
  <c r="G4825" i="4"/>
  <c r="D4826" i="4"/>
  <c r="G4826" i="4" s="1"/>
  <c r="D4827" i="4"/>
  <c r="G4827" i="4"/>
  <c r="D4828" i="4"/>
  <c r="G4828" i="4"/>
  <c r="D4829" i="4"/>
  <c r="G4829" i="4"/>
  <c r="D4830" i="4"/>
  <c r="G4830" i="4"/>
  <c r="D4831" i="4"/>
  <c r="G4831" i="4"/>
  <c r="D4832" i="4"/>
  <c r="G4832" i="4"/>
  <c r="D4833" i="4"/>
  <c r="G4833" i="4"/>
  <c r="D4834" i="4"/>
  <c r="G4834" i="4" s="1"/>
  <c r="D4835" i="4"/>
  <c r="G4835" i="4"/>
  <c r="D4836" i="4"/>
  <c r="G4836" i="4"/>
  <c r="D4837" i="4"/>
  <c r="G4837" i="4"/>
  <c r="D4838" i="4"/>
  <c r="G4838" i="4" s="1"/>
  <c r="D4839" i="4"/>
  <c r="G4839" i="4"/>
  <c r="D4840" i="4"/>
  <c r="G4840" i="4"/>
  <c r="D4841" i="4"/>
  <c r="G4841" i="4"/>
  <c r="D4842" i="4"/>
  <c r="G4842" i="4"/>
  <c r="D4843" i="4"/>
  <c r="G4843" i="4"/>
  <c r="D4844" i="4"/>
  <c r="G4844" i="4"/>
  <c r="D4845" i="4"/>
  <c r="G4845" i="4"/>
  <c r="D4846" i="4"/>
  <c r="G4846" i="4" s="1"/>
  <c r="D4847" i="4"/>
  <c r="G4847" i="4"/>
  <c r="D4848" i="4"/>
  <c r="G4848" i="4"/>
  <c r="D4849" i="4"/>
  <c r="G4849" i="4"/>
  <c r="D4850" i="4"/>
  <c r="G4850" i="4" s="1"/>
  <c r="D4851" i="4"/>
  <c r="G4851" i="4"/>
  <c r="D4852" i="4"/>
  <c r="G4852" i="4"/>
  <c r="D4853" i="4"/>
  <c r="G4853" i="4"/>
  <c r="D4854" i="4"/>
  <c r="G4854" i="4"/>
  <c r="D4855" i="4"/>
  <c r="G4855" i="4"/>
  <c r="D4856" i="4"/>
  <c r="G4856" i="4"/>
  <c r="D4858" i="4"/>
  <c r="G4858" i="4" s="1"/>
  <c r="D4859" i="4"/>
  <c r="G4859" i="4" s="1"/>
  <c r="D4860" i="4"/>
  <c r="G4860" i="4"/>
  <c r="D4861" i="4"/>
  <c r="G4861" i="4" s="1"/>
  <c r="D4862" i="4"/>
  <c r="G4862" i="4"/>
  <c r="D4863" i="4"/>
  <c r="G4863" i="4" s="1"/>
  <c r="D4864" i="4"/>
  <c r="G4864" i="4"/>
  <c r="D4865" i="4"/>
  <c r="G4865" i="4" s="1"/>
  <c r="D4866" i="4"/>
  <c r="G4866" i="4" s="1"/>
  <c r="D4867" i="4"/>
  <c r="G4867" i="4" s="1"/>
  <c r="D4868" i="4"/>
  <c r="G4868" i="4"/>
  <c r="D4869" i="4"/>
  <c r="G4869" i="4" s="1"/>
  <c r="D4870" i="4"/>
  <c r="G4870" i="4" s="1"/>
  <c r="D4871" i="4"/>
  <c r="G4871" i="4" s="1"/>
  <c r="D4872" i="4"/>
  <c r="G4872" i="4" s="1"/>
  <c r="D4873" i="4"/>
  <c r="G4873" i="4" s="1"/>
  <c r="D4874" i="4"/>
  <c r="G4874" i="4"/>
  <c r="D4875" i="4"/>
  <c r="G4875" i="4" s="1"/>
  <c r="D4876" i="4"/>
  <c r="G4876" i="4"/>
  <c r="D4877" i="4"/>
  <c r="G4877" i="4" s="1"/>
  <c r="D4878" i="4"/>
  <c r="G4878" i="4" s="1"/>
  <c r="D4879" i="4"/>
  <c r="G4879" i="4" s="1"/>
  <c r="D4880" i="4"/>
  <c r="G4880" i="4"/>
  <c r="D4881" i="4"/>
  <c r="G4881" i="4" s="1"/>
  <c r="D4882" i="4"/>
  <c r="G4882" i="4" s="1"/>
  <c r="D4883" i="4"/>
  <c r="G4883" i="4" s="1"/>
  <c r="D4884" i="4"/>
  <c r="G4884" i="4"/>
  <c r="D4885" i="4"/>
  <c r="G4885" i="4" s="1"/>
  <c r="D4886" i="4"/>
  <c r="G4886" i="4"/>
  <c r="D4887" i="4"/>
  <c r="G4887" i="4" s="1"/>
  <c r="D4888" i="4"/>
  <c r="G4888" i="4"/>
  <c r="D4889" i="4"/>
  <c r="G4889" i="4" s="1"/>
  <c r="D4890" i="4"/>
  <c r="G4890" i="4" s="1"/>
  <c r="D4891" i="4"/>
  <c r="G4891" i="4" s="1"/>
  <c r="D4892" i="4"/>
  <c r="G4892" i="4"/>
  <c r="D4893" i="4"/>
  <c r="G4893" i="4" s="1"/>
  <c r="D4894" i="4"/>
  <c r="G4894" i="4" s="1"/>
  <c r="D4895" i="4"/>
  <c r="G4895" i="4" s="1"/>
  <c r="D4896" i="4"/>
  <c r="G4896" i="4"/>
  <c r="D4897" i="4"/>
  <c r="G4897" i="4" s="1"/>
  <c r="D4898" i="4"/>
  <c r="G4898" i="4"/>
  <c r="D4899" i="4"/>
  <c r="G4899" i="4" s="1"/>
  <c r="D4900" i="4"/>
  <c r="G4900" i="4"/>
  <c r="D4901" i="4"/>
  <c r="G4901" i="4" s="1"/>
  <c r="D4902" i="4"/>
  <c r="G4902" i="4" s="1"/>
  <c r="D4903" i="4"/>
  <c r="G4903" i="4" s="1"/>
  <c r="D4904" i="4"/>
  <c r="G4904" i="4"/>
  <c r="D4905" i="4"/>
  <c r="G4905" i="4" s="1"/>
  <c r="D4906" i="4"/>
  <c r="G4906" i="4" s="1"/>
  <c r="G4907" i="4"/>
  <c r="D4908" i="4"/>
  <c r="G4908" i="4"/>
  <c r="D4909" i="4"/>
  <c r="G4909" i="4" s="1"/>
  <c r="D4910" i="4"/>
  <c r="G4910" i="4" s="1"/>
  <c r="D4911" i="4"/>
  <c r="G4911" i="4" s="1"/>
  <c r="D4912" i="4"/>
  <c r="G4912" i="4" s="1"/>
  <c r="D4913" i="4"/>
  <c r="G4913" i="4" s="1"/>
  <c r="D4914" i="4"/>
  <c r="G4914" i="4"/>
  <c r="D4915" i="4"/>
  <c r="G4915" i="4" s="1"/>
  <c r="D4916" i="4"/>
  <c r="G4916" i="4" s="1"/>
  <c r="D4917" i="4"/>
  <c r="G4917" i="4" s="1"/>
  <c r="D4918" i="4"/>
  <c r="G4918" i="4" s="1"/>
  <c r="D4919" i="4"/>
  <c r="G4919" i="4" s="1"/>
  <c r="D4920" i="4"/>
  <c r="G4920" i="4"/>
  <c r="D4921" i="4"/>
  <c r="G4921" i="4" s="1"/>
  <c r="D4922" i="4"/>
  <c r="G4922" i="4" s="1"/>
  <c r="D4923" i="4"/>
  <c r="G4923" i="4" s="1"/>
  <c r="D4924" i="4"/>
  <c r="G4924" i="4" s="1"/>
  <c r="D4925" i="4"/>
  <c r="G4925" i="4" s="1"/>
  <c r="D4926" i="4"/>
  <c r="G4926" i="4"/>
  <c r="D4927" i="4"/>
  <c r="G4927" i="4" s="1"/>
  <c r="D4928" i="4"/>
  <c r="G4928" i="4" s="1"/>
  <c r="D4929" i="4"/>
  <c r="G4929" i="4" s="1"/>
  <c r="D4930" i="4"/>
  <c r="G4930" i="4" s="1"/>
  <c r="D4931" i="4"/>
  <c r="G4931" i="4" s="1"/>
  <c r="D4932" i="4"/>
  <c r="G4932" i="4"/>
  <c r="D4933" i="4"/>
  <c r="G4933" i="4" s="1"/>
  <c r="D4934" i="4"/>
  <c r="G4934" i="4" s="1"/>
  <c r="D4935" i="4"/>
  <c r="G4935" i="4" s="1"/>
  <c r="D4936" i="4"/>
  <c r="G4936" i="4" s="1"/>
  <c r="D4937" i="4"/>
  <c r="G4937" i="4" s="1"/>
  <c r="D4938" i="4"/>
  <c r="G4938" i="4"/>
  <c r="D4939" i="4"/>
  <c r="G4939" i="4" s="1"/>
  <c r="D4940" i="4"/>
  <c r="G4940" i="4" s="1"/>
  <c r="D4941" i="4"/>
  <c r="G4941" i="4" s="1"/>
  <c r="D4942" i="4"/>
  <c r="G4942" i="4" s="1"/>
  <c r="D4943" i="4"/>
  <c r="G4943" i="4" s="1"/>
  <c r="D4944" i="4"/>
  <c r="G4944" i="4"/>
  <c r="D4945" i="4"/>
  <c r="G4945" i="4" s="1"/>
  <c r="D4946" i="4"/>
  <c r="G4946" i="4" s="1"/>
  <c r="D4947" i="4"/>
  <c r="G4947" i="4" s="1"/>
  <c r="D4948" i="4"/>
  <c r="G4948" i="4" s="1"/>
  <c r="D4949" i="4"/>
  <c r="G4949" i="4" s="1"/>
  <c r="D4950" i="4"/>
  <c r="G4950" i="4"/>
  <c r="D4951" i="4"/>
  <c r="G4951" i="4" s="1"/>
  <c r="D4952" i="4"/>
  <c r="G4952" i="4" s="1"/>
  <c r="D4953" i="4"/>
  <c r="G4953" i="4" s="1"/>
  <c r="D4954" i="4"/>
  <c r="G4954" i="4" s="1"/>
  <c r="D4955" i="4"/>
  <c r="G4955" i="4" s="1"/>
  <c r="D4956" i="4"/>
  <c r="G4956" i="4"/>
  <c r="G4957" i="4"/>
  <c r="D4958" i="4"/>
  <c r="G4958" i="4"/>
  <c r="D4959" i="4"/>
  <c r="G4959" i="4"/>
  <c r="D4960" i="4"/>
  <c r="G4960" i="4"/>
  <c r="D4961" i="4"/>
  <c r="G4961" i="4"/>
  <c r="D4962" i="4"/>
  <c r="G4962" i="4"/>
  <c r="D4963" i="4"/>
  <c r="G4963" i="4"/>
  <c r="D4964" i="4"/>
  <c r="G4964" i="4"/>
  <c r="D4965" i="4"/>
  <c r="G4965" i="4" s="1"/>
  <c r="D4966" i="4"/>
  <c r="G4966" i="4"/>
  <c r="D4967" i="4"/>
  <c r="G4967" i="4"/>
  <c r="D4968" i="4"/>
  <c r="G4968" i="4"/>
  <c r="D4969" i="4"/>
  <c r="G4969" i="4" s="1"/>
  <c r="D4970" i="4"/>
  <c r="G4970" i="4"/>
  <c r="D4971" i="4"/>
  <c r="G4971" i="4"/>
  <c r="D4972" i="4"/>
  <c r="G4972" i="4"/>
  <c r="D4973" i="4"/>
  <c r="G4973" i="4"/>
  <c r="D4974" i="4"/>
  <c r="G4974" i="4"/>
  <c r="D4975" i="4"/>
  <c r="G4975" i="4"/>
  <c r="D4976" i="4"/>
  <c r="G4976" i="4"/>
  <c r="D4977" i="4"/>
  <c r="G4977" i="4" s="1"/>
  <c r="D4978" i="4"/>
  <c r="G4978" i="4"/>
  <c r="D4979" i="4"/>
  <c r="G4979" i="4"/>
  <c r="D4980" i="4"/>
  <c r="G4980" i="4"/>
  <c r="D4981" i="4"/>
  <c r="G4981" i="4" s="1"/>
  <c r="D4982" i="4"/>
  <c r="G4982" i="4"/>
  <c r="D4983" i="4"/>
  <c r="G4983" i="4" s="1"/>
  <c r="D4984" i="4"/>
  <c r="G4984" i="4"/>
  <c r="D4985" i="4"/>
  <c r="G4985" i="4"/>
  <c r="D4986" i="4"/>
  <c r="G4986" i="4"/>
  <c r="D4987" i="4"/>
  <c r="G4987" i="4"/>
  <c r="D4988" i="4"/>
  <c r="G4988" i="4"/>
  <c r="D4989" i="4"/>
  <c r="G4989" i="4" s="1"/>
  <c r="D4990" i="4"/>
  <c r="G4990" i="4"/>
  <c r="D4991" i="4"/>
  <c r="G4991" i="4"/>
  <c r="D4992" i="4"/>
  <c r="G4992" i="4"/>
  <c r="D4993" i="4"/>
  <c r="G4993" i="4" s="1"/>
  <c r="D4994" i="4"/>
  <c r="G4994" i="4"/>
  <c r="D4995" i="4"/>
  <c r="G4995" i="4" s="1"/>
  <c r="D4996" i="4"/>
  <c r="G4996" i="4"/>
  <c r="D4997" i="4"/>
  <c r="G4997" i="4"/>
  <c r="D4998" i="4"/>
  <c r="G4998" i="4"/>
  <c r="D4999" i="4"/>
  <c r="G4999" i="4"/>
  <c r="D5000" i="4"/>
  <c r="G5000" i="4"/>
  <c r="D5001" i="4"/>
  <c r="G5001" i="4" s="1"/>
  <c r="D5002" i="4"/>
  <c r="G5002" i="4"/>
  <c r="D5003" i="4"/>
  <c r="G5003" i="4"/>
  <c r="D5004" i="4"/>
  <c r="G5004" i="4"/>
  <c r="D5005" i="4"/>
  <c r="G5005" i="4" s="1"/>
  <c r="D5006" i="4"/>
  <c r="G5006" i="4"/>
  <c r="N5007" i="4"/>
  <c r="R5007" i="4"/>
  <c r="D5008" i="4"/>
  <c r="N5008" i="4" s="1"/>
  <c r="R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N5057" i="4"/>
  <c r="R5057" i="4"/>
  <c r="D5058" i="4"/>
  <c r="N5058" i="4" s="1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N5107" i="4"/>
  <c r="R5107" i="4"/>
  <c r="D5108" i="4"/>
  <c r="N5108" i="4"/>
  <c r="R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N5157" i="4"/>
  <c r="R5157" i="4"/>
  <c r="D5158" i="4"/>
  <c r="N5158" i="4" s="1"/>
  <c r="R5158" i="4" s="1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N5207" i="4"/>
  <c r="D5208" i="4"/>
  <c r="N5208" i="4" s="1"/>
  <c r="R5208" i="4" s="1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8" i="4"/>
  <c r="N8" i="4"/>
  <c r="P8" i="4" s="1"/>
  <c r="O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N57" i="4"/>
  <c r="P57" i="4"/>
  <c r="D58" i="4"/>
  <c r="N58" i="4" s="1"/>
  <c r="P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N107" i="4"/>
  <c r="P107" i="4"/>
  <c r="D108" i="4"/>
  <c r="N108" i="4"/>
  <c r="P108" i="4" s="1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N157" i="4"/>
  <c r="P157" i="4"/>
  <c r="D158" i="4"/>
  <c r="N158" i="4"/>
  <c r="P158" i="4" s="1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N207" i="4"/>
  <c r="P207" i="4"/>
  <c r="D208" i="4"/>
  <c r="N208" i="4" s="1"/>
  <c r="P208" i="4" s="1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N257" i="4"/>
  <c r="P257" i="4" s="1"/>
  <c r="D258" i="4"/>
  <c r="N258" i="4" s="1"/>
  <c r="P258" i="4" s="1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N307" i="4"/>
  <c r="P307" i="4" s="1"/>
  <c r="D308" i="4"/>
  <c r="N308" i="4"/>
  <c r="P308" i="4" s="1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G347" i="4" s="1"/>
  <c r="D348" i="4"/>
  <c r="D349" i="4"/>
  <c r="D350" i="4"/>
  <c r="D351" i="4"/>
  <c r="D352" i="4"/>
  <c r="D353" i="4"/>
  <c r="D354" i="4"/>
  <c r="D355" i="4"/>
  <c r="D356" i="4"/>
  <c r="N357" i="4"/>
  <c r="P357" i="4" s="1"/>
  <c r="D358" i="4"/>
  <c r="N358" i="4" s="1"/>
  <c r="P358" i="4" s="1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N407" i="4"/>
  <c r="P407" i="4" s="1"/>
  <c r="D408" i="4"/>
  <c r="N408" i="4"/>
  <c r="P408" i="4" s="1"/>
  <c r="D409" i="4"/>
  <c r="D410" i="4"/>
  <c r="D411" i="4"/>
  <c r="D412" i="4"/>
  <c r="D413" i="4"/>
  <c r="D414" i="4"/>
  <c r="D415" i="4"/>
  <c r="D416" i="4"/>
  <c r="D417" i="4"/>
  <c r="D418" i="4"/>
  <c r="G418" i="4" s="1"/>
  <c r="D419" i="4"/>
  <c r="D420" i="4"/>
  <c r="D421" i="4"/>
  <c r="D422" i="4"/>
  <c r="D423" i="4"/>
  <c r="D424" i="4"/>
  <c r="D425" i="4"/>
  <c r="D426" i="4"/>
  <c r="D427" i="4"/>
  <c r="D428" i="4"/>
  <c r="D429" i="4"/>
  <c r="D430" i="4"/>
  <c r="G430" i="4" s="1"/>
  <c r="D431" i="4"/>
  <c r="D432" i="4"/>
  <c r="D433" i="4"/>
  <c r="D434" i="4"/>
  <c r="D435" i="4"/>
  <c r="D436" i="4"/>
  <c r="D437" i="4"/>
  <c r="D438" i="4"/>
  <c r="D439" i="4"/>
  <c r="D440" i="4"/>
  <c r="D441" i="4"/>
  <c r="D442" i="4"/>
  <c r="G442" i="4" s="1"/>
  <c r="D443" i="4"/>
  <c r="D444" i="4"/>
  <c r="D445" i="4"/>
  <c r="D446" i="4"/>
  <c r="D447" i="4"/>
  <c r="D448" i="4"/>
  <c r="D449" i="4"/>
  <c r="D450" i="4"/>
  <c r="D451" i="4"/>
  <c r="D452" i="4"/>
  <c r="D453" i="4"/>
  <c r="D454" i="4"/>
  <c r="G454" i="4" s="1"/>
  <c r="D455" i="4"/>
  <c r="D456" i="4"/>
  <c r="N457" i="4"/>
  <c r="P457" i="4" s="1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N507" i="4"/>
  <c r="P507" i="4"/>
  <c r="D508" i="4"/>
  <c r="N508" i="4"/>
  <c r="P508" i="4" s="1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N557" i="4"/>
  <c r="P557" i="4" s="1"/>
  <c r="D558" i="4"/>
  <c r="N558" i="4" s="1"/>
  <c r="P558" i="4" s="1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N607" i="4"/>
  <c r="P607" i="4" s="1"/>
  <c r="D608" i="4"/>
  <c r="N608" i="4"/>
  <c r="P608" i="4" s="1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N657" i="4"/>
  <c r="P657" i="4"/>
  <c r="D658" i="4"/>
  <c r="N658" i="4" s="1"/>
  <c r="P658" i="4"/>
  <c r="D659" i="4"/>
  <c r="G659" i="4" s="1"/>
  <c r="D660" i="4"/>
  <c r="D661" i="4"/>
  <c r="D662" i="4"/>
  <c r="D663" i="4"/>
  <c r="D664" i="4"/>
  <c r="D665" i="4"/>
  <c r="D666" i="4"/>
  <c r="D667" i="4"/>
  <c r="D668" i="4"/>
  <c r="D669" i="4"/>
  <c r="D670" i="4"/>
  <c r="D671" i="4"/>
  <c r="G671" i="4" s="1"/>
  <c r="D672" i="4"/>
  <c r="D673" i="4"/>
  <c r="D674" i="4"/>
  <c r="D675" i="4"/>
  <c r="D676" i="4"/>
  <c r="D677" i="4"/>
  <c r="D678" i="4"/>
  <c r="D679" i="4"/>
  <c r="D680" i="4"/>
  <c r="D681" i="4"/>
  <c r="D682" i="4"/>
  <c r="D683" i="4"/>
  <c r="G683" i="4" s="1"/>
  <c r="D684" i="4"/>
  <c r="D685" i="4"/>
  <c r="D686" i="4"/>
  <c r="D687" i="4"/>
  <c r="D688" i="4"/>
  <c r="D689" i="4"/>
  <c r="D690" i="4"/>
  <c r="D691" i="4"/>
  <c r="D692" i="4"/>
  <c r="D693" i="4"/>
  <c r="D694" i="4"/>
  <c r="D695" i="4"/>
  <c r="G695" i="4" s="1"/>
  <c r="D696" i="4"/>
  <c r="D697" i="4"/>
  <c r="D698" i="4"/>
  <c r="D699" i="4"/>
  <c r="D700" i="4"/>
  <c r="D701" i="4"/>
  <c r="D702" i="4"/>
  <c r="D703" i="4"/>
  <c r="D704" i="4"/>
  <c r="D705" i="4"/>
  <c r="D706" i="4"/>
  <c r="N707" i="4"/>
  <c r="P707" i="4" s="1"/>
  <c r="D708" i="4"/>
  <c r="N708" i="4"/>
  <c r="P708" i="4" s="1"/>
  <c r="D709" i="4"/>
  <c r="D710" i="4"/>
  <c r="D711" i="4"/>
  <c r="D712" i="4"/>
  <c r="D713" i="4"/>
  <c r="D714" i="4"/>
  <c r="D715" i="4"/>
  <c r="D716" i="4"/>
  <c r="D717" i="4"/>
  <c r="D718" i="4"/>
  <c r="D719" i="4"/>
  <c r="G719" i="4" s="1"/>
  <c r="D720" i="4"/>
  <c r="D721" i="4"/>
  <c r="D722" i="4"/>
  <c r="D723" i="4"/>
  <c r="D724" i="4"/>
  <c r="D725" i="4"/>
  <c r="D726" i="4"/>
  <c r="D727" i="4"/>
  <c r="D728" i="4"/>
  <c r="D729" i="4"/>
  <c r="D730" i="4"/>
  <c r="D731" i="4"/>
  <c r="G731" i="4" s="1"/>
  <c r="D732" i="4"/>
  <c r="D733" i="4"/>
  <c r="D734" i="4"/>
  <c r="D735" i="4"/>
  <c r="D736" i="4"/>
  <c r="D737" i="4"/>
  <c r="D738" i="4"/>
  <c r="D739" i="4"/>
  <c r="D740" i="4"/>
  <c r="D741" i="4"/>
  <c r="D742" i="4"/>
  <c r="D743" i="4"/>
  <c r="G743" i="4" s="1"/>
  <c r="D744" i="4"/>
  <c r="D745" i="4"/>
  <c r="D746" i="4"/>
  <c r="D747" i="4"/>
  <c r="D748" i="4"/>
  <c r="D749" i="4"/>
  <c r="D750" i="4"/>
  <c r="D751" i="4"/>
  <c r="D752" i="4"/>
  <c r="D753" i="4"/>
  <c r="D754" i="4"/>
  <c r="D755" i="4"/>
  <c r="G755" i="4" s="1"/>
  <c r="D756" i="4"/>
  <c r="N757" i="4"/>
  <c r="P757" i="4"/>
  <c r="D758" i="4"/>
  <c r="N758" i="4" s="1"/>
  <c r="P758" i="4" s="1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N807" i="4"/>
  <c r="P807" i="4"/>
  <c r="D808" i="4"/>
  <c r="N808" i="4"/>
  <c r="P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N857" i="4"/>
  <c r="P857" i="4" s="1"/>
  <c r="D858" i="4"/>
  <c r="N858" i="4" s="1"/>
  <c r="P858" i="4" s="1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N907" i="4"/>
  <c r="P907" i="4"/>
  <c r="D908" i="4"/>
  <c r="N908" i="4"/>
  <c r="P908" i="4" s="1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N957" i="4"/>
  <c r="P957" i="4" s="1"/>
  <c r="D958" i="4"/>
  <c r="N958" i="4" s="1"/>
  <c r="P958" i="4" s="1"/>
  <c r="D959" i="4"/>
  <c r="D960" i="4"/>
  <c r="D961" i="4"/>
  <c r="D962" i="4"/>
  <c r="D963" i="4"/>
  <c r="D964" i="4"/>
  <c r="D965" i="4"/>
  <c r="G965" i="4" s="1"/>
  <c r="D966" i="4"/>
  <c r="D967" i="4"/>
  <c r="D968" i="4"/>
  <c r="D969" i="4"/>
  <c r="D970" i="4"/>
  <c r="D971" i="4"/>
  <c r="D972" i="4"/>
  <c r="D973" i="4"/>
  <c r="D974" i="4"/>
  <c r="D975" i="4"/>
  <c r="D976" i="4"/>
  <c r="D977" i="4"/>
  <c r="G977" i="4" s="1"/>
  <c r="D978" i="4"/>
  <c r="D979" i="4"/>
  <c r="D980" i="4"/>
  <c r="D981" i="4"/>
  <c r="D982" i="4"/>
  <c r="D983" i="4"/>
  <c r="D984" i="4"/>
  <c r="D985" i="4"/>
  <c r="D986" i="4"/>
  <c r="D987" i="4"/>
  <c r="D988" i="4"/>
  <c r="D989" i="4"/>
  <c r="G989" i="4" s="1"/>
  <c r="D990" i="4"/>
  <c r="D991" i="4"/>
  <c r="D992" i="4"/>
  <c r="D993" i="4"/>
  <c r="D994" i="4"/>
  <c r="D995" i="4"/>
  <c r="D996" i="4"/>
  <c r="D997" i="4"/>
  <c r="D998" i="4"/>
  <c r="D999" i="4"/>
  <c r="D1000" i="4"/>
  <c r="D1001" i="4"/>
  <c r="G1001" i="4" s="1"/>
  <c r="D1002" i="4"/>
  <c r="D1003" i="4"/>
  <c r="D1004" i="4"/>
  <c r="D1005" i="4"/>
  <c r="D1006" i="4"/>
  <c r="N1007" i="4"/>
  <c r="P1007" i="4" s="1"/>
  <c r="D1008" i="4"/>
  <c r="N1008" i="4"/>
  <c r="P1008" i="4" s="1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N1057" i="4"/>
  <c r="P1057" i="4" s="1"/>
  <c r="D1058" i="4"/>
  <c r="N1058" i="4" s="1"/>
  <c r="P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N1107" i="4"/>
  <c r="P1107" i="4"/>
  <c r="D1108" i="4"/>
  <c r="N1108" i="4"/>
  <c r="P1108" i="4" s="1"/>
  <c r="D1109" i="4"/>
  <c r="D1110" i="4"/>
  <c r="D1111" i="4"/>
  <c r="D1112" i="4"/>
  <c r="D1113" i="4"/>
  <c r="D1114" i="4"/>
  <c r="G1114" i="4" s="1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N1157" i="4"/>
  <c r="P1157" i="4"/>
  <c r="D1158" i="4"/>
  <c r="N1158" i="4"/>
  <c r="P1158" i="4" s="1"/>
  <c r="D1159" i="4"/>
  <c r="D1160" i="4"/>
  <c r="D1161" i="4"/>
  <c r="D1162" i="4"/>
  <c r="G1162" i="4" s="1"/>
  <c r="D1163" i="4"/>
  <c r="D1164" i="4"/>
  <c r="D1165" i="4"/>
  <c r="D1166" i="4"/>
  <c r="D1167" i="4"/>
  <c r="D1168" i="4"/>
  <c r="G1168" i="4" s="1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G1180" i="4" s="1"/>
  <c r="D1181" i="4"/>
  <c r="D1182" i="4"/>
  <c r="D1183" i="4"/>
  <c r="D1184" i="4"/>
  <c r="D1185" i="4"/>
  <c r="D1186" i="4"/>
  <c r="G1186" i="4" s="1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G1198" i="4" s="1"/>
  <c r="D1199" i="4"/>
  <c r="D1200" i="4"/>
  <c r="D1201" i="4"/>
  <c r="D1202" i="4"/>
  <c r="D1203" i="4"/>
  <c r="D1204" i="4"/>
  <c r="G1204" i="4" s="1"/>
  <c r="D1205" i="4"/>
  <c r="D1206" i="4"/>
  <c r="N1207" i="4"/>
  <c r="P1207" i="4" s="1"/>
  <c r="D1208" i="4"/>
  <c r="D1209" i="4"/>
  <c r="D1210" i="4"/>
  <c r="G1210" i="4" s="1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G1222" i="4" s="1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G1234" i="4" s="1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G1246" i="4" s="1"/>
  <c r="D1247" i="4"/>
  <c r="D1248" i="4"/>
  <c r="D1249" i="4"/>
  <c r="D1250" i="4"/>
  <c r="D1251" i="4"/>
  <c r="D1252" i="4"/>
  <c r="D1253" i="4"/>
  <c r="D1254" i="4"/>
  <c r="D1255" i="4"/>
  <c r="D1256" i="4"/>
  <c r="N1257" i="4"/>
  <c r="P1257" i="4"/>
  <c r="D1258" i="4"/>
  <c r="N1258" i="4"/>
  <c r="P1258" i="4" s="1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N1307" i="4"/>
  <c r="P1307" i="4" s="1"/>
  <c r="D1308" i="4"/>
  <c r="N1308" i="4" s="1"/>
  <c r="P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N1357" i="4"/>
  <c r="P1357" i="4" s="1"/>
  <c r="D1358" i="4"/>
  <c r="N1358" i="4"/>
  <c r="P1358" i="4" s="1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N1407" i="4"/>
  <c r="P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N1457" i="4"/>
  <c r="P1457" i="4"/>
  <c r="D1458" i="4"/>
  <c r="N1458" i="4"/>
  <c r="P1458" i="4" s="1"/>
  <c r="D1459" i="4"/>
  <c r="D1460" i="4"/>
  <c r="D1461" i="4"/>
  <c r="D1462" i="4"/>
  <c r="G1462" i="4" s="1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G1474" i="4" s="1"/>
  <c r="D1475" i="4"/>
  <c r="D1476" i="4"/>
  <c r="D1477" i="4"/>
  <c r="D1478" i="4"/>
  <c r="D1479" i="4"/>
  <c r="D1480" i="4"/>
  <c r="G1480" i="4" s="1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G1492" i="4" s="1"/>
  <c r="D1493" i="4"/>
  <c r="D1494" i="4"/>
  <c r="D1495" i="4"/>
  <c r="D1496" i="4"/>
  <c r="D1497" i="4"/>
  <c r="D1498" i="4"/>
  <c r="G1498" i="4" s="1"/>
  <c r="D1499" i="4"/>
  <c r="D1500" i="4"/>
  <c r="D1501" i="4"/>
  <c r="D1502" i="4"/>
  <c r="D1503" i="4"/>
  <c r="D1504" i="4"/>
  <c r="D1505" i="4"/>
  <c r="D1506" i="4"/>
  <c r="G1507" i="4"/>
  <c r="P1507" i="4" s="1"/>
  <c r="D1508" i="4"/>
  <c r="G1508" i="4" s="1"/>
  <c r="P1508" i="4" s="1"/>
  <c r="D1509" i="4"/>
  <c r="G1509" i="4"/>
  <c r="D1510" i="4"/>
  <c r="D1511" i="4"/>
  <c r="G1511" i="4"/>
  <c r="D1512" i="4"/>
  <c r="G1512" i="4"/>
  <c r="D1513" i="4"/>
  <c r="G1513" i="4"/>
  <c r="D1514" i="4"/>
  <c r="G1514" i="4"/>
  <c r="D1515" i="4"/>
  <c r="G1515" i="4"/>
  <c r="D1516" i="4"/>
  <c r="G1516" i="4"/>
  <c r="D1517" i="4"/>
  <c r="G1517" i="4"/>
  <c r="D1518" i="4"/>
  <c r="G1518" i="4" s="1"/>
  <c r="D1519" i="4"/>
  <c r="G1519" i="4"/>
  <c r="D1520" i="4"/>
  <c r="G1520" i="4" s="1"/>
  <c r="D1521" i="4"/>
  <c r="G1521" i="4"/>
  <c r="D1522" i="4"/>
  <c r="G1522" i="4"/>
  <c r="D1523" i="4"/>
  <c r="G1523" i="4"/>
  <c r="D1524" i="4"/>
  <c r="G1524" i="4"/>
  <c r="D1525" i="4"/>
  <c r="G1525" i="4"/>
  <c r="D1526" i="4"/>
  <c r="G1526" i="4"/>
  <c r="D1527" i="4"/>
  <c r="G1527" i="4"/>
  <c r="D1528" i="4"/>
  <c r="G1528" i="4"/>
  <c r="D1529" i="4"/>
  <c r="G1529" i="4"/>
  <c r="D1530" i="4"/>
  <c r="G1530" i="4" s="1"/>
  <c r="D1531" i="4"/>
  <c r="G1531" i="4"/>
  <c r="D1532" i="4"/>
  <c r="G1532" i="4" s="1"/>
  <c r="D1533" i="4"/>
  <c r="G1533" i="4"/>
  <c r="D1534" i="4"/>
  <c r="G1534" i="4"/>
  <c r="D1535" i="4"/>
  <c r="G1535" i="4"/>
  <c r="D1536" i="4"/>
  <c r="D1537" i="4"/>
  <c r="G1537" i="4"/>
  <c r="D1538" i="4"/>
  <c r="G1538" i="4"/>
  <c r="D1539" i="4"/>
  <c r="G1539" i="4"/>
  <c r="D1540" i="4"/>
  <c r="G1540" i="4"/>
  <c r="D1541" i="4"/>
  <c r="G1541" i="4"/>
  <c r="D1542" i="4"/>
  <c r="G1542" i="4" s="1"/>
  <c r="D1543" i="4"/>
  <c r="G1543" i="4"/>
  <c r="D1544" i="4"/>
  <c r="G1544" i="4" s="1"/>
  <c r="D1545" i="4"/>
  <c r="G1545" i="4"/>
  <c r="D1546" i="4"/>
  <c r="D1547" i="4"/>
  <c r="G1547" i="4"/>
  <c r="D1548" i="4"/>
  <c r="G1548" i="4"/>
  <c r="D1549" i="4"/>
  <c r="G1549" i="4"/>
  <c r="D1550" i="4"/>
  <c r="G1550" i="4"/>
  <c r="D1551" i="4"/>
  <c r="G1551" i="4"/>
  <c r="D1552" i="4"/>
  <c r="G1552" i="4"/>
  <c r="D1553" i="4"/>
  <c r="G1553" i="4"/>
  <c r="D1554" i="4"/>
  <c r="G1554" i="4" s="1"/>
  <c r="D1555" i="4"/>
  <c r="G1555" i="4"/>
  <c r="D1556" i="4"/>
  <c r="G1556" i="4" s="1"/>
  <c r="G1557" i="4"/>
  <c r="D1558" i="4"/>
  <c r="G1558" i="4"/>
  <c r="D1559" i="4"/>
  <c r="G1559" i="4" s="1"/>
  <c r="D1560" i="4"/>
  <c r="G1560" i="4"/>
  <c r="D1561" i="4"/>
  <c r="G1561" i="4" s="1"/>
  <c r="D1562" i="4"/>
  <c r="G1562" i="4"/>
  <c r="D1563" i="4"/>
  <c r="G1563" i="4" s="1"/>
  <c r="D1564" i="4"/>
  <c r="G1564" i="4"/>
  <c r="D1565" i="4"/>
  <c r="D1566" i="4"/>
  <c r="G1566" i="4"/>
  <c r="D1567" i="4"/>
  <c r="G1567" i="4" s="1"/>
  <c r="D1568" i="4"/>
  <c r="G1568" i="4"/>
  <c r="D1569" i="4"/>
  <c r="G1569" i="4" s="1"/>
  <c r="D1570" i="4"/>
  <c r="G1570" i="4"/>
  <c r="D1571" i="4"/>
  <c r="G1571" i="4" s="1"/>
  <c r="D1572" i="4"/>
  <c r="G1572" i="4"/>
  <c r="D1573" i="4"/>
  <c r="G1573" i="4" s="1"/>
  <c r="D1574" i="4"/>
  <c r="G1574" i="4"/>
  <c r="D1575" i="4"/>
  <c r="G1575" i="4" s="1"/>
  <c r="D1576" i="4"/>
  <c r="G1576" i="4"/>
  <c r="D1577" i="4"/>
  <c r="D1578" i="4"/>
  <c r="G1578" i="4"/>
  <c r="D1579" i="4"/>
  <c r="G1579" i="4" s="1"/>
  <c r="D1580" i="4"/>
  <c r="G1580" i="4"/>
  <c r="D1581" i="4"/>
  <c r="G1581" i="4" s="1"/>
  <c r="D1582" i="4"/>
  <c r="G1582" i="4"/>
  <c r="D1583" i="4"/>
  <c r="G1583" i="4" s="1"/>
  <c r="D1584" i="4"/>
  <c r="G1584" i="4"/>
  <c r="D1585" i="4"/>
  <c r="G1585" i="4" s="1"/>
  <c r="D1586" i="4"/>
  <c r="G1586" i="4"/>
  <c r="D1587" i="4"/>
  <c r="G1587" i="4" s="1"/>
  <c r="D1588" i="4"/>
  <c r="G1588" i="4"/>
  <c r="D1589" i="4"/>
  <c r="D1590" i="4"/>
  <c r="G1590" i="4"/>
  <c r="D1591" i="4"/>
  <c r="G1591" i="4" s="1"/>
  <c r="D1592" i="4"/>
  <c r="G1592" i="4"/>
  <c r="D1593" i="4"/>
  <c r="G1593" i="4" s="1"/>
  <c r="D1594" i="4"/>
  <c r="G1594" i="4"/>
  <c r="D1595" i="4"/>
  <c r="G1595" i="4" s="1"/>
  <c r="D1596" i="4"/>
  <c r="G1596" i="4"/>
  <c r="D1597" i="4"/>
  <c r="G1597" i="4" s="1"/>
  <c r="D1598" i="4"/>
  <c r="G1598" i="4"/>
  <c r="D1599" i="4"/>
  <c r="G1599" i="4" s="1"/>
  <c r="D1600" i="4"/>
  <c r="G1600" i="4"/>
  <c r="D1601" i="4"/>
  <c r="D1602" i="4"/>
  <c r="G1602" i="4"/>
  <c r="D1603" i="4"/>
  <c r="G1603" i="4" s="1"/>
  <c r="D1604" i="4"/>
  <c r="G1604" i="4"/>
  <c r="D1605" i="4"/>
  <c r="G1605" i="4" s="1"/>
  <c r="D1606" i="4"/>
  <c r="G1606" i="4"/>
  <c r="G1607" i="4"/>
  <c r="D1608" i="4"/>
  <c r="G1608" i="4" s="1"/>
  <c r="D1609" i="4"/>
  <c r="G1609" i="4" s="1"/>
  <c r="D1610" i="4"/>
  <c r="G1610" i="4" s="1"/>
  <c r="D1611" i="4"/>
  <c r="G1611" i="4"/>
  <c r="D1612" i="4"/>
  <c r="G1612" i="4" s="1"/>
  <c r="D1613" i="4"/>
  <c r="G1613" i="4" s="1"/>
  <c r="D1614" i="4"/>
  <c r="G1614" i="4" s="1"/>
  <c r="D1615" i="4"/>
  <c r="G1615" i="4"/>
  <c r="D1616" i="4"/>
  <c r="G1616" i="4" s="1"/>
  <c r="D1617" i="4"/>
  <c r="G1617" i="4"/>
  <c r="D1618" i="4"/>
  <c r="D1619" i="4"/>
  <c r="G1619" i="4" s="1"/>
  <c r="D1620" i="4"/>
  <c r="G1620" i="4" s="1"/>
  <c r="D1621" i="4"/>
  <c r="G1621" i="4"/>
  <c r="D1622" i="4"/>
  <c r="G1622" i="4" s="1"/>
  <c r="D1623" i="4"/>
  <c r="G1623" i="4"/>
  <c r="D1624" i="4"/>
  <c r="G1624" i="4" s="1"/>
  <c r="D1625" i="4"/>
  <c r="G1625" i="4" s="1"/>
  <c r="D1626" i="4"/>
  <c r="G1626" i="4" s="1"/>
  <c r="D1627" i="4"/>
  <c r="G1627" i="4" s="1"/>
  <c r="D1628" i="4"/>
  <c r="G1628" i="4" s="1"/>
  <c r="D1629" i="4"/>
  <c r="G1629" i="4"/>
  <c r="D1630" i="4"/>
  <c r="G1630" i="4" s="1"/>
  <c r="D1631" i="4"/>
  <c r="G1631" i="4" s="1"/>
  <c r="D1632" i="4"/>
  <c r="G1632" i="4" s="1"/>
  <c r="D1633" i="4"/>
  <c r="G1633" i="4"/>
  <c r="D1634" i="4"/>
  <c r="G1634" i="4" s="1"/>
  <c r="D1635" i="4"/>
  <c r="G1635" i="4"/>
  <c r="D1636" i="4"/>
  <c r="D1637" i="4"/>
  <c r="G1637" i="4" s="1"/>
  <c r="D1638" i="4"/>
  <c r="G1638" i="4" s="1"/>
  <c r="D1639" i="4"/>
  <c r="G1639" i="4"/>
  <c r="D1640" i="4"/>
  <c r="G1640" i="4" s="1"/>
  <c r="D1641" i="4"/>
  <c r="G1641" i="4"/>
  <c r="D1642" i="4"/>
  <c r="G1642" i="4" s="1"/>
  <c r="D1643" i="4"/>
  <c r="G1643" i="4" s="1"/>
  <c r="D1644" i="4"/>
  <c r="G1644" i="4" s="1"/>
  <c r="D1645" i="4"/>
  <c r="G1645" i="4" s="1"/>
  <c r="D1646" i="4"/>
  <c r="G1646" i="4" s="1"/>
  <c r="D1647" i="4"/>
  <c r="G1647" i="4"/>
  <c r="D1648" i="4"/>
  <c r="G1648" i="4" s="1"/>
  <c r="D1649" i="4"/>
  <c r="G1649" i="4" s="1"/>
  <c r="D1650" i="4"/>
  <c r="G1650" i="4" s="1"/>
  <c r="D1651" i="4"/>
  <c r="G1651" i="4"/>
  <c r="D1652" i="4"/>
  <c r="G1652" i="4" s="1"/>
  <c r="D1653" i="4"/>
  <c r="G1653" i="4"/>
  <c r="D1654" i="4"/>
  <c r="D1655" i="4"/>
  <c r="G1655" i="4" s="1"/>
  <c r="D1656" i="4"/>
  <c r="G1656" i="4" s="1"/>
  <c r="G1657" i="4"/>
  <c r="D1658" i="4"/>
  <c r="G1658" i="4"/>
  <c r="D1659" i="4"/>
  <c r="G1659" i="4"/>
  <c r="D1660" i="4"/>
  <c r="G1660" i="4"/>
  <c r="D1661" i="4"/>
  <c r="G1661" i="4" s="1"/>
  <c r="D1662" i="4"/>
  <c r="G1662" i="4"/>
  <c r="D1663" i="4"/>
  <c r="G1663" i="4" s="1"/>
  <c r="D1664" i="4"/>
  <c r="G1664" i="4"/>
  <c r="D1665" i="4"/>
  <c r="D1666" i="4"/>
  <c r="G1666" i="4"/>
  <c r="D1667" i="4"/>
  <c r="D1668" i="4"/>
  <c r="G1668" i="4"/>
  <c r="D1669" i="4"/>
  <c r="G1669" i="4"/>
  <c r="D1670" i="4"/>
  <c r="G1670" i="4"/>
  <c r="D1671" i="4"/>
  <c r="G1671" i="4"/>
  <c r="D1672" i="4"/>
  <c r="G1672" i="4"/>
  <c r="D1673" i="4"/>
  <c r="G1673" i="4" s="1"/>
  <c r="D1674" i="4"/>
  <c r="G1674" i="4"/>
  <c r="D1675" i="4"/>
  <c r="G1675" i="4" s="1"/>
  <c r="D1676" i="4"/>
  <c r="G1676" i="4"/>
  <c r="D1677" i="4"/>
  <c r="D1678" i="4"/>
  <c r="G1678" i="4"/>
  <c r="D1679" i="4"/>
  <c r="D1680" i="4"/>
  <c r="G1680" i="4"/>
  <c r="D1681" i="4"/>
  <c r="G1681" i="4"/>
  <c r="D1682" i="4"/>
  <c r="G1682" i="4"/>
  <c r="D1683" i="4"/>
  <c r="G1683" i="4"/>
  <c r="D1684" i="4"/>
  <c r="G1684" i="4"/>
  <c r="D1685" i="4"/>
  <c r="G1685" i="4" s="1"/>
  <c r="D1686" i="4"/>
  <c r="G1686" i="4"/>
  <c r="D1687" i="4"/>
  <c r="G1687" i="4" s="1"/>
  <c r="D1688" i="4"/>
  <c r="G1688" i="4"/>
  <c r="D1689" i="4"/>
  <c r="G1689" i="4" s="1"/>
  <c r="D1690" i="4"/>
  <c r="G1690" i="4"/>
  <c r="D1691" i="4"/>
  <c r="D1692" i="4"/>
  <c r="G1692" i="4"/>
  <c r="D1693" i="4"/>
  <c r="G1693" i="4"/>
  <c r="D1694" i="4"/>
  <c r="G1694" i="4"/>
  <c r="D1695" i="4"/>
  <c r="G1695" i="4"/>
  <c r="D1696" i="4"/>
  <c r="G1696" i="4"/>
  <c r="D1697" i="4"/>
  <c r="G1697" i="4" s="1"/>
  <c r="D1698" i="4"/>
  <c r="G1698" i="4"/>
  <c r="D1699" i="4"/>
  <c r="G1699" i="4" s="1"/>
  <c r="D1700" i="4"/>
  <c r="G1700" i="4"/>
  <c r="D1701" i="4"/>
  <c r="D1702" i="4"/>
  <c r="G1702" i="4"/>
  <c r="D1703" i="4"/>
  <c r="D1704" i="4"/>
  <c r="G1704" i="4"/>
  <c r="D1705" i="4"/>
  <c r="G1705" i="4"/>
  <c r="D1706" i="4"/>
  <c r="G1706" i="4"/>
  <c r="G1707" i="4"/>
  <c r="D1708" i="4"/>
  <c r="G1708" i="4" s="1"/>
  <c r="D1709" i="4"/>
  <c r="G1709" i="4"/>
  <c r="D1710" i="4"/>
  <c r="D1711" i="4"/>
  <c r="G1711" i="4" s="1"/>
  <c r="D1712" i="4"/>
  <c r="G1712" i="4" s="1"/>
  <c r="D1713" i="4"/>
  <c r="G1713" i="4"/>
  <c r="D1714" i="4"/>
  <c r="G1714" i="4" s="1"/>
  <c r="D1715" i="4"/>
  <c r="G1715" i="4"/>
  <c r="D1716" i="4"/>
  <c r="G1716" i="4" s="1"/>
  <c r="D1717" i="4"/>
  <c r="G1717" i="4"/>
  <c r="D1718" i="4"/>
  <c r="D1719" i="4"/>
  <c r="G1719" i="4" s="1"/>
  <c r="D1720" i="4"/>
  <c r="G1720" i="4" s="1"/>
  <c r="D1721" i="4"/>
  <c r="G1721" i="4" s="1"/>
  <c r="D1722" i="4"/>
  <c r="D1723" i="4"/>
  <c r="G1723" i="4" s="1"/>
  <c r="D1724" i="4"/>
  <c r="G1724" i="4" s="1"/>
  <c r="D1725" i="4"/>
  <c r="G1725" i="4"/>
  <c r="D1726" i="4"/>
  <c r="G1726" i="4" s="1"/>
  <c r="D1727" i="4"/>
  <c r="G1727" i="4"/>
  <c r="D1728" i="4"/>
  <c r="G1728" i="4" s="1"/>
  <c r="D1729" i="4"/>
  <c r="G1729" i="4"/>
  <c r="D1730" i="4"/>
  <c r="G1730" i="4" s="1"/>
  <c r="D1731" i="4"/>
  <c r="G1731" i="4" s="1"/>
  <c r="D1732" i="4"/>
  <c r="D1733" i="4"/>
  <c r="G1733" i="4" s="1"/>
  <c r="D1734" i="4"/>
  <c r="D1735" i="4"/>
  <c r="G1735" i="4" s="1"/>
  <c r="D1736" i="4"/>
  <c r="G1736" i="4" s="1"/>
  <c r="D1737" i="4"/>
  <c r="G1737" i="4"/>
  <c r="D1738" i="4"/>
  <c r="G1738" i="4" s="1"/>
  <c r="D1739" i="4"/>
  <c r="G1739" i="4"/>
  <c r="D1740" i="4"/>
  <c r="G1740" i="4" s="1"/>
  <c r="D1741" i="4"/>
  <c r="G1741" i="4"/>
  <c r="D1742" i="4"/>
  <c r="D1743" i="4"/>
  <c r="G1743" i="4" s="1"/>
  <c r="D1744" i="4"/>
  <c r="D1745" i="4"/>
  <c r="G1745" i="4" s="1"/>
  <c r="D1746" i="4"/>
  <c r="D1747" i="4"/>
  <c r="G1747" i="4" s="1"/>
  <c r="D1748" i="4"/>
  <c r="G1748" i="4" s="1"/>
  <c r="D1749" i="4"/>
  <c r="G1749" i="4"/>
  <c r="D1750" i="4"/>
  <c r="G1750" i="4" s="1"/>
  <c r="D1751" i="4"/>
  <c r="G1751" i="4"/>
  <c r="D1752" i="4"/>
  <c r="G1752" i="4" s="1"/>
  <c r="D1753" i="4"/>
  <c r="G1753" i="4"/>
  <c r="D1754" i="4"/>
  <c r="D1755" i="4"/>
  <c r="G1755" i="4" s="1"/>
  <c r="D1756" i="4"/>
  <c r="G1756" i="4" s="1"/>
  <c r="G1757" i="4"/>
  <c r="D1758" i="4"/>
  <c r="G1758" i="4"/>
  <c r="D1759" i="4"/>
  <c r="G1759" i="4"/>
  <c r="D1760" i="4"/>
  <c r="G1760" i="4" s="1"/>
  <c r="D1761" i="4"/>
  <c r="G1761" i="4"/>
  <c r="D1762" i="4"/>
  <c r="G1762" i="4" s="1"/>
  <c r="D1763" i="4"/>
  <c r="G1763" i="4"/>
  <c r="D1764" i="4"/>
  <c r="D1765" i="4"/>
  <c r="G1765" i="4" s="1"/>
  <c r="D1766" i="4"/>
  <c r="G1766" i="4" s="1"/>
  <c r="D1767" i="4"/>
  <c r="G1767" i="4" s="1"/>
  <c r="D1768" i="4"/>
  <c r="D1769" i="4"/>
  <c r="G1769" i="4" s="1"/>
  <c r="D1770" i="4"/>
  <c r="G1770" i="4"/>
  <c r="D1771" i="4"/>
  <c r="G1771" i="4"/>
  <c r="D1772" i="4"/>
  <c r="G1772" i="4" s="1"/>
  <c r="D1773" i="4"/>
  <c r="G1773" i="4"/>
  <c r="D1774" i="4"/>
  <c r="G1774" i="4" s="1"/>
  <c r="D1775" i="4"/>
  <c r="G1775" i="4"/>
  <c r="D1776" i="4"/>
  <c r="G1776" i="4" s="1"/>
  <c r="D1777" i="4"/>
  <c r="G1777" i="4" s="1"/>
  <c r="D1778" i="4"/>
  <c r="D1779" i="4"/>
  <c r="G1779" i="4" s="1"/>
  <c r="D1780" i="4"/>
  <c r="D1781" i="4"/>
  <c r="G1781" i="4" s="1"/>
  <c r="D1782" i="4"/>
  <c r="G1782" i="4"/>
  <c r="D1783" i="4"/>
  <c r="G1783" i="4"/>
  <c r="D1784" i="4"/>
  <c r="G1784" i="4" s="1"/>
  <c r="D1785" i="4"/>
  <c r="G1785" i="4"/>
  <c r="D1786" i="4"/>
  <c r="G1786" i="4" s="1"/>
  <c r="D1787" i="4"/>
  <c r="G1787" i="4"/>
  <c r="D1788" i="4"/>
  <c r="D1789" i="4"/>
  <c r="G1789" i="4" s="1"/>
  <c r="D1790" i="4"/>
  <c r="D1791" i="4"/>
  <c r="G1791" i="4" s="1"/>
  <c r="D1792" i="4"/>
  <c r="D1793" i="4"/>
  <c r="G1793" i="4" s="1"/>
  <c r="D1794" i="4"/>
  <c r="G1794" i="4"/>
  <c r="D1795" i="4"/>
  <c r="G1795" i="4"/>
  <c r="D1796" i="4"/>
  <c r="G1796" i="4" s="1"/>
  <c r="D1797" i="4"/>
  <c r="G1797" i="4"/>
  <c r="D1798" i="4"/>
  <c r="G1798" i="4" s="1"/>
  <c r="D1799" i="4"/>
  <c r="G1799" i="4"/>
  <c r="D1800" i="4"/>
  <c r="D1801" i="4"/>
  <c r="G1801" i="4" s="1"/>
  <c r="D1802" i="4"/>
  <c r="G1802" i="4" s="1"/>
  <c r="D1803" i="4"/>
  <c r="G1803" i="4" s="1"/>
  <c r="D1804" i="4"/>
  <c r="D1805" i="4"/>
  <c r="G1805" i="4" s="1"/>
  <c r="D1806" i="4"/>
  <c r="G1806" i="4"/>
  <c r="G1807" i="4"/>
  <c r="D1808" i="4"/>
  <c r="G1808" i="4" s="1"/>
  <c r="D1809" i="4"/>
  <c r="G1809" i="4"/>
  <c r="D1810" i="4"/>
  <c r="G1810" i="4" s="1"/>
  <c r="D1811" i="4"/>
  <c r="G1811" i="4"/>
  <c r="D1812" i="4"/>
  <c r="G1812" i="4" s="1"/>
  <c r="D1813" i="4"/>
  <c r="G1813" i="4"/>
  <c r="D1814" i="4"/>
  <c r="G1814" i="4" s="1"/>
  <c r="D1815" i="4"/>
  <c r="G1815" i="4"/>
  <c r="D1816" i="4"/>
  <c r="G1816" i="4" s="1"/>
  <c r="D1817" i="4"/>
  <c r="G1817" i="4"/>
  <c r="D1818" i="4"/>
  <c r="G1818" i="4" s="1"/>
  <c r="D1819" i="4"/>
  <c r="G1819" i="4"/>
  <c r="D1820" i="4"/>
  <c r="G1820" i="4" s="1"/>
  <c r="D1821" i="4"/>
  <c r="G1821" i="4"/>
  <c r="D1822" i="4"/>
  <c r="G1822" i="4" s="1"/>
  <c r="D1823" i="4"/>
  <c r="G1823" i="4"/>
  <c r="D1824" i="4"/>
  <c r="G1824" i="4" s="1"/>
  <c r="D1825" i="4"/>
  <c r="G1825" i="4"/>
  <c r="D1826" i="4"/>
  <c r="G1826" i="4" s="1"/>
  <c r="D1827" i="4"/>
  <c r="G1827" i="4"/>
  <c r="D1828" i="4"/>
  <c r="G1828" i="4" s="1"/>
  <c r="D1829" i="4"/>
  <c r="G1829" i="4"/>
  <c r="D1830" i="4"/>
  <c r="G1830" i="4" s="1"/>
  <c r="D1831" i="4"/>
  <c r="G1831" i="4"/>
  <c r="D1832" i="4"/>
  <c r="G1832" i="4" s="1"/>
  <c r="D1833" i="4"/>
  <c r="G1833" i="4"/>
  <c r="D1834" i="4"/>
  <c r="G1834" i="4" s="1"/>
  <c r="D1835" i="4"/>
  <c r="G1835" i="4"/>
  <c r="D1836" i="4"/>
  <c r="G1836" i="4" s="1"/>
  <c r="D1837" i="4"/>
  <c r="G1837" i="4"/>
  <c r="D1838" i="4"/>
  <c r="G1838" i="4" s="1"/>
  <c r="D1839" i="4"/>
  <c r="G1839" i="4"/>
  <c r="D1840" i="4"/>
  <c r="G1840" i="4" s="1"/>
  <c r="D1841" i="4"/>
  <c r="G1841" i="4"/>
  <c r="D1842" i="4"/>
  <c r="G1842" i="4" s="1"/>
  <c r="D1843" i="4"/>
  <c r="G1843" i="4"/>
  <c r="D1844" i="4"/>
  <c r="G1844" i="4" s="1"/>
  <c r="D1845" i="4"/>
  <c r="G1845" i="4"/>
  <c r="D1846" i="4"/>
  <c r="G1846" i="4" s="1"/>
  <c r="D1847" i="4"/>
  <c r="G1847" i="4"/>
  <c r="D1848" i="4"/>
  <c r="G1848" i="4" s="1"/>
  <c r="D1849" i="4"/>
  <c r="G1849" i="4"/>
  <c r="D1850" i="4"/>
  <c r="G1850" i="4" s="1"/>
  <c r="D1851" i="4"/>
  <c r="G1851" i="4"/>
  <c r="D1852" i="4"/>
  <c r="G1852" i="4" s="1"/>
  <c r="D1853" i="4"/>
  <c r="G1853" i="4"/>
  <c r="D1854" i="4"/>
  <c r="G1854" i="4" s="1"/>
  <c r="D1855" i="4"/>
  <c r="G1855" i="4"/>
  <c r="D1856" i="4"/>
  <c r="G1856" i="4" s="1"/>
  <c r="G1857" i="4"/>
  <c r="D1858" i="4"/>
  <c r="D1859" i="4"/>
  <c r="G1859" i="4" s="1"/>
  <c r="D1860" i="4"/>
  <c r="G1860" i="4"/>
  <c r="D1861" i="4"/>
  <c r="G1861" i="4" s="1"/>
  <c r="D1862" i="4"/>
  <c r="G1862" i="4"/>
  <c r="D1863" i="4"/>
  <c r="G1863" i="4" s="1"/>
  <c r="D1864" i="4"/>
  <c r="G1864" i="4"/>
  <c r="D1865" i="4"/>
  <c r="G1865" i="4" s="1"/>
  <c r="D1866" i="4"/>
  <c r="G1866" i="4" s="1"/>
  <c r="D1867" i="4"/>
  <c r="G1867" i="4" s="1"/>
  <c r="D1868" i="4"/>
  <c r="G1868" i="4" s="1"/>
  <c r="D1869" i="4"/>
  <c r="D1870" i="4"/>
  <c r="D1871" i="4"/>
  <c r="G1871" i="4" s="1"/>
  <c r="D1872" i="4"/>
  <c r="G1872" i="4"/>
  <c r="D1873" i="4"/>
  <c r="G1873" i="4" s="1"/>
  <c r="D1874" i="4"/>
  <c r="G1874" i="4"/>
  <c r="D1875" i="4"/>
  <c r="G1875" i="4" s="1"/>
  <c r="D1876" i="4"/>
  <c r="G1876" i="4"/>
  <c r="D1877" i="4"/>
  <c r="G1877" i="4" s="1"/>
  <c r="D1878" i="4"/>
  <c r="G1878" i="4" s="1"/>
  <c r="D1879" i="4"/>
  <c r="G1879" i="4" s="1"/>
  <c r="D1880" i="4"/>
  <c r="G1880" i="4" s="1"/>
  <c r="D1881" i="4"/>
  <c r="D1882" i="4"/>
  <c r="D1883" i="4"/>
  <c r="G1883" i="4" s="1"/>
  <c r="D1884" i="4"/>
  <c r="G1884" i="4"/>
  <c r="D1885" i="4"/>
  <c r="G1885" i="4" s="1"/>
  <c r="D1886" i="4"/>
  <c r="G1886" i="4"/>
  <c r="D1887" i="4"/>
  <c r="G1887" i="4" s="1"/>
  <c r="D1888" i="4"/>
  <c r="G1888" i="4"/>
  <c r="D1889" i="4"/>
  <c r="G1889" i="4" s="1"/>
  <c r="D1890" i="4"/>
  <c r="G1890" i="4" s="1"/>
  <c r="D1891" i="4"/>
  <c r="G1891" i="4" s="1"/>
  <c r="D1892" i="4"/>
  <c r="G1892" i="4" s="1"/>
  <c r="D1893" i="4"/>
  <c r="D1894" i="4"/>
  <c r="D1895" i="4"/>
  <c r="G1895" i="4" s="1"/>
  <c r="D1896" i="4"/>
  <c r="G1896" i="4"/>
  <c r="D1897" i="4"/>
  <c r="G1897" i="4" s="1"/>
  <c r="D1898" i="4"/>
  <c r="G1898" i="4"/>
  <c r="D1899" i="4"/>
  <c r="G1899" i="4" s="1"/>
  <c r="D1900" i="4"/>
  <c r="G1900" i="4"/>
  <c r="D1901" i="4"/>
  <c r="G1901" i="4" s="1"/>
  <c r="D1902" i="4"/>
  <c r="G1902" i="4" s="1"/>
  <c r="D1903" i="4"/>
  <c r="G1903" i="4" s="1"/>
  <c r="D1904" i="4"/>
  <c r="G1904" i="4" s="1"/>
  <c r="D1905" i="4"/>
  <c r="D1906" i="4"/>
  <c r="G1907" i="4"/>
  <c r="D1908" i="4"/>
  <c r="D1909" i="4"/>
  <c r="G1909" i="4" s="1"/>
  <c r="D1910" i="4"/>
  <c r="G1910" i="4"/>
  <c r="D1911" i="4"/>
  <c r="D1912" i="4"/>
  <c r="G1912" i="4"/>
  <c r="D1913" i="4"/>
  <c r="G1913" i="4"/>
  <c r="D1914" i="4"/>
  <c r="G1914" i="4" s="1"/>
  <c r="D1915" i="4"/>
  <c r="G1915" i="4"/>
  <c r="D1916" i="4"/>
  <c r="G1916" i="4" s="1"/>
  <c r="D1917" i="4"/>
  <c r="G1917" i="4"/>
  <c r="D1918" i="4"/>
  <c r="G1918" i="4"/>
  <c r="D1919" i="4"/>
  <c r="G1919" i="4" s="1"/>
  <c r="D1920" i="4"/>
  <c r="G1920" i="4"/>
  <c r="D1921" i="4"/>
  <c r="G1921" i="4" s="1"/>
  <c r="D1922" i="4"/>
  <c r="G1922" i="4"/>
  <c r="D1923" i="4"/>
  <c r="D1924" i="4"/>
  <c r="G1924" i="4" s="1"/>
  <c r="D1925" i="4"/>
  <c r="G1925" i="4"/>
  <c r="D1926" i="4"/>
  <c r="G1926" i="4" s="1"/>
  <c r="D1927" i="4"/>
  <c r="G1927" i="4"/>
  <c r="D1928" i="4"/>
  <c r="G1928" i="4" s="1"/>
  <c r="D1929" i="4"/>
  <c r="G1929" i="4"/>
  <c r="D1930" i="4"/>
  <c r="G1930" i="4"/>
  <c r="D1931" i="4"/>
  <c r="G1931" i="4" s="1"/>
  <c r="D1932" i="4"/>
  <c r="G1932" i="4"/>
  <c r="D1933" i="4"/>
  <c r="G1933" i="4" s="1"/>
  <c r="D1934" i="4"/>
  <c r="G1934" i="4"/>
  <c r="D1935" i="4"/>
  <c r="D1936" i="4"/>
  <c r="G1936" i="4" s="1"/>
  <c r="D1937" i="4"/>
  <c r="G1937" i="4"/>
  <c r="D1938" i="4"/>
  <c r="G1938" i="4" s="1"/>
  <c r="D1939" i="4"/>
  <c r="G1939" i="4"/>
  <c r="D1940" i="4"/>
  <c r="G1940" i="4" s="1"/>
  <c r="D1941" i="4"/>
  <c r="G1941" i="4"/>
  <c r="D1942" i="4"/>
  <c r="G1942" i="4"/>
  <c r="D1943" i="4"/>
  <c r="G1943" i="4" s="1"/>
  <c r="D1944" i="4"/>
  <c r="G1944" i="4"/>
  <c r="D1945" i="4"/>
  <c r="G1945" i="4" s="1"/>
  <c r="D1946" i="4"/>
  <c r="G1946" i="4"/>
  <c r="D1947" i="4"/>
  <c r="D1948" i="4"/>
  <c r="G1948" i="4" s="1"/>
  <c r="D1949" i="4"/>
  <c r="G1949" i="4"/>
  <c r="D1950" i="4"/>
  <c r="G1950" i="4" s="1"/>
  <c r="D1951" i="4"/>
  <c r="G1951" i="4"/>
  <c r="D1952" i="4"/>
  <c r="G1952" i="4" s="1"/>
  <c r="D1953" i="4"/>
  <c r="G1953" i="4"/>
  <c r="D1954" i="4"/>
  <c r="G1954" i="4"/>
  <c r="D1955" i="4"/>
  <c r="G1955" i="4" s="1"/>
  <c r="D1956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N2507" i="4"/>
  <c r="P2507" i="4" s="1"/>
  <c r="D2508" i="4"/>
  <c r="N2508" i="4" s="1"/>
  <c r="P2508" i="4" s="1"/>
  <c r="D2509" i="4"/>
  <c r="D2510" i="4"/>
  <c r="D2511" i="4"/>
  <c r="D2512" i="4"/>
  <c r="G2512" i="4" s="1"/>
  <c r="D2513" i="4"/>
  <c r="D2514" i="4"/>
  <c r="D2515" i="4"/>
  <c r="D2516" i="4"/>
  <c r="D2517" i="4"/>
  <c r="G2517" i="4" s="1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G2529" i="4" s="1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G2541" i="4" s="1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G2553" i="4" s="1"/>
  <c r="D2554" i="4"/>
  <c r="D2555" i="4"/>
  <c r="D2556" i="4"/>
  <c r="N2557" i="4"/>
  <c r="P2557" i="4"/>
  <c r="D2558" i="4"/>
  <c r="G2558" i="4" s="1"/>
  <c r="N2558" i="4"/>
  <c r="P2558" i="4" s="1"/>
  <c r="D2559" i="4"/>
  <c r="D2560" i="4"/>
  <c r="D2561" i="4"/>
  <c r="D2562" i="4"/>
  <c r="D2563" i="4"/>
  <c r="D2564" i="4"/>
  <c r="G2564" i="4" s="1"/>
  <c r="D2565" i="4"/>
  <c r="D2566" i="4"/>
  <c r="D2567" i="4"/>
  <c r="D2568" i="4"/>
  <c r="D2569" i="4"/>
  <c r="D2570" i="4"/>
  <c r="G2570" i="4" s="1"/>
  <c r="D2571" i="4"/>
  <c r="D2572" i="4"/>
  <c r="D2573" i="4"/>
  <c r="D2574" i="4"/>
  <c r="D2575" i="4"/>
  <c r="D2576" i="4"/>
  <c r="G2576" i="4" s="1"/>
  <c r="D2577" i="4"/>
  <c r="D2578" i="4"/>
  <c r="D2579" i="4"/>
  <c r="D2580" i="4"/>
  <c r="D2581" i="4"/>
  <c r="D2582" i="4"/>
  <c r="G2582" i="4" s="1"/>
  <c r="D2583" i="4"/>
  <c r="D2584" i="4"/>
  <c r="D2585" i="4"/>
  <c r="D2586" i="4"/>
  <c r="D2587" i="4"/>
  <c r="D2588" i="4"/>
  <c r="G2588" i="4" s="1"/>
  <c r="D2589" i="4"/>
  <c r="D2590" i="4"/>
  <c r="D2591" i="4"/>
  <c r="D2592" i="4"/>
  <c r="D2593" i="4"/>
  <c r="D2594" i="4"/>
  <c r="G2594" i="4" s="1"/>
  <c r="D2595" i="4"/>
  <c r="D2596" i="4"/>
  <c r="D2597" i="4"/>
  <c r="D2598" i="4"/>
  <c r="D2599" i="4"/>
  <c r="D2600" i="4"/>
  <c r="G2600" i="4" s="1"/>
  <c r="D2601" i="4"/>
  <c r="D2602" i="4"/>
  <c r="G2602" i="4" s="1"/>
  <c r="D2603" i="4"/>
  <c r="D2604" i="4"/>
  <c r="D2605" i="4"/>
  <c r="D2606" i="4"/>
  <c r="G2606" i="4" s="1"/>
  <c r="N2607" i="4"/>
  <c r="P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N2657" i="4"/>
  <c r="P2657" i="4" s="1"/>
  <c r="D2658" i="4"/>
  <c r="N2658" i="4"/>
  <c r="P2658" i="4"/>
  <c r="D2659" i="4"/>
  <c r="D2660" i="4"/>
  <c r="D2661" i="4"/>
  <c r="G2661" i="4" s="1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G2673" i="4" s="1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G2685" i="4" s="1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G2697" i="4" s="1"/>
  <c r="D2698" i="4"/>
  <c r="D2699" i="4"/>
  <c r="D2700" i="4"/>
  <c r="D2701" i="4"/>
  <c r="D2702" i="4"/>
  <c r="D2703" i="4"/>
  <c r="D2704" i="4"/>
  <c r="D2705" i="4"/>
  <c r="D2706" i="4"/>
  <c r="N2707" i="4"/>
  <c r="P2707" i="4"/>
  <c r="D2708" i="4"/>
  <c r="N2708" i="4"/>
  <c r="P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N2757" i="4"/>
  <c r="P2757" i="4" s="1"/>
  <c r="D2758" i="4"/>
  <c r="N2758" i="4" s="1"/>
  <c r="P2758" i="4" s="1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N2807" i="4"/>
  <c r="P2807" i="4"/>
  <c r="D2808" i="4"/>
  <c r="N2808" i="4"/>
  <c r="P2808" i="4" s="1"/>
  <c r="D2809" i="4"/>
  <c r="D2810" i="4"/>
  <c r="D2811" i="4"/>
  <c r="G2811" i="4" s="1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G2823" i="4" s="1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G2835" i="4" s="1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G2847" i="4" s="1"/>
  <c r="D2848" i="4"/>
  <c r="D2849" i="4"/>
  <c r="D2850" i="4"/>
  <c r="D2851" i="4"/>
  <c r="D2852" i="4"/>
  <c r="D2853" i="4"/>
  <c r="D2854" i="4"/>
  <c r="G2854" i="4" s="1"/>
  <c r="D2855" i="4"/>
  <c r="D2856" i="4"/>
  <c r="N2857" i="4"/>
  <c r="P2857" i="4" s="1"/>
  <c r="D2858" i="4"/>
  <c r="N2858" i="4"/>
  <c r="P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G2893" i="4" s="1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N2907" i="4"/>
  <c r="P2907" i="4" s="1"/>
  <c r="D2908" i="4"/>
  <c r="N2908" i="4"/>
  <c r="P2908" i="4"/>
  <c r="D2909" i="4"/>
  <c r="D2910" i="4"/>
  <c r="D2911" i="4"/>
  <c r="D2912" i="4"/>
  <c r="D2913" i="4"/>
  <c r="D2914" i="4"/>
  <c r="D2915" i="4"/>
  <c r="D2916" i="4"/>
  <c r="D2917" i="4"/>
  <c r="G2917" i="4" s="1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G2935" i="4" s="1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G2949" i="4" s="1"/>
  <c r="D2950" i="4"/>
  <c r="D2951" i="4"/>
  <c r="D2952" i="4"/>
  <c r="D2953" i="4"/>
  <c r="D2954" i="4"/>
  <c r="D2955" i="4"/>
  <c r="G2955" i="4" s="1"/>
  <c r="D2956" i="4"/>
  <c r="N2957" i="4"/>
  <c r="P2957" i="4" s="1"/>
  <c r="D2958" i="4"/>
  <c r="N2958" i="4" s="1"/>
  <c r="P2958" i="4" s="1"/>
  <c r="D2959" i="4"/>
  <c r="D2960" i="4"/>
  <c r="D2961" i="4"/>
  <c r="G2961" i="4" s="1"/>
  <c r="D2962" i="4"/>
  <c r="D2963" i="4"/>
  <c r="D2964" i="4"/>
  <c r="D2965" i="4"/>
  <c r="D2966" i="4"/>
  <c r="D2967" i="4"/>
  <c r="G2967" i="4" s="1"/>
  <c r="D2968" i="4"/>
  <c r="D2969" i="4"/>
  <c r="D2970" i="4"/>
  <c r="D2971" i="4"/>
  <c r="D2972" i="4"/>
  <c r="D2973" i="4"/>
  <c r="G2973" i="4" s="1"/>
  <c r="D2974" i="4"/>
  <c r="D2975" i="4"/>
  <c r="G2975" i="4" s="1"/>
  <c r="D2976" i="4"/>
  <c r="D2977" i="4"/>
  <c r="D2978" i="4"/>
  <c r="D2979" i="4"/>
  <c r="G2979" i="4" s="1"/>
  <c r="D2980" i="4"/>
  <c r="D2981" i="4"/>
  <c r="D2982" i="4"/>
  <c r="D2983" i="4"/>
  <c r="D2984" i="4"/>
  <c r="D2985" i="4"/>
  <c r="G2985" i="4" s="1"/>
  <c r="D2986" i="4"/>
  <c r="D2987" i="4"/>
  <c r="D2988" i="4"/>
  <c r="D2989" i="4"/>
  <c r="D2990" i="4"/>
  <c r="D2991" i="4"/>
  <c r="G2991" i="4" s="1"/>
  <c r="D2992" i="4"/>
  <c r="D2993" i="4"/>
  <c r="G2993" i="4" s="1"/>
  <c r="D2994" i="4"/>
  <c r="D2995" i="4"/>
  <c r="D2996" i="4"/>
  <c r="D2997" i="4"/>
  <c r="G2997" i="4" s="1"/>
  <c r="D2998" i="4"/>
  <c r="D2999" i="4"/>
  <c r="D3000" i="4"/>
  <c r="D3001" i="4"/>
  <c r="D3002" i="4"/>
  <c r="D3003" i="4"/>
  <c r="G3003" i="4" s="1"/>
  <c r="D3004" i="4"/>
  <c r="D3005" i="4"/>
  <c r="D3006" i="4"/>
  <c r="N3007" i="4"/>
  <c r="P3007" i="4" s="1"/>
  <c r="D3008" i="4"/>
  <c r="G3008" i="4" s="1"/>
  <c r="N3008" i="4"/>
  <c r="P3008" i="4" s="1"/>
  <c r="D3009" i="4"/>
  <c r="D3010" i="4"/>
  <c r="D3011" i="4"/>
  <c r="D3012" i="4"/>
  <c r="G3012" i="4" s="1"/>
  <c r="D3013" i="4"/>
  <c r="D3014" i="4"/>
  <c r="G3014" i="4" s="1"/>
  <c r="D3015" i="4"/>
  <c r="D3016" i="4"/>
  <c r="D3017" i="4"/>
  <c r="D3018" i="4"/>
  <c r="D3019" i="4"/>
  <c r="D3020" i="4"/>
  <c r="G3020" i="4" s="1"/>
  <c r="D3021" i="4"/>
  <c r="D3022" i="4"/>
  <c r="D3023" i="4"/>
  <c r="D3024" i="4"/>
  <c r="D3025" i="4"/>
  <c r="D3026" i="4"/>
  <c r="G3026" i="4" s="1"/>
  <c r="D3027" i="4"/>
  <c r="D3028" i="4"/>
  <c r="D3029" i="4"/>
  <c r="D3030" i="4"/>
  <c r="D3031" i="4"/>
  <c r="D3032" i="4"/>
  <c r="G3032" i="4" s="1"/>
  <c r="D3033" i="4"/>
  <c r="D3034" i="4"/>
  <c r="D3035" i="4"/>
  <c r="D3036" i="4"/>
  <c r="D3037" i="4"/>
  <c r="D3038" i="4"/>
  <c r="G3038" i="4" s="1"/>
  <c r="D3039" i="4"/>
  <c r="D3040" i="4"/>
  <c r="D3041" i="4"/>
  <c r="D3042" i="4"/>
  <c r="D3043" i="4"/>
  <c r="D3044" i="4"/>
  <c r="G3044" i="4" s="1"/>
  <c r="D3045" i="4"/>
  <c r="D3046" i="4"/>
  <c r="D3047" i="4"/>
  <c r="D3048" i="4"/>
  <c r="G3048" i="4" s="1"/>
  <c r="D3049" i="4"/>
  <c r="D3050" i="4"/>
  <c r="G3050" i="4" s="1"/>
  <c r="D3051" i="4"/>
  <c r="D3052" i="4"/>
  <c r="D3053" i="4"/>
  <c r="D3054" i="4"/>
  <c r="D3055" i="4"/>
  <c r="D3056" i="4"/>
  <c r="G3056" i="4" s="1"/>
  <c r="N3057" i="4"/>
  <c r="P3057" i="4"/>
  <c r="D3058" i="4"/>
  <c r="D3059" i="4"/>
  <c r="D3060" i="4"/>
  <c r="D3061" i="4"/>
  <c r="D3062" i="4"/>
  <c r="G3062" i="4" s="1"/>
  <c r="D3063" i="4"/>
  <c r="D3064" i="4"/>
  <c r="D3065" i="4"/>
  <c r="D3066" i="4"/>
  <c r="D3067" i="4"/>
  <c r="D3068" i="4"/>
  <c r="G3068" i="4" s="1"/>
  <c r="D3069" i="4"/>
  <c r="D3070" i="4"/>
  <c r="D3071" i="4"/>
  <c r="D3072" i="4"/>
  <c r="D3073" i="4"/>
  <c r="D3074" i="4"/>
  <c r="G3074" i="4" s="1"/>
  <c r="D3075" i="4"/>
  <c r="D3076" i="4"/>
  <c r="D3077" i="4"/>
  <c r="D3078" i="4"/>
  <c r="G3078" i="4" s="1"/>
  <c r="D3079" i="4"/>
  <c r="D3080" i="4"/>
  <c r="G3080" i="4" s="1"/>
  <c r="D3081" i="4"/>
  <c r="D3082" i="4"/>
  <c r="D3083" i="4"/>
  <c r="D3084" i="4"/>
  <c r="D3085" i="4"/>
  <c r="D3086" i="4"/>
  <c r="G3086" i="4" s="1"/>
  <c r="D3087" i="4"/>
  <c r="D3088" i="4"/>
  <c r="D3089" i="4"/>
  <c r="D3090" i="4"/>
  <c r="D3091" i="4"/>
  <c r="D3092" i="4"/>
  <c r="G3092" i="4" s="1"/>
  <c r="D3093" i="4"/>
  <c r="D3094" i="4"/>
  <c r="D3095" i="4"/>
  <c r="D3096" i="4"/>
  <c r="D3097" i="4"/>
  <c r="D3098" i="4"/>
  <c r="G3098" i="4" s="1"/>
  <c r="D3099" i="4"/>
  <c r="D3100" i="4"/>
  <c r="D3101" i="4"/>
  <c r="D3102" i="4"/>
  <c r="D3103" i="4"/>
  <c r="D3104" i="4"/>
  <c r="G3104" i="4" s="1"/>
  <c r="D3105" i="4"/>
  <c r="D3106" i="4"/>
  <c r="N3107" i="4"/>
  <c r="P3107" i="4"/>
  <c r="D3108" i="4"/>
  <c r="N3108" i="4"/>
  <c r="P3108" i="4" s="1"/>
  <c r="D3109" i="4"/>
  <c r="D3110" i="4"/>
  <c r="D3111" i="4"/>
  <c r="D3112" i="4"/>
  <c r="G3112" i="4" s="1"/>
  <c r="D3113" i="4"/>
  <c r="D3114" i="4"/>
  <c r="D3115" i="4"/>
  <c r="D3116" i="4"/>
  <c r="D3117" i="4"/>
  <c r="D3118" i="4"/>
  <c r="G3118" i="4" s="1"/>
  <c r="D3119" i="4"/>
  <c r="D3120" i="4"/>
  <c r="D3121" i="4"/>
  <c r="G3121" i="4" s="1"/>
  <c r="D3122" i="4"/>
  <c r="D3123" i="4"/>
  <c r="D3124" i="4"/>
  <c r="G3124" i="4" s="1"/>
  <c r="D3125" i="4"/>
  <c r="D3126" i="4"/>
  <c r="D3127" i="4"/>
  <c r="D3128" i="4"/>
  <c r="D3129" i="4"/>
  <c r="D3130" i="4"/>
  <c r="G3130" i="4" s="1"/>
  <c r="D3131" i="4"/>
  <c r="D3132" i="4"/>
  <c r="D3133" i="4"/>
  <c r="D3134" i="4"/>
  <c r="D3135" i="4"/>
  <c r="D3136" i="4"/>
  <c r="G3136" i="4" s="1"/>
  <c r="D3137" i="4"/>
  <c r="D3138" i="4"/>
  <c r="G3138" i="4" s="1"/>
  <c r="D3139" i="4"/>
  <c r="D3140" i="4"/>
  <c r="D3141" i="4"/>
  <c r="D3142" i="4"/>
  <c r="D3143" i="4"/>
  <c r="D3144" i="4"/>
  <c r="D3145" i="4"/>
  <c r="D3146" i="4"/>
  <c r="D3147" i="4"/>
  <c r="D3148" i="4"/>
  <c r="G3148" i="4" s="1"/>
  <c r="D3149" i="4"/>
  <c r="D3150" i="4"/>
  <c r="D3151" i="4"/>
  <c r="D3152" i="4"/>
  <c r="G3152" i="4" s="1"/>
  <c r="D3153" i="4"/>
  <c r="D3154" i="4"/>
  <c r="G3154" i="4" s="1"/>
  <c r="D3155" i="4"/>
  <c r="D3156" i="4"/>
  <c r="N3157" i="4"/>
  <c r="P3157" i="4" s="1"/>
  <c r="D3158" i="4"/>
  <c r="N3158" i="4"/>
  <c r="P3158" i="4"/>
  <c r="D3159" i="4"/>
  <c r="D3160" i="4"/>
  <c r="D3161" i="4"/>
  <c r="G3161" i="4" s="1"/>
  <c r="D3162" i="4"/>
  <c r="D3163" i="4"/>
  <c r="D3164" i="4"/>
  <c r="D3165" i="4"/>
  <c r="D3166" i="4"/>
  <c r="D3167" i="4"/>
  <c r="G3167" i="4" s="1"/>
  <c r="D3168" i="4"/>
  <c r="D3169" i="4"/>
  <c r="D3170" i="4"/>
  <c r="D3171" i="4"/>
  <c r="D3172" i="4"/>
  <c r="D3173" i="4"/>
  <c r="G3173" i="4" s="1"/>
  <c r="D3174" i="4"/>
  <c r="D3175" i="4"/>
  <c r="D3176" i="4"/>
  <c r="D3177" i="4"/>
  <c r="D3178" i="4"/>
  <c r="D3179" i="4"/>
  <c r="G3179" i="4" s="1"/>
  <c r="D3180" i="4"/>
  <c r="D3181" i="4"/>
  <c r="G3181" i="4" s="1"/>
  <c r="D3182" i="4"/>
  <c r="D3183" i="4"/>
  <c r="D3184" i="4"/>
  <c r="D3185" i="4"/>
  <c r="D3186" i="4"/>
  <c r="D3187" i="4"/>
  <c r="G3187" i="4" s="1"/>
  <c r="D3188" i="4"/>
  <c r="D3189" i="4"/>
  <c r="D3190" i="4"/>
  <c r="D3191" i="4"/>
  <c r="D3192" i="4"/>
  <c r="D3193" i="4"/>
  <c r="G3193" i="4" s="1"/>
  <c r="D3194" i="4"/>
  <c r="D3195" i="4"/>
  <c r="D3196" i="4"/>
  <c r="D3197" i="4"/>
  <c r="G3197" i="4" s="1"/>
  <c r="D3198" i="4"/>
  <c r="D3199" i="4"/>
  <c r="D3200" i="4"/>
  <c r="D3201" i="4"/>
  <c r="D3202" i="4"/>
  <c r="D3203" i="4"/>
  <c r="G3203" i="4" s="1"/>
  <c r="D3204" i="4"/>
  <c r="D3205" i="4"/>
  <c r="D3206" i="4"/>
  <c r="N3207" i="4"/>
  <c r="P3207" i="4" s="1"/>
  <c r="D3208" i="4"/>
  <c r="N3208" i="4"/>
  <c r="P3208" i="4"/>
  <c r="D3209" i="4"/>
  <c r="G3209" i="4" s="1"/>
  <c r="D3210" i="4"/>
  <c r="D3211" i="4"/>
  <c r="D3212" i="4"/>
  <c r="D3213" i="4"/>
  <c r="D3214" i="4"/>
  <c r="D3215" i="4"/>
  <c r="G3215" i="4" s="1"/>
  <c r="D3216" i="4"/>
  <c r="D3217" i="4"/>
  <c r="D3218" i="4"/>
  <c r="D3219" i="4"/>
  <c r="D3220" i="4"/>
  <c r="D3221" i="4"/>
  <c r="G3221" i="4" s="1"/>
  <c r="D3222" i="4"/>
  <c r="D3223" i="4"/>
  <c r="G3223" i="4" s="1"/>
  <c r="D3224" i="4"/>
  <c r="D3225" i="4"/>
  <c r="D3226" i="4"/>
  <c r="D3227" i="4"/>
  <c r="D3228" i="4"/>
  <c r="D3229" i="4"/>
  <c r="G3229" i="4" s="1"/>
  <c r="D3230" i="4"/>
  <c r="D3231" i="4"/>
  <c r="D3232" i="4"/>
  <c r="D3233" i="4"/>
  <c r="D3234" i="4"/>
  <c r="D3235" i="4"/>
  <c r="G3235" i="4" s="1"/>
  <c r="D3236" i="4"/>
  <c r="D3237" i="4"/>
  <c r="D3238" i="4"/>
  <c r="D3239" i="4"/>
  <c r="G3239" i="4" s="1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G3251" i="4" s="1"/>
  <c r="D3252" i="4"/>
  <c r="D3253" i="4"/>
  <c r="D3254" i="4"/>
  <c r="D3255" i="4"/>
  <c r="D3256" i="4"/>
  <c r="N3257" i="4"/>
  <c r="P3257" i="4"/>
  <c r="D3258" i="4"/>
  <c r="N3258" i="4" s="1"/>
  <c r="P3258" i="4" s="1"/>
  <c r="D3259" i="4"/>
  <c r="G3259" i="4" s="1"/>
  <c r="D3260" i="4"/>
  <c r="D3261" i="4"/>
  <c r="D3262" i="4"/>
  <c r="D3263" i="4"/>
  <c r="G3263" i="4" s="1"/>
  <c r="D3264" i="4"/>
  <c r="D3265" i="4"/>
  <c r="G3265" i="4" s="1"/>
  <c r="D3266" i="4"/>
  <c r="D3267" i="4"/>
  <c r="D3268" i="4"/>
  <c r="D3269" i="4"/>
  <c r="G3269" i="4" s="1"/>
  <c r="D3270" i="4"/>
  <c r="D3271" i="4"/>
  <c r="D3272" i="4"/>
  <c r="D3273" i="4"/>
  <c r="D3274" i="4"/>
  <c r="D3275" i="4"/>
  <c r="G3275" i="4" s="1"/>
  <c r="D3276" i="4"/>
  <c r="D3277" i="4"/>
  <c r="D3278" i="4"/>
  <c r="D3279" i="4"/>
  <c r="D3280" i="4"/>
  <c r="D3281" i="4"/>
  <c r="G3281" i="4" s="1"/>
  <c r="D3282" i="4"/>
  <c r="D3283" i="4"/>
  <c r="D3284" i="4"/>
  <c r="D3285" i="4"/>
  <c r="D3286" i="4"/>
  <c r="G3286" i="4" s="1"/>
  <c r="D3287" i="4"/>
  <c r="G3287" i="4" s="1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G3301" i="4" s="1"/>
  <c r="D3302" i="4"/>
  <c r="D3303" i="4"/>
  <c r="D3304" i="4"/>
  <c r="D3305" i="4"/>
  <c r="G3305" i="4" s="1"/>
  <c r="D3306" i="4"/>
  <c r="N3307" i="4"/>
  <c r="P3307" i="4"/>
  <c r="D3308" i="4"/>
  <c r="N3308" i="4"/>
  <c r="P3308" i="4" s="1"/>
  <c r="D3309" i="4"/>
  <c r="D3310" i="4"/>
  <c r="D3311" i="4"/>
  <c r="D3312" i="4"/>
  <c r="D3313" i="4"/>
  <c r="D3314" i="4"/>
  <c r="G3314" i="4" s="1"/>
  <c r="D3315" i="4"/>
  <c r="D3316" i="4"/>
  <c r="D3317" i="4"/>
  <c r="D3318" i="4"/>
  <c r="D3319" i="4"/>
  <c r="D3320" i="4"/>
  <c r="G3320" i="4" s="1"/>
  <c r="D3321" i="4"/>
  <c r="D3322" i="4"/>
  <c r="D3323" i="4"/>
  <c r="D3324" i="4"/>
  <c r="D3325" i="4"/>
  <c r="D3326" i="4"/>
  <c r="G3326" i="4" s="1"/>
  <c r="D3327" i="4"/>
  <c r="D3328" i="4"/>
  <c r="D3329" i="4"/>
  <c r="D3330" i="4"/>
  <c r="D3331" i="4"/>
  <c r="D3332" i="4"/>
  <c r="G3332" i="4" s="1"/>
  <c r="D3333" i="4"/>
  <c r="D3334" i="4"/>
  <c r="D3335" i="4"/>
  <c r="D3336" i="4"/>
  <c r="G3336" i="4" s="1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G3348" i="4" s="1"/>
  <c r="D3349" i="4"/>
  <c r="D3350" i="4"/>
  <c r="D3351" i="4"/>
  <c r="D3352" i="4"/>
  <c r="D3353" i="4"/>
  <c r="D3354" i="4"/>
  <c r="G3354" i="4" s="1"/>
  <c r="D3355" i="4"/>
  <c r="D3356" i="4"/>
  <c r="N3357" i="4"/>
  <c r="P3357" i="4"/>
  <c r="D3358" i="4"/>
  <c r="G3358" i="4" s="1"/>
  <c r="N3358" i="4"/>
  <c r="P3358" i="4" s="1"/>
  <c r="D3359" i="4"/>
  <c r="D3360" i="4"/>
  <c r="G3360" i="4" s="1"/>
  <c r="D3361" i="4"/>
  <c r="D3362" i="4"/>
  <c r="D3363" i="4"/>
  <c r="D3364" i="4"/>
  <c r="D3365" i="4"/>
  <c r="D3366" i="4"/>
  <c r="G3366" i="4" s="1"/>
  <c r="D3367" i="4"/>
  <c r="D3368" i="4"/>
  <c r="D3369" i="4"/>
  <c r="D3370" i="4"/>
  <c r="G3370" i="4" s="1"/>
  <c r="D3371" i="4"/>
  <c r="D3372" i="4"/>
  <c r="G3372" i="4" s="1"/>
  <c r="D3373" i="4"/>
  <c r="D3374" i="4"/>
  <c r="D3375" i="4"/>
  <c r="D3376" i="4"/>
  <c r="D3377" i="4"/>
  <c r="D3378" i="4"/>
  <c r="G3378" i="4" s="1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G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G3406" i="4" s="1"/>
  <c r="N3407" i="4"/>
  <c r="P3407" i="4" s="1"/>
  <c r="D3408" i="4"/>
  <c r="N3408" i="4"/>
  <c r="P3408" i="4" s="1"/>
  <c r="D3409" i="4"/>
  <c r="D3410" i="4"/>
  <c r="D3411" i="4"/>
  <c r="D3412" i="4"/>
  <c r="D3413" i="4"/>
  <c r="D3414" i="4"/>
  <c r="D3415" i="4"/>
  <c r="G3415" i="4" s="1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G3427" i="4" s="1"/>
  <c r="D3428" i="4"/>
  <c r="D3429" i="4"/>
  <c r="D3430" i="4"/>
  <c r="D3431" i="4"/>
  <c r="D3432" i="4"/>
  <c r="D3433" i="4"/>
  <c r="G3433" i="4" s="1"/>
  <c r="D3434" i="4"/>
  <c r="D3435" i="4"/>
  <c r="G3435" i="4" s="1"/>
  <c r="D3436" i="4"/>
  <c r="D3437" i="4"/>
  <c r="D3438" i="4"/>
  <c r="D3439" i="4"/>
  <c r="D3440" i="4"/>
  <c r="D3441" i="4"/>
  <c r="G3441" i="4" s="1"/>
  <c r="D3442" i="4"/>
  <c r="D3443" i="4"/>
  <c r="D3444" i="4"/>
  <c r="D3445" i="4"/>
  <c r="D3446" i="4"/>
  <c r="D3447" i="4"/>
  <c r="G3447" i="4" s="1"/>
  <c r="D3448" i="4"/>
  <c r="D3449" i="4"/>
  <c r="D3450" i="4"/>
  <c r="D3451" i="4"/>
  <c r="G3451" i="4" s="1"/>
  <c r="D3452" i="4"/>
  <c r="D3453" i="4"/>
  <c r="D3454" i="4"/>
  <c r="D3455" i="4"/>
  <c r="D3456" i="4"/>
  <c r="N3457" i="4"/>
  <c r="P3457" i="4"/>
  <c r="D3458" i="4"/>
  <c r="N3458" i="4"/>
  <c r="P3458" i="4"/>
  <c r="D3459" i="4"/>
  <c r="D3460" i="4"/>
  <c r="D3461" i="4"/>
  <c r="G3461" i="4" s="1"/>
  <c r="D3462" i="4"/>
  <c r="D3463" i="4"/>
  <c r="G3463" i="4" s="1"/>
  <c r="D3464" i="4"/>
  <c r="D3465" i="4"/>
  <c r="D3466" i="4"/>
  <c r="D3467" i="4"/>
  <c r="D3468" i="4"/>
  <c r="D3469" i="4"/>
  <c r="D3470" i="4"/>
  <c r="D3471" i="4"/>
  <c r="G3471" i="4" s="1"/>
  <c r="D3472" i="4"/>
  <c r="D3473" i="4"/>
  <c r="D3474" i="4"/>
  <c r="D3475" i="4"/>
  <c r="D3476" i="4"/>
  <c r="D3477" i="4"/>
  <c r="G3477" i="4" s="1"/>
  <c r="D3478" i="4"/>
  <c r="D3479" i="4"/>
  <c r="D3480" i="4"/>
  <c r="D3481" i="4"/>
  <c r="D3482" i="4"/>
  <c r="D3483" i="4"/>
  <c r="D3484" i="4"/>
  <c r="D3485" i="4"/>
  <c r="D3486" i="4"/>
  <c r="D3487" i="4"/>
  <c r="G3487" i="4" s="1"/>
  <c r="D3488" i="4"/>
  <c r="D3489" i="4"/>
  <c r="D3490" i="4"/>
  <c r="D3491" i="4"/>
  <c r="D3492" i="4"/>
  <c r="D3493" i="4"/>
  <c r="G3493" i="4" s="1"/>
  <c r="D3494" i="4"/>
  <c r="D3495" i="4"/>
  <c r="D3496" i="4"/>
  <c r="D3497" i="4"/>
  <c r="D3498" i="4"/>
  <c r="D3499" i="4"/>
  <c r="G3499" i="4" s="1"/>
  <c r="D3500" i="4"/>
  <c r="D3501" i="4"/>
  <c r="G3501" i="4" s="1"/>
  <c r="D3502" i="4"/>
  <c r="D3503" i="4"/>
  <c r="D3504" i="4"/>
  <c r="D3505" i="4"/>
  <c r="D3506" i="4"/>
  <c r="P3557" i="4"/>
  <c r="P3558" i="4"/>
  <c r="P3607" i="4"/>
  <c r="P3608" i="4"/>
  <c r="P3657" i="4"/>
  <c r="P3658" i="4"/>
  <c r="P3707" i="4"/>
  <c r="P3708" i="4"/>
  <c r="P3757" i="4"/>
  <c r="P3758" i="4"/>
  <c r="P3807" i="4"/>
  <c r="P3808" i="4"/>
  <c r="P3857" i="4"/>
  <c r="P3907" i="4"/>
  <c r="P3908" i="4"/>
  <c r="P3957" i="4"/>
  <c r="P4008" i="4"/>
  <c r="P4057" i="4"/>
  <c r="P4058" i="4"/>
  <c r="P4107" i="4"/>
  <c r="P4108" i="4"/>
  <c r="P4157" i="4"/>
  <c r="P4158" i="4"/>
  <c r="P4207" i="4"/>
  <c r="P4208" i="4"/>
  <c r="P4257" i="4"/>
  <c r="P4258" i="4"/>
  <c r="P4307" i="4"/>
  <c r="P4308" i="4"/>
  <c r="P4357" i="4"/>
  <c r="P4358" i="4"/>
  <c r="P4407" i="4"/>
  <c r="P4408" i="4"/>
  <c r="P4458" i="4"/>
  <c r="P4507" i="4"/>
  <c r="P4508" i="4"/>
  <c r="P4557" i="4"/>
  <c r="P4558" i="4"/>
  <c r="P4607" i="4"/>
  <c r="P4608" i="4"/>
  <c r="P4657" i="4"/>
  <c r="P4658" i="4"/>
  <c r="P4707" i="4"/>
  <c r="P4708" i="4"/>
  <c r="P5007" i="4"/>
  <c r="P5008" i="4"/>
  <c r="P5057" i="4"/>
  <c r="P5107" i="4"/>
  <c r="P5108" i="4"/>
  <c r="P5157" i="4"/>
  <c r="P5158" i="4"/>
  <c r="P5208" i="4"/>
  <c r="N7" i="4"/>
  <c r="P7" i="4" s="1"/>
  <c r="O7" i="4" s="1"/>
  <c r="C3" i="4"/>
  <c r="E3" i="4"/>
  <c r="N1757" i="4"/>
  <c r="N1758" i="4"/>
  <c r="N1807" i="4"/>
  <c r="N1808" i="4"/>
  <c r="N1857" i="4"/>
  <c r="N1907" i="4"/>
  <c r="N1957" i="4"/>
  <c r="N1958" i="4"/>
  <c r="C52" i="9"/>
  <c r="C53" i="9"/>
  <c r="C102" i="9"/>
  <c r="C152" i="9"/>
  <c r="C202" i="9"/>
  <c r="C203" i="9"/>
  <c r="C204" i="9"/>
  <c r="C2" i="9"/>
  <c r="H3" i="9"/>
  <c r="H52" i="9"/>
  <c r="H102" i="9"/>
  <c r="H152" i="9"/>
  <c r="H202" i="9"/>
  <c r="H2" i="9"/>
  <c r="D3" i="4"/>
  <c r="G3" i="4" s="1"/>
  <c r="D4" i="4"/>
  <c r="G4" i="4"/>
  <c r="D5" i="4"/>
  <c r="G5" i="4"/>
  <c r="D6" i="4"/>
  <c r="G6" i="4" s="1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2" i="4"/>
  <c r="G103" i="4"/>
  <c r="G104" i="4"/>
  <c r="G105" i="4"/>
  <c r="G106" i="4"/>
  <c r="G107" i="4"/>
  <c r="G108" i="4"/>
  <c r="G109" i="4"/>
  <c r="G110" i="4"/>
  <c r="G111" i="4"/>
  <c r="G113" i="4"/>
  <c r="G114" i="4"/>
  <c r="G115" i="4"/>
  <c r="G116" i="4"/>
  <c r="G117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8" i="4"/>
  <c r="G349" i="4"/>
  <c r="G350" i="4"/>
  <c r="G351" i="4"/>
  <c r="G352" i="4"/>
  <c r="G353" i="4"/>
  <c r="G354" i="4"/>
  <c r="G355" i="4"/>
  <c r="G356" i="4"/>
  <c r="G357" i="4"/>
  <c r="G359" i="4"/>
  <c r="G360" i="4"/>
  <c r="G361" i="4"/>
  <c r="G362" i="4"/>
  <c r="G363" i="4"/>
  <c r="G364" i="4"/>
  <c r="G365" i="4"/>
  <c r="G366" i="4"/>
  <c r="G367" i="4"/>
  <c r="G368" i="4"/>
  <c r="G369" i="4"/>
  <c r="G371" i="4"/>
  <c r="G372" i="4"/>
  <c r="G373" i="4"/>
  <c r="G374" i="4"/>
  <c r="G375" i="4"/>
  <c r="G376" i="4"/>
  <c r="G377" i="4"/>
  <c r="G378" i="4"/>
  <c r="G379" i="4"/>
  <c r="G380" i="4"/>
  <c r="G381" i="4"/>
  <c r="G383" i="4"/>
  <c r="G384" i="4"/>
  <c r="G385" i="4"/>
  <c r="G386" i="4"/>
  <c r="G387" i="4"/>
  <c r="G388" i="4"/>
  <c r="G389" i="4"/>
  <c r="G390" i="4"/>
  <c r="G391" i="4"/>
  <c r="G392" i="4"/>
  <c r="G393" i="4"/>
  <c r="G395" i="4"/>
  <c r="G396" i="4"/>
  <c r="G397" i="4"/>
  <c r="G398" i="4"/>
  <c r="G399" i="4"/>
  <c r="G400" i="4"/>
  <c r="G401" i="4"/>
  <c r="G402" i="4"/>
  <c r="G403" i="4"/>
  <c r="G404" i="4"/>
  <c r="G405" i="4"/>
  <c r="G407" i="4"/>
  <c r="G408" i="4"/>
  <c r="G409" i="4"/>
  <c r="G410" i="4"/>
  <c r="G411" i="4"/>
  <c r="G414" i="4"/>
  <c r="G415" i="4"/>
  <c r="G416" i="4"/>
  <c r="G417" i="4"/>
  <c r="G419" i="4"/>
  <c r="G420" i="4"/>
  <c r="G421" i="4"/>
  <c r="G422" i="4"/>
  <c r="G423" i="4"/>
  <c r="G426" i="4"/>
  <c r="G427" i="4"/>
  <c r="G428" i="4"/>
  <c r="G429" i="4"/>
  <c r="G431" i="4"/>
  <c r="G432" i="4"/>
  <c r="G433" i="4"/>
  <c r="G434" i="4"/>
  <c r="G435" i="4"/>
  <c r="G438" i="4"/>
  <c r="G439" i="4"/>
  <c r="G440" i="4"/>
  <c r="G441" i="4"/>
  <c r="G443" i="4"/>
  <c r="G444" i="4"/>
  <c r="G445" i="4"/>
  <c r="G446" i="4"/>
  <c r="G447" i="4"/>
  <c r="G450" i="4"/>
  <c r="G451" i="4"/>
  <c r="G452" i="4"/>
  <c r="G453" i="4"/>
  <c r="G455" i="4"/>
  <c r="G456" i="4"/>
  <c r="G457" i="4"/>
  <c r="G459" i="4"/>
  <c r="G461" i="4"/>
  <c r="G462" i="4"/>
  <c r="G463" i="4"/>
  <c r="G464" i="4"/>
  <c r="G465" i="4"/>
  <c r="G467" i="4"/>
  <c r="G468" i="4"/>
  <c r="G469" i="4"/>
  <c r="G470" i="4"/>
  <c r="G471" i="4"/>
  <c r="G473" i="4"/>
  <c r="G474" i="4"/>
  <c r="G475" i="4"/>
  <c r="G477" i="4"/>
  <c r="G479" i="4"/>
  <c r="G480" i="4"/>
  <c r="G481" i="4"/>
  <c r="G482" i="4"/>
  <c r="G483" i="4"/>
  <c r="G485" i="4"/>
  <c r="G486" i="4"/>
  <c r="G487" i="4"/>
  <c r="G488" i="4"/>
  <c r="G489" i="4"/>
  <c r="G491" i="4"/>
  <c r="G492" i="4"/>
  <c r="G493" i="4"/>
  <c r="G495" i="4"/>
  <c r="G497" i="4"/>
  <c r="G498" i="4"/>
  <c r="G499" i="4"/>
  <c r="G500" i="4"/>
  <c r="G501" i="4"/>
  <c r="G503" i="4"/>
  <c r="G504" i="4"/>
  <c r="G505" i="4"/>
  <c r="G506" i="4"/>
  <c r="G507" i="4"/>
  <c r="G508" i="4"/>
  <c r="G510" i="4"/>
  <c r="G511" i="4"/>
  <c r="G512" i="4"/>
  <c r="G513" i="4"/>
  <c r="G514" i="4"/>
  <c r="G515" i="4"/>
  <c r="G516" i="4"/>
  <c r="G517" i="4"/>
  <c r="G518" i="4"/>
  <c r="G519" i="4"/>
  <c r="G520" i="4"/>
  <c r="G522" i="4"/>
  <c r="G523" i="4"/>
  <c r="G524" i="4"/>
  <c r="G525" i="4"/>
  <c r="G526" i="4"/>
  <c r="G527" i="4"/>
  <c r="G528" i="4"/>
  <c r="G529" i="4"/>
  <c r="G530" i="4"/>
  <c r="G531" i="4"/>
  <c r="G532" i="4"/>
  <c r="G534" i="4"/>
  <c r="G535" i="4"/>
  <c r="G536" i="4"/>
  <c r="G537" i="4"/>
  <c r="G538" i="4"/>
  <c r="G539" i="4"/>
  <c r="G540" i="4"/>
  <c r="G541" i="4"/>
  <c r="G542" i="4"/>
  <c r="G543" i="4"/>
  <c r="G544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4" i="4"/>
  <c r="G565" i="4"/>
  <c r="G566" i="4"/>
  <c r="G567" i="4"/>
  <c r="G568" i="4"/>
  <c r="G569" i="4"/>
  <c r="G570" i="4"/>
  <c r="G571" i="4"/>
  <c r="G572" i="4"/>
  <c r="G573" i="4"/>
  <c r="G574" i="4"/>
  <c r="G576" i="4"/>
  <c r="G577" i="4"/>
  <c r="G578" i="4"/>
  <c r="G579" i="4"/>
  <c r="G580" i="4"/>
  <c r="G581" i="4"/>
  <c r="G582" i="4"/>
  <c r="G583" i="4"/>
  <c r="G584" i="4"/>
  <c r="G585" i="4"/>
  <c r="G586" i="4"/>
  <c r="G588" i="4"/>
  <c r="G589" i="4"/>
  <c r="G590" i="4"/>
  <c r="G591" i="4"/>
  <c r="G592" i="4"/>
  <c r="G593" i="4"/>
  <c r="G594" i="4"/>
  <c r="G595" i="4"/>
  <c r="G596" i="4"/>
  <c r="G597" i="4"/>
  <c r="G598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60" i="4"/>
  <c r="G661" i="4"/>
  <c r="G662" i="4"/>
  <c r="G663" i="4"/>
  <c r="G666" i="4"/>
  <c r="G667" i="4"/>
  <c r="G668" i="4"/>
  <c r="G669" i="4"/>
  <c r="G670" i="4"/>
  <c r="G672" i="4"/>
  <c r="G673" i="4"/>
  <c r="G674" i="4"/>
  <c r="G675" i="4"/>
  <c r="G678" i="4"/>
  <c r="G679" i="4"/>
  <c r="G680" i="4"/>
  <c r="G681" i="4"/>
  <c r="G682" i="4"/>
  <c r="G684" i="4"/>
  <c r="G685" i="4"/>
  <c r="G686" i="4"/>
  <c r="G687" i="4"/>
  <c r="G690" i="4"/>
  <c r="G691" i="4"/>
  <c r="G692" i="4"/>
  <c r="G693" i="4"/>
  <c r="G694" i="4"/>
  <c r="G696" i="4"/>
  <c r="G697" i="4"/>
  <c r="G698" i="4"/>
  <c r="G699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20" i="4"/>
  <c r="G721" i="4"/>
  <c r="G722" i="4"/>
  <c r="G723" i="4"/>
  <c r="G724" i="4"/>
  <c r="G725" i="4"/>
  <c r="G726" i="4"/>
  <c r="G727" i="4"/>
  <c r="G728" i="4"/>
  <c r="G729" i="4"/>
  <c r="G730" i="4"/>
  <c r="G732" i="4"/>
  <c r="G733" i="4"/>
  <c r="G734" i="4"/>
  <c r="G735" i="4"/>
  <c r="G736" i="4"/>
  <c r="G737" i="4"/>
  <c r="G738" i="4"/>
  <c r="G739" i="4"/>
  <c r="G740" i="4"/>
  <c r="G741" i="4"/>
  <c r="G742" i="4"/>
  <c r="G744" i="4"/>
  <c r="G745" i="4"/>
  <c r="G746" i="4"/>
  <c r="G747" i="4"/>
  <c r="G748" i="4"/>
  <c r="G749" i="4"/>
  <c r="G750" i="4"/>
  <c r="G751" i="4"/>
  <c r="G752" i="4"/>
  <c r="G753" i="4"/>
  <c r="G754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6" i="4"/>
  <c r="G817" i="4"/>
  <c r="G818" i="4"/>
  <c r="G819" i="4"/>
  <c r="G820" i="4"/>
  <c r="G821" i="4"/>
  <c r="G822" i="4"/>
  <c r="G823" i="4"/>
  <c r="G824" i="4"/>
  <c r="G825" i="4"/>
  <c r="G826" i="4"/>
  <c r="G828" i="4"/>
  <c r="G829" i="4"/>
  <c r="G830" i="4"/>
  <c r="G831" i="4"/>
  <c r="G832" i="4"/>
  <c r="G833" i="4"/>
  <c r="G834" i="4"/>
  <c r="G835" i="4"/>
  <c r="G836" i="4"/>
  <c r="G837" i="4"/>
  <c r="G838" i="4"/>
  <c r="G840" i="4"/>
  <c r="G841" i="4"/>
  <c r="G842" i="4"/>
  <c r="G843" i="4"/>
  <c r="G844" i="4"/>
  <c r="G845" i="4"/>
  <c r="G846" i="4"/>
  <c r="G847" i="4"/>
  <c r="G848" i="4"/>
  <c r="G849" i="4"/>
  <c r="G850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70" i="4"/>
  <c r="G871" i="4"/>
  <c r="G872" i="4"/>
  <c r="G873" i="4"/>
  <c r="G874" i="4"/>
  <c r="G875" i="4"/>
  <c r="G876" i="4"/>
  <c r="G877" i="4"/>
  <c r="G878" i="4"/>
  <c r="G879" i="4"/>
  <c r="G880" i="4"/>
  <c r="G882" i="4"/>
  <c r="G883" i="4"/>
  <c r="G884" i="4"/>
  <c r="G885" i="4"/>
  <c r="G886" i="4"/>
  <c r="G887" i="4"/>
  <c r="G888" i="4"/>
  <c r="G889" i="4"/>
  <c r="G890" i="4"/>
  <c r="G891" i="4"/>
  <c r="G892" i="4"/>
  <c r="G894" i="4"/>
  <c r="G895" i="4"/>
  <c r="G896" i="4"/>
  <c r="G897" i="4"/>
  <c r="G898" i="4"/>
  <c r="G899" i="4"/>
  <c r="G900" i="4"/>
  <c r="G901" i="4"/>
  <c r="G902" i="4"/>
  <c r="G903" i="4"/>
  <c r="G904" i="4"/>
  <c r="G906" i="4"/>
  <c r="G907" i="4"/>
  <c r="G908" i="4"/>
  <c r="G909" i="4"/>
  <c r="G910" i="4"/>
  <c r="G912" i="4"/>
  <c r="G913" i="4"/>
  <c r="G914" i="4"/>
  <c r="G915" i="4"/>
  <c r="G916" i="4"/>
  <c r="G917" i="4"/>
  <c r="G918" i="4"/>
  <c r="G919" i="4"/>
  <c r="G920" i="4"/>
  <c r="G921" i="4"/>
  <c r="G922" i="4"/>
  <c r="G924" i="4"/>
  <c r="G925" i="4"/>
  <c r="G926" i="4"/>
  <c r="G927" i="4"/>
  <c r="G928" i="4"/>
  <c r="G929" i="4"/>
  <c r="G930" i="4"/>
  <c r="G931" i="4"/>
  <c r="G932" i="4"/>
  <c r="G933" i="4"/>
  <c r="G934" i="4"/>
  <c r="G936" i="4"/>
  <c r="G937" i="4"/>
  <c r="G938" i="4"/>
  <c r="G939" i="4"/>
  <c r="G940" i="4"/>
  <c r="G941" i="4"/>
  <c r="G942" i="4"/>
  <c r="G943" i="4"/>
  <c r="G944" i="4"/>
  <c r="G945" i="4"/>
  <c r="G946" i="4"/>
  <c r="G948" i="4"/>
  <c r="G949" i="4"/>
  <c r="G950" i="4"/>
  <c r="G951" i="4"/>
  <c r="G952" i="4"/>
  <c r="G953" i="4"/>
  <c r="G954" i="4"/>
  <c r="G955" i="4"/>
  <c r="G956" i="4"/>
  <c r="G957" i="4"/>
  <c r="G958" i="4"/>
  <c r="G960" i="4"/>
  <c r="G961" i="4"/>
  <c r="G962" i="4"/>
  <c r="G963" i="4"/>
  <c r="G964" i="4"/>
  <c r="G966" i="4"/>
  <c r="G967" i="4"/>
  <c r="G968" i="4"/>
  <c r="G969" i="4"/>
  <c r="G970" i="4"/>
  <c r="G973" i="4"/>
  <c r="G974" i="4"/>
  <c r="G975" i="4"/>
  <c r="G976" i="4"/>
  <c r="G978" i="4"/>
  <c r="G979" i="4"/>
  <c r="G980" i="4"/>
  <c r="G981" i="4"/>
  <c r="G982" i="4"/>
  <c r="G984" i="4"/>
  <c r="G985" i="4"/>
  <c r="G986" i="4"/>
  <c r="G987" i="4"/>
  <c r="G988" i="4"/>
  <c r="G991" i="4"/>
  <c r="G992" i="4"/>
  <c r="G993" i="4"/>
  <c r="G994" i="4"/>
  <c r="G996" i="4"/>
  <c r="G997" i="4"/>
  <c r="G998" i="4"/>
  <c r="G999" i="4"/>
  <c r="G1000" i="4"/>
  <c r="G1002" i="4"/>
  <c r="G1003" i="4"/>
  <c r="G1004" i="4"/>
  <c r="G1005" i="4"/>
  <c r="G1006" i="4"/>
  <c r="G1007" i="4"/>
  <c r="G1008" i="4"/>
  <c r="G1009" i="4"/>
  <c r="G1010" i="4"/>
  <c r="G1011" i="4"/>
  <c r="G1013" i="4"/>
  <c r="G1014" i="4"/>
  <c r="G1015" i="4"/>
  <c r="G1016" i="4"/>
  <c r="G1017" i="4"/>
  <c r="G1019" i="4"/>
  <c r="G1020" i="4"/>
  <c r="G1021" i="4"/>
  <c r="G1022" i="4"/>
  <c r="G1023" i="4"/>
  <c r="G1025" i="4"/>
  <c r="G1026" i="4"/>
  <c r="G1027" i="4"/>
  <c r="G1028" i="4"/>
  <c r="G1029" i="4"/>
  <c r="G1031" i="4"/>
  <c r="G1032" i="4"/>
  <c r="G1033" i="4"/>
  <c r="G1034" i="4"/>
  <c r="G1035" i="4"/>
  <c r="G1037" i="4"/>
  <c r="G1038" i="4"/>
  <c r="G1039" i="4"/>
  <c r="G1040" i="4"/>
  <c r="G1041" i="4"/>
  <c r="G1043" i="4"/>
  <c r="G1044" i="4"/>
  <c r="G1045" i="4"/>
  <c r="G1046" i="4"/>
  <c r="G1047" i="4"/>
  <c r="G1049" i="4"/>
  <c r="G1050" i="4"/>
  <c r="G1051" i="4"/>
  <c r="G1052" i="4"/>
  <c r="G1053" i="4"/>
  <c r="G1055" i="4"/>
  <c r="G1056" i="4"/>
  <c r="G1057" i="4"/>
  <c r="G1058" i="4"/>
  <c r="G1059" i="4"/>
  <c r="G1061" i="4"/>
  <c r="G1062" i="4"/>
  <c r="G1063" i="4"/>
  <c r="G1064" i="4"/>
  <c r="G1065" i="4"/>
  <c r="G1067" i="4"/>
  <c r="G1068" i="4"/>
  <c r="G1069" i="4"/>
  <c r="G1070" i="4"/>
  <c r="G1071" i="4"/>
  <c r="G1073" i="4"/>
  <c r="G1074" i="4"/>
  <c r="G1075" i="4"/>
  <c r="G1076" i="4"/>
  <c r="G1077" i="4"/>
  <c r="G1079" i="4"/>
  <c r="G1080" i="4"/>
  <c r="G1081" i="4"/>
  <c r="G1082" i="4"/>
  <c r="G1083" i="4"/>
  <c r="G1085" i="4"/>
  <c r="G1086" i="4"/>
  <c r="G1087" i="4"/>
  <c r="G1088" i="4"/>
  <c r="G1089" i="4"/>
  <c r="G1091" i="4"/>
  <c r="G1092" i="4"/>
  <c r="G1093" i="4"/>
  <c r="G1094" i="4"/>
  <c r="G1095" i="4"/>
  <c r="G1097" i="4"/>
  <c r="G1098" i="4"/>
  <c r="G1099" i="4"/>
  <c r="G1100" i="4"/>
  <c r="G1101" i="4"/>
  <c r="G1103" i="4"/>
  <c r="G1104" i="4"/>
  <c r="G1105" i="4"/>
  <c r="G1106" i="4"/>
  <c r="G1107" i="4"/>
  <c r="G1108" i="4"/>
  <c r="G1109" i="4"/>
  <c r="G1110" i="4"/>
  <c r="G1111" i="4"/>
  <c r="G1112" i="4"/>
  <c r="G1113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3" i="4"/>
  <c r="G1134" i="4"/>
  <c r="G1135" i="4"/>
  <c r="G1136" i="4"/>
  <c r="G1137" i="4"/>
  <c r="G1138" i="4"/>
  <c r="G1139" i="4"/>
  <c r="G1140" i="4"/>
  <c r="G1141" i="4"/>
  <c r="G1142" i="4"/>
  <c r="G1143" i="4"/>
  <c r="G1145" i="4"/>
  <c r="G1146" i="4"/>
  <c r="G1147" i="4"/>
  <c r="G1148" i="4"/>
  <c r="G1149" i="4"/>
  <c r="G1150" i="4"/>
  <c r="G1151" i="4"/>
  <c r="G1152" i="4"/>
  <c r="G1153" i="4"/>
  <c r="G1154" i="4"/>
  <c r="G1155" i="4"/>
  <c r="G1157" i="4"/>
  <c r="G1158" i="4"/>
  <c r="G1159" i="4"/>
  <c r="G1160" i="4"/>
  <c r="G1161" i="4"/>
  <c r="G1164" i="4"/>
  <c r="G1165" i="4"/>
  <c r="G1166" i="4"/>
  <c r="G1167" i="4"/>
  <c r="G1170" i="4"/>
  <c r="G1171" i="4"/>
  <c r="G1172" i="4"/>
  <c r="G1173" i="4"/>
  <c r="G1176" i="4"/>
  <c r="G1177" i="4"/>
  <c r="G1178" i="4"/>
  <c r="G1179" i="4"/>
  <c r="G1182" i="4"/>
  <c r="G1184" i="4"/>
  <c r="G1185" i="4"/>
  <c r="G1188" i="4"/>
  <c r="G1189" i="4"/>
  <c r="G1190" i="4"/>
  <c r="G1191" i="4"/>
  <c r="G1194" i="4"/>
  <c r="G1195" i="4"/>
  <c r="G1196" i="4"/>
  <c r="G1197" i="4"/>
  <c r="G1200" i="4"/>
  <c r="G1202" i="4"/>
  <c r="G1203" i="4"/>
  <c r="G1206" i="4"/>
  <c r="G1207" i="4"/>
  <c r="G1209" i="4"/>
  <c r="G1211" i="4"/>
  <c r="G1212" i="4"/>
  <c r="G1213" i="4"/>
  <c r="G1214" i="4"/>
  <c r="G1215" i="4"/>
  <c r="G1216" i="4"/>
  <c r="G1217" i="4"/>
  <c r="G1218" i="4"/>
  <c r="G1219" i="4"/>
  <c r="G1220" i="4"/>
  <c r="G1221" i="4"/>
  <c r="G1223" i="4"/>
  <c r="G1224" i="4"/>
  <c r="G1225" i="4"/>
  <c r="G1226" i="4"/>
  <c r="G1227" i="4"/>
  <c r="G1228" i="4"/>
  <c r="G1229" i="4"/>
  <c r="G1230" i="4"/>
  <c r="G1231" i="4"/>
  <c r="G1233" i="4"/>
  <c r="G1235" i="4"/>
  <c r="G1236" i="4"/>
  <c r="G1237" i="4"/>
  <c r="G1238" i="4"/>
  <c r="G1239" i="4"/>
  <c r="G1240" i="4"/>
  <c r="G1241" i="4"/>
  <c r="G1242" i="4"/>
  <c r="G1243" i="4"/>
  <c r="G1245" i="4"/>
  <c r="G1247" i="4"/>
  <c r="G1248" i="4"/>
  <c r="G1249" i="4"/>
  <c r="G1250" i="4"/>
  <c r="G1251" i="4"/>
  <c r="G1252" i="4"/>
  <c r="G1253" i="4"/>
  <c r="G1254" i="4"/>
  <c r="G1255" i="4"/>
  <c r="G1257" i="4"/>
  <c r="G1258" i="4"/>
  <c r="G1259" i="4"/>
  <c r="G1260" i="4"/>
  <c r="G1261" i="4"/>
  <c r="G1262" i="4"/>
  <c r="G1264" i="4"/>
  <c r="G1266" i="4"/>
  <c r="G1267" i="4"/>
  <c r="G1268" i="4"/>
  <c r="G1269" i="4"/>
  <c r="G1270" i="4"/>
  <c r="G1271" i="4"/>
  <c r="G1272" i="4"/>
  <c r="G1273" i="4"/>
  <c r="G1274" i="4"/>
  <c r="G1275" i="4"/>
  <c r="G1276" i="4"/>
  <c r="G1278" i="4"/>
  <c r="G1279" i="4"/>
  <c r="G1280" i="4"/>
  <c r="G1281" i="4"/>
  <c r="G1282" i="4"/>
  <c r="G1283" i="4"/>
  <c r="G1284" i="4"/>
  <c r="G1285" i="4"/>
  <c r="G1286" i="4"/>
  <c r="G1288" i="4"/>
  <c r="G1290" i="4"/>
  <c r="G1291" i="4"/>
  <c r="G1292" i="4"/>
  <c r="G1293" i="4"/>
  <c r="G1294" i="4"/>
  <c r="G1295" i="4"/>
  <c r="G1296" i="4"/>
  <c r="G1297" i="4"/>
  <c r="G1298" i="4"/>
  <c r="G1300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20" i="4"/>
  <c r="G1322" i="4"/>
  <c r="G1323" i="4"/>
  <c r="G1326" i="4"/>
  <c r="G1327" i="4"/>
  <c r="G1328" i="4"/>
  <c r="G1329" i="4"/>
  <c r="G1332" i="4"/>
  <c r="G1333" i="4"/>
  <c r="G1334" i="4"/>
  <c r="G1335" i="4"/>
  <c r="G1338" i="4"/>
  <c r="G1339" i="4"/>
  <c r="G1340" i="4"/>
  <c r="G1341" i="4"/>
  <c r="G1344" i="4"/>
  <c r="G1345" i="4"/>
  <c r="G1346" i="4"/>
  <c r="G1347" i="4"/>
  <c r="G1350" i="4"/>
  <c r="G1351" i="4"/>
  <c r="G1352" i="4"/>
  <c r="G1353" i="4"/>
  <c r="G1356" i="4"/>
  <c r="G1357" i="4"/>
  <c r="G1358" i="4"/>
  <c r="G1359" i="4"/>
  <c r="G1360" i="4"/>
  <c r="G1361" i="4"/>
  <c r="G1362" i="4"/>
  <c r="G1363" i="4"/>
  <c r="G1364" i="4"/>
  <c r="G1365" i="4"/>
  <c r="G1366" i="4"/>
  <c r="G1368" i="4"/>
  <c r="G1369" i="4"/>
  <c r="G1370" i="4"/>
  <c r="G1371" i="4"/>
  <c r="G1372" i="4"/>
  <c r="G1373" i="4"/>
  <c r="G1374" i="4"/>
  <c r="G1375" i="4"/>
  <c r="G1376" i="4"/>
  <c r="G1377" i="4"/>
  <c r="G1378" i="4"/>
  <c r="G1380" i="4"/>
  <c r="G1381" i="4"/>
  <c r="G1382" i="4"/>
  <c r="G1383" i="4"/>
  <c r="G1384" i="4"/>
  <c r="G1385" i="4"/>
  <c r="G1386" i="4"/>
  <c r="G1387" i="4"/>
  <c r="G1388" i="4"/>
  <c r="G1389" i="4"/>
  <c r="G1390" i="4"/>
  <c r="G1392" i="4"/>
  <c r="G1393" i="4"/>
  <c r="G1394" i="4"/>
  <c r="G1395" i="4"/>
  <c r="G1396" i="4"/>
  <c r="G1397" i="4"/>
  <c r="G1398" i="4"/>
  <c r="G1399" i="4"/>
  <c r="G1400" i="4"/>
  <c r="G1401" i="4"/>
  <c r="G1402" i="4"/>
  <c r="G1404" i="4"/>
  <c r="G1405" i="4"/>
  <c r="G1406" i="4"/>
  <c r="G1407" i="4"/>
  <c r="G1409" i="4"/>
  <c r="G1410" i="4"/>
  <c r="G1411" i="4"/>
  <c r="G1412" i="4"/>
  <c r="G1413" i="4"/>
  <c r="G1414" i="4"/>
  <c r="G1415" i="4"/>
  <c r="G1416" i="4"/>
  <c r="G1417" i="4"/>
  <c r="G1418" i="4"/>
  <c r="G1419" i="4"/>
  <c r="G1421" i="4"/>
  <c r="G1422" i="4"/>
  <c r="G1423" i="4"/>
  <c r="G1424" i="4"/>
  <c r="G1425" i="4"/>
  <c r="G1426" i="4"/>
  <c r="G1427" i="4"/>
  <c r="G1428" i="4"/>
  <c r="G1429" i="4"/>
  <c r="G1430" i="4"/>
  <c r="G1431" i="4"/>
  <c r="G1433" i="4"/>
  <c r="G1434" i="4"/>
  <c r="G1435" i="4"/>
  <c r="G1436" i="4"/>
  <c r="G1437" i="4"/>
  <c r="G1438" i="4"/>
  <c r="G1439" i="4"/>
  <c r="G1440" i="4"/>
  <c r="G1441" i="4"/>
  <c r="G1442" i="4"/>
  <c r="G1443" i="4"/>
  <c r="G1445" i="4"/>
  <c r="G1446" i="4"/>
  <c r="G1447" i="4"/>
  <c r="G1448" i="4"/>
  <c r="G1449" i="4"/>
  <c r="G1450" i="4"/>
  <c r="G1451" i="4"/>
  <c r="G1452" i="4"/>
  <c r="G1453" i="4"/>
  <c r="G1455" i="4"/>
  <c r="G1457" i="4"/>
  <c r="G1458" i="4"/>
  <c r="G1460" i="4"/>
  <c r="G1461" i="4"/>
  <c r="G1464" i="4"/>
  <c r="G1465" i="4"/>
  <c r="G1466" i="4"/>
  <c r="G1467" i="4"/>
  <c r="G1470" i="4"/>
  <c r="G1471" i="4"/>
  <c r="G1472" i="4"/>
  <c r="G1473" i="4"/>
  <c r="G1476" i="4"/>
  <c r="G1477" i="4"/>
  <c r="G1478" i="4"/>
  <c r="G1479" i="4"/>
  <c r="G1482" i="4"/>
  <c r="G1483" i="4"/>
  <c r="G1484" i="4"/>
  <c r="G1485" i="4"/>
  <c r="G1488" i="4"/>
  <c r="G1489" i="4"/>
  <c r="G1490" i="4"/>
  <c r="G1491" i="4"/>
  <c r="G1494" i="4"/>
  <c r="G1495" i="4"/>
  <c r="G1496" i="4"/>
  <c r="G1497" i="4"/>
  <c r="G1500" i="4"/>
  <c r="G1501" i="4"/>
  <c r="G1502" i="4"/>
  <c r="G1503" i="4"/>
  <c r="G1506" i="4"/>
  <c r="G2507" i="4"/>
  <c r="G2508" i="4"/>
  <c r="G2509" i="4"/>
  <c r="G2511" i="4"/>
  <c r="G2513" i="4"/>
  <c r="G2515" i="4"/>
  <c r="G2516" i="4"/>
  <c r="G2518" i="4"/>
  <c r="G2519" i="4"/>
  <c r="G2520" i="4"/>
  <c r="G2521" i="4"/>
  <c r="G2523" i="4"/>
  <c r="G2525" i="4"/>
  <c r="G2526" i="4"/>
  <c r="G2527" i="4"/>
  <c r="G2528" i="4"/>
  <c r="G2530" i="4"/>
  <c r="G2531" i="4"/>
  <c r="G2532" i="4"/>
  <c r="G2533" i="4"/>
  <c r="G2535" i="4"/>
  <c r="G2537" i="4"/>
  <c r="G2539" i="4"/>
  <c r="G2540" i="4"/>
  <c r="G2542" i="4"/>
  <c r="G2543" i="4"/>
  <c r="G2544" i="4"/>
  <c r="G2545" i="4"/>
  <c r="G2547" i="4"/>
  <c r="G2548" i="4"/>
  <c r="G2549" i="4"/>
  <c r="G2551" i="4"/>
  <c r="G2552" i="4"/>
  <c r="G2554" i="4"/>
  <c r="G2555" i="4"/>
  <c r="G2556" i="4"/>
  <c r="G2557" i="4"/>
  <c r="G2559" i="4"/>
  <c r="G2561" i="4"/>
  <c r="G2562" i="4"/>
  <c r="G2563" i="4"/>
  <c r="G2565" i="4"/>
  <c r="G2566" i="4"/>
  <c r="G2567" i="4"/>
  <c r="G2568" i="4"/>
  <c r="G2569" i="4"/>
  <c r="G2571" i="4"/>
  <c r="G2573" i="4"/>
  <c r="G2574" i="4"/>
  <c r="G2575" i="4"/>
  <c r="G2577" i="4"/>
  <c r="G2579" i="4"/>
  <c r="G2580" i="4"/>
  <c r="G2581" i="4"/>
  <c r="G2583" i="4"/>
  <c r="G2585" i="4"/>
  <c r="G2586" i="4"/>
  <c r="G2587" i="4"/>
  <c r="G2589" i="4"/>
  <c r="G2591" i="4"/>
  <c r="G2592" i="4"/>
  <c r="G2593" i="4"/>
  <c r="G2595" i="4"/>
  <c r="G2597" i="4"/>
  <c r="G2598" i="4"/>
  <c r="G2599" i="4"/>
  <c r="G2601" i="4"/>
  <c r="G2603" i="4"/>
  <c r="G2604" i="4"/>
  <c r="G2605" i="4"/>
  <c r="G2607" i="4"/>
  <c r="G2609" i="4"/>
  <c r="G2610" i="4"/>
  <c r="G2611" i="4"/>
  <c r="G2612" i="4"/>
  <c r="G2614" i="4"/>
  <c r="G2615" i="4"/>
  <c r="G2617" i="4"/>
  <c r="G2619" i="4"/>
  <c r="G2620" i="4"/>
  <c r="G2621" i="4"/>
  <c r="G2622" i="4"/>
  <c r="G2623" i="4"/>
  <c r="G2624" i="4"/>
  <c r="G2626" i="4"/>
  <c r="G2627" i="4"/>
  <c r="G2629" i="4"/>
  <c r="G2631" i="4"/>
  <c r="G2633" i="4"/>
  <c r="G2634" i="4"/>
  <c r="G2635" i="4"/>
  <c r="G2636" i="4"/>
  <c r="G2638" i="4"/>
  <c r="G2639" i="4"/>
  <c r="G2641" i="4"/>
  <c r="G2643" i="4"/>
  <c r="G2645" i="4"/>
  <c r="G2646" i="4"/>
  <c r="G2647" i="4"/>
  <c r="G2648" i="4"/>
  <c r="G2650" i="4"/>
  <c r="G2651" i="4"/>
  <c r="G2653" i="4"/>
  <c r="G2655" i="4"/>
  <c r="G2656" i="4"/>
  <c r="G2657" i="4"/>
  <c r="G2658" i="4"/>
  <c r="G2659" i="4"/>
  <c r="G2663" i="4"/>
  <c r="G2664" i="4"/>
  <c r="G2665" i="4"/>
  <c r="G2668" i="4"/>
  <c r="G2669" i="4"/>
  <c r="G2670" i="4"/>
  <c r="G2671" i="4"/>
  <c r="G2674" i="4"/>
  <c r="G2675" i="4"/>
  <c r="G2677" i="4"/>
  <c r="G2680" i="4"/>
  <c r="G2681" i="4"/>
  <c r="G2682" i="4"/>
  <c r="G2683" i="4"/>
  <c r="G2687" i="4"/>
  <c r="G2689" i="4"/>
  <c r="G2692" i="4"/>
  <c r="G2693" i="4"/>
  <c r="G2694" i="4"/>
  <c r="G2695" i="4"/>
  <c r="G2699" i="4"/>
  <c r="G2700" i="4"/>
  <c r="G2701" i="4"/>
  <c r="G2704" i="4"/>
  <c r="G2705" i="4"/>
  <c r="G2706" i="4"/>
  <c r="G2707" i="4"/>
  <c r="G2708" i="4"/>
  <c r="G2710" i="4"/>
  <c r="G2711" i="4"/>
  <c r="G2712" i="4"/>
  <c r="G2713" i="4"/>
  <c r="G2714" i="4"/>
  <c r="G2716" i="4"/>
  <c r="G2717" i="4"/>
  <c r="G2718" i="4"/>
  <c r="G2719" i="4"/>
  <c r="G2720" i="4"/>
  <c r="G2722" i="4"/>
  <c r="G2723" i="4"/>
  <c r="G2724" i="4"/>
  <c r="G2725" i="4"/>
  <c r="G2726" i="4"/>
  <c r="G2728" i="4"/>
  <c r="G2729" i="4"/>
  <c r="G2730" i="4"/>
  <c r="G2731" i="4"/>
  <c r="G2732" i="4"/>
  <c r="G2734" i="4"/>
  <c r="G2735" i="4"/>
  <c r="G2736" i="4"/>
  <c r="G2737" i="4"/>
  <c r="G2738" i="4"/>
  <c r="G2740" i="4"/>
  <c r="G2741" i="4"/>
  <c r="G2742" i="4"/>
  <c r="G2743" i="4"/>
  <c r="G2744" i="4"/>
  <c r="G2746" i="4"/>
  <c r="G2747" i="4"/>
  <c r="G2748" i="4"/>
  <c r="G2749" i="4"/>
  <c r="G2750" i="4"/>
  <c r="G2752" i="4"/>
  <c r="G2753" i="4"/>
  <c r="G2754" i="4"/>
  <c r="G2755" i="4"/>
  <c r="G2756" i="4"/>
  <c r="G2757" i="4"/>
  <c r="G2758" i="4"/>
  <c r="G2759" i="4"/>
  <c r="G2760" i="4"/>
  <c r="G2761" i="4"/>
  <c r="G2764" i="4"/>
  <c r="G2765" i="4"/>
  <c r="G2766" i="4"/>
  <c r="G2767" i="4"/>
  <c r="G2769" i="4"/>
  <c r="G2770" i="4"/>
  <c r="G2771" i="4"/>
  <c r="G2772" i="4"/>
  <c r="G2773" i="4"/>
  <c r="G2776" i="4"/>
  <c r="G2777" i="4"/>
  <c r="G2778" i="4"/>
  <c r="G2779" i="4"/>
  <c r="G2781" i="4"/>
  <c r="G2782" i="4"/>
  <c r="G2783" i="4"/>
  <c r="G2784" i="4"/>
  <c r="G2785" i="4"/>
  <c r="G2788" i="4"/>
  <c r="G2789" i="4"/>
  <c r="G2790" i="4"/>
  <c r="G2791" i="4"/>
  <c r="G2793" i="4"/>
  <c r="G2794" i="4"/>
  <c r="G2795" i="4"/>
  <c r="G2796" i="4"/>
  <c r="G2797" i="4"/>
  <c r="G2800" i="4"/>
  <c r="G2801" i="4"/>
  <c r="G2802" i="4"/>
  <c r="G2803" i="4"/>
  <c r="G2805" i="4"/>
  <c r="G2806" i="4"/>
  <c r="G2807" i="4"/>
  <c r="G2808" i="4"/>
  <c r="G2809" i="4"/>
  <c r="G2810" i="4"/>
  <c r="G2812" i="4"/>
  <c r="G2813" i="4"/>
  <c r="G2814" i="4"/>
  <c r="G2815" i="4"/>
  <c r="G2817" i="4"/>
  <c r="G2818" i="4"/>
  <c r="G2819" i="4"/>
  <c r="G2820" i="4"/>
  <c r="G2821" i="4"/>
  <c r="G2822" i="4"/>
  <c r="G2824" i="4"/>
  <c r="G2825" i="4"/>
  <c r="G2826" i="4"/>
  <c r="G2827" i="4"/>
  <c r="G2829" i="4"/>
  <c r="G2830" i="4"/>
  <c r="G2831" i="4"/>
  <c r="G2832" i="4"/>
  <c r="G2833" i="4"/>
  <c r="G2834" i="4"/>
  <c r="G2836" i="4"/>
  <c r="G2837" i="4"/>
  <c r="G2838" i="4"/>
  <c r="G2839" i="4"/>
  <c r="G2841" i="4"/>
  <c r="G2842" i="4"/>
  <c r="G2843" i="4"/>
  <c r="G2844" i="4"/>
  <c r="G2845" i="4"/>
  <c r="G2846" i="4"/>
  <c r="G2848" i="4"/>
  <c r="G2849" i="4"/>
  <c r="G2850" i="4"/>
  <c r="G2851" i="4"/>
  <c r="G2853" i="4"/>
  <c r="G2855" i="4"/>
  <c r="G2856" i="4"/>
  <c r="G2857" i="4"/>
  <c r="G2858" i="4"/>
  <c r="G2860" i="4"/>
  <c r="G2861" i="4"/>
  <c r="G2862" i="4"/>
  <c r="G2863" i="4"/>
  <c r="G2864" i="4"/>
  <c r="G2866" i="4"/>
  <c r="G2867" i="4"/>
  <c r="G2868" i="4"/>
  <c r="G2869" i="4"/>
  <c r="G2870" i="4"/>
  <c r="G2872" i="4"/>
  <c r="G2873" i="4"/>
  <c r="G2874" i="4"/>
  <c r="G2876" i="4"/>
  <c r="G2878" i="4"/>
  <c r="G2879" i="4"/>
  <c r="G2880" i="4"/>
  <c r="G2881" i="4"/>
  <c r="G2882" i="4"/>
  <c r="G2884" i="4"/>
  <c r="G2885" i="4"/>
  <c r="G2886" i="4"/>
  <c r="G2887" i="4"/>
  <c r="G2888" i="4"/>
  <c r="G2890" i="4"/>
  <c r="G2891" i="4"/>
  <c r="G2892" i="4"/>
  <c r="G2894" i="4"/>
  <c r="G2896" i="4"/>
  <c r="G2897" i="4"/>
  <c r="G2898" i="4"/>
  <c r="G2899" i="4"/>
  <c r="G2900" i="4"/>
  <c r="G2902" i="4"/>
  <c r="G2903" i="4"/>
  <c r="G2904" i="4"/>
  <c r="G2905" i="4"/>
  <c r="G2906" i="4"/>
  <c r="G2907" i="4"/>
  <c r="G2908" i="4"/>
  <c r="G2909" i="4"/>
  <c r="G2910" i="4"/>
  <c r="G2911" i="4"/>
  <c r="G2912" i="4"/>
  <c r="G2914" i="4"/>
  <c r="G2915" i="4"/>
  <c r="G2916" i="4"/>
  <c r="G2918" i="4"/>
  <c r="G2920" i="4"/>
  <c r="G2921" i="4"/>
  <c r="G2922" i="4"/>
  <c r="G2923" i="4"/>
  <c r="G2924" i="4"/>
  <c r="G2926" i="4"/>
  <c r="G2927" i="4"/>
  <c r="G2928" i="4"/>
  <c r="G2929" i="4"/>
  <c r="G2930" i="4"/>
  <c r="G2932" i="4"/>
  <c r="G2933" i="4"/>
  <c r="G2934" i="4"/>
  <c r="G2936" i="4"/>
  <c r="G2938" i="4"/>
  <c r="G2939" i="4"/>
  <c r="G2940" i="4"/>
  <c r="G2941" i="4"/>
  <c r="G2942" i="4"/>
  <c r="G2944" i="4"/>
  <c r="G2945" i="4"/>
  <c r="G2946" i="4"/>
  <c r="G2947" i="4"/>
  <c r="G2948" i="4"/>
  <c r="G2950" i="4"/>
  <c r="G2952" i="4"/>
  <c r="G2953" i="4"/>
  <c r="G2954" i="4"/>
  <c r="G2956" i="4"/>
  <c r="G2957" i="4"/>
  <c r="G2958" i="4"/>
  <c r="G2959" i="4"/>
  <c r="G2962" i="4"/>
  <c r="G2963" i="4"/>
  <c r="G2964" i="4"/>
  <c r="G2968" i="4"/>
  <c r="G2969" i="4"/>
  <c r="G2970" i="4"/>
  <c r="G2974" i="4"/>
  <c r="G2976" i="4"/>
  <c r="G2977" i="4"/>
  <c r="G2980" i="4"/>
  <c r="G2981" i="4"/>
  <c r="G2982" i="4"/>
  <c r="G2986" i="4"/>
  <c r="G2987" i="4"/>
  <c r="G2988" i="4"/>
  <c r="G2992" i="4"/>
  <c r="G2994" i="4"/>
  <c r="G2995" i="4"/>
  <c r="G2998" i="4"/>
  <c r="G2999" i="4"/>
  <c r="G3000" i="4"/>
  <c r="G3004" i="4"/>
  <c r="G3005" i="4"/>
  <c r="G3006" i="4"/>
  <c r="G3007" i="4"/>
  <c r="G3009" i="4"/>
  <c r="G3010" i="4"/>
  <c r="G3011" i="4"/>
  <c r="G3013" i="4"/>
  <c r="G3015" i="4"/>
  <c r="G3016" i="4"/>
  <c r="G3017" i="4"/>
  <c r="G3019" i="4"/>
  <c r="G3021" i="4"/>
  <c r="G3022" i="4"/>
  <c r="G3023" i="4"/>
  <c r="G3025" i="4"/>
  <c r="G3027" i="4"/>
  <c r="G3028" i="4"/>
  <c r="G3029" i="4"/>
  <c r="G3030" i="4"/>
  <c r="G3031" i="4"/>
  <c r="G3033" i="4"/>
  <c r="G3034" i="4"/>
  <c r="G3035" i="4"/>
  <c r="G3037" i="4"/>
  <c r="G3039" i="4"/>
  <c r="G3040" i="4"/>
  <c r="G3041" i="4"/>
  <c r="G3043" i="4"/>
  <c r="G3045" i="4"/>
  <c r="G3046" i="4"/>
  <c r="G3047" i="4"/>
  <c r="G3049" i="4"/>
  <c r="G3051" i="4"/>
  <c r="G3052" i="4"/>
  <c r="G3053" i="4"/>
  <c r="G3055" i="4"/>
  <c r="G3057" i="4"/>
  <c r="G3059" i="4"/>
  <c r="G3060" i="4"/>
  <c r="G3061" i="4"/>
  <c r="G3063" i="4"/>
  <c r="G3065" i="4"/>
  <c r="G3066" i="4"/>
  <c r="G3067" i="4"/>
  <c r="G3069" i="4"/>
  <c r="G3071" i="4"/>
  <c r="G3072" i="4"/>
  <c r="G3073" i="4"/>
  <c r="G3075" i="4"/>
  <c r="G3077" i="4"/>
  <c r="G3079" i="4"/>
  <c r="G3081" i="4"/>
  <c r="G3083" i="4"/>
  <c r="G3084" i="4"/>
  <c r="G3085" i="4"/>
  <c r="G3087" i="4"/>
  <c r="G3088" i="4"/>
  <c r="G3089" i="4"/>
  <c r="G3090" i="4"/>
  <c r="G3091" i="4"/>
  <c r="G3093" i="4"/>
  <c r="G3095" i="4"/>
  <c r="G3096" i="4"/>
  <c r="G3097" i="4"/>
  <c r="G3099" i="4"/>
  <c r="G3101" i="4"/>
  <c r="G3102" i="4"/>
  <c r="G3103" i="4"/>
  <c r="G3105" i="4"/>
  <c r="G3108" i="4"/>
  <c r="G3109" i="4"/>
  <c r="G3110" i="4"/>
  <c r="G3113" i="4"/>
  <c r="G3114" i="4"/>
  <c r="G3115" i="4"/>
  <c r="G3119" i="4"/>
  <c r="G3120" i="4"/>
  <c r="G3125" i="4"/>
  <c r="G3126" i="4"/>
  <c r="G3127" i="4"/>
  <c r="G3131" i="4"/>
  <c r="G3132" i="4"/>
  <c r="G3133" i="4"/>
  <c r="G3139" i="4"/>
  <c r="G3140" i="4"/>
  <c r="G3142" i="4"/>
  <c r="G3143" i="4"/>
  <c r="G3149" i="4"/>
  <c r="G3150" i="4"/>
  <c r="G3151" i="4"/>
  <c r="G3156" i="4"/>
  <c r="G3157" i="4"/>
  <c r="G3158" i="4"/>
  <c r="G3160" i="4"/>
  <c r="G3162" i="4"/>
  <c r="G3163" i="4"/>
  <c r="G3164" i="4"/>
  <c r="G3165" i="4"/>
  <c r="G3166" i="4"/>
  <c r="G3168" i="4"/>
  <c r="G3169" i="4"/>
  <c r="G3170" i="4"/>
  <c r="G3172" i="4"/>
  <c r="G3174" i="4"/>
  <c r="G3176" i="4"/>
  <c r="G3177" i="4"/>
  <c r="G3178" i="4"/>
  <c r="G3180" i="4"/>
  <c r="G3182" i="4"/>
  <c r="G3184" i="4"/>
  <c r="G3186" i="4"/>
  <c r="G3190" i="4"/>
  <c r="G3191" i="4"/>
  <c r="G3192" i="4"/>
  <c r="G3194" i="4"/>
  <c r="G3196" i="4"/>
  <c r="G3199" i="4"/>
  <c r="G3200" i="4"/>
  <c r="G3202" i="4"/>
  <c r="G3204" i="4"/>
  <c r="G3205" i="4"/>
  <c r="G3206" i="4"/>
  <c r="G3207" i="4"/>
  <c r="G3208" i="4"/>
  <c r="G3210" i="4"/>
  <c r="G3211" i="4"/>
  <c r="G3212" i="4"/>
  <c r="G3213" i="4"/>
  <c r="G3214" i="4"/>
  <c r="G3216" i="4"/>
  <c r="G3217" i="4"/>
  <c r="G3218" i="4"/>
  <c r="G3220" i="4"/>
  <c r="G3224" i="4"/>
  <c r="G3226" i="4"/>
  <c r="G3227" i="4"/>
  <c r="G3228" i="4"/>
  <c r="G3230" i="4"/>
  <c r="G3231" i="4"/>
  <c r="G3232" i="4"/>
  <c r="G3233" i="4"/>
  <c r="G3234" i="4"/>
  <c r="G3236" i="4"/>
  <c r="G3238" i="4"/>
  <c r="G3240" i="4"/>
  <c r="G3242" i="4"/>
  <c r="G3244" i="4"/>
  <c r="G3245" i="4"/>
  <c r="G3246" i="4"/>
  <c r="G3247" i="4"/>
  <c r="G3248" i="4"/>
  <c r="G3250" i="4"/>
  <c r="G3252" i="4"/>
  <c r="G3253" i="4"/>
  <c r="G3254" i="4"/>
  <c r="G3257" i="4"/>
  <c r="G3258" i="4"/>
  <c r="G3260" i="4"/>
  <c r="G3264" i="4"/>
  <c r="G3266" i="4"/>
  <c r="G3270" i="4"/>
  <c r="G3271" i="4"/>
  <c r="G3272" i="4"/>
  <c r="G3276" i="4"/>
  <c r="G3277" i="4"/>
  <c r="G3278" i="4"/>
  <c r="G3282" i="4"/>
  <c r="G3284" i="4"/>
  <c r="G3290" i="4"/>
  <c r="G3292" i="4"/>
  <c r="G3293" i="4"/>
  <c r="G3300" i="4"/>
  <c r="G3302" i="4"/>
  <c r="G3308" i="4"/>
  <c r="G3309" i="4"/>
  <c r="G3311" i="4"/>
  <c r="G3312" i="4"/>
  <c r="G3313" i="4"/>
  <c r="G3315" i="4"/>
  <c r="G3317" i="4"/>
  <c r="G3318" i="4"/>
  <c r="G3319" i="4"/>
  <c r="G3321" i="4"/>
  <c r="G3323" i="4"/>
  <c r="G3324" i="4"/>
  <c r="G3325" i="4"/>
  <c r="G3327" i="4"/>
  <c r="G3328" i="4"/>
  <c r="G3329" i="4"/>
  <c r="G3330" i="4"/>
  <c r="G3331" i="4"/>
  <c r="G3333" i="4"/>
  <c r="G3335" i="4"/>
  <c r="G3338" i="4"/>
  <c r="G3339" i="4"/>
  <c r="G3341" i="4"/>
  <c r="G3342" i="4"/>
  <c r="G3344" i="4"/>
  <c r="G3345" i="4"/>
  <c r="G3349" i="4"/>
  <c r="G3350" i="4"/>
  <c r="G3351" i="4"/>
  <c r="G3353" i="4"/>
  <c r="G3355" i="4"/>
  <c r="G3356" i="4"/>
  <c r="G3357" i="4"/>
  <c r="G3359" i="4"/>
  <c r="G3361" i="4"/>
  <c r="G3364" i="4"/>
  <c r="G3365" i="4"/>
  <c r="G3367" i="4"/>
  <c r="G3369" i="4"/>
  <c r="G3371" i="4"/>
  <c r="G3373" i="4"/>
  <c r="G3375" i="4"/>
  <c r="G3376" i="4"/>
  <c r="G3377" i="4"/>
  <c r="G3379" i="4"/>
  <c r="G3380" i="4"/>
  <c r="G3381" i="4"/>
  <c r="G3382" i="4"/>
  <c r="G3383" i="4"/>
  <c r="G3385" i="4"/>
  <c r="G3390" i="4"/>
  <c r="G3392" i="4"/>
  <c r="G3394" i="4"/>
  <c r="G3400" i="4"/>
  <c r="G3401" i="4"/>
  <c r="G3404" i="4"/>
  <c r="G3407" i="4"/>
  <c r="G3408" i="4"/>
  <c r="G3409" i="4"/>
  <c r="G3410" i="4"/>
  <c r="G3411" i="4"/>
  <c r="G3412" i="4"/>
  <c r="G3414" i="4"/>
  <c r="G3416" i="4"/>
  <c r="G3417" i="4"/>
  <c r="G3418" i="4"/>
  <c r="G3420" i="4"/>
  <c r="G3421" i="4"/>
  <c r="G3422" i="4"/>
  <c r="G3423" i="4"/>
  <c r="G3424" i="4"/>
  <c r="G3426" i="4"/>
  <c r="G3430" i="4"/>
  <c r="G3432" i="4"/>
  <c r="G3434" i="4"/>
  <c r="G3436" i="4"/>
  <c r="G3438" i="4"/>
  <c r="G3439" i="4"/>
  <c r="G3440" i="4"/>
  <c r="G3442" i="4"/>
  <c r="G3444" i="4"/>
  <c r="G3445" i="4"/>
  <c r="G3446" i="4"/>
  <c r="G3448" i="4"/>
  <c r="G3450" i="4"/>
  <c r="G3452" i="4"/>
  <c r="G3453" i="4"/>
  <c r="G3454" i="4"/>
  <c r="G3456" i="4"/>
  <c r="G3457" i="4"/>
  <c r="G3458" i="4"/>
  <c r="G3459" i="4"/>
  <c r="G3460" i="4"/>
  <c r="G3464" i="4"/>
  <c r="G3465" i="4"/>
  <c r="G3466" i="4"/>
  <c r="G3467" i="4"/>
  <c r="G3468" i="4"/>
  <c r="G3470" i="4"/>
  <c r="G3472" i="4"/>
  <c r="G3474" i="4"/>
  <c r="G3475" i="4"/>
  <c r="G3476" i="4"/>
  <c r="G3478" i="4"/>
  <c r="G3480" i="4"/>
  <c r="G3482" i="4"/>
  <c r="G3484" i="4"/>
  <c r="G3486" i="4"/>
  <c r="G3488" i="4"/>
  <c r="G3490" i="4"/>
  <c r="G3492" i="4"/>
  <c r="G3494" i="4"/>
  <c r="G3495" i="4"/>
  <c r="G3496" i="4"/>
  <c r="G3498" i="4"/>
  <c r="G3500" i="4"/>
  <c r="G3502" i="4"/>
  <c r="G3503" i="4"/>
  <c r="G3504" i="4"/>
  <c r="G3506" i="4"/>
  <c r="G3507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9" i="4"/>
  <c r="G4150" i="4"/>
  <c r="G4151" i="4"/>
  <c r="G4152" i="4"/>
  <c r="G4153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5" i="4"/>
  <c r="G4266" i="4"/>
  <c r="G4267" i="4"/>
  <c r="G4268" i="4"/>
  <c r="G4269" i="4"/>
  <c r="G4270" i="4"/>
  <c r="G4271" i="4"/>
  <c r="G4272" i="4"/>
  <c r="G4273" i="4"/>
  <c r="G4274" i="4"/>
  <c r="G4275" i="4"/>
  <c r="G4277" i="4"/>
  <c r="G4278" i="4"/>
  <c r="G4279" i="4"/>
  <c r="G4280" i="4"/>
  <c r="G4281" i="4"/>
  <c r="G4282" i="4"/>
  <c r="G4283" i="4"/>
  <c r="G4284" i="4"/>
  <c r="G4285" i="4"/>
  <c r="G4286" i="4"/>
  <c r="G4287" i="4"/>
  <c r="G4289" i="4"/>
  <c r="G4290" i="4"/>
  <c r="G4291" i="4"/>
  <c r="G4292" i="4"/>
  <c r="G4293" i="4"/>
  <c r="G4294" i="4"/>
  <c r="G4295" i="4"/>
  <c r="G4296" i="4"/>
  <c r="G4297" i="4"/>
  <c r="G4298" i="4"/>
  <c r="G4299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3" i="4"/>
  <c r="G5254" i="4"/>
  <c r="G5255" i="4"/>
  <c r="G5256" i="4"/>
  <c r="D2" i="4"/>
  <c r="G2" i="4" s="1"/>
  <c r="A3" i="9"/>
  <c r="C3" i="9" s="1"/>
  <c r="A4" i="9"/>
  <c r="A53" i="9"/>
  <c r="A54" i="9"/>
  <c r="A103" i="9"/>
  <c r="C103" i="9" s="1"/>
  <c r="A104" i="9"/>
  <c r="A153" i="9"/>
  <c r="A203" i="9"/>
  <c r="A204" i="9" s="1"/>
  <c r="A205" i="9"/>
  <c r="F203" i="9"/>
  <c r="H203" i="9" s="1"/>
  <c r="F204" i="9"/>
  <c r="F153" i="9"/>
  <c r="H153" i="9" s="1"/>
  <c r="F154" i="9"/>
  <c r="F155" i="9" s="1"/>
  <c r="F103" i="9"/>
  <c r="H103" i="9" s="1"/>
  <c r="F104" i="9"/>
  <c r="F53" i="9"/>
  <c r="H53" i="9" s="1"/>
  <c r="F54" i="9"/>
  <c r="F3" i="9"/>
  <c r="F4" i="9" s="1"/>
  <c r="F5" i="9" s="1"/>
  <c r="H5" i="9" s="1"/>
  <c r="F6" i="9"/>
  <c r="N1507" i="4"/>
  <c r="X10" i="6"/>
  <c r="X9" i="6"/>
  <c r="I39" i="7"/>
  <c r="I41" i="7"/>
  <c r="I42" i="7" s="1"/>
  <c r="L39" i="7"/>
  <c r="L41" i="7" s="1"/>
  <c r="L42" i="7"/>
  <c r="M39" i="7"/>
  <c r="M41" i="7"/>
  <c r="M42" i="7"/>
  <c r="J39" i="7"/>
  <c r="J41" i="7" s="1"/>
  <c r="J42" i="7"/>
  <c r="N1508" i="4"/>
  <c r="N1557" i="4"/>
  <c r="N1558" i="4"/>
  <c r="N1607" i="4"/>
  <c r="N1608" i="4"/>
  <c r="N1657" i="4"/>
  <c r="N1658" i="4"/>
  <c r="N1707" i="4"/>
  <c r="N1708" i="4"/>
  <c r="N4757" i="4"/>
  <c r="N4758" i="4"/>
  <c r="N4807" i="4"/>
  <c r="N4808" i="4"/>
  <c r="N4857" i="4"/>
  <c r="N4858" i="4"/>
  <c r="N4907" i="4"/>
  <c r="N4908" i="4"/>
  <c r="N4957" i="4"/>
  <c r="N4958" i="4"/>
  <c r="C54" i="7"/>
  <c r="D54" i="7" s="1"/>
  <c r="C55" i="7"/>
  <c r="D55" i="7" s="1"/>
  <c r="C104" i="7"/>
  <c r="D104" i="7"/>
  <c r="C105" i="7"/>
  <c r="D105" i="7" s="1"/>
  <c r="C154" i="7"/>
  <c r="D154" i="7" s="1"/>
  <c r="C155" i="7"/>
  <c r="D155" i="7"/>
  <c r="C204" i="7"/>
  <c r="D204" i="7"/>
  <c r="C205" i="7"/>
  <c r="D205" i="7"/>
  <c r="J4" i="6"/>
  <c r="G3" i="8" s="1"/>
  <c r="H3" i="8" s="1"/>
  <c r="G4" i="6"/>
  <c r="D3" i="8" s="1"/>
  <c r="E3" i="8" s="1"/>
  <c r="E4" i="8" s="1"/>
  <c r="K58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49" i="2"/>
  <c r="C8" i="6"/>
  <c r="C12" i="6"/>
  <c r="C13" i="6"/>
  <c r="C14" i="6" s="1"/>
  <c r="C15" i="6" s="1"/>
  <c r="C5" i="6"/>
  <c r="C6" i="6"/>
  <c r="C7" i="6" s="1"/>
  <c r="B5" i="6"/>
  <c r="C9" i="6"/>
  <c r="C10" i="6" s="1"/>
  <c r="C11" i="6" s="1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0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15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0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5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4" i="7"/>
  <c r="E53" i="7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19" i="2"/>
  <c r="G11" i="2"/>
  <c r="G13" i="2"/>
  <c r="M15" i="2"/>
  <c r="M13" i="2"/>
  <c r="M12" i="2"/>
  <c r="M11" i="2"/>
  <c r="Q12" i="2"/>
  <c r="Q11" i="2"/>
  <c r="Q10" i="2"/>
  <c r="C11" i="2"/>
  <c r="C12" i="2"/>
  <c r="C13" i="2"/>
  <c r="C10" i="2"/>
  <c r="G2476" i="4"/>
  <c r="G2366" i="4"/>
  <c r="G2102" i="4"/>
  <c r="G3491" i="4"/>
  <c r="G3462" i="4"/>
  <c r="G3428" i="4"/>
  <c r="G3402" i="4"/>
  <c r="G3396" i="4"/>
  <c r="G3388" i="4"/>
  <c r="G3343" i="4"/>
  <c r="G3337" i="4"/>
  <c r="G3256" i="4"/>
  <c r="G3188" i="4"/>
  <c r="G3175" i="4"/>
  <c r="G3144" i="4"/>
  <c r="G3107" i="4"/>
  <c r="G7" i="4"/>
  <c r="G3384" i="4"/>
  <c r="G3289" i="4"/>
  <c r="G3283" i="4"/>
  <c r="G3222" i="4"/>
  <c r="G3198" i="4"/>
  <c r="G2424" i="4"/>
  <c r="G2303" i="4"/>
  <c r="G2120" i="4"/>
  <c r="G2115" i="4"/>
  <c r="G2053" i="4"/>
  <c r="G2439" i="4"/>
  <c r="G2451" i="4"/>
  <c r="G2337" i="4"/>
  <c r="G2264" i="4"/>
  <c r="N2158" i="4"/>
  <c r="P2158" i="4"/>
  <c r="G2158" i="4"/>
  <c r="G2150" i="4"/>
  <c r="G2454" i="4"/>
  <c r="G2397" i="4"/>
  <c r="G2276" i="4"/>
  <c r="G2362" i="4"/>
  <c r="G2357" i="4"/>
  <c r="N2357" i="4"/>
  <c r="P2357" i="4" s="1"/>
  <c r="G2191" i="4"/>
  <c r="G2084" i="4"/>
  <c r="G2322" i="4"/>
  <c r="G2294" i="4"/>
  <c r="G2142" i="4"/>
  <c r="G2107" i="4"/>
  <c r="N2107" i="4"/>
  <c r="P2107" i="4"/>
  <c r="G2060" i="4"/>
  <c r="G2046" i="4"/>
  <c r="G2491" i="4"/>
  <c r="G2341" i="4"/>
  <c r="G2325" i="4"/>
  <c r="G2310" i="4"/>
  <c r="G2306" i="4"/>
  <c r="G2297" i="4"/>
  <c r="G2283" i="4"/>
  <c r="G2279" i="4"/>
  <c r="G2271" i="4"/>
  <c r="G2232" i="4"/>
  <c r="G2123" i="4"/>
  <c r="G2110" i="4"/>
  <c r="G2091" i="4"/>
  <c r="G2040" i="4"/>
  <c r="G2494" i="4"/>
  <c r="G2460" i="4"/>
  <c r="N2457" i="4"/>
  <c r="P2457" i="4"/>
  <c r="G2360" i="4"/>
  <c r="G2314" i="4"/>
  <c r="G2301" i="4"/>
  <c r="G2287" i="4"/>
  <c r="G2253" i="4"/>
  <c r="G2144" i="4"/>
  <c r="G2131" i="4"/>
  <c r="G2118" i="4"/>
  <c r="G2054" i="4"/>
  <c r="G2041" i="4"/>
  <c r="G2025" i="4"/>
  <c r="G2022" i="4"/>
  <c r="G2463" i="4"/>
  <c r="G2387" i="4"/>
  <c r="G2329" i="4"/>
  <c r="G2291" i="4"/>
  <c r="G2274" i="4"/>
  <c r="G2235" i="4"/>
  <c r="G2217" i="4"/>
  <c r="G2201" i="4"/>
  <c r="G2139" i="4"/>
  <c r="G2126" i="4"/>
  <c r="G2099" i="4"/>
  <c r="G2500" i="4"/>
  <c r="G2483" i="4"/>
  <c r="G2469" i="4"/>
  <c r="G2445" i="4"/>
  <c r="G2421" i="4"/>
  <c r="G2409" i="4"/>
  <c r="G2406" i="4"/>
  <c r="G2390" i="4"/>
  <c r="G2378" i="4"/>
  <c r="G2351" i="4"/>
  <c r="G2260" i="4"/>
  <c r="G2248" i="4"/>
  <c r="G2239" i="4"/>
  <c r="G2230" i="4"/>
  <c r="G2221" i="4"/>
  <c r="G2188" i="4"/>
  <c r="G2156" i="4"/>
  <c r="G2147" i="4"/>
  <c r="G2134" i="4"/>
  <c r="G2112" i="4"/>
  <c r="G2094" i="4"/>
  <c r="G2069" i="4"/>
  <c r="G2035" i="4"/>
  <c r="G2032" i="4"/>
  <c r="G2246" i="4"/>
  <c r="G2228" i="4"/>
  <c r="G2151" i="4"/>
  <c r="G2135" i="4"/>
  <c r="G2127" i="4"/>
  <c r="G2111" i="4"/>
  <c r="G2103" i="4"/>
  <c r="G2302" i="4"/>
  <c r="N2058" i="4"/>
  <c r="P2058" i="4" s="1"/>
  <c r="G2027" i="4"/>
  <c r="G2020" i="4"/>
  <c r="G2017" i="4"/>
  <c r="G2010" i="4"/>
  <c r="G2486" i="4"/>
  <c r="G2433" i="4"/>
  <c r="G2393" i="4"/>
  <c r="G2376" i="4"/>
  <c r="G2242" i="4"/>
  <c r="G2224" i="4"/>
  <c r="G2204" i="4"/>
  <c r="G2183" i="4"/>
  <c r="G2039" i="4"/>
  <c r="G3489" i="4"/>
  <c r="G3483" i="4"/>
  <c r="G3429" i="4"/>
  <c r="G3387" i="4"/>
  <c r="G3363" i="4"/>
  <c r="G3505" i="4"/>
  <c r="G3481" i="4"/>
  <c r="G3469" i="4"/>
  <c r="G3403" i="4"/>
  <c r="G3307" i="4"/>
  <c r="G3295" i="4"/>
  <c r="G3241" i="4"/>
  <c r="C4" i="4"/>
  <c r="C5" i="4" s="1"/>
  <c r="E5" i="4" s="1"/>
  <c r="G3389" i="4"/>
  <c r="G3347" i="4"/>
  <c r="G3299" i="4"/>
  <c r="G3185" i="4"/>
  <c r="G3137" i="4"/>
  <c r="G2504" i="4"/>
  <c r="G2497" i="4"/>
  <c r="G2466" i="4"/>
  <c r="N2358" i="4"/>
  <c r="P2358" i="4"/>
  <c r="G2358" i="4"/>
  <c r="G2339" i="4"/>
  <c r="G2321" i="4"/>
  <c r="G2277" i="4"/>
  <c r="G2262" i="4"/>
  <c r="G2026" i="4"/>
  <c r="G2474" i="4"/>
  <c r="G2410" i="4"/>
  <c r="G2211" i="4"/>
  <c r="G2468" i="4"/>
  <c r="G2444" i="4"/>
  <c r="G2438" i="4"/>
  <c r="G2354" i="4"/>
  <c r="G2312" i="4"/>
  <c r="G2244" i="4"/>
  <c r="G2418" i="4"/>
  <c r="G2407" i="4"/>
  <c r="N2407" i="4"/>
  <c r="P2407" i="4"/>
  <c r="G2399" i="4"/>
  <c r="G2374" i="4"/>
  <c r="G2298" i="4"/>
  <c r="G2172" i="4"/>
  <c r="G2464" i="4"/>
  <c r="G2440" i="4"/>
  <c r="G2304" i="4"/>
  <c r="G2011" i="4"/>
  <c r="G2007" i="4"/>
  <c r="N2007" i="4"/>
  <c r="P2007" i="4"/>
  <c r="G2501" i="4"/>
  <c r="G2472" i="4"/>
  <c r="G2434" i="4"/>
  <c r="G2382" i="4"/>
  <c r="G2371" i="4"/>
  <c r="G2047" i="4"/>
  <c r="G2470" i="4"/>
  <c r="G2455" i="4"/>
  <c r="G2436" i="4"/>
  <c r="G2416" i="4"/>
  <c r="G2380" i="4"/>
  <c r="G2319" i="4"/>
  <c r="G2269" i="4"/>
  <c r="G2237" i="4"/>
  <c r="G2215" i="4"/>
  <c r="G2160" i="4"/>
  <c r="G2066" i="4"/>
  <c r="G2489" i="4"/>
  <c r="G2404" i="4"/>
  <c r="G2331" i="4"/>
  <c r="G2289" i="4"/>
  <c r="G2265" i="4"/>
  <c r="G2233" i="4"/>
  <c r="G2207" i="4"/>
  <c r="N2207" i="4"/>
  <c r="P2207" i="4"/>
  <c r="G2145" i="4"/>
  <c r="G2133" i="4"/>
  <c r="G2121" i="4"/>
  <c r="G2109" i="4"/>
  <c r="G2097" i="4"/>
  <c r="G2051" i="4"/>
  <c r="N3507" i="4"/>
  <c r="G2485" i="4"/>
  <c r="G2456" i="4"/>
  <c r="G2452" i="4"/>
  <c r="G2443" i="4"/>
  <c r="G2417" i="4"/>
  <c r="G2400" i="4"/>
  <c r="G2398" i="4"/>
  <c r="G2381" i="4"/>
  <c r="G2335" i="4"/>
  <c r="G2308" i="4"/>
  <c r="N2308" i="4"/>
  <c r="P2308" i="4" s="1"/>
  <c r="G2300" i="4"/>
  <c r="G2292" i="4"/>
  <c r="G2285" i="4"/>
  <c r="G2255" i="4"/>
  <c r="G2154" i="4"/>
  <c r="G2083" i="4"/>
  <c r="G2080" i="4"/>
  <c r="G2077" i="4"/>
  <c r="G2074" i="4"/>
  <c r="G2071" i="4"/>
  <c r="G2031" i="4"/>
  <c r="G2016" i="4"/>
  <c r="G2503" i="4"/>
  <c r="G2496" i="4"/>
  <c r="G2478" i="4"/>
  <c r="G2448" i="4"/>
  <c r="G2428" i="4"/>
  <c r="G2411" i="4"/>
  <c r="G2394" i="4"/>
  <c r="G2392" i="4"/>
  <c r="G2375" i="4"/>
  <c r="G2365" i="4"/>
  <c r="G2346" i="4"/>
  <c r="G2343" i="4"/>
  <c r="G2281" i="4"/>
  <c r="G2219" i="4"/>
  <c r="G2185" i="4"/>
  <c r="G2070" i="4"/>
  <c r="G2062" i="4"/>
  <c r="G2492" i="4"/>
  <c r="G2462" i="4"/>
  <c r="G2432" i="4"/>
  <c r="G2422" i="4"/>
  <c r="G2386" i="4"/>
  <c r="G2369" i="4"/>
  <c r="G2350" i="4"/>
  <c r="G2327" i="4"/>
  <c r="G2316" i="4"/>
  <c r="G2251" i="4"/>
  <c r="G2226" i="4"/>
  <c r="G2198" i="4"/>
  <c r="G2177" i="4"/>
  <c r="G2141" i="4"/>
  <c r="G2129" i="4"/>
  <c r="G2117" i="4"/>
  <c r="G2105" i="4"/>
  <c r="G2061" i="4"/>
  <c r="G2036" i="4"/>
  <c r="G2021" i="4"/>
  <c r="G2049" i="4"/>
  <c r="G2048" i="4"/>
  <c r="G2045" i="4"/>
  <c r="G2034" i="4"/>
  <c r="G2033" i="4"/>
  <c r="G2029" i="4"/>
  <c r="G2028" i="4"/>
  <c r="G2024" i="4"/>
  <c r="G2023" i="4"/>
  <c r="G2019" i="4"/>
  <c r="G2014" i="4"/>
  <c r="G2013" i="4"/>
  <c r="G2009" i="4"/>
  <c r="G2008" i="4"/>
  <c r="N2258" i="4"/>
  <c r="P2258" i="4"/>
  <c r="N2157" i="4"/>
  <c r="P2157" i="4"/>
  <c r="C16" i="6"/>
  <c r="P5" i="6"/>
  <c r="M4" i="8"/>
  <c r="B4" i="8"/>
  <c r="G5" i="6"/>
  <c r="D4" i="8" s="1"/>
  <c r="V1" i="6"/>
  <c r="C4" i="8"/>
  <c r="S5" i="6"/>
  <c r="P4" i="8" s="1"/>
  <c r="S4" i="6"/>
  <c r="P3" i="8" s="1"/>
  <c r="Q3" i="8" s="1"/>
  <c r="R3507" i="4"/>
  <c r="Q3507" i="4" s="1"/>
  <c r="P3507" i="4"/>
  <c r="O3507" i="4"/>
  <c r="E4" i="4"/>
  <c r="V5" i="6"/>
  <c r="T4" i="8" s="1"/>
  <c r="X17" i="6"/>
  <c r="V4" i="6"/>
  <c r="T3" i="8" s="1"/>
  <c r="U3" i="8" s="1"/>
  <c r="U4" i="8" s="1"/>
  <c r="U2" i="8"/>
  <c r="Q2" i="8"/>
  <c r="Q1" i="8" s="1"/>
  <c r="N2" i="8"/>
  <c r="K2" i="8"/>
  <c r="E2" i="8"/>
  <c r="C2" i="8"/>
  <c r="H2" i="8"/>
  <c r="C10" i="10"/>
  <c r="D10" i="10"/>
  <c r="F4" i="8"/>
  <c r="J7" i="7"/>
  <c r="K7" i="7" s="1"/>
  <c r="J11" i="7"/>
  <c r="K11" i="7"/>
  <c r="J10" i="7"/>
  <c r="K10" i="7"/>
  <c r="J9" i="7"/>
  <c r="K9" i="7" s="1"/>
  <c r="J8" i="7"/>
  <c r="K8" i="7" s="1"/>
  <c r="J13" i="7"/>
  <c r="K13" i="7" s="1"/>
  <c r="J12" i="7"/>
  <c r="E23" i="5"/>
  <c r="B19" i="5"/>
  <c r="B20" i="5" s="1"/>
  <c r="B21" i="5"/>
  <c r="F23" i="5"/>
  <c r="G3352" i="4" l="1"/>
  <c r="G3304" i="4"/>
  <c r="I3" i="8"/>
  <c r="H6" i="9"/>
  <c r="F7" i="9"/>
  <c r="F55" i="9"/>
  <c r="H54" i="9"/>
  <c r="H104" i="9"/>
  <c r="F105" i="9"/>
  <c r="H155" i="9"/>
  <c r="F156" i="9"/>
  <c r="H204" i="9"/>
  <c r="F205" i="9"/>
  <c r="C205" i="9"/>
  <c r="A206" i="9"/>
  <c r="A105" i="9"/>
  <c r="C104" i="9"/>
  <c r="C54" i="9"/>
  <c r="A55" i="9"/>
  <c r="C4" i="9"/>
  <c r="A5" i="9"/>
  <c r="G3455" i="4"/>
  <c r="G3431" i="4"/>
  <c r="G3419" i="4"/>
  <c r="G3386" i="4"/>
  <c r="G3374" i="4"/>
  <c r="G3362" i="4"/>
  <c r="G3303" i="4"/>
  <c r="G3285" i="4"/>
  <c r="G3195" i="4"/>
  <c r="G3183" i="4"/>
  <c r="G3171" i="4"/>
  <c r="G3159" i="4"/>
  <c r="G3147" i="4"/>
  <c r="G3129" i="4"/>
  <c r="G3111" i="4"/>
  <c r="G2989" i="4"/>
  <c r="G2971" i="4"/>
  <c r="G2901" i="4"/>
  <c r="G2883" i="4"/>
  <c r="G2865" i="4"/>
  <c r="G2751" i="4"/>
  <c r="G2733" i="4"/>
  <c r="G2715" i="4"/>
  <c r="G2698" i="4"/>
  <c r="G2688" i="4"/>
  <c r="G2678" i="4"/>
  <c r="G2662" i="4"/>
  <c r="G2642" i="4"/>
  <c r="G2632" i="4"/>
  <c r="P1759" i="4"/>
  <c r="G1746" i="4"/>
  <c r="G1722" i="4"/>
  <c r="G1679" i="4"/>
  <c r="G1348" i="4"/>
  <c r="G990" i="4"/>
  <c r="G972" i="4"/>
  <c r="G827" i="4"/>
  <c r="G563" i="4"/>
  <c r="G545" i="4"/>
  <c r="G424" i="4"/>
  <c r="G2108" i="4"/>
  <c r="N2108" i="4"/>
  <c r="P2108" i="4" s="1"/>
  <c r="F3" i="8"/>
  <c r="C20" i="6"/>
  <c r="C17" i="6"/>
  <c r="C18" i="6" s="1"/>
  <c r="C19" i="6" s="1"/>
  <c r="G3485" i="4"/>
  <c r="G3473" i="4"/>
  <c r="G3393" i="4"/>
  <c r="G3249" i="4"/>
  <c r="G3094" i="4"/>
  <c r="G3082" i="4"/>
  <c r="N3058" i="4"/>
  <c r="P3058" i="4" s="1"/>
  <c r="G3058" i="4"/>
  <c r="G2984" i="4"/>
  <c r="G2966" i="4"/>
  <c r="G2931" i="4"/>
  <c r="G2913" i="4"/>
  <c r="G2522" i="4"/>
  <c r="G1804" i="4"/>
  <c r="G1790" i="4"/>
  <c r="G1768" i="4"/>
  <c r="G1701" i="4"/>
  <c r="G1665" i="4"/>
  <c r="G1654" i="4"/>
  <c r="G1589" i="4"/>
  <c r="G1468" i="4"/>
  <c r="G1454" i="4"/>
  <c r="G1444" i="4"/>
  <c r="N1408" i="4"/>
  <c r="P1408" i="4" s="1"/>
  <c r="G1408" i="4"/>
  <c r="G1367" i="4"/>
  <c r="G1192" i="4"/>
  <c r="G1102" i="4"/>
  <c r="G1084" i="4"/>
  <c r="G1066" i="4"/>
  <c r="G521" i="4"/>
  <c r="G494" i="4"/>
  <c r="G476" i="4"/>
  <c r="N458" i="4"/>
  <c r="P458" i="4" s="1"/>
  <c r="G458" i="4"/>
  <c r="G118" i="4"/>
  <c r="G4779" i="4"/>
  <c r="P4457" i="4"/>
  <c r="R4457" i="4"/>
  <c r="G4421" i="4"/>
  <c r="L3" i="8"/>
  <c r="G3398" i="4"/>
  <c r="G3128" i="4"/>
  <c r="G3106" i="4"/>
  <c r="G2652" i="4"/>
  <c r="G1459" i="4"/>
  <c r="G3346" i="4"/>
  <c r="G3334" i="4"/>
  <c r="G3322" i="4"/>
  <c r="G3310" i="4"/>
  <c r="G3297" i="4"/>
  <c r="G3279" i="4"/>
  <c r="G3261" i="4"/>
  <c r="G3141" i="4"/>
  <c r="G3123" i="4"/>
  <c r="G3054" i="4"/>
  <c r="G3042" i="4"/>
  <c r="G3018" i="4"/>
  <c r="G3001" i="4"/>
  <c r="G2983" i="4"/>
  <c r="G2965" i="4"/>
  <c r="G2895" i="4"/>
  <c r="G2877" i="4"/>
  <c r="G2859" i="4"/>
  <c r="G2745" i="4"/>
  <c r="G2727" i="4"/>
  <c r="G2709" i="4"/>
  <c r="G2702" i="4"/>
  <c r="G2686" i="4"/>
  <c r="G2676" i="4"/>
  <c r="G2666" i="4"/>
  <c r="G2640" i="4"/>
  <c r="G2630" i="4"/>
  <c r="G1908" i="4"/>
  <c r="N1908" i="4"/>
  <c r="G1744" i="4"/>
  <c r="G1691" i="4"/>
  <c r="G1636" i="4"/>
  <c r="G1330" i="4"/>
  <c r="G1244" i="4"/>
  <c r="N1208" i="4"/>
  <c r="P1208" i="4" s="1"/>
  <c r="G1208" i="4"/>
  <c r="G4697" i="4"/>
  <c r="G4647" i="4"/>
  <c r="G4154" i="4"/>
  <c r="G4148" i="4"/>
  <c r="G3994" i="4"/>
  <c r="G3524" i="4"/>
  <c r="G1403" i="4"/>
  <c r="G3070" i="4"/>
  <c r="G285" i="4"/>
  <c r="G3449" i="4"/>
  <c r="G3437" i="4"/>
  <c r="G3425" i="4"/>
  <c r="G3413" i="4"/>
  <c r="G3405" i="4"/>
  <c r="G3368" i="4"/>
  <c r="G3274" i="4"/>
  <c r="G3201" i="4"/>
  <c r="G3189" i="4"/>
  <c r="G3122" i="4"/>
  <c r="G2996" i="4"/>
  <c r="G2978" i="4"/>
  <c r="G2960" i="4"/>
  <c r="G2951" i="4"/>
  <c r="G2943" i="4"/>
  <c r="G2925" i="4"/>
  <c r="G2596" i="4"/>
  <c r="G2578" i="4"/>
  <c r="G2560" i="4"/>
  <c r="G2546" i="4"/>
  <c r="G2536" i="4"/>
  <c r="G2510" i="4"/>
  <c r="G1788" i="4"/>
  <c r="G1780" i="4"/>
  <c r="G1734" i="4"/>
  <c r="G1710" i="4"/>
  <c r="G1677" i="4"/>
  <c r="G1618" i="4"/>
  <c r="G1577" i="4"/>
  <c r="G1546" i="4"/>
  <c r="G1536" i="4"/>
  <c r="G1486" i="4"/>
  <c r="G1432" i="4"/>
  <c r="G1391" i="4"/>
  <c r="G1299" i="4"/>
  <c r="G1263" i="4"/>
  <c r="G1201" i="4"/>
  <c r="G1174" i="4"/>
  <c r="G881" i="4"/>
  <c r="G5251" i="4"/>
  <c r="G5228" i="4"/>
  <c r="R5058" i="4"/>
  <c r="P5058" i="4"/>
  <c r="G4661" i="4"/>
  <c r="G4073" i="4"/>
  <c r="G3916" i="4"/>
  <c r="G3606" i="4"/>
  <c r="G3399" i="4"/>
  <c r="G3340" i="4"/>
  <c r="G3316" i="4"/>
  <c r="G3497" i="4"/>
  <c r="G3298" i="4"/>
  <c r="G3280" i="4"/>
  <c r="G3262" i="4"/>
  <c r="G3237" i="4"/>
  <c r="G3225" i="4"/>
  <c r="G3146" i="4"/>
  <c r="G3002" i="4"/>
  <c r="G2538" i="4"/>
  <c r="G1754" i="4"/>
  <c r="W3" i="8"/>
  <c r="Q4" i="8"/>
  <c r="G3769" i="4"/>
  <c r="G3443" i="4"/>
  <c r="G3267" i="4"/>
  <c r="G2616" i="4"/>
  <c r="G2584" i="4"/>
  <c r="G1321" i="4"/>
  <c r="G1256" i="4"/>
  <c r="H154" i="9"/>
  <c r="P4758" i="4"/>
  <c r="G3479" i="4"/>
  <c r="G3291" i="4"/>
  <c r="G3273" i="4"/>
  <c r="G3255" i="4"/>
  <c r="G3243" i="4"/>
  <c r="G3219" i="4"/>
  <c r="G3153" i="4"/>
  <c r="G3135" i="4"/>
  <c r="G3117" i="4"/>
  <c r="G3100" i="4"/>
  <c r="G3076" i="4"/>
  <c r="G3064" i="4"/>
  <c r="G2889" i="4"/>
  <c r="G2871" i="4"/>
  <c r="G2739" i="4"/>
  <c r="G2721" i="4"/>
  <c r="G2690" i="4"/>
  <c r="G2654" i="4"/>
  <c r="G2644" i="4"/>
  <c r="G2628" i="4"/>
  <c r="G2618" i="4"/>
  <c r="G2608" i="4"/>
  <c r="N2608" i="4"/>
  <c r="P2608" i="4" s="1"/>
  <c r="G1742" i="4"/>
  <c r="G1718" i="4"/>
  <c r="G1703" i="4"/>
  <c r="G1667" i="4"/>
  <c r="G1510" i="4"/>
  <c r="G1312" i="4"/>
  <c r="G1232" i="4"/>
  <c r="G4484" i="4"/>
  <c r="R3858" i="4"/>
  <c r="P3858" i="4"/>
  <c r="G3268" i="4"/>
  <c r="G3134" i="4"/>
  <c r="G3116" i="4"/>
  <c r="G3036" i="4"/>
  <c r="G3024" i="4"/>
  <c r="G2990" i="4"/>
  <c r="G2972" i="4"/>
  <c r="G2937" i="4"/>
  <c r="G2919" i="4"/>
  <c r="G2590" i="4"/>
  <c r="G2572" i="4"/>
  <c r="G2550" i="4"/>
  <c r="G2534" i="4"/>
  <c r="G2524" i="4"/>
  <c r="G2514" i="4"/>
  <c r="G1800" i="4"/>
  <c r="G1792" i="4"/>
  <c r="G1778" i="4"/>
  <c r="G1764" i="4"/>
  <c r="G1732" i="4"/>
  <c r="G1601" i="4"/>
  <c r="G1565" i="4"/>
  <c r="G1504" i="4"/>
  <c r="G1456" i="4"/>
  <c r="G1420" i="4"/>
  <c r="G1379" i="4"/>
  <c r="G1287" i="4"/>
  <c r="G1183" i="4"/>
  <c r="G851" i="4"/>
  <c r="G448" i="4"/>
  <c r="G5027" i="4"/>
  <c r="R3" i="8"/>
  <c r="H4" i="9"/>
  <c r="G3395" i="4"/>
  <c r="G3155" i="4"/>
  <c r="G2787" i="4"/>
  <c r="G2763" i="4"/>
  <c r="G2637" i="4"/>
  <c r="G2613" i="4"/>
  <c r="G1906" i="4"/>
  <c r="G1882" i="4"/>
  <c r="N1858" i="4"/>
  <c r="G1858" i="4"/>
  <c r="P1758" i="4"/>
  <c r="G1156" i="4"/>
  <c r="G1144" i="4"/>
  <c r="G1132" i="4"/>
  <c r="G947" i="4"/>
  <c r="G935" i="4"/>
  <c r="G923" i="4"/>
  <c r="G911" i="4"/>
  <c r="G869" i="4"/>
  <c r="G689" i="4"/>
  <c r="G449" i="4"/>
  <c r="G425" i="4"/>
  <c r="G76" i="4"/>
  <c r="G5252" i="4"/>
  <c r="G4485" i="4"/>
  <c r="G4251" i="4"/>
  <c r="R4007" i="4"/>
  <c r="P4007" i="4"/>
  <c r="G3940" i="4"/>
  <c r="N3508" i="4"/>
  <c r="G3508" i="4"/>
  <c r="G2245" i="4"/>
  <c r="M5" i="6"/>
  <c r="J4" i="8" s="1"/>
  <c r="K4" i="8" s="1"/>
  <c r="B6" i="6"/>
  <c r="C153" i="9"/>
  <c r="A154" i="9"/>
  <c r="R4757" i="4"/>
  <c r="G3397" i="4"/>
  <c r="G3145" i="4"/>
  <c r="G2840" i="4"/>
  <c r="G2816" i="4"/>
  <c r="G2786" i="4"/>
  <c r="G2762" i="4"/>
  <c r="G1935" i="4"/>
  <c r="G1905" i="4"/>
  <c r="G1881" i="4"/>
  <c r="P1757" i="4"/>
  <c r="G893" i="4"/>
  <c r="G701" i="4"/>
  <c r="G665" i="4"/>
  <c r="G575" i="4"/>
  <c r="G112" i="4"/>
  <c r="G5227" i="4"/>
  <c r="G4782" i="4"/>
  <c r="G4467" i="4"/>
  <c r="J5" i="6"/>
  <c r="G4" i="8" s="1"/>
  <c r="H4" i="8" s="1"/>
  <c r="G2875" i="4"/>
  <c r="G3306" i="4"/>
  <c r="G3294" i="4"/>
  <c r="G3288" i="4"/>
  <c r="G2799" i="4"/>
  <c r="G2775" i="4"/>
  <c r="G2649" i="4"/>
  <c r="G2625" i="4"/>
  <c r="G1911" i="4"/>
  <c r="G1894" i="4"/>
  <c r="G1870" i="4"/>
  <c r="G1342" i="4"/>
  <c r="G1324" i="4"/>
  <c r="G1096" i="4"/>
  <c r="G1078" i="4"/>
  <c r="G1060" i="4"/>
  <c r="G905" i="4"/>
  <c r="G587" i="4"/>
  <c r="G437" i="4"/>
  <c r="G413" i="4"/>
  <c r="G4629" i="4"/>
  <c r="G2401" i="4"/>
  <c r="G2163" i="4"/>
  <c r="G2018" i="4"/>
  <c r="G839" i="4"/>
  <c r="G815" i="4"/>
  <c r="G677" i="4"/>
  <c r="G599" i="4"/>
  <c r="G533" i="4"/>
  <c r="G509" i="4"/>
  <c r="G436" i="4"/>
  <c r="G412" i="4"/>
  <c r="G101" i="4"/>
  <c r="R5207" i="4"/>
  <c r="P5207" i="4"/>
  <c r="G5186" i="4"/>
  <c r="G4503" i="4"/>
  <c r="G4215" i="4"/>
  <c r="G2212" i="4"/>
  <c r="G2186" i="4"/>
  <c r="G3296" i="4"/>
  <c r="G2852" i="4"/>
  <c r="G2828" i="4"/>
  <c r="G2798" i="4"/>
  <c r="G2774" i="4"/>
  <c r="G1947" i="4"/>
  <c r="G1923" i="4"/>
  <c r="G1893" i="4"/>
  <c r="G1869" i="4"/>
  <c r="P1509" i="4"/>
  <c r="G1354" i="4"/>
  <c r="G1336" i="4"/>
  <c r="G1318" i="4"/>
  <c r="G1301" i="4"/>
  <c r="G1289" i="4"/>
  <c r="G1277" i="4"/>
  <c r="G1265" i="4"/>
  <c r="G1090" i="4"/>
  <c r="G1072" i="4"/>
  <c r="G100" i="4"/>
  <c r="G77" i="4"/>
  <c r="G4800" i="4"/>
  <c r="G4764" i="4"/>
  <c r="G4611" i="4"/>
  <c r="N3958" i="4"/>
  <c r="G3958" i="4"/>
  <c r="G3789" i="4"/>
  <c r="G2241" i="4"/>
  <c r="G2090" i="4"/>
  <c r="G2480" i="4"/>
  <c r="G2209" i="4"/>
  <c r="R4759" i="4"/>
  <c r="G2266" i="4"/>
  <c r="G2703" i="4"/>
  <c r="G2691" i="4"/>
  <c r="G2679" i="4"/>
  <c r="G2667" i="4"/>
  <c r="G1505" i="4"/>
  <c r="G1499" i="4"/>
  <c r="G1493" i="4"/>
  <c r="G1487" i="4"/>
  <c r="G1481" i="4"/>
  <c r="G1475" i="4"/>
  <c r="G1469" i="4"/>
  <c r="G1463" i="4"/>
  <c r="G1355" i="4"/>
  <c r="G1349" i="4"/>
  <c r="G1343" i="4"/>
  <c r="G1337" i="4"/>
  <c r="G1331" i="4"/>
  <c r="G1325" i="4"/>
  <c r="G1319" i="4"/>
  <c r="G1313" i="4"/>
  <c r="G1205" i="4"/>
  <c r="G1199" i="4"/>
  <c r="G1193" i="4"/>
  <c r="G1187" i="4"/>
  <c r="G1181" i="4"/>
  <c r="G1175" i="4"/>
  <c r="G1169" i="4"/>
  <c r="G1163" i="4"/>
  <c r="G995" i="4"/>
  <c r="G983" i="4"/>
  <c r="G971" i="4"/>
  <c r="G959" i="4"/>
  <c r="P4757" i="4"/>
  <c r="P1511" i="4"/>
  <c r="G2270" i="4"/>
  <c r="G2037" i="4"/>
  <c r="G2804" i="4"/>
  <c r="G2792" i="4"/>
  <c r="G2780" i="4"/>
  <c r="G2768" i="4"/>
  <c r="G2696" i="4"/>
  <c r="G2684" i="4"/>
  <c r="G2672" i="4"/>
  <c r="G2660" i="4"/>
  <c r="G1054" i="4"/>
  <c r="G1048" i="4"/>
  <c r="G1042" i="4"/>
  <c r="G1036" i="4"/>
  <c r="G1030" i="4"/>
  <c r="G1024" i="4"/>
  <c r="G1018" i="4"/>
  <c r="G1012" i="4"/>
  <c r="G700" i="4"/>
  <c r="G688" i="4"/>
  <c r="G676" i="4"/>
  <c r="G664" i="4"/>
  <c r="G502" i="4"/>
  <c r="G496" i="4"/>
  <c r="G490" i="4"/>
  <c r="G484" i="4"/>
  <c r="G478" i="4"/>
  <c r="G472" i="4"/>
  <c r="G466" i="4"/>
  <c r="G460" i="4"/>
  <c r="G406" i="4"/>
  <c r="G394" i="4"/>
  <c r="G382" i="4"/>
  <c r="G370" i="4"/>
  <c r="G358" i="4"/>
  <c r="R4758" i="4"/>
  <c r="G2446" i="4"/>
  <c r="G2352" i="4"/>
  <c r="N2458" i="4"/>
  <c r="P2458" i="4" s="1"/>
  <c r="G2458" i="4"/>
  <c r="G2437" i="4"/>
  <c r="G2267" i="4"/>
  <c r="G2179" i="4"/>
  <c r="G2050" i="4"/>
  <c r="G2384" i="4"/>
  <c r="G2344" i="4"/>
  <c r="G2200" i="4"/>
  <c r="G2196" i="4"/>
  <c r="G2146" i="4"/>
  <c r="G2079" i="4"/>
  <c r="G2431" i="4"/>
  <c r="G2368" i="4"/>
  <c r="G2273" i="4"/>
  <c r="G2171" i="4"/>
  <c r="G2165" i="4"/>
  <c r="G2140" i="4"/>
  <c r="G2088" i="4"/>
  <c r="G2499" i="4"/>
  <c r="G2477" i="4"/>
  <c r="G2203" i="4"/>
  <c r="G2170" i="4"/>
  <c r="G2161" i="4"/>
  <c r="G2130" i="4"/>
  <c r="G2087" i="4"/>
  <c r="G2082" i="4"/>
  <c r="C6" i="7"/>
  <c r="E6" i="7"/>
  <c r="E7" i="7" s="1"/>
  <c r="E8" i="7" s="1"/>
  <c r="K25" i="5"/>
  <c r="K26" i="5"/>
  <c r="K24" i="5"/>
  <c r="I26" i="5"/>
  <c r="T8" i="4"/>
  <c r="S8" i="4" s="1"/>
  <c r="G2225" i="4"/>
  <c r="G2181" i="4"/>
  <c r="G2484" i="4"/>
  <c r="G2192" i="4"/>
  <c r="G2114" i="4"/>
  <c r="G2106" i="4"/>
  <c r="G2059" i="4"/>
  <c r="E3508" i="4"/>
  <c r="T3508" i="4" s="1"/>
  <c r="S3508" i="4" s="1"/>
  <c r="C3509" i="4"/>
  <c r="G2502" i="4"/>
  <c r="G2493" i="4"/>
  <c r="G2313" i="4"/>
  <c r="G2184" i="4"/>
  <c r="G2128" i="4"/>
  <c r="G2098" i="4"/>
  <c r="G2085" i="4"/>
  <c r="V8" i="4"/>
  <c r="U8" i="4" s="1"/>
  <c r="P4" i="6"/>
  <c r="M3" i="8" s="1"/>
  <c r="N3" i="8" s="1"/>
  <c r="C9" i="4"/>
  <c r="V3508" i="4"/>
  <c r="U3508" i="4" s="1"/>
  <c r="H5" i="8" l="1"/>
  <c r="I4" i="8"/>
  <c r="N4" i="8"/>
  <c r="O3" i="8"/>
  <c r="S3" i="8"/>
  <c r="E9" i="4"/>
  <c r="T9" i="4" s="1"/>
  <c r="S9" i="4" s="1"/>
  <c r="C10" i="4"/>
  <c r="C154" i="9"/>
  <c r="A155" i="9"/>
  <c r="P4761" i="4"/>
  <c r="P4759" i="4"/>
  <c r="P4760" i="4"/>
  <c r="C21" i="6"/>
  <c r="C22" i="6" s="1"/>
  <c r="C23" i="6" s="1"/>
  <c r="C24" i="6"/>
  <c r="V9" i="4"/>
  <c r="U9" i="4" s="1"/>
  <c r="V6" i="6"/>
  <c r="T5" i="8" s="1"/>
  <c r="U5" i="8" s="1"/>
  <c r="G6" i="6"/>
  <c r="D5" i="8" s="1"/>
  <c r="E5" i="8" s="1"/>
  <c r="B7" i="6"/>
  <c r="M6" i="6"/>
  <c r="J5" i="8" s="1"/>
  <c r="J6" i="6"/>
  <c r="G5" i="8" s="1"/>
  <c r="B5" i="8"/>
  <c r="C5" i="8" s="1"/>
  <c r="S6" i="6"/>
  <c r="P5" i="8" s="1"/>
  <c r="P6" i="6"/>
  <c r="M5" i="8" s="1"/>
  <c r="Q5" i="8"/>
  <c r="S4" i="8"/>
  <c r="W4" i="8"/>
  <c r="R4" i="8"/>
  <c r="F56" i="9"/>
  <c r="H55" i="9"/>
  <c r="A56" i="9"/>
  <c r="C55" i="9"/>
  <c r="E3509" i="4"/>
  <c r="T3509" i="4" s="1"/>
  <c r="S3509" i="4" s="1"/>
  <c r="C3510" i="4"/>
  <c r="C7" i="7"/>
  <c r="D6" i="7"/>
  <c r="C106" i="7"/>
  <c r="D106" i="7" s="1"/>
  <c r="C206" i="7"/>
  <c r="D206" i="7" s="1"/>
  <c r="C56" i="7"/>
  <c r="D56" i="7" s="1"/>
  <c r="C156" i="7"/>
  <c r="D156" i="7" s="1"/>
  <c r="V3509" i="4"/>
  <c r="U3509" i="4" s="1"/>
  <c r="L4" i="8"/>
  <c r="K5" i="8"/>
  <c r="F157" i="9"/>
  <c r="H156" i="9"/>
  <c r="H7" i="9"/>
  <c r="F8" i="9"/>
  <c r="R3508" i="4"/>
  <c r="Q3508" i="4" s="1"/>
  <c r="P3508" i="4"/>
  <c r="O3508" i="4" s="1"/>
  <c r="F206" i="9"/>
  <c r="H205" i="9"/>
  <c r="V3" i="8"/>
  <c r="C105" i="9"/>
  <c r="A106" i="9"/>
  <c r="R3958" i="4"/>
  <c r="P3958" i="4"/>
  <c r="P4762" i="4"/>
  <c r="P1510" i="4"/>
  <c r="A6" i="9"/>
  <c r="C5" i="9"/>
  <c r="C206" i="9"/>
  <c r="A207" i="9"/>
  <c r="F106" i="9"/>
  <c r="H105" i="9"/>
  <c r="C106" i="9" l="1"/>
  <c r="A107" i="9"/>
  <c r="D7" i="7"/>
  <c r="C157" i="7"/>
  <c r="D157" i="7" s="1"/>
  <c r="C207" i="7"/>
  <c r="D207" i="7" s="1"/>
  <c r="C8" i="7"/>
  <c r="C57" i="7"/>
  <c r="D57" i="7" s="1"/>
  <c r="C107" i="7"/>
  <c r="D107" i="7" s="1"/>
  <c r="P1512" i="4"/>
  <c r="P1760" i="4"/>
  <c r="R4760" i="4"/>
  <c r="F107" i="9"/>
  <c r="H106" i="9"/>
  <c r="K6" i="8"/>
  <c r="L5" i="8"/>
  <c r="A57" i="9"/>
  <c r="C56" i="9"/>
  <c r="M7" i="6"/>
  <c r="J6" i="8" s="1"/>
  <c r="V7" i="6"/>
  <c r="T6" i="8" s="1"/>
  <c r="S7" i="6"/>
  <c r="P6" i="8" s="1"/>
  <c r="Q6" i="8" s="1"/>
  <c r="P7" i="6"/>
  <c r="M6" i="8" s="1"/>
  <c r="J7" i="6"/>
  <c r="G6" i="8" s="1"/>
  <c r="G7" i="6"/>
  <c r="D6" i="8" s="1"/>
  <c r="B8" i="6"/>
  <c r="B6" i="8"/>
  <c r="C6" i="8" s="1"/>
  <c r="C207" i="9"/>
  <c r="A208" i="9"/>
  <c r="V10" i="4"/>
  <c r="U10" i="4" s="1"/>
  <c r="N5" i="8"/>
  <c r="O4" i="8"/>
  <c r="V4" i="8"/>
  <c r="F158" i="9"/>
  <c r="H157" i="9"/>
  <c r="C155" i="9"/>
  <c r="A156" i="9"/>
  <c r="C11" i="4"/>
  <c r="E10" i="4"/>
  <c r="T10" i="4" s="1"/>
  <c r="S10" i="4" s="1"/>
  <c r="U3510" i="4"/>
  <c r="E3510" i="4"/>
  <c r="T3510" i="4" s="1"/>
  <c r="S3510" i="4" s="1"/>
  <c r="C3511" i="4"/>
  <c r="E6" i="8"/>
  <c r="F5" i="8"/>
  <c r="H206" i="9"/>
  <c r="F207" i="9"/>
  <c r="F9" i="9"/>
  <c r="H8" i="9"/>
  <c r="V3510" i="4"/>
  <c r="R5" i="8"/>
  <c r="U6" i="8"/>
  <c r="V5" i="8"/>
  <c r="W5" i="8"/>
  <c r="H6" i="8"/>
  <c r="I5" i="8"/>
  <c r="A7" i="9"/>
  <c r="C6" i="9"/>
  <c r="P1513" i="4"/>
  <c r="N3559" i="4"/>
  <c r="N2359" i="4"/>
  <c r="P2359" i="4" s="1"/>
  <c r="N2009" i="4"/>
  <c r="P2009" i="4" s="1"/>
  <c r="N2459" i="4"/>
  <c r="P2459" i="4" s="1"/>
  <c r="N3859" i="4"/>
  <c r="N5059" i="4"/>
  <c r="N2259" i="4"/>
  <c r="P2259" i="4" s="1"/>
  <c r="N4159" i="4"/>
  <c r="N159" i="4"/>
  <c r="P159" i="4" s="1"/>
  <c r="N759" i="4"/>
  <c r="P759" i="4" s="1"/>
  <c r="N5009" i="4"/>
  <c r="N5209" i="4"/>
  <c r="N109" i="4"/>
  <c r="P109" i="4" s="1"/>
  <c r="N3509" i="4"/>
  <c r="N3759" i="4"/>
  <c r="N4509" i="4"/>
  <c r="N5109" i="4"/>
  <c r="N609" i="4"/>
  <c r="P609" i="4" s="1"/>
  <c r="N1409" i="4"/>
  <c r="P1409" i="4" s="1"/>
  <c r="N1809" i="4"/>
  <c r="N1959" i="4"/>
  <c r="N1559" i="4"/>
  <c r="N1709" i="4"/>
  <c r="N4859" i="4"/>
  <c r="N4009" i="4"/>
  <c r="N459" i="4"/>
  <c r="P459" i="4" s="1"/>
  <c r="N2559" i="4"/>
  <c r="P2559" i="4" s="1"/>
  <c r="N2759" i="4"/>
  <c r="P2759" i="4" s="1"/>
  <c r="N3059" i="4"/>
  <c r="P3059" i="4" s="1"/>
  <c r="N3359" i="4"/>
  <c r="P3359" i="4" s="1"/>
  <c r="N2409" i="4"/>
  <c r="P2409" i="4" s="1"/>
  <c r="N709" i="4"/>
  <c r="P709" i="4" s="1"/>
  <c r="N859" i="4"/>
  <c r="P859" i="4" s="1"/>
  <c r="N1209" i="4"/>
  <c r="P1209" i="4" s="1"/>
  <c r="N1359" i="4"/>
  <c r="P1359" i="4" s="1"/>
  <c r="N4709" i="4"/>
  <c r="N2909" i="4"/>
  <c r="P2909" i="4" s="1"/>
  <c r="N3009" i="4"/>
  <c r="P3009" i="4" s="1"/>
  <c r="N1859" i="4"/>
  <c r="N59" i="4"/>
  <c r="P59" i="4" s="1"/>
  <c r="N1059" i="4"/>
  <c r="P1059" i="4" s="1"/>
  <c r="N2509" i="4"/>
  <c r="P2509" i="4" s="1"/>
  <c r="N3309" i="4"/>
  <c r="P3309" i="4" s="1"/>
  <c r="N1509" i="4"/>
  <c r="N1659" i="4"/>
  <c r="N4809" i="4"/>
  <c r="N4959" i="4"/>
  <c r="N4409" i="4"/>
  <c r="N2659" i="4"/>
  <c r="P2659" i="4" s="1"/>
  <c r="N3459" i="4"/>
  <c r="P3459" i="4" s="1"/>
  <c r="N1759" i="4"/>
  <c r="N3259" i="4"/>
  <c r="P3259" i="4" s="1"/>
  <c r="N1609" i="4"/>
  <c r="N1909" i="4"/>
  <c r="N4759" i="4"/>
  <c r="N3409" i="4"/>
  <c r="P3409" i="4" s="1"/>
  <c r="N1309" i="4"/>
  <c r="P1309" i="4" s="1"/>
  <c r="N3209" i="4"/>
  <c r="P3209" i="4" s="1"/>
  <c r="N4909" i="4"/>
  <c r="N2109" i="4"/>
  <c r="P2109" i="4" s="1"/>
  <c r="N409" i="4"/>
  <c r="P409" i="4" s="1"/>
  <c r="N2809" i="4"/>
  <c r="P2809" i="4" s="1"/>
  <c r="N659" i="4"/>
  <c r="P659" i="4" s="1"/>
  <c r="N9" i="4"/>
  <c r="P9" i="4" s="1"/>
  <c r="O9" i="4" s="1"/>
  <c r="N2609" i="4"/>
  <c r="P2609" i="4" s="1"/>
  <c r="N1259" i="4"/>
  <c r="P1259" i="4" s="1"/>
  <c r="N1109" i="4"/>
  <c r="P1109" i="4" s="1"/>
  <c r="N4559" i="4"/>
  <c r="N4309" i="4"/>
  <c r="N2159" i="4"/>
  <c r="P2159" i="4" s="1"/>
  <c r="N1009" i="4"/>
  <c r="P1009" i="4" s="1"/>
  <c r="N2859" i="4"/>
  <c r="P2859" i="4" s="1"/>
  <c r="N2709" i="4"/>
  <c r="P2709" i="4" s="1"/>
  <c r="N959" i="4"/>
  <c r="P959" i="4" s="1"/>
  <c r="N559" i="4"/>
  <c r="P559" i="4" s="1"/>
  <c r="N4359" i="4"/>
  <c r="N209" i="4"/>
  <c r="P209" i="4" s="1"/>
  <c r="N4209" i="4"/>
  <c r="N309" i="4"/>
  <c r="P309" i="4" s="1"/>
  <c r="N3159" i="4"/>
  <c r="P3159" i="4" s="1"/>
  <c r="N2959" i="4"/>
  <c r="P2959" i="4" s="1"/>
  <c r="N4109" i="4"/>
  <c r="N2209" i="4"/>
  <c r="P2209" i="4" s="1"/>
  <c r="N3609" i="4"/>
  <c r="N3809" i="4"/>
  <c r="N3659" i="4"/>
  <c r="N1459" i="4"/>
  <c r="P1459" i="4" s="1"/>
  <c r="N1159" i="4"/>
  <c r="P1159" i="4" s="1"/>
  <c r="N3109" i="4"/>
  <c r="P3109" i="4" s="1"/>
  <c r="N509" i="4"/>
  <c r="P509" i="4" s="1"/>
  <c r="N4659" i="4"/>
  <c r="N809" i="4"/>
  <c r="P809" i="4" s="1"/>
  <c r="N3909" i="4"/>
  <c r="N4609" i="4"/>
  <c r="N909" i="4"/>
  <c r="P909" i="4" s="1"/>
  <c r="N3959" i="4"/>
  <c r="N2059" i="4"/>
  <c r="P2059" i="4" s="1"/>
  <c r="N259" i="4"/>
  <c r="P259" i="4" s="1"/>
  <c r="N4259" i="4"/>
  <c r="N5159" i="4"/>
  <c r="N4459" i="4"/>
  <c r="N3709" i="4"/>
  <c r="N4059" i="4"/>
  <c r="N2309" i="4"/>
  <c r="P2309" i="4" s="1"/>
  <c r="N359" i="4"/>
  <c r="P359" i="4" s="1"/>
  <c r="F57" i="9"/>
  <c r="H56" i="9"/>
  <c r="C28" i="6"/>
  <c r="C25" i="6"/>
  <c r="C26" i="6" s="1"/>
  <c r="C27" i="6" s="1"/>
  <c r="R3659" i="4" l="1"/>
  <c r="P3659" i="4"/>
  <c r="P4559" i="4"/>
  <c r="R4559" i="4"/>
  <c r="R3509" i="4"/>
  <c r="Q3509" i="4" s="1"/>
  <c r="P3509" i="4"/>
  <c r="O3509" i="4" s="1"/>
  <c r="R4159" i="4"/>
  <c r="P4159" i="4"/>
  <c r="R3709" i="4"/>
  <c r="P3709" i="4"/>
  <c r="R3959" i="4"/>
  <c r="P3959" i="4"/>
  <c r="R3609" i="4"/>
  <c r="P3609" i="4"/>
  <c r="R4209" i="4"/>
  <c r="P4209" i="4"/>
  <c r="R4409" i="4"/>
  <c r="P4409" i="4"/>
  <c r="R4709" i="4"/>
  <c r="P4709" i="4"/>
  <c r="R5209" i="4"/>
  <c r="P5209" i="4"/>
  <c r="R5059" i="4"/>
  <c r="P5059" i="4"/>
  <c r="A8" i="9"/>
  <c r="C7" i="9"/>
  <c r="P4763" i="4"/>
  <c r="V3511" i="4"/>
  <c r="U3511" i="4" s="1"/>
  <c r="A157" i="9"/>
  <c r="C156" i="9"/>
  <c r="C57" i="9"/>
  <c r="A58" i="9"/>
  <c r="P1762" i="4"/>
  <c r="P5009" i="4"/>
  <c r="R5009" i="4"/>
  <c r="D8" i="7"/>
  <c r="C9" i="7"/>
  <c r="C58" i="7"/>
  <c r="D58" i="7" s="1"/>
  <c r="C208" i="7"/>
  <c r="D208" i="7" s="1"/>
  <c r="C158" i="7"/>
  <c r="D158" i="7" s="1"/>
  <c r="C108" i="7"/>
  <c r="D108" i="7" s="1"/>
  <c r="R5109" i="4"/>
  <c r="P5109" i="4"/>
  <c r="F10" i="9"/>
  <c r="H9" i="9"/>
  <c r="P5159" i="4"/>
  <c r="R5159" i="4"/>
  <c r="R4609" i="4"/>
  <c r="P4609" i="4"/>
  <c r="R4109" i="4"/>
  <c r="P4109" i="4"/>
  <c r="F208" i="9"/>
  <c r="H207" i="9"/>
  <c r="R6" i="8"/>
  <c r="S6" i="8"/>
  <c r="L6" i="8"/>
  <c r="C29" i="6"/>
  <c r="C30" i="6" s="1"/>
  <c r="C31" i="6" s="1"/>
  <c r="C32" i="6"/>
  <c r="R4459" i="4"/>
  <c r="P4459" i="4"/>
  <c r="R3859" i="4"/>
  <c r="P3859" i="4"/>
  <c r="F58" i="9"/>
  <c r="H57" i="9"/>
  <c r="R4359" i="4"/>
  <c r="P4359" i="4"/>
  <c r="R4509" i="4"/>
  <c r="P4509" i="4"/>
  <c r="P4259" i="4"/>
  <c r="R4259" i="4"/>
  <c r="R3909" i="4"/>
  <c r="P3909" i="4"/>
  <c r="R4309" i="4"/>
  <c r="P4309" i="4"/>
  <c r="R3759" i="4"/>
  <c r="P3759" i="4"/>
  <c r="U7" i="8"/>
  <c r="V6" i="8"/>
  <c r="W6" i="8"/>
  <c r="O5" i="8"/>
  <c r="N6" i="8"/>
  <c r="S5" i="8"/>
  <c r="R4059" i="4"/>
  <c r="P4059" i="4"/>
  <c r="R4659" i="4"/>
  <c r="P4659" i="4"/>
  <c r="R3809" i="4"/>
  <c r="P3809" i="4"/>
  <c r="P1761" i="4"/>
  <c r="F6" i="8"/>
  <c r="E7" i="8"/>
  <c r="E3511" i="4"/>
  <c r="T3511" i="4" s="1"/>
  <c r="S3511" i="4" s="1"/>
  <c r="C3512" i="4"/>
  <c r="R4761" i="4"/>
  <c r="V11" i="4"/>
  <c r="U11" i="4" s="1"/>
  <c r="H158" i="9"/>
  <c r="F159" i="9"/>
  <c r="A209" i="9"/>
  <c r="C208" i="9"/>
  <c r="P8" i="6"/>
  <c r="M7" i="8" s="1"/>
  <c r="J8" i="6"/>
  <c r="G7" i="8" s="1"/>
  <c r="H7" i="8" s="1"/>
  <c r="S8" i="6"/>
  <c r="P7" i="8" s="1"/>
  <c r="Q7" i="8" s="1"/>
  <c r="V8" i="6"/>
  <c r="T7" i="8" s="1"/>
  <c r="M8" i="6"/>
  <c r="J7" i="8" s="1"/>
  <c r="K7" i="8" s="1"/>
  <c r="B9" i="6"/>
  <c r="G8" i="6"/>
  <c r="D7" i="8" s="1"/>
  <c r="B7" i="8"/>
  <c r="C7" i="8" s="1"/>
  <c r="A108" i="9"/>
  <c r="C107" i="9"/>
  <c r="I6" i="8"/>
  <c r="C12" i="4"/>
  <c r="E11" i="4"/>
  <c r="T11" i="4" s="1"/>
  <c r="S11" i="4" s="1"/>
  <c r="H107" i="9"/>
  <c r="F108" i="9"/>
  <c r="R4009" i="4"/>
  <c r="P4009" i="4"/>
  <c r="R3559" i="4"/>
  <c r="P3559" i="4"/>
  <c r="N2260" i="4"/>
  <c r="P2260" i="4" s="1"/>
  <c r="N3710" i="4"/>
  <c r="N2010" i="4"/>
  <c r="P2010" i="4" s="1"/>
  <c r="N3660" i="4"/>
  <c r="N4010" i="4"/>
  <c r="N5160" i="4"/>
  <c r="N3960" i="4"/>
  <c r="N4660" i="4"/>
  <c r="N3560" i="4"/>
  <c r="N3860" i="4"/>
  <c r="N4360" i="4"/>
  <c r="N4510" i="4"/>
  <c r="N4610" i="4"/>
  <c r="N5110" i="4"/>
  <c r="N4310" i="4"/>
  <c r="N410" i="4"/>
  <c r="P410" i="4" s="1"/>
  <c r="N2710" i="4"/>
  <c r="P2710" i="4" s="1"/>
  <c r="N2310" i="4"/>
  <c r="P2310" i="4" s="1"/>
  <c r="N2110" i="4"/>
  <c r="P2110" i="4" s="1"/>
  <c r="N2210" i="4"/>
  <c r="P2210" i="4" s="1"/>
  <c r="N5060" i="4"/>
  <c r="N10" i="4"/>
  <c r="P10" i="4" s="1"/>
  <c r="O10" i="4" s="1"/>
  <c r="N310" i="4"/>
  <c r="P310" i="4" s="1"/>
  <c r="N810" i="4"/>
  <c r="P810" i="4" s="1"/>
  <c r="N2910" i="4"/>
  <c r="P2910" i="4" s="1"/>
  <c r="N3210" i="4"/>
  <c r="P3210" i="4" s="1"/>
  <c r="N3460" i="4"/>
  <c r="P3460" i="4" s="1"/>
  <c r="N1960" i="4"/>
  <c r="N1560" i="4"/>
  <c r="N2360" i="4"/>
  <c r="P2360" i="4" s="1"/>
  <c r="N2410" i="4"/>
  <c r="P2410" i="4" s="1"/>
  <c r="N260" i="4"/>
  <c r="P260" i="4" s="1"/>
  <c r="N610" i="4"/>
  <c r="P610" i="4" s="1"/>
  <c r="N760" i="4"/>
  <c r="P760" i="4" s="1"/>
  <c r="N1010" i="4"/>
  <c r="P1010" i="4" s="1"/>
  <c r="N210" i="4"/>
  <c r="P210" i="4" s="1"/>
  <c r="N1360" i="4"/>
  <c r="P1360" i="4" s="1"/>
  <c r="N2610" i="4"/>
  <c r="P2610" i="4" s="1"/>
  <c r="N3410" i="4"/>
  <c r="P3410" i="4" s="1"/>
  <c r="N1760" i="4"/>
  <c r="N2160" i="4"/>
  <c r="P2160" i="4" s="1"/>
  <c r="N2860" i="4"/>
  <c r="P2860" i="4" s="1"/>
  <c r="N3010" i="4"/>
  <c r="P3010" i="4" s="1"/>
  <c r="N3360" i="4"/>
  <c r="P3360" i="4" s="1"/>
  <c r="N1660" i="4"/>
  <c r="N4810" i="4"/>
  <c r="N4960" i="4"/>
  <c r="N2060" i="4"/>
  <c r="P2060" i="4" s="1"/>
  <c r="N5210" i="4"/>
  <c r="N560" i="4"/>
  <c r="P560" i="4" s="1"/>
  <c r="N1260" i="4"/>
  <c r="P1260" i="4" s="1"/>
  <c r="N1910" i="4"/>
  <c r="N1610" i="4"/>
  <c r="N4760" i="4"/>
  <c r="N4910" i="4"/>
  <c r="N910" i="4"/>
  <c r="P910" i="4" s="1"/>
  <c r="N1210" i="4"/>
  <c r="P1210" i="4" s="1"/>
  <c r="N3060" i="4"/>
  <c r="P3060" i="4" s="1"/>
  <c r="N3160" i="4"/>
  <c r="P3160" i="4" s="1"/>
  <c r="N1860" i="4"/>
  <c r="N2460" i="4"/>
  <c r="P2460" i="4" s="1"/>
  <c r="N860" i="4"/>
  <c r="P860" i="4" s="1"/>
  <c r="N2810" i="4"/>
  <c r="P2810" i="4" s="1"/>
  <c r="N2560" i="4"/>
  <c r="P2560" i="4" s="1"/>
  <c r="N3110" i="4"/>
  <c r="P3110" i="4" s="1"/>
  <c r="N1460" i="4"/>
  <c r="P1460" i="4" s="1"/>
  <c r="N5010" i="4"/>
  <c r="N660" i="4"/>
  <c r="P660" i="4" s="1"/>
  <c r="N4160" i="4"/>
  <c r="N3910" i="4"/>
  <c r="N1710" i="4"/>
  <c r="N1510" i="4"/>
  <c r="N4860" i="4"/>
  <c r="N1060" i="4"/>
  <c r="P1060" i="4" s="1"/>
  <c r="N2760" i="4"/>
  <c r="P2760" i="4" s="1"/>
  <c r="N1410" i="4"/>
  <c r="P1410" i="4" s="1"/>
  <c r="N460" i="4"/>
  <c r="P460" i="4" s="1"/>
  <c r="N360" i="4"/>
  <c r="P360" i="4" s="1"/>
  <c r="N4210" i="4"/>
  <c r="N3610" i="4"/>
  <c r="N3760" i="4"/>
  <c r="N110" i="4"/>
  <c r="P110" i="4" s="1"/>
  <c r="N3310" i="4"/>
  <c r="P3310" i="4" s="1"/>
  <c r="N2510" i="4"/>
  <c r="P2510" i="4" s="1"/>
  <c r="N710" i="4"/>
  <c r="P710" i="4" s="1"/>
  <c r="N3810" i="4"/>
  <c r="N4560" i="4"/>
  <c r="N4460" i="4"/>
  <c r="N510" i="4"/>
  <c r="P510" i="4" s="1"/>
  <c r="N4710" i="4"/>
  <c r="N4060" i="4"/>
  <c r="N3510" i="4"/>
  <c r="N1810" i="4"/>
  <c r="N1160" i="4"/>
  <c r="P1160" i="4" s="1"/>
  <c r="N960" i="4"/>
  <c r="P960" i="4" s="1"/>
  <c r="N160" i="4"/>
  <c r="P160" i="4" s="1"/>
  <c r="N4110" i="4"/>
  <c r="N2660" i="4"/>
  <c r="P2660" i="4" s="1"/>
  <c r="N2960" i="4"/>
  <c r="P2960" i="4" s="1"/>
  <c r="N4260" i="4"/>
  <c r="N60" i="4"/>
  <c r="P60" i="4" s="1"/>
  <c r="N3260" i="4"/>
  <c r="P3260" i="4" s="1"/>
  <c r="N1110" i="4"/>
  <c r="P1110" i="4" s="1"/>
  <c r="N4410" i="4"/>
  <c r="N1310" i="4"/>
  <c r="P1310" i="4" s="1"/>
  <c r="I7" i="8" l="1"/>
  <c r="Q8" i="8"/>
  <c r="R7" i="8"/>
  <c r="L7" i="8"/>
  <c r="R4110" i="4"/>
  <c r="P4110" i="4"/>
  <c r="R4060" i="4"/>
  <c r="P4060" i="4"/>
  <c r="R4210" i="4"/>
  <c r="P4210" i="4"/>
  <c r="R5010" i="4"/>
  <c r="P5010" i="4"/>
  <c r="R5210" i="4"/>
  <c r="P5210" i="4"/>
  <c r="R4610" i="4"/>
  <c r="P4610" i="4"/>
  <c r="R3960" i="4"/>
  <c r="P3960" i="4"/>
  <c r="H108" i="9"/>
  <c r="F109" i="9"/>
  <c r="S9" i="6"/>
  <c r="P8" i="8" s="1"/>
  <c r="J9" i="6"/>
  <c r="G8" i="8" s="1"/>
  <c r="H8" i="8" s="1"/>
  <c r="B8" i="8"/>
  <c r="C8" i="8" s="1"/>
  <c r="B10" i="6"/>
  <c r="P9" i="6"/>
  <c r="M8" i="8" s="1"/>
  <c r="M9" i="6"/>
  <c r="J8" i="8" s="1"/>
  <c r="K8" i="8" s="1"/>
  <c r="G9" i="6"/>
  <c r="D8" i="8" s="1"/>
  <c r="V9" i="6"/>
  <c r="T8" i="8" s="1"/>
  <c r="U8" i="8" s="1"/>
  <c r="E3512" i="4"/>
  <c r="T3512" i="4" s="1"/>
  <c r="S3512" i="4" s="1"/>
  <c r="C3513" i="4"/>
  <c r="F11" i="9"/>
  <c r="H10" i="9"/>
  <c r="V3512" i="4"/>
  <c r="U3512" i="4" s="1"/>
  <c r="W7" i="8"/>
  <c r="V7" i="8"/>
  <c r="P4360" i="4"/>
  <c r="R4360" i="4"/>
  <c r="R4010" i="4"/>
  <c r="P4010" i="4"/>
  <c r="F160" i="9"/>
  <c r="H159" i="9"/>
  <c r="C33" i="6"/>
  <c r="C34" i="6" s="1"/>
  <c r="C35" i="6" s="1"/>
  <c r="C36" i="6"/>
  <c r="N3561" i="4"/>
  <c r="N2461" i="4"/>
  <c r="P2461" i="4" s="1"/>
  <c r="N3761" i="4"/>
  <c r="N3861" i="4"/>
  <c r="N161" i="4"/>
  <c r="P161" i="4" s="1"/>
  <c r="N761" i="4"/>
  <c r="P761" i="4" s="1"/>
  <c r="N3511" i="4"/>
  <c r="N4011" i="4"/>
  <c r="N4111" i="4"/>
  <c r="N4711" i="4"/>
  <c r="N4161" i="4"/>
  <c r="N5111" i="4"/>
  <c r="N61" i="4"/>
  <c r="P61" i="4" s="1"/>
  <c r="N561" i="4"/>
  <c r="P561" i="4" s="1"/>
  <c r="N1511" i="4"/>
  <c r="N1661" i="4"/>
  <c r="N4811" i="4"/>
  <c r="N4961" i="4"/>
  <c r="N2261" i="4"/>
  <c r="P2261" i="4" s="1"/>
  <c r="N4411" i="4"/>
  <c r="N961" i="4"/>
  <c r="P961" i="4" s="1"/>
  <c r="N1061" i="4"/>
  <c r="P1061" i="4" s="1"/>
  <c r="N1211" i="4"/>
  <c r="P1211" i="4" s="1"/>
  <c r="N1361" i="4"/>
  <c r="P1361" i="4" s="1"/>
  <c r="N2561" i="4"/>
  <c r="P2561" i="4" s="1"/>
  <c r="N3061" i="4"/>
  <c r="P3061" i="4" s="1"/>
  <c r="N3361" i="4"/>
  <c r="P3361" i="4" s="1"/>
  <c r="N3961" i="4"/>
  <c r="N411" i="4"/>
  <c r="P411" i="4" s="1"/>
  <c r="N1311" i="4"/>
  <c r="P1311" i="4" s="1"/>
  <c r="N361" i="4"/>
  <c r="P361" i="4" s="1"/>
  <c r="N461" i="4"/>
  <c r="P461" i="4" s="1"/>
  <c r="N611" i="4"/>
  <c r="P611" i="4" s="1"/>
  <c r="N1411" i="4"/>
  <c r="P1411" i="4" s="1"/>
  <c r="N2661" i="4"/>
  <c r="P2661" i="4" s="1"/>
  <c r="N2711" i="4"/>
  <c r="P2711" i="4" s="1"/>
  <c r="N2811" i="4"/>
  <c r="P2811" i="4" s="1"/>
  <c r="N2961" i="4"/>
  <c r="P2961" i="4" s="1"/>
  <c r="N3211" i="4"/>
  <c r="P3211" i="4" s="1"/>
  <c r="N1561" i="4"/>
  <c r="N1611" i="4"/>
  <c r="N1711" i="4"/>
  <c r="N4761" i="4"/>
  <c r="N4861" i="4"/>
  <c r="N4911" i="4"/>
  <c r="N2111" i="4"/>
  <c r="P2111" i="4" s="1"/>
  <c r="N1861" i="4"/>
  <c r="N1961" i="4"/>
  <c r="N2361" i="4"/>
  <c r="P2361" i="4" s="1"/>
  <c r="N2211" i="4"/>
  <c r="P2211" i="4" s="1"/>
  <c r="N2061" i="4"/>
  <c r="P2061" i="4" s="1"/>
  <c r="N261" i="4"/>
  <c r="P261" i="4" s="1"/>
  <c r="N3411" i="4"/>
  <c r="P3411" i="4" s="1"/>
  <c r="N1811" i="4"/>
  <c r="N2311" i="4"/>
  <c r="P2311" i="4" s="1"/>
  <c r="N4511" i="4"/>
  <c r="N11" i="4"/>
  <c r="P11" i="4" s="1"/>
  <c r="O11" i="4" s="1"/>
  <c r="N311" i="4"/>
  <c r="P311" i="4" s="1"/>
  <c r="N3011" i="4"/>
  <c r="P3011" i="4" s="1"/>
  <c r="N2911" i="4"/>
  <c r="P2911" i="4" s="1"/>
  <c r="N2011" i="4"/>
  <c r="P2011" i="4" s="1"/>
  <c r="N3161" i="4"/>
  <c r="P3161" i="4" s="1"/>
  <c r="N3311" i="4"/>
  <c r="P3311" i="4" s="1"/>
  <c r="N861" i="4"/>
  <c r="P861" i="4" s="1"/>
  <c r="N2761" i="4"/>
  <c r="P2761" i="4" s="1"/>
  <c r="N811" i="4"/>
  <c r="P811" i="4" s="1"/>
  <c r="N4611" i="4"/>
  <c r="N711" i="4"/>
  <c r="P711" i="4" s="1"/>
  <c r="N1461" i="4"/>
  <c r="P1461" i="4" s="1"/>
  <c r="N1161" i="4"/>
  <c r="P1161" i="4" s="1"/>
  <c r="N3611" i="4"/>
  <c r="N1761" i="4"/>
  <c r="N2611" i="4"/>
  <c r="P2611" i="4" s="1"/>
  <c r="N2511" i="4"/>
  <c r="P2511" i="4" s="1"/>
  <c r="N2161" i="4"/>
  <c r="P2161" i="4" s="1"/>
  <c r="N2411" i="4"/>
  <c r="P2411" i="4" s="1"/>
  <c r="N111" i="4"/>
  <c r="P111" i="4" s="1"/>
  <c r="N4211" i="4"/>
  <c r="N3111" i="4"/>
  <c r="P3111" i="4" s="1"/>
  <c r="N661" i="4"/>
  <c r="P661" i="4" s="1"/>
  <c r="N3261" i="4"/>
  <c r="P3261" i="4" s="1"/>
  <c r="N4361" i="4"/>
  <c r="N1261" i="4"/>
  <c r="P1261" i="4" s="1"/>
  <c r="N5061" i="4"/>
  <c r="N3711" i="4"/>
  <c r="N4311" i="4"/>
  <c r="N4261" i="4"/>
  <c r="N3661" i="4"/>
  <c r="N1011" i="4"/>
  <c r="P1011" i="4" s="1"/>
  <c r="N4661" i="4"/>
  <c r="N4561" i="4"/>
  <c r="N911" i="4"/>
  <c r="P911" i="4" s="1"/>
  <c r="N5011" i="4"/>
  <c r="N4461" i="4"/>
  <c r="N211" i="4"/>
  <c r="P211" i="4" s="1"/>
  <c r="N3811" i="4"/>
  <c r="N511" i="4"/>
  <c r="P511" i="4" s="1"/>
  <c r="N1911" i="4"/>
  <c r="N3911" i="4"/>
  <c r="N3461" i="4"/>
  <c r="P3461" i="4" s="1"/>
  <c r="N2861" i="4"/>
  <c r="P2861" i="4" s="1"/>
  <c r="N4061" i="4"/>
  <c r="N5211" i="4"/>
  <c r="N5161" i="4"/>
  <c r="N1111" i="4"/>
  <c r="P1111" i="4" s="1"/>
  <c r="P4764" i="4"/>
  <c r="R4510" i="4"/>
  <c r="P4510" i="4"/>
  <c r="R4260" i="4"/>
  <c r="P4260" i="4"/>
  <c r="R4460" i="4"/>
  <c r="P4460" i="4"/>
  <c r="R3910" i="4"/>
  <c r="P3910" i="4"/>
  <c r="R3860" i="4"/>
  <c r="P3860" i="4"/>
  <c r="R3660" i="4"/>
  <c r="P3660" i="4"/>
  <c r="V12" i="4"/>
  <c r="U12" i="4" s="1"/>
  <c r="C108" i="9"/>
  <c r="A109" i="9"/>
  <c r="N7" i="8"/>
  <c r="O6" i="8"/>
  <c r="H58" i="9"/>
  <c r="F59" i="9"/>
  <c r="P1515" i="4"/>
  <c r="R4762" i="4"/>
  <c r="R5160" i="4"/>
  <c r="P5160" i="4"/>
  <c r="A210" i="9"/>
  <c r="C209" i="9"/>
  <c r="R5060" i="4"/>
  <c r="P5060" i="4"/>
  <c r="R4310" i="4"/>
  <c r="P4310" i="4"/>
  <c r="R3560" i="4"/>
  <c r="P3560" i="4"/>
  <c r="E12" i="4"/>
  <c r="T12" i="4" s="1"/>
  <c r="S12" i="4" s="1"/>
  <c r="C13" i="4"/>
  <c r="E8" i="8"/>
  <c r="F7" i="8"/>
  <c r="F209" i="9"/>
  <c r="H208" i="9"/>
  <c r="C8" i="9"/>
  <c r="A9" i="9"/>
  <c r="R4710" i="4"/>
  <c r="P4710" i="4"/>
  <c r="D9" i="7"/>
  <c r="C10" i="7"/>
  <c r="C109" i="7"/>
  <c r="D109" i="7" s="1"/>
  <c r="C159" i="7"/>
  <c r="D159" i="7" s="1"/>
  <c r="C59" i="7"/>
  <c r="D59" i="7" s="1"/>
  <c r="C209" i="7"/>
  <c r="D209" i="7" s="1"/>
  <c r="R4560" i="4"/>
  <c r="P4560" i="4"/>
  <c r="R3760" i="4"/>
  <c r="P3760" i="4"/>
  <c r="R4160" i="4"/>
  <c r="P4160" i="4"/>
  <c r="R4410" i="4"/>
  <c r="P4410" i="4"/>
  <c r="R3510" i="4"/>
  <c r="Q3510" i="4" s="1"/>
  <c r="P3510" i="4"/>
  <c r="O3510" i="4" s="1"/>
  <c r="R3810" i="4"/>
  <c r="P3810" i="4"/>
  <c r="R3610" i="4"/>
  <c r="P3610" i="4"/>
  <c r="R5110" i="4"/>
  <c r="P5110" i="4"/>
  <c r="R4660" i="4"/>
  <c r="P4660" i="4"/>
  <c r="R3710" i="4"/>
  <c r="P3710" i="4"/>
  <c r="P1514" i="4"/>
  <c r="P4765" i="4"/>
  <c r="C58" i="9"/>
  <c r="A59" i="9"/>
  <c r="A158" i="9"/>
  <c r="C157" i="9"/>
  <c r="I8" i="8" l="1"/>
  <c r="L8" i="8"/>
  <c r="W8" i="8"/>
  <c r="U13" i="4"/>
  <c r="E13" i="4"/>
  <c r="T13" i="4" s="1"/>
  <c r="S13" i="4" s="1"/>
  <c r="V14" i="4" s="1"/>
  <c r="C14" i="4"/>
  <c r="R8" i="8"/>
  <c r="R4361" i="4"/>
  <c r="P4361" i="4"/>
  <c r="R3861" i="4"/>
  <c r="P3861" i="4"/>
  <c r="R4061" i="4"/>
  <c r="P4061" i="4"/>
  <c r="R3811" i="4"/>
  <c r="P3811" i="4"/>
  <c r="R4661" i="4"/>
  <c r="P4661" i="4"/>
  <c r="R5061" i="4"/>
  <c r="P5061" i="4"/>
  <c r="R4211" i="4"/>
  <c r="P4211" i="4"/>
  <c r="R5111" i="4"/>
  <c r="P5111" i="4"/>
  <c r="C40" i="6"/>
  <c r="C37" i="6"/>
  <c r="C38" i="6" s="1"/>
  <c r="C39" i="6" s="1"/>
  <c r="G10" i="6"/>
  <c r="D9" i="8" s="1"/>
  <c r="B11" i="6"/>
  <c r="S10" i="6"/>
  <c r="P9" i="8" s="1"/>
  <c r="Q9" i="8" s="1"/>
  <c r="P10" i="6"/>
  <c r="M9" i="8" s="1"/>
  <c r="J10" i="6"/>
  <c r="G9" i="8" s="1"/>
  <c r="H9" i="8" s="1"/>
  <c r="M10" i="6"/>
  <c r="J9" i="8" s="1"/>
  <c r="K9" i="8" s="1"/>
  <c r="B9" i="8"/>
  <c r="C9" i="8" s="1"/>
  <c r="V10" i="6"/>
  <c r="T9" i="8" s="1"/>
  <c r="U9" i="8" s="1"/>
  <c r="H59" i="9"/>
  <c r="F60" i="9"/>
  <c r="R4161" i="4"/>
  <c r="P4161" i="4"/>
  <c r="V13" i="4"/>
  <c r="R3661" i="4"/>
  <c r="P3661" i="4"/>
  <c r="C158" i="9"/>
  <c r="A159" i="9"/>
  <c r="R4763" i="4"/>
  <c r="P1764" i="4"/>
  <c r="H209" i="9"/>
  <c r="F210" i="9"/>
  <c r="P3911" i="4"/>
  <c r="R3911" i="4"/>
  <c r="R5011" i="4"/>
  <c r="P5011" i="4"/>
  <c r="R4261" i="4"/>
  <c r="P4261" i="4"/>
  <c r="R4111" i="4"/>
  <c r="P4111" i="4"/>
  <c r="P3761" i="4"/>
  <c r="R3761" i="4"/>
  <c r="F161" i="9"/>
  <c r="H160" i="9"/>
  <c r="R3611" i="4"/>
  <c r="P3611" i="4"/>
  <c r="R4461" i="4"/>
  <c r="P4461" i="4"/>
  <c r="R3961" i="4"/>
  <c r="P3961" i="4"/>
  <c r="R4711" i="4"/>
  <c r="P4711" i="4"/>
  <c r="D10" i="7"/>
  <c r="C11" i="7"/>
  <c r="C160" i="7"/>
  <c r="D160" i="7" s="1"/>
  <c r="C210" i="7"/>
  <c r="D210" i="7" s="1"/>
  <c r="C60" i="7"/>
  <c r="D60" i="7" s="1"/>
  <c r="C110" i="7"/>
  <c r="D110" i="7" s="1"/>
  <c r="N8" i="8"/>
  <c r="O7" i="8"/>
  <c r="R5161" i="4"/>
  <c r="P5161" i="4"/>
  <c r="R4311" i="4"/>
  <c r="P4311" i="4"/>
  <c r="R4511" i="4"/>
  <c r="P4511" i="4"/>
  <c r="R4411" i="4"/>
  <c r="P4411" i="4"/>
  <c r="R4011" i="4"/>
  <c r="P4011" i="4"/>
  <c r="E3513" i="4"/>
  <c r="T3513" i="4" s="1"/>
  <c r="S3513" i="4" s="1"/>
  <c r="C3514" i="4"/>
  <c r="F110" i="9"/>
  <c r="H109" i="9"/>
  <c r="H11" i="9"/>
  <c r="F12" i="9"/>
  <c r="C9" i="9"/>
  <c r="A10" i="9"/>
  <c r="A60" i="9"/>
  <c r="C59" i="9"/>
  <c r="N2012" i="4"/>
  <c r="P2012" i="4" s="1"/>
  <c r="N2112" i="4"/>
  <c r="P2112" i="4" s="1"/>
  <c r="N2412" i="4"/>
  <c r="P2412" i="4" s="1"/>
  <c r="N2162" i="4"/>
  <c r="P2162" i="4" s="1"/>
  <c r="N3712" i="4"/>
  <c r="N3562" i="4"/>
  <c r="N3662" i="4"/>
  <c r="N3862" i="4"/>
  <c r="N4662" i="4"/>
  <c r="N3812" i="4"/>
  <c r="N4362" i="4"/>
  <c r="N5062" i="4"/>
  <c r="N5112" i="4"/>
  <c r="N4012" i="4"/>
  <c r="N5212" i="4"/>
  <c r="N12" i="4"/>
  <c r="P12" i="4" s="1"/>
  <c r="O12" i="4" s="1"/>
  <c r="N312" i="4"/>
  <c r="P312" i="4" s="1"/>
  <c r="N2712" i="4"/>
  <c r="P2712" i="4" s="1"/>
  <c r="N612" i="4"/>
  <c r="P612" i="4" s="1"/>
  <c r="N1112" i="4"/>
  <c r="P1112" i="4" s="1"/>
  <c r="N2612" i="4"/>
  <c r="P2612" i="4" s="1"/>
  <c r="N2812" i="4"/>
  <c r="P2812" i="4" s="1"/>
  <c r="N2912" i="4"/>
  <c r="P2912" i="4" s="1"/>
  <c r="N3212" i="4"/>
  <c r="P3212" i="4" s="1"/>
  <c r="N3462" i="4"/>
  <c r="P3462" i="4" s="1"/>
  <c r="N1912" i="4"/>
  <c r="N1662" i="4"/>
  <c r="N4812" i="4"/>
  <c r="N4962" i="4"/>
  <c r="N2312" i="4"/>
  <c r="P2312" i="4" s="1"/>
  <c r="N4562" i="4"/>
  <c r="N562" i="4"/>
  <c r="P562" i="4" s="1"/>
  <c r="N712" i="4"/>
  <c r="P712" i="4" s="1"/>
  <c r="N912" i="4"/>
  <c r="P912" i="4" s="1"/>
  <c r="N1262" i="4"/>
  <c r="P1262" i="4" s="1"/>
  <c r="N4212" i="4"/>
  <c r="N2562" i="4"/>
  <c r="P2562" i="4" s="1"/>
  <c r="N3062" i="4"/>
  <c r="P3062" i="4" s="1"/>
  <c r="N2362" i="4"/>
  <c r="P2362" i="4" s="1"/>
  <c r="N162" i="4"/>
  <c r="P162" i="4" s="1"/>
  <c r="N3112" i="4"/>
  <c r="P3112" i="4" s="1"/>
  <c r="N3162" i="4"/>
  <c r="P3162" i="4" s="1"/>
  <c r="N1862" i="4"/>
  <c r="N1962" i="4"/>
  <c r="N3412" i="4"/>
  <c r="P3412" i="4" s="1"/>
  <c r="N1162" i="4"/>
  <c r="P1162" i="4" s="1"/>
  <c r="N3312" i="4"/>
  <c r="P3312" i="4" s="1"/>
  <c r="N1612" i="4"/>
  <c r="N1712" i="4"/>
  <c r="N2862" i="4"/>
  <c r="P2862" i="4" s="1"/>
  <c r="N1812" i="4"/>
  <c r="N2262" i="4"/>
  <c r="P2262" i="4" s="1"/>
  <c r="N2462" i="4"/>
  <c r="P2462" i="4" s="1"/>
  <c r="N1212" i="4"/>
  <c r="P1212" i="4" s="1"/>
  <c r="N1462" i="4"/>
  <c r="P1462" i="4" s="1"/>
  <c r="N4762" i="4"/>
  <c r="N4862" i="4"/>
  <c r="N1362" i="4"/>
  <c r="P1362" i="4" s="1"/>
  <c r="N2062" i="4"/>
  <c r="P2062" i="4" s="1"/>
  <c r="N1562" i="4"/>
  <c r="N4912" i="4"/>
  <c r="N2962" i="4"/>
  <c r="P2962" i="4" s="1"/>
  <c r="N2212" i="4"/>
  <c r="P2212" i="4" s="1"/>
  <c r="N4512" i="4"/>
  <c r="N3912" i="4"/>
  <c r="N962" i="4"/>
  <c r="P962" i="4" s="1"/>
  <c r="N4412" i="4"/>
  <c r="N4462" i="4"/>
  <c r="N3262" i="4"/>
  <c r="P3262" i="4" s="1"/>
  <c r="N4062" i="4"/>
  <c r="N3362" i="4"/>
  <c r="P3362" i="4" s="1"/>
  <c r="N4312" i="4"/>
  <c r="N3962" i="4"/>
  <c r="N1512" i="4"/>
  <c r="N812" i="4"/>
  <c r="P812" i="4" s="1"/>
  <c r="N112" i="4"/>
  <c r="P112" i="4" s="1"/>
  <c r="N3762" i="4"/>
  <c r="N412" i="4"/>
  <c r="P412" i="4" s="1"/>
  <c r="N1062" i="4"/>
  <c r="P1062" i="4" s="1"/>
  <c r="N212" i="4"/>
  <c r="P212" i="4" s="1"/>
  <c r="N662" i="4"/>
  <c r="P662" i="4" s="1"/>
  <c r="N512" i="4"/>
  <c r="P512" i="4" s="1"/>
  <c r="N462" i="4"/>
  <c r="P462" i="4" s="1"/>
  <c r="N2512" i="4"/>
  <c r="P2512" i="4" s="1"/>
  <c r="N3612" i="4"/>
  <c r="N762" i="4"/>
  <c r="P762" i="4" s="1"/>
  <c r="N1762" i="4"/>
  <c r="N2662" i="4"/>
  <c r="P2662" i="4" s="1"/>
  <c r="N3512" i="4"/>
  <c r="N1012" i="4"/>
  <c r="P1012" i="4" s="1"/>
  <c r="N5012" i="4"/>
  <c r="N862" i="4"/>
  <c r="P862" i="4" s="1"/>
  <c r="N362" i="4"/>
  <c r="P362" i="4" s="1"/>
  <c r="N5162" i="4"/>
  <c r="N1312" i="4"/>
  <c r="P1312" i="4" s="1"/>
  <c r="N4612" i="4"/>
  <c r="N3012" i="4"/>
  <c r="P3012" i="4" s="1"/>
  <c r="N4712" i="4"/>
  <c r="N4112" i="4"/>
  <c r="N4262" i="4"/>
  <c r="N62" i="4"/>
  <c r="P62" i="4" s="1"/>
  <c r="N2762" i="4"/>
  <c r="P2762" i="4" s="1"/>
  <c r="N262" i="4"/>
  <c r="P262" i="4" s="1"/>
  <c r="N1412" i="4"/>
  <c r="P1412" i="4" s="1"/>
  <c r="N4162" i="4"/>
  <c r="E9" i="8"/>
  <c r="F8" i="8"/>
  <c r="C210" i="9"/>
  <c r="A211" i="9"/>
  <c r="P1763" i="4"/>
  <c r="C109" i="9"/>
  <c r="A110" i="9"/>
  <c r="R5211" i="4"/>
  <c r="P5211" i="4"/>
  <c r="R4561" i="4"/>
  <c r="P4561" i="4"/>
  <c r="R3711" i="4"/>
  <c r="P3711" i="4"/>
  <c r="R4611" i="4"/>
  <c r="P4611" i="4"/>
  <c r="R3511" i="4"/>
  <c r="Q3511" i="4" s="1"/>
  <c r="P3511" i="4"/>
  <c r="O3511" i="4" s="1"/>
  <c r="R3561" i="4"/>
  <c r="P3561" i="4"/>
  <c r="V3513" i="4"/>
  <c r="U3513" i="4" s="1"/>
  <c r="S7" i="8"/>
  <c r="L9" i="8" l="1"/>
  <c r="I9" i="8"/>
  <c r="H10" i="8"/>
  <c r="R9" i="8"/>
  <c r="W9" i="8"/>
  <c r="V9" i="8"/>
  <c r="R3662" i="4"/>
  <c r="P3662" i="4"/>
  <c r="P4766" i="4"/>
  <c r="P1516" i="4"/>
  <c r="C44" i="6"/>
  <c r="C41" i="6"/>
  <c r="C42" i="6" s="1"/>
  <c r="C43" i="6" s="1"/>
  <c r="R3562" i="4"/>
  <c r="P3562" i="4"/>
  <c r="N9" i="8"/>
  <c r="O8" i="8"/>
  <c r="C159" i="9"/>
  <c r="A160" i="9"/>
  <c r="R3512" i="4"/>
  <c r="Q3512" i="4" s="1"/>
  <c r="P3512" i="4"/>
  <c r="O3512" i="4" s="1"/>
  <c r="R3762" i="4"/>
  <c r="P3762" i="4"/>
  <c r="R3912" i="4"/>
  <c r="P3912" i="4"/>
  <c r="R4712" i="4"/>
  <c r="P4712" i="4"/>
  <c r="R4462" i="4"/>
  <c r="P4462" i="4"/>
  <c r="R4012" i="4"/>
  <c r="P4012" i="4"/>
  <c r="R3862" i="4"/>
  <c r="P3862" i="4"/>
  <c r="H12" i="9"/>
  <c r="F13" i="9"/>
  <c r="E3514" i="4"/>
  <c r="T3514" i="4" s="1"/>
  <c r="S3514" i="4" s="1"/>
  <c r="C3515" i="4"/>
  <c r="N2063" i="4"/>
  <c r="P2063" i="4" s="1"/>
  <c r="N3563" i="4"/>
  <c r="N3513" i="4"/>
  <c r="N3863" i="4"/>
  <c r="N4113" i="4"/>
  <c r="N5013" i="4"/>
  <c r="N4013" i="4"/>
  <c r="N163" i="4"/>
  <c r="P163" i="4" s="1"/>
  <c r="N763" i="4"/>
  <c r="P763" i="4" s="1"/>
  <c r="N4063" i="4"/>
  <c r="N4413" i="4"/>
  <c r="N63" i="4"/>
  <c r="P63" i="4" s="1"/>
  <c r="N5113" i="4"/>
  <c r="N663" i="4"/>
  <c r="P663" i="4" s="1"/>
  <c r="N1213" i="4"/>
  <c r="P1213" i="4" s="1"/>
  <c r="N4763" i="4"/>
  <c r="N4913" i="4"/>
  <c r="N2113" i="4"/>
  <c r="P2113" i="4" s="1"/>
  <c r="N4513" i="4"/>
  <c r="N113" i="4"/>
  <c r="P113" i="4" s="1"/>
  <c r="N1013" i="4"/>
  <c r="P1013" i="4" s="1"/>
  <c r="N2563" i="4"/>
  <c r="P2563" i="4" s="1"/>
  <c r="N3063" i="4"/>
  <c r="P3063" i="4" s="1"/>
  <c r="N3363" i="4"/>
  <c r="P3363" i="4" s="1"/>
  <c r="N4663" i="4"/>
  <c r="N263" i="4"/>
  <c r="P263" i="4" s="1"/>
  <c r="N313" i="4"/>
  <c r="P313" i="4" s="1"/>
  <c r="N3813" i="4"/>
  <c r="N4463" i="4"/>
  <c r="N1063" i="4"/>
  <c r="P1063" i="4" s="1"/>
  <c r="N1413" i="4"/>
  <c r="P1413" i="4" s="1"/>
  <c r="N3163" i="4"/>
  <c r="P3163" i="4" s="1"/>
  <c r="N3263" i="4"/>
  <c r="P3263" i="4" s="1"/>
  <c r="N3313" i="4"/>
  <c r="P3313" i="4" s="1"/>
  <c r="N1913" i="4"/>
  <c r="N13" i="4"/>
  <c r="P13" i="4" s="1"/>
  <c r="O13" i="4" s="1"/>
  <c r="N863" i="4"/>
  <c r="P863" i="4" s="1"/>
  <c r="N1563" i="4"/>
  <c r="N1713" i="4"/>
  <c r="N4863" i="4"/>
  <c r="N2263" i="4"/>
  <c r="P2263" i="4" s="1"/>
  <c r="N2213" i="4"/>
  <c r="P2213" i="4" s="1"/>
  <c r="N4163" i="4"/>
  <c r="N5213" i="4"/>
  <c r="N613" i="4"/>
  <c r="P613" i="4" s="1"/>
  <c r="N713" i="4"/>
  <c r="P713" i="4" s="1"/>
  <c r="N2663" i="4"/>
  <c r="P2663" i="4" s="1"/>
  <c r="N2813" i="4"/>
  <c r="P2813" i="4" s="1"/>
  <c r="N2463" i="4"/>
  <c r="P2463" i="4" s="1"/>
  <c r="N2363" i="4"/>
  <c r="P2363" i="4" s="1"/>
  <c r="N463" i="4"/>
  <c r="P463" i="4" s="1"/>
  <c r="N1813" i="4"/>
  <c r="N3713" i="4"/>
  <c r="N2963" i="4"/>
  <c r="P2963" i="4" s="1"/>
  <c r="N3463" i="4"/>
  <c r="P3463" i="4" s="1"/>
  <c r="N1663" i="4"/>
  <c r="N3013" i="4"/>
  <c r="P3013" i="4" s="1"/>
  <c r="N1763" i="4"/>
  <c r="N2713" i="4"/>
  <c r="P2713" i="4" s="1"/>
  <c r="N1963" i="4"/>
  <c r="N4813" i="4"/>
  <c r="N2413" i="4"/>
  <c r="P2413" i="4" s="1"/>
  <c r="N1513" i="4"/>
  <c r="N4963" i="4"/>
  <c r="N1263" i="4"/>
  <c r="P1263" i="4" s="1"/>
  <c r="N363" i="4"/>
  <c r="P363" i="4" s="1"/>
  <c r="N2013" i="4"/>
  <c r="P2013" i="4" s="1"/>
  <c r="N3963" i="4"/>
  <c r="N3763" i="4"/>
  <c r="N2313" i="4"/>
  <c r="P2313" i="4" s="1"/>
  <c r="N213" i="4"/>
  <c r="P213" i="4" s="1"/>
  <c r="N1863" i="4"/>
  <c r="N3413" i="4"/>
  <c r="P3413" i="4" s="1"/>
  <c r="N1363" i="4"/>
  <c r="P1363" i="4" s="1"/>
  <c r="N513" i="4"/>
  <c r="P513" i="4" s="1"/>
  <c r="N3663" i="4"/>
  <c r="N5163" i="4"/>
  <c r="N4563" i="4"/>
  <c r="N1463" i="4"/>
  <c r="P1463" i="4" s="1"/>
  <c r="N3913" i="4"/>
  <c r="N2913" i="4"/>
  <c r="P2913" i="4" s="1"/>
  <c r="N2613" i="4"/>
  <c r="P2613" i="4" s="1"/>
  <c r="N5063" i="4"/>
  <c r="N413" i="4"/>
  <c r="P413" i="4" s="1"/>
  <c r="N813" i="4"/>
  <c r="P813" i="4" s="1"/>
  <c r="N4613" i="4"/>
  <c r="N4263" i="4"/>
  <c r="N563" i="4"/>
  <c r="P563" i="4" s="1"/>
  <c r="N3213" i="4"/>
  <c r="P3213" i="4" s="1"/>
  <c r="N963" i="4"/>
  <c r="P963" i="4" s="1"/>
  <c r="N3113" i="4"/>
  <c r="P3113" i="4" s="1"/>
  <c r="N4313" i="4"/>
  <c r="N1613" i="4"/>
  <c r="N1163" i="4"/>
  <c r="P1163" i="4" s="1"/>
  <c r="N1113" i="4"/>
  <c r="P1113" i="4" s="1"/>
  <c r="N913" i="4"/>
  <c r="P913" i="4" s="1"/>
  <c r="N2763" i="4"/>
  <c r="P2763" i="4" s="1"/>
  <c r="N2863" i="4"/>
  <c r="P2863" i="4" s="1"/>
  <c r="N2513" i="4"/>
  <c r="P2513" i="4" s="1"/>
  <c r="N2163" i="4"/>
  <c r="P2163" i="4" s="1"/>
  <c r="N1313" i="4"/>
  <c r="P1313" i="4" s="1"/>
  <c r="N4713" i="4"/>
  <c r="N4213" i="4"/>
  <c r="N3613" i="4"/>
  <c r="N4363" i="4"/>
  <c r="H210" i="9"/>
  <c r="F211" i="9"/>
  <c r="U14" i="4"/>
  <c r="C15" i="4"/>
  <c r="E14" i="4"/>
  <c r="T14" i="4" s="1"/>
  <c r="S14" i="4" s="1"/>
  <c r="R3612" i="4"/>
  <c r="P3612" i="4"/>
  <c r="V3514" i="4"/>
  <c r="U3514" i="4" s="1"/>
  <c r="R4312" i="4"/>
  <c r="P4312" i="4"/>
  <c r="R5062" i="4"/>
  <c r="P5062" i="4"/>
  <c r="R4362" i="4"/>
  <c r="P4362" i="4"/>
  <c r="R3712" i="4"/>
  <c r="P3712" i="4"/>
  <c r="C60" i="9"/>
  <c r="A61" i="9"/>
  <c r="F111" i="9"/>
  <c r="H110" i="9"/>
  <c r="F61" i="9"/>
  <c r="H60" i="9"/>
  <c r="R3962" i="4"/>
  <c r="P3962" i="4"/>
  <c r="R4562" i="4"/>
  <c r="P4562" i="4"/>
  <c r="R5112" i="4"/>
  <c r="P5112" i="4"/>
  <c r="A111" i="9"/>
  <c r="C110" i="9"/>
  <c r="R4612" i="4"/>
  <c r="P4612" i="4"/>
  <c r="R4212" i="4"/>
  <c r="P4212" i="4"/>
  <c r="E10" i="8"/>
  <c r="F9" i="8"/>
  <c r="R4262" i="4"/>
  <c r="P4262" i="4"/>
  <c r="R5162" i="4"/>
  <c r="P5162" i="4"/>
  <c r="R4062" i="4"/>
  <c r="P4062" i="4"/>
  <c r="R4512" i="4"/>
  <c r="P4512" i="4"/>
  <c r="R3812" i="4"/>
  <c r="P3812" i="4"/>
  <c r="C10" i="9"/>
  <c r="A11" i="9"/>
  <c r="H161" i="9"/>
  <c r="F162" i="9"/>
  <c r="S8" i="8"/>
  <c r="C211" i="9"/>
  <c r="A212" i="9"/>
  <c r="R5012" i="4"/>
  <c r="P5012" i="4"/>
  <c r="R4412" i="4"/>
  <c r="P4412" i="4"/>
  <c r="R4162" i="4"/>
  <c r="P4162" i="4"/>
  <c r="R4112" i="4"/>
  <c r="P4112" i="4"/>
  <c r="P5212" i="4"/>
  <c r="R5212" i="4"/>
  <c r="R4662" i="4"/>
  <c r="P4662" i="4"/>
  <c r="R4764" i="4"/>
  <c r="D11" i="7"/>
  <c r="C12" i="7"/>
  <c r="C61" i="7"/>
  <c r="D61" i="7" s="1"/>
  <c r="C211" i="7"/>
  <c r="D211" i="7" s="1"/>
  <c r="C111" i="7"/>
  <c r="D111" i="7" s="1"/>
  <c r="C161" i="7"/>
  <c r="D161" i="7" s="1"/>
  <c r="M11" i="6"/>
  <c r="J10" i="8" s="1"/>
  <c r="K10" i="8" s="1"/>
  <c r="B12" i="6"/>
  <c r="V11" i="6"/>
  <c r="T10" i="8" s="1"/>
  <c r="U10" i="8" s="1"/>
  <c r="J11" i="6"/>
  <c r="G10" i="8" s="1"/>
  <c r="G11" i="6"/>
  <c r="D10" i="8" s="1"/>
  <c r="P11" i="6"/>
  <c r="M10" i="8" s="1"/>
  <c r="S11" i="6"/>
  <c r="P10" i="8" s="1"/>
  <c r="Q10" i="8" s="1"/>
  <c r="B10" i="8"/>
  <c r="C10" i="8" s="1"/>
  <c r="V8" i="8"/>
  <c r="Q11" i="8" l="1"/>
  <c r="R10" i="8"/>
  <c r="K11" i="8"/>
  <c r="L10" i="8"/>
  <c r="W10" i="8"/>
  <c r="R4613" i="4"/>
  <c r="P4613" i="4"/>
  <c r="O9" i="8"/>
  <c r="N10" i="8"/>
  <c r="N2014" i="4"/>
  <c r="P2014" i="4" s="1"/>
  <c r="N2164" i="4"/>
  <c r="P2164" i="4" s="1"/>
  <c r="N2364" i="4"/>
  <c r="P2364" i="4" s="1"/>
  <c r="N2414" i="4"/>
  <c r="P2414" i="4" s="1"/>
  <c r="N3714" i="4"/>
  <c r="N2214" i="4"/>
  <c r="P2214" i="4" s="1"/>
  <c r="N3614" i="4"/>
  <c r="N3814" i="4"/>
  <c r="N3664" i="4"/>
  <c r="N4364" i="4"/>
  <c r="N3914" i="4"/>
  <c r="N5114" i="4"/>
  <c r="N5214" i="4"/>
  <c r="N4664" i="4"/>
  <c r="N3964" i="4"/>
  <c r="N4114" i="4"/>
  <c r="N614" i="4"/>
  <c r="P614" i="4" s="1"/>
  <c r="N2714" i="4"/>
  <c r="P2714" i="4" s="1"/>
  <c r="N4614" i="4"/>
  <c r="N214" i="4"/>
  <c r="P214" i="4" s="1"/>
  <c r="N914" i="4"/>
  <c r="P914" i="4" s="1"/>
  <c r="N1264" i="4"/>
  <c r="P1264" i="4" s="1"/>
  <c r="N2914" i="4"/>
  <c r="P2914" i="4" s="1"/>
  <c r="N3214" i="4"/>
  <c r="P3214" i="4" s="1"/>
  <c r="N3464" i="4"/>
  <c r="P3464" i="4" s="1"/>
  <c r="N1864" i="4"/>
  <c r="N1614" i="4"/>
  <c r="N4914" i="4"/>
  <c r="N2464" i="4"/>
  <c r="P2464" i="4" s="1"/>
  <c r="N164" i="4"/>
  <c r="P164" i="4" s="1"/>
  <c r="N414" i="4"/>
  <c r="P414" i="4" s="1"/>
  <c r="N514" i="4"/>
  <c r="P514" i="4" s="1"/>
  <c r="N1164" i="4"/>
  <c r="P1164" i="4" s="1"/>
  <c r="N1214" i="4"/>
  <c r="P1214" i="4" s="1"/>
  <c r="N3864" i="4"/>
  <c r="N4564" i="4"/>
  <c r="N14" i="4"/>
  <c r="P14" i="4" s="1"/>
  <c r="O14" i="4" s="1"/>
  <c r="N314" i="4"/>
  <c r="P314" i="4" s="1"/>
  <c r="N114" i="4"/>
  <c r="P114" i="4" s="1"/>
  <c r="N814" i="4"/>
  <c r="P814" i="4" s="1"/>
  <c r="N1014" i="4"/>
  <c r="P1014" i="4" s="1"/>
  <c r="N1814" i="4"/>
  <c r="N264" i="4"/>
  <c r="P264" i="4" s="1"/>
  <c r="N4014" i="4"/>
  <c r="N3164" i="4"/>
  <c r="P3164" i="4" s="1"/>
  <c r="N2064" i="4"/>
  <c r="P2064" i="4" s="1"/>
  <c r="N1114" i="4"/>
  <c r="P1114" i="4" s="1"/>
  <c r="N3314" i="4"/>
  <c r="P3314" i="4" s="1"/>
  <c r="N1564" i="4"/>
  <c r="N1714" i="4"/>
  <c r="N4864" i="4"/>
  <c r="N2264" i="4"/>
  <c r="P2264" i="4" s="1"/>
  <c r="N5164" i="4"/>
  <c r="N2864" i="4"/>
  <c r="P2864" i="4" s="1"/>
  <c r="N1964" i="4"/>
  <c r="N1514" i="4"/>
  <c r="N1664" i="4"/>
  <c r="N4814" i="4"/>
  <c r="N4964" i="4"/>
  <c r="N4264" i="4"/>
  <c r="N764" i="4"/>
  <c r="P764" i="4" s="1"/>
  <c r="N1464" i="4"/>
  <c r="P1464" i="4" s="1"/>
  <c r="N1364" i="4"/>
  <c r="P1364" i="4" s="1"/>
  <c r="N3414" i="4"/>
  <c r="P3414" i="4" s="1"/>
  <c r="N2564" i="4"/>
  <c r="P2564" i="4" s="1"/>
  <c r="N3364" i="4"/>
  <c r="P3364" i="4" s="1"/>
  <c r="N1914" i="4"/>
  <c r="N3014" i="4"/>
  <c r="P3014" i="4" s="1"/>
  <c r="N3114" i="4"/>
  <c r="P3114" i="4" s="1"/>
  <c r="N2314" i="4"/>
  <c r="P2314" i="4" s="1"/>
  <c r="N1764" i="4"/>
  <c r="N1314" i="4"/>
  <c r="P1314" i="4" s="1"/>
  <c r="N2114" i="4"/>
  <c r="P2114" i="4" s="1"/>
  <c r="N3264" i="4"/>
  <c r="P3264" i="4" s="1"/>
  <c r="N464" i="4"/>
  <c r="P464" i="4" s="1"/>
  <c r="N714" i="4"/>
  <c r="P714" i="4" s="1"/>
  <c r="N2614" i="4"/>
  <c r="P2614" i="4" s="1"/>
  <c r="N2964" i="4"/>
  <c r="P2964" i="4" s="1"/>
  <c r="N2764" i="4"/>
  <c r="P2764" i="4" s="1"/>
  <c r="N5064" i="4"/>
  <c r="N4714" i="4"/>
  <c r="N364" i="4"/>
  <c r="P364" i="4" s="1"/>
  <c r="N3514" i="4"/>
  <c r="N564" i="4"/>
  <c r="P564" i="4" s="1"/>
  <c r="N2514" i="4"/>
  <c r="P2514" i="4" s="1"/>
  <c r="N4314" i="4"/>
  <c r="N1414" i="4"/>
  <c r="P1414" i="4" s="1"/>
  <c r="N1064" i="4"/>
  <c r="P1064" i="4" s="1"/>
  <c r="N64" i="4"/>
  <c r="P64" i="4" s="1"/>
  <c r="N4464" i="4"/>
  <c r="N4164" i="4"/>
  <c r="N3764" i="4"/>
  <c r="N5014" i="4"/>
  <c r="N964" i="4"/>
  <c r="P964" i="4" s="1"/>
  <c r="N2664" i="4"/>
  <c r="P2664" i="4" s="1"/>
  <c r="N4514" i="4"/>
  <c r="N4764" i="4"/>
  <c r="N4414" i="4"/>
  <c r="N4214" i="4"/>
  <c r="N3064" i="4"/>
  <c r="P3064" i="4" s="1"/>
  <c r="N2814" i="4"/>
  <c r="P2814" i="4" s="1"/>
  <c r="N864" i="4"/>
  <c r="P864" i="4" s="1"/>
  <c r="N664" i="4"/>
  <c r="P664" i="4" s="1"/>
  <c r="N3564" i="4"/>
  <c r="N4064" i="4"/>
  <c r="E11" i="8"/>
  <c r="F10" i="8"/>
  <c r="F62" i="9"/>
  <c r="H61" i="9"/>
  <c r="U15" i="4"/>
  <c r="E15" i="4"/>
  <c r="T15" i="4" s="1"/>
  <c r="S15" i="4" s="1"/>
  <c r="C16" i="4"/>
  <c r="R3663" i="4"/>
  <c r="P3663" i="4"/>
  <c r="R3813" i="4"/>
  <c r="P3813" i="4"/>
  <c r="R4063" i="4"/>
  <c r="P4063" i="4"/>
  <c r="R3863" i="4"/>
  <c r="P3863" i="4"/>
  <c r="U3515" i="4"/>
  <c r="E3515" i="4"/>
  <c r="T3515" i="4" s="1"/>
  <c r="S3515" i="4" s="1"/>
  <c r="C3516" i="4"/>
  <c r="C48" i="6"/>
  <c r="C45" i="6"/>
  <c r="C46" i="6" s="1"/>
  <c r="C47" i="6" s="1"/>
  <c r="R3513" i="4"/>
  <c r="Q3513" i="4" s="1"/>
  <c r="P3513" i="4"/>
  <c r="O3513" i="4" s="1"/>
  <c r="I10" i="8"/>
  <c r="F163" i="9"/>
  <c r="H162" i="9"/>
  <c r="R3613" i="4"/>
  <c r="P3613" i="4"/>
  <c r="F112" i="9"/>
  <c r="H111" i="9"/>
  <c r="R4213" i="4"/>
  <c r="P4213" i="4"/>
  <c r="P4163" i="4"/>
  <c r="R4163" i="4"/>
  <c r="R4663" i="4"/>
  <c r="P4663" i="4"/>
  <c r="R4513" i="4"/>
  <c r="P4513" i="4"/>
  <c r="R5113" i="4"/>
  <c r="P5113" i="4"/>
  <c r="R4013" i="4"/>
  <c r="P4013" i="4"/>
  <c r="F14" i="9"/>
  <c r="H13" i="9"/>
  <c r="P12" i="6"/>
  <c r="M11" i="8" s="1"/>
  <c r="S12" i="6"/>
  <c r="P11" i="8" s="1"/>
  <c r="V12" i="6"/>
  <c r="T11" i="8" s="1"/>
  <c r="U11" i="8" s="1"/>
  <c r="B11" i="8"/>
  <c r="C11" i="8" s="1"/>
  <c r="B13" i="6"/>
  <c r="G12" i="6"/>
  <c r="D11" i="8" s="1"/>
  <c r="M12" i="6"/>
  <c r="J11" i="8" s="1"/>
  <c r="J12" i="6"/>
  <c r="G11" i="8" s="1"/>
  <c r="H11" i="8" s="1"/>
  <c r="R4363" i="4"/>
  <c r="P4363" i="4"/>
  <c r="R4263" i="4"/>
  <c r="P4263" i="4"/>
  <c r="V3515" i="4"/>
  <c r="R4313" i="4"/>
  <c r="P4313" i="4"/>
  <c r="D12" i="7"/>
  <c r="C13" i="7"/>
  <c r="C112" i="7"/>
  <c r="D112" i="7" s="1"/>
  <c r="C162" i="7"/>
  <c r="D162" i="7" s="1"/>
  <c r="C212" i="7"/>
  <c r="D212" i="7" s="1"/>
  <c r="C62" i="7"/>
  <c r="D62" i="7" s="1"/>
  <c r="C11" i="9"/>
  <c r="A12" i="9"/>
  <c r="A62" i="9"/>
  <c r="C61" i="9"/>
  <c r="R4713" i="4"/>
  <c r="P4713" i="4"/>
  <c r="R4563" i="4"/>
  <c r="P4563" i="4"/>
  <c r="R5013" i="4"/>
  <c r="P5013" i="4"/>
  <c r="R3763" i="4"/>
  <c r="P3763" i="4"/>
  <c r="C111" i="9"/>
  <c r="A112" i="9"/>
  <c r="R3913" i="4"/>
  <c r="P3913" i="4"/>
  <c r="R3963" i="4"/>
  <c r="P3963" i="4"/>
  <c r="R5213" i="4"/>
  <c r="P5213" i="4"/>
  <c r="R3563" i="4"/>
  <c r="P3563" i="4"/>
  <c r="A213" i="9"/>
  <c r="C212" i="9"/>
  <c r="V15" i="4"/>
  <c r="H211" i="9"/>
  <c r="F212" i="9"/>
  <c r="R5063" i="4"/>
  <c r="P5063" i="4"/>
  <c r="R5163" i="4"/>
  <c r="P5163" i="4"/>
  <c r="R3713" i="4"/>
  <c r="P3713" i="4"/>
  <c r="R4463" i="4"/>
  <c r="P4463" i="4"/>
  <c r="R4413" i="4"/>
  <c r="P4413" i="4"/>
  <c r="R4113" i="4"/>
  <c r="P4113" i="4"/>
  <c r="C160" i="9"/>
  <c r="A161" i="9"/>
  <c r="S9" i="8"/>
  <c r="H12" i="8" l="1"/>
  <c r="I11" i="8"/>
  <c r="W11" i="8"/>
  <c r="M13" i="6"/>
  <c r="J12" i="8" s="1"/>
  <c r="S13" i="6"/>
  <c r="P12" i="8" s="1"/>
  <c r="J13" i="6"/>
  <c r="G12" i="8" s="1"/>
  <c r="B12" i="8"/>
  <c r="C12" i="8" s="1"/>
  <c r="P13" i="6"/>
  <c r="M12" i="8" s="1"/>
  <c r="V13" i="6"/>
  <c r="T12" i="8" s="1"/>
  <c r="U12" i="8" s="1"/>
  <c r="G13" i="6"/>
  <c r="D12" i="8" s="1"/>
  <c r="B14" i="6"/>
  <c r="R4414" i="4"/>
  <c r="P4414" i="4"/>
  <c r="R4014" i="4"/>
  <c r="P4014" i="4"/>
  <c r="R3814" i="4"/>
  <c r="P3814" i="4"/>
  <c r="K12" i="8"/>
  <c r="L11" i="8"/>
  <c r="E12" i="8"/>
  <c r="F11" i="8"/>
  <c r="R4164" i="4"/>
  <c r="P4164" i="4"/>
  <c r="R4614" i="4"/>
  <c r="P4614" i="4"/>
  <c r="R3614" i="4"/>
  <c r="P3614" i="4"/>
  <c r="R4514" i="4"/>
  <c r="P4514" i="4"/>
  <c r="H212" i="9"/>
  <c r="F213" i="9"/>
  <c r="F113" i="9"/>
  <c r="H112" i="9"/>
  <c r="V3516" i="4"/>
  <c r="V16" i="4"/>
  <c r="R4064" i="4"/>
  <c r="P4064" i="4"/>
  <c r="R4214" i="4"/>
  <c r="P4214" i="4"/>
  <c r="P5014" i="4"/>
  <c r="R5014" i="4"/>
  <c r="P4714" i="4"/>
  <c r="R4714" i="4"/>
  <c r="P3964" i="4"/>
  <c r="R3964" i="4"/>
  <c r="R3664" i="4"/>
  <c r="P3664" i="4"/>
  <c r="D13" i="7"/>
  <c r="C14" i="7"/>
  <c r="C163" i="7"/>
  <c r="D163" i="7" s="1"/>
  <c r="C63" i="7"/>
  <c r="D63" i="7" s="1"/>
  <c r="C113" i="7"/>
  <c r="D113" i="7" s="1"/>
  <c r="C213" i="7"/>
  <c r="D213" i="7" s="1"/>
  <c r="R5064" i="4"/>
  <c r="P5064" i="4"/>
  <c r="R3564" i="4"/>
  <c r="P3564" i="4"/>
  <c r="R4314" i="4"/>
  <c r="P4314" i="4"/>
  <c r="R4664" i="4"/>
  <c r="P4664" i="4"/>
  <c r="C52" i="6"/>
  <c r="C53" i="6" s="1"/>
  <c r="C49" i="6"/>
  <c r="C50" i="6" s="1"/>
  <c r="C51" i="6" s="1"/>
  <c r="R4564" i="4"/>
  <c r="P4564" i="4"/>
  <c r="R5114" i="4"/>
  <c r="P5114" i="4"/>
  <c r="O10" i="8"/>
  <c r="N11" i="8"/>
  <c r="S11" i="8" s="1"/>
  <c r="V10" i="8"/>
  <c r="C213" i="9"/>
  <c r="A214" i="9"/>
  <c r="A63" i="9"/>
  <c r="C62" i="9"/>
  <c r="H14" i="9"/>
  <c r="F15" i="9"/>
  <c r="F164" i="9"/>
  <c r="H163" i="9"/>
  <c r="U3516" i="4"/>
  <c r="E3516" i="4"/>
  <c r="T3516" i="4" s="1"/>
  <c r="S3516" i="4" s="1"/>
  <c r="V3517" i="4" s="1"/>
  <c r="C3517" i="4"/>
  <c r="R3514" i="4"/>
  <c r="Q3514" i="4" s="1"/>
  <c r="P3514" i="4"/>
  <c r="O3514" i="4" s="1"/>
  <c r="R5164" i="4"/>
  <c r="P5164" i="4"/>
  <c r="R3864" i="4"/>
  <c r="P3864" i="4"/>
  <c r="R3914" i="4"/>
  <c r="P3914" i="4"/>
  <c r="R3714" i="4"/>
  <c r="P3714" i="4"/>
  <c r="S10" i="8"/>
  <c r="C112" i="9"/>
  <c r="A113" i="9"/>
  <c r="R3764" i="4"/>
  <c r="P3764" i="4"/>
  <c r="N2015" i="4"/>
  <c r="P2015" i="4" s="1"/>
  <c r="N2065" i="4"/>
  <c r="P2065" i="4" s="1"/>
  <c r="N3565" i="4"/>
  <c r="N3865" i="4"/>
  <c r="N2465" i="4"/>
  <c r="P2465" i="4" s="1"/>
  <c r="N4015" i="4"/>
  <c r="N4165" i="4"/>
  <c r="N165" i="4"/>
  <c r="P165" i="4" s="1"/>
  <c r="N765" i="4"/>
  <c r="P765" i="4" s="1"/>
  <c r="N3515" i="4"/>
  <c r="N4515" i="4"/>
  <c r="N4665" i="4"/>
  <c r="N5115" i="4"/>
  <c r="N1015" i="4"/>
  <c r="P1015" i="4" s="1"/>
  <c r="N1815" i="4"/>
  <c r="N1965" i="4"/>
  <c r="N4865" i="4"/>
  <c r="N2315" i="4"/>
  <c r="P2315" i="4" s="1"/>
  <c r="N315" i="4"/>
  <c r="P315" i="4" s="1"/>
  <c r="N365" i="4"/>
  <c r="P365" i="4" s="1"/>
  <c r="N465" i="4"/>
  <c r="P465" i="4" s="1"/>
  <c r="N2565" i="4"/>
  <c r="P2565" i="4" s="1"/>
  <c r="N2665" i="4"/>
  <c r="P2665" i="4" s="1"/>
  <c r="N3065" i="4"/>
  <c r="P3065" i="4" s="1"/>
  <c r="N3365" i="4"/>
  <c r="P3365" i="4" s="1"/>
  <c r="N2115" i="4"/>
  <c r="P2115" i="4" s="1"/>
  <c r="N5065" i="4"/>
  <c r="N15" i="4"/>
  <c r="P15" i="4" s="1"/>
  <c r="O15" i="4" s="1"/>
  <c r="N565" i="4"/>
  <c r="P565" i="4" s="1"/>
  <c r="N1215" i="4"/>
  <c r="P1215" i="4" s="1"/>
  <c r="N615" i="4"/>
  <c r="P615" i="4" s="1"/>
  <c r="N2915" i="4"/>
  <c r="P2915" i="4" s="1"/>
  <c r="N3465" i="4"/>
  <c r="P3465" i="4" s="1"/>
  <c r="N1515" i="4"/>
  <c r="N4815" i="4"/>
  <c r="N4965" i="4"/>
  <c r="N965" i="4"/>
  <c r="P965" i="4" s="1"/>
  <c r="N1915" i="4"/>
  <c r="N1615" i="4"/>
  <c r="N4765" i="4"/>
  <c r="N4915" i="4"/>
  <c r="N2415" i="4"/>
  <c r="P2415" i="4" s="1"/>
  <c r="N2215" i="4"/>
  <c r="P2215" i="4" s="1"/>
  <c r="N1065" i="4"/>
  <c r="P1065" i="4" s="1"/>
  <c r="N1315" i="4"/>
  <c r="P1315" i="4" s="1"/>
  <c r="N1415" i="4"/>
  <c r="P1415" i="4" s="1"/>
  <c r="N2765" i="4"/>
  <c r="P2765" i="4" s="1"/>
  <c r="N3015" i="4"/>
  <c r="P3015" i="4" s="1"/>
  <c r="N1765" i="4"/>
  <c r="N415" i="4"/>
  <c r="P415" i="4" s="1"/>
  <c r="N915" i="4"/>
  <c r="P915" i="4" s="1"/>
  <c r="N3315" i="4"/>
  <c r="P3315" i="4" s="1"/>
  <c r="N2815" i="4"/>
  <c r="P2815" i="4" s="1"/>
  <c r="N3215" i="4"/>
  <c r="P3215" i="4" s="1"/>
  <c r="N2365" i="4"/>
  <c r="P2365" i="4" s="1"/>
  <c r="N3265" i="4"/>
  <c r="P3265" i="4" s="1"/>
  <c r="N1865" i="4"/>
  <c r="N4365" i="4"/>
  <c r="N3415" i="4"/>
  <c r="P3415" i="4" s="1"/>
  <c r="N2265" i="4"/>
  <c r="P2265" i="4" s="1"/>
  <c r="N2965" i="4"/>
  <c r="P2965" i="4" s="1"/>
  <c r="N1465" i="4"/>
  <c r="P1465" i="4" s="1"/>
  <c r="N1265" i="4"/>
  <c r="P1265" i="4" s="1"/>
  <c r="N215" i="4"/>
  <c r="P215" i="4" s="1"/>
  <c r="N4565" i="4"/>
  <c r="N2165" i="4"/>
  <c r="P2165" i="4" s="1"/>
  <c r="N3665" i="4"/>
  <c r="N4415" i="4"/>
  <c r="N2865" i="4"/>
  <c r="P2865" i="4" s="1"/>
  <c r="N2715" i="4"/>
  <c r="P2715" i="4" s="1"/>
  <c r="N115" i="4"/>
  <c r="P115" i="4" s="1"/>
  <c r="N4215" i="4"/>
  <c r="N2515" i="4"/>
  <c r="P2515" i="4" s="1"/>
  <c r="N4065" i="4"/>
  <c r="N1115" i="4"/>
  <c r="P1115" i="4" s="1"/>
  <c r="N5165" i="4"/>
  <c r="N3715" i="4"/>
  <c r="N665" i="4"/>
  <c r="P665" i="4" s="1"/>
  <c r="N3115" i="4"/>
  <c r="P3115" i="4" s="1"/>
  <c r="N1165" i="4"/>
  <c r="P1165" i="4" s="1"/>
  <c r="N1715" i="4"/>
  <c r="N4465" i="4"/>
  <c r="N865" i="4"/>
  <c r="P865" i="4" s="1"/>
  <c r="N65" i="4"/>
  <c r="P65" i="4" s="1"/>
  <c r="N4615" i="4"/>
  <c r="N3915" i="4"/>
  <c r="N4265" i="4"/>
  <c r="N1365" i="4"/>
  <c r="P1365" i="4" s="1"/>
  <c r="N815" i="4"/>
  <c r="P815" i="4" s="1"/>
  <c r="N5215" i="4"/>
  <c r="N3965" i="4"/>
  <c r="N1665" i="4"/>
  <c r="N3165" i="4"/>
  <c r="P3165" i="4" s="1"/>
  <c r="N2615" i="4"/>
  <c r="P2615" i="4" s="1"/>
  <c r="N265" i="4"/>
  <c r="P265" i="4" s="1"/>
  <c r="N4115" i="4"/>
  <c r="N3815" i="4"/>
  <c r="N1565" i="4"/>
  <c r="N5015" i="4"/>
  <c r="N4715" i="4"/>
  <c r="N3615" i="4"/>
  <c r="N715" i="4"/>
  <c r="P715" i="4" s="1"/>
  <c r="N3765" i="4"/>
  <c r="N515" i="4"/>
  <c r="P515" i="4" s="1"/>
  <c r="N4315" i="4"/>
  <c r="R5214" i="4"/>
  <c r="P5214" i="4"/>
  <c r="P4768" i="4"/>
  <c r="F63" i="9"/>
  <c r="H62" i="9"/>
  <c r="R4464" i="4"/>
  <c r="P4464" i="4"/>
  <c r="R4264" i="4"/>
  <c r="P4264" i="4"/>
  <c r="Q12" i="8"/>
  <c r="R11" i="8"/>
  <c r="A162" i="9"/>
  <c r="C161" i="9"/>
  <c r="A13" i="9"/>
  <c r="C12" i="9"/>
  <c r="U16" i="4"/>
  <c r="C17" i="4"/>
  <c r="E16" i="4"/>
  <c r="T16" i="4" s="1"/>
  <c r="S16" i="4" s="1"/>
  <c r="V17" i="4" s="1"/>
  <c r="R4114" i="4"/>
  <c r="P4114" i="4"/>
  <c r="R4364" i="4"/>
  <c r="P4364" i="4"/>
  <c r="W12" i="8" l="1"/>
  <c r="R5115" i="4"/>
  <c r="P5115" i="4"/>
  <c r="R4115" i="4"/>
  <c r="P4115" i="4"/>
  <c r="R4665" i="4"/>
  <c r="P4665" i="4"/>
  <c r="R4015" i="4"/>
  <c r="P4015" i="4"/>
  <c r="H113" i="9"/>
  <c r="F114" i="9"/>
  <c r="F12" i="8"/>
  <c r="V11" i="8"/>
  <c r="R3615" i="4"/>
  <c r="P3615" i="4"/>
  <c r="R3715" i="4"/>
  <c r="P3715" i="4"/>
  <c r="R4565" i="4"/>
  <c r="P4565" i="4"/>
  <c r="R4515" i="4"/>
  <c r="P4515" i="4"/>
  <c r="C63" i="9"/>
  <c r="A64" i="9"/>
  <c r="C15" i="7"/>
  <c r="D14" i="7"/>
  <c r="C64" i="7"/>
  <c r="D64" i="7" s="1"/>
  <c r="C214" i="7"/>
  <c r="D214" i="7" s="1"/>
  <c r="C164" i="7"/>
  <c r="D164" i="7" s="1"/>
  <c r="C114" i="7"/>
  <c r="D114" i="7" s="1"/>
  <c r="F214" i="9"/>
  <c r="H213" i="9"/>
  <c r="R3815" i="4"/>
  <c r="P3815" i="4"/>
  <c r="R4165" i="4"/>
  <c r="P4165" i="4"/>
  <c r="R5215" i="4"/>
  <c r="P5215" i="4"/>
  <c r="R4215" i="4"/>
  <c r="P4215" i="4"/>
  <c r="R4715" i="4"/>
  <c r="P4715" i="4"/>
  <c r="R4465" i="4"/>
  <c r="P4465" i="4"/>
  <c r="R5165" i="4"/>
  <c r="P5165" i="4"/>
  <c r="R4365" i="4"/>
  <c r="P4365" i="4"/>
  <c r="R3515" i="4"/>
  <c r="Q3515" i="4" s="1"/>
  <c r="P3515" i="4"/>
  <c r="O3515" i="4" s="1"/>
  <c r="R3865" i="4"/>
  <c r="P3865" i="4"/>
  <c r="C113" i="9"/>
  <c r="A114" i="9"/>
  <c r="A215" i="9"/>
  <c r="C214" i="9"/>
  <c r="N3716" i="4"/>
  <c r="N2216" i="4"/>
  <c r="P2216" i="4" s="1"/>
  <c r="N5066" i="4"/>
  <c r="N3966" i="4"/>
  <c r="N3866" i="4"/>
  <c r="N4566" i="4"/>
  <c r="N4616" i="4"/>
  <c r="N5116" i="4"/>
  <c r="N116" i="4"/>
  <c r="P116" i="4" s="1"/>
  <c r="N4366" i="4"/>
  <c r="N4016" i="4"/>
  <c r="N4666" i="4"/>
  <c r="N5166" i="4"/>
  <c r="N916" i="4"/>
  <c r="P916" i="4" s="1"/>
  <c r="N1266" i="4"/>
  <c r="P1266" i="4" s="1"/>
  <c r="N2716" i="4"/>
  <c r="P2716" i="4" s="1"/>
  <c r="N2466" i="4"/>
  <c r="P2466" i="4" s="1"/>
  <c r="N4266" i="4"/>
  <c r="N266" i="4"/>
  <c r="P266" i="4" s="1"/>
  <c r="N516" i="4"/>
  <c r="P516" i="4" s="1"/>
  <c r="N1216" i="4"/>
  <c r="P1216" i="4" s="1"/>
  <c r="N2916" i="4"/>
  <c r="P2916" i="4" s="1"/>
  <c r="N3216" i="4"/>
  <c r="P3216" i="4" s="1"/>
  <c r="N3466" i="4"/>
  <c r="P3466" i="4" s="1"/>
  <c r="N1966" i="4"/>
  <c r="N1566" i="4"/>
  <c r="N4866" i="4"/>
  <c r="N2416" i="4"/>
  <c r="P2416" i="4" s="1"/>
  <c r="N4316" i="4"/>
  <c r="N766" i="4"/>
  <c r="P766" i="4" s="1"/>
  <c r="N1366" i="4"/>
  <c r="P1366" i="4" s="1"/>
  <c r="N616" i="4"/>
  <c r="P616" i="4" s="1"/>
  <c r="N16" i="4"/>
  <c r="P16" i="4" s="1"/>
  <c r="O16" i="4" s="1"/>
  <c r="N866" i="4"/>
  <c r="P866" i="4" s="1"/>
  <c r="N1116" i="4"/>
  <c r="P1116" i="4" s="1"/>
  <c r="N3016" i="4"/>
  <c r="P3016" i="4" s="1"/>
  <c r="N3366" i="4"/>
  <c r="P3366" i="4" s="1"/>
  <c r="N2166" i="4"/>
  <c r="P2166" i="4" s="1"/>
  <c r="N316" i="4"/>
  <c r="P316" i="4" s="1"/>
  <c r="N716" i="4"/>
  <c r="P716" i="4" s="1"/>
  <c r="N566" i="4"/>
  <c r="P566" i="4" s="1"/>
  <c r="N2516" i="4"/>
  <c r="P2516" i="4" s="1"/>
  <c r="N2116" i="4"/>
  <c r="P2116" i="4" s="1"/>
  <c r="N2866" i="4"/>
  <c r="P2866" i="4" s="1"/>
  <c r="N3416" i="4"/>
  <c r="P3416" i="4" s="1"/>
  <c r="N1916" i="4"/>
  <c r="N1616" i="4"/>
  <c r="N4766" i="4"/>
  <c r="N4916" i="4"/>
  <c r="N2316" i="4"/>
  <c r="P2316" i="4" s="1"/>
  <c r="N1866" i="4"/>
  <c r="N3066" i="4"/>
  <c r="P3066" i="4" s="1"/>
  <c r="N3166" i="4"/>
  <c r="P3166" i="4" s="1"/>
  <c r="N2016" i="4"/>
  <c r="P2016" i="4" s="1"/>
  <c r="N1666" i="4"/>
  <c r="N2366" i="4"/>
  <c r="P2366" i="4" s="1"/>
  <c r="N4816" i="4"/>
  <c r="N2066" i="4"/>
  <c r="P2066" i="4" s="1"/>
  <c r="N1766" i="4"/>
  <c r="N3666" i="4"/>
  <c r="N1516" i="4"/>
  <c r="N4966" i="4"/>
  <c r="N966" i="4"/>
  <c r="P966" i="4" s="1"/>
  <c r="N466" i="4"/>
  <c r="P466" i="4" s="1"/>
  <c r="N5216" i="4"/>
  <c r="N4516" i="4"/>
  <c r="N4716" i="4"/>
  <c r="N4066" i="4"/>
  <c r="N4216" i="4"/>
  <c r="N1066" i="4"/>
  <c r="P1066" i="4" s="1"/>
  <c r="N3316" i="4"/>
  <c r="P3316" i="4" s="1"/>
  <c r="N4416" i="4"/>
  <c r="N4116" i="4"/>
  <c r="N816" i="4"/>
  <c r="P816" i="4" s="1"/>
  <c r="N3516" i="4"/>
  <c r="N3816" i="4"/>
  <c r="N2666" i="4"/>
  <c r="P2666" i="4" s="1"/>
  <c r="N166" i="4"/>
  <c r="P166" i="4" s="1"/>
  <c r="N1416" i="4"/>
  <c r="P1416" i="4" s="1"/>
  <c r="N66" i="4"/>
  <c r="P66" i="4" s="1"/>
  <c r="N2266" i="4"/>
  <c r="P2266" i="4" s="1"/>
  <c r="N1716" i="4"/>
  <c r="N2766" i="4"/>
  <c r="P2766" i="4" s="1"/>
  <c r="N416" i="4"/>
  <c r="P416" i="4" s="1"/>
  <c r="N3766" i="4"/>
  <c r="N4466" i="4"/>
  <c r="N4166" i="4"/>
  <c r="N2966" i="4"/>
  <c r="P2966" i="4" s="1"/>
  <c r="N3566" i="4"/>
  <c r="N2816" i="4"/>
  <c r="P2816" i="4" s="1"/>
  <c r="N1316" i="4"/>
  <c r="P1316" i="4" s="1"/>
  <c r="N1816" i="4"/>
  <c r="N3916" i="4"/>
  <c r="N3266" i="4"/>
  <c r="P3266" i="4" s="1"/>
  <c r="N2616" i="4"/>
  <c r="P2616" i="4" s="1"/>
  <c r="N1466" i="4"/>
  <c r="P1466" i="4" s="1"/>
  <c r="N2566" i="4"/>
  <c r="P2566" i="4" s="1"/>
  <c r="N3116" i="4"/>
  <c r="P3116" i="4" s="1"/>
  <c r="N1166" i="4"/>
  <c r="P1166" i="4" s="1"/>
  <c r="N216" i="4"/>
  <c r="P216" i="4" s="1"/>
  <c r="N666" i="4"/>
  <c r="P666" i="4" s="1"/>
  <c r="N1016" i="4"/>
  <c r="P1016" i="4" s="1"/>
  <c r="N366" i="4"/>
  <c r="P366" i="4" s="1"/>
  <c r="N3616" i="4"/>
  <c r="N5016" i="4"/>
  <c r="K13" i="8"/>
  <c r="L12" i="8"/>
  <c r="R3965" i="4"/>
  <c r="P3965" i="4"/>
  <c r="R3665" i="4"/>
  <c r="P3665" i="4"/>
  <c r="O11" i="8"/>
  <c r="N12" i="8"/>
  <c r="U17" i="4"/>
  <c r="C18" i="4"/>
  <c r="E17" i="4"/>
  <c r="T17" i="4" s="1"/>
  <c r="S17" i="4" s="1"/>
  <c r="A14" i="9"/>
  <c r="C13" i="9"/>
  <c r="R4315" i="4"/>
  <c r="P4315" i="4"/>
  <c r="R5015" i="4"/>
  <c r="P5015" i="4"/>
  <c r="R4265" i="4"/>
  <c r="P4265" i="4"/>
  <c r="R5065" i="4"/>
  <c r="P5065" i="4"/>
  <c r="R3565" i="4"/>
  <c r="P3565" i="4"/>
  <c r="F165" i="9"/>
  <c r="H164" i="9"/>
  <c r="P14" i="6"/>
  <c r="M13" i="8" s="1"/>
  <c r="J14" i="6"/>
  <c r="G13" i="8" s="1"/>
  <c r="S14" i="6"/>
  <c r="P13" i="8" s="1"/>
  <c r="Q13" i="8" s="1"/>
  <c r="V14" i="6"/>
  <c r="T13" i="8" s="1"/>
  <c r="U13" i="8" s="1"/>
  <c r="B15" i="6"/>
  <c r="M14" i="6"/>
  <c r="J13" i="8" s="1"/>
  <c r="G14" i="6"/>
  <c r="D13" i="8" s="1"/>
  <c r="E13" i="8" s="1"/>
  <c r="B13" i="8"/>
  <c r="C13" i="8" s="1"/>
  <c r="H13" i="8"/>
  <c r="I12" i="8"/>
  <c r="C162" i="9"/>
  <c r="A163" i="9"/>
  <c r="R3765" i="4"/>
  <c r="P3765" i="4"/>
  <c r="R4615" i="4"/>
  <c r="P4615" i="4"/>
  <c r="U3517" i="4"/>
  <c r="E3517" i="4"/>
  <c r="T3517" i="4" s="1"/>
  <c r="S3517" i="4" s="1"/>
  <c r="C3518" i="4"/>
  <c r="R12" i="8"/>
  <c r="S12" i="8"/>
  <c r="H63" i="9"/>
  <c r="F64" i="9"/>
  <c r="R3915" i="4"/>
  <c r="P3915" i="4"/>
  <c r="R4065" i="4"/>
  <c r="P4065" i="4"/>
  <c r="R4415" i="4"/>
  <c r="P4415" i="4"/>
  <c r="F16" i="9"/>
  <c r="H15" i="9"/>
  <c r="F13" i="8" l="1"/>
  <c r="W13" i="8"/>
  <c r="R13" i="8"/>
  <c r="F17" i="9"/>
  <c r="H16" i="9"/>
  <c r="I13" i="8"/>
  <c r="V18" i="4"/>
  <c r="R3616" i="4"/>
  <c r="P3616" i="4"/>
  <c r="R4466" i="4"/>
  <c r="P4466" i="4"/>
  <c r="R4066" i="4"/>
  <c r="P4066" i="4"/>
  <c r="P5116" i="4"/>
  <c r="R5116" i="4"/>
  <c r="F65" i="9"/>
  <c r="H64" i="9"/>
  <c r="U18" i="4"/>
  <c r="E18" i="4"/>
  <c r="T18" i="4" s="1"/>
  <c r="S18" i="4" s="1"/>
  <c r="V19" i="4" s="1"/>
  <c r="C19" i="4"/>
  <c r="R3766" i="4"/>
  <c r="P3766" i="4"/>
  <c r="R4116" i="4"/>
  <c r="P4116" i="4"/>
  <c r="P4716" i="4"/>
  <c r="R4716" i="4"/>
  <c r="R5166" i="4"/>
  <c r="P5166" i="4"/>
  <c r="R4616" i="4"/>
  <c r="P4616" i="4"/>
  <c r="R3716" i="4"/>
  <c r="P3716" i="4"/>
  <c r="U3518" i="4"/>
  <c r="E3518" i="4"/>
  <c r="T3518" i="4" s="1"/>
  <c r="S3518" i="4" s="1"/>
  <c r="C3519" i="4"/>
  <c r="R4416" i="4"/>
  <c r="P4416" i="4"/>
  <c r="R4516" i="4"/>
  <c r="P4516" i="4"/>
  <c r="P3666" i="4"/>
  <c r="R3666" i="4"/>
  <c r="R4266" i="4"/>
  <c r="P4266" i="4"/>
  <c r="R4666" i="4"/>
  <c r="P4666" i="4"/>
  <c r="P4566" i="4"/>
  <c r="R4566" i="4"/>
  <c r="N2367" i="4"/>
  <c r="P2367" i="4" s="1"/>
  <c r="N2417" i="4"/>
  <c r="P2417" i="4" s="1"/>
  <c r="N3567" i="4"/>
  <c r="N2467" i="4"/>
  <c r="P2467" i="4" s="1"/>
  <c r="N3867" i="4"/>
  <c r="N3767" i="4"/>
  <c r="N4517" i="4"/>
  <c r="N167" i="4"/>
  <c r="P167" i="4" s="1"/>
  <c r="N767" i="4"/>
  <c r="P767" i="4" s="1"/>
  <c r="N4367" i="4"/>
  <c r="N5067" i="4"/>
  <c r="N3517" i="4"/>
  <c r="N4017" i="4"/>
  <c r="N4167" i="4"/>
  <c r="N5117" i="4"/>
  <c r="N867" i="4"/>
  <c r="P867" i="4" s="1"/>
  <c r="N1917" i="4"/>
  <c r="N1517" i="4"/>
  <c r="N4817" i="4"/>
  <c r="N4967" i="4"/>
  <c r="N2317" i="4"/>
  <c r="P2317" i="4" s="1"/>
  <c r="N5017" i="4"/>
  <c r="N17" i="4"/>
  <c r="P17" i="4" s="1"/>
  <c r="O17" i="4" s="1"/>
  <c r="N1067" i="4"/>
  <c r="P1067" i="4" s="1"/>
  <c r="N2567" i="4"/>
  <c r="P2567" i="4" s="1"/>
  <c r="N2817" i="4"/>
  <c r="P2817" i="4" s="1"/>
  <c r="N3067" i="4"/>
  <c r="P3067" i="4" s="1"/>
  <c r="N3367" i="4"/>
  <c r="P3367" i="4" s="1"/>
  <c r="N2067" i="4"/>
  <c r="P2067" i="4" s="1"/>
  <c r="N4067" i="4"/>
  <c r="N117" i="4"/>
  <c r="P117" i="4" s="1"/>
  <c r="N617" i="4"/>
  <c r="P617" i="4" s="1"/>
  <c r="N667" i="4"/>
  <c r="P667" i="4" s="1"/>
  <c r="N917" i="4"/>
  <c r="P917" i="4" s="1"/>
  <c r="N1317" i="4"/>
  <c r="P1317" i="4" s="1"/>
  <c r="N1417" i="4"/>
  <c r="P1417" i="4" s="1"/>
  <c r="N67" i="4"/>
  <c r="P67" i="4" s="1"/>
  <c r="N467" i="4"/>
  <c r="P467" i="4" s="1"/>
  <c r="N1217" i="4"/>
  <c r="P1217" i="4" s="1"/>
  <c r="N2717" i="4"/>
  <c r="P2717" i="4" s="1"/>
  <c r="N2767" i="4"/>
  <c r="P2767" i="4" s="1"/>
  <c r="N2967" i="4"/>
  <c r="P2967" i="4" s="1"/>
  <c r="N3417" i="4"/>
  <c r="P3417" i="4" s="1"/>
  <c r="N1867" i="4"/>
  <c r="N1967" i="4"/>
  <c r="N5217" i="4"/>
  <c r="N3017" i="4"/>
  <c r="P3017" i="4" s="1"/>
  <c r="N3717" i="4"/>
  <c r="N3817" i="4"/>
  <c r="N367" i="4"/>
  <c r="P367" i="4" s="1"/>
  <c r="N3217" i="4"/>
  <c r="P3217" i="4" s="1"/>
  <c r="N2117" i="4"/>
  <c r="P2117" i="4" s="1"/>
  <c r="N2167" i="4"/>
  <c r="P2167" i="4" s="1"/>
  <c r="N267" i="4"/>
  <c r="P267" i="4" s="1"/>
  <c r="N2217" i="4"/>
  <c r="P2217" i="4" s="1"/>
  <c r="N3167" i="4"/>
  <c r="P3167" i="4" s="1"/>
  <c r="N2917" i="4"/>
  <c r="P2917" i="4" s="1"/>
  <c r="N4867" i="4"/>
  <c r="N1567" i="4"/>
  <c r="N4917" i="4"/>
  <c r="N3317" i="4"/>
  <c r="P3317" i="4" s="1"/>
  <c r="N1617" i="4"/>
  <c r="N1717" i="4"/>
  <c r="N4767" i="4"/>
  <c r="N1817" i="4"/>
  <c r="N2517" i="4"/>
  <c r="P2517" i="4" s="1"/>
  <c r="N1667" i="4"/>
  <c r="N3967" i="4"/>
  <c r="N317" i="4"/>
  <c r="P317" i="4" s="1"/>
  <c r="N4417" i="4"/>
  <c r="N4617" i="4"/>
  <c r="N4267" i="4"/>
  <c r="N2267" i="4"/>
  <c r="P2267" i="4" s="1"/>
  <c r="N2017" i="4"/>
  <c r="P2017" i="4" s="1"/>
  <c r="N3917" i="4"/>
  <c r="N3467" i="4"/>
  <c r="P3467" i="4" s="1"/>
  <c r="N3267" i="4"/>
  <c r="P3267" i="4" s="1"/>
  <c r="N967" i="4"/>
  <c r="P967" i="4" s="1"/>
  <c r="N4317" i="4"/>
  <c r="N817" i="4"/>
  <c r="P817" i="4" s="1"/>
  <c r="N2867" i="4"/>
  <c r="P2867" i="4" s="1"/>
  <c r="N4717" i="4"/>
  <c r="N567" i="4"/>
  <c r="P567" i="4" s="1"/>
  <c r="N4467" i="4"/>
  <c r="N1117" i="4"/>
  <c r="P1117" i="4" s="1"/>
  <c r="N1767" i="4"/>
  <c r="N4117" i="4"/>
  <c r="N4217" i="4"/>
  <c r="N3667" i="4"/>
  <c r="N2667" i="4"/>
  <c r="P2667" i="4" s="1"/>
  <c r="N3117" i="4"/>
  <c r="P3117" i="4" s="1"/>
  <c r="N517" i="4"/>
  <c r="P517" i="4" s="1"/>
  <c r="N717" i="4"/>
  <c r="P717" i="4" s="1"/>
  <c r="N4667" i="4"/>
  <c r="N5167" i="4"/>
  <c r="N1367" i="4"/>
  <c r="P1367" i="4" s="1"/>
  <c r="N4567" i="4"/>
  <c r="N1017" i="4"/>
  <c r="P1017" i="4" s="1"/>
  <c r="N1267" i="4"/>
  <c r="P1267" i="4" s="1"/>
  <c r="N2617" i="4"/>
  <c r="P2617" i="4" s="1"/>
  <c r="N1467" i="4"/>
  <c r="P1467" i="4" s="1"/>
  <c r="N1167" i="4"/>
  <c r="P1167" i="4" s="1"/>
  <c r="N417" i="4"/>
  <c r="P417" i="4" s="1"/>
  <c r="N217" i="4"/>
  <c r="P217" i="4" s="1"/>
  <c r="N3617" i="4"/>
  <c r="V3518" i="4"/>
  <c r="C163" i="9"/>
  <c r="A164" i="9"/>
  <c r="N13" i="8"/>
  <c r="O12" i="8"/>
  <c r="R3566" i="4"/>
  <c r="P3566" i="4"/>
  <c r="R5216" i="4"/>
  <c r="P5216" i="4"/>
  <c r="P4316" i="4"/>
  <c r="R4316" i="4"/>
  <c r="R4016" i="4"/>
  <c r="P4016" i="4"/>
  <c r="R3866" i="4"/>
  <c r="P3866" i="4"/>
  <c r="A216" i="9"/>
  <c r="C215" i="9"/>
  <c r="F215" i="9"/>
  <c r="H214" i="9"/>
  <c r="C16" i="7"/>
  <c r="D15" i="7"/>
  <c r="C115" i="7"/>
  <c r="D115" i="7" s="1"/>
  <c r="C215" i="7"/>
  <c r="D215" i="7" s="1"/>
  <c r="C165" i="7"/>
  <c r="D165" i="7" s="1"/>
  <c r="C65" i="7"/>
  <c r="D65" i="7" s="1"/>
  <c r="J15" i="6"/>
  <c r="G14" i="8" s="1"/>
  <c r="H14" i="8" s="1"/>
  <c r="S15" i="6"/>
  <c r="P14" i="8" s="1"/>
  <c r="Q14" i="8" s="1"/>
  <c r="V15" i="6"/>
  <c r="T14" i="8" s="1"/>
  <c r="U14" i="8" s="1"/>
  <c r="B14" i="8"/>
  <c r="C14" i="8" s="1"/>
  <c r="B16" i="6"/>
  <c r="M15" i="6"/>
  <c r="J14" i="8" s="1"/>
  <c r="K14" i="8" s="1"/>
  <c r="G15" i="6"/>
  <c r="D14" i="8" s="1"/>
  <c r="E14" i="8" s="1"/>
  <c r="P15" i="6"/>
  <c r="M14" i="8" s="1"/>
  <c r="F166" i="9"/>
  <c r="H165" i="9"/>
  <c r="A15" i="9"/>
  <c r="C14" i="9"/>
  <c r="L13" i="8"/>
  <c r="R3816" i="4"/>
  <c r="P3816" i="4"/>
  <c r="R4366" i="4"/>
  <c r="P4366" i="4"/>
  <c r="R3966" i="4"/>
  <c r="P3966" i="4"/>
  <c r="C114" i="9"/>
  <c r="A115" i="9"/>
  <c r="C64" i="9"/>
  <c r="A65" i="9"/>
  <c r="R5016" i="4"/>
  <c r="P5016" i="4"/>
  <c r="R3916" i="4"/>
  <c r="P3916" i="4"/>
  <c r="R4166" i="4"/>
  <c r="P4166" i="4"/>
  <c r="R3516" i="4"/>
  <c r="Q3516" i="4" s="1"/>
  <c r="P3516" i="4"/>
  <c r="O3516" i="4" s="1"/>
  <c r="R4216" i="4"/>
  <c r="P4216" i="4"/>
  <c r="R5066" i="4"/>
  <c r="P5066" i="4"/>
  <c r="H114" i="9"/>
  <c r="F115" i="9"/>
  <c r="V12" i="8"/>
  <c r="W14" i="8" l="1"/>
  <c r="Q15" i="8"/>
  <c r="R14" i="8"/>
  <c r="F14" i="8"/>
  <c r="I14" i="8"/>
  <c r="H15" i="8"/>
  <c r="L14" i="8"/>
  <c r="H166" i="9"/>
  <c r="F167" i="9"/>
  <c r="C216" i="9"/>
  <c r="A217" i="9"/>
  <c r="N14" i="8"/>
  <c r="O13" i="8"/>
  <c r="R4317" i="4"/>
  <c r="P4317" i="4"/>
  <c r="R4517" i="4"/>
  <c r="P4517" i="4"/>
  <c r="F116" i="9"/>
  <c r="H115" i="9"/>
  <c r="R3717" i="4"/>
  <c r="P3717" i="4"/>
  <c r="C15" i="9"/>
  <c r="A16" i="9"/>
  <c r="P16" i="6"/>
  <c r="M15" i="8" s="1"/>
  <c r="M16" i="6"/>
  <c r="J15" i="8" s="1"/>
  <c r="K15" i="8" s="1"/>
  <c r="B17" i="6"/>
  <c r="V16" i="6"/>
  <c r="T15" i="8" s="1"/>
  <c r="U15" i="8" s="1"/>
  <c r="S16" i="6"/>
  <c r="P15" i="8" s="1"/>
  <c r="G16" i="6"/>
  <c r="D15" i="8" s="1"/>
  <c r="E15" i="8" s="1"/>
  <c r="B15" i="8"/>
  <c r="C15" i="8" s="1"/>
  <c r="J16" i="6"/>
  <c r="G15" i="8" s="1"/>
  <c r="H215" i="9"/>
  <c r="F216" i="9"/>
  <c r="R3617" i="4"/>
  <c r="P3617" i="4"/>
  <c r="R4117" i="4"/>
  <c r="P4117" i="4"/>
  <c r="R3917" i="4"/>
  <c r="P3917" i="4"/>
  <c r="R5117" i="4"/>
  <c r="P5117" i="4"/>
  <c r="R3567" i="4"/>
  <c r="P3567" i="4"/>
  <c r="V3519" i="4"/>
  <c r="V13" i="8"/>
  <c r="R4167" i="4"/>
  <c r="P4167" i="4"/>
  <c r="R3817" i="4"/>
  <c r="P3817" i="4"/>
  <c r="R4017" i="4"/>
  <c r="P4017" i="4"/>
  <c r="A116" i="9"/>
  <c r="C115" i="9"/>
  <c r="R3967" i="4"/>
  <c r="P3967" i="4"/>
  <c r="H65" i="9"/>
  <c r="F66" i="9"/>
  <c r="R4567" i="4"/>
  <c r="P4567" i="4"/>
  <c r="H17" i="9"/>
  <c r="F18" i="9"/>
  <c r="A165" i="9"/>
  <c r="C164" i="9"/>
  <c r="R4267" i="4"/>
  <c r="P4267" i="4"/>
  <c r="R4067" i="4"/>
  <c r="P4067" i="4"/>
  <c r="R3517" i="4"/>
  <c r="Q3517" i="4" s="1"/>
  <c r="P3517" i="4"/>
  <c r="O3517" i="4" s="1"/>
  <c r="C17" i="7"/>
  <c r="D16" i="7"/>
  <c r="C166" i="7"/>
  <c r="D166" i="7" s="1"/>
  <c r="C216" i="7"/>
  <c r="D216" i="7" s="1"/>
  <c r="C66" i="7"/>
  <c r="D66" i="7" s="1"/>
  <c r="C116" i="7"/>
  <c r="D116" i="7" s="1"/>
  <c r="R5167" i="4"/>
  <c r="P5167" i="4"/>
  <c r="R3667" i="4"/>
  <c r="P3667" i="4"/>
  <c r="R4617" i="4"/>
  <c r="P4617" i="4"/>
  <c r="R5067" i="4"/>
  <c r="P5067" i="4"/>
  <c r="R3867" i="4"/>
  <c r="P3867" i="4"/>
  <c r="N3718" i="4"/>
  <c r="N3568" i="4"/>
  <c r="N3668" i="4"/>
  <c r="N2068" i="4"/>
  <c r="P2068" i="4" s="1"/>
  <c r="N3868" i="4"/>
  <c r="N2318" i="4"/>
  <c r="P2318" i="4" s="1"/>
  <c r="N2168" i="4"/>
  <c r="P2168" i="4" s="1"/>
  <c r="N3618" i="4"/>
  <c r="N4018" i="4"/>
  <c r="N4268" i="4"/>
  <c r="N5118" i="4"/>
  <c r="N5168" i="4"/>
  <c r="N3918" i="4"/>
  <c r="N268" i="4"/>
  <c r="P268" i="4" s="1"/>
  <c r="N2718" i="4"/>
  <c r="P2718" i="4" s="1"/>
  <c r="N2118" i="4"/>
  <c r="P2118" i="4" s="1"/>
  <c r="N2418" i="4"/>
  <c r="P2418" i="4" s="1"/>
  <c r="N4368" i="4"/>
  <c r="N1368" i="4"/>
  <c r="P1368" i="4" s="1"/>
  <c r="N2918" i="4"/>
  <c r="P2918" i="4" s="1"/>
  <c r="N3218" i="4"/>
  <c r="P3218" i="4" s="1"/>
  <c r="N3468" i="4"/>
  <c r="P3468" i="4" s="1"/>
  <c r="N1668" i="4"/>
  <c r="N4818" i="4"/>
  <c r="N4968" i="4"/>
  <c r="N2468" i="4"/>
  <c r="P2468" i="4" s="1"/>
  <c r="N868" i="4"/>
  <c r="P868" i="4" s="1"/>
  <c r="N5218" i="4"/>
  <c r="N918" i="4"/>
  <c r="P918" i="4" s="1"/>
  <c r="N1268" i="4"/>
  <c r="P1268" i="4" s="1"/>
  <c r="N4668" i="4"/>
  <c r="N218" i="4"/>
  <c r="P218" i="4" s="1"/>
  <c r="N1168" i="4"/>
  <c r="P1168" i="4" s="1"/>
  <c r="N2568" i="4"/>
  <c r="P2568" i="4" s="1"/>
  <c r="N2668" i="4"/>
  <c r="P2668" i="4" s="1"/>
  <c r="N3168" i="4"/>
  <c r="P3168" i="4" s="1"/>
  <c r="N4518" i="4"/>
  <c r="N3418" i="4"/>
  <c r="P3418" i="4" s="1"/>
  <c r="N1818" i="4"/>
  <c r="N18" i="4"/>
  <c r="P18" i="4" s="1"/>
  <c r="O18" i="4" s="1"/>
  <c r="N418" i="4"/>
  <c r="P418" i="4" s="1"/>
  <c r="N3068" i="4"/>
  <c r="P3068" i="4" s="1"/>
  <c r="N3118" i="4"/>
  <c r="P3118" i="4" s="1"/>
  <c r="N2218" i="4"/>
  <c r="P2218" i="4" s="1"/>
  <c r="N1568" i="4"/>
  <c r="N4768" i="4"/>
  <c r="N4868" i="4"/>
  <c r="N4918" i="4"/>
  <c r="N1868" i="4"/>
  <c r="N1968" i="4"/>
  <c r="N2268" i="4"/>
  <c r="P2268" i="4" s="1"/>
  <c r="N318" i="4"/>
  <c r="P318" i="4" s="1"/>
  <c r="N2818" i="4"/>
  <c r="P2818" i="4" s="1"/>
  <c r="N2868" i="4"/>
  <c r="P2868" i="4" s="1"/>
  <c r="N3318" i="4"/>
  <c r="P3318" i="4" s="1"/>
  <c r="N618" i="4"/>
  <c r="P618" i="4" s="1"/>
  <c r="N3368" i="4"/>
  <c r="P3368" i="4" s="1"/>
  <c r="N2518" i="4"/>
  <c r="P2518" i="4" s="1"/>
  <c r="N1018" i="4"/>
  <c r="P1018" i="4" s="1"/>
  <c r="N2018" i="4"/>
  <c r="P2018" i="4" s="1"/>
  <c r="N1068" i="4"/>
  <c r="P1068" i="4" s="1"/>
  <c r="N1518" i="4"/>
  <c r="N568" i="4"/>
  <c r="P568" i="4" s="1"/>
  <c r="N4718" i="4"/>
  <c r="N3768" i="4"/>
  <c r="N718" i="4"/>
  <c r="P718" i="4" s="1"/>
  <c r="N2368" i="4"/>
  <c r="P2368" i="4" s="1"/>
  <c r="N4218" i="4"/>
  <c r="N3018" i="4"/>
  <c r="P3018" i="4" s="1"/>
  <c r="N1218" i="4"/>
  <c r="P1218" i="4" s="1"/>
  <c r="N168" i="4"/>
  <c r="P168" i="4" s="1"/>
  <c r="N2618" i="4"/>
  <c r="P2618" i="4" s="1"/>
  <c r="N518" i="4"/>
  <c r="P518" i="4" s="1"/>
  <c r="N4568" i="4"/>
  <c r="N4318" i="4"/>
  <c r="N68" i="4"/>
  <c r="P68" i="4" s="1"/>
  <c r="N4168" i="4"/>
  <c r="N118" i="4"/>
  <c r="P118" i="4" s="1"/>
  <c r="N1718" i="4"/>
  <c r="N1918" i="4"/>
  <c r="N668" i="4"/>
  <c r="P668" i="4" s="1"/>
  <c r="N2768" i="4"/>
  <c r="P2768" i="4" s="1"/>
  <c r="N3818" i="4"/>
  <c r="N4118" i="4"/>
  <c r="N4068" i="4"/>
  <c r="N1768" i="4"/>
  <c r="N1468" i="4"/>
  <c r="P1468" i="4" s="1"/>
  <c r="N1618" i="4"/>
  <c r="N1418" i="4"/>
  <c r="P1418" i="4" s="1"/>
  <c r="N1318" i="4"/>
  <c r="P1318" i="4" s="1"/>
  <c r="N5068" i="4"/>
  <c r="N468" i="4"/>
  <c r="P468" i="4" s="1"/>
  <c r="N368" i="4"/>
  <c r="P368" i="4" s="1"/>
  <c r="N3968" i="4"/>
  <c r="N3518" i="4"/>
  <c r="N818" i="4"/>
  <c r="P818" i="4" s="1"/>
  <c r="N4618" i="4"/>
  <c r="N4418" i="4"/>
  <c r="N3268" i="4"/>
  <c r="P3268" i="4" s="1"/>
  <c r="N2968" i="4"/>
  <c r="P2968" i="4" s="1"/>
  <c r="N1118" i="4"/>
  <c r="P1118" i="4" s="1"/>
  <c r="N968" i="4"/>
  <c r="P968" i="4" s="1"/>
  <c r="N4468" i="4"/>
  <c r="N5018" i="4"/>
  <c r="N768" i="4"/>
  <c r="P768" i="4" s="1"/>
  <c r="R4467" i="4"/>
  <c r="P4467" i="4"/>
  <c r="R3767" i="4"/>
  <c r="P3767" i="4"/>
  <c r="U19" i="4"/>
  <c r="E19" i="4"/>
  <c r="T19" i="4" s="1"/>
  <c r="S19" i="4" s="1"/>
  <c r="V20" i="4" s="1"/>
  <c r="C20" i="4"/>
  <c r="S13" i="8"/>
  <c r="A66" i="9"/>
  <c r="C65" i="9"/>
  <c r="R4667" i="4"/>
  <c r="P4667" i="4"/>
  <c r="R4217" i="4"/>
  <c r="P4217" i="4"/>
  <c r="R4717" i="4"/>
  <c r="P4717" i="4"/>
  <c r="R4417" i="4"/>
  <c r="P4417" i="4"/>
  <c r="R5217" i="4"/>
  <c r="P5217" i="4"/>
  <c r="R5017" i="4"/>
  <c r="P5017" i="4"/>
  <c r="R4367" i="4"/>
  <c r="P4367" i="4"/>
  <c r="E3519" i="4"/>
  <c r="T3519" i="4" s="1"/>
  <c r="S3519" i="4" s="1"/>
  <c r="U3519" i="4"/>
  <c r="C3520" i="4"/>
  <c r="F15" i="8" l="1"/>
  <c r="U16" i="8"/>
  <c r="W15" i="8"/>
  <c r="L15" i="8"/>
  <c r="R4268" i="4"/>
  <c r="P4268" i="4"/>
  <c r="N2469" i="4"/>
  <c r="P2469" i="4" s="1"/>
  <c r="N3569" i="4"/>
  <c r="N3519" i="4"/>
  <c r="N2019" i="4"/>
  <c r="P2019" i="4" s="1"/>
  <c r="N2169" i="4"/>
  <c r="P2169" i="4" s="1"/>
  <c r="N3819" i="4"/>
  <c r="N3869" i="4"/>
  <c r="N4519" i="4"/>
  <c r="N3719" i="4"/>
  <c r="N169" i="4"/>
  <c r="P169" i="4" s="1"/>
  <c r="N769" i="4"/>
  <c r="P769" i="4" s="1"/>
  <c r="N3969" i="4"/>
  <c r="N5119" i="4"/>
  <c r="N4169" i="4"/>
  <c r="N19" i="4"/>
  <c r="P19" i="4" s="1"/>
  <c r="O19" i="4" s="1"/>
  <c r="N419" i="4"/>
  <c r="P419" i="4" s="1"/>
  <c r="N4769" i="4"/>
  <c r="N4919" i="4"/>
  <c r="N2119" i="4"/>
  <c r="P2119" i="4" s="1"/>
  <c r="N2419" i="4"/>
  <c r="P2419" i="4" s="1"/>
  <c r="N4469" i="4"/>
  <c r="N5219" i="4"/>
  <c r="N619" i="4"/>
  <c r="P619" i="4" s="1"/>
  <c r="N919" i="4"/>
  <c r="P919" i="4" s="1"/>
  <c r="N1419" i="4"/>
  <c r="P1419" i="4" s="1"/>
  <c r="N2569" i="4"/>
  <c r="P2569" i="4" s="1"/>
  <c r="N3069" i="4"/>
  <c r="P3069" i="4" s="1"/>
  <c r="N3369" i="4"/>
  <c r="P3369" i="4" s="1"/>
  <c r="N2319" i="4"/>
  <c r="P2319" i="4" s="1"/>
  <c r="N2219" i="4"/>
  <c r="P2219" i="4" s="1"/>
  <c r="N4719" i="4"/>
  <c r="N1019" i="4"/>
  <c r="P1019" i="4" s="1"/>
  <c r="N119" i="4"/>
  <c r="P119" i="4" s="1"/>
  <c r="N969" i="4"/>
  <c r="P969" i="4" s="1"/>
  <c r="N1069" i="4"/>
  <c r="P1069" i="4" s="1"/>
  <c r="N369" i="4"/>
  <c r="P369" i="4" s="1"/>
  <c r="N569" i="4"/>
  <c r="P569" i="4" s="1"/>
  <c r="N3269" i="4"/>
  <c r="P3269" i="4" s="1"/>
  <c r="N1569" i="4"/>
  <c r="N1719" i="4"/>
  <c r="N4869" i="4"/>
  <c r="N5019" i="4"/>
  <c r="N469" i="4"/>
  <c r="P469" i="4" s="1"/>
  <c r="N4019" i="4"/>
  <c r="N1969" i="4"/>
  <c r="N1519" i="4"/>
  <c r="N1669" i="4"/>
  <c r="N4819" i="4"/>
  <c r="N4969" i="4"/>
  <c r="N2369" i="4"/>
  <c r="P2369" i="4" s="1"/>
  <c r="N1219" i="4"/>
  <c r="P1219" i="4" s="1"/>
  <c r="N3169" i="4"/>
  <c r="P3169" i="4" s="1"/>
  <c r="N3319" i="4"/>
  <c r="P3319" i="4" s="1"/>
  <c r="N1819" i="4"/>
  <c r="N2069" i="4"/>
  <c r="P2069" i="4" s="1"/>
  <c r="N2269" i="4"/>
  <c r="P2269" i="4" s="1"/>
  <c r="N719" i="4"/>
  <c r="P719" i="4" s="1"/>
  <c r="N1369" i="4"/>
  <c r="P1369" i="4" s="1"/>
  <c r="N1769" i="4"/>
  <c r="N2769" i="4"/>
  <c r="P2769" i="4" s="1"/>
  <c r="N2519" i="4"/>
  <c r="P2519" i="4" s="1"/>
  <c r="N1919" i="4"/>
  <c r="N2969" i="4"/>
  <c r="P2969" i="4" s="1"/>
  <c r="N3469" i="4"/>
  <c r="P3469" i="4" s="1"/>
  <c r="N2719" i="4"/>
  <c r="P2719" i="4" s="1"/>
  <c r="N3019" i="4"/>
  <c r="P3019" i="4" s="1"/>
  <c r="N319" i="4"/>
  <c r="P319" i="4" s="1"/>
  <c r="N219" i="4"/>
  <c r="P219" i="4" s="1"/>
  <c r="N2619" i="4"/>
  <c r="P2619" i="4" s="1"/>
  <c r="N819" i="4"/>
  <c r="P819" i="4" s="1"/>
  <c r="N519" i="4"/>
  <c r="P519" i="4" s="1"/>
  <c r="N4219" i="4"/>
  <c r="N1269" i="4"/>
  <c r="P1269" i="4" s="1"/>
  <c r="N3619" i="4"/>
  <c r="N3419" i="4"/>
  <c r="P3419" i="4" s="1"/>
  <c r="N3769" i="4"/>
  <c r="N2919" i="4"/>
  <c r="P2919" i="4" s="1"/>
  <c r="N69" i="4"/>
  <c r="P69" i="4" s="1"/>
  <c r="N5069" i="4"/>
  <c r="N4619" i="4"/>
  <c r="N4069" i="4"/>
  <c r="N3119" i="4"/>
  <c r="P3119" i="4" s="1"/>
  <c r="N2669" i="4"/>
  <c r="P2669" i="4" s="1"/>
  <c r="N1319" i="4"/>
  <c r="P1319" i="4" s="1"/>
  <c r="N1619" i="4"/>
  <c r="N4569" i="4"/>
  <c r="N4269" i="4"/>
  <c r="N3919" i="4"/>
  <c r="N3669" i="4"/>
  <c r="N869" i="4"/>
  <c r="P869" i="4" s="1"/>
  <c r="N2869" i="4"/>
  <c r="P2869" i="4" s="1"/>
  <c r="N4319" i="4"/>
  <c r="N3219" i="4"/>
  <c r="P3219" i="4" s="1"/>
  <c r="N1469" i="4"/>
  <c r="P1469" i="4" s="1"/>
  <c r="N1169" i="4"/>
  <c r="P1169" i="4" s="1"/>
  <c r="N4669" i="4"/>
  <c r="N1119" i="4"/>
  <c r="P1119" i="4" s="1"/>
  <c r="N4419" i="4"/>
  <c r="N4119" i="4"/>
  <c r="N1869" i="4"/>
  <c r="N669" i="4"/>
  <c r="P669" i="4" s="1"/>
  <c r="N2819" i="4"/>
  <c r="P2819" i="4" s="1"/>
  <c r="N5169" i="4"/>
  <c r="N269" i="4"/>
  <c r="P269" i="4" s="1"/>
  <c r="N4369" i="4"/>
  <c r="C16" i="9"/>
  <c r="A17" i="9"/>
  <c r="S15" i="8"/>
  <c r="R15" i="8"/>
  <c r="R4018" i="4"/>
  <c r="P4018" i="4"/>
  <c r="A117" i="9"/>
  <c r="C116" i="9"/>
  <c r="R5018" i="4"/>
  <c r="P5018" i="4"/>
  <c r="R4218" i="4"/>
  <c r="P4218" i="4"/>
  <c r="H167" i="9"/>
  <c r="F168" i="9"/>
  <c r="V3520" i="4"/>
  <c r="U3520" i="4" s="1"/>
  <c r="R3518" i="4"/>
  <c r="Q3518" i="4" s="1"/>
  <c r="P3518" i="4"/>
  <c r="O3518" i="4" s="1"/>
  <c r="R3818" i="4"/>
  <c r="P3818" i="4"/>
  <c r="R4168" i="4"/>
  <c r="P4168" i="4"/>
  <c r="R3768" i="4"/>
  <c r="P3768" i="4"/>
  <c r="R5118" i="4"/>
  <c r="P5118" i="4"/>
  <c r="R3868" i="4"/>
  <c r="P3868" i="4"/>
  <c r="H116" i="9"/>
  <c r="F117" i="9"/>
  <c r="O14" i="8"/>
  <c r="N15" i="8"/>
  <c r="V15" i="8" s="1"/>
  <c r="S14" i="8"/>
  <c r="R3968" i="4"/>
  <c r="P3968" i="4"/>
  <c r="I15" i="8"/>
  <c r="R3668" i="4"/>
  <c r="P3668" i="4"/>
  <c r="R4568" i="4"/>
  <c r="P4568" i="4"/>
  <c r="R3568" i="4"/>
  <c r="P3568" i="4"/>
  <c r="E3520" i="4"/>
  <c r="T3520" i="4" s="1"/>
  <c r="S3520" i="4" s="1"/>
  <c r="C3521" i="4"/>
  <c r="C66" i="9"/>
  <c r="A67" i="9"/>
  <c r="R4468" i="4"/>
  <c r="P4468" i="4"/>
  <c r="R4618" i="4"/>
  <c r="P4618" i="4"/>
  <c r="R5068" i="4"/>
  <c r="P5068" i="4"/>
  <c r="R4068" i="4"/>
  <c r="P4068" i="4"/>
  <c r="R4518" i="4"/>
  <c r="P4518" i="4"/>
  <c r="R4668" i="4"/>
  <c r="P4668" i="4"/>
  <c r="R3918" i="4"/>
  <c r="P3918" i="4"/>
  <c r="R3718" i="4"/>
  <c r="P3718" i="4"/>
  <c r="C165" i="9"/>
  <c r="A166" i="9"/>
  <c r="M17" i="6"/>
  <c r="J16" i="8" s="1"/>
  <c r="K16" i="8" s="1"/>
  <c r="S17" i="6"/>
  <c r="P16" i="8" s="1"/>
  <c r="Q16" i="8" s="1"/>
  <c r="B18" i="6"/>
  <c r="G17" i="6"/>
  <c r="D16" i="8" s="1"/>
  <c r="E16" i="8" s="1"/>
  <c r="V17" i="6"/>
  <c r="T16" i="8" s="1"/>
  <c r="J17" i="6"/>
  <c r="G16" i="8" s="1"/>
  <c r="H16" i="8" s="1"/>
  <c r="P17" i="6"/>
  <c r="M16" i="8" s="1"/>
  <c r="B16" i="8"/>
  <c r="C16" i="8" s="1"/>
  <c r="V14" i="8"/>
  <c r="U20" i="4"/>
  <c r="C21" i="4"/>
  <c r="E20" i="4"/>
  <c r="T20" i="4" s="1"/>
  <c r="S20" i="4" s="1"/>
  <c r="V21" i="4" s="1"/>
  <c r="R4718" i="4"/>
  <c r="P4718" i="4"/>
  <c r="R5218" i="4"/>
  <c r="P5218" i="4"/>
  <c r="A218" i="9"/>
  <c r="C217" i="9"/>
  <c r="R4318" i="4"/>
  <c r="P4318" i="4"/>
  <c r="C18" i="7"/>
  <c r="D17" i="7"/>
  <c r="C67" i="7"/>
  <c r="D67" i="7" s="1"/>
  <c r="C217" i="7"/>
  <c r="D217" i="7" s="1"/>
  <c r="C167" i="7"/>
  <c r="D167" i="7" s="1"/>
  <c r="C117" i="7"/>
  <c r="D117" i="7" s="1"/>
  <c r="R4418" i="4"/>
  <c r="P4418" i="4"/>
  <c r="R3618" i="4"/>
  <c r="P3618" i="4"/>
  <c r="F67" i="9"/>
  <c r="H66" i="9"/>
  <c r="H216" i="9"/>
  <c r="F217" i="9"/>
  <c r="R4118" i="4"/>
  <c r="P4118" i="4"/>
  <c r="R4368" i="4"/>
  <c r="P4368" i="4"/>
  <c r="P5168" i="4"/>
  <c r="R5168" i="4"/>
  <c r="H18" i="9"/>
  <c r="F19" i="9"/>
  <c r="I16" i="8" l="1"/>
  <c r="F16" i="8"/>
  <c r="R16" i="8"/>
  <c r="L16" i="8"/>
  <c r="R5169" i="4"/>
  <c r="P5169" i="4"/>
  <c r="R4219" i="4"/>
  <c r="P4219" i="4"/>
  <c r="R3819" i="4"/>
  <c r="P3819" i="4"/>
  <c r="B17" i="8"/>
  <c r="C17" i="8" s="1"/>
  <c r="M18" i="6"/>
  <c r="J17" i="8" s="1"/>
  <c r="K17" i="8" s="1"/>
  <c r="P18" i="6"/>
  <c r="M17" i="8" s="1"/>
  <c r="B19" i="6"/>
  <c r="J18" i="6"/>
  <c r="G17" i="8" s="1"/>
  <c r="H17" i="8" s="1"/>
  <c r="G18" i="6"/>
  <c r="D17" i="8" s="1"/>
  <c r="E17" i="8" s="1"/>
  <c r="V18" i="6"/>
  <c r="T17" i="8" s="1"/>
  <c r="U17" i="8" s="1"/>
  <c r="S18" i="6"/>
  <c r="P17" i="8" s="1"/>
  <c r="Q17" i="8" s="1"/>
  <c r="R4419" i="4"/>
  <c r="P4419" i="4"/>
  <c r="R4319" i="4"/>
  <c r="P4319" i="4"/>
  <c r="R4569" i="4"/>
  <c r="P4569" i="4"/>
  <c r="R4619" i="4"/>
  <c r="P4619" i="4"/>
  <c r="R3619" i="4"/>
  <c r="P3619" i="4"/>
  <c r="R4019" i="4"/>
  <c r="P4019" i="4"/>
  <c r="R4169" i="4"/>
  <c r="P4169" i="4"/>
  <c r="R4519" i="4"/>
  <c r="P4519" i="4"/>
  <c r="R3569" i="4"/>
  <c r="P3569" i="4"/>
  <c r="R3869" i="4"/>
  <c r="P3869" i="4"/>
  <c r="V3521" i="4"/>
  <c r="R3969" i="4"/>
  <c r="P3969" i="4"/>
  <c r="W16" i="8"/>
  <c r="C218" i="9"/>
  <c r="A219" i="9"/>
  <c r="F218" i="9"/>
  <c r="H217" i="9"/>
  <c r="N3720" i="4"/>
  <c r="N2420" i="4"/>
  <c r="P2420" i="4" s="1"/>
  <c r="N3620" i="4"/>
  <c r="N3920" i="4"/>
  <c r="N3670" i="4"/>
  <c r="N4020" i="4"/>
  <c r="N4120" i="4"/>
  <c r="N4220" i="4"/>
  <c r="N4670" i="4"/>
  <c r="N5120" i="4"/>
  <c r="N2220" i="4"/>
  <c r="P2220" i="4" s="1"/>
  <c r="N4520" i="4"/>
  <c r="N720" i="4"/>
  <c r="P720" i="4" s="1"/>
  <c r="N1370" i="4"/>
  <c r="P1370" i="4" s="1"/>
  <c r="N2720" i="4"/>
  <c r="P2720" i="4" s="1"/>
  <c r="N2370" i="4"/>
  <c r="P2370" i="4" s="1"/>
  <c r="N3870" i="4"/>
  <c r="N2670" i="4"/>
  <c r="P2670" i="4" s="1"/>
  <c r="N2920" i="4"/>
  <c r="P2920" i="4" s="1"/>
  <c r="N3220" i="4"/>
  <c r="P3220" i="4" s="1"/>
  <c r="N3470" i="4"/>
  <c r="P3470" i="4" s="1"/>
  <c r="N1620" i="4"/>
  <c r="N4770" i="4"/>
  <c r="N4920" i="4"/>
  <c r="N2070" i="4"/>
  <c r="P2070" i="4" s="1"/>
  <c r="N3820" i="4"/>
  <c r="N20" i="4"/>
  <c r="P20" i="4" s="1"/>
  <c r="O20" i="4" s="1"/>
  <c r="N120" i="4"/>
  <c r="P120" i="4" s="1"/>
  <c r="N170" i="4"/>
  <c r="P170" i="4" s="1"/>
  <c r="N320" i="4"/>
  <c r="P320" i="4" s="1"/>
  <c r="N420" i="4"/>
  <c r="P420" i="4" s="1"/>
  <c r="N820" i="4"/>
  <c r="P820" i="4" s="1"/>
  <c r="N1170" i="4"/>
  <c r="P1170" i="4" s="1"/>
  <c r="N1120" i="4"/>
  <c r="P1120" i="4" s="1"/>
  <c r="N3320" i="4"/>
  <c r="P3320" i="4" s="1"/>
  <c r="N1770" i="4"/>
  <c r="N2470" i="4"/>
  <c r="P2470" i="4" s="1"/>
  <c r="N620" i="4"/>
  <c r="P620" i="4" s="1"/>
  <c r="N920" i="4"/>
  <c r="P920" i="4" s="1"/>
  <c r="N1270" i="4"/>
  <c r="P1270" i="4" s="1"/>
  <c r="N1470" i="4"/>
  <c r="P1470" i="4" s="1"/>
  <c r="N520" i="4"/>
  <c r="P520" i="4" s="1"/>
  <c r="N1970" i="4"/>
  <c r="N1520" i="4"/>
  <c r="N1670" i="4"/>
  <c r="N4820" i="4"/>
  <c r="N4970" i="4"/>
  <c r="N4620" i="4"/>
  <c r="N2870" i="4"/>
  <c r="P2870" i="4" s="1"/>
  <c r="N3170" i="4"/>
  <c r="P3170" i="4" s="1"/>
  <c r="N1920" i="4"/>
  <c r="N3120" i="4"/>
  <c r="P3120" i="4" s="1"/>
  <c r="N2820" i="4"/>
  <c r="P2820" i="4" s="1"/>
  <c r="N3020" i="4"/>
  <c r="P3020" i="4" s="1"/>
  <c r="N3420" i="4"/>
  <c r="P3420" i="4" s="1"/>
  <c r="N1570" i="4"/>
  <c r="N2320" i="4"/>
  <c r="P2320" i="4" s="1"/>
  <c r="N1720" i="4"/>
  <c r="N2120" i="4"/>
  <c r="P2120" i="4" s="1"/>
  <c r="N4370" i="4"/>
  <c r="N2570" i="4"/>
  <c r="P2570" i="4" s="1"/>
  <c r="N1820" i="4"/>
  <c r="N3370" i="4"/>
  <c r="P3370" i="4" s="1"/>
  <c r="N4870" i="4"/>
  <c r="N2620" i="4"/>
  <c r="P2620" i="4" s="1"/>
  <c r="N1420" i="4"/>
  <c r="P1420" i="4" s="1"/>
  <c r="N570" i="4"/>
  <c r="P570" i="4" s="1"/>
  <c r="N2970" i="4"/>
  <c r="P2970" i="4" s="1"/>
  <c r="N2770" i="4"/>
  <c r="P2770" i="4" s="1"/>
  <c r="N2270" i="4"/>
  <c r="P2270" i="4" s="1"/>
  <c r="N2020" i="4"/>
  <c r="P2020" i="4" s="1"/>
  <c r="N3070" i="4"/>
  <c r="P3070" i="4" s="1"/>
  <c r="N2520" i="4"/>
  <c r="P2520" i="4" s="1"/>
  <c r="N4420" i="4"/>
  <c r="N5070" i="4"/>
  <c r="N770" i="4"/>
  <c r="P770" i="4" s="1"/>
  <c r="N970" i="4"/>
  <c r="P970" i="4" s="1"/>
  <c r="N1070" i="4"/>
  <c r="P1070" i="4" s="1"/>
  <c r="N5020" i="4"/>
  <c r="N4470" i="4"/>
  <c r="N4170" i="4"/>
  <c r="N4720" i="4"/>
  <c r="N3770" i="4"/>
  <c r="N870" i="4"/>
  <c r="P870" i="4" s="1"/>
  <c r="N370" i="4"/>
  <c r="P370" i="4" s="1"/>
  <c r="N3570" i="4"/>
  <c r="N5170" i="4"/>
  <c r="N70" i="4"/>
  <c r="P70" i="4" s="1"/>
  <c r="N1220" i="4"/>
  <c r="P1220" i="4" s="1"/>
  <c r="N3520" i="4"/>
  <c r="N4270" i="4"/>
  <c r="N2170" i="4"/>
  <c r="P2170" i="4" s="1"/>
  <c r="N3270" i="4"/>
  <c r="P3270" i="4" s="1"/>
  <c r="N270" i="4"/>
  <c r="P270" i="4" s="1"/>
  <c r="N4570" i="4"/>
  <c r="N4320" i="4"/>
  <c r="N470" i="4"/>
  <c r="P470" i="4" s="1"/>
  <c r="N3970" i="4"/>
  <c r="N1870" i="4"/>
  <c r="N220" i="4"/>
  <c r="P220" i="4" s="1"/>
  <c r="N1320" i="4"/>
  <c r="P1320" i="4" s="1"/>
  <c r="N4070" i="4"/>
  <c r="N670" i="4"/>
  <c r="P670" i="4" s="1"/>
  <c r="N1020" i="4"/>
  <c r="P1020" i="4" s="1"/>
  <c r="N5220" i="4"/>
  <c r="U21" i="4"/>
  <c r="E21" i="4"/>
  <c r="T21" i="4" s="1"/>
  <c r="S21" i="4" s="1"/>
  <c r="V22" i="4" s="1"/>
  <c r="C22" i="4"/>
  <c r="R3919" i="4"/>
  <c r="P3919" i="4"/>
  <c r="R3769" i="4"/>
  <c r="P3769" i="4"/>
  <c r="R5219" i="4"/>
  <c r="P5219" i="4"/>
  <c r="F68" i="9"/>
  <c r="H67" i="9"/>
  <c r="U3521" i="4"/>
  <c r="E3521" i="4"/>
  <c r="T3521" i="4" s="1"/>
  <c r="S3521" i="4" s="1"/>
  <c r="V3522" i="4" s="1"/>
  <c r="C3522" i="4"/>
  <c r="R5069" i="4"/>
  <c r="P5069" i="4"/>
  <c r="R4719" i="4"/>
  <c r="P4719" i="4"/>
  <c r="R5119" i="4"/>
  <c r="P5119" i="4"/>
  <c r="H19" i="9"/>
  <c r="F20" i="9"/>
  <c r="F169" i="9"/>
  <c r="H168" i="9"/>
  <c r="R4669" i="4"/>
  <c r="P4669" i="4"/>
  <c r="R5019" i="4"/>
  <c r="P5019" i="4"/>
  <c r="C166" i="9"/>
  <c r="A167" i="9"/>
  <c r="A68" i="9"/>
  <c r="C67" i="9"/>
  <c r="N16" i="8"/>
  <c r="O15" i="8"/>
  <c r="C117" i="9"/>
  <c r="A118" i="9"/>
  <c r="C17" i="9"/>
  <c r="A18" i="9"/>
  <c r="R3669" i="4"/>
  <c r="P3669" i="4"/>
  <c r="C19" i="7"/>
  <c r="D18" i="7"/>
  <c r="C118" i="7"/>
  <c r="D118" i="7" s="1"/>
  <c r="C168" i="7"/>
  <c r="D168" i="7" s="1"/>
  <c r="C68" i="7"/>
  <c r="D68" i="7" s="1"/>
  <c r="C218" i="7"/>
  <c r="D218" i="7" s="1"/>
  <c r="F118" i="9"/>
  <c r="H117" i="9"/>
  <c r="R4369" i="4"/>
  <c r="P4369" i="4"/>
  <c r="R4119" i="4"/>
  <c r="P4119" i="4"/>
  <c r="R4269" i="4"/>
  <c r="P4269" i="4"/>
  <c r="R4069" i="4"/>
  <c r="P4069" i="4"/>
  <c r="P4469" i="4"/>
  <c r="R4469" i="4"/>
  <c r="R3719" i="4"/>
  <c r="P3719" i="4"/>
  <c r="R3519" i="4"/>
  <c r="Q3519" i="4" s="1"/>
  <c r="P3519" i="4"/>
  <c r="O3519" i="4" s="1"/>
  <c r="R17" i="8" l="1"/>
  <c r="K18" i="8"/>
  <c r="L17" i="8"/>
  <c r="W17" i="8"/>
  <c r="H18" i="8"/>
  <c r="I17" i="8"/>
  <c r="C18" i="8"/>
  <c r="F17" i="8"/>
  <c r="R4370" i="4"/>
  <c r="P4370" i="4"/>
  <c r="R4620" i="4"/>
  <c r="P4620" i="4"/>
  <c r="R4520" i="4"/>
  <c r="P4520" i="4"/>
  <c r="R4020" i="4"/>
  <c r="P4020" i="4"/>
  <c r="N3571" i="4"/>
  <c r="N3871" i="4"/>
  <c r="N5071" i="4"/>
  <c r="N4171" i="4"/>
  <c r="N171" i="4"/>
  <c r="P171" i="4" s="1"/>
  <c r="N771" i="4"/>
  <c r="P771" i="4" s="1"/>
  <c r="N3771" i="4"/>
  <c r="N5021" i="4"/>
  <c r="N5221" i="4"/>
  <c r="N121" i="4"/>
  <c r="P121" i="4" s="1"/>
  <c r="N3521" i="4"/>
  <c r="N4521" i="4"/>
  <c r="N5121" i="4"/>
  <c r="N621" i="4"/>
  <c r="P621" i="4" s="1"/>
  <c r="N1421" i="4"/>
  <c r="P1421" i="4" s="1"/>
  <c r="N1821" i="4"/>
  <c r="N1971" i="4"/>
  <c r="N1571" i="4"/>
  <c r="N4871" i="4"/>
  <c r="N2221" i="4"/>
  <c r="P2221" i="4" s="1"/>
  <c r="N4021" i="4"/>
  <c r="N471" i="4"/>
  <c r="P471" i="4" s="1"/>
  <c r="N2571" i="4"/>
  <c r="P2571" i="4" s="1"/>
  <c r="N2771" i="4"/>
  <c r="P2771" i="4" s="1"/>
  <c r="N3071" i="4"/>
  <c r="P3071" i="4" s="1"/>
  <c r="N3371" i="4"/>
  <c r="P3371" i="4" s="1"/>
  <c r="N2121" i="4"/>
  <c r="P2121" i="4" s="1"/>
  <c r="N721" i="4"/>
  <c r="P721" i="4" s="1"/>
  <c r="N871" i="4"/>
  <c r="P871" i="4" s="1"/>
  <c r="N1221" i="4"/>
  <c r="P1221" i="4" s="1"/>
  <c r="N1371" i="4"/>
  <c r="P1371" i="4" s="1"/>
  <c r="N4721" i="4"/>
  <c r="N21" i="4"/>
  <c r="P21" i="4" s="1"/>
  <c r="O21" i="4" s="1"/>
  <c r="N2671" i="4"/>
  <c r="P2671" i="4" s="1"/>
  <c r="N2921" i="4"/>
  <c r="P2921" i="4" s="1"/>
  <c r="N3021" i="4"/>
  <c r="P3021" i="4" s="1"/>
  <c r="N1921" i="4"/>
  <c r="N1621" i="4"/>
  <c r="N4771" i="4"/>
  <c r="N4921" i="4"/>
  <c r="N2271" i="4"/>
  <c r="P2271" i="4" s="1"/>
  <c r="N2071" i="4"/>
  <c r="P2071" i="4" s="1"/>
  <c r="N3321" i="4"/>
  <c r="P3321" i="4" s="1"/>
  <c r="N1871" i="4"/>
  <c r="N3471" i="4"/>
  <c r="P3471" i="4" s="1"/>
  <c r="N1071" i="4"/>
  <c r="P1071" i="4" s="1"/>
  <c r="N2521" i="4"/>
  <c r="P2521" i="4" s="1"/>
  <c r="N2321" i="4"/>
  <c r="P2321" i="4" s="1"/>
  <c r="N1521" i="4"/>
  <c r="N4971" i="4"/>
  <c r="N3221" i="4"/>
  <c r="P3221" i="4" s="1"/>
  <c r="N2021" i="4"/>
  <c r="P2021" i="4" s="1"/>
  <c r="N2421" i="4"/>
  <c r="P2421" i="4" s="1"/>
  <c r="N2371" i="4"/>
  <c r="P2371" i="4" s="1"/>
  <c r="N3421" i="4"/>
  <c r="P3421" i="4" s="1"/>
  <c r="N1671" i="4"/>
  <c r="N1771" i="4"/>
  <c r="N4121" i="4"/>
  <c r="N3271" i="4"/>
  <c r="P3271" i="4" s="1"/>
  <c r="N4821" i="4"/>
  <c r="N2971" i="4"/>
  <c r="P2971" i="4" s="1"/>
  <c r="N521" i="4"/>
  <c r="P521" i="4" s="1"/>
  <c r="N2871" i="4"/>
  <c r="P2871" i="4" s="1"/>
  <c r="N4371" i="4"/>
  <c r="N221" i="4"/>
  <c r="P221" i="4" s="1"/>
  <c r="N4221" i="4"/>
  <c r="N2471" i="4"/>
  <c r="P2471" i="4" s="1"/>
  <c r="N2171" i="4"/>
  <c r="P2171" i="4" s="1"/>
  <c r="N4071" i="4"/>
  <c r="N2721" i="4"/>
  <c r="P2721" i="4" s="1"/>
  <c r="N1171" i="4"/>
  <c r="P1171" i="4" s="1"/>
  <c r="N4271" i="4"/>
  <c r="N5171" i="4"/>
  <c r="N1121" i="4"/>
  <c r="P1121" i="4" s="1"/>
  <c r="N3171" i="4"/>
  <c r="P3171" i="4" s="1"/>
  <c r="N1321" i="4"/>
  <c r="P1321" i="4" s="1"/>
  <c r="N321" i="4"/>
  <c r="P321" i="4" s="1"/>
  <c r="N3121" i="4"/>
  <c r="P3121" i="4" s="1"/>
  <c r="N4471" i="4"/>
  <c r="N3971" i="4"/>
  <c r="N1721" i="4"/>
  <c r="N3621" i="4"/>
  <c r="N4621" i="4"/>
  <c r="N71" i="4"/>
  <c r="P71" i="4" s="1"/>
  <c r="N421" i="4"/>
  <c r="P421" i="4" s="1"/>
  <c r="N1021" i="4"/>
  <c r="P1021" i="4" s="1"/>
  <c r="N4671" i="4"/>
  <c r="N3721" i="4"/>
  <c r="N371" i="4"/>
  <c r="P371" i="4" s="1"/>
  <c r="N821" i="4"/>
  <c r="P821" i="4" s="1"/>
  <c r="N3821" i="4"/>
  <c r="N3671" i="4"/>
  <c r="N921" i="4"/>
  <c r="P921" i="4" s="1"/>
  <c r="N671" i="4"/>
  <c r="P671" i="4" s="1"/>
  <c r="N3921" i="4"/>
  <c r="N4321" i="4"/>
  <c r="N4421" i="4"/>
  <c r="N271" i="4"/>
  <c r="P271" i="4" s="1"/>
  <c r="N1471" i="4"/>
  <c r="P1471" i="4" s="1"/>
  <c r="N2621" i="4"/>
  <c r="P2621" i="4" s="1"/>
  <c r="N971" i="4"/>
  <c r="P971" i="4" s="1"/>
  <c r="N571" i="4"/>
  <c r="P571" i="4" s="1"/>
  <c r="N1271" i="4"/>
  <c r="P1271" i="4" s="1"/>
  <c r="N4571" i="4"/>
  <c r="N2821" i="4"/>
  <c r="P2821" i="4" s="1"/>
  <c r="R4070" i="4"/>
  <c r="P4070" i="4"/>
  <c r="F119" i="9"/>
  <c r="H118" i="9"/>
  <c r="F170" i="9"/>
  <c r="H169" i="9"/>
  <c r="R3770" i="4"/>
  <c r="P3770" i="4"/>
  <c r="R3870" i="4"/>
  <c r="P3870" i="4"/>
  <c r="R3670" i="4"/>
  <c r="P3670" i="4"/>
  <c r="F219" i="9"/>
  <c r="H218" i="9"/>
  <c r="H20" i="9"/>
  <c r="F21" i="9"/>
  <c r="P5120" i="4"/>
  <c r="R5120" i="4"/>
  <c r="O16" i="8"/>
  <c r="N17" i="8"/>
  <c r="R5220" i="4"/>
  <c r="P5220" i="4"/>
  <c r="R5170" i="4"/>
  <c r="P5170" i="4"/>
  <c r="R4170" i="4"/>
  <c r="P4170" i="4"/>
  <c r="R5070" i="4"/>
  <c r="P5070" i="4"/>
  <c r="R4670" i="4"/>
  <c r="P4670" i="4"/>
  <c r="R3620" i="4"/>
  <c r="P3620" i="4"/>
  <c r="U3522" i="4"/>
  <c r="E3522" i="4"/>
  <c r="T3522" i="4" s="1"/>
  <c r="S3522" i="4" s="1"/>
  <c r="V3523" i="4" s="1"/>
  <c r="C3523" i="4"/>
  <c r="R4320" i="4"/>
  <c r="P4320" i="4"/>
  <c r="R3520" i="4"/>
  <c r="Q3520" i="4" s="1"/>
  <c r="P3520" i="4"/>
  <c r="O3520" i="4" s="1"/>
  <c r="D19" i="7"/>
  <c r="C20" i="7"/>
  <c r="C169" i="7"/>
  <c r="D169" i="7" s="1"/>
  <c r="C219" i="7"/>
  <c r="D219" i="7" s="1"/>
  <c r="C69" i="7"/>
  <c r="D69" i="7" s="1"/>
  <c r="C119" i="7"/>
  <c r="D119" i="7" s="1"/>
  <c r="R4570" i="4"/>
  <c r="P4570" i="4"/>
  <c r="R4720" i="4"/>
  <c r="P4720" i="4"/>
  <c r="R3920" i="4"/>
  <c r="P3920" i="4"/>
  <c r="C219" i="9"/>
  <c r="A220" i="9"/>
  <c r="A19" i="9"/>
  <c r="C18" i="9"/>
  <c r="H68" i="9"/>
  <c r="F69" i="9"/>
  <c r="R3970" i="4"/>
  <c r="P3970" i="4"/>
  <c r="R3570" i="4"/>
  <c r="P3570" i="4"/>
  <c r="R4470" i="4"/>
  <c r="P4470" i="4"/>
  <c r="R4420" i="4"/>
  <c r="P4420" i="4"/>
  <c r="R3820" i="4"/>
  <c r="P3820" i="4"/>
  <c r="P4220" i="4"/>
  <c r="R4220" i="4"/>
  <c r="V16" i="8"/>
  <c r="B18" i="8"/>
  <c r="V19" i="6"/>
  <c r="T18" i="8" s="1"/>
  <c r="U18" i="8" s="1"/>
  <c r="M19" i="6"/>
  <c r="J18" i="8" s="1"/>
  <c r="G19" i="6"/>
  <c r="D18" i="8" s="1"/>
  <c r="E18" i="8" s="1"/>
  <c r="S19" i="6"/>
  <c r="P18" i="8" s="1"/>
  <c r="Q18" i="8" s="1"/>
  <c r="J19" i="6"/>
  <c r="G18" i="8" s="1"/>
  <c r="B20" i="6"/>
  <c r="P19" i="6"/>
  <c r="M18" i="8" s="1"/>
  <c r="C118" i="9"/>
  <c r="A119" i="9"/>
  <c r="A168" i="9"/>
  <c r="C167" i="9"/>
  <c r="U22" i="4"/>
  <c r="C23" i="4"/>
  <c r="E22" i="4"/>
  <c r="T22" i="4" s="1"/>
  <c r="S22" i="4" s="1"/>
  <c r="V23" i="4" s="1"/>
  <c r="A69" i="9"/>
  <c r="C68" i="9"/>
  <c r="R4270" i="4"/>
  <c r="P4270" i="4"/>
  <c r="R5020" i="4"/>
  <c r="P5020" i="4"/>
  <c r="R4120" i="4"/>
  <c r="P4120" i="4"/>
  <c r="R3720" i="4"/>
  <c r="P3720" i="4"/>
  <c r="S16" i="8"/>
  <c r="W18" i="8" l="1"/>
  <c r="R18" i="8"/>
  <c r="S18" i="8"/>
  <c r="F18" i="8"/>
  <c r="C69" i="9"/>
  <c r="A70" i="9"/>
  <c r="C168" i="9"/>
  <c r="A169" i="9"/>
  <c r="H69" i="9"/>
  <c r="F70" i="9"/>
  <c r="U3523" i="4"/>
  <c r="E3523" i="4"/>
  <c r="T3523" i="4" s="1"/>
  <c r="S3523" i="4" s="1"/>
  <c r="V3524" i="4" s="1"/>
  <c r="C3524" i="4"/>
  <c r="R3971" i="4"/>
  <c r="P3971" i="4"/>
  <c r="P5021" i="4"/>
  <c r="R5021" i="4"/>
  <c r="C119" i="9"/>
  <c r="A120" i="9"/>
  <c r="F22" i="9"/>
  <c r="H21" i="9"/>
  <c r="R4421" i="4"/>
  <c r="P4421" i="4"/>
  <c r="R4471" i="4"/>
  <c r="P4471" i="4"/>
  <c r="P5171" i="4"/>
  <c r="R5171" i="4"/>
  <c r="R3571" i="4"/>
  <c r="P3571" i="4"/>
  <c r="R4321" i="4"/>
  <c r="P4321" i="4"/>
  <c r="R4221" i="4"/>
  <c r="P4221" i="4"/>
  <c r="H19" i="8"/>
  <c r="I18" i="8"/>
  <c r="A20" i="9"/>
  <c r="C19" i="9"/>
  <c r="R3921" i="4"/>
  <c r="P3921" i="4"/>
  <c r="R4621" i="4"/>
  <c r="P4621" i="4"/>
  <c r="N3722" i="4"/>
  <c r="N2122" i="4"/>
  <c r="P2122" i="4" s="1"/>
  <c r="N2372" i="4"/>
  <c r="P2372" i="4" s="1"/>
  <c r="N2022" i="4"/>
  <c r="P2022" i="4" s="1"/>
  <c r="N2072" i="4"/>
  <c r="P2072" i="4" s="1"/>
  <c r="N3672" i="4"/>
  <c r="N4022" i="4"/>
  <c r="N3822" i="4"/>
  <c r="N3972" i="4"/>
  <c r="N4672" i="4"/>
  <c r="N3872" i="4"/>
  <c r="N4372" i="4"/>
  <c r="N4522" i="4"/>
  <c r="N4622" i="4"/>
  <c r="N5122" i="4"/>
  <c r="N422" i="4"/>
  <c r="P422" i="4" s="1"/>
  <c r="N2722" i="4"/>
  <c r="P2722" i="4" s="1"/>
  <c r="N5072" i="4"/>
  <c r="N22" i="4"/>
  <c r="P22" i="4" s="1"/>
  <c r="O22" i="4" s="1"/>
  <c r="N322" i="4"/>
  <c r="P322" i="4" s="1"/>
  <c r="N822" i="4"/>
  <c r="P822" i="4" s="1"/>
  <c r="N2922" i="4"/>
  <c r="P2922" i="4" s="1"/>
  <c r="N3222" i="4"/>
  <c r="P3222" i="4" s="1"/>
  <c r="N3472" i="4"/>
  <c r="P3472" i="4" s="1"/>
  <c r="N1972" i="4"/>
  <c r="N1572" i="4"/>
  <c r="N4872" i="4"/>
  <c r="N2472" i="4"/>
  <c r="P2472" i="4" s="1"/>
  <c r="N272" i="4"/>
  <c r="P272" i="4" s="1"/>
  <c r="N622" i="4"/>
  <c r="P622" i="4" s="1"/>
  <c r="N772" i="4"/>
  <c r="P772" i="4" s="1"/>
  <c r="N1022" i="4"/>
  <c r="P1022" i="4" s="1"/>
  <c r="N222" i="4"/>
  <c r="P222" i="4" s="1"/>
  <c r="N1372" i="4"/>
  <c r="P1372" i="4" s="1"/>
  <c r="N3422" i="4"/>
  <c r="P3422" i="4" s="1"/>
  <c r="N2172" i="4"/>
  <c r="P2172" i="4" s="1"/>
  <c r="N1772" i="4"/>
  <c r="N5172" i="4"/>
  <c r="N872" i="4"/>
  <c r="P872" i="4" s="1"/>
  <c r="N2622" i="4"/>
  <c r="P2622" i="4" s="1"/>
  <c r="N2872" i="4"/>
  <c r="P2872" i="4" s="1"/>
  <c r="N3022" i="4"/>
  <c r="P3022" i="4" s="1"/>
  <c r="N3372" i="4"/>
  <c r="P3372" i="4" s="1"/>
  <c r="N1872" i="4"/>
  <c r="N2422" i="4"/>
  <c r="P2422" i="4" s="1"/>
  <c r="N2272" i="4"/>
  <c r="P2272" i="4" s="1"/>
  <c r="N1272" i="4"/>
  <c r="P1272" i="4" s="1"/>
  <c r="N1522" i="4"/>
  <c r="N1672" i="4"/>
  <c r="N4822" i="4"/>
  <c r="N4972" i="4"/>
  <c r="N2322" i="4"/>
  <c r="P2322" i="4" s="1"/>
  <c r="N4322" i="4"/>
  <c r="N922" i="4"/>
  <c r="P922" i="4" s="1"/>
  <c r="N3072" i="4"/>
  <c r="P3072" i="4" s="1"/>
  <c r="N3172" i="4"/>
  <c r="P3172" i="4" s="1"/>
  <c r="N4922" i="4"/>
  <c r="N2822" i="4"/>
  <c r="P2822" i="4" s="1"/>
  <c r="N2222" i="4"/>
  <c r="P2222" i="4" s="1"/>
  <c r="N1222" i="4"/>
  <c r="P1222" i="4" s="1"/>
  <c r="N572" i="4"/>
  <c r="P572" i="4" s="1"/>
  <c r="N1622" i="4"/>
  <c r="N1922" i="4"/>
  <c r="N4772" i="4"/>
  <c r="N1722" i="4"/>
  <c r="N3322" i="4"/>
  <c r="P3322" i="4" s="1"/>
  <c r="N3122" i="4"/>
  <c r="P3122" i="4" s="1"/>
  <c r="N722" i="4"/>
  <c r="P722" i="4" s="1"/>
  <c r="N2572" i="4"/>
  <c r="P2572" i="4" s="1"/>
  <c r="N172" i="4"/>
  <c r="P172" i="4" s="1"/>
  <c r="N4272" i="4"/>
  <c r="N4572" i="4"/>
  <c r="N1422" i="4"/>
  <c r="P1422" i="4" s="1"/>
  <c r="N3622" i="4"/>
  <c r="N3522" i="4"/>
  <c r="N2522" i="4"/>
  <c r="P2522" i="4" s="1"/>
  <c r="N5222" i="4"/>
  <c r="N72" i="4"/>
  <c r="P72" i="4" s="1"/>
  <c r="N4722" i="4"/>
  <c r="N4072" i="4"/>
  <c r="N2672" i="4"/>
  <c r="P2672" i="4" s="1"/>
  <c r="N972" i="4"/>
  <c r="P972" i="4" s="1"/>
  <c r="N5022" i="4"/>
  <c r="N2972" i="4"/>
  <c r="P2972" i="4" s="1"/>
  <c r="N1172" i="4"/>
  <c r="P1172" i="4" s="1"/>
  <c r="N1322" i="4"/>
  <c r="P1322" i="4" s="1"/>
  <c r="N4472" i="4"/>
  <c r="N1122" i="4"/>
  <c r="P1122" i="4" s="1"/>
  <c r="N1822" i="4"/>
  <c r="N4122" i="4"/>
  <c r="N372" i="4"/>
  <c r="P372" i="4" s="1"/>
  <c r="N2772" i="4"/>
  <c r="P2772" i="4" s="1"/>
  <c r="N3772" i="4"/>
  <c r="N3272" i="4"/>
  <c r="P3272" i="4" s="1"/>
  <c r="N4172" i="4"/>
  <c r="N672" i="4"/>
  <c r="P672" i="4" s="1"/>
  <c r="N122" i="4"/>
  <c r="P122" i="4" s="1"/>
  <c r="N4222" i="4"/>
  <c r="N3922" i="4"/>
  <c r="N3572" i="4"/>
  <c r="N4422" i="4"/>
  <c r="N1472" i="4"/>
  <c r="P1472" i="4" s="1"/>
  <c r="N472" i="4"/>
  <c r="P472" i="4" s="1"/>
  <c r="N522" i="4"/>
  <c r="P522" i="4" s="1"/>
  <c r="N1072" i="4"/>
  <c r="P1072" i="4" s="1"/>
  <c r="R4671" i="4"/>
  <c r="P4671" i="4"/>
  <c r="R4071" i="4"/>
  <c r="P4071" i="4"/>
  <c r="R4021" i="4"/>
  <c r="P4021" i="4"/>
  <c r="R5221" i="4"/>
  <c r="P5221" i="4"/>
  <c r="R5071" i="4"/>
  <c r="P5071" i="4"/>
  <c r="F171" i="9"/>
  <c r="H170" i="9"/>
  <c r="R3871" i="4"/>
  <c r="P3871" i="4"/>
  <c r="R3821" i="4"/>
  <c r="P3821" i="4"/>
  <c r="R5121" i="4"/>
  <c r="P5121" i="4"/>
  <c r="L18" i="8"/>
  <c r="H119" i="9"/>
  <c r="F120" i="9"/>
  <c r="P4271" i="4"/>
  <c r="R4271" i="4"/>
  <c r="R4521" i="4"/>
  <c r="P4521" i="4"/>
  <c r="N18" i="8"/>
  <c r="O17" i="8"/>
  <c r="R3521" i="4"/>
  <c r="Q3521" i="4" s="1"/>
  <c r="P3521" i="4"/>
  <c r="O3521" i="4" s="1"/>
  <c r="S17" i="8"/>
  <c r="P4571" i="4"/>
  <c r="R4571" i="4"/>
  <c r="R3671" i="4"/>
  <c r="P3671" i="4"/>
  <c r="R4721" i="4"/>
  <c r="P4721" i="4"/>
  <c r="R3771" i="4"/>
  <c r="P3771" i="4"/>
  <c r="U23" i="4"/>
  <c r="C24" i="4"/>
  <c r="E23" i="4"/>
  <c r="T23" i="4" s="1"/>
  <c r="S23" i="4" s="1"/>
  <c r="V24" i="4" s="1"/>
  <c r="S20" i="6"/>
  <c r="P19" i="8" s="1"/>
  <c r="Q19" i="8" s="1"/>
  <c r="P20" i="6"/>
  <c r="M19" i="8" s="1"/>
  <c r="B21" i="6"/>
  <c r="J20" i="6"/>
  <c r="G19" i="8" s="1"/>
  <c r="G20" i="6"/>
  <c r="D19" i="8" s="1"/>
  <c r="E19" i="8" s="1"/>
  <c r="M20" i="6"/>
  <c r="J19" i="8" s="1"/>
  <c r="K19" i="8" s="1"/>
  <c r="V20" i="6"/>
  <c r="T19" i="8" s="1"/>
  <c r="U19" i="8" s="1"/>
  <c r="B19" i="8"/>
  <c r="C19" i="8" s="1"/>
  <c r="A221" i="9"/>
  <c r="C220" i="9"/>
  <c r="D20" i="7"/>
  <c r="C21" i="7"/>
  <c r="C70" i="7"/>
  <c r="D70" i="7" s="1"/>
  <c r="C220" i="7"/>
  <c r="D220" i="7" s="1"/>
  <c r="C120" i="7"/>
  <c r="D120" i="7" s="1"/>
  <c r="C170" i="7"/>
  <c r="D170" i="7" s="1"/>
  <c r="F220" i="9"/>
  <c r="H219" i="9"/>
  <c r="R3721" i="4"/>
  <c r="P3721" i="4"/>
  <c r="R3621" i="4"/>
  <c r="P3621" i="4"/>
  <c r="R4371" i="4"/>
  <c r="P4371" i="4"/>
  <c r="R4121" i="4"/>
  <c r="P4121" i="4"/>
  <c r="R4171" i="4"/>
  <c r="P4171" i="4"/>
  <c r="V17" i="8"/>
  <c r="L19" i="8" l="1"/>
  <c r="E20" i="8"/>
  <c r="F19" i="8"/>
  <c r="C20" i="8"/>
  <c r="W19" i="8"/>
  <c r="R19" i="8"/>
  <c r="Q20" i="8"/>
  <c r="R4022" i="4"/>
  <c r="P4022" i="4"/>
  <c r="P4372" i="4"/>
  <c r="R4372" i="4"/>
  <c r="U3524" i="4"/>
  <c r="E3524" i="4"/>
  <c r="T3524" i="4" s="1"/>
  <c r="S3524" i="4" s="1"/>
  <c r="V3525" i="4" s="1"/>
  <c r="C3525" i="4"/>
  <c r="R4272" i="4"/>
  <c r="P4272" i="4"/>
  <c r="R4322" i="4"/>
  <c r="P4322" i="4"/>
  <c r="C70" i="9"/>
  <c r="A71" i="9"/>
  <c r="N2373" i="4"/>
  <c r="P2373" i="4" s="1"/>
  <c r="N2423" i="4"/>
  <c r="P2423" i="4" s="1"/>
  <c r="N3573" i="4"/>
  <c r="N3773" i="4"/>
  <c r="N3873" i="4"/>
  <c r="N2023" i="4"/>
  <c r="P2023" i="4" s="1"/>
  <c r="N173" i="4"/>
  <c r="P173" i="4" s="1"/>
  <c r="N773" i="4"/>
  <c r="P773" i="4" s="1"/>
  <c r="N3523" i="4"/>
  <c r="N3723" i="4"/>
  <c r="N4023" i="4"/>
  <c r="N4123" i="4"/>
  <c r="N4723" i="4"/>
  <c r="N2173" i="4"/>
  <c r="P2173" i="4" s="1"/>
  <c r="N4173" i="4"/>
  <c r="N5123" i="4"/>
  <c r="N3973" i="4"/>
  <c r="N573" i="4"/>
  <c r="P573" i="4" s="1"/>
  <c r="N1523" i="4"/>
  <c r="N1673" i="4"/>
  <c r="N4823" i="4"/>
  <c r="N4973" i="4"/>
  <c r="N4423" i="4"/>
  <c r="N973" i="4"/>
  <c r="P973" i="4" s="1"/>
  <c r="N1073" i="4"/>
  <c r="P1073" i="4" s="1"/>
  <c r="N1223" i="4"/>
  <c r="P1223" i="4" s="1"/>
  <c r="N1373" i="4"/>
  <c r="P1373" i="4" s="1"/>
  <c r="N2573" i="4"/>
  <c r="P2573" i="4" s="1"/>
  <c r="N3073" i="4"/>
  <c r="P3073" i="4" s="1"/>
  <c r="N3373" i="4"/>
  <c r="P3373" i="4" s="1"/>
  <c r="N423" i="4"/>
  <c r="P423" i="4" s="1"/>
  <c r="N1323" i="4"/>
  <c r="P1323" i="4" s="1"/>
  <c r="N373" i="4"/>
  <c r="P373" i="4" s="1"/>
  <c r="N473" i="4"/>
  <c r="P473" i="4" s="1"/>
  <c r="N623" i="4"/>
  <c r="P623" i="4" s="1"/>
  <c r="N1123" i="4"/>
  <c r="P1123" i="4" s="1"/>
  <c r="N1423" i="4"/>
  <c r="P1423" i="4" s="1"/>
  <c r="N2723" i="4"/>
  <c r="P2723" i="4" s="1"/>
  <c r="N2973" i="4"/>
  <c r="P2973" i="4" s="1"/>
  <c r="N3223" i="4"/>
  <c r="P3223" i="4" s="1"/>
  <c r="N2073" i="4"/>
  <c r="P2073" i="4" s="1"/>
  <c r="N4523" i="4"/>
  <c r="N73" i="4"/>
  <c r="P73" i="4" s="1"/>
  <c r="N273" i="4"/>
  <c r="P273" i="4" s="1"/>
  <c r="N1573" i="4"/>
  <c r="N1623" i="4"/>
  <c r="N1723" i="4"/>
  <c r="N4773" i="4"/>
  <c r="N4873" i="4"/>
  <c r="N4923" i="4"/>
  <c r="N2673" i="4"/>
  <c r="P2673" i="4" s="1"/>
  <c r="N2823" i="4"/>
  <c r="P2823" i="4" s="1"/>
  <c r="N3423" i="4"/>
  <c r="P3423" i="4" s="1"/>
  <c r="N23" i="4"/>
  <c r="P23" i="4" s="1"/>
  <c r="O23" i="4" s="1"/>
  <c r="N323" i="4"/>
  <c r="P323" i="4" s="1"/>
  <c r="N3023" i="4"/>
  <c r="P3023" i="4" s="1"/>
  <c r="N1823" i="4"/>
  <c r="N2123" i="4"/>
  <c r="P2123" i="4" s="1"/>
  <c r="N2923" i="4"/>
  <c r="P2923" i="4" s="1"/>
  <c r="N2323" i="4"/>
  <c r="P2323" i="4" s="1"/>
  <c r="N3173" i="4"/>
  <c r="P3173" i="4" s="1"/>
  <c r="N3323" i="4"/>
  <c r="P3323" i="4" s="1"/>
  <c r="N1873" i="4"/>
  <c r="N1973" i="4"/>
  <c r="N5073" i="4"/>
  <c r="N123" i="4"/>
  <c r="P123" i="4" s="1"/>
  <c r="N4323" i="4"/>
  <c r="N2473" i="4"/>
  <c r="P2473" i="4" s="1"/>
  <c r="N873" i="4"/>
  <c r="P873" i="4" s="1"/>
  <c r="N4473" i="4"/>
  <c r="N3623" i="4"/>
  <c r="N2223" i="4"/>
  <c r="P2223" i="4" s="1"/>
  <c r="N2623" i="4"/>
  <c r="P2623" i="4" s="1"/>
  <c r="N923" i="4"/>
  <c r="P923" i="4" s="1"/>
  <c r="N1273" i="4"/>
  <c r="P1273" i="4" s="1"/>
  <c r="N3923" i="4"/>
  <c r="N4273" i="4"/>
  <c r="N2273" i="4"/>
  <c r="P2273" i="4" s="1"/>
  <c r="N3673" i="4"/>
  <c r="N4573" i="4"/>
  <c r="N1473" i="4"/>
  <c r="P1473" i="4" s="1"/>
  <c r="N3273" i="4"/>
  <c r="P3273" i="4" s="1"/>
  <c r="N2523" i="4"/>
  <c r="P2523" i="4" s="1"/>
  <c r="N1923" i="4"/>
  <c r="N223" i="4"/>
  <c r="P223" i="4" s="1"/>
  <c r="N4223" i="4"/>
  <c r="N3823" i="4"/>
  <c r="N523" i="4"/>
  <c r="P523" i="4" s="1"/>
  <c r="N1773" i="4"/>
  <c r="N3473" i="4"/>
  <c r="P3473" i="4" s="1"/>
  <c r="N1023" i="4"/>
  <c r="P1023" i="4" s="1"/>
  <c r="N4073" i="4"/>
  <c r="N2873" i="4"/>
  <c r="P2873" i="4" s="1"/>
  <c r="N2773" i="4"/>
  <c r="P2773" i="4" s="1"/>
  <c r="N823" i="4"/>
  <c r="P823" i="4" s="1"/>
  <c r="N5023" i="4"/>
  <c r="N4373" i="4"/>
  <c r="N1173" i="4"/>
  <c r="P1173" i="4" s="1"/>
  <c r="N3123" i="4"/>
  <c r="P3123" i="4" s="1"/>
  <c r="N673" i="4"/>
  <c r="P673" i="4" s="1"/>
  <c r="N4673" i="4"/>
  <c r="N723" i="4"/>
  <c r="P723" i="4" s="1"/>
  <c r="N5223" i="4"/>
  <c r="N4623" i="4"/>
  <c r="N5173" i="4"/>
  <c r="R3572" i="4"/>
  <c r="P3572" i="4"/>
  <c r="R4672" i="4"/>
  <c r="P4672" i="4"/>
  <c r="N19" i="8"/>
  <c r="O18" i="8"/>
  <c r="R4722" i="4"/>
  <c r="P4722" i="4"/>
  <c r="R4522" i="4"/>
  <c r="P4522" i="4"/>
  <c r="R3722" i="4"/>
  <c r="P3722" i="4"/>
  <c r="A21" i="9"/>
  <c r="C20" i="9"/>
  <c r="A170" i="9"/>
  <c r="C169" i="9"/>
  <c r="R3672" i="4"/>
  <c r="P3672" i="4"/>
  <c r="D21" i="7"/>
  <c r="C22" i="7"/>
  <c r="C121" i="7"/>
  <c r="D121" i="7" s="1"/>
  <c r="C171" i="7"/>
  <c r="D171" i="7" s="1"/>
  <c r="C221" i="7"/>
  <c r="D221" i="7" s="1"/>
  <c r="C71" i="7"/>
  <c r="D71" i="7" s="1"/>
  <c r="R4172" i="4"/>
  <c r="P4172" i="4"/>
  <c r="R5222" i="4"/>
  <c r="P5222" i="4"/>
  <c r="H20" i="8"/>
  <c r="I19" i="8"/>
  <c r="F221" i="9"/>
  <c r="H220" i="9"/>
  <c r="U24" i="4"/>
  <c r="E24" i="4"/>
  <c r="T24" i="4" s="1"/>
  <c r="S24" i="4" s="1"/>
  <c r="V25" i="4" s="1"/>
  <c r="C25" i="4"/>
  <c r="R3922" i="4"/>
  <c r="P3922" i="4"/>
  <c r="R3772" i="4"/>
  <c r="P3772" i="4"/>
  <c r="R4472" i="4"/>
  <c r="P4472" i="4"/>
  <c r="R3522" i="4"/>
  <c r="Q3522" i="4" s="1"/>
  <c r="P3522" i="4"/>
  <c r="O3522" i="4" s="1"/>
  <c r="R5122" i="4"/>
  <c r="P5122" i="4"/>
  <c r="R3972" i="4"/>
  <c r="P3972" i="4"/>
  <c r="F23" i="9"/>
  <c r="H22" i="9"/>
  <c r="F71" i="9"/>
  <c r="H70" i="9"/>
  <c r="V18" i="8"/>
  <c r="R4122" i="4"/>
  <c r="P4122" i="4"/>
  <c r="R4572" i="4"/>
  <c r="P4572" i="4"/>
  <c r="R5072" i="4"/>
  <c r="P5072" i="4"/>
  <c r="R4422" i="4"/>
  <c r="P4422" i="4"/>
  <c r="R5022" i="4"/>
  <c r="P5022" i="4"/>
  <c r="P3872" i="4"/>
  <c r="R3872" i="4"/>
  <c r="A222" i="9"/>
  <c r="C221" i="9"/>
  <c r="B20" i="8"/>
  <c r="J21" i="6"/>
  <c r="G20" i="8" s="1"/>
  <c r="P21" i="6"/>
  <c r="M20" i="8" s="1"/>
  <c r="V21" i="6"/>
  <c r="T20" i="8" s="1"/>
  <c r="U20" i="8" s="1"/>
  <c r="M21" i="6"/>
  <c r="J20" i="8" s="1"/>
  <c r="K20" i="8" s="1"/>
  <c r="B22" i="6"/>
  <c r="G21" i="6"/>
  <c r="D20" i="8" s="1"/>
  <c r="S21" i="6"/>
  <c r="P20" i="8" s="1"/>
  <c r="H120" i="9"/>
  <c r="F121" i="9"/>
  <c r="H171" i="9"/>
  <c r="F172" i="9"/>
  <c r="R4222" i="4"/>
  <c r="P4222" i="4"/>
  <c r="R4072" i="4"/>
  <c r="P4072" i="4"/>
  <c r="R3622" i="4"/>
  <c r="P3622" i="4"/>
  <c r="R5172" i="4"/>
  <c r="P5172" i="4"/>
  <c r="R4622" i="4"/>
  <c r="P4622" i="4"/>
  <c r="R3822" i="4"/>
  <c r="P3822" i="4"/>
  <c r="A121" i="9"/>
  <c r="C120" i="9"/>
  <c r="L20" i="8" l="1"/>
  <c r="W20" i="8"/>
  <c r="F173" i="9"/>
  <c r="H172" i="9"/>
  <c r="M22" i="6"/>
  <c r="J21" i="8" s="1"/>
  <c r="K21" i="8" s="1"/>
  <c r="S22" i="6"/>
  <c r="P21" i="8" s="1"/>
  <c r="B21" i="8"/>
  <c r="J22" i="6"/>
  <c r="G21" i="8" s="1"/>
  <c r="V22" i="6"/>
  <c r="T21" i="8" s="1"/>
  <c r="U21" i="8" s="1"/>
  <c r="P22" i="6"/>
  <c r="M21" i="8" s="1"/>
  <c r="B23" i="6"/>
  <c r="G22" i="6"/>
  <c r="D21" i="8" s="1"/>
  <c r="H23" i="9"/>
  <c r="F24" i="9"/>
  <c r="H221" i="9"/>
  <c r="F222" i="9"/>
  <c r="N2174" i="4"/>
  <c r="P2174" i="4" s="1"/>
  <c r="N3724" i="4"/>
  <c r="N2324" i="4"/>
  <c r="P2324" i="4" s="1"/>
  <c r="N3574" i="4"/>
  <c r="N3674" i="4"/>
  <c r="N2224" i="4"/>
  <c r="P2224" i="4" s="1"/>
  <c r="N3874" i="4"/>
  <c r="N4674" i="4"/>
  <c r="N4374" i="4"/>
  <c r="N5074" i="4"/>
  <c r="N5124" i="4"/>
  <c r="N4024" i="4"/>
  <c r="N24" i="4"/>
  <c r="P24" i="4" s="1"/>
  <c r="O24" i="4" s="1"/>
  <c r="N324" i="4"/>
  <c r="P324" i="4" s="1"/>
  <c r="N2724" i="4"/>
  <c r="P2724" i="4" s="1"/>
  <c r="N2074" i="4"/>
  <c r="P2074" i="4" s="1"/>
  <c r="N3824" i="4"/>
  <c r="N624" i="4"/>
  <c r="P624" i="4" s="1"/>
  <c r="N2624" i="4"/>
  <c r="P2624" i="4" s="1"/>
  <c r="N2824" i="4"/>
  <c r="P2824" i="4" s="1"/>
  <c r="N2924" i="4"/>
  <c r="P2924" i="4" s="1"/>
  <c r="N3224" i="4"/>
  <c r="P3224" i="4" s="1"/>
  <c r="N3474" i="4"/>
  <c r="P3474" i="4" s="1"/>
  <c r="N1924" i="4"/>
  <c r="N1674" i="4"/>
  <c r="N4824" i="4"/>
  <c r="N4974" i="4"/>
  <c r="N4574" i="4"/>
  <c r="N124" i="4"/>
  <c r="P124" i="4" s="1"/>
  <c r="N574" i="4"/>
  <c r="P574" i="4" s="1"/>
  <c r="N724" i="4"/>
  <c r="P724" i="4" s="1"/>
  <c r="N924" i="4"/>
  <c r="P924" i="4" s="1"/>
  <c r="N1274" i="4"/>
  <c r="P1274" i="4" s="1"/>
  <c r="N4224" i="4"/>
  <c r="N2574" i="4"/>
  <c r="P2574" i="4" s="1"/>
  <c r="N3074" i="4"/>
  <c r="P3074" i="4" s="1"/>
  <c r="N1824" i="4"/>
  <c r="N174" i="4"/>
  <c r="P174" i="4" s="1"/>
  <c r="N2474" i="4"/>
  <c r="P2474" i="4" s="1"/>
  <c r="N1474" i="4"/>
  <c r="P1474" i="4" s="1"/>
  <c r="N3124" i="4"/>
  <c r="P3124" i="4" s="1"/>
  <c r="N3174" i="4"/>
  <c r="P3174" i="4" s="1"/>
  <c r="N1574" i="4"/>
  <c r="N1624" i="4"/>
  <c r="N1724" i="4"/>
  <c r="N4774" i="4"/>
  <c r="N4874" i="4"/>
  <c r="N4924" i="4"/>
  <c r="N5224" i="4"/>
  <c r="N3424" i="4"/>
  <c r="P3424" i="4" s="1"/>
  <c r="N1874" i="4"/>
  <c r="N1974" i="4"/>
  <c r="N1374" i="4"/>
  <c r="P1374" i="4" s="1"/>
  <c r="N2874" i="4"/>
  <c r="P2874" i="4" s="1"/>
  <c r="N3324" i="4"/>
  <c r="P3324" i="4" s="1"/>
  <c r="N2274" i="4"/>
  <c r="P2274" i="4" s="1"/>
  <c r="N2424" i="4"/>
  <c r="P2424" i="4" s="1"/>
  <c r="N2374" i="4"/>
  <c r="P2374" i="4" s="1"/>
  <c r="N1224" i="4"/>
  <c r="P1224" i="4" s="1"/>
  <c r="N3524" i="4"/>
  <c r="N1174" i="4"/>
  <c r="P1174" i="4" s="1"/>
  <c r="N2524" i="4"/>
  <c r="P2524" i="4" s="1"/>
  <c r="N774" i="4"/>
  <c r="P774" i="4" s="1"/>
  <c r="N1324" i="4"/>
  <c r="P1324" i="4" s="1"/>
  <c r="N824" i="4"/>
  <c r="P824" i="4" s="1"/>
  <c r="N3974" i="4"/>
  <c r="N674" i="4"/>
  <c r="P674" i="4" s="1"/>
  <c r="N2774" i="4"/>
  <c r="P2774" i="4" s="1"/>
  <c r="N974" i="4"/>
  <c r="P974" i="4" s="1"/>
  <c r="N424" i="4"/>
  <c r="P424" i="4" s="1"/>
  <c r="N524" i="4"/>
  <c r="P524" i="4" s="1"/>
  <c r="N1524" i="4"/>
  <c r="N1024" i="4"/>
  <c r="P1024" i="4" s="1"/>
  <c r="N1774" i="4"/>
  <c r="N874" i="4"/>
  <c r="P874" i="4" s="1"/>
  <c r="N374" i="4"/>
  <c r="P374" i="4" s="1"/>
  <c r="N3774" i="4"/>
  <c r="N2024" i="4"/>
  <c r="P2024" i="4" s="1"/>
  <c r="N4074" i="4"/>
  <c r="N2974" i="4"/>
  <c r="P2974" i="4" s="1"/>
  <c r="N2124" i="4"/>
  <c r="P2124" i="4" s="1"/>
  <c r="N3274" i="4"/>
  <c r="P3274" i="4" s="1"/>
  <c r="N274" i="4"/>
  <c r="P274" i="4" s="1"/>
  <c r="N5024" i="4"/>
  <c r="N4324" i="4"/>
  <c r="N4124" i="4"/>
  <c r="N474" i="4"/>
  <c r="P474" i="4" s="1"/>
  <c r="N4174" i="4"/>
  <c r="N3924" i="4"/>
  <c r="N74" i="4"/>
  <c r="P74" i="4" s="1"/>
  <c r="N2674" i="4"/>
  <c r="P2674" i="4" s="1"/>
  <c r="N3024" i="4"/>
  <c r="P3024" i="4" s="1"/>
  <c r="N1424" i="4"/>
  <c r="P1424" i="4" s="1"/>
  <c r="N1124" i="4"/>
  <c r="P1124" i="4" s="1"/>
  <c r="N5174" i="4"/>
  <c r="N4274" i="4"/>
  <c r="N4724" i="4"/>
  <c r="N3374" i="4"/>
  <c r="P3374" i="4" s="1"/>
  <c r="N4524" i="4"/>
  <c r="N1074" i="4"/>
  <c r="P1074" i="4" s="1"/>
  <c r="N224" i="4"/>
  <c r="P224" i="4" s="1"/>
  <c r="N4624" i="4"/>
  <c r="N4424" i="4"/>
  <c r="N3624" i="4"/>
  <c r="N4474" i="4"/>
  <c r="C21" i="9"/>
  <c r="A22" i="9"/>
  <c r="R3923" i="4"/>
  <c r="P3923" i="4"/>
  <c r="R4473" i="4"/>
  <c r="P4473" i="4"/>
  <c r="R5123" i="4"/>
  <c r="P5123" i="4"/>
  <c r="R3723" i="4"/>
  <c r="P3723" i="4"/>
  <c r="R3773" i="4"/>
  <c r="P3773" i="4"/>
  <c r="U3525" i="4"/>
  <c r="E3525" i="4"/>
  <c r="T3525" i="4" s="1"/>
  <c r="S3525" i="4" s="1"/>
  <c r="V3526" i="4" s="1"/>
  <c r="C3526" i="4"/>
  <c r="C222" i="9"/>
  <c r="A223" i="9"/>
  <c r="R5173" i="4"/>
  <c r="P5173" i="4"/>
  <c r="R3823" i="4"/>
  <c r="P3823" i="4"/>
  <c r="R4173" i="4"/>
  <c r="P4173" i="4"/>
  <c r="P3523" i="4"/>
  <c r="O3523" i="4" s="1"/>
  <c r="R3523" i="4"/>
  <c r="Q3523" i="4" s="1"/>
  <c r="R3573" i="4"/>
  <c r="P3573" i="4"/>
  <c r="Q21" i="8"/>
  <c r="S20" i="8"/>
  <c r="R20" i="8"/>
  <c r="C21" i="8"/>
  <c r="H121" i="9"/>
  <c r="F122" i="9"/>
  <c r="U25" i="4"/>
  <c r="E25" i="4"/>
  <c r="T25" i="4" s="1"/>
  <c r="S25" i="4" s="1"/>
  <c r="V26" i="4" s="1"/>
  <c r="C26" i="4"/>
  <c r="H21" i="8"/>
  <c r="I20" i="8"/>
  <c r="N20" i="8"/>
  <c r="O19" i="8"/>
  <c r="R4623" i="4"/>
  <c r="P4623" i="4"/>
  <c r="R4073" i="4"/>
  <c r="P4073" i="4"/>
  <c r="R4223" i="4"/>
  <c r="P4223" i="4"/>
  <c r="R4573" i="4"/>
  <c r="P4573" i="4"/>
  <c r="S19" i="8"/>
  <c r="R4373" i="4"/>
  <c r="P4373" i="4"/>
  <c r="R4523" i="4"/>
  <c r="P4523" i="4"/>
  <c r="R4123" i="4"/>
  <c r="P4123" i="4"/>
  <c r="A72" i="9"/>
  <c r="C71" i="9"/>
  <c r="V19" i="8"/>
  <c r="R5223" i="4"/>
  <c r="P5223" i="4"/>
  <c r="R3673" i="4"/>
  <c r="P3673" i="4"/>
  <c r="R4323" i="4"/>
  <c r="P4323" i="4"/>
  <c r="R4723" i="4"/>
  <c r="P4723" i="4"/>
  <c r="E21" i="8"/>
  <c r="F20" i="8"/>
  <c r="H71" i="9"/>
  <c r="F72" i="9"/>
  <c r="C170" i="9"/>
  <c r="A171" i="9"/>
  <c r="R5023" i="4"/>
  <c r="P5023" i="4"/>
  <c r="C121" i="9"/>
  <c r="A122" i="9"/>
  <c r="D22" i="7"/>
  <c r="C23" i="7"/>
  <c r="C172" i="7"/>
  <c r="D172" i="7" s="1"/>
  <c r="C72" i="7"/>
  <c r="D72" i="7" s="1"/>
  <c r="C122" i="7"/>
  <c r="D122" i="7" s="1"/>
  <c r="C222" i="7"/>
  <c r="D222" i="7" s="1"/>
  <c r="R4673" i="4"/>
  <c r="P4673" i="4"/>
  <c r="R4273" i="4"/>
  <c r="P4273" i="4"/>
  <c r="R3623" i="4"/>
  <c r="P3623" i="4"/>
  <c r="R5073" i="4"/>
  <c r="P5073" i="4"/>
  <c r="R4423" i="4"/>
  <c r="P4423" i="4"/>
  <c r="R3973" i="4"/>
  <c r="P3973" i="4"/>
  <c r="R4023" i="4"/>
  <c r="P4023" i="4"/>
  <c r="R3873" i="4"/>
  <c r="P3873" i="4"/>
  <c r="L21" i="8" l="1"/>
  <c r="U22" i="8"/>
  <c r="W21" i="8"/>
  <c r="U26" i="4"/>
  <c r="C27" i="4"/>
  <c r="E26" i="4"/>
  <c r="T26" i="4" s="1"/>
  <c r="S26" i="4" s="1"/>
  <c r="R4174" i="4"/>
  <c r="P4174" i="4"/>
  <c r="R4224" i="4"/>
  <c r="P4224" i="4"/>
  <c r="O20" i="8"/>
  <c r="N21" i="8"/>
  <c r="S21" i="8"/>
  <c r="R21" i="8"/>
  <c r="R4474" i="4"/>
  <c r="P4474" i="4"/>
  <c r="R4524" i="4"/>
  <c r="P4524" i="4"/>
  <c r="R4374" i="4"/>
  <c r="P4374" i="4"/>
  <c r="V20" i="8"/>
  <c r="R3824" i="4"/>
  <c r="P3824" i="4"/>
  <c r="R5124" i="4"/>
  <c r="P5124" i="4"/>
  <c r="R3674" i="4"/>
  <c r="P3674" i="4"/>
  <c r="H173" i="9"/>
  <c r="F174" i="9"/>
  <c r="A123" i="9"/>
  <c r="C122" i="9"/>
  <c r="F73" i="9"/>
  <c r="H72" i="9"/>
  <c r="C223" i="9"/>
  <c r="A224" i="9"/>
  <c r="R4574" i="4"/>
  <c r="P4574" i="4"/>
  <c r="R5074" i="4"/>
  <c r="P5074" i="4"/>
  <c r="R3574" i="4"/>
  <c r="P3574" i="4"/>
  <c r="H24" i="9"/>
  <c r="F25" i="9"/>
  <c r="C72" i="9"/>
  <c r="A73" i="9"/>
  <c r="H122" i="9"/>
  <c r="F123" i="9"/>
  <c r="R3624" i="4"/>
  <c r="P3624" i="4"/>
  <c r="R4124" i="4"/>
  <c r="P4124" i="4"/>
  <c r="R4674" i="4"/>
  <c r="P4674" i="4"/>
  <c r="R3724" i="4"/>
  <c r="P3724" i="4"/>
  <c r="F21" i="8"/>
  <c r="I21" i="8"/>
  <c r="R4724" i="4"/>
  <c r="P4724" i="4"/>
  <c r="R4074" i="4"/>
  <c r="P4074" i="4"/>
  <c r="R3874" i="4"/>
  <c r="P3874" i="4"/>
  <c r="S23" i="6"/>
  <c r="P22" i="8" s="1"/>
  <c r="Q22" i="8" s="1"/>
  <c r="G23" i="6"/>
  <c r="D22" i="8" s="1"/>
  <c r="E22" i="8" s="1"/>
  <c r="B22" i="8"/>
  <c r="C22" i="8" s="1"/>
  <c r="B24" i="6"/>
  <c r="M23" i="6"/>
  <c r="J22" i="8" s="1"/>
  <c r="K22" i="8" s="1"/>
  <c r="V23" i="6"/>
  <c r="T22" i="8" s="1"/>
  <c r="P23" i="6"/>
  <c r="M22" i="8" s="1"/>
  <c r="J23" i="6"/>
  <c r="G22" i="8" s="1"/>
  <c r="H22" i="8" s="1"/>
  <c r="N3575" i="4"/>
  <c r="N3525" i="4"/>
  <c r="N3875" i="4"/>
  <c r="N4125" i="4"/>
  <c r="N5025" i="4"/>
  <c r="N4025" i="4"/>
  <c r="N175" i="4"/>
  <c r="P175" i="4" s="1"/>
  <c r="N775" i="4"/>
  <c r="P775" i="4" s="1"/>
  <c r="N4075" i="4"/>
  <c r="N4425" i="4"/>
  <c r="N75" i="4"/>
  <c r="P75" i="4" s="1"/>
  <c r="N3725" i="4"/>
  <c r="N5125" i="4"/>
  <c r="N5225" i="4"/>
  <c r="N675" i="4"/>
  <c r="P675" i="4" s="1"/>
  <c r="N1225" i="4"/>
  <c r="P1225" i="4" s="1"/>
  <c r="N4775" i="4"/>
  <c r="N4925" i="4"/>
  <c r="N2475" i="4"/>
  <c r="P2475" i="4" s="1"/>
  <c r="N4525" i="4"/>
  <c r="N1025" i="4"/>
  <c r="P1025" i="4" s="1"/>
  <c r="N2575" i="4"/>
  <c r="P2575" i="4" s="1"/>
  <c r="N3075" i="4"/>
  <c r="P3075" i="4" s="1"/>
  <c r="N3375" i="4"/>
  <c r="P3375" i="4" s="1"/>
  <c r="N2425" i="4"/>
  <c r="P2425" i="4" s="1"/>
  <c r="N4175" i="4"/>
  <c r="N4675" i="4"/>
  <c r="N275" i="4"/>
  <c r="P275" i="4" s="1"/>
  <c r="N325" i="4"/>
  <c r="P325" i="4" s="1"/>
  <c r="N1075" i="4"/>
  <c r="P1075" i="4" s="1"/>
  <c r="N4475" i="4"/>
  <c r="N1425" i="4"/>
  <c r="P1425" i="4" s="1"/>
  <c r="N2675" i="4"/>
  <c r="P2675" i="4" s="1"/>
  <c r="N2825" i="4"/>
  <c r="P2825" i="4" s="1"/>
  <c r="N3175" i="4"/>
  <c r="P3175" i="4" s="1"/>
  <c r="N3275" i="4"/>
  <c r="P3275" i="4" s="1"/>
  <c r="N3325" i="4"/>
  <c r="P3325" i="4" s="1"/>
  <c r="N1975" i="4"/>
  <c r="N1525" i="4"/>
  <c r="N1675" i="4"/>
  <c r="N4825" i="4"/>
  <c r="N4975" i="4"/>
  <c r="N125" i="4"/>
  <c r="P125" i="4" s="1"/>
  <c r="N875" i="4"/>
  <c r="P875" i="4" s="1"/>
  <c r="N1125" i="4"/>
  <c r="P1125" i="4" s="1"/>
  <c r="N25" i="4"/>
  <c r="P25" i="4" s="1"/>
  <c r="O25" i="4" s="1"/>
  <c r="N725" i="4"/>
  <c r="P725" i="4" s="1"/>
  <c r="N1925" i="4"/>
  <c r="N475" i="4"/>
  <c r="P475" i="4" s="1"/>
  <c r="N625" i="4"/>
  <c r="P625" i="4" s="1"/>
  <c r="N1775" i="4"/>
  <c r="N2075" i="4"/>
  <c r="P2075" i="4" s="1"/>
  <c r="N2125" i="4"/>
  <c r="P2125" i="4" s="1"/>
  <c r="N2725" i="4"/>
  <c r="P2725" i="4" s="1"/>
  <c r="N3475" i="4"/>
  <c r="P3475" i="4" s="1"/>
  <c r="N1725" i="4"/>
  <c r="N3025" i="4"/>
  <c r="P3025" i="4" s="1"/>
  <c r="N1575" i="4"/>
  <c r="N4875" i="4"/>
  <c r="N2325" i="4"/>
  <c r="P2325" i="4" s="1"/>
  <c r="N2975" i="4"/>
  <c r="P2975" i="4" s="1"/>
  <c r="N1825" i="4"/>
  <c r="N1275" i="4"/>
  <c r="P1275" i="4" s="1"/>
  <c r="N2925" i="4"/>
  <c r="P2925" i="4" s="1"/>
  <c r="N575" i="4"/>
  <c r="P575" i="4" s="1"/>
  <c r="N1375" i="4"/>
  <c r="P1375" i="4" s="1"/>
  <c r="N2525" i="4"/>
  <c r="P2525" i="4" s="1"/>
  <c r="N3825" i="4"/>
  <c r="N3675" i="4"/>
  <c r="N4625" i="4"/>
  <c r="N5175" i="4"/>
  <c r="N4575" i="4"/>
  <c r="N4275" i="4"/>
  <c r="N3625" i="4"/>
  <c r="N3125" i="4"/>
  <c r="P3125" i="4" s="1"/>
  <c r="N2625" i="4"/>
  <c r="P2625" i="4" s="1"/>
  <c r="N4325" i="4"/>
  <c r="N1625" i="4"/>
  <c r="N4225" i="4"/>
  <c r="N2375" i="4"/>
  <c r="P2375" i="4" s="1"/>
  <c r="N5075" i="4"/>
  <c r="N3775" i="4"/>
  <c r="N3225" i="4"/>
  <c r="P3225" i="4" s="1"/>
  <c r="N425" i="4"/>
  <c r="P425" i="4" s="1"/>
  <c r="N1475" i="4"/>
  <c r="P1475" i="4" s="1"/>
  <c r="N1175" i="4"/>
  <c r="P1175" i="4" s="1"/>
  <c r="N2025" i="4"/>
  <c r="P2025" i="4" s="1"/>
  <c r="N2225" i="4"/>
  <c r="P2225" i="4" s="1"/>
  <c r="N2275" i="4"/>
  <c r="P2275" i="4" s="1"/>
  <c r="N3925" i="4"/>
  <c r="N225" i="4"/>
  <c r="P225" i="4" s="1"/>
  <c r="N1325" i="4"/>
  <c r="P1325" i="4" s="1"/>
  <c r="N2875" i="4"/>
  <c r="P2875" i="4" s="1"/>
  <c r="N4725" i="4"/>
  <c r="N2175" i="4"/>
  <c r="P2175" i="4" s="1"/>
  <c r="N375" i="4"/>
  <c r="P375" i="4" s="1"/>
  <c r="N1875" i="4"/>
  <c r="N3425" i="4"/>
  <c r="P3425" i="4" s="1"/>
  <c r="N4375" i="4"/>
  <c r="N2775" i="4"/>
  <c r="P2775" i="4" s="1"/>
  <c r="N975" i="4"/>
  <c r="P975" i="4" s="1"/>
  <c r="N825" i="4"/>
  <c r="P825" i="4" s="1"/>
  <c r="N3975" i="4"/>
  <c r="N925" i="4"/>
  <c r="P925" i="4" s="1"/>
  <c r="N525" i="4"/>
  <c r="P525" i="4" s="1"/>
  <c r="C22" i="9"/>
  <c r="A23" i="9"/>
  <c r="R5174" i="4"/>
  <c r="P5174" i="4"/>
  <c r="R3924" i="4"/>
  <c r="P3924" i="4"/>
  <c r="R3774" i="4"/>
  <c r="P3774" i="4"/>
  <c r="R4424" i="4"/>
  <c r="P4424" i="4"/>
  <c r="R4324" i="4"/>
  <c r="P4324" i="4"/>
  <c r="P5224" i="4"/>
  <c r="R5224" i="4"/>
  <c r="C24" i="7"/>
  <c r="C73" i="7"/>
  <c r="D73" i="7" s="1"/>
  <c r="C223" i="7"/>
  <c r="D223" i="7" s="1"/>
  <c r="C173" i="7"/>
  <c r="D173" i="7" s="1"/>
  <c r="D23" i="7"/>
  <c r="C123" i="7"/>
  <c r="D123" i="7" s="1"/>
  <c r="C171" i="9"/>
  <c r="A172" i="9"/>
  <c r="U3526" i="4"/>
  <c r="E3526" i="4"/>
  <c r="T3526" i="4" s="1"/>
  <c r="S3526" i="4" s="1"/>
  <c r="V3527" i="4" s="1"/>
  <c r="C3527" i="4"/>
  <c r="R4624" i="4"/>
  <c r="P4624" i="4"/>
  <c r="R4274" i="4"/>
  <c r="P4274" i="4"/>
  <c r="R5024" i="4"/>
  <c r="P5024" i="4"/>
  <c r="R3974" i="4"/>
  <c r="P3974" i="4"/>
  <c r="R3524" i="4"/>
  <c r="Q3524" i="4" s="1"/>
  <c r="P3524" i="4"/>
  <c r="O3524" i="4" s="1"/>
  <c r="R4024" i="4"/>
  <c r="P4024" i="4"/>
  <c r="H222" i="9"/>
  <c r="F223" i="9"/>
  <c r="I22" i="8" l="1"/>
  <c r="E23" i="8"/>
  <c r="F22" i="8"/>
  <c r="R22" i="8"/>
  <c r="L22" i="8"/>
  <c r="R3925" i="4"/>
  <c r="P3925" i="4"/>
  <c r="R4575" i="4"/>
  <c r="P4575" i="4"/>
  <c r="U3527" i="4"/>
  <c r="E3527" i="4"/>
  <c r="T3527" i="4" s="1"/>
  <c r="S3527" i="4" s="1"/>
  <c r="V3528" i="4" s="1"/>
  <c r="C3528" i="4"/>
  <c r="R5175" i="4"/>
  <c r="P5175" i="4"/>
  <c r="C172" i="9"/>
  <c r="A173" i="9"/>
  <c r="R3975" i="4"/>
  <c r="P3975" i="4"/>
  <c r="R4225" i="4"/>
  <c r="P4225" i="4"/>
  <c r="R4275" i="4"/>
  <c r="P4275" i="4"/>
  <c r="P4475" i="4"/>
  <c r="R4475" i="4"/>
  <c r="R5125" i="4"/>
  <c r="P5125" i="4"/>
  <c r="P3575" i="4"/>
  <c r="R3575" i="4"/>
  <c r="F74" i="9"/>
  <c r="H73" i="9"/>
  <c r="C25" i="7"/>
  <c r="D24" i="7"/>
  <c r="C124" i="7"/>
  <c r="D124" i="7" s="1"/>
  <c r="C224" i="7"/>
  <c r="D224" i="7" s="1"/>
  <c r="C74" i="7"/>
  <c r="D74" i="7" s="1"/>
  <c r="C174" i="7"/>
  <c r="D174" i="7" s="1"/>
  <c r="R4025" i="4"/>
  <c r="P4025" i="4"/>
  <c r="H25" i="9"/>
  <c r="F26" i="9"/>
  <c r="R4725" i="4"/>
  <c r="P4725" i="4"/>
  <c r="R3775" i="4"/>
  <c r="P3775" i="4"/>
  <c r="R4625" i="4"/>
  <c r="P4625" i="4"/>
  <c r="R4425" i="4"/>
  <c r="P4425" i="4"/>
  <c r="R4125" i="4"/>
  <c r="P4125" i="4"/>
  <c r="F124" i="9"/>
  <c r="H123" i="9"/>
  <c r="C224" i="9"/>
  <c r="A225" i="9"/>
  <c r="F175" i="9"/>
  <c r="H174" i="9"/>
  <c r="N22" i="8"/>
  <c r="O21" i="8"/>
  <c r="V21" i="8"/>
  <c r="R3675" i="4"/>
  <c r="P3675" i="4"/>
  <c r="R4675" i="4"/>
  <c r="P4675" i="4"/>
  <c r="R4075" i="4"/>
  <c r="P4075" i="4"/>
  <c r="R3875" i="4"/>
  <c r="P3875" i="4"/>
  <c r="V27" i="4"/>
  <c r="R3725" i="4"/>
  <c r="P3725" i="4"/>
  <c r="A24" i="9"/>
  <c r="C23" i="9"/>
  <c r="R4325" i="4"/>
  <c r="P4325" i="4"/>
  <c r="R5025" i="4"/>
  <c r="P5025" i="4"/>
  <c r="C123" i="9"/>
  <c r="A124" i="9"/>
  <c r="W22" i="8"/>
  <c r="V22" i="8"/>
  <c r="N2426" i="4"/>
  <c r="P2426" i="4" s="1"/>
  <c r="N2176" i="4"/>
  <c r="P2176" i="4" s="1"/>
  <c r="N3626" i="4"/>
  <c r="N3826" i="4"/>
  <c r="N3676" i="4"/>
  <c r="N4376" i="4"/>
  <c r="N3726" i="4"/>
  <c r="N5126" i="4"/>
  <c r="N5226" i="4"/>
  <c r="N4676" i="4"/>
  <c r="N126" i="4"/>
  <c r="P126" i="4" s="1"/>
  <c r="N626" i="4"/>
  <c r="P626" i="4" s="1"/>
  <c r="N2726" i="4"/>
  <c r="P2726" i="4" s="1"/>
  <c r="N2126" i="4"/>
  <c r="P2126" i="4" s="1"/>
  <c r="N226" i="4"/>
  <c r="P226" i="4" s="1"/>
  <c r="N926" i="4"/>
  <c r="P926" i="4" s="1"/>
  <c r="N1276" i="4"/>
  <c r="P1276" i="4" s="1"/>
  <c r="N2926" i="4"/>
  <c r="P2926" i="4" s="1"/>
  <c r="N3226" i="4"/>
  <c r="P3226" i="4" s="1"/>
  <c r="N3476" i="4"/>
  <c r="P3476" i="4" s="1"/>
  <c r="N1876" i="4"/>
  <c r="N1626" i="4"/>
  <c r="N4776" i="4"/>
  <c r="N4926" i="4"/>
  <c r="N2026" i="4"/>
  <c r="P2026" i="4" s="1"/>
  <c r="N176" i="4"/>
  <c r="P176" i="4" s="1"/>
  <c r="N426" i="4"/>
  <c r="P426" i="4" s="1"/>
  <c r="N526" i="4"/>
  <c r="P526" i="4" s="1"/>
  <c r="N1176" i="4"/>
  <c r="P1176" i="4" s="1"/>
  <c r="N1226" i="4"/>
  <c r="P1226" i="4" s="1"/>
  <c r="N2376" i="4"/>
  <c r="P2376" i="4" s="1"/>
  <c r="N4576" i="4"/>
  <c r="N26" i="4"/>
  <c r="P26" i="4" s="1"/>
  <c r="O26" i="4" s="1"/>
  <c r="N326" i="4"/>
  <c r="P326" i="4" s="1"/>
  <c r="N3876" i="4"/>
  <c r="N4276" i="4"/>
  <c r="N1476" i="4"/>
  <c r="P1476" i="4" s="1"/>
  <c r="N2326" i="4"/>
  <c r="P2326" i="4" s="1"/>
  <c r="N3976" i="4"/>
  <c r="N3176" i="4"/>
  <c r="P3176" i="4" s="1"/>
  <c r="N1826" i="4"/>
  <c r="N2226" i="4"/>
  <c r="P2226" i="4" s="1"/>
  <c r="N826" i="4"/>
  <c r="P826" i="4" s="1"/>
  <c r="N3326" i="4"/>
  <c r="P3326" i="4" s="1"/>
  <c r="N1926" i="4"/>
  <c r="N2876" i="4"/>
  <c r="P2876" i="4" s="1"/>
  <c r="N1576" i="4"/>
  <c r="N1726" i="4"/>
  <c r="N4876" i="4"/>
  <c r="N2476" i="4"/>
  <c r="P2476" i="4" s="1"/>
  <c r="N2576" i="4"/>
  <c r="P2576" i="4" s="1"/>
  <c r="N4026" i="4"/>
  <c r="N3026" i="4"/>
  <c r="P3026" i="4" s="1"/>
  <c r="N1976" i="4"/>
  <c r="N2276" i="4"/>
  <c r="P2276" i="4" s="1"/>
  <c r="N1026" i="4"/>
  <c r="P1026" i="4" s="1"/>
  <c r="N3126" i="4"/>
  <c r="P3126" i="4" s="1"/>
  <c r="N3376" i="4"/>
  <c r="P3376" i="4" s="1"/>
  <c r="N1526" i="4"/>
  <c r="N4976" i="4"/>
  <c r="N4826" i="4"/>
  <c r="N1376" i="4"/>
  <c r="P1376" i="4" s="1"/>
  <c r="N3426" i="4"/>
  <c r="P3426" i="4" s="1"/>
  <c r="N1676" i="4"/>
  <c r="N4126" i="4"/>
  <c r="N1776" i="4"/>
  <c r="N2076" i="4"/>
  <c r="P2076" i="4" s="1"/>
  <c r="N2526" i="4"/>
  <c r="P2526" i="4" s="1"/>
  <c r="N4526" i="4"/>
  <c r="N726" i="4"/>
  <c r="P726" i="4" s="1"/>
  <c r="N2776" i="4"/>
  <c r="P2776" i="4" s="1"/>
  <c r="N3776" i="4"/>
  <c r="N1076" i="4"/>
  <c r="P1076" i="4" s="1"/>
  <c r="N5076" i="4"/>
  <c r="N4726" i="4"/>
  <c r="N4476" i="4"/>
  <c r="N4176" i="4"/>
  <c r="N376" i="4"/>
  <c r="P376" i="4" s="1"/>
  <c r="N3526" i="4"/>
  <c r="N2626" i="4"/>
  <c r="P2626" i="4" s="1"/>
  <c r="N476" i="4"/>
  <c r="P476" i="4" s="1"/>
  <c r="N276" i="4"/>
  <c r="P276" i="4" s="1"/>
  <c r="N76" i="4"/>
  <c r="P76" i="4" s="1"/>
  <c r="N4326" i="4"/>
  <c r="N1426" i="4"/>
  <c r="P1426" i="4" s="1"/>
  <c r="N3576" i="4"/>
  <c r="N4226" i="4"/>
  <c r="N2676" i="4"/>
  <c r="P2676" i="4" s="1"/>
  <c r="N3276" i="4"/>
  <c r="P3276" i="4" s="1"/>
  <c r="N876" i="4"/>
  <c r="P876" i="4" s="1"/>
  <c r="N4426" i="4"/>
  <c r="N5026" i="4"/>
  <c r="N976" i="4"/>
  <c r="P976" i="4" s="1"/>
  <c r="N2826" i="4"/>
  <c r="P2826" i="4" s="1"/>
  <c r="N1326" i="4"/>
  <c r="P1326" i="4" s="1"/>
  <c r="N3076" i="4"/>
  <c r="P3076" i="4" s="1"/>
  <c r="N4626" i="4"/>
  <c r="N5176" i="4"/>
  <c r="N576" i="4"/>
  <c r="P576" i="4" s="1"/>
  <c r="N1126" i="4"/>
  <c r="P1126" i="4" s="1"/>
  <c r="N676" i="4"/>
  <c r="P676" i="4" s="1"/>
  <c r="N776" i="4"/>
  <c r="P776" i="4" s="1"/>
  <c r="N2976" i="4"/>
  <c r="P2976" i="4" s="1"/>
  <c r="N3926" i="4"/>
  <c r="N4076" i="4"/>
  <c r="F224" i="9"/>
  <c r="H223" i="9"/>
  <c r="R4375" i="4"/>
  <c r="P4375" i="4"/>
  <c r="R5075" i="4"/>
  <c r="P5075" i="4"/>
  <c r="R3625" i="4"/>
  <c r="P3625" i="4"/>
  <c r="R3825" i="4"/>
  <c r="P3825" i="4"/>
  <c r="P4175" i="4"/>
  <c r="R4175" i="4"/>
  <c r="R4525" i="4"/>
  <c r="P4525" i="4"/>
  <c r="R5225" i="4"/>
  <c r="P5225" i="4"/>
  <c r="R3525" i="4"/>
  <c r="Q3525" i="4" s="1"/>
  <c r="P3525" i="4"/>
  <c r="O3525" i="4" s="1"/>
  <c r="J24" i="6"/>
  <c r="G23" i="8" s="1"/>
  <c r="H23" i="8" s="1"/>
  <c r="B25" i="6"/>
  <c r="B23" i="8"/>
  <c r="C23" i="8" s="1"/>
  <c r="S24" i="6"/>
  <c r="P23" i="8" s="1"/>
  <c r="Q23" i="8" s="1"/>
  <c r="V24" i="6"/>
  <c r="T23" i="8" s="1"/>
  <c r="U23" i="8" s="1"/>
  <c r="M24" i="6"/>
  <c r="J23" i="8" s="1"/>
  <c r="K23" i="8" s="1"/>
  <c r="G24" i="6"/>
  <c r="D23" i="8" s="1"/>
  <c r="P24" i="6"/>
  <c r="M23" i="8" s="1"/>
  <c r="A74" i="9"/>
  <c r="C73" i="9"/>
  <c r="U27" i="4"/>
  <c r="E27" i="4"/>
  <c r="T27" i="4" s="1"/>
  <c r="S27" i="4" s="1"/>
  <c r="C28" i="4"/>
  <c r="I23" i="8" l="1"/>
  <c r="R23" i="8"/>
  <c r="L23" i="8"/>
  <c r="W23" i="8"/>
  <c r="R3926" i="4"/>
  <c r="P3926" i="4"/>
  <c r="R4576" i="4"/>
  <c r="P4576" i="4"/>
  <c r="A25" i="9"/>
  <c r="C24" i="9"/>
  <c r="R4626" i="4"/>
  <c r="P4626" i="4"/>
  <c r="R3526" i="4"/>
  <c r="Q3526" i="4" s="1"/>
  <c r="P3526" i="4"/>
  <c r="O3526" i="4" s="1"/>
  <c r="R3726" i="4"/>
  <c r="P3726" i="4"/>
  <c r="A75" i="9"/>
  <c r="C74" i="9"/>
  <c r="R3776" i="4"/>
  <c r="P3776" i="4"/>
  <c r="E24" i="8"/>
  <c r="F23" i="8"/>
  <c r="B24" i="8"/>
  <c r="C24" i="8" s="1"/>
  <c r="J25" i="6"/>
  <c r="G24" i="8" s="1"/>
  <c r="H24" i="8" s="1"/>
  <c r="S25" i="6"/>
  <c r="P24" i="8" s="1"/>
  <c r="Q24" i="8" s="1"/>
  <c r="V25" i="6"/>
  <c r="T24" i="8" s="1"/>
  <c r="U24" i="8" s="1"/>
  <c r="B26" i="6"/>
  <c r="M25" i="6"/>
  <c r="J24" i="8" s="1"/>
  <c r="K24" i="8" s="1"/>
  <c r="P25" i="6"/>
  <c r="M24" i="8" s="1"/>
  <c r="G25" i="6"/>
  <c r="D24" i="8" s="1"/>
  <c r="R4176" i="4"/>
  <c r="P4176" i="4"/>
  <c r="R4126" i="4"/>
  <c r="P4126" i="4"/>
  <c r="R3876" i="4"/>
  <c r="P3876" i="4"/>
  <c r="R3676" i="4"/>
  <c r="P3676" i="4"/>
  <c r="N3577" i="4"/>
  <c r="N3727" i="4"/>
  <c r="N3877" i="4"/>
  <c r="N4027" i="4"/>
  <c r="N4177" i="4"/>
  <c r="N177" i="4"/>
  <c r="P177" i="4" s="1"/>
  <c r="N777" i="4"/>
  <c r="P777" i="4" s="1"/>
  <c r="N2127" i="4"/>
  <c r="P2127" i="4" s="1"/>
  <c r="N3527" i="4"/>
  <c r="N4527" i="4"/>
  <c r="N4677" i="4"/>
  <c r="N5127" i="4"/>
  <c r="N1027" i="4"/>
  <c r="P1027" i="4" s="1"/>
  <c r="N1827" i="4"/>
  <c r="N1977" i="4"/>
  <c r="N4877" i="4"/>
  <c r="N327" i="4"/>
  <c r="P327" i="4" s="1"/>
  <c r="N377" i="4"/>
  <c r="P377" i="4" s="1"/>
  <c r="N477" i="4"/>
  <c r="P477" i="4" s="1"/>
  <c r="N2577" i="4"/>
  <c r="P2577" i="4" s="1"/>
  <c r="N2677" i="4"/>
  <c r="P2677" i="4" s="1"/>
  <c r="N3077" i="4"/>
  <c r="P3077" i="4" s="1"/>
  <c r="N3377" i="4"/>
  <c r="P3377" i="4" s="1"/>
  <c r="N2377" i="4"/>
  <c r="P2377" i="4" s="1"/>
  <c r="N2277" i="4"/>
  <c r="P2277" i="4" s="1"/>
  <c r="N5077" i="4"/>
  <c r="N27" i="4"/>
  <c r="P27" i="4" s="1"/>
  <c r="O27" i="4" s="1"/>
  <c r="N577" i="4"/>
  <c r="P577" i="4" s="1"/>
  <c r="N3827" i="4"/>
  <c r="N1227" i="4"/>
  <c r="P1227" i="4" s="1"/>
  <c r="N4377" i="4"/>
  <c r="N627" i="4"/>
  <c r="P627" i="4" s="1"/>
  <c r="N2777" i="4"/>
  <c r="P2777" i="4" s="1"/>
  <c r="N2927" i="4"/>
  <c r="P2927" i="4" s="1"/>
  <c r="N3477" i="4"/>
  <c r="P3477" i="4" s="1"/>
  <c r="N1877" i="4"/>
  <c r="N2427" i="4"/>
  <c r="P2427" i="4" s="1"/>
  <c r="N1077" i="4"/>
  <c r="P1077" i="4" s="1"/>
  <c r="N427" i="4"/>
  <c r="P427" i="4" s="1"/>
  <c r="N1527" i="4"/>
  <c r="N4827" i="4"/>
  <c r="N4977" i="4"/>
  <c r="N2077" i="4"/>
  <c r="P2077" i="4" s="1"/>
  <c r="N1427" i="4"/>
  <c r="P1427" i="4" s="1"/>
  <c r="N3027" i="4"/>
  <c r="P3027" i="4" s="1"/>
  <c r="N927" i="4"/>
  <c r="P927" i="4" s="1"/>
  <c r="N977" i="4"/>
  <c r="P977" i="4" s="1"/>
  <c r="N3327" i="4"/>
  <c r="P3327" i="4" s="1"/>
  <c r="N1777" i="4"/>
  <c r="N1327" i="4"/>
  <c r="P1327" i="4" s="1"/>
  <c r="N3227" i="4"/>
  <c r="P3227" i="4" s="1"/>
  <c r="N3277" i="4"/>
  <c r="P3277" i="4" s="1"/>
  <c r="N3427" i="4"/>
  <c r="P3427" i="4" s="1"/>
  <c r="N4777" i="4"/>
  <c r="N2177" i="4"/>
  <c r="P2177" i="4" s="1"/>
  <c r="N4927" i="4"/>
  <c r="N2227" i="4"/>
  <c r="P2227" i="4" s="1"/>
  <c r="N1127" i="4"/>
  <c r="P1127" i="4" s="1"/>
  <c r="N1627" i="4"/>
  <c r="N2827" i="4"/>
  <c r="P2827" i="4" s="1"/>
  <c r="N2327" i="4"/>
  <c r="P2327" i="4" s="1"/>
  <c r="N1927" i="4"/>
  <c r="N1477" i="4"/>
  <c r="P1477" i="4" s="1"/>
  <c r="N2627" i="4"/>
  <c r="P2627" i="4" s="1"/>
  <c r="N3127" i="4"/>
  <c r="P3127" i="4" s="1"/>
  <c r="N677" i="4"/>
  <c r="P677" i="4" s="1"/>
  <c r="N877" i="4"/>
  <c r="P877" i="4" s="1"/>
  <c r="N4227" i="4"/>
  <c r="N4627" i="4"/>
  <c r="N4727" i="4"/>
  <c r="N527" i="4"/>
  <c r="P527" i="4" s="1"/>
  <c r="N1577" i="4"/>
  <c r="N2977" i="4"/>
  <c r="P2977" i="4" s="1"/>
  <c r="N1177" i="4"/>
  <c r="P1177" i="4" s="1"/>
  <c r="N277" i="4"/>
  <c r="P277" i="4" s="1"/>
  <c r="N5177" i="4"/>
  <c r="N2027" i="4"/>
  <c r="P2027" i="4" s="1"/>
  <c r="N3677" i="4"/>
  <c r="N3927" i="4"/>
  <c r="N4327" i="4"/>
  <c r="N3177" i="4"/>
  <c r="P3177" i="4" s="1"/>
  <c r="N5027" i="4"/>
  <c r="N3627" i="4"/>
  <c r="N77" i="4"/>
  <c r="P77" i="4" s="1"/>
  <c r="N4427" i="4"/>
  <c r="N3977" i="4"/>
  <c r="N4277" i="4"/>
  <c r="N1677" i="4"/>
  <c r="N1727" i="4"/>
  <c r="N1377" i="4"/>
  <c r="P1377" i="4" s="1"/>
  <c r="N2527" i="4"/>
  <c r="P2527" i="4" s="1"/>
  <c r="N727" i="4"/>
  <c r="P727" i="4" s="1"/>
  <c r="N4477" i="4"/>
  <c r="N5227" i="4"/>
  <c r="N1277" i="4"/>
  <c r="P1277" i="4" s="1"/>
  <c r="N227" i="4"/>
  <c r="P227" i="4" s="1"/>
  <c r="N827" i="4"/>
  <c r="P827" i="4" s="1"/>
  <c r="N2877" i="4"/>
  <c r="P2877" i="4" s="1"/>
  <c r="N2727" i="4"/>
  <c r="P2727" i="4" s="1"/>
  <c r="N4127" i="4"/>
  <c r="N4577" i="4"/>
  <c r="N3777" i="4"/>
  <c r="N2477" i="4"/>
  <c r="P2477" i="4" s="1"/>
  <c r="N4077" i="4"/>
  <c r="N127" i="4"/>
  <c r="P127" i="4" s="1"/>
  <c r="P5026" i="4"/>
  <c r="R5026" i="4"/>
  <c r="R5076" i="4"/>
  <c r="P5076" i="4"/>
  <c r="R5126" i="4"/>
  <c r="P5126" i="4"/>
  <c r="R4326" i="4"/>
  <c r="P4326" i="4"/>
  <c r="R4276" i="4"/>
  <c r="P4276" i="4"/>
  <c r="N23" i="8"/>
  <c r="O22" i="8"/>
  <c r="F125" i="9"/>
  <c r="H124" i="9"/>
  <c r="C29" i="4"/>
  <c r="E28" i="4"/>
  <c r="T28" i="4" s="1"/>
  <c r="S28" i="4" s="1"/>
  <c r="H224" i="9"/>
  <c r="F225" i="9"/>
  <c r="R4476" i="4"/>
  <c r="P4476" i="4"/>
  <c r="R4026" i="4"/>
  <c r="P4026" i="4"/>
  <c r="R4676" i="4"/>
  <c r="P4676" i="4"/>
  <c r="R3826" i="4"/>
  <c r="P3826" i="4"/>
  <c r="F176" i="9"/>
  <c r="H175" i="9"/>
  <c r="C26" i="7"/>
  <c r="D25" i="7"/>
  <c r="C175" i="7"/>
  <c r="D175" i="7" s="1"/>
  <c r="C225" i="7"/>
  <c r="D225" i="7" s="1"/>
  <c r="C75" i="7"/>
  <c r="D75" i="7" s="1"/>
  <c r="C125" i="7"/>
  <c r="D125" i="7" s="1"/>
  <c r="R5176" i="4"/>
  <c r="P5176" i="4"/>
  <c r="R3576" i="4"/>
  <c r="P3576" i="4"/>
  <c r="F75" i="9"/>
  <c r="H74" i="9"/>
  <c r="R4426" i="4"/>
  <c r="P4426" i="4"/>
  <c r="H26" i="9"/>
  <c r="F27" i="9"/>
  <c r="C173" i="9"/>
  <c r="A174" i="9"/>
  <c r="U3528" i="4"/>
  <c r="E3528" i="4"/>
  <c r="T3528" i="4" s="1"/>
  <c r="S3528" i="4" s="1"/>
  <c r="C3529" i="4"/>
  <c r="R4376" i="4"/>
  <c r="P4376" i="4"/>
  <c r="V28" i="4"/>
  <c r="U28" i="4" s="1"/>
  <c r="R4076" i="4"/>
  <c r="P4076" i="4"/>
  <c r="R4226" i="4"/>
  <c r="P4226" i="4"/>
  <c r="P4726" i="4"/>
  <c r="R4726" i="4"/>
  <c r="R4526" i="4"/>
  <c r="P4526" i="4"/>
  <c r="P3976" i="4"/>
  <c r="R3976" i="4"/>
  <c r="R5226" i="4"/>
  <c r="P5226" i="4"/>
  <c r="P3626" i="4"/>
  <c r="R3626" i="4"/>
  <c r="C124" i="9"/>
  <c r="A125" i="9"/>
  <c r="C225" i="9"/>
  <c r="A226" i="9"/>
  <c r="S22" i="8"/>
  <c r="I24" i="8" l="1"/>
  <c r="K25" i="8"/>
  <c r="L24" i="8"/>
  <c r="U25" i="8"/>
  <c r="V24" i="8"/>
  <c r="W24" i="8"/>
  <c r="R24" i="8"/>
  <c r="S24" i="8"/>
  <c r="A175" i="9"/>
  <c r="C174" i="9"/>
  <c r="R3877" i="4"/>
  <c r="P3877" i="4"/>
  <c r="C75" i="9"/>
  <c r="A76" i="9"/>
  <c r="F76" i="9"/>
  <c r="H75" i="9"/>
  <c r="N24" i="8"/>
  <c r="O23" i="8"/>
  <c r="R4327" i="4"/>
  <c r="P4327" i="4"/>
  <c r="R3727" i="4"/>
  <c r="P3727" i="4"/>
  <c r="F28" i="9"/>
  <c r="H27" i="9"/>
  <c r="R4427" i="4"/>
  <c r="P4427" i="4"/>
  <c r="R4377" i="4"/>
  <c r="P4377" i="4"/>
  <c r="S26" i="6"/>
  <c r="P25" i="8" s="1"/>
  <c r="Q25" i="8" s="1"/>
  <c r="V26" i="6"/>
  <c r="T25" i="8" s="1"/>
  <c r="J26" i="6"/>
  <c r="G25" i="8" s="1"/>
  <c r="H25" i="8" s="1"/>
  <c r="B27" i="6"/>
  <c r="B25" i="8"/>
  <c r="C25" i="8" s="1"/>
  <c r="G26" i="6"/>
  <c r="D25" i="8" s="1"/>
  <c r="M26" i="6"/>
  <c r="J25" i="8" s="1"/>
  <c r="P26" i="6"/>
  <c r="M25" i="8" s="1"/>
  <c r="E25" i="8"/>
  <c r="F24" i="8"/>
  <c r="U3529" i="4"/>
  <c r="C3530" i="4"/>
  <c r="E3529" i="4"/>
  <c r="T3529" i="4" s="1"/>
  <c r="S3529" i="4" s="1"/>
  <c r="R3777" i="4"/>
  <c r="P3777" i="4"/>
  <c r="R3677" i="4"/>
  <c r="P3677" i="4"/>
  <c r="R5127" i="4"/>
  <c r="P5127" i="4"/>
  <c r="V23" i="8"/>
  <c r="R4477" i="4"/>
  <c r="P4477" i="4"/>
  <c r="R4627" i="4"/>
  <c r="P4627" i="4"/>
  <c r="V29" i="4"/>
  <c r="P5077" i="4"/>
  <c r="R5077" i="4"/>
  <c r="R3927" i="4"/>
  <c r="P3927" i="4"/>
  <c r="R3577" i="4"/>
  <c r="P3577" i="4"/>
  <c r="A26" i="9"/>
  <c r="C25" i="9"/>
  <c r="S23" i="8"/>
  <c r="A227" i="9"/>
  <c r="C226" i="9"/>
  <c r="V3529" i="4"/>
  <c r="N2228" i="4"/>
  <c r="P2228" i="4" s="1"/>
  <c r="N2378" i="4"/>
  <c r="P2378" i="4" s="1"/>
  <c r="N2178" i="4"/>
  <c r="P2178" i="4" s="1"/>
  <c r="N5078" i="4"/>
  <c r="N3978" i="4"/>
  <c r="N3578" i="4"/>
  <c r="N3878" i="4"/>
  <c r="N3928" i="4"/>
  <c r="N4578" i="4"/>
  <c r="N4628" i="4"/>
  <c r="N5128" i="4"/>
  <c r="N128" i="4"/>
  <c r="P128" i="4" s="1"/>
  <c r="N4378" i="4"/>
  <c r="N3678" i="4"/>
  <c r="N4028" i="4"/>
  <c r="N4328" i="4"/>
  <c r="N4678" i="4"/>
  <c r="N928" i="4"/>
  <c r="P928" i="4" s="1"/>
  <c r="N1278" i="4"/>
  <c r="P1278" i="4" s="1"/>
  <c r="N2728" i="4"/>
  <c r="P2728" i="4" s="1"/>
  <c r="N2078" i="4"/>
  <c r="P2078" i="4" s="1"/>
  <c r="N4278" i="4"/>
  <c r="N278" i="4"/>
  <c r="P278" i="4" s="1"/>
  <c r="N528" i="4"/>
  <c r="P528" i="4" s="1"/>
  <c r="N1228" i="4"/>
  <c r="P1228" i="4" s="1"/>
  <c r="N2928" i="4"/>
  <c r="P2928" i="4" s="1"/>
  <c r="N3228" i="4"/>
  <c r="P3228" i="4" s="1"/>
  <c r="N3478" i="4"/>
  <c r="P3478" i="4" s="1"/>
  <c r="N1978" i="4"/>
  <c r="N1578" i="4"/>
  <c r="N4878" i="4"/>
  <c r="N5178" i="4"/>
  <c r="N778" i="4"/>
  <c r="P778" i="4" s="1"/>
  <c r="N1378" i="4"/>
  <c r="P1378" i="4" s="1"/>
  <c r="N628" i="4"/>
  <c r="P628" i="4" s="1"/>
  <c r="N28" i="4"/>
  <c r="P28" i="4" s="1"/>
  <c r="O28" i="4" s="1"/>
  <c r="N728" i="4"/>
  <c r="P728" i="4" s="1"/>
  <c r="N3028" i="4"/>
  <c r="P3028" i="4" s="1"/>
  <c r="N3378" i="4"/>
  <c r="P3378" i="4" s="1"/>
  <c r="N2278" i="4"/>
  <c r="P2278" i="4" s="1"/>
  <c r="N328" i="4"/>
  <c r="P328" i="4" s="1"/>
  <c r="N578" i="4"/>
  <c r="P578" i="4" s="1"/>
  <c r="N3728" i="4"/>
  <c r="N2878" i="4"/>
  <c r="P2878" i="4" s="1"/>
  <c r="N3428" i="4"/>
  <c r="P3428" i="4" s="1"/>
  <c r="N1528" i="4"/>
  <c r="N1678" i="4"/>
  <c r="N4828" i="4"/>
  <c r="N4978" i="4"/>
  <c r="N878" i="4"/>
  <c r="P878" i="4" s="1"/>
  <c r="N2528" i="4"/>
  <c r="P2528" i="4" s="1"/>
  <c r="N1928" i="4"/>
  <c r="N1628" i="4"/>
  <c r="N4778" i="4"/>
  <c r="N4928" i="4"/>
  <c r="N3078" i="4"/>
  <c r="P3078" i="4" s="1"/>
  <c r="N2428" i="4"/>
  <c r="P2428" i="4" s="1"/>
  <c r="N3178" i="4"/>
  <c r="P3178" i="4" s="1"/>
  <c r="N2328" i="4"/>
  <c r="P2328" i="4" s="1"/>
  <c r="N1878" i="4"/>
  <c r="N4428" i="4"/>
  <c r="N2478" i="4"/>
  <c r="P2478" i="4" s="1"/>
  <c r="N828" i="4"/>
  <c r="P828" i="4" s="1"/>
  <c r="N2678" i="4"/>
  <c r="P2678" i="4" s="1"/>
  <c r="N1428" i="4"/>
  <c r="P1428" i="4" s="1"/>
  <c r="N1328" i="4"/>
  <c r="P1328" i="4" s="1"/>
  <c r="N1128" i="4"/>
  <c r="P1128" i="4" s="1"/>
  <c r="N78" i="4"/>
  <c r="P78" i="4" s="1"/>
  <c r="N1728" i="4"/>
  <c r="N1828" i="4"/>
  <c r="N4478" i="4"/>
  <c r="N2778" i="4"/>
  <c r="P2778" i="4" s="1"/>
  <c r="N428" i="4"/>
  <c r="P428" i="4" s="1"/>
  <c r="N3828" i="4"/>
  <c r="N3778" i="4"/>
  <c r="N2128" i="4"/>
  <c r="P2128" i="4" s="1"/>
  <c r="N2578" i="4"/>
  <c r="P2578" i="4" s="1"/>
  <c r="N1478" i="4"/>
  <c r="P1478" i="4" s="1"/>
  <c r="N478" i="4"/>
  <c r="P478" i="4" s="1"/>
  <c r="N3628" i="4"/>
  <c r="N1778" i="4"/>
  <c r="N1178" i="4"/>
  <c r="P1178" i="4" s="1"/>
  <c r="N3278" i="4"/>
  <c r="P3278" i="4" s="1"/>
  <c r="N978" i="4"/>
  <c r="P978" i="4" s="1"/>
  <c r="N178" i="4"/>
  <c r="P178" i="4" s="1"/>
  <c r="N678" i="4"/>
  <c r="P678" i="4" s="1"/>
  <c r="N378" i="4"/>
  <c r="P378" i="4" s="1"/>
  <c r="N4128" i="4"/>
  <c r="N4078" i="4"/>
  <c r="N4228" i="4"/>
  <c r="N1028" i="4"/>
  <c r="P1028" i="4" s="1"/>
  <c r="N5028" i="4"/>
  <c r="N3328" i="4"/>
  <c r="P3328" i="4" s="1"/>
  <c r="N2978" i="4"/>
  <c r="P2978" i="4" s="1"/>
  <c r="N2028" i="4"/>
  <c r="P2028" i="4" s="1"/>
  <c r="N3128" i="4"/>
  <c r="P3128" i="4" s="1"/>
  <c r="N2628" i="4"/>
  <c r="P2628" i="4" s="1"/>
  <c r="N5228" i="4"/>
  <c r="N1078" i="4"/>
  <c r="P1078" i="4" s="1"/>
  <c r="N228" i="4"/>
  <c r="P228" i="4" s="1"/>
  <c r="N2828" i="4"/>
  <c r="P2828" i="4" s="1"/>
  <c r="N4528" i="4"/>
  <c r="N4178" i="4"/>
  <c r="N4728" i="4"/>
  <c r="N3528" i="4"/>
  <c r="F226" i="9"/>
  <c r="H225" i="9"/>
  <c r="R4577" i="4"/>
  <c r="P4577" i="4"/>
  <c r="R3627" i="4"/>
  <c r="P3627" i="4"/>
  <c r="R3827" i="4"/>
  <c r="P3827" i="4"/>
  <c r="R4677" i="4"/>
  <c r="P4677" i="4"/>
  <c r="R4177" i="4"/>
  <c r="P4177" i="4"/>
  <c r="A126" i="9"/>
  <c r="C125" i="9"/>
  <c r="R4277" i="4"/>
  <c r="P4277" i="4"/>
  <c r="R3527" i="4"/>
  <c r="Q3527" i="4" s="1"/>
  <c r="P3527" i="4"/>
  <c r="O3527" i="4" s="1"/>
  <c r="H176" i="9"/>
  <c r="F177" i="9"/>
  <c r="R4077" i="4"/>
  <c r="P4077" i="4"/>
  <c r="R3977" i="4"/>
  <c r="P3977" i="4"/>
  <c r="R4227" i="4"/>
  <c r="P4227" i="4"/>
  <c r="U29" i="4"/>
  <c r="C30" i="4"/>
  <c r="E29" i="4"/>
  <c r="T29" i="4" s="1"/>
  <c r="S29" i="4" s="1"/>
  <c r="V30" i="4" s="1"/>
  <c r="C27" i="7"/>
  <c r="D26" i="7"/>
  <c r="C76" i="7"/>
  <c r="D76" i="7" s="1"/>
  <c r="C226" i="7"/>
  <c r="D226" i="7" s="1"/>
  <c r="C176" i="7"/>
  <c r="D176" i="7" s="1"/>
  <c r="C126" i="7"/>
  <c r="D126" i="7" s="1"/>
  <c r="H125" i="9"/>
  <c r="F126" i="9"/>
  <c r="R4127" i="4"/>
  <c r="P4127" i="4"/>
  <c r="R5227" i="4"/>
  <c r="P5227" i="4"/>
  <c r="R5027" i="4"/>
  <c r="P5027" i="4"/>
  <c r="R5177" i="4"/>
  <c r="P5177" i="4"/>
  <c r="R4727" i="4"/>
  <c r="P4727" i="4"/>
  <c r="R4527" i="4"/>
  <c r="P4527" i="4"/>
  <c r="R4027" i="4"/>
  <c r="P4027" i="4"/>
  <c r="R25" i="8" l="1"/>
  <c r="C26" i="8"/>
  <c r="H26" i="8"/>
  <c r="I25" i="8"/>
  <c r="R5228" i="4"/>
  <c r="P5228" i="4"/>
  <c r="R3628" i="4"/>
  <c r="P3628" i="4"/>
  <c r="P3928" i="4"/>
  <c r="R3928" i="4"/>
  <c r="A176" i="9"/>
  <c r="C175" i="9"/>
  <c r="U30" i="4"/>
  <c r="E30" i="4"/>
  <c r="T30" i="4" s="1"/>
  <c r="S30" i="4" s="1"/>
  <c r="V31" i="4" s="1"/>
  <c r="C31" i="4"/>
  <c r="R4178" i="4"/>
  <c r="P4178" i="4"/>
  <c r="R4378" i="4"/>
  <c r="P4378" i="4"/>
  <c r="C76" i="9"/>
  <c r="A77" i="9"/>
  <c r="R4528" i="4"/>
  <c r="P4528" i="4"/>
  <c r="R3578" i="4"/>
  <c r="P3578" i="4"/>
  <c r="E26" i="8"/>
  <c r="F25" i="8"/>
  <c r="L25" i="8"/>
  <c r="H126" i="9"/>
  <c r="F127" i="9"/>
  <c r="N2279" i="4"/>
  <c r="P2279" i="4" s="1"/>
  <c r="N3579" i="4"/>
  <c r="N3879" i="4"/>
  <c r="N3829" i="4"/>
  <c r="N4529" i="4"/>
  <c r="N179" i="4"/>
  <c r="P179" i="4" s="1"/>
  <c r="N779" i="4"/>
  <c r="P779" i="4" s="1"/>
  <c r="N4379" i="4"/>
  <c r="N5079" i="4"/>
  <c r="N3529" i="4"/>
  <c r="N4029" i="4"/>
  <c r="N4179" i="4"/>
  <c r="N5129" i="4"/>
  <c r="N4079" i="4"/>
  <c r="N879" i="4"/>
  <c r="P879" i="4" s="1"/>
  <c r="N1929" i="4"/>
  <c r="N1529" i="4"/>
  <c r="N4829" i="4"/>
  <c r="N4979" i="4"/>
  <c r="N2229" i="4"/>
  <c r="P2229" i="4" s="1"/>
  <c r="N5029" i="4"/>
  <c r="N29" i="4"/>
  <c r="P29" i="4" s="1"/>
  <c r="O29" i="4" s="1"/>
  <c r="N1079" i="4"/>
  <c r="P1079" i="4" s="1"/>
  <c r="N2579" i="4"/>
  <c r="P2579" i="4" s="1"/>
  <c r="N2829" i="4"/>
  <c r="P2829" i="4" s="1"/>
  <c r="N3079" i="4"/>
  <c r="P3079" i="4" s="1"/>
  <c r="N3379" i="4"/>
  <c r="P3379" i="4" s="1"/>
  <c r="N79" i="4"/>
  <c r="P79" i="4" s="1"/>
  <c r="N629" i="4"/>
  <c r="P629" i="4" s="1"/>
  <c r="N679" i="4"/>
  <c r="P679" i="4" s="1"/>
  <c r="N929" i="4"/>
  <c r="P929" i="4" s="1"/>
  <c r="N1129" i="4"/>
  <c r="P1129" i="4" s="1"/>
  <c r="N1329" i="4"/>
  <c r="P1329" i="4" s="1"/>
  <c r="N1429" i="4"/>
  <c r="P1429" i="4" s="1"/>
  <c r="N479" i="4"/>
  <c r="P479" i="4" s="1"/>
  <c r="N1229" i="4"/>
  <c r="P1229" i="4" s="1"/>
  <c r="N2729" i="4"/>
  <c r="P2729" i="4" s="1"/>
  <c r="N2979" i="4"/>
  <c r="P2979" i="4" s="1"/>
  <c r="N3429" i="4"/>
  <c r="P3429" i="4" s="1"/>
  <c r="N1579" i="4"/>
  <c r="N1629" i="4"/>
  <c r="N1729" i="4"/>
  <c r="N4879" i="4"/>
  <c r="N4929" i="4"/>
  <c r="N2129" i="4"/>
  <c r="P2129" i="4" s="1"/>
  <c r="N3029" i="4"/>
  <c r="P3029" i="4" s="1"/>
  <c r="N1879" i="4"/>
  <c r="N1979" i="4"/>
  <c r="N279" i="4"/>
  <c r="P279" i="4" s="1"/>
  <c r="N2779" i="4"/>
  <c r="P2779" i="4" s="1"/>
  <c r="N3229" i="4"/>
  <c r="P3229" i="4" s="1"/>
  <c r="N1829" i="4"/>
  <c r="N2329" i="4"/>
  <c r="P2329" i="4" s="1"/>
  <c r="N3979" i="4"/>
  <c r="N2529" i="4"/>
  <c r="P2529" i="4" s="1"/>
  <c r="N3179" i="4"/>
  <c r="P3179" i="4" s="1"/>
  <c r="N2929" i="4"/>
  <c r="P2929" i="4" s="1"/>
  <c r="N3329" i="4"/>
  <c r="P3329" i="4" s="1"/>
  <c r="N3129" i="4"/>
  <c r="P3129" i="4" s="1"/>
  <c r="N529" i="4"/>
  <c r="P529" i="4" s="1"/>
  <c r="N979" i="4"/>
  <c r="P979" i="4" s="1"/>
  <c r="N829" i="4"/>
  <c r="P829" i="4" s="1"/>
  <c r="N3679" i="4"/>
  <c r="N2629" i="4"/>
  <c r="P2629" i="4" s="1"/>
  <c r="N1679" i="4"/>
  <c r="N4779" i="4"/>
  <c r="N3779" i="4"/>
  <c r="N4479" i="4"/>
  <c r="N1779" i="4"/>
  <c r="N4129" i="4"/>
  <c r="N4229" i="4"/>
  <c r="N2429" i="4"/>
  <c r="P2429" i="4" s="1"/>
  <c r="N2379" i="4"/>
  <c r="P2379" i="4" s="1"/>
  <c r="N1279" i="4"/>
  <c r="P1279" i="4" s="1"/>
  <c r="N429" i="4"/>
  <c r="P429" i="4" s="1"/>
  <c r="N2679" i="4"/>
  <c r="P2679" i="4" s="1"/>
  <c r="N2879" i="4"/>
  <c r="P2879" i="4" s="1"/>
  <c r="N4579" i="4"/>
  <c r="N4729" i="4"/>
  <c r="N4679" i="4"/>
  <c r="N5179" i="4"/>
  <c r="N2479" i="4"/>
  <c r="P2479" i="4" s="1"/>
  <c r="N2079" i="4"/>
  <c r="P2079" i="4" s="1"/>
  <c r="N3729" i="4"/>
  <c r="N3929" i="4"/>
  <c r="N3629" i="4"/>
  <c r="N379" i="4"/>
  <c r="P379" i="4" s="1"/>
  <c r="N3479" i="4"/>
  <c r="P3479" i="4" s="1"/>
  <c r="N1379" i="4"/>
  <c r="P1379" i="4" s="1"/>
  <c r="N579" i="4"/>
  <c r="P579" i="4" s="1"/>
  <c r="N1479" i="4"/>
  <c r="P1479" i="4" s="1"/>
  <c r="N1179" i="4"/>
  <c r="P1179" i="4" s="1"/>
  <c r="N2179" i="4"/>
  <c r="P2179" i="4" s="1"/>
  <c r="N3279" i="4"/>
  <c r="P3279" i="4" s="1"/>
  <c r="N129" i="4"/>
  <c r="P129" i="4" s="1"/>
  <c r="N5229" i="4"/>
  <c r="N329" i="4"/>
  <c r="P329" i="4" s="1"/>
  <c r="N4629" i="4"/>
  <c r="N4429" i="4"/>
  <c r="N1029" i="4"/>
  <c r="P1029" i="4" s="1"/>
  <c r="N4329" i="4"/>
  <c r="N4279" i="4"/>
  <c r="N2029" i="4"/>
  <c r="P2029" i="4" s="1"/>
  <c r="N729" i="4"/>
  <c r="P729" i="4" s="1"/>
  <c r="N229" i="4"/>
  <c r="P229" i="4" s="1"/>
  <c r="F178" i="9"/>
  <c r="H177" i="9"/>
  <c r="R4078" i="4"/>
  <c r="P4078" i="4"/>
  <c r="R4478" i="4"/>
  <c r="P4478" i="4"/>
  <c r="R4678" i="4"/>
  <c r="P4678" i="4"/>
  <c r="P5128" i="4"/>
  <c r="R5128" i="4"/>
  <c r="R3978" i="4"/>
  <c r="P3978" i="4"/>
  <c r="R5028" i="4"/>
  <c r="P5028" i="4"/>
  <c r="R3828" i="4"/>
  <c r="P3828" i="4"/>
  <c r="P5178" i="4"/>
  <c r="R5178" i="4"/>
  <c r="U26" i="8"/>
  <c r="W25" i="8"/>
  <c r="V25" i="8"/>
  <c r="R4428" i="4"/>
  <c r="P4428" i="4"/>
  <c r="A27" i="9"/>
  <c r="C26" i="9"/>
  <c r="S27" i="6"/>
  <c r="P26" i="8" s="1"/>
  <c r="Q26" i="8" s="1"/>
  <c r="J27" i="6"/>
  <c r="G26" i="8" s="1"/>
  <c r="M27" i="6"/>
  <c r="J26" i="8" s="1"/>
  <c r="K26" i="8" s="1"/>
  <c r="P27" i="6"/>
  <c r="M26" i="8" s="1"/>
  <c r="V27" i="6"/>
  <c r="T26" i="8" s="1"/>
  <c r="G27" i="6"/>
  <c r="D26" i="8" s="1"/>
  <c r="B26" i="8"/>
  <c r="B28" i="6"/>
  <c r="R4228" i="4"/>
  <c r="P4228" i="4"/>
  <c r="C28" i="7"/>
  <c r="D27" i="7"/>
  <c r="C127" i="7"/>
  <c r="D127" i="7" s="1"/>
  <c r="C177" i="7"/>
  <c r="D177" i="7" s="1"/>
  <c r="C77" i="7"/>
  <c r="D77" i="7" s="1"/>
  <c r="C227" i="7"/>
  <c r="D227" i="7" s="1"/>
  <c r="C126" i="9"/>
  <c r="A127" i="9"/>
  <c r="F227" i="9"/>
  <c r="H226" i="9"/>
  <c r="R4128" i="4"/>
  <c r="P4128" i="4"/>
  <c r="R4278" i="4"/>
  <c r="P4278" i="4"/>
  <c r="R4328" i="4"/>
  <c r="P4328" i="4"/>
  <c r="R4628" i="4"/>
  <c r="P4628" i="4"/>
  <c r="R5078" i="4"/>
  <c r="P5078" i="4"/>
  <c r="A228" i="9"/>
  <c r="C227" i="9"/>
  <c r="V3530" i="4"/>
  <c r="U3530" i="4" s="1"/>
  <c r="F29" i="9"/>
  <c r="H28" i="9"/>
  <c r="N25" i="8"/>
  <c r="O24" i="8"/>
  <c r="P4728" i="4"/>
  <c r="R4728" i="4"/>
  <c r="R3678" i="4"/>
  <c r="P3678" i="4"/>
  <c r="H76" i="9"/>
  <c r="F77" i="9"/>
  <c r="R3728" i="4"/>
  <c r="P3728" i="4"/>
  <c r="R3878" i="4"/>
  <c r="P3878" i="4"/>
  <c r="R3528" i="4"/>
  <c r="Q3528" i="4" s="1"/>
  <c r="P3528" i="4"/>
  <c r="O3528" i="4" s="1"/>
  <c r="R3778" i="4"/>
  <c r="P3778" i="4"/>
  <c r="R4028" i="4"/>
  <c r="P4028" i="4"/>
  <c r="P4578" i="4"/>
  <c r="R4578" i="4"/>
  <c r="E3530" i="4"/>
  <c r="T3530" i="4" s="1"/>
  <c r="S3530" i="4" s="1"/>
  <c r="C3531" i="4"/>
  <c r="L26" i="8" l="1"/>
  <c r="R26" i="8"/>
  <c r="S26" i="8"/>
  <c r="E3531" i="4"/>
  <c r="T3531" i="4" s="1"/>
  <c r="S3531" i="4" s="1"/>
  <c r="C3532" i="4"/>
  <c r="H29" i="9"/>
  <c r="F30" i="9"/>
  <c r="R4629" i="4"/>
  <c r="P4629" i="4"/>
  <c r="R3629" i="4"/>
  <c r="P3629" i="4"/>
  <c r="R4679" i="4"/>
  <c r="P4679" i="4"/>
  <c r="R4479" i="4"/>
  <c r="P4479" i="4"/>
  <c r="R4079" i="4"/>
  <c r="P4079" i="4"/>
  <c r="R4379" i="4"/>
  <c r="P4379" i="4"/>
  <c r="R3579" i="4"/>
  <c r="P3579" i="4"/>
  <c r="A78" i="9"/>
  <c r="C77" i="9"/>
  <c r="C27" i="8"/>
  <c r="H77" i="9"/>
  <c r="F78" i="9"/>
  <c r="C228" i="9"/>
  <c r="A229" i="9"/>
  <c r="H227" i="9"/>
  <c r="F228" i="9"/>
  <c r="R4329" i="4"/>
  <c r="P4329" i="4"/>
  <c r="R4229" i="4"/>
  <c r="P4229" i="4"/>
  <c r="R4029" i="4"/>
  <c r="P4029" i="4"/>
  <c r="R4529" i="4"/>
  <c r="P4529" i="4"/>
  <c r="V3531" i="4"/>
  <c r="U3531" i="4" s="1"/>
  <c r="R3929" i="4"/>
  <c r="P3929" i="4"/>
  <c r="R4729" i="4"/>
  <c r="P4729" i="4"/>
  <c r="F26" i="8"/>
  <c r="U31" i="4"/>
  <c r="E31" i="4"/>
  <c r="T31" i="4" s="1"/>
  <c r="S31" i="4" s="1"/>
  <c r="V32" i="4" s="1"/>
  <c r="C32" i="4"/>
  <c r="I26" i="8"/>
  <c r="R4279" i="4"/>
  <c r="P4279" i="4"/>
  <c r="R5229" i="4"/>
  <c r="P5229" i="4"/>
  <c r="R3729" i="4"/>
  <c r="P3729" i="4"/>
  <c r="R4579" i="4"/>
  <c r="P4579" i="4"/>
  <c r="R4179" i="4"/>
  <c r="P4179" i="4"/>
  <c r="F128" i="9"/>
  <c r="H127" i="9"/>
  <c r="N26" i="8"/>
  <c r="V26" i="8" s="1"/>
  <c r="O25" i="8"/>
  <c r="C127" i="9"/>
  <c r="A128" i="9"/>
  <c r="N2330" i="4"/>
  <c r="P2330" i="4" s="1"/>
  <c r="N3580" i="4"/>
  <c r="N3680" i="4"/>
  <c r="N3880" i="4"/>
  <c r="N3930" i="4"/>
  <c r="N3630" i="4"/>
  <c r="N3730" i="4"/>
  <c r="N4030" i="4"/>
  <c r="N4280" i="4"/>
  <c r="N5130" i="4"/>
  <c r="N5180" i="4"/>
  <c r="N2280" i="4"/>
  <c r="P2280" i="4" s="1"/>
  <c r="N280" i="4"/>
  <c r="P280" i="4" s="1"/>
  <c r="N2730" i="4"/>
  <c r="P2730" i="4" s="1"/>
  <c r="N2080" i="4"/>
  <c r="P2080" i="4" s="1"/>
  <c r="N4380" i="4"/>
  <c r="N1380" i="4"/>
  <c r="P1380" i="4" s="1"/>
  <c r="N2930" i="4"/>
  <c r="P2930" i="4" s="1"/>
  <c r="N3230" i="4"/>
  <c r="P3230" i="4" s="1"/>
  <c r="N3480" i="4"/>
  <c r="P3480" i="4" s="1"/>
  <c r="N1680" i="4"/>
  <c r="N4830" i="4"/>
  <c r="N4980" i="4"/>
  <c r="N5230" i="4"/>
  <c r="N880" i="4"/>
  <c r="P880" i="4" s="1"/>
  <c r="N930" i="4"/>
  <c r="P930" i="4" s="1"/>
  <c r="N1280" i="4"/>
  <c r="P1280" i="4" s="1"/>
  <c r="N2580" i="4"/>
  <c r="P2580" i="4" s="1"/>
  <c r="N3180" i="4"/>
  <c r="P3180" i="4" s="1"/>
  <c r="N4680" i="4"/>
  <c r="N3430" i="4"/>
  <c r="P3430" i="4" s="1"/>
  <c r="N2030" i="4"/>
  <c r="P2030" i="4" s="1"/>
  <c r="N4130" i="4"/>
  <c r="N4530" i="4"/>
  <c r="N30" i="4"/>
  <c r="P30" i="4" s="1"/>
  <c r="O30" i="4" s="1"/>
  <c r="N180" i="4"/>
  <c r="P180" i="4" s="1"/>
  <c r="N2680" i="4"/>
  <c r="P2680" i="4" s="1"/>
  <c r="N3080" i="4"/>
  <c r="P3080" i="4" s="1"/>
  <c r="N3130" i="4"/>
  <c r="P3130" i="4" s="1"/>
  <c r="N1880" i="4"/>
  <c r="N1980" i="4"/>
  <c r="N2230" i="4"/>
  <c r="P2230" i="4" s="1"/>
  <c r="N2430" i="4"/>
  <c r="P2430" i="4" s="1"/>
  <c r="N630" i="4"/>
  <c r="P630" i="4" s="1"/>
  <c r="N1480" i="4"/>
  <c r="P1480" i="4" s="1"/>
  <c r="N4780" i="4"/>
  <c r="N4880" i="4"/>
  <c r="N3330" i="4"/>
  <c r="P3330" i="4" s="1"/>
  <c r="N1830" i="4"/>
  <c r="N230" i="4"/>
  <c r="P230" i="4" s="1"/>
  <c r="N2880" i="4"/>
  <c r="P2880" i="4" s="1"/>
  <c r="N2180" i="4"/>
  <c r="P2180" i="4" s="1"/>
  <c r="N1180" i="4"/>
  <c r="P1180" i="4" s="1"/>
  <c r="N2830" i="4"/>
  <c r="P2830" i="4" s="1"/>
  <c r="N1580" i="4"/>
  <c r="N4930" i="4"/>
  <c r="N330" i="4"/>
  <c r="P330" i="4" s="1"/>
  <c r="N1630" i="4"/>
  <c r="N1730" i="4"/>
  <c r="N2380" i="4"/>
  <c r="P2380" i="4" s="1"/>
  <c r="N1780" i="4"/>
  <c r="N3830" i="4"/>
  <c r="N1930" i="4"/>
  <c r="N4630" i="4"/>
  <c r="N80" i="4"/>
  <c r="P80" i="4" s="1"/>
  <c r="N530" i="4"/>
  <c r="P530" i="4" s="1"/>
  <c r="N1330" i="4"/>
  <c r="P1330" i="4" s="1"/>
  <c r="N2530" i="4"/>
  <c r="P2530" i="4" s="1"/>
  <c r="N780" i="4"/>
  <c r="P780" i="4" s="1"/>
  <c r="N430" i="4"/>
  <c r="P430" i="4" s="1"/>
  <c r="N4330" i="4"/>
  <c r="N2780" i="4"/>
  <c r="P2780" i="4" s="1"/>
  <c r="N480" i="4"/>
  <c r="P480" i="4" s="1"/>
  <c r="N3980" i="4"/>
  <c r="N4180" i="4"/>
  <c r="N3280" i="4"/>
  <c r="P3280" i="4" s="1"/>
  <c r="N1130" i="4"/>
  <c r="P1130" i="4" s="1"/>
  <c r="N1430" i="4"/>
  <c r="P1430" i="4" s="1"/>
  <c r="N4230" i="4"/>
  <c r="N730" i="4"/>
  <c r="P730" i="4" s="1"/>
  <c r="N5080" i="4"/>
  <c r="N380" i="4"/>
  <c r="P380" i="4" s="1"/>
  <c r="N3530" i="4"/>
  <c r="N4080" i="4"/>
  <c r="N4430" i="4"/>
  <c r="N3380" i="4"/>
  <c r="P3380" i="4" s="1"/>
  <c r="N1030" i="4"/>
  <c r="P1030" i="4" s="1"/>
  <c r="N1230" i="4"/>
  <c r="P1230" i="4" s="1"/>
  <c r="N2980" i="4"/>
  <c r="P2980" i="4" s="1"/>
  <c r="N4480" i="4"/>
  <c r="N580" i="4"/>
  <c r="P580" i="4" s="1"/>
  <c r="N980" i="4"/>
  <c r="P980" i="4" s="1"/>
  <c r="N5030" i="4"/>
  <c r="N3030" i="4"/>
  <c r="P3030" i="4" s="1"/>
  <c r="N2630" i="4"/>
  <c r="P2630" i="4" s="1"/>
  <c r="N680" i="4"/>
  <c r="P680" i="4" s="1"/>
  <c r="N830" i="4"/>
  <c r="P830" i="4" s="1"/>
  <c r="N4580" i="4"/>
  <c r="N2480" i="4"/>
  <c r="P2480" i="4" s="1"/>
  <c r="N1530" i="4"/>
  <c r="N130" i="4"/>
  <c r="P130" i="4" s="1"/>
  <c r="N2130" i="4"/>
  <c r="P2130" i="4" s="1"/>
  <c r="N4730" i="4"/>
  <c r="N3780" i="4"/>
  <c r="N1080" i="4"/>
  <c r="P1080" i="4" s="1"/>
  <c r="U27" i="8"/>
  <c r="W26" i="8"/>
  <c r="F179" i="9"/>
  <c r="H178" i="9"/>
  <c r="R4129" i="4"/>
  <c r="P4129" i="4"/>
  <c r="R3529" i="4"/>
  <c r="Q3529" i="4" s="1"/>
  <c r="P3529" i="4"/>
  <c r="O3529" i="4" s="1"/>
  <c r="R3829" i="4"/>
  <c r="P3829" i="4"/>
  <c r="S25" i="8"/>
  <c r="R3779" i="4"/>
  <c r="P3779" i="4"/>
  <c r="R5129" i="4"/>
  <c r="P5129" i="4"/>
  <c r="M28" i="6"/>
  <c r="J27" i="8" s="1"/>
  <c r="K27" i="8" s="1"/>
  <c r="B29" i="6"/>
  <c r="P28" i="6"/>
  <c r="M27" i="8" s="1"/>
  <c r="J28" i="6"/>
  <c r="G27" i="8" s="1"/>
  <c r="H27" i="8" s="1"/>
  <c r="G28" i="6"/>
  <c r="D27" i="8" s="1"/>
  <c r="E27" i="8" s="1"/>
  <c r="V28" i="6"/>
  <c r="T27" i="8" s="1"/>
  <c r="S28" i="6"/>
  <c r="P27" i="8" s="1"/>
  <c r="Q27" i="8" s="1"/>
  <c r="B27" i="8"/>
  <c r="R3979" i="4"/>
  <c r="P3979" i="4"/>
  <c r="C29" i="7"/>
  <c r="D28" i="7"/>
  <c r="C178" i="7"/>
  <c r="D178" i="7" s="1"/>
  <c r="C228" i="7"/>
  <c r="D228" i="7" s="1"/>
  <c r="C78" i="7"/>
  <c r="D78" i="7" s="1"/>
  <c r="C128" i="7"/>
  <c r="D128" i="7" s="1"/>
  <c r="C27" i="9"/>
  <c r="A28" i="9"/>
  <c r="R4429" i="4"/>
  <c r="P4429" i="4"/>
  <c r="R5179" i="4"/>
  <c r="P5179" i="4"/>
  <c r="R3679" i="4"/>
  <c r="P3679" i="4"/>
  <c r="R5029" i="4"/>
  <c r="P5029" i="4"/>
  <c r="R5079" i="4"/>
  <c r="P5079" i="4"/>
  <c r="R3879" i="4"/>
  <c r="P3879" i="4"/>
  <c r="C176" i="9"/>
  <c r="A177" i="9"/>
  <c r="L27" i="8" l="1"/>
  <c r="Q28" i="8"/>
  <c r="S27" i="8"/>
  <c r="R27" i="8"/>
  <c r="F27" i="8"/>
  <c r="I27" i="8"/>
  <c r="U28" i="8"/>
  <c r="W27" i="8"/>
  <c r="R4580" i="4"/>
  <c r="P4580" i="4"/>
  <c r="R3980" i="4"/>
  <c r="P3980" i="4"/>
  <c r="R3830" i="4"/>
  <c r="P3830" i="4"/>
  <c r="R4030" i="4"/>
  <c r="P4030" i="4"/>
  <c r="D29" i="7"/>
  <c r="C30" i="7"/>
  <c r="C79" i="7"/>
  <c r="D79" i="7" s="1"/>
  <c r="C229" i="7"/>
  <c r="D229" i="7" s="1"/>
  <c r="C129" i="7"/>
  <c r="D129" i="7" s="1"/>
  <c r="C179" i="7"/>
  <c r="D179" i="7" s="1"/>
  <c r="R4480" i="4"/>
  <c r="P4480" i="4"/>
  <c r="R4080" i="4"/>
  <c r="P4080" i="4"/>
  <c r="R4680" i="4"/>
  <c r="P4680" i="4"/>
  <c r="R5230" i="4"/>
  <c r="P5230" i="4"/>
  <c r="R3630" i="4"/>
  <c r="P3630" i="4"/>
  <c r="A129" i="9"/>
  <c r="C128" i="9"/>
  <c r="H30" i="9"/>
  <c r="F31" i="9"/>
  <c r="R3530" i="4"/>
  <c r="Q3530" i="4" s="1"/>
  <c r="P3530" i="4"/>
  <c r="O3530" i="4" s="1"/>
  <c r="R5180" i="4"/>
  <c r="P5180" i="4"/>
  <c r="R4530" i="4"/>
  <c r="P4530" i="4"/>
  <c r="R4380" i="4"/>
  <c r="P4380" i="4"/>
  <c r="R5130" i="4"/>
  <c r="P5130" i="4"/>
  <c r="R3880" i="4"/>
  <c r="P3880" i="4"/>
  <c r="C177" i="9"/>
  <c r="A178" i="9"/>
  <c r="M29" i="6"/>
  <c r="J28" i="8" s="1"/>
  <c r="K28" i="8" s="1"/>
  <c r="B30" i="6"/>
  <c r="B28" i="8"/>
  <c r="C28" i="8" s="1"/>
  <c r="J29" i="6"/>
  <c r="G28" i="8" s="1"/>
  <c r="H28" i="8" s="1"/>
  <c r="G29" i="6"/>
  <c r="D28" i="8" s="1"/>
  <c r="E28" i="8" s="1"/>
  <c r="P29" i="6"/>
  <c r="M28" i="8" s="1"/>
  <c r="S29" i="6"/>
  <c r="P28" i="8" s="1"/>
  <c r="V29" i="6"/>
  <c r="T28" i="8" s="1"/>
  <c r="R5030" i="4"/>
  <c r="P5030" i="4"/>
  <c r="R5080" i="4"/>
  <c r="P5080" i="4"/>
  <c r="R4180" i="4"/>
  <c r="P4180" i="4"/>
  <c r="R4130" i="4"/>
  <c r="P4130" i="4"/>
  <c r="R4280" i="4"/>
  <c r="P4280" i="4"/>
  <c r="R3680" i="4"/>
  <c r="P3680" i="4"/>
  <c r="N27" i="8"/>
  <c r="V27" i="8" s="1"/>
  <c r="O26" i="8"/>
  <c r="C229" i="9"/>
  <c r="A230" i="9"/>
  <c r="C78" i="9"/>
  <c r="A79" i="9"/>
  <c r="U3532" i="4"/>
  <c r="E3532" i="4"/>
  <c r="T3532" i="4" s="1"/>
  <c r="S3532" i="4" s="1"/>
  <c r="V3533" i="4" s="1"/>
  <c r="C3533" i="4"/>
  <c r="R4330" i="4"/>
  <c r="P4330" i="4"/>
  <c r="R3930" i="4"/>
  <c r="P3930" i="4"/>
  <c r="U32" i="4"/>
  <c r="C33" i="4"/>
  <c r="E32" i="4"/>
  <c r="T32" i="4" s="1"/>
  <c r="S32" i="4" s="1"/>
  <c r="V33" i="4" s="1"/>
  <c r="H228" i="9"/>
  <c r="F229" i="9"/>
  <c r="R4630" i="4"/>
  <c r="P4630" i="4"/>
  <c r="R3780" i="4"/>
  <c r="P3780" i="4"/>
  <c r="R3580" i="4"/>
  <c r="P3580" i="4"/>
  <c r="C28" i="9"/>
  <c r="A29" i="9"/>
  <c r="N3581" i="4"/>
  <c r="N3531" i="4"/>
  <c r="N3831" i="4"/>
  <c r="N3881" i="4"/>
  <c r="N4531" i="4"/>
  <c r="N2481" i="4"/>
  <c r="P2481" i="4" s="1"/>
  <c r="N3781" i="4"/>
  <c r="N181" i="4"/>
  <c r="P181" i="4" s="1"/>
  <c r="N781" i="4"/>
  <c r="P781" i="4" s="1"/>
  <c r="N3981" i="4"/>
  <c r="N5131" i="4"/>
  <c r="N31" i="4"/>
  <c r="P31" i="4" s="1"/>
  <c r="O31" i="4" s="1"/>
  <c r="N431" i="4"/>
  <c r="P431" i="4" s="1"/>
  <c r="N4781" i="4"/>
  <c r="N4931" i="4"/>
  <c r="N2231" i="4"/>
  <c r="P2231" i="4" s="1"/>
  <c r="N2031" i="4"/>
  <c r="P2031" i="4" s="1"/>
  <c r="N631" i="4"/>
  <c r="P631" i="4" s="1"/>
  <c r="N931" i="4"/>
  <c r="P931" i="4" s="1"/>
  <c r="N1131" i="4"/>
  <c r="P1131" i="4" s="1"/>
  <c r="N1431" i="4"/>
  <c r="P1431" i="4" s="1"/>
  <c r="N2581" i="4"/>
  <c r="P2581" i="4" s="1"/>
  <c r="N3081" i="4"/>
  <c r="P3081" i="4" s="1"/>
  <c r="N3381" i="4"/>
  <c r="P3381" i="4" s="1"/>
  <c r="N4731" i="4"/>
  <c r="N131" i="4"/>
  <c r="P131" i="4" s="1"/>
  <c r="N1031" i="4"/>
  <c r="P1031" i="4" s="1"/>
  <c r="N4481" i="4"/>
  <c r="N981" i="4"/>
  <c r="P981" i="4" s="1"/>
  <c r="N1081" i="4"/>
  <c r="P1081" i="4" s="1"/>
  <c r="N3281" i="4"/>
  <c r="P3281" i="4" s="1"/>
  <c r="N1931" i="4"/>
  <c r="N2131" i="4"/>
  <c r="P2131" i="4" s="1"/>
  <c r="N2081" i="4"/>
  <c r="P2081" i="4" s="1"/>
  <c r="N2281" i="4"/>
  <c r="P2281" i="4" s="1"/>
  <c r="N5231" i="4"/>
  <c r="N1581" i="4"/>
  <c r="N1731" i="4"/>
  <c r="N4881" i="4"/>
  <c r="N2331" i="4"/>
  <c r="P2331" i="4" s="1"/>
  <c r="N5031" i="4"/>
  <c r="N1231" i="4"/>
  <c r="P1231" i="4" s="1"/>
  <c r="N3181" i="4"/>
  <c r="P3181" i="4" s="1"/>
  <c r="N3331" i="4"/>
  <c r="P3331" i="4" s="1"/>
  <c r="N4181" i="4"/>
  <c r="N381" i="4"/>
  <c r="P381" i="4" s="1"/>
  <c r="N481" i="4"/>
  <c r="P481" i="4" s="1"/>
  <c r="N581" i="4"/>
  <c r="P581" i="4" s="1"/>
  <c r="N1381" i="4"/>
  <c r="P1381" i="4" s="1"/>
  <c r="N1831" i="4"/>
  <c r="N4031" i="4"/>
  <c r="N2981" i="4"/>
  <c r="P2981" i="4" s="1"/>
  <c r="N1981" i="4"/>
  <c r="N4831" i="4"/>
  <c r="N3481" i="4"/>
  <c r="P3481" i="4" s="1"/>
  <c r="N1781" i="4"/>
  <c r="N2531" i="4"/>
  <c r="P2531" i="4" s="1"/>
  <c r="N2731" i="4"/>
  <c r="P2731" i="4" s="1"/>
  <c r="N1531" i="4"/>
  <c r="N4981" i="4"/>
  <c r="N731" i="4"/>
  <c r="P731" i="4" s="1"/>
  <c r="N2781" i="4"/>
  <c r="P2781" i="4" s="1"/>
  <c r="N3031" i="4"/>
  <c r="P3031" i="4" s="1"/>
  <c r="N1681" i="4"/>
  <c r="N2931" i="4"/>
  <c r="P2931" i="4" s="1"/>
  <c r="N4131" i="4"/>
  <c r="N3131" i="4"/>
  <c r="P3131" i="4" s="1"/>
  <c r="N1881" i="4"/>
  <c r="N81" i="4"/>
  <c r="P81" i="4" s="1"/>
  <c r="N5181" i="4"/>
  <c r="N1631" i="4"/>
  <c r="N281" i="4"/>
  <c r="P281" i="4" s="1"/>
  <c r="N2681" i="4"/>
  <c r="P2681" i="4" s="1"/>
  <c r="N1481" i="4"/>
  <c r="P1481" i="4" s="1"/>
  <c r="N1181" i="4"/>
  <c r="P1181" i="4" s="1"/>
  <c r="N681" i="4"/>
  <c r="P681" i="4" s="1"/>
  <c r="N3731" i="4"/>
  <c r="N4431" i="4"/>
  <c r="N4581" i="4"/>
  <c r="N4281" i="4"/>
  <c r="N4081" i="4"/>
  <c r="N2431" i="4"/>
  <c r="P2431" i="4" s="1"/>
  <c r="N3231" i="4"/>
  <c r="P3231" i="4" s="1"/>
  <c r="N2881" i="4"/>
  <c r="P2881" i="4" s="1"/>
  <c r="N1331" i="4"/>
  <c r="P1331" i="4" s="1"/>
  <c r="N4681" i="4"/>
  <c r="N3931" i="4"/>
  <c r="N3681" i="4"/>
  <c r="N3631" i="4"/>
  <c r="N2831" i="4"/>
  <c r="P2831" i="4" s="1"/>
  <c r="N231" i="4"/>
  <c r="P231" i="4" s="1"/>
  <c r="N1281" i="4"/>
  <c r="P1281" i="4" s="1"/>
  <c r="N831" i="4"/>
  <c r="P831" i="4" s="1"/>
  <c r="N531" i="4"/>
  <c r="P531" i="4" s="1"/>
  <c r="N2381" i="4"/>
  <c r="P2381" i="4" s="1"/>
  <c r="N881" i="4"/>
  <c r="P881" i="4" s="1"/>
  <c r="N331" i="4"/>
  <c r="P331" i="4" s="1"/>
  <c r="N4331" i="4"/>
  <c r="N5081" i="4"/>
  <c r="N2631" i="4"/>
  <c r="P2631" i="4" s="1"/>
  <c r="N4631" i="4"/>
  <c r="N4231" i="4"/>
  <c r="N3431" i="4"/>
  <c r="P3431" i="4" s="1"/>
  <c r="N4381" i="4"/>
  <c r="N2181" i="4"/>
  <c r="P2181" i="4" s="1"/>
  <c r="H179" i="9"/>
  <c r="F180" i="9"/>
  <c r="R4730" i="4"/>
  <c r="P4730" i="4"/>
  <c r="R4430" i="4"/>
  <c r="P4430" i="4"/>
  <c r="R4230" i="4"/>
  <c r="P4230" i="4"/>
  <c r="P3730" i="4"/>
  <c r="R3730" i="4"/>
  <c r="F129" i="9"/>
  <c r="H128" i="9"/>
  <c r="F79" i="9"/>
  <c r="H78" i="9"/>
  <c r="V3532" i="4"/>
  <c r="I28" i="8" l="1"/>
  <c r="K29" i="8"/>
  <c r="L28" i="8"/>
  <c r="F28" i="8"/>
  <c r="F130" i="9"/>
  <c r="H129" i="9"/>
  <c r="R4331" i="4"/>
  <c r="P4331" i="4"/>
  <c r="R4281" i="4"/>
  <c r="P4281" i="4"/>
  <c r="H31" i="9"/>
  <c r="F32" i="9"/>
  <c r="U29" i="8"/>
  <c r="W28" i="8"/>
  <c r="F80" i="9"/>
  <c r="H79" i="9"/>
  <c r="R3681" i="4"/>
  <c r="P3681" i="4"/>
  <c r="R5181" i="4"/>
  <c r="P5181" i="4"/>
  <c r="R4481" i="4"/>
  <c r="P4481" i="4"/>
  <c r="R3981" i="4"/>
  <c r="P3981" i="4"/>
  <c r="R3881" i="4"/>
  <c r="P3881" i="4"/>
  <c r="C230" i="9"/>
  <c r="A231" i="9"/>
  <c r="C178" i="9"/>
  <c r="A179" i="9"/>
  <c r="R5081" i="4"/>
  <c r="P5081" i="4"/>
  <c r="R4031" i="4"/>
  <c r="P4031" i="4"/>
  <c r="R3831" i="4"/>
  <c r="P3831" i="4"/>
  <c r="H229" i="9"/>
  <c r="F230" i="9"/>
  <c r="R4681" i="4"/>
  <c r="P4681" i="4"/>
  <c r="R4581" i="4"/>
  <c r="P4581" i="4"/>
  <c r="R4731" i="4"/>
  <c r="P4731" i="4"/>
  <c r="R3781" i="4"/>
  <c r="P3781" i="4"/>
  <c r="R3581" i="4"/>
  <c r="P3581" i="4"/>
  <c r="N28" i="8"/>
  <c r="V28" i="8" s="1"/>
  <c r="O27" i="8"/>
  <c r="N2332" i="4"/>
  <c r="P2332" i="4" s="1"/>
  <c r="N2282" i="4"/>
  <c r="P2282" i="4" s="1"/>
  <c r="N3632" i="4"/>
  <c r="N3732" i="4"/>
  <c r="N3932" i="4"/>
  <c r="N3682" i="4"/>
  <c r="N2232" i="4"/>
  <c r="P2232" i="4" s="1"/>
  <c r="N3832" i="4"/>
  <c r="N4032" i="4"/>
  <c r="N4132" i="4"/>
  <c r="N4232" i="4"/>
  <c r="N4682" i="4"/>
  <c r="N5132" i="4"/>
  <c r="N2182" i="4"/>
  <c r="P2182" i="4" s="1"/>
  <c r="N4532" i="4"/>
  <c r="N732" i="4"/>
  <c r="P732" i="4" s="1"/>
  <c r="N1382" i="4"/>
  <c r="P1382" i="4" s="1"/>
  <c r="N2732" i="4"/>
  <c r="P2732" i="4" s="1"/>
  <c r="N2382" i="4"/>
  <c r="P2382" i="4" s="1"/>
  <c r="N4632" i="4"/>
  <c r="N2682" i="4"/>
  <c r="P2682" i="4" s="1"/>
  <c r="N2932" i="4"/>
  <c r="P2932" i="4" s="1"/>
  <c r="N3232" i="4"/>
  <c r="P3232" i="4" s="1"/>
  <c r="N3482" i="4"/>
  <c r="P3482" i="4" s="1"/>
  <c r="N1632" i="4"/>
  <c r="N4932" i="4"/>
  <c r="N32" i="4"/>
  <c r="P32" i="4" s="1"/>
  <c r="O32" i="4" s="1"/>
  <c r="N182" i="4"/>
  <c r="P182" i="4" s="1"/>
  <c r="N332" i="4"/>
  <c r="P332" i="4" s="1"/>
  <c r="N432" i="4"/>
  <c r="P432" i="4" s="1"/>
  <c r="N832" i="4"/>
  <c r="P832" i="4" s="1"/>
  <c r="N1182" i="4"/>
  <c r="P1182" i="4" s="1"/>
  <c r="N3882" i="4"/>
  <c r="N132" i="4"/>
  <c r="P132" i="4" s="1"/>
  <c r="N4382" i="4"/>
  <c r="N532" i="4"/>
  <c r="P532" i="4" s="1"/>
  <c r="N3332" i="4"/>
  <c r="P3332" i="4" s="1"/>
  <c r="N1832" i="4"/>
  <c r="N2432" i="4"/>
  <c r="P2432" i="4" s="1"/>
  <c r="N632" i="4"/>
  <c r="P632" i="4" s="1"/>
  <c r="N932" i="4"/>
  <c r="P932" i="4" s="1"/>
  <c r="N2032" i="4"/>
  <c r="P2032" i="4" s="1"/>
  <c r="N1282" i="4"/>
  <c r="P1282" i="4" s="1"/>
  <c r="N1782" i="4"/>
  <c r="N1582" i="4"/>
  <c r="N4882" i="4"/>
  <c r="N2882" i="4"/>
  <c r="P2882" i="4" s="1"/>
  <c r="N3182" i="4"/>
  <c r="P3182" i="4" s="1"/>
  <c r="N1982" i="4"/>
  <c r="N1532" i="4"/>
  <c r="N1682" i="4"/>
  <c r="N4832" i="4"/>
  <c r="N4982" i="4"/>
  <c r="N2832" i="4"/>
  <c r="P2832" i="4" s="1"/>
  <c r="N3032" i="4"/>
  <c r="P3032" i="4" s="1"/>
  <c r="N3432" i="4"/>
  <c r="P3432" i="4" s="1"/>
  <c r="N1932" i="4"/>
  <c r="N3132" i="4"/>
  <c r="P3132" i="4" s="1"/>
  <c r="N782" i="4"/>
  <c r="P782" i="4" s="1"/>
  <c r="N2582" i="4"/>
  <c r="P2582" i="4" s="1"/>
  <c r="N5082" i="4"/>
  <c r="N1482" i="4"/>
  <c r="P1482" i="4" s="1"/>
  <c r="N3382" i="4"/>
  <c r="P3382" i="4" s="1"/>
  <c r="N1432" i="4"/>
  <c r="P1432" i="4" s="1"/>
  <c r="N232" i="4"/>
  <c r="P232" i="4" s="1"/>
  <c r="N4332" i="4"/>
  <c r="N982" i="4"/>
  <c r="P982" i="4" s="1"/>
  <c r="N3982" i="4"/>
  <c r="N3532" i="4"/>
  <c r="N5032" i="4"/>
  <c r="N4732" i="4"/>
  <c r="N2082" i="4"/>
  <c r="P2082" i="4" s="1"/>
  <c r="N3782" i="4"/>
  <c r="N2132" i="4"/>
  <c r="P2132" i="4" s="1"/>
  <c r="N682" i="4"/>
  <c r="P682" i="4" s="1"/>
  <c r="N1032" i="4"/>
  <c r="P1032" i="4" s="1"/>
  <c r="N1232" i="4"/>
  <c r="P1232" i="4" s="1"/>
  <c r="N3282" i="4"/>
  <c r="P3282" i="4" s="1"/>
  <c r="N882" i="4"/>
  <c r="P882" i="4" s="1"/>
  <c r="N382" i="4"/>
  <c r="P382" i="4" s="1"/>
  <c r="N2482" i="4"/>
  <c r="P2482" i="4" s="1"/>
  <c r="N3582" i="4"/>
  <c r="N2632" i="4"/>
  <c r="P2632" i="4" s="1"/>
  <c r="N3082" i="4"/>
  <c r="P3082" i="4" s="1"/>
  <c r="N1882" i="4"/>
  <c r="N1132" i="4"/>
  <c r="P1132" i="4" s="1"/>
  <c r="N2782" i="4"/>
  <c r="P2782" i="4" s="1"/>
  <c r="N5182" i="4"/>
  <c r="N4582" i="4"/>
  <c r="N4282" i="4"/>
  <c r="N82" i="4"/>
  <c r="P82" i="4" s="1"/>
  <c r="N4432" i="4"/>
  <c r="N4082" i="4"/>
  <c r="N482" i="4"/>
  <c r="P482" i="4" s="1"/>
  <c r="N5232" i="4"/>
  <c r="N1332" i="4"/>
  <c r="P1332" i="4" s="1"/>
  <c r="N282" i="4"/>
  <c r="P282" i="4" s="1"/>
  <c r="N1732" i="4"/>
  <c r="N4782" i="4"/>
  <c r="N2532" i="4"/>
  <c r="P2532" i="4" s="1"/>
  <c r="N582" i="4"/>
  <c r="P582" i="4" s="1"/>
  <c r="N1082" i="4"/>
  <c r="P1082" i="4" s="1"/>
  <c r="N4482" i="4"/>
  <c r="N4182" i="4"/>
  <c r="N2982" i="4"/>
  <c r="P2982" i="4" s="1"/>
  <c r="R28" i="8"/>
  <c r="Q29" i="8"/>
  <c r="R4081" i="4"/>
  <c r="P4081" i="4"/>
  <c r="P4181" i="4"/>
  <c r="R4181" i="4"/>
  <c r="R3531" i="4"/>
  <c r="Q3531" i="4" s="1"/>
  <c r="P3531" i="4"/>
  <c r="O3531" i="4" s="1"/>
  <c r="D30" i="7"/>
  <c r="C31" i="7"/>
  <c r="C130" i="7"/>
  <c r="D130" i="7" s="1"/>
  <c r="C180" i="7"/>
  <c r="D180" i="7" s="1"/>
  <c r="C230" i="7"/>
  <c r="D230" i="7" s="1"/>
  <c r="C80" i="7"/>
  <c r="D80" i="7" s="1"/>
  <c r="R4231" i="4"/>
  <c r="P4231" i="4"/>
  <c r="R4431" i="4"/>
  <c r="P4431" i="4"/>
  <c r="R4131" i="4"/>
  <c r="P4131" i="4"/>
  <c r="R5231" i="4"/>
  <c r="P5231" i="4"/>
  <c r="C29" i="9"/>
  <c r="A30" i="9"/>
  <c r="A80" i="9"/>
  <c r="C79" i="9"/>
  <c r="P30" i="6"/>
  <c r="M29" i="8" s="1"/>
  <c r="M30" i="6"/>
  <c r="J29" i="8" s="1"/>
  <c r="G30" i="6"/>
  <c r="D29" i="8" s="1"/>
  <c r="E29" i="8" s="1"/>
  <c r="B31" i="6"/>
  <c r="J30" i="6"/>
  <c r="G29" i="8" s="1"/>
  <c r="H29" i="8" s="1"/>
  <c r="V30" i="6"/>
  <c r="T29" i="8" s="1"/>
  <c r="B29" i="8"/>
  <c r="C29" i="8" s="1"/>
  <c r="S30" i="6"/>
  <c r="P29" i="8" s="1"/>
  <c r="R3931" i="4"/>
  <c r="P3931" i="4"/>
  <c r="U3533" i="4"/>
  <c r="E3533" i="4"/>
  <c r="T3533" i="4" s="1"/>
  <c r="S3533" i="4" s="1"/>
  <c r="C3534" i="4"/>
  <c r="R4381" i="4"/>
  <c r="P4381" i="4"/>
  <c r="F181" i="9"/>
  <c r="H180" i="9"/>
  <c r="R4631" i="4"/>
  <c r="P4631" i="4"/>
  <c r="R3631" i="4"/>
  <c r="P3631" i="4"/>
  <c r="R3731" i="4"/>
  <c r="P3731" i="4"/>
  <c r="R5031" i="4"/>
  <c r="P5031" i="4"/>
  <c r="R5131" i="4"/>
  <c r="P5131" i="4"/>
  <c r="R4531" i="4"/>
  <c r="P4531" i="4"/>
  <c r="U33" i="4"/>
  <c r="E33" i="4"/>
  <c r="T33" i="4" s="1"/>
  <c r="S33" i="4" s="1"/>
  <c r="V34" i="4" s="1"/>
  <c r="C34" i="4"/>
  <c r="C129" i="9"/>
  <c r="A130" i="9"/>
  <c r="I29" i="8" l="1"/>
  <c r="F29" i="8"/>
  <c r="C30" i="8"/>
  <c r="R5232" i="4"/>
  <c r="P5232" i="4"/>
  <c r="R4382" i="4"/>
  <c r="P4382" i="4"/>
  <c r="R3932" i="4"/>
  <c r="P3932" i="4"/>
  <c r="F182" i="9"/>
  <c r="H181" i="9"/>
  <c r="V3534" i="4"/>
  <c r="S28" i="8"/>
  <c r="R4282" i="4"/>
  <c r="P4282" i="4"/>
  <c r="R4332" i="4"/>
  <c r="P4332" i="4"/>
  <c r="R4682" i="4"/>
  <c r="P4682" i="4"/>
  <c r="R3682" i="4"/>
  <c r="P3682" i="4"/>
  <c r="H230" i="9"/>
  <c r="F231" i="9"/>
  <c r="A81" i="9"/>
  <c r="C80" i="9"/>
  <c r="Q30" i="8"/>
  <c r="S29" i="8"/>
  <c r="R29" i="8"/>
  <c r="R4232" i="4"/>
  <c r="P4232" i="4"/>
  <c r="O28" i="8"/>
  <c r="N29" i="8"/>
  <c r="V29" i="8" s="1"/>
  <c r="U34" i="4"/>
  <c r="C35" i="4"/>
  <c r="E34" i="4"/>
  <c r="T34" i="4" s="1"/>
  <c r="S34" i="4" s="1"/>
  <c r="R4132" i="4"/>
  <c r="P4132" i="4"/>
  <c r="R4082" i="4"/>
  <c r="P4082" i="4"/>
  <c r="R3532" i="4"/>
  <c r="Q3532" i="4" s="1"/>
  <c r="P3532" i="4"/>
  <c r="O3532" i="4" s="1"/>
  <c r="R3882" i="4"/>
  <c r="P3882" i="4"/>
  <c r="R4532" i="4"/>
  <c r="P4532" i="4"/>
  <c r="R4032" i="4"/>
  <c r="P4032" i="4"/>
  <c r="R3632" i="4"/>
  <c r="P3632" i="4"/>
  <c r="H32" i="9"/>
  <c r="F33" i="9"/>
  <c r="R4582" i="4"/>
  <c r="P4582" i="4"/>
  <c r="R4732" i="4"/>
  <c r="P4732" i="4"/>
  <c r="V31" i="6"/>
  <c r="T30" i="8" s="1"/>
  <c r="M31" i="6"/>
  <c r="J30" i="8" s="1"/>
  <c r="K30" i="8" s="1"/>
  <c r="B30" i="8"/>
  <c r="S31" i="6"/>
  <c r="P30" i="8" s="1"/>
  <c r="B32" i="6"/>
  <c r="G31" i="6"/>
  <c r="D30" i="8" s="1"/>
  <c r="E30" i="8" s="1"/>
  <c r="J31" i="6"/>
  <c r="G30" i="8" s="1"/>
  <c r="H30" i="8" s="1"/>
  <c r="P31" i="6"/>
  <c r="M30" i="8" s="1"/>
  <c r="A31" i="9"/>
  <c r="C30" i="9"/>
  <c r="R5182" i="4"/>
  <c r="P5182" i="4"/>
  <c r="R3582" i="4"/>
  <c r="P3582" i="4"/>
  <c r="R3732" i="4"/>
  <c r="P3732" i="4"/>
  <c r="A180" i="9"/>
  <c r="C179" i="9"/>
  <c r="U30" i="8"/>
  <c r="W29" i="8"/>
  <c r="L29" i="8"/>
  <c r="D31" i="7"/>
  <c r="C32" i="7"/>
  <c r="C181" i="7"/>
  <c r="D181" i="7" s="1"/>
  <c r="C81" i="7"/>
  <c r="D81" i="7" s="1"/>
  <c r="C131" i="7"/>
  <c r="D131" i="7" s="1"/>
  <c r="C231" i="7"/>
  <c r="D231" i="7" s="1"/>
  <c r="R4182" i="4"/>
  <c r="P4182" i="4"/>
  <c r="R4432" i="4"/>
  <c r="P4432" i="4"/>
  <c r="R3982" i="4"/>
  <c r="P3982" i="4"/>
  <c r="R4632" i="4"/>
  <c r="P4632" i="4"/>
  <c r="R3832" i="4"/>
  <c r="P3832" i="4"/>
  <c r="C231" i="9"/>
  <c r="A232" i="9"/>
  <c r="F131" i="9"/>
  <c r="H130" i="9"/>
  <c r="R5032" i="4"/>
  <c r="P5032" i="4"/>
  <c r="C130" i="9"/>
  <c r="A131" i="9"/>
  <c r="U3534" i="4"/>
  <c r="E3534" i="4"/>
  <c r="T3534" i="4" s="1"/>
  <c r="S3534" i="4" s="1"/>
  <c r="V3535" i="4" s="1"/>
  <c r="C3535" i="4"/>
  <c r="N2183" i="4"/>
  <c r="P2183" i="4" s="1"/>
  <c r="N3583" i="4"/>
  <c r="N2033" i="4"/>
  <c r="P2033" i="4" s="1"/>
  <c r="N3883" i="4"/>
  <c r="N5083" i="4"/>
  <c r="N4183" i="4"/>
  <c r="N183" i="4"/>
  <c r="P183" i="4" s="1"/>
  <c r="N783" i="4"/>
  <c r="P783" i="4" s="1"/>
  <c r="N3733" i="4"/>
  <c r="N5033" i="4"/>
  <c r="N5233" i="4"/>
  <c r="N133" i="4"/>
  <c r="P133" i="4" s="1"/>
  <c r="N3533" i="4"/>
  <c r="N3783" i="4"/>
  <c r="N4533" i="4"/>
  <c r="N5133" i="4"/>
  <c r="N633" i="4"/>
  <c r="P633" i="4" s="1"/>
  <c r="N1133" i="4"/>
  <c r="P1133" i="4" s="1"/>
  <c r="N1433" i="4"/>
  <c r="P1433" i="4" s="1"/>
  <c r="N1833" i="4"/>
  <c r="N1983" i="4"/>
  <c r="N1583" i="4"/>
  <c r="N4883" i="4"/>
  <c r="N4033" i="4"/>
  <c r="N4133" i="4"/>
  <c r="N483" i="4"/>
  <c r="P483" i="4" s="1"/>
  <c r="N2583" i="4"/>
  <c r="P2583" i="4" s="1"/>
  <c r="N2783" i="4"/>
  <c r="P2783" i="4" s="1"/>
  <c r="N3083" i="4"/>
  <c r="P3083" i="4" s="1"/>
  <c r="N3383" i="4"/>
  <c r="P3383" i="4" s="1"/>
  <c r="N2233" i="4"/>
  <c r="P2233" i="4" s="1"/>
  <c r="N2383" i="4"/>
  <c r="P2383" i="4" s="1"/>
  <c r="N2433" i="4"/>
  <c r="P2433" i="4" s="1"/>
  <c r="N733" i="4"/>
  <c r="P733" i="4" s="1"/>
  <c r="N883" i="4"/>
  <c r="P883" i="4" s="1"/>
  <c r="N1233" i="4"/>
  <c r="P1233" i="4" s="1"/>
  <c r="N1383" i="4"/>
  <c r="P1383" i="4" s="1"/>
  <c r="N4733" i="4"/>
  <c r="N33" i="4"/>
  <c r="P33" i="4" s="1"/>
  <c r="O33" i="4" s="1"/>
  <c r="N2933" i="4"/>
  <c r="P2933" i="4" s="1"/>
  <c r="N3033" i="4"/>
  <c r="P3033" i="4" s="1"/>
  <c r="N1533" i="4"/>
  <c r="N1683" i="4"/>
  <c r="N4833" i="4"/>
  <c r="N4983" i="4"/>
  <c r="N4433" i="4"/>
  <c r="N83" i="4"/>
  <c r="P83" i="4" s="1"/>
  <c r="N2533" i="4"/>
  <c r="P2533" i="4" s="1"/>
  <c r="N3333" i="4"/>
  <c r="P3333" i="4" s="1"/>
  <c r="N1933" i="4"/>
  <c r="N1633" i="4"/>
  <c r="N4783" i="4"/>
  <c r="N4933" i="4"/>
  <c r="N1083" i="4"/>
  <c r="P1083" i="4" s="1"/>
  <c r="N1333" i="4"/>
  <c r="P1333" i="4" s="1"/>
  <c r="N2683" i="4"/>
  <c r="P2683" i="4" s="1"/>
  <c r="N3483" i="4"/>
  <c r="P3483" i="4" s="1"/>
  <c r="N1783" i="4"/>
  <c r="N2133" i="4"/>
  <c r="P2133" i="4" s="1"/>
  <c r="N683" i="4"/>
  <c r="P683" i="4" s="1"/>
  <c r="N1883" i="4"/>
  <c r="N2283" i="4"/>
  <c r="P2283" i="4" s="1"/>
  <c r="N2083" i="4"/>
  <c r="P2083" i="4" s="1"/>
  <c r="N3283" i="4"/>
  <c r="P3283" i="4" s="1"/>
  <c r="N3433" i="4"/>
  <c r="P3433" i="4" s="1"/>
  <c r="N3233" i="4"/>
  <c r="P3233" i="4" s="1"/>
  <c r="N2483" i="4"/>
  <c r="P2483" i="4" s="1"/>
  <c r="N1183" i="4"/>
  <c r="P1183" i="4" s="1"/>
  <c r="N5183" i="4"/>
  <c r="N1033" i="4"/>
  <c r="P1033" i="4" s="1"/>
  <c r="N4483" i="4"/>
  <c r="N1733" i="4"/>
  <c r="N383" i="4"/>
  <c r="P383" i="4" s="1"/>
  <c r="N3933" i="4"/>
  <c r="N3633" i="4"/>
  <c r="N3683" i="4"/>
  <c r="N4583" i="4"/>
  <c r="N533" i="4"/>
  <c r="P533" i="4" s="1"/>
  <c r="N4683" i="4"/>
  <c r="N833" i="4"/>
  <c r="P833" i="4" s="1"/>
  <c r="N3833" i="4"/>
  <c r="N4083" i="4"/>
  <c r="N333" i="4"/>
  <c r="P333" i="4" s="1"/>
  <c r="N933" i="4"/>
  <c r="P933" i="4" s="1"/>
  <c r="N283" i="4"/>
  <c r="P283" i="4" s="1"/>
  <c r="N4333" i="4"/>
  <c r="N2333" i="4"/>
  <c r="P2333" i="4" s="1"/>
  <c r="N2833" i="4"/>
  <c r="P2833" i="4" s="1"/>
  <c r="N983" i="4"/>
  <c r="P983" i="4" s="1"/>
  <c r="N4283" i="4"/>
  <c r="N583" i="4"/>
  <c r="P583" i="4" s="1"/>
  <c r="N3183" i="4"/>
  <c r="P3183" i="4" s="1"/>
  <c r="N2983" i="4"/>
  <c r="P2983" i="4" s="1"/>
  <c r="N1483" i="4"/>
  <c r="P1483" i="4" s="1"/>
  <c r="N2883" i="4"/>
  <c r="P2883" i="4" s="1"/>
  <c r="N2733" i="4"/>
  <c r="P2733" i="4" s="1"/>
  <c r="N3133" i="4"/>
  <c r="P3133" i="4" s="1"/>
  <c r="N433" i="4"/>
  <c r="P433" i="4" s="1"/>
  <c r="N3983" i="4"/>
  <c r="N4383" i="4"/>
  <c r="N233" i="4"/>
  <c r="P233" i="4" s="1"/>
  <c r="N4633" i="4"/>
  <c r="N4233" i="4"/>
  <c r="N2633" i="4"/>
  <c r="P2633" i="4" s="1"/>
  <c r="N1283" i="4"/>
  <c r="P1283" i="4" s="1"/>
  <c r="R4482" i="4"/>
  <c r="P4482" i="4"/>
  <c r="R3782" i="4"/>
  <c r="P3782" i="4"/>
  <c r="R5082" i="4"/>
  <c r="P5082" i="4"/>
  <c r="R5132" i="4"/>
  <c r="P5132" i="4"/>
  <c r="F81" i="9"/>
  <c r="H80" i="9"/>
  <c r="I30" i="8" l="1"/>
  <c r="L30" i="8"/>
  <c r="E31" i="8"/>
  <c r="F30" i="8"/>
  <c r="R3983" i="4"/>
  <c r="P3983" i="4"/>
  <c r="R3633" i="4"/>
  <c r="P3633" i="4"/>
  <c r="U31" i="8"/>
  <c r="W30" i="8"/>
  <c r="R4383" i="4"/>
  <c r="P4383" i="4"/>
  <c r="R4083" i="4"/>
  <c r="P4083" i="4"/>
  <c r="R3683" i="4"/>
  <c r="P3683" i="4"/>
  <c r="R4433" i="4"/>
  <c r="P4433" i="4"/>
  <c r="R5133" i="4"/>
  <c r="P5133" i="4"/>
  <c r="P5033" i="4"/>
  <c r="R5033" i="4"/>
  <c r="R3883" i="4"/>
  <c r="P3883" i="4"/>
  <c r="U3535" i="4"/>
  <c r="E3535" i="4"/>
  <c r="T3535" i="4" s="1"/>
  <c r="S3535" i="4" s="1"/>
  <c r="C3536" i="4"/>
  <c r="F34" i="9"/>
  <c r="H33" i="9"/>
  <c r="C36" i="4"/>
  <c r="E35" i="4"/>
  <c r="T35" i="4" s="1"/>
  <c r="S35" i="4" s="1"/>
  <c r="F183" i="9"/>
  <c r="H182" i="9"/>
  <c r="R3833" i="4"/>
  <c r="P3833" i="4"/>
  <c r="R4533" i="4"/>
  <c r="P4533" i="4"/>
  <c r="R4733" i="4"/>
  <c r="P4733" i="4"/>
  <c r="R3783" i="4"/>
  <c r="P3783" i="4"/>
  <c r="R3583" i="4"/>
  <c r="P3583" i="4"/>
  <c r="H131" i="9"/>
  <c r="F132" i="9"/>
  <c r="N2234" i="4"/>
  <c r="P2234" i="4" s="1"/>
  <c r="N3734" i="4"/>
  <c r="N3684" i="4"/>
  <c r="N4034" i="4"/>
  <c r="N3984" i="4"/>
  <c r="N4684" i="4"/>
  <c r="N3884" i="4"/>
  <c r="N4384" i="4"/>
  <c r="N4534" i="4"/>
  <c r="N4634" i="4"/>
  <c r="N5134" i="4"/>
  <c r="N434" i="4"/>
  <c r="P434" i="4" s="1"/>
  <c r="N2734" i="4"/>
  <c r="P2734" i="4" s="1"/>
  <c r="N5084" i="4"/>
  <c r="N5184" i="4"/>
  <c r="N34" i="4"/>
  <c r="P34" i="4" s="1"/>
  <c r="O34" i="4" s="1"/>
  <c r="N334" i="4"/>
  <c r="P334" i="4" s="1"/>
  <c r="N834" i="4"/>
  <c r="P834" i="4" s="1"/>
  <c r="N2934" i="4"/>
  <c r="P2934" i="4" s="1"/>
  <c r="N3234" i="4"/>
  <c r="P3234" i="4" s="1"/>
  <c r="N3484" i="4"/>
  <c r="P3484" i="4" s="1"/>
  <c r="N1984" i="4"/>
  <c r="N1584" i="4"/>
  <c r="N4884" i="4"/>
  <c r="N2084" i="4"/>
  <c r="P2084" i="4" s="1"/>
  <c r="N3834" i="4"/>
  <c r="N4334" i="4"/>
  <c r="N284" i="4"/>
  <c r="P284" i="4" s="1"/>
  <c r="N634" i="4"/>
  <c r="P634" i="4" s="1"/>
  <c r="N784" i="4"/>
  <c r="P784" i="4" s="1"/>
  <c r="N1034" i="4"/>
  <c r="P1034" i="4" s="1"/>
  <c r="N234" i="4"/>
  <c r="P234" i="4" s="1"/>
  <c r="N1384" i="4"/>
  <c r="P1384" i="4" s="1"/>
  <c r="N3584" i="4"/>
  <c r="N5234" i="4"/>
  <c r="N2634" i="4"/>
  <c r="P2634" i="4" s="1"/>
  <c r="N3434" i="4"/>
  <c r="P3434" i="4" s="1"/>
  <c r="N2134" i="4"/>
  <c r="P2134" i="4" s="1"/>
  <c r="N884" i="4"/>
  <c r="P884" i="4" s="1"/>
  <c r="N2334" i="4"/>
  <c r="P2334" i="4" s="1"/>
  <c r="N584" i="4"/>
  <c r="P584" i="4" s="1"/>
  <c r="N2884" i="4"/>
  <c r="P2884" i="4" s="1"/>
  <c r="N3034" i="4"/>
  <c r="P3034" i="4" s="1"/>
  <c r="N3384" i="4"/>
  <c r="P3384" i="4" s="1"/>
  <c r="N1934" i="4"/>
  <c r="N1634" i="4"/>
  <c r="N4784" i="4"/>
  <c r="N4934" i="4"/>
  <c r="N2434" i="4"/>
  <c r="P2434" i="4" s="1"/>
  <c r="N1284" i="4"/>
  <c r="P1284" i="4" s="1"/>
  <c r="N1884" i="4"/>
  <c r="N3084" i="4"/>
  <c r="P3084" i="4" s="1"/>
  <c r="N3184" i="4"/>
  <c r="P3184" i="4" s="1"/>
  <c r="N1784" i="4"/>
  <c r="N1534" i="4"/>
  <c r="N934" i="4"/>
  <c r="P934" i="4" s="1"/>
  <c r="N4834" i="4"/>
  <c r="N2284" i="4"/>
  <c r="P2284" i="4" s="1"/>
  <c r="N2834" i="4"/>
  <c r="P2834" i="4" s="1"/>
  <c r="N1234" i="4"/>
  <c r="P1234" i="4" s="1"/>
  <c r="N4984" i="4"/>
  <c r="N1684" i="4"/>
  <c r="N4484" i="4"/>
  <c r="N1334" i="4"/>
  <c r="P1334" i="4" s="1"/>
  <c r="N684" i="4"/>
  <c r="P684" i="4" s="1"/>
  <c r="N1834" i="4"/>
  <c r="N4734" i="4"/>
  <c r="N4084" i="4"/>
  <c r="N3784" i="4"/>
  <c r="N4434" i="4"/>
  <c r="N2984" i="4"/>
  <c r="P2984" i="4" s="1"/>
  <c r="N4284" i="4"/>
  <c r="N184" i="4"/>
  <c r="P184" i="4" s="1"/>
  <c r="N3284" i="4"/>
  <c r="P3284" i="4" s="1"/>
  <c r="N1134" i="4"/>
  <c r="P1134" i="4" s="1"/>
  <c r="N384" i="4"/>
  <c r="P384" i="4" s="1"/>
  <c r="N3934" i="4"/>
  <c r="N4134" i="4"/>
  <c r="N2184" i="4"/>
  <c r="P2184" i="4" s="1"/>
  <c r="N2034" i="4"/>
  <c r="P2034" i="4" s="1"/>
  <c r="N3534" i="4"/>
  <c r="N2684" i="4"/>
  <c r="P2684" i="4" s="1"/>
  <c r="N84" i="4"/>
  <c r="P84" i="4" s="1"/>
  <c r="N5034" i="4"/>
  <c r="N534" i="4"/>
  <c r="P534" i="4" s="1"/>
  <c r="N2484" i="4"/>
  <c r="P2484" i="4" s="1"/>
  <c r="N2584" i="4"/>
  <c r="P2584" i="4" s="1"/>
  <c r="N3134" i="4"/>
  <c r="P3134" i="4" s="1"/>
  <c r="N1484" i="4"/>
  <c r="P1484" i="4" s="1"/>
  <c r="N1184" i="4"/>
  <c r="P1184" i="4" s="1"/>
  <c r="N2784" i="4"/>
  <c r="P2784" i="4" s="1"/>
  <c r="N484" i="4"/>
  <c r="P484" i="4" s="1"/>
  <c r="N134" i="4"/>
  <c r="P134" i="4" s="1"/>
  <c r="N4184" i="4"/>
  <c r="N2384" i="4"/>
  <c r="P2384" i="4" s="1"/>
  <c r="N2534" i="4"/>
  <c r="P2534" i="4" s="1"/>
  <c r="N4584" i="4"/>
  <c r="N1084" i="4"/>
  <c r="P1084" i="4" s="1"/>
  <c r="N4234" i="4"/>
  <c r="N1734" i="4"/>
  <c r="N734" i="4"/>
  <c r="P734" i="4" s="1"/>
  <c r="N1434" i="4"/>
  <c r="P1434" i="4" s="1"/>
  <c r="N3634" i="4"/>
  <c r="N3334" i="4"/>
  <c r="P3334" i="4" s="1"/>
  <c r="N984" i="4"/>
  <c r="P984" i="4" s="1"/>
  <c r="N30" i="8"/>
  <c r="O29" i="8"/>
  <c r="Q31" i="8"/>
  <c r="R30" i="8"/>
  <c r="R4133" i="4"/>
  <c r="P4133" i="4"/>
  <c r="R3533" i="4"/>
  <c r="Q3533" i="4" s="1"/>
  <c r="P3533" i="4"/>
  <c r="O3533" i="4" s="1"/>
  <c r="C131" i="9"/>
  <c r="A132" i="9"/>
  <c r="A233" i="9"/>
  <c r="C232" i="9"/>
  <c r="C180" i="9"/>
  <c r="A181" i="9"/>
  <c r="V32" i="6"/>
  <c r="T31" i="8" s="1"/>
  <c r="B33" i="6"/>
  <c r="S32" i="6"/>
  <c r="P31" i="8" s="1"/>
  <c r="J32" i="6"/>
  <c r="G31" i="8" s="1"/>
  <c r="H31" i="8" s="1"/>
  <c r="P32" i="6"/>
  <c r="M31" i="8" s="1"/>
  <c r="M32" i="6"/>
  <c r="J31" i="8" s="1"/>
  <c r="K31" i="8" s="1"/>
  <c r="B31" i="8"/>
  <c r="C31" i="8" s="1"/>
  <c r="G32" i="6"/>
  <c r="D31" i="8" s="1"/>
  <c r="D32" i="7"/>
  <c r="C33" i="7"/>
  <c r="C82" i="7"/>
  <c r="D82" i="7" s="1"/>
  <c r="C232" i="7"/>
  <c r="D232" i="7" s="1"/>
  <c r="C182" i="7"/>
  <c r="D182" i="7" s="1"/>
  <c r="C132" i="7"/>
  <c r="D132" i="7" s="1"/>
  <c r="R4333" i="4"/>
  <c r="P4333" i="4"/>
  <c r="R4233" i="4"/>
  <c r="P4233" i="4"/>
  <c r="H81" i="9"/>
  <c r="F82" i="9"/>
  <c r="R4633" i="4"/>
  <c r="P4633" i="4"/>
  <c r="P4283" i="4"/>
  <c r="R4283" i="4"/>
  <c r="R4033" i="4"/>
  <c r="P4033" i="4"/>
  <c r="R4183" i="4"/>
  <c r="P4183" i="4"/>
  <c r="C81" i="9"/>
  <c r="A82" i="9"/>
  <c r="P5183" i="4"/>
  <c r="R5183" i="4"/>
  <c r="R3733" i="4"/>
  <c r="P3733" i="4"/>
  <c r="R3933" i="4"/>
  <c r="P3933" i="4"/>
  <c r="R4683" i="4"/>
  <c r="P4683" i="4"/>
  <c r="P4583" i="4"/>
  <c r="R4583" i="4"/>
  <c r="R4483" i="4"/>
  <c r="P4483" i="4"/>
  <c r="R5233" i="4"/>
  <c r="P5233" i="4"/>
  <c r="R5083" i="4"/>
  <c r="P5083" i="4"/>
  <c r="A32" i="9"/>
  <c r="C31" i="9"/>
  <c r="V35" i="4"/>
  <c r="U35" i="4" s="1"/>
  <c r="F232" i="9"/>
  <c r="H231" i="9"/>
  <c r="I31" i="8" l="1"/>
  <c r="K32" i="8"/>
  <c r="L31" i="8"/>
  <c r="C32" i="8"/>
  <c r="R5034" i="4"/>
  <c r="P5034" i="4"/>
  <c r="R4284" i="4"/>
  <c r="P4284" i="4"/>
  <c r="H132" i="9"/>
  <c r="F133" i="9"/>
  <c r="R3934" i="4"/>
  <c r="P3934" i="4"/>
  <c r="R3984" i="4"/>
  <c r="P3984" i="4"/>
  <c r="N31" i="8"/>
  <c r="O30" i="8"/>
  <c r="R4634" i="4"/>
  <c r="P4634" i="4"/>
  <c r="S30" i="8"/>
  <c r="R3634" i="4"/>
  <c r="P3634" i="4"/>
  <c r="R4584" i="4"/>
  <c r="P4584" i="4"/>
  <c r="R4734" i="4"/>
  <c r="P4734" i="4"/>
  <c r="R3884" i="4"/>
  <c r="P3884" i="4"/>
  <c r="V3536" i="4"/>
  <c r="U3536" i="4" s="1"/>
  <c r="C82" i="9"/>
  <c r="A83" i="9"/>
  <c r="R31" i="8"/>
  <c r="R4684" i="4"/>
  <c r="P4684" i="4"/>
  <c r="F31" i="8"/>
  <c r="A33" i="9"/>
  <c r="C32" i="9"/>
  <c r="R5234" i="4"/>
  <c r="P5234" i="4"/>
  <c r="F184" i="9"/>
  <c r="H183" i="9"/>
  <c r="R4184" i="4"/>
  <c r="P4184" i="4"/>
  <c r="A234" i="9"/>
  <c r="C233" i="9"/>
  <c r="R4234" i="4"/>
  <c r="P4234" i="4"/>
  <c r="R3534" i="4"/>
  <c r="Q3534" i="4" s="1"/>
  <c r="P3534" i="4"/>
  <c r="O3534" i="4" s="1"/>
  <c r="R3784" i="4"/>
  <c r="P3784" i="4"/>
  <c r="R4484" i="4"/>
  <c r="P4484" i="4"/>
  <c r="P4334" i="4"/>
  <c r="R4334" i="4"/>
  <c r="R5184" i="4"/>
  <c r="P5184" i="4"/>
  <c r="R4534" i="4"/>
  <c r="P4534" i="4"/>
  <c r="R3684" i="4"/>
  <c r="P3684" i="4"/>
  <c r="V36" i="4"/>
  <c r="U36" i="4" s="1"/>
  <c r="C181" i="9"/>
  <c r="A182" i="9"/>
  <c r="R4134" i="4"/>
  <c r="P4134" i="4"/>
  <c r="W31" i="8"/>
  <c r="U32" i="8"/>
  <c r="R5134" i="4"/>
  <c r="P5134" i="4"/>
  <c r="F35" i="9"/>
  <c r="H34" i="9"/>
  <c r="C34" i="7"/>
  <c r="D33" i="7"/>
  <c r="C133" i="7"/>
  <c r="D133" i="7" s="1"/>
  <c r="C233" i="7"/>
  <c r="D233" i="7" s="1"/>
  <c r="C83" i="7"/>
  <c r="D83" i="7" s="1"/>
  <c r="C183" i="7"/>
  <c r="D183" i="7" s="1"/>
  <c r="R4434" i="4"/>
  <c r="P4434" i="4"/>
  <c r="R3584" i="4"/>
  <c r="P3584" i="4"/>
  <c r="R4034" i="4"/>
  <c r="P4034" i="4"/>
  <c r="N2385" i="4"/>
  <c r="P2385" i="4" s="1"/>
  <c r="N2435" i="4"/>
  <c r="P2435" i="4" s="1"/>
  <c r="N3585" i="4"/>
  <c r="N3785" i="4"/>
  <c r="N3885" i="4"/>
  <c r="N185" i="4"/>
  <c r="P185" i="4" s="1"/>
  <c r="N785" i="4"/>
  <c r="P785" i="4" s="1"/>
  <c r="N3535" i="4"/>
  <c r="N4035" i="4"/>
  <c r="N4135" i="4"/>
  <c r="N4735" i="4"/>
  <c r="N4185" i="4"/>
  <c r="N5135" i="4"/>
  <c r="N85" i="4"/>
  <c r="P85" i="4" s="1"/>
  <c r="N585" i="4"/>
  <c r="P585" i="4" s="1"/>
  <c r="N1535" i="4"/>
  <c r="N1685" i="4"/>
  <c r="N4835" i="4"/>
  <c r="N4985" i="4"/>
  <c r="N2485" i="4"/>
  <c r="P2485" i="4" s="1"/>
  <c r="N2285" i="4"/>
  <c r="P2285" i="4" s="1"/>
  <c r="N4435" i="4"/>
  <c r="N985" i="4"/>
  <c r="P985" i="4" s="1"/>
  <c r="N1085" i="4"/>
  <c r="P1085" i="4" s="1"/>
  <c r="N1235" i="4"/>
  <c r="P1235" i="4" s="1"/>
  <c r="N1385" i="4"/>
  <c r="P1385" i="4" s="1"/>
  <c r="N2585" i="4"/>
  <c r="P2585" i="4" s="1"/>
  <c r="N3085" i="4"/>
  <c r="P3085" i="4" s="1"/>
  <c r="N3385" i="4"/>
  <c r="P3385" i="4" s="1"/>
  <c r="N4085" i="4"/>
  <c r="N435" i="4"/>
  <c r="P435" i="4" s="1"/>
  <c r="N1335" i="4"/>
  <c r="P1335" i="4" s="1"/>
  <c r="N385" i="4"/>
  <c r="P385" i="4" s="1"/>
  <c r="N485" i="4"/>
  <c r="P485" i="4" s="1"/>
  <c r="N635" i="4"/>
  <c r="P635" i="4" s="1"/>
  <c r="N1135" i="4"/>
  <c r="P1135" i="4" s="1"/>
  <c r="N1435" i="4"/>
  <c r="P1435" i="4" s="1"/>
  <c r="N3985" i="4"/>
  <c r="N2685" i="4"/>
  <c r="P2685" i="4" s="1"/>
  <c r="N2735" i="4"/>
  <c r="P2735" i="4" s="1"/>
  <c r="N2835" i="4"/>
  <c r="P2835" i="4" s="1"/>
  <c r="N2985" i="4"/>
  <c r="P2985" i="4" s="1"/>
  <c r="N3235" i="4"/>
  <c r="P3235" i="4" s="1"/>
  <c r="N1885" i="4"/>
  <c r="N1985" i="4"/>
  <c r="N4535" i="4"/>
  <c r="N3435" i="4"/>
  <c r="P3435" i="4" s="1"/>
  <c r="N2235" i="4"/>
  <c r="P2235" i="4" s="1"/>
  <c r="N35" i="4"/>
  <c r="P35" i="4" s="1"/>
  <c r="O35" i="4" s="1"/>
  <c r="N335" i="4"/>
  <c r="P335" i="4" s="1"/>
  <c r="N3035" i="4"/>
  <c r="P3035" i="4" s="1"/>
  <c r="N2335" i="4"/>
  <c r="P2335" i="4" s="1"/>
  <c r="N2185" i="4"/>
  <c r="P2185" i="4" s="1"/>
  <c r="N1035" i="4"/>
  <c r="P1035" i="4" s="1"/>
  <c r="N1835" i="4"/>
  <c r="N2935" i="4"/>
  <c r="P2935" i="4" s="1"/>
  <c r="N4785" i="4"/>
  <c r="N4885" i="4"/>
  <c r="N1585" i="4"/>
  <c r="N1635" i="4"/>
  <c r="N1735" i="4"/>
  <c r="N3185" i="4"/>
  <c r="P3185" i="4" s="1"/>
  <c r="N4935" i="4"/>
  <c r="N3335" i="4"/>
  <c r="P3335" i="4" s="1"/>
  <c r="N3285" i="4"/>
  <c r="P3285" i="4" s="1"/>
  <c r="N2635" i="4"/>
  <c r="P2635" i="4" s="1"/>
  <c r="N1285" i="4"/>
  <c r="P1285" i="4" s="1"/>
  <c r="N3835" i="4"/>
  <c r="N4285" i="4"/>
  <c r="N4235" i="4"/>
  <c r="N3135" i="4"/>
  <c r="P3135" i="4" s="1"/>
  <c r="N2885" i="4"/>
  <c r="P2885" i="4" s="1"/>
  <c r="N235" i="4"/>
  <c r="P235" i="4" s="1"/>
  <c r="N3935" i="4"/>
  <c r="N535" i="4"/>
  <c r="P535" i="4" s="1"/>
  <c r="N5185" i="4"/>
  <c r="N285" i="4"/>
  <c r="P285" i="4" s="1"/>
  <c r="N1935" i="4"/>
  <c r="N4685" i="4"/>
  <c r="N3485" i="4"/>
  <c r="P3485" i="4" s="1"/>
  <c r="N685" i="4"/>
  <c r="P685" i="4" s="1"/>
  <c r="N1485" i="4"/>
  <c r="P1485" i="4" s="1"/>
  <c r="N1185" i="4"/>
  <c r="P1185" i="4" s="1"/>
  <c r="N3735" i="4"/>
  <c r="N2035" i="4"/>
  <c r="P2035" i="4" s="1"/>
  <c r="N4585" i="4"/>
  <c r="N3635" i="4"/>
  <c r="N4385" i="4"/>
  <c r="N835" i="4"/>
  <c r="P835" i="4" s="1"/>
  <c r="N5235" i="4"/>
  <c r="N5085" i="4"/>
  <c r="N2135" i="4"/>
  <c r="P2135" i="4" s="1"/>
  <c r="N2785" i="4"/>
  <c r="P2785" i="4" s="1"/>
  <c r="N1785" i="4"/>
  <c r="N885" i="4"/>
  <c r="P885" i="4" s="1"/>
  <c r="N4335" i="4"/>
  <c r="N2535" i="4"/>
  <c r="P2535" i="4" s="1"/>
  <c r="N935" i="4"/>
  <c r="P935" i="4" s="1"/>
  <c r="N5035" i="4"/>
  <c r="N135" i="4"/>
  <c r="P135" i="4" s="1"/>
  <c r="N4635" i="4"/>
  <c r="N3685" i="4"/>
  <c r="N2085" i="4"/>
  <c r="P2085" i="4" s="1"/>
  <c r="N4485" i="4"/>
  <c r="N735" i="4"/>
  <c r="P735" i="4" s="1"/>
  <c r="F233" i="9"/>
  <c r="H232" i="9"/>
  <c r="F83" i="9"/>
  <c r="H82" i="9"/>
  <c r="V33" i="6"/>
  <c r="T32" i="8" s="1"/>
  <c r="S33" i="6"/>
  <c r="P32" i="8" s="1"/>
  <c r="Q32" i="8" s="1"/>
  <c r="M33" i="6"/>
  <c r="J32" i="8" s="1"/>
  <c r="J33" i="6"/>
  <c r="G32" i="8" s="1"/>
  <c r="H32" i="8" s="1"/>
  <c r="G33" i="6"/>
  <c r="D32" i="8" s="1"/>
  <c r="E32" i="8" s="1"/>
  <c r="P33" i="6"/>
  <c r="M32" i="8" s="1"/>
  <c r="B32" i="8"/>
  <c r="B34" i="6"/>
  <c r="D7" i="10"/>
  <c r="D8" i="10" s="1"/>
  <c r="C7" i="10"/>
  <c r="C8" i="10" s="1"/>
  <c r="C132" i="9"/>
  <c r="A133" i="9"/>
  <c r="R4084" i="4"/>
  <c r="P4084" i="4"/>
  <c r="R3834" i="4"/>
  <c r="P3834" i="4"/>
  <c r="R5084" i="4"/>
  <c r="P5084" i="4"/>
  <c r="P4384" i="4"/>
  <c r="R4384" i="4"/>
  <c r="R3734" i="4"/>
  <c r="P3734" i="4"/>
  <c r="E36" i="4"/>
  <c r="T36" i="4" s="1"/>
  <c r="S36" i="4" s="1"/>
  <c r="C37" i="4"/>
  <c r="E3536" i="4"/>
  <c r="T3536" i="4" s="1"/>
  <c r="S3536" i="4" s="1"/>
  <c r="C3537" i="4"/>
  <c r="V30" i="8"/>
  <c r="C11" i="10" l="1"/>
  <c r="F32" i="8"/>
  <c r="I32" i="8"/>
  <c r="R32" i="8"/>
  <c r="V37" i="4"/>
  <c r="R4685" i="4"/>
  <c r="P4685" i="4"/>
  <c r="V32" i="8"/>
  <c r="W32" i="8"/>
  <c r="C234" i="9"/>
  <c r="A235" i="9"/>
  <c r="F134" i="9"/>
  <c r="H133" i="9"/>
  <c r="R5235" i="4"/>
  <c r="P5235" i="4"/>
  <c r="R4085" i="4"/>
  <c r="P4085" i="4"/>
  <c r="N32" i="8"/>
  <c r="O31" i="8"/>
  <c r="R4735" i="4"/>
  <c r="P4735" i="4"/>
  <c r="H35" i="9"/>
  <c r="F36" i="9"/>
  <c r="C33" i="9"/>
  <c r="A34" i="9"/>
  <c r="U37" i="4"/>
  <c r="E37" i="4"/>
  <c r="T37" i="4" s="1"/>
  <c r="S37" i="4" s="1"/>
  <c r="V38" i="4" s="1"/>
  <c r="C38" i="4"/>
  <c r="R4485" i="4"/>
  <c r="P4485" i="4"/>
  <c r="R4585" i="4"/>
  <c r="P4585" i="4"/>
  <c r="P3935" i="4"/>
  <c r="R3935" i="4"/>
  <c r="R3835" i="4"/>
  <c r="P3835" i="4"/>
  <c r="R3985" i="4"/>
  <c r="P3985" i="4"/>
  <c r="P3535" i="4"/>
  <c r="O3535" i="4" s="1"/>
  <c r="R3535" i="4"/>
  <c r="Q3535" i="4" s="1"/>
  <c r="N2136" i="4"/>
  <c r="P2136" i="4" s="1"/>
  <c r="N3586" i="4"/>
  <c r="N3686" i="4"/>
  <c r="N3736" i="4"/>
  <c r="N3886" i="4"/>
  <c r="N4686" i="4"/>
  <c r="N3836" i="4"/>
  <c r="N4386" i="4"/>
  <c r="N2336" i="4"/>
  <c r="P2336" i="4" s="1"/>
  <c r="N5086" i="4"/>
  <c r="N5136" i="4"/>
  <c r="N4036" i="4"/>
  <c r="N5236" i="4"/>
  <c r="N36" i="4"/>
  <c r="P36" i="4" s="1"/>
  <c r="O36" i="4" s="1"/>
  <c r="N336" i="4"/>
  <c r="P336" i="4" s="1"/>
  <c r="N2736" i="4"/>
  <c r="P2736" i="4" s="1"/>
  <c r="N4236" i="4"/>
  <c r="N636" i="4"/>
  <c r="P636" i="4" s="1"/>
  <c r="N2636" i="4"/>
  <c r="P2636" i="4" s="1"/>
  <c r="N2836" i="4"/>
  <c r="P2836" i="4" s="1"/>
  <c r="N2936" i="4"/>
  <c r="P2936" i="4" s="1"/>
  <c r="N3236" i="4"/>
  <c r="P3236" i="4" s="1"/>
  <c r="N3486" i="4"/>
  <c r="P3486" i="4" s="1"/>
  <c r="N1936" i="4"/>
  <c r="N1686" i="4"/>
  <c r="N4836" i="4"/>
  <c r="N4986" i="4"/>
  <c r="N2486" i="4"/>
  <c r="P2486" i="4" s="1"/>
  <c r="N4586" i="4"/>
  <c r="N586" i="4"/>
  <c r="P586" i="4" s="1"/>
  <c r="N736" i="4"/>
  <c r="P736" i="4" s="1"/>
  <c r="N936" i="4"/>
  <c r="P936" i="4" s="1"/>
  <c r="N1286" i="4"/>
  <c r="P1286" i="4" s="1"/>
  <c r="N1186" i="4"/>
  <c r="P1186" i="4" s="1"/>
  <c r="N2586" i="4"/>
  <c r="P2586" i="4" s="1"/>
  <c r="N3086" i="4"/>
  <c r="P3086" i="4" s="1"/>
  <c r="N1836" i="4"/>
  <c r="N3136" i="4"/>
  <c r="P3136" i="4" s="1"/>
  <c r="N3186" i="4"/>
  <c r="P3186" i="4" s="1"/>
  <c r="N3436" i="4"/>
  <c r="P3436" i="4" s="1"/>
  <c r="N1586" i="4"/>
  <c r="N1736" i="4"/>
  <c r="N4786" i="4"/>
  <c r="N4886" i="4"/>
  <c r="N4936" i="4"/>
  <c r="N2436" i="4"/>
  <c r="P2436" i="4" s="1"/>
  <c r="N2386" i="4"/>
  <c r="P2386" i="4" s="1"/>
  <c r="N2236" i="4"/>
  <c r="P2236" i="4" s="1"/>
  <c r="N2086" i="4"/>
  <c r="P2086" i="4" s="1"/>
  <c r="N1236" i="4"/>
  <c r="P1236" i="4" s="1"/>
  <c r="N3336" i="4"/>
  <c r="P3336" i="4" s="1"/>
  <c r="N2886" i="4"/>
  <c r="P2886" i="4" s="1"/>
  <c r="N1386" i="4"/>
  <c r="P1386" i="4" s="1"/>
  <c r="N1886" i="4"/>
  <c r="N1986" i="4"/>
  <c r="N2036" i="4"/>
  <c r="P2036" i="4" s="1"/>
  <c r="N186" i="4"/>
  <c r="P186" i="4" s="1"/>
  <c r="N2786" i="4"/>
  <c r="P2786" i="4" s="1"/>
  <c r="N836" i="4"/>
  <c r="P836" i="4" s="1"/>
  <c r="N1336" i="4"/>
  <c r="P1336" i="4" s="1"/>
  <c r="N286" i="4"/>
  <c r="P286" i="4" s="1"/>
  <c r="N1786" i="4"/>
  <c r="N486" i="4"/>
  <c r="P486" i="4" s="1"/>
  <c r="N4186" i="4"/>
  <c r="N3286" i="4"/>
  <c r="P3286" i="4" s="1"/>
  <c r="N4536" i="4"/>
  <c r="N1636" i="4"/>
  <c r="N1536" i="4"/>
  <c r="N3036" i="4"/>
  <c r="P3036" i="4" s="1"/>
  <c r="N5186" i="4"/>
  <c r="N5036" i="4"/>
  <c r="N4286" i="4"/>
  <c r="N2286" i="4"/>
  <c r="P2286" i="4" s="1"/>
  <c r="N1486" i="4"/>
  <c r="P1486" i="4" s="1"/>
  <c r="N536" i="4"/>
  <c r="P536" i="4" s="1"/>
  <c r="N2986" i="4"/>
  <c r="P2986" i="4" s="1"/>
  <c r="N2186" i="4"/>
  <c r="P2186" i="4" s="1"/>
  <c r="N986" i="4"/>
  <c r="P986" i="4" s="1"/>
  <c r="N1436" i="4"/>
  <c r="P1436" i="4" s="1"/>
  <c r="N1136" i="4"/>
  <c r="P1136" i="4" s="1"/>
  <c r="N3936" i="4"/>
  <c r="N4486" i="4"/>
  <c r="N4086" i="4"/>
  <c r="N4436" i="4"/>
  <c r="N786" i="4"/>
  <c r="P786" i="4" s="1"/>
  <c r="N136" i="4"/>
  <c r="P136" i="4" s="1"/>
  <c r="N4736" i="4"/>
  <c r="N3986" i="4"/>
  <c r="N3536" i="4"/>
  <c r="N1086" i="4"/>
  <c r="P1086" i="4" s="1"/>
  <c r="N236" i="4"/>
  <c r="P236" i="4" s="1"/>
  <c r="N4636" i="4"/>
  <c r="N86" i="4"/>
  <c r="P86" i="4" s="1"/>
  <c r="N3386" i="4"/>
  <c r="P3386" i="4" s="1"/>
  <c r="N2686" i="4"/>
  <c r="P2686" i="4" s="1"/>
  <c r="N2536" i="4"/>
  <c r="P2536" i="4" s="1"/>
  <c r="N436" i="4"/>
  <c r="P436" i="4" s="1"/>
  <c r="N1036" i="4"/>
  <c r="P1036" i="4" s="1"/>
  <c r="N4336" i="4"/>
  <c r="N886" i="4"/>
  <c r="P886" i="4" s="1"/>
  <c r="N3786" i="4"/>
  <c r="N386" i="4"/>
  <c r="P386" i="4" s="1"/>
  <c r="N686" i="4"/>
  <c r="P686" i="4" s="1"/>
  <c r="N4136" i="4"/>
  <c r="N3636" i="4"/>
  <c r="V31" i="8"/>
  <c r="R3685" i="4"/>
  <c r="P3685" i="4"/>
  <c r="A134" i="9"/>
  <c r="C133" i="9"/>
  <c r="R5085" i="4"/>
  <c r="P5085" i="4"/>
  <c r="C35" i="7"/>
  <c r="D34" i="7"/>
  <c r="C184" i="7"/>
  <c r="D184" i="7" s="1"/>
  <c r="C234" i="7"/>
  <c r="D234" i="7" s="1"/>
  <c r="C84" i="7"/>
  <c r="D84" i="7" s="1"/>
  <c r="C134" i="7"/>
  <c r="D134" i="7" s="1"/>
  <c r="U3537" i="4"/>
  <c r="E3537" i="4"/>
  <c r="T3537" i="4" s="1"/>
  <c r="S3537" i="4" s="1"/>
  <c r="V3538" i="4" s="1"/>
  <c r="C3538" i="4"/>
  <c r="H83" i="9"/>
  <c r="F84" i="9"/>
  <c r="R3735" i="4"/>
  <c r="P3735" i="4"/>
  <c r="R4185" i="4"/>
  <c r="P4185" i="4"/>
  <c r="V3537" i="4"/>
  <c r="L32" i="8"/>
  <c r="K33" i="8"/>
  <c r="H233" i="9"/>
  <c r="F234" i="9"/>
  <c r="R4385" i="4"/>
  <c r="P4385" i="4"/>
  <c r="R5185" i="4"/>
  <c r="P5185" i="4"/>
  <c r="R4235" i="4"/>
  <c r="P4235" i="4"/>
  <c r="R4535" i="4"/>
  <c r="P4535" i="4"/>
  <c r="R4435" i="4"/>
  <c r="P4435" i="4"/>
  <c r="P4135" i="4"/>
  <c r="R4135" i="4"/>
  <c r="R3785" i="4"/>
  <c r="P3785" i="4"/>
  <c r="R5135" i="4"/>
  <c r="P5135" i="4"/>
  <c r="R4335" i="4"/>
  <c r="P4335" i="4"/>
  <c r="R4635" i="4"/>
  <c r="P4635" i="4"/>
  <c r="R3885" i="4"/>
  <c r="P3885" i="4"/>
  <c r="S31" i="8"/>
  <c r="G34" i="6"/>
  <c r="D33" i="8" s="1"/>
  <c r="E33" i="8" s="1"/>
  <c r="B35" i="6"/>
  <c r="B33" i="8"/>
  <c r="C33" i="8" s="1"/>
  <c r="S34" i="6"/>
  <c r="P33" i="8" s="1"/>
  <c r="Q33" i="8" s="1"/>
  <c r="J34" i="6"/>
  <c r="G33" i="8" s="1"/>
  <c r="H33" i="8" s="1"/>
  <c r="V34" i="6"/>
  <c r="T33" i="8" s="1"/>
  <c r="U33" i="8" s="1"/>
  <c r="P34" i="6"/>
  <c r="M33" i="8" s="1"/>
  <c r="M34" i="6"/>
  <c r="J33" i="8" s="1"/>
  <c r="R5035" i="4"/>
  <c r="P5035" i="4"/>
  <c r="R3635" i="4"/>
  <c r="P3635" i="4"/>
  <c r="R4285" i="4"/>
  <c r="P4285" i="4"/>
  <c r="R4035" i="4"/>
  <c r="P4035" i="4"/>
  <c r="R3585" i="4"/>
  <c r="P3585" i="4"/>
  <c r="A183" i="9"/>
  <c r="C182" i="9"/>
  <c r="H184" i="9"/>
  <c r="F185" i="9"/>
  <c r="A84" i="9"/>
  <c r="C83" i="9"/>
  <c r="R33" i="8" l="1"/>
  <c r="E34" i="8"/>
  <c r="F33" i="8"/>
  <c r="W33" i="8"/>
  <c r="H34" i="8"/>
  <c r="I33" i="8"/>
  <c r="R4386" i="4"/>
  <c r="P4386" i="4"/>
  <c r="C34" i="9"/>
  <c r="A35" i="9"/>
  <c r="C84" i="9"/>
  <c r="A85" i="9"/>
  <c r="L33" i="8"/>
  <c r="P5236" i="4"/>
  <c r="R5236" i="4"/>
  <c r="H185" i="9"/>
  <c r="F186" i="9"/>
  <c r="S35" i="6"/>
  <c r="P34" i="8" s="1"/>
  <c r="Q34" i="8" s="1"/>
  <c r="M35" i="6"/>
  <c r="J34" i="8" s="1"/>
  <c r="K34" i="8" s="1"/>
  <c r="P35" i="6"/>
  <c r="M34" i="8" s="1"/>
  <c r="V35" i="6"/>
  <c r="T34" i="8" s="1"/>
  <c r="U34" i="8" s="1"/>
  <c r="G35" i="6"/>
  <c r="D34" i="8" s="1"/>
  <c r="B36" i="6"/>
  <c r="B34" i="8"/>
  <c r="C34" i="8" s="1"/>
  <c r="J35" i="6"/>
  <c r="G34" i="8" s="1"/>
  <c r="C183" i="9"/>
  <c r="A184" i="9"/>
  <c r="H234" i="9"/>
  <c r="F235" i="9"/>
  <c r="R3636" i="4"/>
  <c r="P3636" i="4"/>
  <c r="R4336" i="4"/>
  <c r="P4336" i="4"/>
  <c r="R4736" i="4"/>
  <c r="P4736" i="4"/>
  <c r="R3936" i="4"/>
  <c r="P3936" i="4"/>
  <c r="R3686" i="4"/>
  <c r="P3686" i="4"/>
  <c r="R4136" i="4"/>
  <c r="P4136" i="4"/>
  <c r="R4636" i="4"/>
  <c r="P4636" i="4"/>
  <c r="R3836" i="4"/>
  <c r="P3836" i="4"/>
  <c r="N33" i="8"/>
  <c r="O32" i="8"/>
  <c r="F85" i="9"/>
  <c r="H84" i="9"/>
  <c r="N3587" i="4"/>
  <c r="N3537" i="4"/>
  <c r="N3887" i="4"/>
  <c r="N4137" i="4"/>
  <c r="N5037" i="4"/>
  <c r="N4037" i="4"/>
  <c r="N187" i="4"/>
  <c r="P187" i="4" s="1"/>
  <c r="N787" i="4"/>
  <c r="P787" i="4" s="1"/>
  <c r="N3737" i="4"/>
  <c r="N4087" i="4"/>
  <c r="N4437" i="4"/>
  <c r="N87" i="4"/>
  <c r="P87" i="4" s="1"/>
  <c r="N5137" i="4"/>
  <c r="N3837" i="4"/>
  <c r="N4187" i="4"/>
  <c r="N687" i="4"/>
  <c r="P687" i="4" s="1"/>
  <c r="N1237" i="4"/>
  <c r="P1237" i="4" s="1"/>
  <c r="N4787" i="4"/>
  <c r="N4937" i="4"/>
  <c r="N4487" i="4"/>
  <c r="N4537" i="4"/>
  <c r="N1037" i="4"/>
  <c r="P1037" i="4" s="1"/>
  <c r="N2587" i="4"/>
  <c r="P2587" i="4" s="1"/>
  <c r="N3087" i="4"/>
  <c r="P3087" i="4" s="1"/>
  <c r="N3387" i="4"/>
  <c r="P3387" i="4" s="1"/>
  <c r="N2237" i="4"/>
  <c r="P2237" i="4" s="1"/>
  <c r="N4687" i="4"/>
  <c r="N137" i="4"/>
  <c r="P137" i="4" s="1"/>
  <c r="N287" i="4"/>
  <c r="P287" i="4" s="1"/>
  <c r="N337" i="4"/>
  <c r="P337" i="4" s="1"/>
  <c r="N1087" i="4"/>
  <c r="P1087" i="4" s="1"/>
  <c r="N887" i="4"/>
  <c r="P887" i="4" s="1"/>
  <c r="N1437" i="4"/>
  <c r="P1437" i="4" s="1"/>
  <c r="N3187" i="4"/>
  <c r="P3187" i="4" s="1"/>
  <c r="N3287" i="4"/>
  <c r="P3287" i="4" s="1"/>
  <c r="N3337" i="4"/>
  <c r="P3337" i="4" s="1"/>
  <c r="N1587" i="4"/>
  <c r="N1737" i="4"/>
  <c r="N4887" i="4"/>
  <c r="N2337" i="4"/>
  <c r="P2337" i="4" s="1"/>
  <c r="N2287" i="4"/>
  <c r="P2287" i="4" s="1"/>
  <c r="N2387" i="4"/>
  <c r="P2387" i="4" s="1"/>
  <c r="N487" i="4"/>
  <c r="P487" i="4" s="1"/>
  <c r="N737" i="4"/>
  <c r="P737" i="4" s="1"/>
  <c r="N1137" i="4"/>
  <c r="P1137" i="4" s="1"/>
  <c r="N37" i="4"/>
  <c r="P37" i="4" s="1"/>
  <c r="O37" i="4" s="1"/>
  <c r="N1987" i="4"/>
  <c r="N1537" i="4"/>
  <c r="N1687" i="4"/>
  <c r="N4837" i="4"/>
  <c r="N4987" i="4"/>
  <c r="N637" i="4"/>
  <c r="P637" i="4" s="1"/>
  <c r="N2687" i="4"/>
  <c r="P2687" i="4" s="1"/>
  <c r="N2837" i="4"/>
  <c r="P2837" i="4" s="1"/>
  <c r="N1837" i="4"/>
  <c r="N2487" i="4"/>
  <c r="P2487" i="4" s="1"/>
  <c r="N2137" i="4"/>
  <c r="P2137" i="4" s="1"/>
  <c r="N1787" i="4"/>
  <c r="N5237" i="4"/>
  <c r="N3487" i="4"/>
  <c r="P3487" i="4" s="1"/>
  <c r="N3037" i="4"/>
  <c r="P3037" i="4" s="1"/>
  <c r="N1937" i="4"/>
  <c r="N2987" i="4"/>
  <c r="P2987" i="4" s="1"/>
  <c r="N2737" i="4"/>
  <c r="P2737" i="4" s="1"/>
  <c r="N2187" i="4"/>
  <c r="P2187" i="4" s="1"/>
  <c r="N437" i="4"/>
  <c r="P437" i="4" s="1"/>
  <c r="N1487" i="4"/>
  <c r="P1487" i="4" s="1"/>
  <c r="N1187" i="4"/>
  <c r="P1187" i="4" s="1"/>
  <c r="N387" i="4"/>
  <c r="P387" i="4" s="1"/>
  <c r="N237" i="4"/>
  <c r="P237" i="4" s="1"/>
  <c r="N3987" i="4"/>
  <c r="N3237" i="4"/>
  <c r="P3237" i="4" s="1"/>
  <c r="N4387" i="4"/>
  <c r="N2887" i="4"/>
  <c r="P2887" i="4" s="1"/>
  <c r="N5087" i="4"/>
  <c r="N587" i="4"/>
  <c r="P587" i="4" s="1"/>
  <c r="N987" i="4"/>
  <c r="P987" i="4" s="1"/>
  <c r="N4737" i="4"/>
  <c r="N537" i="4"/>
  <c r="P537" i="4" s="1"/>
  <c r="N4237" i="4"/>
  <c r="N3637" i="4"/>
  <c r="N2087" i="4"/>
  <c r="P2087" i="4" s="1"/>
  <c r="N2637" i="4"/>
  <c r="P2637" i="4" s="1"/>
  <c r="N3437" i="4"/>
  <c r="P3437" i="4" s="1"/>
  <c r="N2787" i="4"/>
  <c r="P2787" i="4" s="1"/>
  <c r="N2537" i="4"/>
  <c r="P2537" i="4" s="1"/>
  <c r="N1887" i="4"/>
  <c r="N837" i="4"/>
  <c r="P837" i="4" s="1"/>
  <c r="N4287" i="4"/>
  <c r="N3937" i="4"/>
  <c r="N1287" i="4"/>
  <c r="P1287" i="4" s="1"/>
  <c r="N2037" i="4"/>
  <c r="P2037" i="4" s="1"/>
  <c r="N4337" i="4"/>
  <c r="N937" i="4"/>
  <c r="P937" i="4" s="1"/>
  <c r="N3787" i="4"/>
  <c r="N2937" i="4"/>
  <c r="P2937" i="4" s="1"/>
  <c r="N3137" i="4"/>
  <c r="P3137" i="4" s="1"/>
  <c r="N1387" i="4"/>
  <c r="P1387" i="4" s="1"/>
  <c r="N1337" i="4"/>
  <c r="P1337" i="4" s="1"/>
  <c r="N1637" i="4"/>
  <c r="N3687" i="4"/>
  <c r="N2437" i="4"/>
  <c r="P2437" i="4" s="1"/>
  <c r="N5187" i="4"/>
  <c r="N4587" i="4"/>
  <c r="N4637" i="4"/>
  <c r="R4436" i="4"/>
  <c r="P4436" i="4"/>
  <c r="R4286" i="4"/>
  <c r="P4286" i="4"/>
  <c r="R4536" i="4"/>
  <c r="P4536" i="4"/>
  <c r="R4036" i="4"/>
  <c r="P4036" i="4"/>
  <c r="R4686" i="4"/>
  <c r="P4686" i="4"/>
  <c r="H36" i="9"/>
  <c r="F37" i="9"/>
  <c r="A236" i="9"/>
  <c r="C235" i="9"/>
  <c r="A135" i="9"/>
  <c r="C134" i="9"/>
  <c r="H134" i="9"/>
  <c r="F135" i="9"/>
  <c r="C36" i="7"/>
  <c r="D35" i="7"/>
  <c r="C85" i="7"/>
  <c r="D85" i="7" s="1"/>
  <c r="C235" i="7"/>
  <c r="D235" i="7" s="1"/>
  <c r="C185" i="7"/>
  <c r="D185" i="7" s="1"/>
  <c r="C135" i="7"/>
  <c r="D135" i="7" s="1"/>
  <c r="R3786" i="4"/>
  <c r="P3786" i="4"/>
  <c r="R3536" i="4"/>
  <c r="Q3536" i="4" s="1"/>
  <c r="P3536" i="4"/>
  <c r="O3536" i="4" s="1"/>
  <c r="R4086" i="4"/>
  <c r="P4086" i="4"/>
  <c r="R5036" i="4"/>
  <c r="P5036" i="4"/>
  <c r="R4586" i="4"/>
  <c r="P4586" i="4"/>
  <c r="R4236" i="4"/>
  <c r="P4236" i="4"/>
  <c r="R5136" i="4"/>
  <c r="P5136" i="4"/>
  <c r="R3886" i="4"/>
  <c r="P3886" i="4"/>
  <c r="U38" i="4"/>
  <c r="C39" i="4"/>
  <c r="E38" i="4"/>
  <c r="T38" i="4" s="1"/>
  <c r="S38" i="4" s="1"/>
  <c r="V39" i="4" s="1"/>
  <c r="U3538" i="4"/>
  <c r="E3538" i="4"/>
  <c r="T3538" i="4" s="1"/>
  <c r="S3538" i="4" s="1"/>
  <c r="V3539" i="4" s="1"/>
  <c r="C3539" i="4"/>
  <c r="R3586" i="4"/>
  <c r="P3586" i="4"/>
  <c r="R3986" i="4"/>
  <c r="P3986" i="4"/>
  <c r="R4486" i="4"/>
  <c r="P4486" i="4"/>
  <c r="R5186" i="4"/>
  <c r="P5186" i="4"/>
  <c r="R4186" i="4"/>
  <c r="P4186" i="4"/>
  <c r="R5086" i="4"/>
  <c r="P5086" i="4"/>
  <c r="R3736" i="4"/>
  <c r="P3736" i="4"/>
  <c r="S32" i="8"/>
  <c r="R34" i="8" l="1"/>
  <c r="S34" i="8"/>
  <c r="V34" i="8"/>
  <c r="U35" i="8"/>
  <c r="W34" i="8"/>
  <c r="L34" i="8"/>
  <c r="N2138" i="4"/>
  <c r="P2138" i="4" s="1"/>
  <c r="N2188" i="4"/>
  <c r="P2188" i="4" s="1"/>
  <c r="N2388" i="4"/>
  <c r="P2388" i="4" s="1"/>
  <c r="N3638" i="4"/>
  <c r="N3838" i="4"/>
  <c r="N3688" i="4"/>
  <c r="N4388" i="4"/>
  <c r="N2488" i="4"/>
  <c r="P2488" i="4" s="1"/>
  <c r="N3938" i="4"/>
  <c r="N5138" i="4"/>
  <c r="N5238" i="4"/>
  <c r="N4688" i="4"/>
  <c r="N2238" i="4"/>
  <c r="P2238" i="4" s="1"/>
  <c r="N638" i="4"/>
  <c r="P638" i="4" s="1"/>
  <c r="N2738" i="4"/>
  <c r="P2738" i="4" s="1"/>
  <c r="N2288" i="4"/>
  <c r="P2288" i="4" s="1"/>
  <c r="N3888" i="4"/>
  <c r="N238" i="4"/>
  <c r="P238" i="4" s="1"/>
  <c r="N938" i="4"/>
  <c r="P938" i="4" s="1"/>
  <c r="N1288" i="4"/>
  <c r="P1288" i="4" s="1"/>
  <c r="N2938" i="4"/>
  <c r="P2938" i="4" s="1"/>
  <c r="N3238" i="4"/>
  <c r="P3238" i="4" s="1"/>
  <c r="N3488" i="4"/>
  <c r="P3488" i="4" s="1"/>
  <c r="N1888" i="4"/>
  <c r="N1638" i="4"/>
  <c r="N4788" i="4"/>
  <c r="N4938" i="4"/>
  <c r="N2438" i="4"/>
  <c r="P2438" i="4" s="1"/>
  <c r="N3988" i="4"/>
  <c r="N4138" i="4"/>
  <c r="N5188" i="4"/>
  <c r="N188" i="4"/>
  <c r="P188" i="4" s="1"/>
  <c r="N438" i="4"/>
  <c r="P438" i="4" s="1"/>
  <c r="N538" i="4"/>
  <c r="P538" i="4" s="1"/>
  <c r="N1188" i="4"/>
  <c r="P1188" i="4" s="1"/>
  <c r="N1238" i="4"/>
  <c r="P1238" i="4" s="1"/>
  <c r="N4588" i="4"/>
  <c r="N38" i="4"/>
  <c r="P38" i="4" s="1"/>
  <c r="O38" i="4" s="1"/>
  <c r="N338" i="4"/>
  <c r="P338" i="4" s="1"/>
  <c r="N4038" i="4"/>
  <c r="N838" i="4"/>
  <c r="P838" i="4" s="1"/>
  <c r="N4638" i="4"/>
  <c r="N2038" i="4"/>
  <c r="P2038" i="4" s="1"/>
  <c r="N3738" i="4"/>
  <c r="N4288" i="4"/>
  <c r="N1038" i="4"/>
  <c r="P1038" i="4" s="1"/>
  <c r="N1488" i="4"/>
  <c r="P1488" i="4" s="1"/>
  <c r="N3188" i="4"/>
  <c r="P3188" i="4" s="1"/>
  <c r="N288" i="4"/>
  <c r="P288" i="4" s="1"/>
  <c r="N3338" i="4"/>
  <c r="P3338" i="4" s="1"/>
  <c r="N1988" i="4"/>
  <c r="N1538" i="4"/>
  <c r="N1688" i="4"/>
  <c r="N4838" i="4"/>
  <c r="N4988" i="4"/>
  <c r="N2888" i="4"/>
  <c r="P2888" i="4" s="1"/>
  <c r="N1938" i="4"/>
  <c r="N2338" i="4"/>
  <c r="P2338" i="4" s="1"/>
  <c r="N3138" i="4"/>
  <c r="P3138" i="4" s="1"/>
  <c r="N1738" i="4"/>
  <c r="N2588" i="4"/>
  <c r="P2588" i="4" s="1"/>
  <c r="N3438" i="4"/>
  <c r="P3438" i="4" s="1"/>
  <c r="N3388" i="4"/>
  <c r="P3388" i="4" s="1"/>
  <c r="N1838" i="4"/>
  <c r="N4888" i="4"/>
  <c r="N3038" i="4"/>
  <c r="P3038" i="4" s="1"/>
  <c r="N1388" i="4"/>
  <c r="P1388" i="4" s="1"/>
  <c r="N1588" i="4"/>
  <c r="N788" i="4"/>
  <c r="P788" i="4" s="1"/>
  <c r="N1438" i="4"/>
  <c r="P1438" i="4" s="1"/>
  <c r="N2538" i="4"/>
  <c r="P2538" i="4" s="1"/>
  <c r="N3088" i="4"/>
  <c r="P3088" i="4" s="1"/>
  <c r="N138" i="4"/>
  <c r="P138" i="4" s="1"/>
  <c r="N888" i="4"/>
  <c r="P888" i="4" s="1"/>
  <c r="N4338" i="4"/>
  <c r="N88" i="4"/>
  <c r="P88" i="4" s="1"/>
  <c r="N4438" i="4"/>
  <c r="N5038" i="4"/>
  <c r="N988" i="4"/>
  <c r="P988" i="4" s="1"/>
  <c r="N4488" i="4"/>
  <c r="N2838" i="4"/>
  <c r="P2838" i="4" s="1"/>
  <c r="N738" i="4"/>
  <c r="P738" i="4" s="1"/>
  <c r="N588" i="4"/>
  <c r="P588" i="4" s="1"/>
  <c r="N1338" i="4"/>
  <c r="P1338" i="4" s="1"/>
  <c r="N1138" i="4"/>
  <c r="P1138" i="4" s="1"/>
  <c r="N4088" i="4"/>
  <c r="N2088" i="4"/>
  <c r="P2088" i="4" s="1"/>
  <c r="N2638" i="4"/>
  <c r="P2638" i="4" s="1"/>
  <c r="N488" i="4"/>
  <c r="P488" i="4" s="1"/>
  <c r="N2988" i="4"/>
  <c r="P2988" i="4" s="1"/>
  <c r="N4538" i="4"/>
  <c r="N688" i="4"/>
  <c r="P688" i="4" s="1"/>
  <c r="N3588" i="4"/>
  <c r="N1088" i="4"/>
  <c r="P1088" i="4" s="1"/>
  <c r="N2688" i="4"/>
  <c r="P2688" i="4" s="1"/>
  <c r="N1788" i="4"/>
  <c r="N3288" i="4"/>
  <c r="P3288" i="4" s="1"/>
  <c r="N2788" i="4"/>
  <c r="P2788" i="4" s="1"/>
  <c r="N5088" i="4"/>
  <c r="N4738" i="4"/>
  <c r="N4238" i="4"/>
  <c r="N388" i="4"/>
  <c r="P388" i="4" s="1"/>
  <c r="N3788" i="4"/>
  <c r="N3538" i="4"/>
  <c r="N4188" i="4"/>
  <c r="R3687" i="4"/>
  <c r="P3687" i="4"/>
  <c r="R3787" i="4"/>
  <c r="P3787" i="4"/>
  <c r="R4287" i="4"/>
  <c r="P4287" i="4"/>
  <c r="R3987" i="4"/>
  <c r="P3987" i="4"/>
  <c r="R5237" i="4"/>
  <c r="P5237" i="4"/>
  <c r="R4437" i="4"/>
  <c r="P4437" i="4"/>
  <c r="R5037" i="4"/>
  <c r="P5037" i="4"/>
  <c r="F86" i="9"/>
  <c r="H85" i="9"/>
  <c r="U39" i="4"/>
  <c r="E39" i="4"/>
  <c r="T39" i="4" s="1"/>
  <c r="S39" i="4" s="1"/>
  <c r="C40" i="4"/>
  <c r="C37" i="7"/>
  <c r="D36" i="7"/>
  <c r="C136" i="7"/>
  <c r="D136" i="7" s="1"/>
  <c r="C186" i="7"/>
  <c r="D186" i="7" s="1"/>
  <c r="C86" i="7"/>
  <c r="D86" i="7" s="1"/>
  <c r="C236" i="7"/>
  <c r="D236" i="7" s="1"/>
  <c r="C236" i="9"/>
  <c r="A237" i="9"/>
  <c r="R4087" i="4"/>
  <c r="P4087" i="4"/>
  <c r="H37" i="9"/>
  <c r="F38" i="9"/>
  <c r="R4337" i="4"/>
  <c r="P4337" i="4"/>
  <c r="R3637" i="4"/>
  <c r="P3637" i="4"/>
  <c r="R5087" i="4"/>
  <c r="P5087" i="4"/>
  <c r="R4687" i="4"/>
  <c r="P4687" i="4"/>
  <c r="R4537" i="4"/>
  <c r="P4537" i="4"/>
  <c r="R4187" i="4"/>
  <c r="P4187" i="4"/>
  <c r="R3737" i="4"/>
  <c r="P3737" i="4"/>
  <c r="R3887" i="4"/>
  <c r="P3887" i="4"/>
  <c r="N34" i="8"/>
  <c r="O33" i="8"/>
  <c r="I34" i="8"/>
  <c r="R4587" i="4"/>
  <c r="P4587" i="4"/>
  <c r="R4237" i="4"/>
  <c r="P4237" i="4"/>
  <c r="P4487" i="4"/>
  <c r="R4487" i="4"/>
  <c r="R3837" i="4"/>
  <c r="P3837" i="4"/>
  <c r="R3537" i="4"/>
  <c r="Q3537" i="4" s="1"/>
  <c r="P3537" i="4"/>
  <c r="O3537" i="4" s="1"/>
  <c r="C184" i="9"/>
  <c r="A185" i="9"/>
  <c r="C35" i="9"/>
  <c r="A36" i="9"/>
  <c r="V33" i="8"/>
  <c r="R4137" i="4"/>
  <c r="P4137" i="4"/>
  <c r="F236" i="9"/>
  <c r="H235" i="9"/>
  <c r="S36" i="6"/>
  <c r="P35" i="8" s="1"/>
  <c r="Q35" i="8" s="1"/>
  <c r="B35" i="8"/>
  <c r="C35" i="8" s="1"/>
  <c r="V36" i="6"/>
  <c r="T35" i="8" s="1"/>
  <c r="J36" i="6"/>
  <c r="G35" i="8" s="1"/>
  <c r="H35" i="8" s="1"/>
  <c r="M36" i="6"/>
  <c r="J35" i="8" s="1"/>
  <c r="K35" i="8" s="1"/>
  <c r="P36" i="6"/>
  <c r="M35" i="8" s="1"/>
  <c r="G36" i="6"/>
  <c r="D35" i="8" s="1"/>
  <c r="B37" i="6"/>
  <c r="F187" i="9"/>
  <c r="H186" i="9"/>
  <c r="A86" i="9"/>
  <c r="C85" i="9"/>
  <c r="E35" i="8"/>
  <c r="F34" i="8"/>
  <c r="U3539" i="4"/>
  <c r="E3539" i="4"/>
  <c r="T3539" i="4" s="1"/>
  <c r="S3539" i="4" s="1"/>
  <c r="V3540" i="4" s="1"/>
  <c r="C3540" i="4"/>
  <c r="F136" i="9"/>
  <c r="H135" i="9"/>
  <c r="R4637" i="4"/>
  <c r="P4637" i="4"/>
  <c r="R5137" i="4"/>
  <c r="P5137" i="4"/>
  <c r="R3587" i="4"/>
  <c r="P3587" i="4"/>
  <c r="S33" i="8"/>
  <c r="R5187" i="4"/>
  <c r="P5187" i="4"/>
  <c r="R4387" i="4"/>
  <c r="P4387" i="4"/>
  <c r="C135" i="9"/>
  <c r="A136" i="9"/>
  <c r="R3937" i="4"/>
  <c r="P3937" i="4"/>
  <c r="R4737" i="4"/>
  <c r="P4737" i="4"/>
  <c r="R4037" i="4"/>
  <c r="P4037" i="4"/>
  <c r="L35" i="8" l="1"/>
  <c r="I35" i="8"/>
  <c r="R35" i="8"/>
  <c r="V35" i="8"/>
  <c r="W35" i="8"/>
  <c r="F35" i="8"/>
  <c r="A37" i="9"/>
  <c r="C36" i="9"/>
  <c r="V40" i="4"/>
  <c r="U40" i="4" s="1"/>
  <c r="R4188" i="4"/>
  <c r="P4188" i="4"/>
  <c r="R5088" i="4"/>
  <c r="P5088" i="4"/>
  <c r="R3588" i="4"/>
  <c r="P3588" i="4"/>
  <c r="R4338" i="4"/>
  <c r="P4338" i="4"/>
  <c r="R4288" i="4"/>
  <c r="P4288" i="4"/>
  <c r="R3938" i="4"/>
  <c r="P3938" i="4"/>
  <c r="R3538" i="4"/>
  <c r="Q3538" i="4" s="1"/>
  <c r="P3538" i="4"/>
  <c r="O3538" i="4" s="1"/>
  <c r="R4488" i="4"/>
  <c r="P4488" i="4"/>
  <c r="C38" i="7"/>
  <c r="D37" i="7"/>
  <c r="C187" i="7"/>
  <c r="D187" i="7" s="1"/>
  <c r="C237" i="7"/>
  <c r="D237" i="7" s="1"/>
  <c r="C87" i="7"/>
  <c r="D87" i="7" s="1"/>
  <c r="C137" i="7"/>
  <c r="D137" i="7" s="1"/>
  <c r="P5038" i="4"/>
  <c r="R5038" i="4"/>
  <c r="R3688" i="4"/>
  <c r="P3688" i="4"/>
  <c r="R4088" i="4"/>
  <c r="P4088" i="4"/>
  <c r="R3738" i="4"/>
  <c r="P3738" i="4"/>
  <c r="U3540" i="4"/>
  <c r="E3540" i="4"/>
  <c r="T3540" i="4" s="1"/>
  <c r="S3540" i="4" s="1"/>
  <c r="C3541" i="4"/>
  <c r="A87" i="9"/>
  <c r="C86" i="9"/>
  <c r="F237" i="9"/>
  <c r="H236" i="9"/>
  <c r="A186" i="9"/>
  <c r="C185" i="9"/>
  <c r="C237" i="9"/>
  <c r="A238" i="9"/>
  <c r="N2039" i="4"/>
  <c r="P2039" i="4" s="1"/>
  <c r="N3589" i="4"/>
  <c r="N3739" i="4"/>
  <c r="N3889" i="4"/>
  <c r="N4039" i="4"/>
  <c r="N4189" i="4"/>
  <c r="N189" i="4"/>
  <c r="P189" i="4" s="1"/>
  <c r="N789" i="4"/>
  <c r="P789" i="4" s="1"/>
  <c r="N3539" i="4"/>
  <c r="N4539" i="4"/>
  <c r="N4689" i="4"/>
  <c r="N5139" i="4"/>
  <c r="N1039" i="4"/>
  <c r="P1039" i="4" s="1"/>
  <c r="N1839" i="4"/>
  <c r="N1989" i="4"/>
  <c r="N4889" i="4"/>
  <c r="N2239" i="4"/>
  <c r="P2239" i="4" s="1"/>
  <c r="N2189" i="4"/>
  <c r="P2189" i="4" s="1"/>
  <c r="N2089" i="4"/>
  <c r="P2089" i="4" s="1"/>
  <c r="N339" i="4"/>
  <c r="P339" i="4" s="1"/>
  <c r="N489" i="4"/>
  <c r="P489" i="4" s="1"/>
  <c r="N2589" i="4"/>
  <c r="P2589" i="4" s="1"/>
  <c r="N2689" i="4"/>
  <c r="P2689" i="4" s="1"/>
  <c r="N3089" i="4"/>
  <c r="P3089" i="4" s="1"/>
  <c r="N3389" i="4"/>
  <c r="P3389" i="4" s="1"/>
  <c r="N2339" i="4"/>
  <c r="P2339" i="4" s="1"/>
  <c r="N2289" i="4"/>
  <c r="P2289" i="4" s="1"/>
  <c r="N5089" i="4"/>
  <c r="N39" i="4"/>
  <c r="P39" i="4" s="1"/>
  <c r="O39" i="4" s="1"/>
  <c r="N589" i="4"/>
  <c r="P589" i="4" s="1"/>
  <c r="N1239" i="4"/>
  <c r="P1239" i="4" s="1"/>
  <c r="N639" i="4"/>
  <c r="P639" i="4" s="1"/>
  <c r="N2939" i="4"/>
  <c r="P2939" i="4" s="1"/>
  <c r="N3489" i="4"/>
  <c r="P3489" i="4" s="1"/>
  <c r="N1939" i="4"/>
  <c r="N1639" i="4"/>
  <c r="N4789" i="4"/>
  <c r="N4939" i="4"/>
  <c r="N2439" i="4"/>
  <c r="P2439" i="4" s="1"/>
  <c r="N2389" i="4"/>
  <c r="P2389" i="4" s="1"/>
  <c r="N4389" i="4"/>
  <c r="N1889" i="4"/>
  <c r="N989" i="4"/>
  <c r="P989" i="4" s="1"/>
  <c r="N1439" i="4"/>
  <c r="P1439" i="4" s="1"/>
  <c r="N2789" i="4"/>
  <c r="P2789" i="4" s="1"/>
  <c r="N3039" i="4"/>
  <c r="P3039" i="4" s="1"/>
  <c r="N2139" i="4"/>
  <c r="P2139" i="4" s="1"/>
  <c r="N439" i="4"/>
  <c r="P439" i="4" s="1"/>
  <c r="N939" i="4"/>
  <c r="P939" i="4" s="1"/>
  <c r="N1089" i="4"/>
  <c r="P1089" i="4" s="1"/>
  <c r="N3339" i="4"/>
  <c r="P3339" i="4" s="1"/>
  <c r="N3239" i="4"/>
  <c r="P3239" i="4" s="1"/>
  <c r="N2489" i="4"/>
  <c r="P2489" i="4" s="1"/>
  <c r="N1789" i="4"/>
  <c r="N4839" i="4"/>
  <c r="N1139" i="4"/>
  <c r="P1139" i="4" s="1"/>
  <c r="N2839" i="4"/>
  <c r="P2839" i="4" s="1"/>
  <c r="N3289" i="4"/>
  <c r="P3289" i="4" s="1"/>
  <c r="N1539" i="4"/>
  <c r="N4989" i="4"/>
  <c r="N3439" i="4"/>
  <c r="P3439" i="4" s="1"/>
  <c r="N5189" i="4"/>
  <c r="N89" i="4"/>
  <c r="P89" i="4" s="1"/>
  <c r="N4439" i="4"/>
  <c r="N3989" i="4"/>
  <c r="N3939" i="4"/>
  <c r="N3189" i="4"/>
  <c r="P3189" i="4" s="1"/>
  <c r="N389" i="4"/>
  <c r="P389" i="4" s="1"/>
  <c r="N4489" i="4"/>
  <c r="N5039" i="4"/>
  <c r="N739" i="4"/>
  <c r="P739" i="4" s="1"/>
  <c r="N4339" i="4"/>
  <c r="N4289" i="4"/>
  <c r="N2989" i="4"/>
  <c r="P2989" i="4" s="1"/>
  <c r="N2889" i="4"/>
  <c r="P2889" i="4" s="1"/>
  <c r="N4139" i="4"/>
  <c r="N1589" i="4"/>
  <c r="N2739" i="4"/>
  <c r="P2739" i="4" s="1"/>
  <c r="N1389" i="4"/>
  <c r="P1389" i="4" s="1"/>
  <c r="N1189" i="4"/>
  <c r="P1189" i="4" s="1"/>
  <c r="N839" i="4"/>
  <c r="P839" i="4" s="1"/>
  <c r="N1289" i="4"/>
  <c r="P1289" i="4" s="1"/>
  <c r="N139" i="4"/>
  <c r="P139" i="4" s="1"/>
  <c r="N239" i="4"/>
  <c r="P239" i="4" s="1"/>
  <c r="N2539" i="4"/>
  <c r="P2539" i="4" s="1"/>
  <c r="N4639" i="4"/>
  <c r="N1339" i="4"/>
  <c r="P1339" i="4" s="1"/>
  <c r="N689" i="4"/>
  <c r="P689" i="4" s="1"/>
  <c r="N1489" i="4"/>
  <c r="P1489" i="4" s="1"/>
  <c r="N3789" i="4"/>
  <c r="N4239" i="4"/>
  <c r="N4739" i="4"/>
  <c r="N5239" i="4"/>
  <c r="N3639" i="4"/>
  <c r="N539" i="4"/>
  <c r="P539" i="4" s="1"/>
  <c r="N2639" i="4"/>
  <c r="P2639" i="4" s="1"/>
  <c r="N289" i="4"/>
  <c r="P289" i="4" s="1"/>
  <c r="N3839" i="4"/>
  <c r="N3689" i="4"/>
  <c r="N1689" i="4"/>
  <c r="N3139" i="4"/>
  <c r="P3139" i="4" s="1"/>
  <c r="N1739" i="4"/>
  <c r="N889" i="4"/>
  <c r="P889" i="4" s="1"/>
  <c r="N4089" i="4"/>
  <c r="N4589" i="4"/>
  <c r="R3788" i="4"/>
  <c r="P3788" i="4"/>
  <c r="R4538" i="4"/>
  <c r="P4538" i="4"/>
  <c r="R4588" i="4"/>
  <c r="P4588" i="4"/>
  <c r="R5188" i="4"/>
  <c r="P5188" i="4"/>
  <c r="R4388" i="4"/>
  <c r="P4388" i="4"/>
  <c r="C136" i="9"/>
  <c r="A137" i="9"/>
  <c r="H86" i="9"/>
  <c r="F87" i="9"/>
  <c r="R4638" i="4"/>
  <c r="P4638" i="4"/>
  <c r="R4138" i="4"/>
  <c r="P4138" i="4"/>
  <c r="R4688" i="4"/>
  <c r="P4688" i="4"/>
  <c r="F188" i="9"/>
  <c r="H187" i="9"/>
  <c r="H38" i="9"/>
  <c r="F39" i="9"/>
  <c r="P4238" i="4"/>
  <c r="R4238" i="4"/>
  <c r="R4438" i="4"/>
  <c r="P4438" i="4"/>
  <c r="P3988" i="4"/>
  <c r="R3988" i="4"/>
  <c r="R3888" i="4"/>
  <c r="P3888" i="4"/>
  <c r="R5238" i="4"/>
  <c r="P5238" i="4"/>
  <c r="R3838" i="4"/>
  <c r="P3838" i="4"/>
  <c r="F137" i="9"/>
  <c r="H136" i="9"/>
  <c r="B36" i="8"/>
  <c r="C36" i="8" s="1"/>
  <c r="J37" i="6"/>
  <c r="G36" i="8" s="1"/>
  <c r="H36" i="8" s="1"/>
  <c r="S37" i="6"/>
  <c r="P36" i="8" s="1"/>
  <c r="Q36" i="8" s="1"/>
  <c r="V37" i="6"/>
  <c r="T36" i="8" s="1"/>
  <c r="U36" i="8" s="1"/>
  <c r="G37" i="6"/>
  <c r="D36" i="8" s="1"/>
  <c r="E36" i="8" s="1"/>
  <c r="M37" i="6"/>
  <c r="J36" i="8" s="1"/>
  <c r="K36" i="8" s="1"/>
  <c r="B38" i="6"/>
  <c r="P37" i="6"/>
  <c r="M36" i="8" s="1"/>
  <c r="O34" i="8"/>
  <c r="N35" i="8"/>
  <c r="C41" i="4"/>
  <c r="E40" i="4"/>
  <c r="T40" i="4" s="1"/>
  <c r="S40" i="4" s="1"/>
  <c r="P4738" i="4"/>
  <c r="R4738" i="4"/>
  <c r="R4038" i="4"/>
  <c r="P4038" i="4"/>
  <c r="R5138" i="4"/>
  <c r="P5138" i="4"/>
  <c r="R3638" i="4"/>
  <c r="P3638" i="4"/>
  <c r="W36" i="8" l="1"/>
  <c r="Q37" i="8"/>
  <c r="R36" i="8"/>
  <c r="S36" i="8"/>
  <c r="F36" i="8"/>
  <c r="H37" i="8"/>
  <c r="I36" i="8"/>
  <c r="C37" i="8"/>
  <c r="L36" i="8"/>
  <c r="P38" i="6"/>
  <c r="M37" i="8" s="1"/>
  <c r="B39" i="6"/>
  <c r="G38" i="6"/>
  <c r="D37" i="8" s="1"/>
  <c r="E37" i="8" s="1"/>
  <c r="V38" i="6"/>
  <c r="T37" i="8" s="1"/>
  <c r="U37" i="8" s="1"/>
  <c r="M38" i="6"/>
  <c r="J37" i="8" s="1"/>
  <c r="K37" i="8" s="1"/>
  <c r="J38" i="6"/>
  <c r="G37" i="8" s="1"/>
  <c r="S38" i="6"/>
  <c r="P37" i="8" s="1"/>
  <c r="B37" i="8"/>
  <c r="R5139" i="4"/>
  <c r="P5139" i="4"/>
  <c r="U41" i="4"/>
  <c r="C42" i="4"/>
  <c r="E41" i="4"/>
  <c r="T41" i="4" s="1"/>
  <c r="S41" i="4" s="1"/>
  <c r="R4239" i="4"/>
  <c r="P4239" i="4"/>
  <c r="R4289" i="4"/>
  <c r="P4289" i="4"/>
  <c r="F238" i="9"/>
  <c r="H237" i="9"/>
  <c r="V3541" i="4"/>
  <c r="R3789" i="4"/>
  <c r="P3789" i="4"/>
  <c r="R3939" i="4"/>
  <c r="P3939" i="4"/>
  <c r="H87" i="9"/>
  <c r="F88" i="9"/>
  <c r="C87" i="9"/>
  <c r="A88" i="9"/>
  <c r="R5039" i="4"/>
  <c r="P5039" i="4"/>
  <c r="R4539" i="4"/>
  <c r="P4539" i="4"/>
  <c r="R3889" i="4"/>
  <c r="P3889" i="4"/>
  <c r="C39" i="7"/>
  <c r="C88" i="7"/>
  <c r="D88" i="7" s="1"/>
  <c r="C238" i="7"/>
  <c r="D238" i="7" s="1"/>
  <c r="D38" i="7"/>
  <c r="C138" i="7"/>
  <c r="D138" i="7" s="1"/>
  <c r="C188" i="7"/>
  <c r="D188" i="7" s="1"/>
  <c r="V41" i="4"/>
  <c r="F189" i="9"/>
  <c r="H188" i="9"/>
  <c r="R4339" i="4"/>
  <c r="P4339" i="4"/>
  <c r="R3989" i="4"/>
  <c r="P3989" i="4"/>
  <c r="R4389" i="4"/>
  <c r="P4389" i="4"/>
  <c r="R4039" i="4"/>
  <c r="P4039" i="4"/>
  <c r="N2190" i="4"/>
  <c r="P2190" i="4" s="1"/>
  <c r="N2290" i="4"/>
  <c r="P2290" i="4" s="1"/>
  <c r="N2390" i="4"/>
  <c r="P2390" i="4" s="1"/>
  <c r="N2490" i="4"/>
  <c r="P2490" i="4" s="1"/>
  <c r="N5090" i="4"/>
  <c r="N3740" i="4"/>
  <c r="N3990" i="4"/>
  <c r="N3890" i="4"/>
  <c r="N4590" i="4"/>
  <c r="N4640" i="4"/>
  <c r="N5140" i="4"/>
  <c r="N4390" i="4"/>
  <c r="N4040" i="4"/>
  <c r="N4690" i="4"/>
  <c r="N940" i="4"/>
  <c r="P940" i="4" s="1"/>
  <c r="N1290" i="4"/>
  <c r="P1290" i="4" s="1"/>
  <c r="N2740" i="4"/>
  <c r="P2740" i="4" s="1"/>
  <c r="N4290" i="4"/>
  <c r="N290" i="4"/>
  <c r="P290" i="4" s="1"/>
  <c r="N540" i="4"/>
  <c r="P540" i="4" s="1"/>
  <c r="N1240" i="4"/>
  <c r="P1240" i="4" s="1"/>
  <c r="N2940" i="4"/>
  <c r="P2940" i="4" s="1"/>
  <c r="N3240" i="4"/>
  <c r="P3240" i="4" s="1"/>
  <c r="N3490" i="4"/>
  <c r="P3490" i="4" s="1"/>
  <c r="N1990" i="4"/>
  <c r="N1590" i="4"/>
  <c r="N4890" i="4"/>
  <c r="N140" i="4"/>
  <c r="P140" i="4" s="1"/>
  <c r="N790" i="4"/>
  <c r="P790" i="4" s="1"/>
  <c r="N1390" i="4"/>
  <c r="P1390" i="4" s="1"/>
  <c r="N5190" i="4"/>
  <c r="N640" i="4"/>
  <c r="P640" i="4" s="1"/>
  <c r="N4340" i="4"/>
  <c r="N40" i="4"/>
  <c r="P40" i="4" s="1"/>
  <c r="O40" i="4" s="1"/>
  <c r="N590" i="4"/>
  <c r="P590" i="4" s="1"/>
  <c r="N3040" i="4"/>
  <c r="P3040" i="4" s="1"/>
  <c r="N3390" i="4"/>
  <c r="P3390" i="4" s="1"/>
  <c r="N3690" i="4"/>
  <c r="N340" i="4"/>
  <c r="P340" i="4" s="1"/>
  <c r="N2540" i="4"/>
  <c r="P2540" i="4" s="1"/>
  <c r="N2040" i="4"/>
  <c r="P2040" i="4" s="1"/>
  <c r="N2890" i="4"/>
  <c r="P2890" i="4" s="1"/>
  <c r="N3440" i="4"/>
  <c r="P3440" i="4" s="1"/>
  <c r="N1890" i="4"/>
  <c r="N2240" i="4"/>
  <c r="P2240" i="4" s="1"/>
  <c r="N740" i="4"/>
  <c r="P740" i="4" s="1"/>
  <c r="N1540" i="4"/>
  <c r="N1690" i="4"/>
  <c r="N4840" i="4"/>
  <c r="N4990" i="4"/>
  <c r="N890" i="4"/>
  <c r="P890" i="4" s="1"/>
  <c r="N1640" i="4"/>
  <c r="N3090" i="4"/>
  <c r="P3090" i="4" s="1"/>
  <c r="N3190" i="4"/>
  <c r="P3190" i="4" s="1"/>
  <c r="N2440" i="4"/>
  <c r="P2440" i="4" s="1"/>
  <c r="N1940" i="4"/>
  <c r="N4790" i="4"/>
  <c r="N4940" i="4"/>
  <c r="N990" i="4"/>
  <c r="P990" i="4" s="1"/>
  <c r="N3340" i="4"/>
  <c r="P3340" i="4" s="1"/>
  <c r="N2990" i="4"/>
  <c r="P2990" i="4" s="1"/>
  <c r="N1190" i="4"/>
  <c r="P1190" i="4" s="1"/>
  <c r="N3290" i="4"/>
  <c r="P3290" i="4" s="1"/>
  <c r="N3590" i="4"/>
  <c r="N1440" i="4"/>
  <c r="P1440" i="4" s="1"/>
  <c r="N1140" i="4"/>
  <c r="P1140" i="4" s="1"/>
  <c r="N90" i="4"/>
  <c r="P90" i="4" s="1"/>
  <c r="N1740" i="4"/>
  <c r="N2790" i="4"/>
  <c r="P2790" i="4" s="1"/>
  <c r="N440" i="4"/>
  <c r="P440" i="4" s="1"/>
  <c r="N4090" i="4"/>
  <c r="N3840" i="4"/>
  <c r="N4240" i="4"/>
  <c r="N3790" i="4"/>
  <c r="N2090" i="4"/>
  <c r="P2090" i="4" s="1"/>
  <c r="N1790" i="4"/>
  <c r="N2690" i="4"/>
  <c r="P2690" i="4" s="1"/>
  <c r="N2840" i="4"/>
  <c r="P2840" i="4" s="1"/>
  <c r="N4490" i="4"/>
  <c r="N840" i="4"/>
  <c r="P840" i="4" s="1"/>
  <c r="N2340" i="4"/>
  <c r="P2340" i="4" s="1"/>
  <c r="N2140" i="4"/>
  <c r="P2140" i="4" s="1"/>
  <c r="N4540" i="4"/>
  <c r="N4740" i="4"/>
  <c r="N2640" i="4"/>
  <c r="P2640" i="4" s="1"/>
  <c r="N240" i="4"/>
  <c r="P240" i="4" s="1"/>
  <c r="N1090" i="4"/>
  <c r="P1090" i="4" s="1"/>
  <c r="N490" i="4"/>
  <c r="P490" i="4" s="1"/>
  <c r="N3540" i="4"/>
  <c r="N5240" i="4"/>
  <c r="N2590" i="4"/>
  <c r="P2590" i="4" s="1"/>
  <c r="N1490" i="4"/>
  <c r="P1490" i="4" s="1"/>
  <c r="N4190" i="4"/>
  <c r="N1040" i="4"/>
  <c r="P1040" i="4" s="1"/>
  <c r="N3640" i="4"/>
  <c r="N5040" i="4"/>
  <c r="N3140" i="4"/>
  <c r="P3140" i="4" s="1"/>
  <c r="N3940" i="4"/>
  <c r="N4140" i="4"/>
  <c r="N190" i="4"/>
  <c r="P190" i="4" s="1"/>
  <c r="N1340" i="4"/>
  <c r="P1340" i="4" s="1"/>
  <c r="N690" i="4"/>
  <c r="P690" i="4" s="1"/>
  <c r="N390" i="4"/>
  <c r="P390" i="4" s="1"/>
  <c r="N4440" i="4"/>
  <c r="N1840" i="4"/>
  <c r="R3639" i="4"/>
  <c r="P3639" i="4"/>
  <c r="R4139" i="4"/>
  <c r="P4139" i="4"/>
  <c r="R4439" i="4"/>
  <c r="P4439" i="4"/>
  <c r="R5089" i="4"/>
  <c r="P5089" i="4"/>
  <c r="N36" i="8"/>
  <c r="V36" i="8" s="1"/>
  <c r="O35" i="8"/>
  <c r="F40" i="9"/>
  <c r="H39" i="9"/>
  <c r="C137" i="9"/>
  <c r="A138" i="9"/>
  <c r="R4589" i="4"/>
  <c r="P4589" i="4"/>
  <c r="R3689" i="4"/>
  <c r="P3689" i="4"/>
  <c r="R5239" i="4"/>
  <c r="P5239" i="4"/>
  <c r="R4489" i="4"/>
  <c r="P4489" i="4"/>
  <c r="R3539" i="4"/>
  <c r="Q3539" i="4" s="1"/>
  <c r="P3539" i="4"/>
  <c r="O3539" i="4" s="1"/>
  <c r="R3739" i="4"/>
  <c r="P3739" i="4"/>
  <c r="C186" i="9"/>
  <c r="A187" i="9"/>
  <c r="A38" i="9"/>
  <c r="C37" i="9"/>
  <c r="S35" i="8"/>
  <c r="R4189" i="4"/>
  <c r="P4189" i="4"/>
  <c r="A239" i="9"/>
  <c r="C238" i="9"/>
  <c r="R4689" i="4"/>
  <c r="P4689" i="4"/>
  <c r="H137" i="9"/>
  <c r="F138" i="9"/>
  <c r="R4089" i="4"/>
  <c r="P4089" i="4"/>
  <c r="R3839" i="4"/>
  <c r="P3839" i="4"/>
  <c r="R4739" i="4"/>
  <c r="P4739" i="4"/>
  <c r="R4639" i="4"/>
  <c r="P4639" i="4"/>
  <c r="R5189" i="4"/>
  <c r="P5189" i="4"/>
  <c r="R3589" i="4"/>
  <c r="P3589" i="4"/>
  <c r="E3541" i="4"/>
  <c r="T3541" i="4" s="1"/>
  <c r="S3541" i="4" s="1"/>
  <c r="V3542" i="4" s="1"/>
  <c r="U3541" i="4"/>
  <c r="C3542" i="4"/>
  <c r="L37" i="8" l="1"/>
  <c r="F37" i="8"/>
  <c r="E38" i="8"/>
  <c r="U38" i="8"/>
  <c r="W37" i="8"/>
  <c r="A240" i="9"/>
  <c r="C239" i="9"/>
  <c r="R4240" i="4"/>
  <c r="P4240" i="4"/>
  <c r="R3990" i="4"/>
  <c r="P3990" i="4"/>
  <c r="R5240" i="4"/>
  <c r="P5240" i="4"/>
  <c r="R3840" i="4"/>
  <c r="P3840" i="4"/>
  <c r="R4290" i="4"/>
  <c r="P4290" i="4"/>
  <c r="R4390" i="4"/>
  <c r="P4390" i="4"/>
  <c r="R3740" i="4"/>
  <c r="P3740" i="4"/>
  <c r="A139" i="9"/>
  <c r="C138" i="9"/>
  <c r="R3640" i="4"/>
  <c r="P3640" i="4"/>
  <c r="R3540" i="4"/>
  <c r="Q3540" i="4" s="1"/>
  <c r="P3540" i="4"/>
  <c r="O3540" i="4" s="1"/>
  <c r="R4540" i="4"/>
  <c r="P4540" i="4"/>
  <c r="R4090" i="4"/>
  <c r="P4090" i="4"/>
  <c r="P5140" i="4"/>
  <c r="R5140" i="4"/>
  <c r="R5090" i="4"/>
  <c r="P5090" i="4"/>
  <c r="N2441" i="4"/>
  <c r="P2441" i="4" s="1"/>
  <c r="N3591" i="4"/>
  <c r="N2041" i="4"/>
  <c r="P2041" i="4" s="1"/>
  <c r="N3891" i="4"/>
  <c r="N3791" i="4"/>
  <c r="N4541" i="4"/>
  <c r="N191" i="4"/>
  <c r="P191" i="4" s="1"/>
  <c r="N791" i="4"/>
  <c r="P791" i="4" s="1"/>
  <c r="N4391" i="4"/>
  <c r="N5091" i="4"/>
  <c r="N3541" i="4"/>
  <c r="N4041" i="4"/>
  <c r="N4191" i="4"/>
  <c r="N5141" i="4"/>
  <c r="N891" i="4"/>
  <c r="P891" i="4" s="1"/>
  <c r="N1941" i="4"/>
  <c r="N1541" i="4"/>
  <c r="N4841" i="4"/>
  <c r="N4991" i="4"/>
  <c r="N2341" i="4"/>
  <c r="P2341" i="4" s="1"/>
  <c r="N2291" i="4"/>
  <c r="P2291" i="4" s="1"/>
  <c r="N3991" i="4"/>
  <c r="N5041" i="4"/>
  <c r="N41" i="4"/>
  <c r="P41" i="4" s="1"/>
  <c r="O41" i="4" s="1"/>
  <c r="N1091" i="4"/>
  <c r="P1091" i="4" s="1"/>
  <c r="N2591" i="4"/>
  <c r="P2591" i="4" s="1"/>
  <c r="N2841" i="4"/>
  <c r="P2841" i="4" s="1"/>
  <c r="N3091" i="4"/>
  <c r="P3091" i="4" s="1"/>
  <c r="N3391" i="4"/>
  <c r="P3391" i="4" s="1"/>
  <c r="N641" i="4"/>
  <c r="P641" i="4" s="1"/>
  <c r="N691" i="4"/>
  <c r="P691" i="4" s="1"/>
  <c r="N941" i="4"/>
  <c r="P941" i="4" s="1"/>
  <c r="N1141" i="4"/>
  <c r="P1141" i="4" s="1"/>
  <c r="N1341" i="4"/>
  <c r="P1341" i="4" s="1"/>
  <c r="N1441" i="4"/>
  <c r="P1441" i="4" s="1"/>
  <c r="N3841" i="4"/>
  <c r="N91" i="4"/>
  <c r="P91" i="4" s="1"/>
  <c r="N491" i="4"/>
  <c r="P491" i="4" s="1"/>
  <c r="N1241" i="4"/>
  <c r="P1241" i="4" s="1"/>
  <c r="N2741" i="4"/>
  <c r="P2741" i="4" s="1"/>
  <c r="N2791" i="4"/>
  <c r="P2791" i="4" s="1"/>
  <c r="N2991" i="4"/>
  <c r="P2991" i="4" s="1"/>
  <c r="N3441" i="4"/>
  <c r="P3441" i="4" s="1"/>
  <c r="N4091" i="4"/>
  <c r="N291" i="4"/>
  <c r="P291" i="4" s="1"/>
  <c r="N391" i="4"/>
  <c r="P391" i="4" s="1"/>
  <c r="N3041" i="4"/>
  <c r="P3041" i="4" s="1"/>
  <c r="N1591" i="4"/>
  <c r="N1641" i="4"/>
  <c r="N1741" i="4"/>
  <c r="N4791" i="4"/>
  <c r="N4891" i="4"/>
  <c r="N4941" i="4"/>
  <c r="N5241" i="4"/>
  <c r="N141" i="4"/>
  <c r="P141" i="4" s="1"/>
  <c r="N3241" i="4"/>
  <c r="P3241" i="4" s="1"/>
  <c r="N1841" i="4"/>
  <c r="N2941" i="4"/>
  <c r="P2941" i="4" s="1"/>
  <c r="N3191" i="4"/>
  <c r="P3191" i="4" s="1"/>
  <c r="N2091" i="4"/>
  <c r="P2091" i="4" s="1"/>
  <c r="N2541" i="4"/>
  <c r="P2541" i="4" s="1"/>
  <c r="N3341" i="4"/>
  <c r="P3341" i="4" s="1"/>
  <c r="N2141" i="4"/>
  <c r="P2141" i="4" s="1"/>
  <c r="N1891" i="4"/>
  <c r="N1991" i="4"/>
  <c r="N2191" i="4"/>
  <c r="P2191" i="4" s="1"/>
  <c r="N3291" i="4"/>
  <c r="P3291" i="4" s="1"/>
  <c r="N4441" i="4"/>
  <c r="N2891" i="4"/>
  <c r="P2891" i="4" s="1"/>
  <c r="N4741" i="4"/>
  <c r="N1791" i="4"/>
  <c r="N4141" i="4"/>
  <c r="N4241" i="4"/>
  <c r="N4291" i="4"/>
  <c r="N2691" i="4"/>
  <c r="P2691" i="4" s="1"/>
  <c r="N3491" i="4"/>
  <c r="P3491" i="4" s="1"/>
  <c r="N991" i="4"/>
  <c r="P991" i="4" s="1"/>
  <c r="N541" i="4"/>
  <c r="P541" i="4" s="1"/>
  <c r="N4591" i="4"/>
  <c r="N741" i="4"/>
  <c r="P741" i="4" s="1"/>
  <c r="N2241" i="4"/>
  <c r="P2241" i="4" s="1"/>
  <c r="N1491" i="4"/>
  <c r="P1491" i="4" s="1"/>
  <c r="N1191" i="4"/>
  <c r="P1191" i="4" s="1"/>
  <c r="N4691" i="4"/>
  <c r="N3741" i="4"/>
  <c r="N5191" i="4"/>
  <c r="N3941" i="4"/>
  <c r="N3641" i="4"/>
  <c r="N241" i="4"/>
  <c r="P241" i="4" s="1"/>
  <c r="N4491" i="4"/>
  <c r="N2391" i="4"/>
  <c r="P2391" i="4" s="1"/>
  <c r="N3141" i="4"/>
  <c r="P3141" i="4" s="1"/>
  <c r="N1691" i="4"/>
  <c r="N1391" i="4"/>
  <c r="P1391" i="4" s="1"/>
  <c r="N1291" i="4"/>
  <c r="P1291" i="4" s="1"/>
  <c r="N2641" i="4"/>
  <c r="P2641" i="4" s="1"/>
  <c r="N441" i="4"/>
  <c r="P441" i="4" s="1"/>
  <c r="N4341" i="4"/>
  <c r="N3691" i="4"/>
  <c r="N1041" i="4"/>
  <c r="P1041" i="4" s="1"/>
  <c r="N591" i="4"/>
  <c r="P591" i="4" s="1"/>
  <c r="N841" i="4"/>
  <c r="P841" i="4" s="1"/>
  <c r="N2491" i="4"/>
  <c r="P2491" i="4" s="1"/>
  <c r="N341" i="4"/>
  <c r="P341" i="4" s="1"/>
  <c r="N4641" i="4"/>
  <c r="F89" i="9"/>
  <c r="H88" i="9"/>
  <c r="R37" i="8"/>
  <c r="R4640" i="4"/>
  <c r="P4640" i="4"/>
  <c r="M39" i="6"/>
  <c r="J38" i="8" s="1"/>
  <c r="K38" i="8" s="1"/>
  <c r="J39" i="6"/>
  <c r="G38" i="8" s="1"/>
  <c r="S39" i="6"/>
  <c r="P38" i="8" s="1"/>
  <c r="Q38" i="8" s="1"/>
  <c r="V39" i="6"/>
  <c r="T38" i="8" s="1"/>
  <c r="B40" i="6"/>
  <c r="B38" i="8"/>
  <c r="C38" i="8" s="1"/>
  <c r="G39" i="6"/>
  <c r="D38" i="8" s="1"/>
  <c r="P39" i="6"/>
  <c r="M38" i="8" s="1"/>
  <c r="I37" i="8"/>
  <c r="H38" i="8"/>
  <c r="A188" i="9"/>
  <c r="C187" i="9"/>
  <c r="C88" i="9"/>
  <c r="A89" i="9"/>
  <c r="H138" i="9"/>
  <c r="F139" i="9"/>
  <c r="N37" i="8"/>
  <c r="S37" i="8" s="1"/>
  <c r="O36" i="8"/>
  <c r="R5040" i="4"/>
  <c r="P5040" i="4"/>
  <c r="R4740" i="4"/>
  <c r="P4740" i="4"/>
  <c r="R3590" i="4"/>
  <c r="P3590" i="4"/>
  <c r="U3542" i="4"/>
  <c r="E3542" i="4"/>
  <c r="T3542" i="4" s="1"/>
  <c r="S3542" i="4" s="1"/>
  <c r="C3543" i="4"/>
  <c r="R4140" i="4"/>
  <c r="P4140" i="4"/>
  <c r="R4190" i="4"/>
  <c r="P4190" i="4"/>
  <c r="R4340" i="4"/>
  <c r="P4340" i="4"/>
  <c r="R4590" i="4"/>
  <c r="P4590" i="4"/>
  <c r="H189" i="9"/>
  <c r="F190" i="9"/>
  <c r="F239" i="9"/>
  <c r="H238" i="9"/>
  <c r="V42" i="4"/>
  <c r="U42" i="4" s="1"/>
  <c r="R4490" i="4"/>
  <c r="P4490" i="4"/>
  <c r="R5190" i="4"/>
  <c r="P5190" i="4"/>
  <c r="R4040" i="4"/>
  <c r="P4040" i="4"/>
  <c r="A39" i="9"/>
  <c r="C38" i="9"/>
  <c r="F41" i="9"/>
  <c r="H40" i="9"/>
  <c r="R4440" i="4"/>
  <c r="P4440" i="4"/>
  <c r="R3940" i="4"/>
  <c r="P3940" i="4"/>
  <c r="R3790" i="4"/>
  <c r="P3790" i="4"/>
  <c r="R3690" i="4"/>
  <c r="P3690" i="4"/>
  <c r="R4690" i="4"/>
  <c r="P4690" i="4"/>
  <c r="P3890" i="4"/>
  <c r="R3890" i="4"/>
  <c r="C40" i="7"/>
  <c r="D39" i="7"/>
  <c r="C139" i="7"/>
  <c r="D139" i="7" s="1"/>
  <c r="C189" i="7"/>
  <c r="D189" i="7" s="1"/>
  <c r="C239" i="7"/>
  <c r="D239" i="7" s="1"/>
  <c r="C89" i="7"/>
  <c r="D89" i="7" s="1"/>
  <c r="E42" i="4"/>
  <c r="T42" i="4" s="1"/>
  <c r="S42" i="4" s="1"/>
  <c r="C43" i="4"/>
  <c r="L38" i="8" l="1"/>
  <c r="R38" i="8"/>
  <c r="Q39" i="8"/>
  <c r="C39" i="8"/>
  <c r="R3891" i="4"/>
  <c r="P3891" i="4"/>
  <c r="V37" i="8"/>
  <c r="R3991" i="4"/>
  <c r="P3991" i="4"/>
  <c r="R4641" i="4"/>
  <c r="P4641" i="4"/>
  <c r="R4291" i="4"/>
  <c r="P4291" i="4"/>
  <c r="R4441" i="4"/>
  <c r="P4441" i="4"/>
  <c r="R3741" i="4"/>
  <c r="P3741" i="4"/>
  <c r="R4591" i="4"/>
  <c r="P4591" i="4"/>
  <c r="R4241" i="4"/>
  <c r="P4241" i="4"/>
  <c r="R4191" i="4"/>
  <c r="P4191" i="4"/>
  <c r="V43" i="4"/>
  <c r="N2242" i="4"/>
  <c r="P2242" i="4" s="1"/>
  <c r="N3592" i="4"/>
  <c r="N3692" i="4"/>
  <c r="N3892" i="4"/>
  <c r="N3642" i="4"/>
  <c r="N4042" i="4"/>
  <c r="N4292" i="4"/>
  <c r="N5142" i="4"/>
  <c r="N5192" i="4"/>
  <c r="N3742" i="4"/>
  <c r="N292" i="4"/>
  <c r="P292" i="4" s="1"/>
  <c r="N2742" i="4"/>
  <c r="P2742" i="4" s="1"/>
  <c r="N2442" i="4"/>
  <c r="P2442" i="4" s="1"/>
  <c r="N2342" i="4"/>
  <c r="P2342" i="4" s="1"/>
  <c r="N3942" i="4"/>
  <c r="N4142" i="4"/>
  <c r="N4392" i="4"/>
  <c r="N1392" i="4"/>
  <c r="P1392" i="4" s="1"/>
  <c r="N2942" i="4"/>
  <c r="P2942" i="4" s="1"/>
  <c r="N3242" i="4"/>
  <c r="P3242" i="4" s="1"/>
  <c r="N3492" i="4"/>
  <c r="P3492" i="4" s="1"/>
  <c r="N1692" i="4"/>
  <c r="N4842" i="4"/>
  <c r="N4992" i="4"/>
  <c r="N892" i="4"/>
  <c r="P892" i="4" s="1"/>
  <c r="N5242" i="4"/>
  <c r="N942" i="4"/>
  <c r="P942" i="4" s="1"/>
  <c r="N1292" i="4"/>
  <c r="P1292" i="4" s="1"/>
  <c r="N2592" i="4"/>
  <c r="P2592" i="4" s="1"/>
  <c r="N2692" i="4"/>
  <c r="P2692" i="4" s="1"/>
  <c r="N3192" i="4"/>
  <c r="P3192" i="4" s="1"/>
  <c r="N1842" i="4"/>
  <c r="N2392" i="4"/>
  <c r="P2392" i="4" s="1"/>
  <c r="N192" i="4"/>
  <c r="P192" i="4" s="1"/>
  <c r="N4242" i="4"/>
  <c r="N242" i="4"/>
  <c r="P242" i="4" s="1"/>
  <c r="N3442" i="4"/>
  <c r="P3442" i="4" s="1"/>
  <c r="N2092" i="4"/>
  <c r="P2092" i="4" s="1"/>
  <c r="N2292" i="4"/>
  <c r="P2292" i="4" s="1"/>
  <c r="N42" i="4"/>
  <c r="P42" i="4" s="1"/>
  <c r="O42" i="4" s="1"/>
  <c r="N442" i="4"/>
  <c r="P442" i="4" s="1"/>
  <c r="N1492" i="4"/>
  <c r="P1492" i="4" s="1"/>
  <c r="N3092" i="4"/>
  <c r="P3092" i="4" s="1"/>
  <c r="N3142" i="4"/>
  <c r="P3142" i="4" s="1"/>
  <c r="N1592" i="4"/>
  <c r="N1642" i="4"/>
  <c r="N4792" i="4"/>
  <c r="N4892" i="4"/>
  <c r="N4942" i="4"/>
  <c r="N4542" i="4"/>
  <c r="N1892" i="4"/>
  <c r="N1992" i="4"/>
  <c r="N342" i="4"/>
  <c r="P342" i="4" s="1"/>
  <c r="N2892" i="4"/>
  <c r="P2892" i="4" s="1"/>
  <c r="N642" i="4"/>
  <c r="P642" i="4" s="1"/>
  <c r="N2842" i="4"/>
  <c r="P2842" i="4" s="1"/>
  <c r="N2142" i="4"/>
  <c r="P2142" i="4" s="1"/>
  <c r="N4692" i="4"/>
  <c r="N3342" i="4"/>
  <c r="P3342" i="4" s="1"/>
  <c r="N2492" i="4"/>
  <c r="P2492" i="4" s="1"/>
  <c r="N3392" i="4"/>
  <c r="P3392" i="4" s="1"/>
  <c r="N1742" i="4"/>
  <c r="N1242" i="4"/>
  <c r="P1242" i="4" s="1"/>
  <c r="N1792" i="4"/>
  <c r="N542" i="4"/>
  <c r="P542" i="4" s="1"/>
  <c r="N2792" i="4"/>
  <c r="P2792" i="4" s="1"/>
  <c r="N742" i="4"/>
  <c r="P742" i="4" s="1"/>
  <c r="N4342" i="4"/>
  <c r="N4092" i="4"/>
  <c r="N2542" i="4"/>
  <c r="P2542" i="4" s="1"/>
  <c r="N1042" i="4"/>
  <c r="P1042" i="4" s="1"/>
  <c r="N1542" i="4"/>
  <c r="N2642" i="4"/>
  <c r="P2642" i="4" s="1"/>
  <c r="N3292" i="4"/>
  <c r="P3292" i="4" s="1"/>
  <c r="N1142" i="4"/>
  <c r="P1142" i="4" s="1"/>
  <c r="N2992" i="4"/>
  <c r="P2992" i="4" s="1"/>
  <c r="N1442" i="4"/>
  <c r="P1442" i="4" s="1"/>
  <c r="N142" i="4"/>
  <c r="P142" i="4" s="1"/>
  <c r="N5092" i="4"/>
  <c r="N392" i="4"/>
  <c r="P392" i="4" s="1"/>
  <c r="N4492" i="4"/>
  <c r="N3542" i="4"/>
  <c r="N3842" i="4"/>
  <c r="N2042" i="4"/>
  <c r="P2042" i="4" s="1"/>
  <c r="N2192" i="4"/>
  <c r="P2192" i="4" s="1"/>
  <c r="N4742" i="4"/>
  <c r="N1192" i="4"/>
  <c r="P1192" i="4" s="1"/>
  <c r="N842" i="4"/>
  <c r="P842" i="4" s="1"/>
  <c r="N1092" i="4"/>
  <c r="P1092" i="4" s="1"/>
  <c r="N592" i="4"/>
  <c r="P592" i="4" s="1"/>
  <c r="N4442" i="4"/>
  <c r="N3042" i="4"/>
  <c r="P3042" i="4" s="1"/>
  <c r="N4642" i="4"/>
  <c r="N692" i="4"/>
  <c r="P692" i="4" s="1"/>
  <c r="N1342" i="4"/>
  <c r="P1342" i="4" s="1"/>
  <c r="N4592" i="4"/>
  <c r="N992" i="4"/>
  <c r="P992" i="4" s="1"/>
  <c r="N5042" i="4"/>
  <c r="N792" i="4"/>
  <c r="P792" i="4" s="1"/>
  <c r="N492" i="4"/>
  <c r="P492" i="4" s="1"/>
  <c r="N3992" i="4"/>
  <c r="N92" i="4"/>
  <c r="P92" i="4" s="1"/>
  <c r="N4192" i="4"/>
  <c r="N1942" i="4"/>
  <c r="N3792" i="4"/>
  <c r="R3641" i="4"/>
  <c r="P3641" i="4"/>
  <c r="R4741" i="4"/>
  <c r="P4741" i="4"/>
  <c r="N38" i="8"/>
  <c r="O37" i="8"/>
  <c r="C188" i="9"/>
  <c r="A189" i="9"/>
  <c r="B39" i="8"/>
  <c r="S40" i="6"/>
  <c r="P39" i="8" s="1"/>
  <c r="V40" i="6"/>
  <c r="T39" i="8" s="1"/>
  <c r="J40" i="6"/>
  <c r="G39" i="8" s="1"/>
  <c r="H39" i="8" s="1"/>
  <c r="M40" i="6"/>
  <c r="J39" i="8" s="1"/>
  <c r="K39" i="8" s="1"/>
  <c r="B41" i="6"/>
  <c r="P40" i="6"/>
  <c r="M39" i="8" s="1"/>
  <c r="G40" i="6"/>
  <c r="D39" i="8" s="1"/>
  <c r="R3691" i="4"/>
  <c r="P3691" i="4"/>
  <c r="R3941" i="4"/>
  <c r="P3941" i="4"/>
  <c r="R4391" i="4"/>
  <c r="P4391" i="4"/>
  <c r="V38" i="8"/>
  <c r="U39" i="8"/>
  <c r="W38" i="8"/>
  <c r="H239" i="9"/>
  <c r="F240" i="9"/>
  <c r="E3543" i="4"/>
  <c r="T3543" i="4" s="1"/>
  <c r="S3543" i="4" s="1"/>
  <c r="C3544" i="4"/>
  <c r="H139" i="9"/>
  <c r="F140" i="9"/>
  <c r="I38" i="8"/>
  <c r="R4341" i="4"/>
  <c r="P4341" i="4"/>
  <c r="R5191" i="4"/>
  <c r="P5191" i="4"/>
  <c r="R3591" i="4"/>
  <c r="P3591" i="4"/>
  <c r="E39" i="8"/>
  <c r="F38" i="8"/>
  <c r="H41" i="9"/>
  <c r="F42" i="9"/>
  <c r="V3543" i="4"/>
  <c r="U3543" i="4" s="1"/>
  <c r="A90" i="9"/>
  <c r="C89" i="9"/>
  <c r="R4491" i="4"/>
  <c r="P4491" i="4"/>
  <c r="R4691" i="4"/>
  <c r="P4691" i="4"/>
  <c r="R4141" i="4"/>
  <c r="P4141" i="4"/>
  <c r="R5241" i="4"/>
  <c r="P5241" i="4"/>
  <c r="R3841" i="4"/>
  <c r="P3841" i="4"/>
  <c r="R4041" i="4"/>
  <c r="P4041" i="4"/>
  <c r="R4541" i="4"/>
  <c r="P4541" i="4"/>
  <c r="A241" i="9"/>
  <c r="C240" i="9"/>
  <c r="H89" i="9"/>
  <c r="F90" i="9"/>
  <c r="R5091" i="4"/>
  <c r="P5091" i="4"/>
  <c r="C41" i="7"/>
  <c r="D40" i="7"/>
  <c r="C190" i="7"/>
  <c r="D190" i="7" s="1"/>
  <c r="C90" i="7"/>
  <c r="D90" i="7" s="1"/>
  <c r="C140" i="7"/>
  <c r="D140" i="7" s="1"/>
  <c r="C240" i="7"/>
  <c r="D240" i="7" s="1"/>
  <c r="R4091" i="4"/>
  <c r="P4091" i="4"/>
  <c r="R5141" i="4"/>
  <c r="P5141" i="4"/>
  <c r="F191" i="9"/>
  <c r="H190" i="9"/>
  <c r="U43" i="4"/>
  <c r="E43" i="4"/>
  <c r="T43" i="4" s="1"/>
  <c r="S43" i="4" s="1"/>
  <c r="V44" i="4" s="1"/>
  <c r="C44" i="4"/>
  <c r="C39" i="9"/>
  <c r="A40" i="9"/>
  <c r="R5041" i="4"/>
  <c r="P5041" i="4"/>
  <c r="R3541" i="4"/>
  <c r="Q3541" i="4" s="1"/>
  <c r="P3541" i="4"/>
  <c r="O3541" i="4" s="1"/>
  <c r="R3791" i="4"/>
  <c r="P3791" i="4"/>
  <c r="C139" i="9"/>
  <c r="A140" i="9"/>
  <c r="I39" i="8" l="1"/>
  <c r="L39" i="8"/>
  <c r="E40" i="8"/>
  <c r="F39" i="8"/>
  <c r="R4692" i="4"/>
  <c r="P4692" i="4"/>
  <c r="R4142" i="4"/>
  <c r="P4142" i="4"/>
  <c r="C90" i="9"/>
  <c r="A91" i="9"/>
  <c r="E3544" i="4"/>
  <c r="T3544" i="4" s="1"/>
  <c r="S3544" i="4" s="1"/>
  <c r="C3545" i="4"/>
  <c r="R3792" i="4"/>
  <c r="P3792" i="4"/>
  <c r="R4492" i="4"/>
  <c r="P4492" i="4"/>
  <c r="R5192" i="4"/>
  <c r="P5192" i="4"/>
  <c r="A141" i="9"/>
  <c r="C140" i="9"/>
  <c r="N2293" i="4"/>
  <c r="P2293" i="4" s="1"/>
  <c r="N3593" i="4"/>
  <c r="N3543" i="4"/>
  <c r="N3843" i="4"/>
  <c r="N3893" i="4"/>
  <c r="N4543" i="4"/>
  <c r="N193" i="4"/>
  <c r="P193" i="4" s="1"/>
  <c r="N793" i="4"/>
  <c r="P793" i="4" s="1"/>
  <c r="N3993" i="4"/>
  <c r="N5143" i="4"/>
  <c r="N2393" i="4"/>
  <c r="P2393" i="4" s="1"/>
  <c r="N43" i="4"/>
  <c r="P43" i="4" s="1"/>
  <c r="O43" i="4" s="1"/>
  <c r="N443" i="4"/>
  <c r="P443" i="4" s="1"/>
  <c r="N4793" i="4"/>
  <c r="N4943" i="4"/>
  <c r="N5243" i="4"/>
  <c r="N143" i="4"/>
  <c r="P143" i="4" s="1"/>
  <c r="N643" i="4"/>
  <c r="P643" i="4" s="1"/>
  <c r="N943" i="4"/>
  <c r="P943" i="4" s="1"/>
  <c r="N1143" i="4"/>
  <c r="P1143" i="4" s="1"/>
  <c r="N1443" i="4"/>
  <c r="P1443" i="4" s="1"/>
  <c r="N2593" i="4"/>
  <c r="P2593" i="4" s="1"/>
  <c r="N3093" i="4"/>
  <c r="P3093" i="4" s="1"/>
  <c r="N2343" i="4"/>
  <c r="P2343" i="4" s="1"/>
  <c r="N2043" i="4"/>
  <c r="P2043" i="4" s="1"/>
  <c r="N4193" i="4"/>
  <c r="N4743" i="4"/>
  <c r="N1043" i="4"/>
  <c r="P1043" i="4" s="1"/>
  <c r="N993" i="4"/>
  <c r="P993" i="4" s="1"/>
  <c r="N1093" i="4"/>
  <c r="P1093" i="4" s="1"/>
  <c r="N4043" i="4"/>
  <c r="N3293" i="4"/>
  <c r="P3293" i="4" s="1"/>
  <c r="N1993" i="4"/>
  <c r="N1543" i="4"/>
  <c r="N1693" i="4"/>
  <c r="N4843" i="4"/>
  <c r="N4993" i="4"/>
  <c r="N2143" i="4"/>
  <c r="P2143" i="4" s="1"/>
  <c r="N4493" i="4"/>
  <c r="N1943" i="4"/>
  <c r="N493" i="4"/>
  <c r="P493" i="4" s="1"/>
  <c r="N743" i="4"/>
  <c r="P743" i="4" s="1"/>
  <c r="N1243" i="4"/>
  <c r="P1243" i="4" s="1"/>
  <c r="N3193" i="4"/>
  <c r="P3193" i="4" s="1"/>
  <c r="N3343" i="4"/>
  <c r="P3343" i="4" s="1"/>
  <c r="N1793" i="4"/>
  <c r="N2093" i="4"/>
  <c r="P2093" i="4" s="1"/>
  <c r="N3793" i="4"/>
  <c r="N5043" i="4"/>
  <c r="N1393" i="4"/>
  <c r="P1393" i="4" s="1"/>
  <c r="N2193" i="4"/>
  <c r="P2193" i="4" s="1"/>
  <c r="N393" i="4"/>
  <c r="P393" i="4" s="1"/>
  <c r="N2743" i="4"/>
  <c r="P2743" i="4" s="1"/>
  <c r="N2793" i="4"/>
  <c r="P2793" i="4" s="1"/>
  <c r="N4893" i="4"/>
  <c r="N593" i="4"/>
  <c r="P593" i="4" s="1"/>
  <c r="N1743" i="4"/>
  <c r="N1843" i="4"/>
  <c r="N2443" i="4"/>
  <c r="P2443" i="4" s="1"/>
  <c r="N3493" i="4"/>
  <c r="P3493" i="4" s="1"/>
  <c r="N2543" i="4"/>
  <c r="P2543" i="4" s="1"/>
  <c r="N2993" i="4"/>
  <c r="P2993" i="4" s="1"/>
  <c r="N3043" i="4"/>
  <c r="P3043" i="4" s="1"/>
  <c r="N1593" i="4"/>
  <c r="N1343" i="4"/>
  <c r="P1343" i="4" s="1"/>
  <c r="N2893" i="4"/>
  <c r="P2893" i="4" s="1"/>
  <c r="N1893" i="4"/>
  <c r="N4343" i="4"/>
  <c r="N4143" i="4"/>
  <c r="N843" i="4"/>
  <c r="P843" i="4" s="1"/>
  <c r="N543" i="4"/>
  <c r="P543" i="4" s="1"/>
  <c r="N4593" i="4"/>
  <c r="N4293" i="4"/>
  <c r="N3643" i="4"/>
  <c r="N2493" i="4"/>
  <c r="P2493" i="4" s="1"/>
  <c r="N2243" i="4"/>
  <c r="P2243" i="4" s="1"/>
  <c r="N3243" i="4"/>
  <c r="P3243" i="4" s="1"/>
  <c r="N2693" i="4"/>
  <c r="P2693" i="4" s="1"/>
  <c r="N4693" i="4"/>
  <c r="N3693" i="4"/>
  <c r="N2643" i="4"/>
  <c r="P2643" i="4" s="1"/>
  <c r="N893" i="4"/>
  <c r="P893" i="4" s="1"/>
  <c r="N2843" i="4"/>
  <c r="P2843" i="4" s="1"/>
  <c r="N1293" i="4"/>
  <c r="P1293" i="4" s="1"/>
  <c r="N4643" i="4"/>
  <c r="N693" i="4"/>
  <c r="P693" i="4" s="1"/>
  <c r="N5193" i="4"/>
  <c r="N1643" i="4"/>
  <c r="N3743" i="4"/>
  <c r="N4243" i="4"/>
  <c r="N3443" i="4"/>
  <c r="P3443" i="4" s="1"/>
  <c r="N243" i="4"/>
  <c r="P243" i="4" s="1"/>
  <c r="N293" i="4"/>
  <c r="P293" i="4" s="1"/>
  <c r="N5093" i="4"/>
  <c r="N4393" i="4"/>
  <c r="N3143" i="4"/>
  <c r="P3143" i="4" s="1"/>
  <c r="N3393" i="4"/>
  <c r="P3393" i="4" s="1"/>
  <c r="N1493" i="4"/>
  <c r="P1493" i="4" s="1"/>
  <c r="N1193" i="4"/>
  <c r="P1193" i="4" s="1"/>
  <c r="N93" i="4"/>
  <c r="P93" i="4" s="1"/>
  <c r="N4443" i="4"/>
  <c r="N3943" i="4"/>
  <c r="N4093" i="4"/>
  <c r="N2943" i="4"/>
  <c r="P2943" i="4" s="1"/>
  <c r="N343" i="4"/>
  <c r="P343" i="4" s="1"/>
  <c r="V3544" i="4"/>
  <c r="U3544" i="4" s="1"/>
  <c r="N39" i="8"/>
  <c r="S39" i="8" s="1"/>
  <c r="O38" i="8"/>
  <c r="R5042" i="4"/>
  <c r="P5042" i="4"/>
  <c r="R4742" i="4"/>
  <c r="P4742" i="4"/>
  <c r="R4342" i="4"/>
  <c r="P4342" i="4"/>
  <c r="R4542" i="4"/>
  <c r="P4542" i="4"/>
  <c r="R5242" i="4"/>
  <c r="P5242" i="4"/>
  <c r="R5142" i="4"/>
  <c r="P5142" i="4"/>
  <c r="R3592" i="4"/>
  <c r="P3592" i="4"/>
  <c r="S38" i="8"/>
  <c r="F91" i="9"/>
  <c r="H90" i="9"/>
  <c r="R3742" i="4"/>
  <c r="P3742" i="4"/>
  <c r="R3692" i="4"/>
  <c r="P3692" i="4"/>
  <c r="D41" i="7"/>
  <c r="C42" i="7"/>
  <c r="C91" i="7"/>
  <c r="D91" i="7" s="1"/>
  <c r="C241" i="7"/>
  <c r="D241" i="7" s="1"/>
  <c r="C191" i="7"/>
  <c r="D191" i="7" s="1"/>
  <c r="C141" i="7"/>
  <c r="D141" i="7" s="1"/>
  <c r="C241" i="9"/>
  <c r="A242" i="9"/>
  <c r="H42" i="9"/>
  <c r="F43" i="9"/>
  <c r="H140" i="9"/>
  <c r="F141" i="9"/>
  <c r="R4192" i="4"/>
  <c r="P4192" i="4"/>
  <c r="R4442" i="4"/>
  <c r="P4442" i="4"/>
  <c r="R5092" i="4"/>
  <c r="P5092" i="4"/>
  <c r="R4292" i="4"/>
  <c r="P4292" i="4"/>
  <c r="R3542" i="4"/>
  <c r="Q3542" i="4" s="1"/>
  <c r="P3542" i="4"/>
  <c r="O3542" i="4" s="1"/>
  <c r="R4092" i="4"/>
  <c r="P4092" i="4"/>
  <c r="R3942" i="4"/>
  <c r="P3942" i="4"/>
  <c r="C40" i="9"/>
  <c r="A41" i="9"/>
  <c r="H240" i="9"/>
  <c r="F241" i="9"/>
  <c r="R4592" i="4"/>
  <c r="P4592" i="4"/>
  <c r="R4042" i="4"/>
  <c r="P4042" i="4"/>
  <c r="R3892" i="4"/>
  <c r="P3892" i="4"/>
  <c r="C40" i="8"/>
  <c r="U44" i="4"/>
  <c r="C45" i="4"/>
  <c r="E44" i="4"/>
  <c r="T44" i="4" s="1"/>
  <c r="S44" i="4" s="1"/>
  <c r="W39" i="8"/>
  <c r="U40" i="8"/>
  <c r="V39" i="8"/>
  <c r="R4642" i="4"/>
  <c r="P4642" i="4"/>
  <c r="R39" i="8"/>
  <c r="H191" i="9"/>
  <c r="F192" i="9"/>
  <c r="G41" i="6"/>
  <c r="D40" i="8" s="1"/>
  <c r="B42" i="6"/>
  <c r="P41" i="6"/>
  <c r="M40" i="8" s="1"/>
  <c r="S41" i="6"/>
  <c r="P40" i="8" s="1"/>
  <c r="Q40" i="8" s="1"/>
  <c r="M41" i="6"/>
  <c r="J40" i="8" s="1"/>
  <c r="K40" i="8" s="1"/>
  <c r="B40" i="8"/>
  <c r="V41" i="6"/>
  <c r="T40" i="8" s="1"/>
  <c r="J41" i="6"/>
  <c r="G40" i="8" s="1"/>
  <c r="H40" i="8" s="1"/>
  <c r="C189" i="9"/>
  <c r="A190" i="9"/>
  <c r="R3992" i="4"/>
  <c r="P3992" i="4"/>
  <c r="R3842" i="4"/>
  <c r="P3842" i="4"/>
  <c r="R4242" i="4"/>
  <c r="P4242" i="4"/>
  <c r="R4392" i="4"/>
  <c r="P4392" i="4"/>
  <c r="R3642" i="4"/>
  <c r="P3642" i="4"/>
  <c r="R40" i="8" l="1"/>
  <c r="L40" i="8"/>
  <c r="I40" i="8"/>
  <c r="C141" i="9"/>
  <c r="A142" i="9"/>
  <c r="C190" i="9"/>
  <c r="A191" i="9"/>
  <c r="W40" i="8"/>
  <c r="N2394" i="4"/>
  <c r="P2394" i="4" s="1"/>
  <c r="N3644" i="4"/>
  <c r="N3744" i="4"/>
  <c r="N3944" i="4"/>
  <c r="N3694" i="4"/>
  <c r="N4044" i="4"/>
  <c r="N4144" i="4"/>
  <c r="N4244" i="4"/>
  <c r="N4694" i="4"/>
  <c r="N5144" i="4"/>
  <c r="N4544" i="4"/>
  <c r="N744" i="4"/>
  <c r="P744" i="4" s="1"/>
  <c r="N1394" i="4"/>
  <c r="P1394" i="4" s="1"/>
  <c r="N2744" i="4"/>
  <c r="P2744" i="4" s="1"/>
  <c r="N2694" i="4"/>
  <c r="P2694" i="4" s="1"/>
  <c r="N2944" i="4"/>
  <c r="P2944" i="4" s="1"/>
  <c r="N3244" i="4"/>
  <c r="P3244" i="4" s="1"/>
  <c r="N3494" i="4"/>
  <c r="P3494" i="4" s="1"/>
  <c r="N1644" i="4"/>
  <c r="N4794" i="4"/>
  <c r="N4944" i="4"/>
  <c r="N44" i="4"/>
  <c r="P44" i="4" s="1"/>
  <c r="O44" i="4" s="1"/>
  <c r="N194" i="4"/>
  <c r="P194" i="4" s="1"/>
  <c r="N344" i="4"/>
  <c r="P344" i="4" s="1"/>
  <c r="N444" i="4"/>
  <c r="P444" i="4" s="1"/>
  <c r="N844" i="4"/>
  <c r="P844" i="4" s="1"/>
  <c r="N1194" i="4"/>
  <c r="P1194" i="4" s="1"/>
  <c r="N1494" i="4"/>
  <c r="P1494" i="4" s="1"/>
  <c r="N3344" i="4"/>
  <c r="P3344" i="4" s="1"/>
  <c r="N2444" i="4"/>
  <c r="P2444" i="4" s="1"/>
  <c r="N3844" i="4"/>
  <c r="N144" i="4"/>
  <c r="P144" i="4" s="1"/>
  <c r="N644" i="4"/>
  <c r="P644" i="4" s="1"/>
  <c r="N944" i="4"/>
  <c r="P944" i="4" s="1"/>
  <c r="N3894" i="4"/>
  <c r="N4394" i="4"/>
  <c r="N1294" i="4"/>
  <c r="P1294" i="4" s="1"/>
  <c r="N1844" i="4"/>
  <c r="N544" i="4"/>
  <c r="P544" i="4" s="1"/>
  <c r="N3394" i="4"/>
  <c r="P3394" i="4" s="1"/>
  <c r="N1944" i="4"/>
  <c r="N2194" i="4"/>
  <c r="P2194" i="4" s="1"/>
  <c r="N2894" i="4"/>
  <c r="P2894" i="4" s="1"/>
  <c r="N3194" i="4"/>
  <c r="P3194" i="4" s="1"/>
  <c r="N1594" i="4"/>
  <c r="N4894" i="4"/>
  <c r="N2494" i="4"/>
  <c r="P2494" i="4" s="1"/>
  <c r="N2244" i="4"/>
  <c r="P2244" i="4" s="1"/>
  <c r="N2594" i="4"/>
  <c r="P2594" i="4" s="1"/>
  <c r="N3044" i="4"/>
  <c r="P3044" i="4" s="1"/>
  <c r="N3444" i="4"/>
  <c r="P3444" i="4" s="1"/>
  <c r="N2094" i="4"/>
  <c r="P2094" i="4" s="1"/>
  <c r="N4994" i="4"/>
  <c r="N3144" i="4"/>
  <c r="P3144" i="4" s="1"/>
  <c r="N1694" i="4"/>
  <c r="N1994" i="4"/>
  <c r="N2294" i="4"/>
  <c r="P2294" i="4" s="1"/>
  <c r="N1544" i="4"/>
  <c r="N1794" i="4"/>
  <c r="N1044" i="4"/>
  <c r="P1044" i="4" s="1"/>
  <c r="N4844" i="4"/>
  <c r="N2844" i="4"/>
  <c r="P2844" i="4" s="1"/>
  <c r="N4344" i="4"/>
  <c r="N3094" i="4"/>
  <c r="P3094" i="4" s="1"/>
  <c r="N1444" i="4"/>
  <c r="P1444" i="4" s="1"/>
  <c r="N794" i="4"/>
  <c r="P794" i="4" s="1"/>
  <c r="N1144" i="4"/>
  <c r="P1144" i="4" s="1"/>
  <c r="N594" i="4"/>
  <c r="P594" i="4" s="1"/>
  <c r="N894" i="4"/>
  <c r="P894" i="4" s="1"/>
  <c r="N394" i="4"/>
  <c r="P394" i="4" s="1"/>
  <c r="N4294" i="4"/>
  <c r="N5194" i="4"/>
  <c r="N3594" i="4"/>
  <c r="N2344" i="4"/>
  <c r="P2344" i="4" s="1"/>
  <c r="N694" i="4"/>
  <c r="P694" i="4" s="1"/>
  <c r="N2544" i="4"/>
  <c r="P2544" i="4" s="1"/>
  <c r="N1894" i="4"/>
  <c r="N4594" i="4"/>
  <c r="N1344" i="4"/>
  <c r="P1344" i="4" s="1"/>
  <c r="N94" i="4"/>
  <c r="P94" i="4" s="1"/>
  <c r="N4194" i="4"/>
  <c r="N2144" i="4"/>
  <c r="P2144" i="4" s="1"/>
  <c r="N494" i="4"/>
  <c r="P494" i="4" s="1"/>
  <c r="N2644" i="4"/>
  <c r="P2644" i="4" s="1"/>
  <c r="N2994" i="4"/>
  <c r="P2994" i="4" s="1"/>
  <c r="N2794" i="4"/>
  <c r="P2794" i="4" s="1"/>
  <c r="N4094" i="4"/>
  <c r="N4444" i="4"/>
  <c r="N294" i="4"/>
  <c r="P294" i="4" s="1"/>
  <c r="N3294" i="4"/>
  <c r="P3294" i="4" s="1"/>
  <c r="N4644" i="4"/>
  <c r="N5244" i="4"/>
  <c r="N1094" i="4"/>
  <c r="P1094" i="4" s="1"/>
  <c r="N4494" i="4"/>
  <c r="N1744" i="4"/>
  <c r="N3994" i="4"/>
  <c r="N2044" i="4"/>
  <c r="P2044" i="4" s="1"/>
  <c r="N244" i="4"/>
  <c r="P244" i="4" s="1"/>
  <c r="N5094" i="4"/>
  <c r="N1244" i="4"/>
  <c r="P1244" i="4" s="1"/>
  <c r="N994" i="4"/>
  <c r="P994" i="4" s="1"/>
  <c r="N3544" i="4"/>
  <c r="N5044" i="4"/>
  <c r="N4744" i="4"/>
  <c r="N3794" i="4"/>
  <c r="R5143" i="4"/>
  <c r="P5143" i="4"/>
  <c r="F142" i="9"/>
  <c r="H141" i="9"/>
  <c r="R5193" i="4"/>
  <c r="P5193" i="4"/>
  <c r="R4143" i="4"/>
  <c r="P4143" i="4"/>
  <c r="P4493" i="4"/>
  <c r="R4493" i="4"/>
  <c r="R4743" i="4"/>
  <c r="P4743" i="4"/>
  <c r="R3993" i="4"/>
  <c r="P3993" i="4"/>
  <c r="R3543" i="4"/>
  <c r="Q3543" i="4" s="1"/>
  <c r="P3543" i="4"/>
  <c r="O3543" i="4" s="1"/>
  <c r="R4443" i="4"/>
  <c r="P4443" i="4"/>
  <c r="R3893" i="4"/>
  <c r="P3893" i="4"/>
  <c r="A92" i="9"/>
  <c r="C91" i="9"/>
  <c r="C41" i="8"/>
  <c r="F92" i="9"/>
  <c r="H91" i="9"/>
  <c r="R5093" i="4"/>
  <c r="P5093" i="4"/>
  <c r="R5243" i="4"/>
  <c r="P5243" i="4"/>
  <c r="E41" i="8"/>
  <c r="F40" i="8"/>
  <c r="F242" i="9"/>
  <c r="H241" i="9"/>
  <c r="V42" i="6"/>
  <c r="T41" i="8" s="1"/>
  <c r="U41" i="8" s="1"/>
  <c r="J42" i="6"/>
  <c r="G41" i="8" s="1"/>
  <c r="H41" i="8" s="1"/>
  <c r="S42" i="6"/>
  <c r="P41" i="8" s="1"/>
  <c r="Q41" i="8" s="1"/>
  <c r="M42" i="6"/>
  <c r="J41" i="8" s="1"/>
  <c r="K41" i="8" s="1"/>
  <c r="B41" i="8"/>
  <c r="B43" i="6"/>
  <c r="P42" i="6"/>
  <c r="M41" i="8" s="1"/>
  <c r="G42" i="6"/>
  <c r="D41" i="8" s="1"/>
  <c r="R3693" i="4"/>
  <c r="P3693" i="4"/>
  <c r="R3643" i="4"/>
  <c r="P3643" i="4"/>
  <c r="R4343" i="4"/>
  <c r="P4343" i="4"/>
  <c r="P4193" i="4"/>
  <c r="R4193" i="4"/>
  <c r="R3593" i="4"/>
  <c r="P3593" i="4"/>
  <c r="E3545" i="4"/>
  <c r="T3545" i="4" s="1"/>
  <c r="S3545" i="4" s="1"/>
  <c r="C3546" i="4"/>
  <c r="C242" i="9"/>
  <c r="A243" i="9"/>
  <c r="C43" i="7"/>
  <c r="D42" i="7"/>
  <c r="C142" i="7"/>
  <c r="D142" i="7" s="1"/>
  <c r="C242" i="7"/>
  <c r="D242" i="7" s="1"/>
  <c r="C192" i="7"/>
  <c r="D192" i="7" s="1"/>
  <c r="C92" i="7"/>
  <c r="D92" i="7" s="1"/>
  <c r="R4393" i="4"/>
  <c r="P4393" i="4"/>
  <c r="R3843" i="4"/>
  <c r="P3843" i="4"/>
  <c r="V45" i="4"/>
  <c r="A42" i="9"/>
  <c r="C41" i="9"/>
  <c r="H43" i="9"/>
  <c r="F44" i="9"/>
  <c r="R4093" i="4"/>
  <c r="P4093" i="4"/>
  <c r="R4643" i="4"/>
  <c r="P4643" i="4"/>
  <c r="R4693" i="4"/>
  <c r="P4693" i="4"/>
  <c r="R4293" i="4"/>
  <c r="P4293" i="4"/>
  <c r="R5043" i="4"/>
  <c r="P5043" i="4"/>
  <c r="R4043" i="4"/>
  <c r="P4043" i="4"/>
  <c r="V3545" i="4"/>
  <c r="U3545" i="4" s="1"/>
  <c r="N40" i="8"/>
  <c r="S40" i="8" s="1"/>
  <c r="O39" i="8"/>
  <c r="R3743" i="4"/>
  <c r="P3743" i="4"/>
  <c r="F193" i="9"/>
  <c r="H192" i="9"/>
  <c r="U45" i="4"/>
  <c r="E45" i="4"/>
  <c r="T45" i="4" s="1"/>
  <c r="S45" i="4" s="1"/>
  <c r="V46" i="4" s="1"/>
  <c r="C46" i="4"/>
  <c r="R3943" i="4"/>
  <c r="P3943" i="4"/>
  <c r="R4243" i="4"/>
  <c r="P4243" i="4"/>
  <c r="R4593" i="4"/>
  <c r="P4593" i="4"/>
  <c r="R3793" i="4"/>
  <c r="P3793" i="4"/>
  <c r="R4543" i="4"/>
  <c r="P4543" i="4"/>
  <c r="L41" i="8" l="1"/>
  <c r="R41" i="8"/>
  <c r="Q42" i="8"/>
  <c r="I41" i="8"/>
  <c r="W41" i="8"/>
  <c r="F45" i="9"/>
  <c r="H44" i="9"/>
  <c r="P5144" i="4"/>
  <c r="R5144" i="4"/>
  <c r="R3944" i="4"/>
  <c r="P3944" i="4"/>
  <c r="R4744" i="4"/>
  <c r="P4744" i="4"/>
  <c r="R5244" i="4"/>
  <c r="P5244" i="4"/>
  <c r="R4244" i="4"/>
  <c r="P4244" i="4"/>
  <c r="R3644" i="4"/>
  <c r="P3644" i="4"/>
  <c r="R3794" i="4"/>
  <c r="P3794" i="4"/>
  <c r="R4094" i="4"/>
  <c r="P4094" i="4"/>
  <c r="R4194" i="4"/>
  <c r="P4194" i="4"/>
  <c r="R3744" i="4"/>
  <c r="P3744" i="4"/>
  <c r="V3546" i="4"/>
  <c r="U3546" i="4" s="1"/>
  <c r="A43" i="9"/>
  <c r="C42" i="9"/>
  <c r="C243" i="9"/>
  <c r="A244" i="9"/>
  <c r="R5044" i="4"/>
  <c r="P5044" i="4"/>
  <c r="R4644" i="4"/>
  <c r="P4644" i="4"/>
  <c r="R3594" i="4"/>
  <c r="P3594" i="4"/>
  <c r="R3844" i="4"/>
  <c r="P3844" i="4"/>
  <c r="R4144" i="4"/>
  <c r="P4144" i="4"/>
  <c r="C142" i="9"/>
  <c r="A143" i="9"/>
  <c r="F194" i="9"/>
  <c r="H193" i="9"/>
  <c r="R4494" i="4"/>
  <c r="P4494" i="4"/>
  <c r="E3546" i="4"/>
  <c r="T3546" i="4" s="1"/>
  <c r="S3546" i="4" s="1"/>
  <c r="C3547" i="4"/>
  <c r="F93" i="9"/>
  <c r="H92" i="9"/>
  <c r="U46" i="4"/>
  <c r="C47" i="4"/>
  <c r="E46" i="4"/>
  <c r="T46" i="4" s="1"/>
  <c r="S46" i="4" s="1"/>
  <c r="V47" i="4" s="1"/>
  <c r="D43" i="7"/>
  <c r="C44" i="7"/>
  <c r="C193" i="7"/>
  <c r="D193" i="7" s="1"/>
  <c r="C243" i="7"/>
  <c r="D243" i="7" s="1"/>
  <c r="C93" i="7"/>
  <c r="D93" i="7" s="1"/>
  <c r="C143" i="7"/>
  <c r="D143" i="7" s="1"/>
  <c r="N41" i="8"/>
  <c r="O40" i="8"/>
  <c r="P43" i="6"/>
  <c r="M42" i="8" s="1"/>
  <c r="J43" i="6"/>
  <c r="G42" i="8" s="1"/>
  <c r="H42" i="8" s="1"/>
  <c r="B44" i="6"/>
  <c r="B42" i="8"/>
  <c r="M43" i="6"/>
  <c r="J42" i="8" s="1"/>
  <c r="K42" i="8" s="1"/>
  <c r="S43" i="6"/>
  <c r="P42" i="8" s="1"/>
  <c r="V43" i="6"/>
  <c r="T42" i="8" s="1"/>
  <c r="U42" i="8" s="1"/>
  <c r="G43" i="6"/>
  <c r="D42" i="8" s="1"/>
  <c r="A93" i="9"/>
  <c r="C92" i="9"/>
  <c r="F143" i="9"/>
  <c r="H142" i="9"/>
  <c r="R3544" i="4"/>
  <c r="Q3544" i="4" s="1"/>
  <c r="P3544" i="4"/>
  <c r="O3544" i="4" s="1"/>
  <c r="R3994" i="4"/>
  <c r="P3994" i="4"/>
  <c r="R4594" i="4"/>
  <c r="P4594" i="4"/>
  <c r="R5194" i="4"/>
  <c r="P5194" i="4"/>
  <c r="R4394" i="4"/>
  <c r="P4394" i="4"/>
  <c r="R4044" i="4"/>
  <c r="P4044" i="4"/>
  <c r="V40" i="8"/>
  <c r="R4444" i="4"/>
  <c r="P4444" i="4"/>
  <c r="N3595" i="4"/>
  <c r="N2045" i="4"/>
  <c r="P2045" i="4" s="1"/>
  <c r="N2195" i="4"/>
  <c r="P2195" i="4" s="1"/>
  <c r="N3895" i="4"/>
  <c r="N5095" i="4"/>
  <c r="N4195" i="4"/>
  <c r="N195" i="4"/>
  <c r="P195" i="4" s="1"/>
  <c r="N795" i="4"/>
  <c r="P795" i="4" s="1"/>
  <c r="N2395" i="4"/>
  <c r="P2395" i="4" s="1"/>
  <c r="N3795" i="4"/>
  <c r="N5045" i="4"/>
  <c r="N5245" i="4"/>
  <c r="N3545" i="4"/>
  <c r="N4545" i="4"/>
  <c r="N5145" i="4"/>
  <c r="N145" i="4"/>
  <c r="P145" i="4" s="1"/>
  <c r="N645" i="4"/>
  <c r="P645" i="4" s="1"/>
  <c r="N1145" i="4"/>
  <c r="P1145" i="4" s="1"/>
  <c r="N1445" i="4"/>
  <c r="P1445" i="4" s="1"/>
  <c r="N1845" i="4"/>
  <c r="N1995" i="4"/>
  <c r="N1595" i="4"/>
  <c r="N4895" i="4"/>
  <c r="N2095" i="4"/>
  <c r="P2095" i="4" s="1"/>
  <c r="N4045" i="4"/>
  <c r="N495" i="4"/>
  <c r="P495" i="4" s="1"/>
  <c r="N2595" i="4"/>
  <c r="P2595" i="4" s="1"/>
  <c r="N2795" i="4"/>
  <c r="P2795" i="4" s="1"/>
  <c r="N3095" i="4"/>
  <c r="P3095" i="4" s="1"/>
  <c r="N2445" i="4"/>
  <c r="P2445" i="4" s="1"/>
  <c r="N2295" i="4"/>
  <c r="P2295" i="4" s="1"/>
  <c r="N2145" i="4"/>
  <c r="P2145" i="4" s="1"/>
  <c r="N745" i="4"/>
  <c r="P745" i="4" s="1"/>
  <c r="N895" i="4"/>
  <c r="P895" i="4" s="1"/>
  <c r="N1245" i="4"/>
  <c r="P1245" i="4" s="1"/>
  <c r="N1395" i="4"/>
  <c r="P1395" i="4" s="1"/>
  <c r="N4745" i="4"/>
  <c r="N45" i="4"/>
  <c r="P45" i="4" s="1"/>
  <c r="O45" i="4" s="1"/>
  <c r="N2695" i="4"/>
  <c r="P2695" i="4" s="1"/>
  <c r="N2945" i="4"/>
  <c r="P2945" i="4" s="1"/>
  <c r="N3045" i="4"/>
  <c r="P3045" i="4" s="1"/>
  <c r="N1895" i="4"/>
  <c r="N1095" i="4"/>
  <c r="P1095" i="4" s="1"/>
  <c r="N3345" i="4"/>
  <c r="P3345" i="4" s="1"/>
  <c r="N1545" i="4"/>
  <c r="N1695" i="4"/>
  <c r="N4845" i="4"/>
  <c r="N4995" i="4"/>
  <c r="N4445" i="4"/>
  <c r="N3495" i="4"/>
  <c r="P3495" i="4" s="1"/>
  <c r="N2545" i="4"/>
  <c r="P2545" i="4" s="1"/>
  <c r="N1795" i="4"/>
  <c r="N2345" i="4"/>
  <c r="P2345" i="4" s="1"/>
  <c r="N3295" i="4"/>
  <c r="P3295" i="4" s="1"/>
  <c r="N3245" i="4"/>
  <c r="P3245" i="4" s="1"/>
  <c r="N4795" i="4"/>
  <c r="N1345" i="4"/>
  <c r="P1345" i="4" s="1"/>
  <c r="N1645" i="4"/>
  <c r="N4945" i="4"/>
  <c r="N3445" i="4"/>
  <c r="P3445" i="4" s="1"/>
  <c r="N1945" i="4"/>
  <c r="N2995" i="4"/>
  <c r="P2995" i="4" s="1"/>
  <c r="N95" i="4"/>
  <c r="P95" i="4" s="1"/>
  <c r="N445" i="4"/>
  <c r="P445" i="4" s="1"/>
  <c r="N4695" i="4"/>
  <c r="N845" i="4"/>
  <c r="P845" i="4" s="1"/>
  <c r="N3945" i="4"/>
  <c r="N4345" i="4"/>
  <c r="N395" i="4"/>
  <c r="P395" i="4" s="1"/>
  <c r="N4245" i="4"/>
  <c r="N2845" i="4"/>
  <c r="P2845" i="4" s="1"/>
  <c r="N2245" i="4"/>
  <c r="P2245" i="4" s="1"/>
  <c r="N945" i="4"/>
  <c r="P945" i="4" s="1"/>
  <c r="N995" i="4"/>
  <c r="P995" i="4" s="1"/>
  <c r="N595" i="4"/>
  <c r="P595" i="4" s="1"/>
  <c r="N4495" i="4"/>
  <c r="N3745" i="4"/>
  <c r="N4645" i="4"/>
  <c r="N695" i="4"/>
  <c r="P695" i="4" s="1"/>
  <c r="N1045" i="4"/>
  <c r="P1045" i="4" s="1"/>
  <c r="N1495" i="4"/>
  <c r="P1495" i="4" s="1"/>
  <c r="N3145" i="4"/>
  <c r="P3145" i="4" s="1"/>
  <c r="N3995" i="4"/>
  <c r="N4295" i="4"/>
  <c r="N5195" i="4"/>
  <c r="N3195" i="4"/>
  <c r="P3195" i="4" s="1"/>
  <c r="N2895" i="4"/>
  <c r="P2895" i="4" s="1"/>
  <c r="N2745" i="4"/>
  <c r="P2745" i="4" s="1"/>
  <c r="N4145" i="4"/>
  <c r="N295" i="4"/>
  <c r="P295" i="4" s="1"/>
  <c r="N2645" i="4"/>
  <c r="P2645" i="4" s="1"/>
  <c r="N1295" i="4"/>
  <c r="P1295" i="4" s="1"/>
  <c r="N4595" i="4"/>
  <c r="N3695" i="4"/>
  <c r="N545" i="4"/>
  <c r="P545" i="4" s="1"/>
  <c r="N3395" i="4"/>
  <c r="P3395" i="4" s="1"/>
  <c r="N1195" i="4"/>
  <c r="P1195" i="4" s="1"/>
  <c r="N1745" i="4"/>
  <c r="N3845" i="4"/>
  <c r="N3645" i="4"/>
  <c r="N4095" i="4"/>
  <c r="N345" i="4"/>
  <c r="P345" i="4" s="1"/>
  <c r="N4395" i="4"/>
  <c r="N245" i="4"/>
  <c r="P245" i="4" s="1"/>
  <c r="N2495" i="4"/>
  <c r="P2495" i="4" s="1"/>
  <c r="E42" i="8"/>
  <c r="F41" i="8"/>
  <c r="R5094" i="4"/>
  <c r="P5094" i="4"/>
  <c r="R4344" i="4"/>
  <c r="P4344" i="4"/>
  <c r="R4694" i="4"/>
  <c r="P4694" i="4"/>
  <c r="C191" i="9"/>
  <c r="A192" i="9"/>
  <c r="C42" i="8"/>
  <c r="H242" i="9"/>
  <c r="F243" i="9"/>
  <c r="R4294" i="4"/>
  <c r="P4294" i="4"/>
  <c r="R3894" i="4"/>
  <c r="P3894" i="4"/>
  <c r="R4544" i="4"/>
  <c r="P4544" i="4"/>
  <c r="R3694" i="4"/>
  <c r="P3694" i="4"/>
  <c r="W42" i="8" l="1"/>
  <c r="I42" i="8"/>
  <c r="L42" i="8"/>
  <c r="R4545" i="4"/>
  <c r="P4545" i="4"/>
  <c r="N42" i="8"/>
  <c r="S42" i="8" s="1"/>
  <c r="O41" i="8"/>
  <c r="F94" i="9"/>
  <c r="H93" i="9"/>
  <c r="P5195" i="4"/>
  <c r="R5195" i="4"/>
  <c r="R3845" i="4"/>
  <c r="P3845" i="4"/>
  <c r="P4595" i="4"/>
  <c r="R4595" i="4"/>
  <c r="R5145" i="4"/>
  <c r="P5145" i="4"/>
  <c r="C45" i="7"/>
  <c r="D44" i="7"/>
  <c r="C94" i="7"/>
  <c r="D94" i="7" s="1"/>
  <c r="C244" i="7"/>
  <c r="D244" i="7" s="1"/>
  <c r="C194" i="7"/>
  <c r="D194" i="7" s="1"/>
  <c r="C144" i="7"/>
  <c r="D144" i="7" s="1"/>
  <c r="V3547" i="4"/>
  <c r="U3547" i="4" s="1"/>
  <c r="R4345" i="4"/>
  <c r="P4345" i="4"/>
  <c r="S41" i="8"/>
  <c r="A193" i="9"/>
  <c r="C192" i="9"/>
  <c r="R3945" i="4"/>
  <c r="P3945" i="4"/>
  <c r="R4045" i="4"/>
  <c r="P4045" i="4"/>
  <c r="R3595" i="4"/>
  <c r="P3595" i="4"/>
  <c r="P4295" i="4"/>
  <c r="R4295" i="4"/>
  <c r="R4645" i="4"/>
  <c r="P4645" i="4"/>
  <c r="R5245" i="4"/>
  <c r="P5245" i="4"/>
  <c r="R4195" i="4"/>
  <c r="P4195" i="4"/>
  <c r="C93" i="9"/>
  <c r="A94" i="9"/>
  <c r="B43" i="8"/>
  <c r="B45" i="6"/>
  <c r="V44" i="6"/>
  <c r="T43" i="8" s="1"/>
  <c r="U43" i="8" s="1"/>
  <c r="J44" i="6"/>
  <c r="G43" i="8" s="1"/>
  <c r="H43" i="8" s="1"/>
  <c r="S44" i="6"/>
  <c r="P43" i="8" s="1"/>
  <c r="P44" i="6"/>
  <c r="M43" i="8" s="1"/>
  <c r="M44" i="6"/>
  <c r="J43" i="8" s="1"/>
  <c r="K43" i="8" s="1"/>
  <c r="G44" i="6"/>
  <c r="D43" i="8" s="1"/>
  <c r="V41" i="8"/>
  <c r="C43" i="8"/>
  <c r="F46" i="9"/>
  <c r="H45" i="9"/>
  <c r="R4395" i="4"/>
  <c r="P4395" i="4"/>
  <c r="A44" i="9"/>
  <c r="C43" i="9"/>
  <c r="R4095" i="4"/>
  <c r="P4095" i="4"/>
  <c r="R4145" i="4"/>
  <c r="P4145" i="4"/>
  <c r="R3995" i="4"/>
  <c r="P3995" i="4"/>
  <c r="R3745" i="4"/>
  <c r="P3745" i="4"/>
  <c r="R4695" i="4"/>
  <c r="P4695" i="4"/>
  <c r="P5045" i="4"/>
  <c r="R5045" i="4"/>
  <c r="R5095" i="4"/>
  <c r="P5095" i="4"/>
  <c r="U47" i="4"/>
  <c r="C48" i="4"/>
  <c r="E47" i="4"/>
  <c r="T47" i="4" s="1"/>
  <c r="S47" i="4" s="1"/>
  <c r="V48" i="4" s="1"/>
  <c r="E3547" i="4"/>
  <c r="T3547" i="4" s="1"/>
  <c r="S3547" i="4" s="1"/>
  <c r="C3548" i="4"/>
  <c r="H194" i="9"/>
  <c r="F195" i="9"/>
  <c r="H143" i="9"/>
  <c r="F144" i="9"/>
  <c r="N2096" i="4"/>
  <c r="P2096" i="4" s="1"/>
  <c r="N3746" i="4"/>
  <c r="N3696" i="4"/>
  <c r="N4046" i="4"/>
  <c r="N3846" i="4"/>
  <c r="N3996" i="4"/>
  <c r="N4696" i="4"/>
  <c r="N3596" i="4"/>
  <c r="N3896" i="4"/>
  <c r="N4396" i="4"/>
  <c r="N4546" i="4"/>
  <c r="N4646" i="4"/>
  <c r="N5146" i="4"/>
  <c r="N4346" i="4"/>
  <c r="N446" i="4"/>
  <c r="P446" i="4" s="1"/>
  <c r="N2746" i="4"/>
  <c r="P2746" i="4" s="1"/>
  <c r="N5096" i="4"/>
  <c r="N46" i="4"/>
  <c r="P46" i="4" s="1"/>
  <c r="O46" i="4" s="1"/>
  <c r="N346" i="4"/>
  <c r="P346" i="4" s="1"/>
  <c r="N846" i="4"/>
  <c r="P846" i="4" s="1"/>
  <c r="N2946" i="4"/>
  <c r="P2946" i="4" s="1"/>
  <c r="N3246" i="4"/>
  <c r="P3246" i="4" s="1"/>
  <c r="N3496" i="4"/>
  <c r="P3496" i="4" s="1"/>
  <c r="N1996" i="4"/>
  <c r="N1596" i="4"/>
  <c r="N296" i="4"/>
  <c r="P296" i="4" s="1"/>
  <c r="N646" i="4"/>
  <c r="P646" i="4" s="1"/>
  <c r="N796" i="4"/>
  <c r="P796" i="4" s="1"/>
  <c r="N1046" i="4"/>
  <c r="P1046" i="4" s="1"/>
  <c r="N246" i="4"/>
  <c r="P246" i="4" s="1"/>
  <c r="N1396" i="4"/>
  <c r="P1396" i="4" s="1"/>
  <c r="N3446" i="4"/>
  <c r="P3446" i="4" s="1"/>
  <c r="N1796" i="4"/>
  <c r="N5196" i="4"/>
  <c r="N896" i="4"/>
  <c r="P896" i="4" s="1"/>
  <c r="N596" i="4"/>
  <c r="P596" i="4" s="1"/>
  <c r="N2496" i="4"/>
  <c r="P2496" i="4" s="1"/>
  <c r="N2646" i="4"/>
  <c r="P2646" i="4" s="1"/>
  <c r="N2896" i="4"/>
  <c r="P2896" i="4" s="1"/>
  <c r="N3046" i="4"/>
  <c r="P3046" i="4" s="1"/>
  <c r="N1696" i="4"/>
  <c r="N4846" i="4"/>
  <c r="N4996" i="4"/>
  <c r="N1296" i="4"/>
  <c r="P1296" i="4" s="1"/>
  <c r="N1946" i="4"/>
  <c r="N1646" i="4"/>
  <c r="N4796" i="4"/>
  <c r="N4946" i="4"/>
  <c r="N2046" i="4"/>
  <c r="P2046" i="4" s="1"/>
  <c r="N2296" i="4"/>
  <c r="P2296" i="4" s="1"/>
  <c r="N1246" i="4"/>
  <c r="P1246" i="4" s="1"/>
  <c r="N3096" i="4"/>
  <c r="P3096" i="4" s="1"/>
  <c r="N3196" i="4"/>
  <c r="P3196" i="4" s="1"/>
  <c r="N2846" i="4"/>
  <c r="P2846" i="4" s="1"/>
  <c r="N946" i="4"/>
  <c r="P946" i="4" s="1"/>
  <c r="N3396" i="4"/>
  <c r="P3396" i="4" s="1"/>
  <c r="N2396" i="4"/>
  <c r="P2396" i="4" s="1"/>
  <c r="N1896" i="4"/>
  <c r="N996" i="4"/>
  <c r="P996" i="4" s="1"/>
  <c r="N1146" i="4"/>
  <c r="P1146" i="4" s="1"/>
  <c r="N4246" i="4"/>
  <c r="N4496" i="4"/>
  <c r="N4146" i="4"/>
  <c r="N2696" i="4"/>
  <c r="P2696" i="4" s="1"/>
  <c r="N1546" i="4"/>
  <c r="N5046" i="4"/>
  <c r="N1346" i="4"/>
  <c r="P1346" i="4" s="1"/>
  <c r="N1446" i="4"/>
  <c r="P1446" i="4" s="1"/>
  <c r="N3796" i="4"/>
  <c r="N2996" i="4"/>
  <c r="P2996" i="4" s="1"/>
  <c r="N746" i="4"/>
  <c r="P746" i="4" s="1"/>
  <c r="N196" i="4"/>
  <c r="P196" i="4" s="1"/>
  <c r="N496" i="4"/>
  <c r="P496" i="4" s="1"/>
  <c r="N2446" i="4"/>
  <c r="P2446" i="4" s="1"/>
  <c r="N2146" i="4"/>
  <c r="P2146" i="4" s="1"/>
  <c r="N1746" i="4"/>
  <c r="N3646" i="4"/>
  <c r="N3346" i="4"/>
  <c r="P3346" i="4" s="1"/>
  <c r="N2596" i="4"/>
  <c r="P2596" i="4" s="1"/>
  <c r="N1496" i="4"/>
  <c r="P1496" i="4" s="1"/>
  <c r="N4596" i="4"/>
  <c r="N146" i="4"/>
  <c r="P146" i="4" s="1"/>
  <c r="N3946" i="4"/>
  <c r="N4446" i="4"/>
  <c r="N3546" i="4"/>
  <c r="N2246" i="4"/>
  <c r="P2246" i="4" s="1"/>
  <c r="N1196" i="4"/>
  <c r="P1196" i="4" s="1"/>
  <c r="N4296" i="4"/>
  <c r="N3296" i="4"/>
  <c r="P3296" i="4" s="1"/>
  <c r="N2546" i="4"/>
  <c r="P2546" i="4" s="1"/>
  <c r="N5246" i="4"/>
  <c r="N1096" i="4"/>
  <c r="P1096" i="4" s="1"/>
  <c r="N4896" i="4"/>
  <c r="N696" i="4"/>
  <c r="P696" i="4" s="1"/>
  <c r="N1846" i="4"/>
  <c r="N4196" i="4"/>
  <c r="N3146" i="4"/>
  <c r="P3146" i="4" s="1"/>
  <c r="N2796" i="4"/>
  <c r="P2796" i="4" s="1"/>
  <c r="N96" i="4"/>
  <c r="P96" i="4" s="1"/>
  <c r="N546" i="4"/>
  <c r="P546" i="4" s="1"/>
  <c r="N4746" i="4"/>
  <c r="N4096" i="4"/>
  <c r="N396" i="4"/>
  <c r="P396" i="4" s="1"/>
  <c r="N2196" i="4"/>
  <c r="P2196" i="4" s="1"/>
  <c r="N2346" i="4"/>
  <c r="P2346" i="4" s="1"/>
  <c r="R4445" i="4"/>
  <c r="P4445" i="4"/>
  <c r="R4745" i="4"/>
  <c r="P4745" i="4"/>
  <c r="R3545" i="4"/>
  <c r="Q3545" i="4" s="1"/>
  <c r="P3545" i="4"/>
  <c r="O3545" i="4" s="1"/>
  <c r="Q43" i="8"/>
  <c r="R42" i="8"/>
  <c r="F244" i="9"/>
  <c r="H243" i="9"/>
  <c r="E43" i="8"/>
  <c r="F42" i="8"/>
  <c r="R3645" i="4"/>
  <c r="P3645" i="4"/>
  <c r="R3695" i="4"/>
  <c r="P3695" i="4"/>
  <c r="R4495" i="4"/>
  <c r="P4495" i="4"/>
  <c r="R4245" i="4"/>
  <c r="P4245" i="4"/>
  <c r="R3795" i="4"/>
  <c r="P3795" i="4"/>
  <c r="R3895" i="4"/>
  <c r="P3895" i="4"/>
  <c r="A144" i="9"/>
  <c r="C143" i="9"/>
  <c r="A245" i="9"/>
  <c r="C244" i="9"/>
  <c r="W43" i="8" l="1"/>
  <c r="U44" i="8"/>
  <c r="L43" i="8"/>
  <c r="I43" i="8"/>
  <c r="R3696" i="4"/>
  <c r="P3696" i="4"/>
  <c r="R4346" i="4"/>
  <c r="P4346" i="4"/>
  <c r="R43" i="8"/>
  <c r="R4296" i="4"/>
  <c r="P4296" i="4"/>
  <c r="R5196" i="4"/>
  <c r="P5196" i="4"/>
  <c r="P4396" i="4"/>
  <c r="R4396" i="4"/>
  <c r="R4046" i="4"/>
  <c r="P4046" i="4"/>
  <c r="F196" i="9"/>
  <c r="H195" i="9"/>
  <c r="F47" i="9"/>
  <c r="H46" i="9"/>
  <c r="H94" i="9"/>
  <c r="F95" i="9"/>
  <c r="E44" i="8"/>
  <c r="F43" i="8"/>
  <c r="R3796" i="4"/>
  <c r="P3796" i="4"/>
  <c r="N3597" i="4"/>
  <c r="N2297" i="4"/>
  <c r="P2297" i="4" s="1"/>
  <c r="N3797" i="4"/>
  <c r="N3897" i="4"/>
  <c r="N2347" i="4"/>
  <c r="P2347" i="4" s="1"/>
  <c r="N197" i="4"/>
  <c r="P197" i="4" s="1"/>
  <c r="N797" i="4"/>
  <c r="P797" i="4" s="1"/>
  <c r="N3547" i="4"/>
  <c r="N3747" i="4"/>
  <c r="N4047" i="4"/>
  <c r="N4147" i="4"/>
  <c r="N4747" i="4"/>
  <c r="N4197" i="4"/>
  <c r="N5147" i="4"/>
  <c r="N597" i="4"/>
  <c r="P597" i="4" s="1"/>
  <c r="N1547" i="4"/>
  <c r="N1697" i="4"/>
  <c r="N4847" i="4"/>
  <c r="N4997" i="4"/>
  <c r="N2147" i="4"/>
  <c r="P2147" i="4" s="1"/>
  <c r="N2247" i="4"/>
  <c r="P2247" i="4" s="1"/>
  <c r="N2197" i="4"/>
  <c r="P2197" i="4" s="1"/>
  <c r="N4447" i="4"/>
  <c r="N997" i="4"/>
  <c r="P997" i="4" s="1"/>
  <c r="N1097" i="4"/>
  <c r="P1097" i="4" s="1"/>
  <c r="N1247" i="4"/>
  <c r="P1247" i="4" s="1"/>
  <c r="N1397" i="4"/>
  <c r="P1397" i="4" s="1"/>
  <c r="N2597" i="4"/>
  <c r="P2597" i="4" s="1"/>
  <c r="N3097" i="4"/>
  <c r="P3097" i="4" s="1"/>
  <c r="N2047" i="4"/>
  <c r="P2047" i="4" s="1"/>
  <c r="N2097" i="4"/>
  <c r="P2097" i="4" s="1"/>
  <c r="N3997" i="4"/>
  <c r="N447" i="4"/>
  <c r="P447" i="4" s="1"/>
  <c r="N1347" i="4"/>
  <c r="P1347" i="4" s="1"/>
  <c r="N397" i="4"/>
  <c r="P397" i="4" s="1"/>
  <c r="N497" i="4"/>
  <c r="P497" i="4" s="1"/>
  <c r="N647" i="4"/>
  <c r="P647" i="4" s="1"/>
  <c r="N1147" i="4"/>
  <c r="P1147" i="4" s="1"/>
  <c r="N1447" i="4"/>
  <c r="P1447" i="4" s="1"/>
  <c r="N2747" i="4"/>
  <c r="P2747" i="4" s="1"/>
  <c r="N2997" i="4"/>
  <c r="P2997" i="4" s="1"/>
  <c r="N3247" i="4"/>
  <c r="P3247" i="4" s="1"/>
  <c r="N1597" i="4"/>
  <c r="N1647" i="4"/>
  <c r="N1747" i="4"/>
  <c r="N4797" i="4"/>
  <c r="N4897" i="4"/>
  <c r="N4947" i="4"/>
  <c r="N2397" i="4"/>
  <c r="P2397" i="4" s="1"/>
  <c r="N97" i="4"/>
  <c r="P97" i="4" s="1"/>
  <c r="N1897" i="4"/>
  <c r="N1997" i="4"/>
  <c r="N297" i="4"/>
  <c r="P297" i="4" s="1"/>
  <c r="N2697" i="4"/>
  <c r="P2697" i="4" s="1"/>
  <c r="N2847" i="4"/>
  <c r="P2847" i="4" s="1"/>
  <c r="N3447" i="4"/>
  <c r="P3447" i="4" s="1"/>
  <c r="N1847" i="4"/>
  <c r="N4547" i="4"/>
  <c r="N47" i="4"/>
  <c r="P47" i="4" s="1"/>
  <c r="O47" i="4" s="1"/>
  <c r="N347" i="4"/>
  <c r="P347" i="4" s="1"/>
  <c r="N3047" i="4"/>
  <c r="P3047" i="4" s="1"/>
  <c r="N2447" i="4"/>
  <c r="P2447" i="4" s="1"/>
  <c r="N2497" i="4"/>
  <c r="P2497" i="4" s="1"/>
  <c r="N2947" i="4"/>
  <c r="P2947" i="4" s="1"/>
  <c r="N3197" i="4"/>
  <c r="P3197" i="4" s="1"/>
  <c r="N3347" i="4"/>
  <c r="P3347" i="4" s="1"/>
  <c r="N147" i="4"/>
  <c r="P147" i="4" s="1"/>
  <c r="N2797" i="4"/>
  <c r="P2797" i="4" s="1"/>
  <c r="N4397" i="4"/>
  <c r="N2547" i="4"/>
  <c r="P2547" i="4" s="1"/>
  <c r="N1497" i="4"/>
  <c r="P1497" i="4" s="1"/>
  <c r="N1197" i="4"/>
  <c r="P1197" i="4" s="1"/>
  <c r="N247" i="4"/>
  <c r="P247" i="4" s="1"/>
  <c r="N547" i="4"/>
  <c r="P547" i="4" s="1"/>
  <c r="N3947" i="4"/>
  <c r="N3647" i="4"/>
  <c r="N3297" i="4"/>
  <c r="P3297" i="4" s="1"/>
  <c r="N1797" i="4"/>
  <c r="N697" i="4"/>
  <c r="P697" i="4" s="1"/>
  <c r="N4697" i="4"/>
  <c r="N847" i="4"/>
  <c r="P847" i="4" s="1"/>
  <c r="N897" i="4"/>
  <c r="P897" i="4" s="1"/>
  <c r="N4597" i="4"/>
  <c r="N3697" i="4"/>
  <c r="N5047" i="4"/>
  <c r="N5097" i="4"/>
  <c r="N4347" i="4"/>
  <c r="N5197" i="4"/>
  <c r="N3147" i="4"/>
  <c r="P3147" i="4" s="1"/>
  <c r="N4247" i="4"/>
  <c r="N4647" i="4"/>
  <c r="N3497" i="4"/>
  <c r="P3497" i="4" s="1"/>
  <c r="N1047" i="4"/>
  <c r="P1047" i="4" s="1"/>
  <c r="N2647" i="4"/>
  <c r="P2647" i="4" s="1"/>
  <c r="N947" i="4"/>
  <c r="P947" i="4" s="1"/>
  <c r="N747" i="4"/>
  <c r="P747" i="4" s="1"/>
  <c r="N5247" i="4"/>
  <c r="N2897" i="4"/>
  <c r="P2897" i="4" s="1"/>
  <c r="N3397" i="4"/>
  <c r="P3397" i="4" s="1"/>
  <c r="N4097" i="4"/>
  <c r="N1947" i="4"/>
  <c r="N1297" i="4"/>
  <c r="P1297" i="4" s="1"/>
  <c r="N4497" i="4"/>
  <c r="N4297" i="4"/>
  <c r="N3847" i="4"/>
  <c r="R4496" i="4"/>
  <c r="P4496" i="4"/>
  <c r="R3596" i="4"/>
  <c r="P3596" i="4"/>
  <c r="A45" i="9"/>
  <c r="C44" i="9"/>
  <c r="D45" i="7"/>
  <c r="C145" i="7"/>
  <c r="D145" i="7" s="1"/>
  <c r="C46" i="7"/>
  <c r="C195" i="7"/>
  <c r="D195" i="7" s="1"/>
  <c r="C95" i="7"/>
  <c r="D95" i="7" s="1"/>
  <c r="C245" i="7"/>
  <c r="D245" i="7" s="1"/>
  <c r="A246" i="9"/>
  <c r="C245" i="9"/>
  <c r="F245" i="9"/>
  <c r="H244" i="9"/>
  <c r="R5246" i="4"/>
  <c r="P5246" i="4"/>
  <c r="R3546" i="4"/>
  <c r="Q3546" i="4" s="1"/>
  <c r="P3546" i="4"/>
  <c r="O3546" i="4" s="1"/>
  <c r="R4246" i="4"/>
  <c r="P4246" i="4"/>
  <c r="R5146" i="4"/>
  <c r="P5146" i="4"/>
  <c r="R4696" i="4"/>
  <c r="P4696" i="4"/>
  <c r="U48" i="4"/>
  <c r="E48" i="4"/>
  <c r="T48" i="4" s="1"/>
  <c r="S48" i="4" s="1"/>
  <c r="V49" i="4" s="1"/>
  <c r="C49" i="4"/>
  <c r="J45" i="6"/>
  <c r="G44" i="8" s="1"/>
  <c r="H44" i="8" s="1"/>
  <c r="V45" i="6"/>
  <c r="T44" i="8" s="1"/>
  <c r="B44" i="8"/>
  <c r="B46" i="6"/>
  <c r="G45" i="6"/>
  <c r="D44" i="8" s="1"/>
  <c r="M45" i="6"/>
  <c r="J44" i="8" s="1"/>
  <c r="K44" i="8" s="1"/>
  <c r="S45" i="6"/>
  <c r="P44" i="8" s="1"/>
  <c r="Q44" i="8" s="1"/>
  <c r="P45" i="6"/>
  <c r="M44" i="8" s="1"/>
  <c r="V42" i="8"/>
  <c r="R4596" i="4"/>
  <c r="P4596" i="4"/>
  <c r="R4146" i="4"/>
  <c r="P4146" i="4"/>
  <c r="R4096" i="4"/>
  <c r="P4096" i="4"/>
  <c r="R4196" i="4"/>
  <c r="P4196" i="4"/>
  <c r="R4446" i="4"/>
  <c r="P4446" i="4"/>
  <c r="R5046" i="4"/>
  <c r="P5046" i="4"/>
  <c r="R4646" i="4"/>
  <c r="P4646" i="4"/>
  <c r="R3996" i="4"/>
  <c r="P3996" i="4"/>
  <c r="H144" i="9"/>
  <c r="F145" i="9"/>
  <c r="U3548" i="4"/>
  <c r="E3548" i="4"/>
  <c r="T3548" i="4" s="1"/>
  <c r="S3548" i="4" s="1"/>
  <c r="V3549" i="4" s="1"/>
  <c r="C3549" i="4"/>
  <c r="A194" i="9"/>
  <c r="C193" i="9"/>
  <c r="R3896" i="4"/>
  <c r="P3896" i="4"/>
  <c r="C44" i="8"/>
  <c r="R3746" i="4"/>
  <c r="P3746" i="4"/>
  <c r="N43" i="8"/>
  <c r="O42" i="8"/>
  <c r="C144" i="9"/>
  <c r="A145" i="9"/>
  <c r="R4746" i="4"/>
  <c r="P4746" i="4"/>
  <c r="R3946" i="4"/>
  <c r="P3946" i="4"/>
  <c r="R3646" i="4"/>
  <c r="P3646" i="4"/>
  <c r="R5096" i="4"/>
  <c r="P5096" i="4"/>
  <c r="R4546" i="4"/>
  <c r="P4546" i="4"/>
  <c r="R3846" i="4"/>
  <c r="P3846" i="4"/>
  <c r="V3548" i="4"/>
  <c r="C94" i="9"/>
  <c r="A95" i="9"/>
  <c r="R44" i="8" l="1"/>
  <c r="I44" i="8"/>
  <c r="L44" i="8"/>
  <c r="R3797" i="4"/>
  <c r="P3797" i="4"/>
  <c r="F44" i="8"/>
  <c r="U49" i="4"/>
  <c r="E49" i="4"/>
  <c r="T49" i="4" s="1"/>
  <c r="S49" i="4" s="1"/>
  <c r="V50" i="4" s="1"/>
  <c r="C50" i="4"/>
  <c r="R4297" i="4"/>
  <c r="P4297" i="4"/>
  <c r="R5097" i="4"/>
  <c r="P5097" i="4"/>
  <c r="R5147" i="4"/>
  <c r="P5147" i="4"/>
  <c r="H95" i="9"/>
  <c r="F96" i="9"/>
  <c r="N44" i="8"/>
  <c r="O43" i="8"/>
  <c r="R4497" i="4"/>
  <c r="P4497" i="4"/>
  <c r="R4197" i="4"/>
  <c r="P4197" i="4"/>
  <c r="C145" i="9"/>
  <c r="A146" i="9"/>
  <c r="C246" i="9"/>
  <c r="A247" i="9"/>
  <c r="N2048" i="4"/>
  <c r="P2048" i="4" s="1"/>
  <c r="N2148" i="4"/>
  <c r="P2148" i="4" s="1"/>
  <c r="N3598" i="4"/>
  <c r="N3698" i="4"/>
  <c r="N3748" i="4"/>
  <c r="N3898" i="4"/>
  <c r="N4698" i="4"/>
  <c r="N4398" i="4"/>
  <c r="N2448" i="4"/>
  <c r="P2448" i="4" s="1"/>
  <c r="N5098" i="4"/>
  <c r="N5148" i="4"/>
  <c r="N4048" i="4"/>
  <c r="N48" i="4"/>
  <c r="P48" i="4" s="1"/>
  <c r="O48" i="4" s="1"/>
  <c r="N348" i="4"/>
  <c r="P348" i="4" s="1"/>
  <c r="N2748" i="4"/>
  <c r="P2748" i="4" s="1"/>
  <c r="N2398" i="4"/>
  <c r="P2398" i="4" s="1"/>
  <c r="N648" i="4"/>
  <c r="P648" i="4" s="1"/>
  <c r="N2648" i="4"/>
  <c r="P2648" i="4" s="1"/>
  <c r="N2848" i="4"/>
  <c r="P2848" i="4" s="1"/>
  <c r="N2948" i="4"/>
  <c r="P2948" i="4" s="1"/>
  <c r="N3248" i="4"/>
  <c r="P3248" i="4" s="1"/>
  <c r="N3498" i="4"/>
  <c r="P3498" i="4" s="1"/>
  <c r="N1948" i="4"/>
  <c r="N1698" i="4"/>
  <c r="N4848" i="4"/>
  <c r="N4998" i="4"/>
  <c r="N2298" i="4"/>
  <c r="P2298" i="4" s="1"/>
  <c r="N3848" i="4"/>
  <c r="N4598" i="4"/>
  <c r="N598" i="4"/>
  <c r="P598" i="4" s="1"/>
  <c r="N748" i="4"/>
  <c r="P748" i="4" s="1"/>
  <c r="N948" i="4"/>
  <c r="P948" i="4" s="1"/>
  <c r="N1298" i="4"/>
  <c r="P1298" i="4" s="1"/>
  <c r="N4248" i="4"/>
  <c r="N5248" i="4"/>
  <c r="N2598" i="4"/>
  <c r="P2598" i="4" s="1"/>
  <c r="N3098" i="4"/>
  <c r="P3098" i="4" s="1"/>
  <c r="N2348" i="4"/>
  <c r="P2348" i="4" s="1"/>
  <c r="N198" i="4"/>
  <c r="P198" i="4" s="1"/>
  <c r="N3148" i="4"/>
  <c r="P3148" i="4" s="1"/>
  <c r="N3198" i="4"/>
  <c r="P3198" i="4" s="1"/>
  <c r="N1898" i="4"/>
  <c r="N1998" i="4"/>
  <c r="N3448" i="4"/>
  <c r="P3448" i="4" s="1"/>
  <c r="N2248" i="4"/>
  <c r="P2248" i="4" s="1"/>
  <c r="N2198" i="4"/>
  <c r="P2198" i="4" s="1"/>
  <c r="N3348" i="4"/>
  <c r="P3348" i="4" s="1"/>
  <c r="N1598" i="4"/>
  <c r="N4948" i="4"/>
  <c r="N2498" i="4"/>
  <c r="P2498" i="4" s="1"/>
  <c r="N2898" i="4"/>
  <c r="P2898" i="4" s="1"/>
  <c r="N1848" i="4"/>
  <c r="N1248" i="4"/>
  <c r="P1248" i="4" s="1"/>
  <c r="N1648" i="4"/>
  <c r="N1748" i="4"/>
  <c r="N1398" i="4"/>
  <c r="P1398" i="4" s="1"/>
  <c r="N1198" i="4"/>
  <c r="P1198" i="4" s="1"/>
  <c r="N1498" i="4"/>
  <c r="P1498" i="4" s="1"/>
  <c r="N4798" i="4"/>
  <c r="N4898" i="4"/>
  <c r="N3298" i="4"/>
  <c r="P3298" i="4" s="1"/>
  <c r="N3048" i="4"/>
  <c r="P3048" i="4" s="1"/>
  <c r="N2998" i="4"/>
  <c r="P2998" i="4" s="1"/>
  <c r="N4348" i="4"/>
  <c r="N798" i="4"/>
  <c r="P798" i="4" s="1"/>
  <c r="N2798" i="4"/>
  <c r="P2798" i="4" s="1"/>
  <c r="N5048" i="4"/>
  <c r="N998" i="4"/>
  <c r="P998" i="4" s="1"/>
  <c r="N4498" i="4"/>
  <c r="N3648" i="4"/>
  <c r="N298" i="4"/>
  <c r="P298" i="4" s="1"/>
  <c r="N1098" i="4"/>
  <c r="P1098" i="4" s="1"/>
  <c r="N248" i="4"/>
  <c r="P248" i="4" s="1"/>
  <c r="N1448" i="4"/>
  <c r="P1448" i="4" s="1"/>
  <c r="N1148" i="4"/>
  <c r="P1148" i="4" s="1"/>
  <c r="N5198" i="4"/>
  <c r="N4098" i="4"/>
  <c r="N698" i="4"/>
  <c r="P698" i="4" s="1"/>
  <c r="N4198" i="4"/>
  <c r="N2098" i="4"/>
  <c r="P2098" i="4" s="1"/>
  <c r="N3398" i="4"/>
  <c r="P3398" i="4" s="1"/>
  <c r="N2698" i="4"/>
  <c r="P2698" i="4" s="1"/>
  <c r="N4148" i="4"/>
  <c r="N448" i="4"/>
  <c r="P448" i="4" s="1"/>
  <c r="N4648" i="4"/>
  <c r="N98" i="4"/>
  <c r="P98" i="4" s="1"/>
  <c r="N1548" i="4"/>
  <c r="N1048" i="4"/>
  <c r="P1048" i="4" s="1"/>
  <c r="N4548" i="4"/>
  <c r="N898" i="4"/>
  <c r="P898" i="4" s="1"/>
  <c r="N398" i="4"/>
  <c r="P398" i="4" s="1"/>
  <c r="N4448" i="4"/>
  <c r="N498" i="4"/>
  <c r="P498" i="4" s="1"/>
  <c r="N3798" i="4"/>
  <c r="N2548" i="4"/>
  <c r="P2548" i="4" s="1"/>
  <c r="N548" i="4"/>
  <c r="P548" i="4" s="1"/>
  <c r="N3998" i="4"/>
  <c r="N848" i="4"/>
  <c r="P848" i="4" s="1"/>
  <c r="N1798" i="4"/>
  <c r="N4298" i="4"/>
  <c r="N3548" i="4"/>
  <c r="N3948" i="4"/>
  <c r="N1348" i="4"/>
  <c r="P1348" i="4" s="1"/>
  <c r="N4748" i="4"/>
  <c r="N148" i="4"/>
  <c r="P148" i="4" s="1"/>
  <c r="R4097" i="4"/>
  <c r="P4097" i="4"/>
  <c r="R5197" i="4"/>
  <c r="P5197" i="4"/>
  <c r="R3647" i="4"/>
  <c r="P3647" i="4"/>
  <c r="R4547" i="4"/>
  <c r="P4547" i="4"/>
  <c r="R4047" i="4"/>
  <c r="P4047" i="4"/>
  <c r="R3897" i="4"/>
  <c r="P3897" i="4"/>
  <c r="R4397" i="4"/>
  <c r="P4397" i="4"/>
  <c r="F197" i="9"/>
  <c r="H196" i="9"/>
  <c r="C45" i="9"/>
  <c r="A46" i="9"/>
  <c r="R3997" i="4"/>
  <c r="P3997" i="4"/>
  <c r="A96" i="9"/>
  <c r="C95" i="9"/>
  <c r="B45" i="8"/>
  <c r="C45" i="8" s="1"/>
  <c r="G46" i="6"/>
  <c r="D45" i="8" s="1"/>
  <c r="E45" i="8" s="1"/>
  <c r="M46" i="6"/>
  <c r="J45" i="8" s="1"/>
  <c r="K45" i="8" s="1"/>
  <c r="S46" i="6"/>
  <c r="P45" i="8" s="1"/>
  <c r="Q45" i="8" s="1"/>
  <c r="B47" i="6"/>
  <c r="V46" i="6"/>
  <c r="T45" i="8" s="1"/>
  <c r="U45" i="8" s="1"/>
  <c r="P46" i="6"/>
  <c r="M45" i="8" s="1"/>
  <c r="J46" i="6"/>
  <c r="G45" i="8" s="1"/>
  <c r="H45" i="8" s="1"/>
  <c r="R5247" i="4"/>
  <c r="P5247" i="4"/>
  <c r="R5047" i="4"/>
  <c r="P5047" i="4"/>
  <c r="C194" i="9"/>
  <c r="A195" i="9"/>
  <c r="F146" i="9"/>
  <c r="H145" i="9"/>
  <c r="H245" i="9"/>
  <c r="F246" i="9"/>
  <c r="C47" i="7"/>
  <c r="C196" i="7"/>
  <c r="D196" i="7" s="1"/>
  <c r="D46" i="7"/>
  <c r="C246" i="7"/>
  <c r="D246" i="7" s="1"/>
  <c r="C96" i="7"/>
  <c r="D96" i="7" s="1"/>
  <c r="C146" i="7"/>
  <c r="D146" i="7" s="1"/>
  <c r="R4247" i="4"/>
  <c r="P4247" i="4"/>
  <c r="R3697" i="4"/>
  <c r="P3697" i="4"/>
  <c r="R4747" i="4"/>
  <c r="P4747" i="4"/>
  <c r="U3549" i="4"/>
  <c r="E3549" i="4"/>
  <c r="T3549" i="4" s="1"/>
  <c r="S3549" i="4" s="1"/>
  <c r="V3550" i="4" s="1"/>
  <c r="C3550" i="4"/>
  <c r="R3847" i="4"/>
  <c r="P3847" i="4"/>
  <c r="R4347" i="4"/>
  <c r="P4347" i="4"/>
  <c r="R3947" i="4"/>
  <c r="P3947" i="4"/>
  <c r="R3747" i="4"/>
  <c r="P3747" i="4"/>
  <c r="R4697" i="4"/>
  <c r="P4697" i="4"/>
  <c r="R3547" i="4"/>
  <c r="Q3547" i="4" s="1"/>
  <c r="P3547" i="4"/>
  <c r="O3547" i="4" s="1"/>
  <c r="R4647" i="4"/>
  <c r="P4647" i="4"/>
  <c r="R3597" i="4"/>
  <c r="P3597" i="4"/>
  <c r="V44" i="8"/>
  <c r="W44" i="8"/>
  <c r="R4597" i="4"/>
  <c r="P4597" i="4"/>
  <c r="R4447" i="4"/>
  <c r="P4447" i="4"/>
  <c r="R4147" i="4"/>
  <c r="P4147" i="4"/>
  <c r="H47" i="9"/>
  <c r="F48" i="9"/>
  <c r="S43" i="8"/>
  <c r="V43" i="8"/>
  <c r="F45" i="8" l="1"/>
  <c r="W45" i="8"/>
  <c r="U46" i="8"/>
  <c r="V45" i="8"/>
  <c r="I45" i="8"/>
  <c r="R45" i="8"/>
  <c r="S45" i="8"/>
  <c r="L45" i="8"/>
  <c r="R4648" i="4"/>
  <c r="P4648" i="4"/>
  <c r="R5048" i="4"/>
  <c r="P5048" i="4"/>
  <c r="H48" i="9"/>
  <c r="F49" i="9"/>
  <c r="C195" i="9"/>
  <c r="A196" i="9"/>
  <c r="C46" i="9"/>
  <c r="A47" i="9"/>
  <c r="R4498" i="4"/>
  <c r="P4498" i="4"/>
  <c r="C48" i="7"/>
  <c r="D47" i="7"/>
  <c r="C97" i="7"/>
  <c r="D97" i="7" s="1"/>
  <c r="C247" i="7"/>
  <c r="D247" i="7" s="1"/>
  <c r="C147" i="7"/>
  <c r="D147" i="7" s="1"/>
  <c r="C197" i="7"/>
  <c r="D197" i="7" s="1"/>
  <c r="R4748" i="4"/>
  <c r="P4748" i="4"/>
  <c r="R4448" i="4"/>
  <c r="P4448" i="4"/>
  <c r="R4398" i="4"/>
  <c r="P4398" i="4"/>
  <c r="O44" i="8"/>
  <c r="N45" i="8"/>
  <c r="H246" i="9"/>
  <c r="F247" i="9"/>
  <c r="R3898" i="4"/>
  <c r="P3898" i="4"/>
  <c r="R3548" i="4"/>
  <c r="Q3548" i="4" s="1"/>
  <c r="P3548" i="4"/>
  <c r="O3548" i="4" s="1"/>
  <c r="R4548" i="4"/>
  <c r="P4548" i="4"/>
  <c r="R4148" i="4"/>
  <c r="P4148" i="4"/>
  <c r="R4098" i="4"/>
  <c r="P4098" i="4"/>
  <c r="P5248" i="4"/>
  <c r="R5248" i="4"/>
  <c r="R4598" i="4"/>
  <c r="P4598" i="4"/>
  <c r="P5148" i="4"/>
  <c r="R5148" i="4"/>
  <c r="R3748" i="4"/>
  <c r="P3748" i="4"/>
  <c r="R3998" i="4"/>
  <c r="P3998" i="4"/>
  <c r="R4198" i="4"/>
  <c r="P4198" i="4"/>
  <c r="R4698" i="4"/>
  <c r="P4698" i="4"/>
  <c r="F97" i="9"/>
  <c r="H96" i="9"/>
  <c r="P47" i="6"/>
  <c r="M46" i="8" s="1"/>
  <c r="G47" i="6"/>
  <c r="D46" i="8" s="1"/>
  <c r="E46" i="8" s="1"/>
  <c r="S47" i="6"/>
  <c r="P46" i="8" s="1"/>
  <c r="Q46" i="8" s="1"/>
  <c r="M47" i="6"/>
  <c r="J46" i="8" s="1"/>
  <c r="K46" i="8" s="1"/>
  <c r="V47" i="6"/>
  <c r="T46" i="8" s="1"/>
  <c r="J47" i="6"/>
  <c r="G46" i="8" s="1"/>
  <c r="H46" i="8" s="1"/>
  <c r="B48" i="6"/>
  <c r="B46" i="8"/>
  <c r="C46" i="8" s="1"/>
  <c r="C96" i="9"/>
  <c r="A97" i="9"/>
  <c r="H197" i="9"/>
  <c r="F198" i="9"/>
  <c r="R3948" i="4"/>
  <c r="P3948" i="4"/>
  <c r="R4048" i="4"/>
  <c r="P4048" i="4"/>
  <c r="C247" i="9"/>
  <c r="A248" i="9"/>
  <c r="U3550" i="4"/>
  <c r="E3550" i="4"/>
  <c r="T3550" i="4" s="1"/>
  <c r="S3550" i="4" s="1"/>
  <c r="V3551" i="4" s="1"/>
  <c r="C3551" i="4"/>
  <c r="N2199" i="4"/>
  <c r="P2199" i="4" s="1"/>
  <c r="N2449" i="4"/>
  <c r="P2449" i="4" s="1"/>
  <c r="N3599" i="4"/>
  <c r="N2299" i="4"/>
  <c r="P2299" i="4" s="1"/>
  <c r="N3549" i="4"/>
  <c r="N3899" i="4"/>
  <c r="N2349" i="4"/>
  <c r="P2349" i="4" s="1"/>
  <c r="N4149" i="4"/>
  <c r="N5049" i="4"/>
  <c r="N4049" i="4"/>
  <c r="N199" i="4"/>
  <c r="P199" i="4" s="1"/>
  <c r="N799" i="4"/>
  <c r="P799" i="4" s="1"/>
  <c r="N4099" i="4"/>
  <c r="N4449" i="4"/>
  <c r="N99" i="4"/>
  <c r="P99" i="4" s="1"/>
  <c r="N3749" i="4"/>
  <c r="N5149" i="4"/>
  <c r="N5249" i="4"/>
  <c r="N699" i="4"/>
  <c r="P699" i="4" s="1"/>
  <c r="N1249" i="4"/>
  <c r="P1249" i="4" s="1"/>
  <c r="N4799" i="4"/>
  <c r="N4949" i="4"/>
  <c r="N2399" i="4"/>
  <c r="P2399" i="4" s="1"/>
  <c r="N2149" i="4"/>
  <c r="P2149" i="4" s="1"/>
  <c r="N4549" i="4"/>
  <c r="N1049" i="4"/>
  <c r="P1049" i="4" s="1"/>
  <c r="N2599" i="4"/>
  <c r="P2599" i="4" s="1"/>
  <c r="N3099" i="4"/>
  <c r="P3099" i="4" s="1"/>
  <c r="N4699" i="4"/>
  <c r="N149" i="4"/>
  <c r="P149" i="4" s="1"/>
  <c r="N299" i="4"/>
  <c r="P299" i="4" s="1"/>
  <c r="N349" i="4"/>
  <c r="P349" i="4" s="1"/>
  <c r="N4499" i="4"/>
  <c r="N1099" i="4"/>
  <c r="P1099" i="4" s="1"/>
  <c r="N749" i="4"/>
  <c r="P749" i="4" s="1"/>
  <c r="N2699" i="4"/>
  <c r="P2699" i="4" s="1"/>
  <c r="N2849" i="4"/>
  <c r="P2849" i="4" s="1"/>
  <c r="N3199" i="4"/>
  <c r="P3199" i="4" s="1"/>
  <c r="N3299" i="4"/>
  <c r="P3299" i="4" s="1"/>
  <c r="N3349" i="4"/>
  <c r="P3349" i="4" s="1"/>
  <c r="N1949" i="4"/>
  <c r="N4199" i="4"/>
  <c r="N1149" i="4"/>
  <c r="P1149" i="4" s="1"/>
  <c r="N49" i="4"/>
  <c r="P49" i="4" s="1"/>
  <c r="O49" i="4" s="1"/>
  <c r="N1599" i="4"/>
  <c r="N1749" i="4"/>
  <c r="N4899" i="4"/>
  <c r="N649" i="4"/>
  <c r="P649" i="4" s="1"/>
  <c r="N2949" i="4"/>
  <c r="P2949" i="4" s="1"/>
  <c r="N499" i="4"/>
  <c r="P499" i="4" s="1"/>
  <c r="N899" i="4"/>
  <c r="P899" i="4" s="1"/>
  <c r="N1849" i="4"/>
  <c r="N2999" i="4"/>
  <c r="P2999" i="4" s="1"/>
  <c r="N3499" i="4"/>
  <c r="P3499" i="4" s="1"/>
  <c r="N1549" i="4"/>
  <c r="N4999" i="4"/>
  <c r="N1799" i="4"/>
  <c r="N3049" i="4"/>
  <c r="P3049" i="4" s="1"/>
  <c r="N2249" i="4"/>
  <c r="P2249" i="4" s="1"/>
  <c r="N2749" i="4"/>
  <c r="P2749" i="4" s="1"/>
  <c r="N1699" i="4"/>
  <c r="N1449" i="4"/>
  <c r="P1449" i="4" s="1"/>
  <c r="N1999" i="4"/>
  <c r="N4849" i="4"/>
  <c r="N2099" i="4"/>
  <c r="P2099" i="4" s="1"/>
  <c r="N449" i="4"/>
  <c r="P449" i="4" s="1"/>
  <c r="N4349" i="4"/>
  <c r="N3949" i="4"/>
  <c r="N1399" i="4"/>
  <c r="P1399" i="4" s="1"/>
  <c r="N3699" i="4"/>
  <c r="N3449" i="4"/>
  <c r="P3449" i="4" s="1"/>
  <c r="N249" i="4"/>
  <c r="P249" i="4" s="1"/>
  <c r="N5099" i="4"/>
  <c r="N3799" i="4"/>
  <c r="N1899" i="4"/>
  <c r="N4299" i="4"/>
  <c r="N2049" i="4"/>
  <c r="P2049" i="4" s="1"/>
  <c r="N4599" i="4"/>
  <c r="N3249" i="4"/>
  <c r="P3249" i="4" s="1"/>
  <c r="N999" i="4"/>
  <c r="P999" i="4" s="1"/>
  <c r="N2799" i="4"/>
  <c r="P2799" i="4" s="1"/>
  <c r="N4399" i="4"/>
  <c r="N3849" i="4"/>
  <c r="N4649" i="4"/>
  <c r="N3999" i="4"/>
  <c r="N1499" i="4"/>
  <c r="P1499" i="4" s="1"/>
  <c r="N1199" i="4"/>
  <c r="P1199" i="4" s="1"/>
  <c r="N549" i="4"/>
  <c r="P549" i="4" s="1"/>
  <c r="N3399" i="4"/>
  <c r="P3399" i="4" s="1"/>
  <c r="N949" i="4"/>
  <c r="P949" i="4" s="1"/>
  <c r="N3149" i="4"/>
  <c r="P3149" i="4" s="1"/>
  <c r="N2649" i="4"/>
  <c r="P2649" i="4" s="1"/>
  <c r="N599" i="4"/>
  <c r="P599" i="4" s="1"/>
  <c r="N2549" i="4"/>
  <c r="P2549" i="4" s="1"/>
  <c r="N399" i="4"/>
  <c r="P399" i="4" s="1"/>
  <c r="N1649" i="4"/>
  <c r="N2499" i="4"/>
  <c r="P2499" i="4" s="1"/>
  <c r="N5199" i="4"/>
  <c r="N2899" i="4"/>
  <c r="P2899" i="4" s="1"/>
  <c r="N1349" i="4"/>
  <c r="P1349" i="4" s="1"/>
  <c r="N4749" i="4"/>
  <c r="N849" i="4"/>
  <c r="P849" i="4" s="1"/>
  <c r="N4249" i="4"/>
  <c r="N3649" i="4"/>
  <c r="N1299" i="4"/>
  <c r="P1299" i="4" s="1"/>
  <c r="F147" i="9"/>
  <c r="H146" i="9"/>
  <c r="R4298" i="4"/>
  <c r="P4298" i="4"/>
  <c r="R3798" i="4"/>
  <c r="P3798" i="4"/>
  <c r="R5198" i="4"/>
  <c r="P5198" i="4"/>
  <c r="R3648" i="4"/>
  <c r="P3648" i="4"/>
  <c r="R4348" i="4"/>
  <c r="P4348" i="4"/>
  <c r="R4248" i="4"/>
  <c r="P4248" i="4"/>
  <c r="R3848" i="4"/>
  <c r="P3848" i="4"/>
  <c r="R5098" i="4"/>
  <c r="P5098" i="4"/>
  <c r="R3698" i="4"/>
  <c r="P3698" i="4"/>
  <c r="U50" i="4"/>
  <c r="C51" i="4"/>
  <c r="E50" i="4"/>
  <c r="T50" i="4" s="1"/>
  <c r="S50" i="4" s="1"/>
  <c r="V51" i="4" s="1"/>
  <c r="S44" i="8"/>
  <c r="R3598" i="4"/>
  <c r="P3598" i="4"/>
  <c r="A147" i="9"/>
  <c r="C146" i="9"/>
  <c r="L46" i="8" l="1"/>
  <c r="R46" i="8"/>
  <c r="F46" i="8"/>
  <c r="I46" i="8"/>
  <c r="R5149" i="4"/>
  <c r="P5149" i="4"/>
  <c r="A98" i="9"/>
  <c r="C97" i="9"/>
  <c r="R3699" i="4"/>
  <c r="P3699" i="4"/>
  <c r="N46" i="8"/>
  <c r="V46" i="8" s="1"/>
  <c r="O45" i="8"/>
  <c r="C147" i="9"/>
  <c r="A148" i="9"/>
  <c r="U51" i="4"/>
  <c r="E51" i="4"/>
  <c r="T51" i="4" s="1"/>
  <c r="S51" i="4" s="1"/>
  <c r="V52" i="4" s="1"/>
  <c r="C52" i="4"/>
  <c r="R4249" i="4"/>
  <c r="P4249" i="4"/>
  <c r="R4349" i="4"/>
  <c r="P4349" i="4"/>
  <c r="R4649" i="4"/>
  <c r="P4649" i="4"/>
  <c r="R4599" i="4"/>
  <c r="P4599" i="4"/>
  <c r="P4199" i="4"/>
  <c r="R4199" i="4"/>
  <c r="R5249" i="4"/>
  <c r="P5249" i="4"/>
  <c r="R3899" i="4"/>
  <c r="P3899" i="4"/>
  <c r="F98" i="9"/>
  <c r="H97" i="9"/>
  <c r="R4749" i="4"/>
  <c r="P4749" i="4"/>
  <c r="R3849" i="4"/>
  <c r="P3849" i="4"/>
  <c r="C47" i="9"/>
  <c r="A48" i="9"/>
  <c r="F148" i="9"/>
  <c r="H147" i="9"/>
  <c r="R4399" i="4"/>
  <c r="P4399" i="4"/>
  <c r="R3749" i="4"/>
  <c r="P3749" i="4"/>
  <c r="H247" i="9"/>
  <c r="F248" i="9"/>
  <c r="R4299" i="4"/>
  <c r="P4299" i="4"/>
  <c r="R4049" i="4"/>
  <c r="P4049" i="4"/>
  <c r="U3551" i="4"/>
  <c r="E3551" i="4"/>
  <c r="T3551" i="4" s="1"/>
  <c r="S3551" i="4" s="1"/>
  <c r="C3552" i="4"/>
  <c r="U47" i="8"/>
  <c r="W46" i="8"/>
  <c r="R4499" i="4"/>
  <c r="P4499" i="4"/>
  <c r="R3599" i="4"/>
  <c r="P3599" i="4"/>
  <c r="N2400" i="4"/>
  <c r="P2400" i="4" s="1"/>
  <c r="N3650" i="4"/>
  <c r="N3850" i="4"/>
  <c r="N3700" i="4"/>
  <c r="N4400" i="4"/>
  <c r="N3750" i="4"/>
  <c r="N5150" i="4"/>
  <c r="N5250" i="4"/>
  <c r="N4700" i="4"/>
  <c r="N4000" i="4"/>
  <c r="N4150" i="4"/>
  <c r="N650" i="4"/>
  <c r="P650" i="4" s="1"/>
  <c r="N2750" i="4"/>
  <c r="P2750" i="4" s="1"/>
  <c r="N2300" i="4"/>
  <c r="P2300" i="4" s="1"/>
  <c r="N4650" i="4"/>
  <c r="N250" i="4"/>
  <c r="P250" i="4" s="1"/>
  <c r="N950" i="4"/>
  <c r="P950" i="4" s="1"/>
  <c r="N1300" i="4"/>
  <c r="P1300" i="4" s="1"/>
  <c r="N2950" i="4"/>
  <c r="P2950" i="4" s="1"/>
  <c r="N3250" i="4"/>
  <c r="P3250" i="4" s="1"/>
  <c r="N3500" i="4"/>
  <c r="P3500" i="4" s="1"/>
  <c r="N1900" i="4"/>
  <c r="N1650" i="4"/>
  <c r="N4950" i="4"/>
  <c r="N200" i="4"/>
  <c r="P200" i="4" s="1"/>
  <c r="N450" i="4"/>
  <c r="P450" i="4" s="1"/>
  <c r="N550" i="4"/>
  <c r="P550" i="4" s="1"/>
  <c r="N1200" i="4"/>
  <c r="P1200" i="4" s="1"/>
  <c r="N1250" i="4"/>
  <c r="P1250" i="4" s="1"/>
  <c r="N3900" i="4"/>
  <c r="N4600" i="4"/>
  <c r="N50" i="4"/>
  <c r="P50" i="4" s="1"/>
  <c r="O50" i="4" s="1"/>
  <c r="N350" i="4"/>
  <c r="P350" i="4" s="1"/>
  <c r="N1050" i="4"/>
  <c r="P1050" i="4" s="1"/>
  <c r="N1850" i="4"/>
  <c r="N2100" i="4"/>
  <c r="P2100" i="4" s="1"/>
  <c r="N300" i="4"/>
  <c r="P300" i="4" s="1"/>
  <c r="N4050" i="4"/>
  <c r="N3200" i="4"/>
  <c r="P3200" i="4" s="1"/>
  <c r="N2150" i="4"/>
  <c r="P2150" i="4" s="1"/>
  <c r="N150" i="4"/>
  <c r="P150" i="4" s="1"/>
  <c r="N850" i="4"/>
  <c r="P850" i="4" s="1"/>
  <c r="N3350" i="4"/>
  <c r="P3350" i="4" s="1"/>
  <c r="N3400" i="4"/>
  <c r="P3400" i="4" s="1"/>
  <c r="N1600" i="4"/>
  <c r="N1750" i="4"/>
  <c r="N4900" i="4"/>
  <c r="N2250" i="4"/>
  <c r="P2250" i="4" s="1"/>
  <c r="N2900" i="4"/>
  <c r="P2900" i="4" s="1"/>
  <c r="N2000" i="4"/>
  <c r="N1550" i="4"/>
  <c r="N1700" i="4"/>
  <c r="N4850" i="4"/>
  <c r="N5000" i="4"/>
  <c r="N1400" i="4"/>
  <c r="P1400" i="4" s="1"/>
  <c r="N2500" i="4"/>
  <c r="P2500" i="4" s="1"/>
  <c r="N3050" i="4"/>
  <c r="P3050" i="4" s="1"/>
  <c r="N4300" i="4"/>
  <c r="N1500" i="4"/>
  <c r="P1500" i="4" s="1"/>
  <c r="N2600" i="4"/>
  <c r="P2600" i="4" s="1"/>
  <c r="N2350" i="4"/>
  <c r="P2350" i="4" s="1"/>
  <c r="N800" i="4"/>
  <c r="P800" i="4" s="1"/>
  <c r="N3150" i="4"/>
  <c r="P3150" i="4" s="1"/>
  <c r="N3450" i="4"/>
  <c r="P3450" i="4" s="1"/>
  <c r="N1950" i="4"/>
  <c r="N3100" i="4"/>
  <c r="P3100" i="4" s="1"/>
  <c r="N5200" i="4"/>
  <c r="N100" i="4"/>
  <c r="P100" i="4" s="1"/>
  <c r="N1350" i="4"/>
  <c r="P1350" i="4" s="1"/>
  <c r="N4450" i="4"/>
  <c r="N2050" i="4"/>
  <c r="P2050" i="4" s="1"/>
  <c r="N5050" i="4"/>
  <c r="N1000" i="4"/>
  <c r="P1000" i="4" s="1"/>
  <c r="N2650" i="4"/>
  <c r="P2650" i="4" s="1"/>
  <c r="N2850" i="4"/>
  <c r="P2850" i="4" s="1"/>
  <c r="N3000" i="4"/>
  <c r="P3000" i="4" s="1"/>
  <c r="N4800" i="4"/>
  <c r="N600" i="4"/>
  <c r="P600" i="4" s="1"/>
  <c r="N3800" i="4"/>
  <c r="N1150" i="4"/>
  <c r="P1150" i="4" s="1"/>
  <c r="N3950" i="4"/>
  <c r="N2450" i="4"/>
  <c r="P2450" i="4" s="1"/>
  <c r="N4250" i="4"/>
  <c r="N2200" i="4"/>
  <c r="P2200" i="4" s="1"/>
  <c r="N4350" i="4"/>
  <c r="N2800" i="4"/>
  <c r="P2800" i="4" s="1"/>
  <c r="N400" i="4"/>
  <c r="P400" i="4" s="1"/>
  <c r="N2550" i="4"/>
  <c r="P2550" i="4" s="1"/>
  <c r="N3300" i="4"/>
  <c r="P3300" i="4" s="1"/>
  <c r="N4550" i="4"/>
  <c r="N500" i="4"/>
  <c r="P500" i="4" s="1"/>
  <c r="N700" i="4"/>
  <c r="P700" i="4" s="1"/>
  <c r="N1100" i="4"/>
  <c r="P1100" i="4" s="1"/>
  <c r="N4500" i="4"/>
  <c r="N4200" i="4"/>
  <c r="N4100" i="4"/>
  <c r="N3600" i="4"/>
  <c r="N900" i="4"/>
  <c r="P900" i="4" s="1"/>
  <c r="N4750" i="4"/>
  <c r="N750" i="4"/>
  <c r="P750" i="4" s="1"/>
  <c r="N5100" i="4"/>
  <c r="N2700" i="4"/>
  <c r="P2700" i="4" s="1"/>
  <c r="N1800" i="4"/>
  <c r="N1450" i="4"/>
  <c r="P1450" i="4" s="1"/>
  <c r="N3550" i="4"/>
  <c r="C196" i="9"/>
  <c r="A197" i="9"/>
  <c r="R3649" i="4"/>
  <c r="P3649" i="4"/>
  <c r="R5199" i="4"/>
  <c r="P5199" i="4"/>
  <c r="R3799" i="4"/>
  <c r="P3799" i="4"/>
  <c r="R3949" i="4"/>
  <c r="P3949" i="4"/>
  <c r="R4449" i="4"/>
  <c r="P4449" i="4"/>
  <c r="R4149" i="4"/>
  <c r="P4149" i="4"/>
  <c r="J48" i="6"/>
  <c r="G47" i="8" s="1"/>
  <c r="H47" i="8" s="1"/>
  <c r="B49" i="6"/>
  <c r="V48" i="6"/>
  <c r="T47" i="8" s="1"/>
  <c r="B47" i="8"/>
  <c r="C47" i="8" s="1"/>
  <c r="M48" i="6"/>
  <c r="J47" i="8" s="1"/>
  <c r="K47" i="8" s="1"/>
  <c r="P48" i="6"/>
  <c r="M47" i="8" s="1"/>
  <c r="G48" i="6"/>
  <c r="D47" i="8" s="1"/>
  <c r="E47" i="8" s="1"/>
  <c r="S48" i="6"/>
  <c r="P47" i="8" s="1"/>
  <c r="Q47" i="8" s="1"/>
  <c r="C49" i="7"/>
  <c r="D48" i="7"/>
  <c r="C148" i="7"/>
  <c r="D148" i="7" s="1"/>
  <c r="C198" i="7"/>
  <c r="D198" i="7" s="1"/>
  <c r="C248" i="7"/>
  <c r="D248" i="7" s="1"/>
  <c r="C98" i="7"/>
  <c r="D98" i="7" s="1"/>
  <c r="R4699" i="4"/>
  <c r="P4699" i="4"/>
  <c r="R3549" i="4"/>
  <c r="Q3549" i="4" s="1"/>
  <c r="P3549" i="4"/>
  <c r="O3549" i="4" s="1"/>
  <c r="R5049" i="4"/>
  <c r="P5049" i="4"/>
  <c r="R3999" i="4"/>
  <c r="P3999" i="4"/>
  <c r="R5099" i="4"/>
  <c r="P5099" i="4"/>
  <c r="R4549" i="4"/>
  <c r="P4549" i="4"/>
  <c r="P4099" i="4"/>
  <c r="R4099" i="4"/>
  <c r="C248" i="9"/>
  <c r="A249" i="9"/>
  <c r="F199" i="9"/>
  <c r="H198" i="9"/>
  <c r="H49" i="9"/>
  <c r="F50" i="9"/>
  <c r="R47" i="8" l="1"/>
  <c r="F47" i="8"/>
  <c r="I47" i="8"/>
  <c r="L47" i="8"/>
  <c r="R3600" i="4"/>
  <c r="P3600" i="4"/>
  <c r="U52" i="4"/>
  <c r="C53" i="4"/>
  <c r="E52" i="4"/>
  <c r="T52" i="4" s="1"/>
  <c r="S52" i="4" s="1"/>
  <c r="V53" i="4" s="1"/>
  <c r="R4550" i="4"/>
  <c r="P4550" i="4"/>
  <c r="W47" i="8"/>
  <c r="A198" i="9"/>
  <c r="C197" i="9"/>
  <c r="D49" i="7"/>
  <c r="C50" i="7"/>
  <c r="C199" i="7"/>
  <c r="D199" i="7" s="1"/>
  <c r="C99" i="7"/>
  <c r="D99" i="7" s="1"/>
  <c r="C149" i="7"/>
  <c r="D149" i="7" s="1"/>
  <c r="C249" i="7"/>
  <c r="D249" i="7" s="1"/>
  <c r="R4050" i="4"/>
  <c r="P4050" i="4"/>
  <c r="R5250" i="4"/>
  <c r="P5250" i="4"/>
  <c r="R3650" i="4"/>
  <c r="P3650" i="4"/>
  <c r="V3552" i="4"/>
  <c r="H248" i="9"/>
  <c r="F249" i="9"/>
  <c r="V49" i="6"/>
  <c r="T48" i="8" s="1"/>
  <c r="U48" i="8" s="1"/>
  <c r="G49" i="6"/>
  <c r="D48" i="8" s="1"/>
  <c r="E48" i="8" s="1"/>
  <c r="B48" i="8"/>
  <c r="C48" i="8" s="1"/>
  <c r="J49" i="6"/>
  <c r="G48" i="8" s="1"/>
  <c r="H48" i="8" s="1"/>
  <c r="M49" i="6"/>
  <c r="J48" i="8" s="1"/>
  <c r="K48" i="8" s="1"/>
  <c r="P49" i="6"/>
  <c r="M48" i="8" s="1"/>
  <c r="B50" i="6"/>
  <c r="S49" i="6"/>
  <c r="P48" i="8" s="1"/>
  <c r="Q48" i="8" s="1"/>
  <c r="R3800" i="4"/>
  <c r="P3800" i="4"/>
  <c r="R4600" i="4"/>
  <c r="P4600" i="4"/>
  <c r="O46" i="8"/>
  <c r="N47" i="8"/>
  <c r="R3900" i="4"/>
  <c r="P3900" i="4"/>
  <c r="R5100" i="4"/>
  <c r="P5100" i="4"/>
  <c r="R4250" i="4"/>
  <c r="P4250" i="4"/>
  <c r="R4150" i="4"/>
  <c r="P4150" i="4"/>
  <c r="R4400" i="4"/>
  <c r="P4400" i="4"/>
  <c r="F99" i="9"/>
  <c r="H98" i="9"/>
  <c r="R4350" i="4"/>
  <c r="P4350" i="4"/>
  <c r="R5200" i="4"/>
  <c r="P5200" i="4"/>
  <c r="R5150" i="4"/>
  <c r="P5150" i="4"/>
  <c r="F149" i="9"/>
  <c r="H148" i="9"/>
  <c r="F200" i="9"/>
  <c r="H199" i="9"/>
  <c r="P5050" i="4"/>
  <c r="R5050" i="4"/>
  <c r="R3750" i="4"/>
  <c r="P3750" i="4"/>
  <c r="A49" i="9"/>
  <c r="C48" i="9"/>
  <c r="C249" i="9"/>
  <c r="A250" i="9"/>
  <c r="R4500" i="4"/>
  <c r="P4500" i="4"/>
  <c r="R4450" i="4"/>
  <c r="P4450" i="4"/>
  <c r="R4300" i="4"/>
  <c r="P4300" i="4"/>
  <c r="P4000" i="4"/>
  <c r="R4000" i="4"/>
  <c r="R3700" i="4"/>
  <c r="P3700" i="4"/>
  <c r="C148" i="9"/>
  <c r="A149" i="9"/>
  <c r="S46" i="8"/>
  <c r="R4100" i="4"/>
  <c r="P4100" i="4"/>
  <c r="R4200" i="4"/>
  <c r="P4200" i="4"/>
  <c r="H50" i="9"/>
  <c r="F51" i="9"/>
  <c r="H51" i="9" s="1"/>
  <c r="N2351" i="4"/>
  <c r="P2351" i="4" s="1"/>
  <c r="N3601" i="4"/>
  <c r="N3751" i="4"/>
  <c r="N3901" i="4"/>
  <c r="N4051" i="4"/>
  <c r="N4751" i="4"/>
  <c r="N4201" i="4"/>
  <c r="N201" i="4"/>
  <c r="P201" i="4" s="1"/>
  <c r="N801" i="4"/>
  <c r="P801" i="4" s="1"/>
  <c r="N3551" i="4"/>
  <c r="N4551" i="4"/>
  <c r="N4701" i="4"/>
  <c r="N5151" i="4"/>
  <c r="N3851" i="4"/>
  <c r="N1051" i="4"/>
  <c r="P1051" i="4" s="1"/>
  <c r="N1851" i="4"/>
  <c r="N2001" i="4"/>
  <c r="N4901" i="4"/>
  <c r="N2201" i="4"/>
  <c r="P2201" i="4" s="1"/>
  <c r="N351" i="4"/>
  <c r="P351" i="4" s="1"/>
  <c r="N501" i="4"/>
  <c r="P501" i="4" s="1"/>
  <c r="N2601" i="4"/>
  <c r="P2601" i="4" s="1"/>
  <c r="N2701" i="4"/>
  <c r="P2701" i="4" s="1"/>
  <c r="N3101" i="4"/>
  <c r="P3101" i="4" s="1"/>
  <c r="N2301" i="4"/>
  <c r="P2301" i="4" s="1"/>
  <c r="N5101" i="4"/>
  <c r="N51" i="4"/>
  <c r="P51" i="4" s="1"/>
  <c r="O51" i="4" s="1"/>
  <c r="N601" i="4"/>
  <c r="P601" i="4" s="1"/>
  <c r="N1251" i="4"/>
  <c r="P1251" i="4" s="1"/>
  <c r="N651" i="4"/>
  <c r="P651" i="4" s="1"/>
  <c r="N2801" i="4"/>
  <c r="P2801" i="4" s="1"/>
  <c r="N3501" i="4"/>
  <c r="P3501" i="4" s="1"/>
  <c r="N1551" i="4"/>
  <c r="N4851" i="4"/>
  <c r="N5001" i="4"/>
  <c r="N2251" i="4"/>
  <c r="P2251" i="4" s="1"/>
  <c r="N1001" i="4"/>
  <c r="P1001" i="4" s="1"/>
  <c r="N451" i="4"/>
  <c r="P451" i="4" s="1"/>
  <c r="N1951" i="4"/>
  <c r="N1651" i="4"/>
  <c r="N4801" i="4"/>
  <c r="N4951" i="4"/>
  <c r="N2451" i="4"/>
  <c r="P2451" i="4" s="1"/>
  <c r="N1101" i="4"/>
  <c r="P1101" i="4" s="1"/>
  <c r="N1351" i="4"/>
  <c r="P1351" i="4" s="1"/>
  <c r="N3051" i="4"/>
  <c r="P3051" i="4" s="1"/>
  <c r="N1801" i="4"/>
  <c r="N2501" i="4"/>
  <c r="P2501" i="4" s="1"/>
  <c r="N2051" i="4"/>
  <c r="P2051" i="4" s="1"/>
  <c r="N951" i="4"/>
  <c r="P951" i="4" s="1"/>
  <c r="N3351" i="4"/>
  <c r="P3351" i="4" s="1"/>
  <c r="N4401" i="4"/>
  <c r="N1451" i="4"/>
  <c r="P1451" i="4" s="1"/>
  <c r="N3251" i="4"/>
  <c r="P3251" i="4" s="1"/>
  <c r="N3451" i="4"/>
  <c r="P3451" i="4" s="1"/>
  <c r="N2101" i="4"/>
  <c r="P2101" i="4" s="1"/>
  <c r="N2851" i="4"/>
  <c r="P2851" i="4" s="1"/>
  <c r="N3301" i="4"/>
  <c r="P3301" i="4" s="1"/>
  <c r="N1151" i="4"/>
  <c r="P1151" i="4" s="1"/>
  <c r="N1901" i="4"/>
  <c r="N4251" i="4"/>
  <c r="N2551" i="4"/>
  <c r="P2551" i="4" s="1"/>
  <c r="N1751" i="4"/>
  <c r="N1301" i="4"/>
  <c r="P1301" i="4" s="1"/>
  <c r="N151" i="4"/>
  <c r="P151" i="4" s="1"/>
  <c r="N4101" i="4"/>
  <c r="N251" i="4"/>
  <c r="P251" i="4" s="1"/>
  <c r="N4301" i="4"/>
  <c r="N2151" i="4"/>
  <c r="P2151" i="4" s="1"/>
  <c r="N1701" i="4"/>
  <c r="N1401" i="4"/>
  <c r="P1401" i="4" s="1"/>
  <c r="N3151" i="4"/>
  <c r="P3151" i="4" s="1"/>
  <c r="N701" i="4"/>
  <c r="P701" i="4" s="1"/>
  <c r="N401" i="4"/>
  <c r="P401" i="4" s="1"/>
  <c r="N4151" i="4"/>
  <c r="N4001" i="4"/>
  <c r="N3001" i="4"/>
  <c r="P3001" i="4" s="1"/>
  <c r="N2951" i="4"/>
  <c r="P2951" i="4" s="1"/>
  <c r="N1201" i="4"/>
  <c r="P1201" i="4" s="1"/>
  <c r="N1601" i="4"/>
  <c r="N2651" i="4"/>
  <c r="P2651" i="4" s="1"/>
  <c r="N1501" i="4"/>
  <c r="P1501" i="4" s="1"/>
  <c r="N2401" i="4"/>
  <c r="P2401" i="4" s="1"/>
  <c r="N101" i="4"/>
  <c r="P101" i="4" s="1"/>
  <c r="N901" i="4"/>
  <c r="P901" i="4" s="1"/>
  <c r="N551" i="4"/>
  <c r="P551" i="4" s="1"/>
  <c r="N4651" i="4"/>
  <c r="N3801" i="4"/>
  <c r="N3401" i="4"/>
  <c r="P3401" i="4" s="1"/>
  <c r="N2901" i="4"/>
  <c r="P2901" i="4" s="1"/>
  <c r="N2751" i="4"/>
  <c r="P2751" i="4" s="1"/>
  <c r="N5251" i="4"/>
  <c r="N5051" i="4"/>
  <c r="N301" i="4"/>
  <c r="P301" i="4" s="1"/>
  <c r="N3651" i="4"/>
  <c r="N4601" i="4"/>
  <c r="N3701" i="4"/>
  <c r="N4501" i="4"/>
  <c r="N4451" i="4"/>
  <c r="N3201" i="4"/>
  <c r="P3201" i="4" s="1"/>
  <c r="N851" i="4"/>
  <c r="P851" i="4" s="1"/>
  <c r="N751" i="4"/>
  <c r="P751" i="4" s="1"/>
  <c r="N5201" i="4"/>
  <c r="N4351" i="4"/>
  <c r="N3951" i="4"/>
  <c r="R3550" i="4"/>
  <c r="Q3550" i="4" s="1"/>
  <c r="P3550" i="4"/>
  <c r="O3550" i="4" s="1"/>
  <c r="P4750" i="4"/>
  <c r="R4750" i="4"/>
  <c r="R3950" i="4"/>
  <c r="P3950" i="4"/>
  <c r="R4650" i="4"/>
  <c r="P4650" i="4"/>
  <c r="R4700" i="4"/>
  <c r="P4700" i="4"/>
  <c r="R3850" i="4"/>
  <c r="P3850" i="4"/>
  <c r="U3552" i="4"/>
  <c r="E3552" i="4"/>
  <c r="T3552" i="4" s="1"/>
  <c r="S3552" i="4" s="1"/>
  <c r="V3553" i="4" s="1"/>
  <c r="C3553" i="4"/>
  <c r="A99" i="9"/>
  <c r="C98" i="9"/>
  <c r="W48" i="8" l="1"/>
  <c r="L48" i="8"/>
  <c r="I48" i="8"/>
  <c r="S48" i="8"/>
  <c r="R48" i="8"/>
  <c r="F48" i="8"/>
  <c r="U3553" i="4"/>
  <c r="E3553" i="4"/>
  <c r="T3553" i="4" s="1"/>
  <c r="S3553" i="4" s="1"/>
  <c r="V3554" i="4" s="1"/>
  <c r="C3554" i="4"/>
  <c r="R4751" i="4"/>
  <c r="P4751" i="4"/>
  <c r="R4051" i="4"/>
  <c r="P4051" i="4"/>
  <c r="A251" i="9"/>
  <c r="C251" i="9" s="1"/>
  <c r="C250" i="9"/>
  <c r="R5201" i="4"/>
  <c r="P5201" i="4"/>
  <c r="R3701" i="4"/>
  <c r="P3701" i="4"/>
  <c r="R4251" i="4"/>
  <c r="P4251" i="4"/>
  <c r="R5151" i="4"/>
  <c r="P5151" i="4"/>
  <c r="R4201" i="4"/>
  <c r="P4201" i="4"/>
  <c r="N2302" i="4"/>
  <c r="P2302" i="4" s="1"/>
  <c r="N2152" i="4"/>
  <c r="P2152" i="4" s="1"/>
  <c r="N2452" i="4"/>
  <c r="P2452" i="4" s="1"/>
  <c r="N5102" i="4"/>
  <c r="N4002" i="4"/>
  <c r="N2252" i="4"/>
  <c r="P2252" i="4" s="1"/>
  <c r="N3902" i="4"/>
  <c r="N4602" i="4"/>
  <c r="N4652" i="4"/>
  <c r="N5152" i="4"/>
  <c r="N4402" i="4"/>
  <c r="N3702" i="4"/>
  <c r="N4052" i="4"/>
  <c r="N4702" i="4"/>
  <c r="N952" i="4"/>
  <c r="P952" i="4" s="1"/>
  <c r="N1302" i="4"/>
  <c r="P1302" i="4" s="1"/>
  <c r="N2752" i="4"/>
  <c r="P2752" i="4" s="1"/>
  <c r="N2402" i="4"/>
  <c r="P2402" i="4" s="1"/>
  <c r="N4302" i="4"/>
  <c r="N302" i="4"/>
  <c r="P302" i="4" s="1"/>
  <c r="N552" i="4"/>
  <c r="P552" i="4" s="1"/>
  <c r="N1252" i="4"/>
  <c r="P1252" i="4" s="1"/>
  <c r="N2952" i="4"/>
  <c r="P2952" i="4" s="1"/>
  <c r="N3252" i="4"/>
  <c r="P3252" i="4" s="1"/>
  <c r="N3502" i="4"/>
  <c r="P3502" i="4" s="1"/>
  <c r="N2002" i="4"/>
  <c r="N1602" i="4"/>
  <c r="N4902" i="4"/>
  <c r="N3752" i="4"/>
  <c r="N4352" i="4"/>
  <c r="N5202" i="4"/>
  <c r="N152" i="4"/>
  <c r="P152" i="4" s="1"/>
  <c r="N802" i="4"/>
  <c r="P802" i="4" s="1"/>
  <c r="N1402" i="4"/>
  <c r="P1402" i="4" s="1"/>
  <c r="N652" i="4"/>
  <c r="P652" i="4" s="1"/>
  <c r="N3952" i="4"/>
  <c r="N52" i="4"/>
  <c r="P52" i="4" s="1"/>
  <c r="O52" i="4" s="1"/>
  <c r="N3052" i="4"/>
  <c r="P3052" i="4" s="1"/>
  <c r="N2052" i="4"/>
  <c r="P2052" i="4" s="1"/>
  <c r="N352" i="4"/>
  <c r="P352" i="4" s="1"/>
  <c r="N902" i="4"/>
  <c r="P902" i="4" s="1"/>
  <c r="N2902" i="4"/>
  <c r="P2902" i="4" s="1"/>
  <c r="N3452" i="4"/>
  <c r="P3452" i="4" s="1"/>
  <c r="N1952" i="4"/>
  <c r="N1652" i="4"/>
  <c r="N4802" i="4"/>
  <c r="N4952" i="4"/>
  <c r="N602" i="4"/>
  <c r="P602" i="4" s="1"/>
  <c r="N2552" i="4"/>
  <c r="P2552" i="4" s="1"/>
  <c r="N1902" i="4"/>
  <c r="N2102" i="4"/>
  <c r="P2102" i="4" s="1"/>
  <c r="N3102" i="4"/>
  <c r="P3102" i="4" s="1"/>
  <c r="N3202" i="4"/>
  <c r="P3202" i="4" s="1"/>
  <c r="N4852" i="4"/>
  <c r="N1552" i="4"/>
  <c r="N5002" i="4"/>
  <c r="N1702" i="4"/>
  <c r="N2202" i="4"/>
  <c r="P2202" i="4" s="1"/>
  <c r="N752" i="4"/>
  <c r="P752" i="4" s="1"/>
  <c r="N3402" i="4"/>
  <c r="P3402" i="4" s="1"/>
  <c r="N1802" i="4"/>
  <c r="N202" i="4"/>
  <c r="P202" i="4" s="1"/>
  <c r="N502" i="4"/>
  <c r="P502" i="4" s="1"/>
  <c r="N1502" i="4"/>
  <c r="P1502" i="4" s="1"/>
  <c r="N3002" i="4"/>
  <c r="P3002" i="4" s="1"/>
  <c r="N3152" i="4"/>
  <c r="P3152" i="4" s="1"/>
  <c r="N1202" i="4"/>
  <c r="P1202" i="4" s="1"/>
  <c r="N3552" i="4"/>
  <c r="N4752" i="4"/>
  <c r="N4502" i="4"/>
  <c r="N4452" i="4"/>
  <c r="N852" i="4"/>
  <c r="P852" i="4" s="1"/>
  <c r="N252" i="4"/>
  <c r="P252" i="4" s="1"/>
  <c r="N702" i="4"/>
  <c r="P702" i="4" s="1"/>
  <c r="N1052" i="4"/>
  <c r="P1052" i="4" s="1"/>
  <c r="N402" i="4"/>
  <c r="P402" i="4" s="1"/>
  <c r="N4202" i="4"/>
  <c r="N3652" i="4"/>
  <c r="N5052" i="4"/>
  <c r="N2602" i="4"/>
  <c r="P2602" i="4" s="1"/>
  <c r="N2352" i="4"/>
  <c r="P2352" i="4" s="1"/>
  <c r="N3352" i="4"/>
  <c r="P3352" i="4" s="1"/>
  <c r="N1102" i="4"/>
  <c r="P1102" i="4" s="1"/>
  <c r="N2702" i="4"/>
  <c r="P2702" i="4" s="1"/>
  <c r="N5252" i="4"/>
  <c r="N1002" i="4"/>
  <c r="P1002" i="4" s="1"/>
  <c r="N3302" i="4"/>
  <c r="P3302" i="4" s="1"/>
  <c r="N2852" i="4"/>
  <c r="P2852" i="4" s="1"/>
  <c r="N1352" i="4"/>
  <c r="P1352" i="4" s="1"/>
  <c r="N1852" i="4"/>
  <c r="N4552" i="4"/>
  <c r="N3852" i="4"/>
  <c r="N2502" i="4"/>
  <c r="P2502" i="4" s="1"/>
  <c r="N2652" i="4"/>
  <c r="P2652" i="4" s="1"/>
  <c r="N3602" i="4"/>
  <c r="N1452" i="4"/>
  <c r="P1452" i="4" s="1"/>
  <c r="N1152" i="4"/>
  <c r="P1152" i="4" s="1"/>
  <c r="N102" i="4"/>
  <c r="P102" i="4" s="1"/>
  <c r="N4152" i="4"/>
  <c r="N1752" i="4"/>
  <c r="N2802" i="4"/>
  <c r="P2802" i="4" s="1"/>
  <c r="N452" i="4"/>
  <c r="P452" i="4" s="1"/>
  <c r="N3802" i="4"/>
  <c r="N4102" i="4"/>
  <c r="N4252" i="4"/>
  <c r="H149" i="9"/>
  <c r="F150" i="9"/>
  <c r="R4551" i="4"/>
  <c r="P4551" i="4"/>
  <c r="N48" i="8"/>
  <c r="O47" i="8"/>
  <c r="C198" i="9"/>
  <c r="A199" i="9"/>
  <c r="R4001" i="4"/>
  <c r="P4001" i="4"/>
  <c r="R4401" i="4"/>
  <c r="P4401" i="4"/>
  <c r="R3551" i="4"/>
  <c r="Q3551" i="4" s="1"/>
  <c r="P3551" i="4"/>
  <c r="O3551" i="4" s="1"/>
  <c r="R3901" i="4"/>
  <c r="P3901" i="4"/>
  <c r="H99" i="9"/>
  <c r="F100" i="9"/>
  <c r="B49" i="8"/>
  <c r="C49" i="8" s="1"/>
  <c r="B51" i="6"/>
  <c r="G50" i="6"/>
  <c r="D49" i="8" s="1"/>
  <c r="E49" i="8" s="1"/>
  <c r="M50" i="6"/>
  <c r="J49" i="8" s="1"/>
  <c r="K49" i="8" s="1"/>
  <c r="V50" i="6"/>
  <c r="T49" i="8" s="1"/>
  <c r="U49" i="8" s="1"/>
  <c r="J50" i="6"/>
  <c r="G49" i="8" s="1"/>
  <c r="H49" i="8" s="1"/>
  <c r="P50" i="6"/>
  <c r="M49" i="8" s="1"/>
  <c r="S50" i="6"/>
  <c r="P49" i="8" s="1"/>
  <c r="Q49" i="8" s="1"/>
  <c r="R4601" i="4"/>
  <c r="P4601" i="4"/>
  <c r="R4101" i="4"/>
  <c r="P4101" i="4"/>
  <c r="R4701" i="4"/>
  <c r="P4701" i="4"/>
  <c r="R3651" i="4"/>
  <c r="P3651" i="4"/>
  <c r="R3801" i="4"/>
  <c r="P3801" i="4"/>
  <c r="C99" i="9"/>
  <c r="A100" i="9"/>
  <c r="R3951" i="4"/>
  <c r="P3951" i="4"/>
  <c r="R4451" i="4"/>
  <c r="P4451" i="4"/>
  <c r="R5051" i="4"/>
  <c r="P5051" i="4"/>
  <c r="R4651" i="4"/>
  <c r="P4651" i="4"/>
  <c r="R4151" i="4"/>
  <c r="P4151" i="4"/>
  <c r="R3751" i="4"/>
  <c r="P3751" i="4"/>
  <c r="F250" i="9"/>
  <c r="H249" i="9"/>
  <c r="U53" i="4"/>
  <c r="C54" i="4"/>
  <c r="E53" i="4"/>
  <c r="T53" i="4" s="1"/>
  <c r="S53" i="4" s="1"/>
  <c r="V54" i="4" s="1"/>
  <c r="S47" i="8"/>
  <c r="C149" i="9"/>
  <c r="A150" i="9"/>
  <c r="R4351" i="4"/>
  <c r="P4351" i="4"/>
  <c r="R4501" i="4"/>
  <c r="P4501" i="4"/>
  <c r="R5251" i="4"/>
  <c r="P5251" i="4"/>
  <c r="R4301" i="4"/>
  <c r="P4301" i="4"/>
  <c r="R5101" i="4"/>
  <c r="P5101" i="4"/>
  <c r="R3851" i="4"/>
  <c r="P3851" i="4"/>
  <c r="R3601" i="4"/>
  <c r="P3601" i="4"/>
  <c r="A50" i="9"/>
  <c r="C49" i="9"/>
  <c r="F201" i="9"/>
  <c r="H201" i="9" s="1"/>
  <c r="H200" i="9"/>
  <c r="C51" i="7"/>
  <c r="D50" i="7"/>
  <c r="C100" i="7"/>
  <c r="D100" i="7" s="1"/>
  <c r="C250" i="7"/>
  <c r="D250" i="7" s="1"/>
  <c r="C200" i="7"/>
  <c r="D200" i="7" s="1"/>
  <c r="C150" i="7"/>
  <c r="D150" i="7" s="1"/>
  <c r="V47" i="8"/>
  <c r="R49" i="8" l="1"/>
  <c r="I49" i="8"/>
  <c r="W49" i="8"/>
  <c r="L49" i="8"/>
  <c r="F49" i="8"/>
  <c r="R5052" i="4"/>
  <c r="P5052" i="4"/>
  <c r="R3902" i="4"/>
  <c r="P3902" i="4"/>
  <c r="R4802" i="4"/>
  <c r="P1773" i="4"/>
  <c r="R4784" i="4"/>
  <c r="P1776" i="4"/>
  <c r="P1784" i="4"/>
  <c r="P1803" i="4"/>
  <c r="R4786" i="4"/>
  <c r="R4777" i="4"/>
  <c r="P1769" i="4"/>
  <c r="R4776" i="4"/>
  <c r="R4792" i="4"/>
  <c r="R4768" i="4"/>
  <c r="P1785" i="4"/>
  <c r="P1788" i="4"/>
  <c r="P1780" i="4"/>
  <c r="R4772" i="4"/>
  <c r="P1786" i="4"/>
  <c r="P1802" i="4"/>
  <c r="R4803" i="4"/>
  <c r="R4804" i="4"/>
  <c r="P1798" i="4"/>
  <c r="R4766" i="4"/>
  <c r="R4801" i="4"/>
  <c r="R4796" i="4"/>
  <c r="P1791" i="4"/>
  <c r="R4798" i="4"/>
  <c r="P1770" i="4"/>
  <c r="R4789" i="4"/>
  <c r="R4797" i="4"/>
  <c r="P1771" i="4"/>
  <c r="P1766" i="4"/>
  <c r="P1795" i="4"/>
  <c r="R4785" i="4"/>
  <c r="P1796" i="4"/>
  <c r="R4773" i="4"/>
  <c r="R4765" i="4"/>
  <c r="R4767" i="4"/>
  <c r="R4770" i="4"/>
  <c r="R4790" i="4"/>
  <c r="R4774" i="4"/>
  <c r="P1790" i="4"/>
  <c r="R4791" i="4"/>
  <c r="R4795" i="4"/>
  <c r="R4783" i="4"/>
  <c r="P1794" i="4"/>
  <c r="P1774" i="4"/>
  <c r="P1778" i="4"/>
  <c r="R4788" i="4"/>
  <c r="R4794" i="4"/>
  <c r="P1781" i="4"/>
  <c r="P1797" i="4"/>
  <c r="P1783" i="4"/>
  <c r="R4780" i="4"/>
  <c r="P1768" i="4"/>
  <c r="P1792" i="4"/>
  <c r="P1772" i="4"/>
  <c r="P1767" i="4"/>
  <c r="P1782" i="4"/>
  <c r="R4775" i="4"/>
  <c r="P1765" i="4"/>
  <c r="P1800" i="4"/>
  <c r="R4771" i="4"/>
  <c r="P1787" i="4"/>
  <c r="R4800" i="4"/>
  <c r="P1804" i="4"/>
  <c r="P1799" i="4"/>
  <c r="P1779" i="4"/>
  <c r="P1793" i="4"/>
  <c r="R4787" i="4"/>
  <c r="P1775" i="4"/>
  <c r="R4781" i="4"/>
  <c r="P1801" i="4"/>
  <c r="R4778" i="4"/>
  <c r="R4816" i="4"/>
  <c r="R4799" i="4"/>
  <c r="P1777" i="4"/>
  <c r="R4793" i="4"/>
  <c r="R4779" i="4"/>
  <c r="R4769" i="4"/>
  <c r="P1789" i="4"/>
  <c r="R4782" i="4"/>
  <c r="F251" i="9"/>
  <c r="H251" i="9" s="1"/>
  <c r="H250" i="9"/>
  <c r="P4352" i="4"/>
  <c r="R4352" i="4"/>
  <c r="R3702" i="4"/>
  <c r="P3702" i="4"/>
  <c r="U3554" i="4"/>
  <c r="E3554" i="4"/>
  <c r="T3554" i="4" s="1"/>
  <c r="S3554" i="4" s="1"/>
  <c r="V3555" i="4" s="1"/>
  <c r="C3555" i="4"/>
  <c r="C100" i="9"/>
  <c r="A101" i="9"/>
  <c r="C101" i="9" s="1"/>
  <c r="G51" i="6"/>
  <c r="D50" i="8" s="1"/>
  <c r="E50" i="8" s="1"/>
  <c r="B50" i="8"/>
  <c r="C50" i="8" s="1"/>
  <c r="P51" i="6"/>
  <c r="M50" i="8" s="1"/>
  <c r="S51" i="6"/>
  <c r="P50" i="8" s="1"/>
  <c r="Q50" i="8" s="1"/>
  <c r="V51" i="6"/>
  <c r="T50" i="8" s="1"/>
  <c r="U50" i="8" s="1"/>
  <c r="J51" i="6"/>
  <c r="G50" i="8" s="1"/>
  <c r="H50" i="8" s="1"/>
  <c r="M51" i="6"/>
  <c r="J50" i="8" s="1"/>
  <c r="K50" i="8" s="1"/>
  <c r="B52" i="6"/>
  <c r="C199" i="9"/>
  <c r="A200" i="9"/>
  <c r="H150" i="9"/>
  <c r="F151" i="9"/>
  <c r="H151" i="9" s="1"/>
  <c r="R3602" i="4"/>
  <c r="P3602" i="4"/>
  <c r="C150" i="9"/>
  <c r="A151" i="9"/>
  <c r="C151" i="9" s="1"/>
  <c r="O48" i="8"/>
  <c r="N49" i="8"/>
  <c r="S49" i="8" s="1"/>
  <c r="R4102" i="4"/>
  <c r="P4102" i="4"/>
  <c r="R3852" i="4"/>
  <c r="P3852" i="4"/>
  <c r="R3552" i="4"/>
  <c r="Q3552" i="4" s="1"/>
  <c r="P3552" i="4"/>
  <c r="O3552" i="4" s="1"/>
  <c r="R4702" i="4"/>
  <c r="P4702" i="4"/>
  <c r="P4602" i="4"/>
  <c r="R4602" i="4"/>
  <c r="R5252" i="4"/>
  <c r="P5252" i="4"/>
  <c r="R4052" i="4"/>
  <c r="P4052" i="4"/>
  <c r="R3752" i="4"/>
  <c r="P3752" i="4"/>
  <c r="R4402" i="4"/>
  <c r="P4402" i="4"/>
  <c r="R4002" i="4"/>
  <c r="P4002" i="4"/>
  <c r="V48" i="8"/>
  <c r="R3802" i="4"/>
  <c r="P3802" i="4"/>
  <c r="R5202" i="4"/>
  <c r="P5202" i="4"/>
  <c r="R4302" i="4"/>
  <c r="P4302" i="4"/>
  <c r="R3652" i="4"/>
  <c r="P3652" i="4"/>
  <c r="A51" i="9"/>
  <c r="C51" i="9" s="1"/>
  <c r="C50" i="9"/>
  <c r="R4452" i="4"/>
  <c r="P4452" i="4"/>
  <c r="N2453" i="4"/>
  <c r="P2453" i="4" s="1"/>
  <c r="N3603" i="4"/>
  <c r="N2353" i="4"/>
  <c r="P2353" i="4" s="1"/>
  <c r="N2253" i="4"/>
  <c r="P2253" i="4" s="1"/>
  <c r="N3903" i="4"/>
  <c r="N2403" i="4"/>
  <c r="P2403" i="4" s="1"/>
  <c r="N3853" i="4"/>
  <c r="N4553" i="4"/>
  <c r="N203" i="4"/>
  <c r="P203" i="4" s="1"/>
  <c r="N803" i="4"/>
  <c r="P803" i="4" s="1"/>
  <c r="N4403" i="4"/>
  <c r="N5103" i="4"/>
  <c r="N3553" i="4"/>
  <c r="N4053" i="4"/>
  <c r="N4203" i="4"/>
  <c r="N5153" i="4"/>
  <c r="N903" i="4"/>
  <c r="P903" i="4" s="1"/>
  <c r="N1953" i="4"/>
  <c r="N1553" i="4"/>
  <c r="N4853" i="4"/>
  <c r="N5003" i="4"/>
  <c r="N2503" i="4"/>
  <c r="P2503" i="4" s="1"/>
  <c r="N5053" i="4"/>
  <c r="N53" i="4"/>
  <c r="P53" i="4" s="1"/>
  <c r="O53" i="4" s="1"/>
  <c r="N1103" i="4"/>
  <c r="P1103" i="4" s="1"/>
  <c r="N2603" i="4"/>
  <c r="P2603" i="4" s="1"/>
  <c r="N2853" i="4"/>
  <c r="P2853" i="4" s="1"/>
  <c r="N3103" i="4"/>
  <c r="P3103" i="4" s="1"/>
  <c r="N4103" i="4"/>
  <c r="N103" i="4"/>
  <c r="P103" i="4" s="1"/>
  <c r="N653" i="4"/>
  <c r="P653" i="4" s="1"/>
  <c r="N703" i="4"/>
  <c r="P703" i="4" s="1"/>
  <c r="N953" i="4"/>
  <c r="P953" i="4" s="1"/>
  <c r="N1153" i="4"/>
  <c r="P1153" i="4" s="1"/>
  <c r="N1353" i="4"/>
  <c r="P1353" i="4" s="1"/>
  <c r="N503" i="4"/>
  <c r="P503" i="4" s="1"/>
  <c r="N1253" i="4"/>
  <c r="P1253" i="4" s="1"/>
  <c r="N2753" i="4"/>
  <c r="P2753" i="4" s="1"/>
  <c r="N3003" i="4"/>
  <c r="P3003" i="4" s="1"/>
  <c r="N3453" i="4"/>
  <c r="P3453" i="4" s="1"/>
  <c r="N1903" i="4"/>
  <c r="N2003" i="4"/>
  <c r="N153" i="4"/>
  <c r="P153" i="4" s="1"/>
  <c r="N1453" i="4"/>
  <c r="P1453" i="4" s="1"/>
  <c r="N3053" i="4"/>
  <c r="P3053" i="4" s="1"/>
  <c r="N2303" i="4"/>
  <c r="P2303" i="4" s="1"/>
  <c r="N2803" i="4"/>
  <c r="P2803" i="4" s="1"/>
  <c r="N3253" i="4"/>
  <c r="P3253" i="4" s="1"/>
  <c r="N2103" i="4"/>
  <c r="P2103" i="4" s="1"/>
  <c r="N303" i="4"/>
  <c r="P303" i="4" s="1"/>
  <c r="N3203" i="4"/>
  <c r="P3203" i="4" s="1"/>
  <c r="N2553" i="4"/>
  <c r="P2553" i="4" s="1"/>
  <c r="N1653" i="4"/>
  <c r="N3353" i="4"/>
  <c r="P3353" i="4" s="1"/>
  <c r="N1603" i="4"/>
  <c r="N4953" i="4"/>
  <c r="N2053" i="4"/>
  <c r="P2053" i="4" s="1"/>
  <c r="N3803" i="4"/>
  <c r="N1753" i="4"/>
  <c r="N2953" i="4"/>
  <c r="P2953" i="4" s="1"/>
  <c r="N1853" i="4"/>
  <c r="N4803" i="4"/>
  <c r="N4903" i="4"/>
  <c r="N2153" i="4"/>
  <c r="P2153" i="4" s="1"/>
  <c r="N1403" i="4"/>
  <c r="P1403" i="4" s="1"/>
  <c r="N3503" i="4"/>
  <c r="P3503" i="4" s="1"/>
  <c r="N1003" i="4"/>
  <c r="P1003" i="4" s="1"/>
  <c r="N4003" i="4"/>
  <c r="N4703" i="4"/>
  <c r="N5203" i="4"/>
  <c r="N3953" i="4"/>
  <c r="N2203" i="4"/>
  <c r="P2203" i="4" s="1"/>
  <c r="N2903" i="4"/>
  <c r="P2903" i="4" s="1"/>
  <c r="N3403" i="4"/>
  <c r="P3403" i="4" s="1"/>
  <c r="N553" i="4"/>
  <c r="P553" i="4" s="1"/>
  <c r="N753" i="4"/>
  <c r="P753" i="4" s="1"/>
  <c r="N4353" i="4"/>
  <c r="N3753" i="4"/>
  <c r="N4603" i="4"/>
  <c r="N603" i="4"/>
  <c r="P603" i="4" s="1"/>
  <c r="N1303" i="4"/>
  <c r="P1303" i="4" s="1"/>
  <c r="N2653" i="4"/>
  <c r="P2653" i="4" s="1"/>
  <c r="N453" i="4"/>
  <c r="P453" i="4" s="1"/>
  <c r="N253" i="4"/>
  <c r="P253" i="4" s="1"/>
  <c r="N3703" i="4"/>
  <c r="N5253" i="4"/>
  <c r="N4653" i="4"/>
  <c r="N853" i="4"/>
  <c r="P853" i="4" s="1"/>
  <c r="N403" i="4"/>
  <c r="P403" i="4" s="1"/>
  <c r="N2703" i="4"/>
  <c r="P2703" i="4" s="1"/>
  <c r="N1703" i="4"/>
  <c r="N1053" i="4"/>
  <c r="P1053" i="4" s="1"/>
  <c r="N353" i="4"/>
  <c r="P353" i="4" s="1"/>
  <c r="N4303" i="4"/>
  <c r="N3303" i="4"/>
  <c r="P3303" i="4" s="1"/>
  <c r="N3153" i="4"/>
  <c r="P3153" i="4" s="1"/>
  <c r="N4503" i="4"/>
  <c r="N4453" i="4"/>
  <c r="N1503" i="4"/>
  <c r="P1503" i="4" s="1"/>
  <c r="N1203" i="4"/>
  <c r="P1203" i="4" s="1"/>
  <c r="N1803" i="4"/>
  <c r="N4153" i="4"/>
  <c r="N4253" i="4"/>
  <c r="N3653" i="4"/>
  <c r="N4753" i="4"/>
  <c r="R4502" i="4"/>
  <c r="P4502" i="4"/>
  <c r="P5152" i="4"/>
  <c r="R5152" i="4"/>
  <c r="R5102" i="4"/>
  <c r="P5102" i="4"/>
  <c r="R4552" i="4"/>
  <c r="P4552" i="4"/>
  <c r="R3952" i="4"/>
  <c r="P3952" i="4"/>
  <c r="R4202" i="4"/>
  <c r="P4202" i="4"/>
  <c r="D51" i="7"/>
  <c r="C151" i="7"/>
  <c r="D151" i="7" s="1"/>
  <c r="C251" i="7"/>
  <c r="D251" i="7" s="1"/>
  <c r="C52" i="7"/>
  <c r="C101" i="7"/>
  <c r="D101" i="7" s="1"/>
  <c r="C201" i="7"/>
  <c r="D201" i="7" s="1"/>
  <c r="E54" i="4"/>
  <c r="T54" i="4" s="1"/>
  <c r="S54" i="4" s="1"/>
  <c r="V55" i="4" s="1"/>
  <c r="C55" i="4"/>
  <c r="U54" i="4"/>
  <c r="F101" i="9"/>
  <c r="H101" i="9" s="1"/>
  <c r="H100" i="9"/>
  <c r="R4252" i="4"/>
  <c r="P4252" i="4"/>
  <c r="R4152" i="4"/>
  <c r="P4152" i="4"/>
  <c r="P4752" i="4"/>
  <c r="R4752" i="4"/>
  <c r="P4652" i="4"/>
  <c r="R4652" i="4"/>
  <c r="L50" i="8" l="1"/>
  <c r="E51" i="8"/>
  <c r="F50" i="8"/>
  <c r="I50" i="8"/>
  <c r="W50" i="8"/>
  <c r="S50" i="8"/>
  <c r="R50" i="8"/>
  <c r="R4869" i="4"/>
  <c r="P1844" i="4"/>
  <c r="R4883" i="4"/>
  <c r="R4949" i="4"/>
  <c r="P1848" i="4"/>
  <c r="R4866" i="4"/>
  <c r="U55" i="4"/>
  <c r="E55" i="4"/>
  <c r="T55" i="4" s="1"/>
  <c r="S55" i="4" s="1"/>
  <c r="V56" i="4" s="1"/>
  <c r="C56" i="4"/>
  <c r="R4353" i="4"/>
  <c r="P4353" i="4"/>
  <c r="R3953" i="4"/>
  <c r="P3953" i="4"/>
  <c r="R4103" i="4"/>
  <c r="P4103" i="4"/>
  <c r="R5053" i="4"/>
  <c r="P5053" i="4"/>
  <c r="R4403" i="4"/>
  <c r="P4403" i="4"/>
  <c r="R3903" i="4"/>
  <c r="P3903" i="4"/>
  <c r="M52" i="6"/>
  <c r="J51" i="8" s="1"/>
  <c r="K51" i="8" s="1"/>
  <c r="B53" i="6"/>
  <c r="J52" i="6"/>
  <c r="G51" i="8" s="1"/>
  <c r="H51" i="8" s="1"/>
  <c r="P52" i="6"/>
  <c r="M51" i="8" s="1"/>
  <c r="G52" i="6"/>
  <c r="D51" i="8" s="1"/>
  <c r="V52" i="6"/>
  <c r="T51" i="8" s="1"/>
  <c r="U51" i="8" s="1"/>
  <c r="S52" i="6"/>
  <c r="P51" i="8" s="1"/>
  <c r="Q51" i="8" s="1"/>
  <c r="B51" i="8"/>
  <c r="C51" i="8" s="1"/>
  <c r="U3555" i="4"/>
  <c r="E3555" i="4"/>
  <c r="T3555" i="4" s="1"/>
  <c r="S3555" i="4" s="1"/>
  <c r="V3556" i="4" s="1"/>
  <c r="C3556" i="4"/>
  <c r="R4872" i="4"/>
  <c r="P1843" i="4"/>
  <c r="P1829" i="4"/>
  <c r="R4855" i="4"/>
  <c r="P1847" i="4"/>
  <c r="R4840" i="4"/>
  <c r="P1961" i="4"/>
  <c r="P1875" i="4"/>
  <c r="R4875" i="4"/>
  <c r="R4895" i="4"/>
  <c r="P1884" i="4"/>
  <c r="R4905" i="4"/>
  <c r="P1964" i="4"/>
  <c r="P1813" i="4"/>
  <c r="R4822" i="4"/>
  <c r="R4908" i="4"/>
  <c r="P1807" i="4"/>
  <c r="P1928" i="4"/>
  <c r="R4900" i="4"/>
  <c r="P1821" i="4"/>
  <c r="P1942" i="4"/>
  <c r="P1828" i="4"/>
  <c r="R4910" i="4"/>
  <c r="P1953" i="4"/>
  <c r="P1949" i="4"/>
  <c r="P1941" i="4"/>
  <c r="P1943" i="4"/>
  <c r="R4809" i="4"/>
  <c r="P1905" i="4"/>
  <c r="P1978" i="4"/>
  <c r="P1842" i="4"/>
  <c r="R4907" i="4"/>
  <c r="P1914" i="4"/>
  <c r="R4953" i="4"/>
  <c r="P1846" i="4"/>
  <c r="R4901" i="4"/>
  <c r="R4913" i="4"/>
  <c r="R4848" i="4"/>
  <c r="P1878" i="4"/>
  <c r="R4943" i="4"/>
  <c r="R4947" i="4"/>
  <c r="P1899" i="4"/>
  <c r="P1893" i="4"/>
  <c r="R4845" i="4"/>
  <c r="R4874" i="4"/>
  <c r="R4832" i="4"/>
  <c r="P1940" i="4"/>
  <c r="R4829" i="4"/>
  <c r="P1845" i="4"/>
  <c r="P1824" i="4"/>
  <c r="R4909" i="4"/>
  <c r="R4911" i="4"/>
  <c r="R4934" i="4"/>
  <c r="P1877" i="4"/>
  <c r="P1946" i="4"/>
  <c r="R4904" i="4"/>
  <c r="P1854" i="4"/>
  <c r="P1932" i="4"/>
  <c r="N2054" i="4"/>
  <c r="P2054" i="4" s="1"/>
  <c r="N2104" i="4"/>
  <c r="P2104" i="4" s="1"/>
  <c r="N3604" i="4"/>
  <c r="N3704" i="4"/>
  <c r="N3904" i="4"/>
  <c r="N3654" i="4"/>
  <c r="N3754" i="4"/>
  <c r="N3954" i="4"/>
  <c r="N4054" i="4"/>
  <c r="N4304" i="4"/>
  <c r="N5154" i="4"/>
  <c r="N5204" i="4"/>
  <c r="N304" i="4"/>
  <c r="P304" i="4" s="1"/>
  <c r="N2754" i="4"/>
  <c r="P2754" i="4" s="1"/>
  <c r="N2504" i="4"/>
  <c r="P2504" i="4" s="1"/>
  <c r="N2154" i="4"/>
  <c r="P2154" i="4" s="1"/>
  <c r="N4404" i="4"/>
  <c r="N1404" i="4"/>
  <c r="P1404" i="4" s="1"/>
  <c r="N2954" i="4"/>
  <c r="P2954" i="4" s="1"/>
  <c r="N3254" i="4"/>
  <c r="P3254" i="4" s="1"/>
  <c r="N3504" i="4"/>
  <c r="P3504" i="4" s="1"/>
  <c r="N1704" i="4"/>
  <c r="N4854" i="4"/>
  <c r="N5004" i="4"/>
  <c r="N2304" i="4"/>
  <c r="P2304" i="4" s="1"/>
  <c r="N2404" i="4"/>
  <c r="P2404" i="4" s="1"/>
  <c r="N5254" i="4"/>
  <c r="N904" i="4"/>
  <c r="P904" i="4" s="1"/>
  <c r="N954" i="4"/>
  <c r="P954" i="4" s="1"/>
  <c r="N1304" i="4"/>
  <c r="P1304" i="4" s="1"/>
  <c r="N4704" i="4"/>
  <c r="N254" i="4"/>
  <c r="P254" i="4" s="1"/>
  <c r="N1204" i="4"/>
  <c r="P1204" i="4" s="1"/>
  <c r="N2604" i="4"/>
  <c r="P2604" i="4" s="1"/>
  <c r="N3204" i="4"/>
  <c r="P3204" i="4" s="1"/>
  <c r="N4554" i="4"/>
  <c r="N3454" i="4"/>
  <c r="P3454" i="4" s="1"/>
  <c r="N1854" i="4"/>
  <c r="N54" i="4"/>
  <c r="P54" i="4" s="1"/>
  <c r="O54" i="4" s="1"/>
  <c r="N2704" i="4"/>
  <c r="P2704" i="4" s="1"/>
  <c r="N3104" i="4"/>
  <c r="P3104" i="4" s="1"/>
  <c r="N3154" i="4"/>
  <c r="P3154" i="4" s="1"/>
  <c r="N1604" i="4"/>
  <c r="N4804" i="4"/>
  <c r="N4904" i="4"/>
  <c r="N4954" i="4"/>
  <c r="N2354" i="4"/>
  <c r="P2354" i="4" s="1"/>
  <c r="N354" i="4"/>
  <c r="P354" i="4" s="1"/>
  <c r="N2854" i="4"/>
  <c r="P2854" i="4" s="1"/>
  <c r="N3354" i="4"/>
  <c r="P3354" i="4" s="1"/>
  <c r="N1904" i="4"/>
  <c r="N654" i="4"/>
  <c r="P654" i="4" s="1"/>
  <c r="N2454" i="4"/>
  <c r="P2454" i="4" s="1"/>
  <c r="N2254" i="4"/>
  <c r="P2254" i="4" s="1"/>
  <c r="N2904" i="4"/>
  <c r="P2904" i="4" s="1"/>
  <c r="N2004" i="4"/>
  <c r="N4154" i="4"/>
  <c r="N2654" i="4"/>
  <c r="P2654" i="4" s="1"/>
  <c r="N3854" i="4"/>
  <c r="N1154" i="4"/>
  <c r="P1154" i="4" s="1"/>
  <c r="N1104" i="4"/>
  <c r="P1104" i="4" s="1"/>
  <c r="N604" i="4"/>
  <c r="P604" i="4" s="1"/>
  <c r="N5104" i="4"/>
  <c r="N404" i="4"/>
  <c r="P404" i="4" s="1"/>
  <c r="N3554" i="4"/>
  <c r="N3804" i="4"/>
  <c r="N3304" i="4"/>
  <c r="P3304" i="4" s="1"/>
  <c r="N1254" i="4"/>
  <c r="P1254" i="4" s="1"/>
  <c r="N4604" i="4"/>
  <c r="N4454" i="4"/>
  <c r="N4104" i="4"/>
  <c r="N3054" i="4"/>
  <c r="P3054" i="4" s="1"/>
  <c r="N1504" i="4"/>
  <c r="P1504" i="4" s="1"/>
  <c r="N1954" i="4"/>
  <c r="N804" i="4"/>
  <c r="P804" i="4" s="1"/>
  <c r="N4254" i="4"/>
  <c r="N4654" i="4"/>
  <c r="N1004" i="4"/>
  <c r="P1004" i="4" s="1"/>
  <c r="N2204" i="4"/>
  <c r="P2204" i="4" s="1"/>
  <c r="N5054" i="4"/>
  <c r="N4004" i="4"/>
  <c r="N4754" i="4"/>
  <c r="N1454" i="4"/>
  <c r="P1454" i="4" s="1"/>
  <c r="N754" i="4"/>
  <c r="P754" i="4" s="1"/>
  <c r="N554" i="4"/>
  <c r="P554" i="4" s="1"/>
  <c r="N854" i="4"/>
  <c r="P854" i="4" s="1"/>
  <c r="N1354" i="4"/>
  <c r="P1354" i="4" s="1"/>
  <c r="N4354" i="4"/>
  <c r="N1554" i="4"/>
  <c r="N504" i="4"/>
  <c r="P504" i="4" s="1"/>
  <c r="N4204" i="4"/>
  <c r="N1804" i="4"/>
  <c r="N104" i="4"/>
  <c r="P104" i="4" s="1"/>
  <c r="N1654" i="4"/>
  <c r="N204" i="4"/>
  <c r="P204" i="4" s="1"/>
  <c r="N1754" i="4"/>
  <c r="N3404" i="4"/>
  <c r="P3404" i="4" s="1"/>
  <c r="N3004" i="4"/>
  <c r="P3004" i="4" s="1"/>
  <c r="N2554" i="4"/>
  <c r="P2554" i="4" s="1"/>
  <c r="N704" i="4"/>
  <c r="P704" i="4" s="1"/>
  <c r="N454" i="4"/>
  <c r="P454" i="4" s="1"/>
  <c r="N2804" i="4"/>
  <c r="P2804" i="4" s="1"/>
  <c r="N154" i="4"/>
  <c r="P154" i="4" s="1"/>
  <c r="N4504" i="4"/>
  <c r="N1054" i="4"/>
  <c r="P1054" i="4" s="1"/>
  <c r="R4974" i="4"/>
  <c r="P1886" i="4"/>
  <c r="P1923" i="4"/>
  <c r="P1926" i="4"/>
  <c r="R4831" i="4"/>
  <c r="P1895" i="4"/>
  <c r="P1930" i="4"/>
  <c r="R4836" i="4"/>
  <c r="P1840" i="4"/>
  <c r="R4925" i="4"/>
  <c r="P1934" i="4"/>
  <c r="P1906" i="4"/>
  <c r="P1868" i="4"/>
  <c r="R4923" i="4"/>
  <c r="R4927" i="4"/>
  <c r="R4918" i="4"/>
  <c r="R4203" i="4"/>
  <c r="P4203" i="4"/>
  <c r="R4851" i="4"/>
  <c r="R4871" i="4"/>
  <c r="P1903" i="4"/>
  <c r="R4898" i="4"/>
  <c r="P1808" i="4"/>
  <c r="R4819" i="4"/>
  <c r="R4938" i="4"/>
  <c r="P1816" i="4"/>
  <c r="R4931" i="4"/>
  <c r="P1806" i="4"/>
  <c r="P1815" i="4"/>
  <c r="P1830" i="4"/>
  <c r="R4930" i="4"/>
  <c r="R5002" i="4"/>
  <c r="R4946" i="4"/>
  <c r="P1927" i="4"/>
  <c r="P1873" i="4"/>
  <c r="P1882" i="4"/>
  <c r="P1888" i="4"/>
  <c r="R4873" i="4"/>
  <c r="P1890" i="4"/>
  <c r="P1876" i="4"/>
  <c r="R4865" i="4"/>
  <c r="R4996" i="4"/>
  <c r="P1822" i="4"/>
  <c r="P1870" i="4"/>
  <c r="R4940" i="4"/>
  <c r="R4844" i="4"/>
  <c r="R4861" i="4"/>
  <c r="P1913" i="4"/>
  <c r="P1950" i="4"/>
  <c r="P1907" i="4"/>
  <c r="R4917" i="4"/>
  <c r="R4939" i="4"/>
  <c r="R4928" i="4"/>
  <c r="R4912" i="4"/>
  <c r="R4945" i="4"/>
  <c r="P1937" i="4"/>
  <c r="P1836" i="4"/>
  <c r="R5005" i="4"/>
  <c r="R3803" i="4"/>
  <c r="P3803" i="4"/>
  <c r="R5153" i="4"/>
  <c r="P5153" i="4"/>
  <c r="R4870" i="4"/>
  <c r="P1849" i="4"/>
  <c r="R4856" i="4"/>
  <c r="R4847" i="4"/>
  <c r="R4837" i="4"/>
  <c r="R4884" i="4"/>
  <c r="P1814" i="4"/>
  <c r="P1839" i="4"/>
  <c r="R4936" i="4"/>
  <c r="R4990" i="4"/>
  <c r="R4818" i="4"/>
  <c r="R4858" i="4"/>
  <c r="R4653" i="4"/>
  <c r="P4653" i="4"/>
  <c r="P1616" i="4"/>
  <c r="P1541" i="4"/>
  <c r="P1586" i="4"/>
  <c r="P1622" i="4"/>
  <c r="P1739" i="4"/>
  <c r="P4835" i="4"/>
  <c r="P1664" i="4"/>
  <c r="P1555" i="4"/>
  <c r="P1623" i="4"/>
  <c r="P1740" i="4"/>
  <c r="P1689" i="4"/>
  <c r="P1639" i="4"/>
  <c r="P1574" i="4"/>
  <c r="P1523" i="4"/>
  <c r="P1627" i="4"/>
  <c r="P1542" i="4"/>
  <c r="P1704" i="4"/>
  <c r="P1674" i="4"/>
  <c r="P1737" i="4"/>
  <c r="P4867" i="4"/>
  <c r="P1532" i="4"/>
  <c r="P1606" i="4"/>
  <c r="P1629" i="4"/>
  <c r="P4896" i="4"/>
  <c r="P1715" i="4"/>
  <c r="P1526" i="4"/>
  <c r="P1699" i="4"/>
  <c r="P1640" i="4"/>
  <c r="P1726" i="4"/>
  <c r="P1738" i="4"/>
  <c r="P1553" i="4"/>
  <c r="P1647" i="4"/>
  <c r="P1580" i="4"/>
  <c r="P1675" i="4"/>
  <c r="P1621" i="4"/>
  <c r="P1643" i="4"/>
  <c r="P1727" i="4"/>
  <c r="P1609" i="4"/>
  <c r="P1628" i="4"/>
  <c r="P1645" i="4"/>
  <c r="P1721" i="4"/>
  <c r="P1714" i="4"/>
  <c r="P1581" i="4"/>
  <c r="P1517" i="4"/>
  <c r="P1720" i="4"/>
  <c r="P4845" i="4"/>
  <c r="P1723" i="4"/>
  <c r="P1615" i="4"/>
  <c r="P1585" i="4"/>
  <c r="P1522" i="4"/>
  <c r="P1613" i="4"/>
  <c r="P4812" i="4"/>
  <c r="P1649" i="4"/>
  <c r="P1598" i="4"/>
  <c r="P1637" i="4"/>
  <c r="P1620" i="4"/>
  <c r="P1565" i="4"/>
  <c r="P1655" i="4"/>
  <c r="P1568" i="4"/>
  <c r="P4999" i="4"/>
  <c r="P1751" i="4"/>
  <c r="P1666" i="4"/>
  <c r="P1533" i="4"/>
  <c r="P1544" i="4"/>
  <c r="P1709" i="4"/>
  <c r="P1521" i="4"/>
  <c r="P1531" i="4"/>
  <c r="P1676" i="4"/>
  <c r="P1749" i="4"/>
  <c r="P1605" i="4"/>
  <c r="P4868" i="4"/>
  <c r="P4836" i="4"/>
  <c r="P1562" i="4"/>
  <c r="P1663" i="4"/>
  <c r="P4827" i="4"/>
  <c r="P1534" i="4"/>
  <c r="P1641" i="4"/>
  <c r="P4971" i="4"/>
  <c r="P1756" i="4"/>
  <c r="P1587" i="4"/>
  <c r="P1692" i="4"/>
  <c r="P1670" i="4"/>
  <c r="P1599" i="4"/>
  <c r="P1652" i="4"/>
  <c r="P1527" i="4"/>
  <c r="P1752" i="4"/>
  <c r="P1713" i="4"/>
  <c r="P1519" i="4"/>
  <c r="P1573" i="4"/>
  <c r="P5006" i="4"/>
  <c r="P1730" i="4"/>
  <c r="P1682" i="4"/>
  <c r="P1569" i="4"/>
  <c r="P1556" i="4"/>
  <c r="P1746" i="4"/>
  <c r="P1597" i="4"/>
  <c r="P1554" i="4"/>
  <c r="P1668" i="4"/>
  <c r="P4920" i="4"/>
  <c r="P1634" i="4"/>
  <c r="P1747" i="4"/>
  <c r="P1564" i="4"/>
  <c r="P1725" i="4"/>
  <c r="P1693" i="4"/>
  <c r="P4983" i="4"/>
  <c r="P1635" i="4"/>
  <c r="P1658" i="4"/>
  <c r="P4849" i="4"/>
  <c r="P1575" i="4"/>
  <c r="P4975" i="4"/>
  <c r="P4850" i="4"/>
  <c r="P1538" i="4"/>
  <c r="P1698" i="4"/>
  <c r="P1520" i="4"/>
  <c r="P1651" i="4"/>
  <c r="P1741" i="4"/>
  <c r="P1530" i="4"/>
  <c r="P4818" i="4"/>
  <c r="P1733" i="4"/>
  <c r="P4785" i="4"/>
  <c r="P4977" i="4"/>
  <c r="P1745" i="4"/>
  <c r="P1716" i="4"/>
  <c r="P4823" i="4"/>
  <c r="P1678" i="4"/>
  <c r="P1700" i="4"/>
  <c r="P4935" i="4"/>
  <c r="P1561" i="4"/>
  <c r="P1518" i="4"/>
  <c r="P4989" i="4"/>
  <c r="P1686" i="4"/>
  <c r="P1687" i="4"/>
  <c r="P4988" i="4"/>
  <c r="P4980" i="4"/>
  <c r="P4957" i="4"/>
  <c r="P4952" i="4"/>
  <c r="P1662" i="4"/>
  <c r="P4902" i="4"/>
  <c r="P1742" i="4"/>
  <c r="P1736" i="4"/>
  <c r="P1607" i="4"/>
  <c r="P1702" i="4"/>
  <c r="P4885" i="4"/>
  <c r="P1582" i="4"/>
  <c r="P1545" i="4"/>
  <c r="P4950" i="4"/>
  <c r="P4890" i="4"/>
  <c r="P4817" i="4"/>
  <c r="P1729" i="4"/>
  <c r="P4870" i="4"/>
  <c r="P1753" i="4"/>
  <c r="P4974" i="4"/>
  <c r="P4871" i="4"/>
  <c r="P4899" i="4"/>
  <c r="P1717" i="4"/>
  <c r="P1660" i="4"/>
  <c r="P1706" i="4"/>
  <c r="P1688" i="4"/>
  <c r="P1625" i="4"/>
  <c r="P1638" i="4"/>
  <c r="P4816" i="4"/>
  <c r="P4809" i="4"/>
  <c r="P1685" i="4"/>
  <c r="P1610" i="4"/>
  <c r="P1703" i="4"/>
  <c r="P1653" i="4"/>
  <c r="P1552" i="4"/>
  <c r="P4927" i="4"/>
  <c r="P1657" i="4"/>
  <c r="P1684" i="4"/>
  <c r="P4908" i="4"/>
  <c r="P4820" i="4"/>
  <c r="P4865" i="4"/>
  <c r="P4949" i="4"/>
  <c r="P4837" i="4"/>
  <c r="P4994" i="4"/>
  <c r="P4948" i="4"/>
  <c r="P1665" i="4"/>
  <c r="P4995" i="4"/>
  <c r="P4968" i="4"/>
  <c r="P4878" i="4"/>
  <c r="P4955" i="4"/>
  <c r="P4893" i="4"/>
  <c r="P4842" i="4"/>
  <c r="P4886" i="4"/>
  <c r="P1624" i="4"/>
  <c r="P4798" i="4"/>
  <c r="P1539" i="4"/>
  <c r="P4879" i="4"/>
  <c r="P1679" i="4"/>
  <c r="P1536" i="4"/>
  <c r="P4939" i="4"/>
  <c r="P4847" i="4"/>
  <c r="P1718" i="4"/>
  <c r="P4904" i="4"/>
  <c r="P4906" i="4"/>
  <c r="P1626" i="4"/>
  <c r="P1584" i="4"/>
  <c r="P4769" i="4"/>
  <c r="P4789" i="4"/>
  <c r="P4821" i="4"/>
  <c r="P1656" i="4"/>
  <c r="P1690" i="4"/>
  <c r="P1577" i="4"/>
  <c r="P4772" i="4"/>
  <c r="P4778" i="4"/>
  <c r="P1546" i="4"/>
  <c r="P1659" i="4"/>
  <c r="P4934" i="4"/>
  <c r="P1642" i="4"/>
  <c r="P4929" i="4"/>
  <c r="P4981" i="4"/>
  <c r="P1701" i="4"/>
  <c r="P4979" i="4"/>
  <c r="P4942" i="4"/>
  <c r="P1524" i="4"/>
  <c r="P4813" i="4"/>
  <c r="P4892" i="4"/>
  <c r="P1617" i="4"/>
  <c r="P4970" i="4"/>
  <c r="P1611" i="4"/>
  <c r="P4783" i="4"/>
  <c r="P4832" i="4"/>
  <c r="P4856" i="4"/>
  <c r="P1705" i="4"/>
  <c r="P4917" i="4"/>
  <c r="P4931" i="4"/>
  <c r="P4786" i="4"/>
  <c r="P1708" i="4"/>
  <c r="P4903" i="4"/>
  <c r="P4882" i="4"/>
  <c r="P4876" i="4"/>
  <c r="P4986" i="4"/>
  <c r="P1748" i="4"/>
  <c r="P1731" i="4"/>
  <c r="P4926" i="4"/>
  <c r="P1673" i="4"/>
  <c r="P4940" i="4"/>
  <c r="P4982" i="4"/>
  <c r="P4801" i="4"/>
  <c r="P5004" i="4"/>
  <c r="P1525" i="4"/>
  <c r="P4869" i="4"/>
  <c r="P1570" i="4"/>
  <c r="P4830" i="4"/>
  <c r="P4822" i="4"/>
  <c r="P4808" i="4"/>
  <c r="P4880" i="4"/>
  <c r="P1593" i="4"/>
  <c r="P1632" i="4"/>
  <c r="P1677" i="4"/>
  <c r="P1683" i="4"/>
  <c r="P4976" i="4"/>
  <c r="P1549" i="4"/>
  <c r="P4853" i="4"/>
  <c r="P4860" i="4"/>
  <c r="P4898" i="4"/>
  <c r="P4928" i="4"/>
  <c r="P1672" i="4"/>
  <c r="P1567" i="4"/>
  <c r="P1728" i="4"/>
  <c r="P5000" i="4"/>
  <c r="P4874" i="4"/>
  <c r="P4811" i="4"/>
  <c r="P4803" i="4"/>
  <c r="P4881" i="4"/>
  <c r="P1646" i="4"/>
  <c r="P4774" i="4"/>
  <c r="P1619" i="4"/>
  <c r="P1750" i="4"/>
  <c r="P1591" i="4"/>
  <c r="P1572" i="4"/>
  <c r="P1601" i="4"/>
  <c r="P4854" i="4"/>
  <c r="P1754" i="4"/>
  <c r="P4796" i="4"/>
  <c r="P1633" i="4"/>
  <c r="P1576" i="4"/>
  <c r="P1680" i="4"/>
  <c r="P4897" i="4"/>
  <c r="P4958" i="4"/>
  <c r="P1644" i="4"/>
  <c r="P1563" i="4"/>
  <c r="P1566" i="4"/>
  <c r="P4791" i="4"/>
  <c r="P1550" i="4"/>
  <c r="P4909" i="4"/>
  <c r="P4824" i="4"/>
  <c r="P4922" i="4"/>
  <c r="P4840" i="4"/>
  <c r="P4895" i="4"/>
  <c r="P4951" i="4"/>
  <c r="P4965" i="4"/>
  <c r="P1695" i="4"/>
  <c r="P4911" i="4"/>
  <c r="P4815" i="4"/>
  <c r="P1528" i="4"/>
  <c r="P4795" i="4"/>
  <c r="P4953" i="4"/>
  <c r="P4843" i="4"/>
  <c r="P4916" i="4"/>
  <c r="P4863" i="4"/>
  <c r="P4770" i="4"/>
  <c r="P4873" i="4"/>
  <c r="P4777" i="4"/>
  <c r="P1537" i="4"/>
  <c r="P1618" i="4"/>
  <c r="P1594" i="4"/>
  <c r="P4844" i="4"/>
  <c r="P1551" i="4"/>
  <c r="P1694" i="4"/>
  <c r="P4923" i="4"/>
  <c r="P4851" i="4"/>
  <c r="P4993" i="4"/>
  <c r="P1558" i="4"/>
  <c r="P1724" i="4"/>
  <c r="P4838" i="4"/>
  <c r="P1743" i="4"/>
  <c r="P1734" i="4"/>
  <c r="P1696" i="4"/>
  <c r="P4866" i="4"/>
  <c r="P1589" i="4"/>
  <c r="P1732" i="4"/>
  <c r="P4780" i="4"/>
  <c r="P4834" i="4"/>
  <c r="P4859" i="4"/>
  <c r="P1667" i="4"/>
  <c r="P4963" i="4"/>
  <c r="P1631" i="4"/>
  <c r="P4855" i="4"/>
  <c r="P4790" i="4"/>
  <c r="P5005" i="4"/>
  <c r="P4862" i="4"/>
  <c r="P4773" i="4"/>
  <c r="P1588" i="4"/>
  <c r="P4962" i="4"/>
  <c r="P4767" i="4"/>
  <c r="P1710" i="4"/>
  <c r="P4861" i="4"/>
  <c r="P1543" i="4"/>
  <c r="P4973" i="4"/>
  <c r="P1547" i="4"/>
  <c r="P4872" i="4"/>
  <c r="P1697" i="4"/>
  <c r="P4887" i="4"/>
  <c r="P1535" i="4"/>
  <c r="P4946" i="4"/>
  <c r="P4814" i="4"/>
  <c r="P4991" i="4"/>
  <c r="P1579" i="4"/>
  <c r="P4921" i="4"/>
  <c r="P1592" i="4"/>
  <c r="P4788" i="4"/>
  <c r="P4848" i="4"/>
  <c r="P1602" i="4"/>
  <c r="P4924" i="4"/>
  <c r="P1711" i="4"/>
  <c r="P1707" i="4"/>
  <c r="P1529" i="4"/>
  <c r="P4894" i="4"/>
  <c r="P4933" i="4"/>
  <c r="P1654" i="4"/>
  <c r="P4846" i="4"/>
  <c r="P5001" i="4"/>
  <c r="P5002" i="4"/>
  <c r="P4864" i="4"/>
  <c r="P1600" i="4"/>
  <c r="P1691" i="4"/>
  <c r="P1722" i="4"/>
  <c r="P4875" i="4"/>
  <c r="P1735" i="4"/>
  <c r="P4839" i="4"/>
  <c r="P1608" i="4"/>
  <c r="P4831" i="4"/>
  <c r="P4888" i="4"/>
  <c r="P4932" i="4"/>
  <c r="P1744" i="4"/>
  <c r="P1603" i="4"/>
  <c r="P1636" i="4"/>
  <c r="P1604" i="4"/>
  <c r="P4947" i="4"/>
  <c r="P4819" i="4"/>
  <c r="P4787" i="4"/>
  <c r="P1650" i="4"/>
  <c r="P4956" i="4"/>
  <c r="P4792" i="4"/>
  <c r="P4794" i="4"/>
  <c r="P5003" i="4"/>
  <c r="P1755" i="4"/>
  <c r="P4966" i="4"/>
  <c r="P4901" i="4"/>
  <c r="P4967" i="4"/>
  <c r="P4912" i="4"/>
  <c r="P4954" i="4"/>
  <c r="P4804" i="4"/>
  <c r="P1712" i="4"/>
  <c r="P4793" i="4"/>
  <c r="P1590" i="4"/>
  <c r="P1661" i="4"/>
  <c r="P4829" i="4"/>
  <c r="P4900" i="4"/>
  <c r="P4825" i="4"/>
  <c r="P4799" i="4"/>
  <c r="P4972" i="4"/>
  <c r="P1719" i="4"/>
  <c r="P4891" i="4"/>
  <c r="P1557" i="4"/>
  <c r="P1671" i="4"/>
  <c r="P1540" i="4"/>
  <c r="P4937" i="4"/>
  <c r="P4905" i="4"/>
  <c r="P4936" i="4"/>
  <c r="P4877" i="4"/>
  <c r="P4889" i="4"/>
  <c r="P4779" i="4"/>
  <c r="P4987" i="4"/>
  <c r="P4841" i="4"/>
  <c r="P4918" i="4"/>
  <c r="P1669" i="4"/>
  <c r="P4781" i="4"/>
  <c r="P4978" i="4"/>
  <c r="P1648" i="4"/>
  <c r="P4776" i="4"/>
  <c r="P1630" i="4"/>
  <c r="P1548" i="4"/>
  <c r="P4826" i="4"/>
  <c r="P4806" i="4"/>
  <c r="P4771" i="4"/>
  <c r="P4913" i="4"/>
  <c r="P1559" i="4"/>
  <c r="P1583" i="4"/>
  <c r="P4984" i="4"/>
  <c r="P4907" i="4"/>
  <c r="P4805" i="4"/>
  <c r="P4884" i="4"/>
  <c r="P4800" i="4"/>
  <c r="P4941" i="4"/>
  <c r="P1681" i="4"/>
  <c r="P4943" i="4"/>
  <c r="P4960" i="4"/>
  <c r="P4802" i="4"/>
  <c r="P4961" i="4"/>
  <c r="P4858" i="4"/>
  <c r="P1612" i="4"/>
  <c r="P1595" i="4"/>
  <c r="P4883" i="4"/>
  <c r="P4919" i="4"/>
  <c r="P4810" i="4"/>
  <c r="P4996" i="4"/>
  <c r="P4833" i="4"/>
  <c r="P4807" i="4"/>
  <c r="P4964" i="4"/>
  <c r="P1571" i="4"/>
  <c r="P4915" i="4"/>
  <c r="P4914" i="4"/>
  <c r="P4782" i="4"/>
  <c r="P4784" i="4"/>
  <c r="P4775" i="4"/>
  <c r="P1560" i="4"/>
  <c r="P4969" i="4"/>
  <c r="P4945" i="4"/>
  <c r="P1596" i="4"/>
  <c r="P1614" i="4"/>
  <c r="P4944" i="4"/>
  <c r="P4857" i="4"/>
  <c r="P4910" i="4"/>
  <c r="P1578" i="4"/>
  <c r="P4997" i="4"/>
  <c r="P4938" i="4"/>
  <c r="P4925" i="4"/>
  <c r="P4990" i="4"/>
  <c r="P4828" i="4"/>
  <c r="P4959" i="4"/>
  <c r="P4992" i="4"/>
  <c r="P4930" i="4"/>
  <c r="P4797" i="4"/>
  <c r="P4852" i="4"/>
  <c r="P4998" i="4"/>
  <c r="P4985" i="4"/>
  <c r="P1988" i="4"/>
  <c r="P1935" i="4"/>
  <c r="P1967" i="4"/>
  <c r="R4890" i="4"/>
  <c r="R4003" i="4"/>
  <c r="P4003" i="4"/>
  <c r="R4553" i="4"/>
  <c r="P4553" i="4"/>
  <c r="R4867" i="4"/>
  <c r="R4926" i="4"/>
  <c r="P1944" i="4"/>
  <c r="P1911" i="4"/>
  <c r="P1901" i="4"/>
  <c r="P1922" i="4"/>
  <c r="P1952" i="4"/>
  <c r="R4956" i="4"/>
  <c r="P1880" i="4"/>
  <c r="P1810" i="4"/>
  <c r="P1827" i="4"/>
  <c r="P1864" i="4"/>
  <c r="R4991" i="4"/>
  <c r="R4919" i="4"/>
  <c r="P1872" i="4"/>
  <c r="P1951" i="4"/>
  <c r="R4933" i="4"/>
  <c r="P1852" i="4"/>
  <c r="R4896" i="4"/>
  <c r="R4916" i="4"/>
  <c r="P1925" i="4"/>
  <c r="R4987" i="4"/>
  <c r="R4984" i="4"/>
  <c r="R4885" i="4"/>
  <c r="P1869" i="4"/>
  <c r="R4886" i="4"/>
  <c r="V49" i="8"/>
  <c r="R4303" i="4"/>
  <c r="P4303" i="4"/>
  <c r="P1857" i="4"/>
  <c r="P1835" i="4"/>
  <c r="R4860" i="4"/>
  <c r="P1834" i="4"/>
  <c r="R4979" i="4"/>
  <c r="P1881" i="4"/>
  <c r="R4937" i="4"/>
  <c r="P1987" i="4"/>
  <c r="P2005" i="4"/>
  <c r="R4826" i="4"/>
  <c r="R4902" i="4"/>
  <c r="P1919" i="4"/>
  <c r="R4948" i="4"/>
  <c r="R4753" i="4"/>
  <c r="P4753" i="4"/>
  <c r="R4994" i="4"/>
  <c r="R4857" i="4"/>
  <c r="R4823" i="4"/>
  <c r="P1997" i="4"/>
  <c r="R4815" i="4"/>
  <c r="P1862" i="4"/>
  <c r="R4814" i="4"/>
  <c r="R3653" i="4"/>
  <c r="P3653" i="4"/>
  <c r="P1912" i="4"/>
  <c r="P1977" i="4"/>
  <c r="R4827" i="4"/>
  <c r="R4864" i="4"/>
  <c r="R4887" i="4"/>
  <c r="R4863" i="4"/>
  <c r="P1982" i="4"/>
  <c r="R4806" i="4"/>
  <c r="C53" i="7"/>
  <c r="D52" i="7"/>
  <c r="C202" i="7"/>
  <c r="D202" i="7" s="1"/>
  <c r="C252" i="7"/>
  <c r="D252" i="7" s="1"/>
  <c r="C102" i="7"/>
  <c r="D102" i="7" s="1"/>
  <c r="C152" i="7"/>
  <c r="D152" i="7" s="1"/>
  <c r="R4253" i="4"/>
  <c r="P4253" i="4"/>
  <c r="R4503" i="4"/>
  <c r="P4503" i="4"/>
  <c r="R3703" i="4"/>
  <c r="P3703" i="4"/>
  <c r="R4603" i="4"/>
  <c r="P4603" i="4"/>
  <c r="R3553" i="4"/>
  <c r="Q3553" i="4" s="1"/>
  <c r="P3553" i="4"/>
  <c r="O3553" i="4" s="1"/>
  <c r="R3853" i="4"/>
  <c r="P3853" i="4"/>
  <c r="A201" i="9"/>
  <c r="C201" i="9" s="1"/>
  <c r="P1993" i="4" s="1"/>
  <c r="C200" i="9"/>
  <c r="P2003" i="4" s="1"/>
  <c r="R4980" i="4"/>
  <c r="P1841" i="4"/>
  <c r="R4914" i="4"/>
  <c r="P1898" i="4"/>
  <c r="P1853" i="4"/>
  <c r="R4805" i="4"/>
  <c r="P1859" i="4"/>
  <c r="R4942" i="4"/>
  <c r="P1974" i="4"/>
  <c r="R4839" i="4"/>
  <c r="P1920" i="4"/>
  <c r="R4849" i="4"/>
  <c r="R4811" i="4"/>
  <c r="P1991" i="4"/>
  <c r="R4998" i="4"/>
  <c r="R4924" i="4"/>
  <c r="R4944" i="4"/>
  <c r="P1897" i="4"/>
  <c r="P1929" i="4"/>
  <c r="R4843" i="4"/>
  <c r="P1939" i="4"/>
  <c r="P1915" i="4"/>
  <c r="R4877" i="4"/>
  <c r="P1819" i="4"/>
  <c r="P1825" i="4"/>
  <c r="R4899" i="4"/>
  <c r="P1931" i="4"/>
  <c r="P1916" i="4"/>
  <c r="R4897" i="4"/>
  <c r="P1851" i="4"/>
  <c r="R4850" i="4"/>
  <c r="P1947" i="4"/>
  <c r="P1908" i="4"/>
  <c r="P1863" i="4"/>
  <c r="P1917" i="4"/>
  <c r="R4868" i="4"/>
  <c r="P1865" i="4"/>
  <c r="P1832" i="4"/>
  <c r="P1972" i="4"/>
  <c r="P1945" i="4"/>
  <c r="R4929" i="4"/>
  <c r="R4889" i="4"/>
  <c r="R4915" i="4"/>
  <c r="P1954" i="4"/>
  <c r="P1833" i="4"/>
  <c r="P1921" i="4"/>
  <c r="R4834" i="4"/>
  <c r="R4985" i="4"/>
  <c r="R4846" i="4"/>
  <c r="R4892" i="4"/>
  <c r="P1866" i="4"/>
  <c r="P1924" i="4"/>
  <c r="R4951" i="4"/>
  <c r="P1902" i="4"/>
  <c r="P1909" i="4"/>
  <c r="R4960" i="4"/>
  <c r="R4853" i="4"/>
  <c r="R4810" i="4"/>
  <c r="P1809" i="4"/>
  <c r="P1975" i="4"/>
  <c r="P1805" i="4"/>
  <c r="P1826" i="4"/>
  <c r="R5203" i="4"/>
  <c r="P5203" i="4"/>
  <c r="R4903" i="4"/>
  <c r="R4825" i="4"/>
  <c r="P1879" i="4"/>
  <c r="R4888" i="4"/>
  <c r="P1933" i="4"/>
  <c r="R4935" i="4"/>
  <c r="R4952" i="4"/>
  <c r="P1887" i="4"/>
  <c r="P1856" i="4"/>
  <c r="P1860" i="4"/>
  <c r="P1981" i="4"/>
  <c r="R4854" i="4"/>
  <c r="R4922" i="4"/>
  <c r="P1820" i="4"/>
  <c r="R4703" i="4"/>
  <c r="P4703" i="4"/>
  <c r="N50" i="8"/>
  <c r="V50" i="8" s="1"/>
  <c r="O49" i="8"/>
  <c r="P1811" i="4"/>
  <c r="R4835" i="4"/>
  <c r="P1900" i="4"/>
  <c r="R4807" i="4"/>
  <c r="R4852" i="4"/>
  <c r="R4906" i="4"/>
  <c r="R4808" i="4"/>
  <c r="R4453" i="4"/>
  <c r="P4453" i="4"/>
  <c r="R5253" i="4"/>
  <c r="P5253" i="4"/>
  <c r="R4053" i="4"/>
  <c r="P4053" i="4"/>
  <c r="R3603" i="4"/>
  <c r="P3603" i="4"/>
  <c r="P1956" i="4"/>
  <c r="P1867" i="4"/>
  <c r="P1837" i="4"/>
  <c r="R4950" i="4"/>
  <c r="R4859" i="4"/>
  <c r="R4828" i="4"/>
  <c r="P1910" i="4"/>
  <c r="R4876" i="4"/>
  <c r="R4842" i="4"/>
  <c r="P1818" i="4"/>
  <c r="P1874" i="4"/>
  <c r="R4153" i="4"/>
  <c r="P4153" i="4"/>
  <c r="R3753" i="4"/>
  <c r="P3753" i="4"/>
  <c r="R5103" i="4"/>
  <c r="P5103" i="4"/>
  <c r="R4862" i="4"/>
  <c r="P1965" i="4"/>
  <c r="P1976" i="4"/>
  <c r="P1891" i="4"/>
  <c r="P1823" i="4"/>
  <c r="R4881" i="4"/>
  <c r="R4891" i="4"/>
  <c r="P1831" i="4"/>
  <c r="P1817" i="4"/>
  <c r="R4932" i="4"/>
  <c r="P1958" i="4"/>
  <c r="P1896" i="4"/>
  <c r="P1970" i="4"/>
  <c r="P1885" i="4"/>
  <c r="P1883" i="4"/>
  <c r="R4821" i="4"/>
  <c r="P2004" i="4"/>
  <c r="R4893" i="4"/>
  <c r="P1871" i="4"/>
  <c r="P1855" i="4"/>
  <c r="P1979" i="4"/>
  <c r="R4813" i="4"/>
  <c r="R4965" i="4"/>
  <c r="P2006" i="4"/>
  <c r="R4969" i="4"/>
  <c r="R4820" i="4"/>
  <c r="R4841" i="4"/>
  <c r="R4880" i="4"/>
  <c r="P1918" i="4"/>
  <c r="R4882" i="4"/>
  <c r="R4824" i="4"/>
  <c r="R4921" i="4"/>
  <c r="R4879" i="4"/>
  <c r="P1838" i="4"/>
  <c r="R4920" i="4"/>
  <c r="R4973" i="4"/>
  <c r="R4830" i="4"/>
  <c r="R4878" i="4"/>
  <c r="P1894" i="4"/>
  <c r="R4838" i="4"/>
  <c r="R4999" i="4"/>
  <c r="P1892" i="4"/>
  <c r="P1948" i="4"/>
  <c r="R4817" i="4"/>
  <c r="R4894" i="4"/>
  <c r="P1850" i="4"/>
  <c r="R4941" i="4"/>
  <c r="P1938" i="4"/>
  <c r="R4833" i="4"/>
  <c r="P1812" i="4"/>
  <c r="P1904" i="4"/>
  <c r="R4959" i="4"/>
  <c r="P1889" i="4"/>
  <c r="P1858" i="4"/>
  <c r="R4964" i="4"/>
  <c r="P1861" i="4"/>
  <c r="R4975" i="4"/>
  <c r="R4954" i="4"/>
  <c r="P1936" i="4"/>
  <c r="R4812" i="4"/>
  <c r="W51" i="8" l="1"/>
  <c r="S51" i="8"/>
  <c r="R51" i="8"/>
  <c r="L51" i="8"/>
  <c r="H52" i="8"/>
  <c r="I52" i="8" s="1"/>
  <c r="I51" i="8"/>
  <c r="D53" i="7"/>
  <c r="C103" i="7"/>
  <c r="D103" i="7" s="1"/>
  <c r="C253" i="7"/>
  <c r="D253" i="7" s="1"/>
  <c r="C203" i="7"/>
  <c r="D203" i="7" s="1"/>
  <c r="C153" i="7"/>
  <c r="D153" i="7" s="1"/>
  <c r="P1973" i="4"/>
  <c r="R4983" i="4"/>
  <c r="R4972" i="4"/>
  <c r="R4997" i="4"/>
  <c r="R4962" i="4"/>
  <c r="P1962" i="4"/>
  <c r="R4968" i="4"/>
  <c r="P1995" i="4"/>
  <c r="R4971" i="4"/>
  <c r="R5001" i="4"/>
  <c r="P1960" i="4"/>
  <c r="R4992" i="4"/>
  <c r="P1990" i="4"/>
  <c r="R4654" i="4"/>
  <c r="P4654" i="4"/>
  <c r="R4104" i="4"/>
  <c r="P4104" i="4"/>
  <c r="R3554" i="4"/>
  <c r="Q3554" i="4" s="1"/>
  <c r="P3554" i="4"/>
  <c r="O3554" i="4" s="1"/>
  <c r="R3854" i="4"/>
  <c r="P3854" i="4"/>
  <c r="R4404" i="4"/>
  <c r="P4404" i="4"/>
  <c r="R5154" i="4"/>
  <c r="P5154" i="4"/>
  <c r="R3904" i="4"/>
  <c r="P3904" i="4"/>
  <c r="P1989" i="4"/>
  <c r="R4963" i="4"/>
  <c r="P1983" i="4"/>
  <c r="R4354" i="4"/>
  <c r="P4354" i="4"/>
  <c r="R4754" i="4"/>
  <c r="P4754" i="4"/>
  <c r="R4254" i="4"/>
  <c r="P4254" i="4"/>
  <c r="R4454" i="4"/>
  <c r="P4454" i="4"/>
  <c r="R4304" i="4"/>
  <c r="P4304" i="4"/>
  <c r="R3704" i="4"/>
  <c r="P3704" i="4"/>
  <c r="V53" i="6"/>
  <c r="T52" i="8" s="1"/>
  <c r="U52" i="8" s="1"/>
  <c r="J53" i="6"/>
  <c r="G52" i="8" s="1"/>
  <c r="G53" i="6"/>
  <c r="D52" i="8" s="1"/>
  <c r="B52" i="8"/>
  <c r="C52" i="8" s="1"/>
  <c r="M53" i="6"/>
  <c r="J52" i="8" s="1"/>
  <c r="K52" i="8" s="1"/>
  <c r="L52" i="8" s="1"/>
  <c r="P53" i="6"/>
  <c r="M52" i="8" s="1"/>
  <c r="S53" i="6"/>
  <c r="P52" i="8" s="1"/>
  <c r="Q52" i="8" s="1"/>
  <c r="P1968" i="4"/>
  <c r="P1963" i="4"/>
  <c r="P1971" i="4"/>
  <c r="R5006" i="4"/>
  <c r="R4004" i="4"/>
  <c r="P4004" i="4"/>
  <c r="R4604" i="4"/>
  <c r="P4604" i="4"/>
  <c r="R5104" i="4"/>
  <c r="P5104" i="4"/>
  <c r="R4154" i="4"/>
  <c r="P4154" i="4"/>
  <c r="R5254" i="4"/>
  <c r="P5254" i="4"/>
  <c r="R4054" i="4"/>
  <c r="P4054" i="4"/>
  <c r="R3604" i="4"/>
  <c r="P3604" i="4"/>
  <c r="R5000" i="4"/>
  <c r="P1985" i="4"/>
  <c r="E52" i="8"/>
  <c r="F51" i="8"/>
  <c r="P2000" i="4"/>
  <c r="P1966" i="4"/>
  <c r="R4988" i="4"/>
  <c r="R4504" i="4"/>
  <c r="P4504" i="4"/>
  <c r="R5054" i="4"/>
  <c r="P5054" i="4"/>
  <c r="R3954" i="4"/>
  <c r="P3954" i="4"/>
  <c r="R5003" i="4"/>
  <c r="R4966" i="4"/>
  <c r="P1996" i="4"/>
  <c r="R4976" i="4"/>
  <c r="R4958" i="4"/>
  <c r="P2002" i="4"/>
  <c r="R4967" i="4"/>
  <c r="P1998" i="4"/>
  <c r="R4970" i="4"/>
  <c r="P1994" i="4"/>
  <c r="R4961" i="4"/>
  <c r="N51" i="8"/>
  <c r="O50" i="8"/>
  <c r="P1999" i="4"/>
  <c r="P1969" i="4"/>
  <c r="R4982" i="4"/>
  <c r="R4957" i="4"/>
  <c r="P1980" i="4"/>
  <c r="R4989" i="4"/>
  <c r="P1986" i="4"/>
  <c r="N2205" i="4"/>
  <c r="P2205" i="4" s="1"/>
  <c r="N3605" i="4"/>
  <c r="N3555" i="4"/>
  <c r="N3855" i="4"/>
  <c r="N3905" i="4"/>
  <c r="N4255" i="4"/>
  <c r="N4555" i="4"/>
  <c r="N3805" i="4"/>
  <c r="N205" i="4"/>
  <c r="P205" i="4" s="1"/>
  <c r="N805" i="4"/>
  <c r="P805" i="4" s="1"/>
  <c r="N4005" i="4"/>
  <c r="N2155" i="4"/>
  <c r="P2155" i="4" s="1"/>
  <c r="N5155" i="4"/>
  <c r="N4205" i="4"/>
  <c r="N55" i="4"/>
  <c r="P55" i="4" s="1"/>
  <c r="O55" i="4" s="1"/>
  <c r="N455" i="4"/>
  <c r="P455" i="4" s="1"/>
  <c r="N4805" i="4"/>
  <c r="N4955" i="4"/>
  <c r="N4505" i="4"/>
  <c r="N155" i="4"/>
  <c r="P155" i="4" s="1"/>
  <c r="N655" i="4"/>
  <c r="P655" i="4" s="1"/>
  <c r="N955" i="4"/>
  <c r="P955" i="4" s="1"/>
  <c r="N1155" i="4"/>
  <c r="P1155" i="4" s="1"/>
  <c r="N1455" i="4"/>
  <c r="P1455" i="4" s="1"/>
  <c r="N2605" i="4"/>
  <c r="P2605" i="4" s="1"/>
  <c r="N3105" i="4"/>
  <c r="P3105" i="4" s="1"/>
  <c r="N2305" i="4"/>
  <c r="P2305" i="4" s="1"/>
  <c r="N2455" i="4"/>
  <c r="P2455" i="4" s="1"/>
  <c r="N2505" i="4"/>
  <c r="P2505" i="4" s="1"/>
  <c r="N2355" i="4"/>
  <c r="P2355" i="4" s="1"/>
  <c r="N4755" i="4"/>
  <c r="N1055" i="4"/>
  <c r="P1055" i="4" s="1"/>
  <c r="N1005" i="4"/>
  <c r="P1005" i="4" s="1"/>
  <c r="N1105" i="4"/>
  <c r="P1105" i="4" s="1"/>
  <c r="N2955" i="4"/>
  <c r="P2955" i="4" s="1"/>
  <c r="N3305" i="4"/>
  <c r="P3305" i="4" s="1"/>
  <c r="N1605" i="4"/>
  <c r="N1755" i="4"/>
  <c r="N4905" i="4"/>
  <c r="N2255" i="4"/>
  <c r="P2255" i="4" s="1"/>
  <c r="N5055" i="4"/>
  <c r="N505" i="4"/>
  <c r="P505" i="4" s="1"/>
  <c r="N2405" i="4"/>
  <c r="P2405" i="4" s="1"/>
  <c r="N4055" i="4"/>
  <c r="N755" i="4"/>
  <c r="P755" i="4" s="1"/>
  <c r="N2005" i="4"/>
  <c r="N1555" i="4"/>
  <c r="N1705" i="4"/>
  <c r="N4855" i="4"/>
  <c r="N5005" i="4"/>
  <c r="N5255" i="4"/>
  <c r="N405" i="4"/>
  <c r="P405" i="4" s="1"/>
  <c r="N605" i="4"/>
  <c r="P605" i="4" s="1"/>
  <c r="N1255" i="4"/>
  <c r="P1255" i="4" s="1"/>
  <c r="N3205" i="4"/>
  <c r="P3205" i="4" s="1"/>
  <c r="N3355" i="4"/>
  <c r="P3355" i="4" s="1"/>
  <c r="N1855" i="4"/>
  <c r="N1405" i="4"/>
  <c r="P1405" i="4" s="1"/>
  <c r="N1805" i="4"/>
  <c r="N2105" i="4"/>
  <c r="P2105" i="4" s="1"/>
  <c r="N2555" i="4"/>
  <c r="P2555" i="4" s="1"/>
  <c r="N3505" i="4"/>
  <c r="P3505" i="4" s="1"/>
  <c r="N1955" i="4"/>
  <c r="N2805" i="4"/>
  <c r="P2805" i="4" s="1"/>
  <c r="N3005" i="4"/>
  <c r="P3005" i="4" s="1"/>
  <c r="N2755" i="4"/>
  <c r="P2755" i="4" s="1"/>
  <c r="N3055" i="4"/>
  <c r="P3055" i="4" s="1"/>
  <c r="N2055" i="4"/>
  <c r="P2055" i="4" s="1"/>
  <c r="N2855" i="4"/>
  <c r="P2855" i="4" s="1"/>
  <c r="N2705" i="4"/>
  <c r="P2705" i="4" s="1"/>
  <c r="N4705" i="4"/>
  <c r="N3755" i="4"/>
  <c r="N3705" i="4"/>
  <c r="N3155" i="4"/>
  <c r="P3155" i="4" s="1"/>
  <c r="N705" i="4"/>
  <c r="P705" i="4" s="1"/>
  <c r="N5105" i="4"/>
  <c r="N1305" i="4"/>
  <c r="P1305" i="4" s="1"/>
  <c r="N3955" i="4"/>
  <c r="N4155" i="4"/>
  <c r="N4655" i="4"/>
  <c r="N2905" i="4"/>
  <c r="P2905" i="4" s="1"/>
  <c r="N105" i="4"/>
  <c r="P105" i="4" s="1"/>
  <c r="N3455" i="4"/>
  <c r="P3455" i="4" s="1"/>
  <c r="N3405" i="4"/>
  <c r="P3405" i="4" s="1"/>
  <c r="N1905" i="4"/>
  <c r="N1355" i="4"/>
  <c r="P1355" i="4" s="1"/>
  <c r="N305" i="4"/>
  <c r="P305" i="4" s="1"/>
  <c r="N4405" i="4"/>
  <c r="N1655" i="4"/>
  <c r="N4355" i="4"/>
  <c r="N4105" i="4"/>
  <c r="N3655" i="4"/>
  <c r="N355" i="4"/>
  <c r="P355" i="4" s="1"/>
  <c r="N255" i="4"/>
  <c r="P255" i="4" s="1"/>
  <c r="N1505" i="4"/>
  <c r="P1505" i="4" s="1"/>
  <c r="N1205" i="4"/>
  <c r="P1205" i="4" s="1"/>
  <c r="N4455" i="4"/>
  <c r="N2655" i="4"/>
  <c r="P2655" i="4" s="1"/>
  <c r="N855" i="4"/>
  <c r="P855" i="4" s="1"/>
  <c r="N555" i="4"/>
  <c r="P555" i="4" s="1"/>
  <c r="N3255" i="4"/>
  <c r="P3255" i="4" s="1"/>
  <c r="N905" i="4"/>
  <c r="P905" i="4" s="1"/>
  <c r="N5205" i="4"/>
  <c r="N4605" i="4"/>
  <c r="N4305" i="4"/>
  <c r="P1959" i="4"/>
  <c r="R4993" i="4"/>
  <c r="P2001" i="4"/>
  <c r="P1984" i="4"/>
  <c r="R4986" i="4"/>
  <c r="R4955" i="4"/>
  <c r="R4204" i="4"/>
  <c r="P4204" i="4"/>
  <c r="R4704" i="4"/>
  <c r="P4704" i="4"/>
  <c r="P3754" i="4"/>
  <c r="R3754" i="4"/>
  <c r="R4978" i="4"/>
  <c r="P1957" i="4"/>
  <c r="U3556" i="4"/>
  <c r="C3557" i="4"/>
  <c r="E3556" i="4"/>
  <c r="T3556" i="4" s="1"/>
  <c r="S3556" i="4" s="1"/>
  <c r="V3557" i="4" s="1"/>
  <c r="U56" i="4"/>
  <c r="C57" i="4"/>
  <c r="E56" i="4"/>
  <c r="T56" i="4" s="1"/>
  <c r="S56" i="4" s="1"/>
  <c r="V57" i="4" s="1"/>
  <c r="R4995" i="4"/>
  <c r="P1992" i="4"/>
  <c r="R4977" i="4"/>
  <c r="R4981" i="4"/>
  <c r="P1955" i="4"/>
  <c r="R3804" i="4"/>
  <c r="P3804" i="4"/>
  <c r="R4554" i="4"/>
  <c r="P4554" i="4"/>
  <c r="R5204" i="4"/>
  <c r="P5204" i="4"/>
  <c r="R3654" i="4"/>
  <c r="P3654" i="4"/>
  <c r="R5004" i="4"/>
  <c r="R52" i="8" l="1"/>
  <c r="W52" i="8"/>
  <c r="R4055" i="4"/>
  <c r="P4055" i="4"/>
  <c r="R3605" i="4"/>
  <c r="P3605" i="4"/>
  <c r="R4405" i="4"/>
  <c r="P4405" i="4"/>
  <c r="R5105" i="4"/>
  <c r="P5105" i="4"/>
  <c r="R3855" i="4"/>
  <c r="P3855" i="4"/>
  <c r="O51" i="8"/>
  <c r="N52" i="8"/>
  <c r="O52" i="8" s="1"/>
  <c r="N2406" i="4"/>
  <c r="P2406" i="4" s="1"/>
  <c r="N2456" i="4"/>
  <c r="P2456" i="4" s="1"/>
  <c r="N2506" i="4"/>
  <c r="P2506" i="4" s="1"/>
  <c r="N2356" i="4"/>
  <c r="P2356" i="4" s="1"/>
  <c r="N3656" i="4"/>
  <c r="N3756" i="4"/>
  <c r="N2306" i="4"/>
  <c r="P2306" i="4" s="1"/>
  <c r="N3706" i="4"/>
  <c r="N3956" i="4"/>
  <c r="N3856" i="4"/>
  <c r="N4056" i="4"/>
  <c r="N4156" i="4"/>
  <c r="N4706" i="4"/>
  <c r="N5156" i="4"/>
  <c r="N4556" i="4"/>
  <c r="N756" i="4"/>
  <c r="P756" i="4" s="1"/>
  <c r="N1406" i="4"/>
  <c r="P1406" i="4" s="1"/>
  <c r="N2756" i="4"/>
  <c r="P2756" i="4" s="1"/>
  <c r="N3906" i="4"/>
  <c r="N2706" i="4"/>
  <c r="P2706" i="4" s="1"/>
  <c r="N2956" i="4"/>
  <c r="P2956" i="4" s="1"/>
  <c r="N3256" i="4"/>
  <c r="P3256" i="4" s="1"/>
  <c r="N3506" i="4"/>
  <c r="P3506" i="4" s="1"/>
  <c r="N1656" i="4"/>
  <c r="N4806" i="4"/>
  <c r="N4956" i="4"/>
  <c r="N2256" i="4"/>
  <c r="P2256" i="4" s="1"/>
  <c r="N56" i="4"/>
  <c r="P56" i="4" s="1"/>
  <c r="O56" i="4" s="1"/>
  <c r="N206" i="4"/>
  <c r="P206" i="4" s="1"/>
  <c r="N356" i="4"/>
  <c r="P356" i="4" s="1"/>
  <c r="N456" i="4"/>
  <c r="P456" i="4" s="1"/>
  <c r="N856" i="4"/>
  <c r="P856" i="4" s="1"/>
  <c r="N1206" i="4"/>
  <c r="P1206" i="4" s="1"/>
  <c r="N556" i="4"/>
  <c r="P556" i="4" s="1"/>
  <c r="N3356" i="4"/>
  <c r="P3356" i="4" s="1"/>
  <c r="N1806" i="4"/>
  <c r="N656" i="4"/>
  <c r="P656" i="4" s="1"/>
  <c r="N956" i="4"/>
  <c r="P956" i="4" s="1"/>
  <c r="N1306" i="4"/>
  <c r="P1306" i="4" s="1"/>
  <c r="N1506" i="4"/>
  <c r="P1506" i="4" s="1"/>
  <c r="N4656" i="4"/>
  <c r="N3406" i="4"/>
  <c r="P3406" i="4" s="1"/>
  <c r="N2006" i="4"/>
  <c r="N1556" i="4"/>
  <c r="N1706" i="4"/>
  <c r="N4856" i="4"/>
  <c r="N5006" i="4"/>
  <c r="N4256" i="4"/>
  <c r="N156" i="4"/>
  <c r="P156" i="4" s="1"/>
  <c r="N2906" i="4"/>
  <c r="P2906" i="4" s="1"/>
  <c r="N3206" i="4"/>
  <c r="P3206" i="4" s="1"/>
  <c r="N1956" i="4"/>
  <c r="N2206" i="4"/>
  <c r="P2206" i="4" s="1"/>
  <c r="N4406" i="4"/>
  <c r="N3156" i="4"/>
  <c r="P3156" i="4" s="1"/>
  <c r="N3056" i="4"/>
  <c r="P3056" i="4" s="1"/>
  <c r="N3456" i="4"/>
  <c r="P3456" i="4" s="1"/>
  <c r="N4906" i="4"/>
  <c r="N2856" i="4"/>
  <c r="P2856" i="4" s="1"/>
  <c r="N1856" i="4"/>
  <c r="N1606" i="4"/>
  <c r="N2606" i="4"/>
  <c r="P2606" i="4" s="1"/>
  <c r="N2156" i="4"/>
  <c r="P2156" i="4" s="1"/>
  <c r="N1756" i="4"/>
  <c r="N2656" i="4"/>
  <c r="P2656" i="4" s="1"/>
  <c r="N3306" i="4"/>
  <c r="P3306" i="4" s="1"/>
  <c r="N3006" i="4"/>
  <c r="P3006" i="4" s="1"/>
  <c r="N5206" i="4"/>
  <c r="N4606" i="4"/>
  <c r="N3556" i="4"/>
  <c r="N106" i="4"/>
  <c r="P106" i="4" s="1"/>
  <c r="N4106" i="4"/>
  <c r="N4756" i="4"/>
  <c r="N3606" i="4"/>
  <c r="N306" i="4"/>
  <c r="P306" i="4" s="1"/>
  <c r="N1106" i="4"/>
  <c r="P1106" i="4" s="1"/>
  <c r="N4506" i="4"/>
  <c r="N4206" i="4"/>
  <c r="N4456" i="4"/>
  <c r="N5106" i="4"/>
  <c r="N1156" i="4"/>
  <c r="P1156" i="4" s="1"/>
  <c r="N1006" i="4"/>
  <c r="P1006" i="4" s="1"/>
  <c r="N4306" i="4"/>
  <c r="N3806" i="4"/>
  <c r="N1256" i="4"/>
  <c r="P1256" i="4" s="1"/>
  <c r="N606" i="4"/>
  <c r="P606" i="4" s="1"/>
  <c r="N506" i="4"/>
  <c r="P506" i="4" s="1"/>
  <c r="N2556" i="4"/>
  <c r="P2556" i="4" s="1"/>
  <c r="N5256" i="4"/>
  <c r="N706" i="4"/>
  <c r="P706" i="4" s="1"/>
  <c r="N2106" i="4"/>
  <c r="P2106" i="4" s="1"/>
  <c r="N256" i="4"/>
  <c r="P256" i="4" s="1"/>
  <c r="N4006" i="4"/>
  <c r="N2806" i="4"/>
  <c r="P2806" i="4" s="1"/>
  <c r="N5056" i="4"/>
  <c r="N1056" i="4"/>
  <c r="P1056" i="4" s="1"/>
  <c r="N3106" i="4"/>
  <c r="P3106" i="4" s="1"/>
  <c r="N806" i="4"/>
  <c r="P806" i="4" s="1"/>
  <c r="N906" i="4"/>
  <c r="P906" i="4" s="1"/>
  <c r="N406" i="4"/>
  <c r="P406" i="4" s="1"/>
  <c r="N1356" i="4"/>
  <c r="P1356" i="4" s="1"/>
  <c r="N4356" i="4"/>
  <c r="N2056" i="4"/>
  <c r="P2056" i="4" s="1"/>
  <c r="N1456" i="4"/>
  <c r="P1456" i="4" s="1"/>
  <c r="N1906" i="4"/>
  <c r="R3655" i="4"/>
  <c r="P3655" i="4"/>
  <c r="R4205" i="4"/>
  <c r="P4205" i="4"/>
  <c r="U3557" i="4"/>
  <c r="E3557" i="4"/>
  <c r="T3557" i="4" s="1"/>
  <c r="S3557" i="4" s="1"/>
  <c r="C3558" i="4"/>
  <c r="Q3557" i="4"/>
  <c r="O3557" i="4"/>
  <c r="R5205" i="4"/>
  <c r="P5205" i="4"/>
  <c r="R4455" i="4"/>
  <c r="P4455" i="4"/>
  <c r="R4105" i="4"/>
  <c r="P4105" i="4"/>
  <c r="R4155" i="4"/>
  <c r="P4155" i="4"/>
  <c r="R3705" i="4"/>
  <c r="P3705" i="4"/>
  <c r="R4755" i="4"/>
  <c r="P4755" i="4"/>
  <c r="P4505" i="4"/>
  <c r="R4505" i="4"/>
  <c r="R5155" i="4"/>
  <c r="P5155" i="4"/>
  <c r="R4555" i="4"/>
  <c r="P4555" i="4"/>
  <c r="V51" i="8"/>
  <c r="R4305" i="4"/>
  <c r="P4305" i="4"/>
  <c r="R5255" i="4"/>
  <c r="P5255" i="4"/>
  <c r="R3555" i="4"/>
  <c r="Q3555" i="4" s="1"/>
  <c r="P3555" i="4"/>
  <c r="O3555" i="4" s="1"/>
  <c r="R3805" i="4"/>
  <c r="P3805" i="4"/>
  <c r="U57" i="4"/>
  <c r="E57" i="4"/>
  <c r="T57" i="4" s="1"/>
  <c r="S57" i="4" s="1"/>
  <c r="C58" i="4"/>
  <c r="O57" i="4"/>
  <c r="R4355" i="4"/>
  <c r="P4355" i="4"/>
  <c r="R3955" i="4"/>
  <c r="P3955" i="4"/>
  <c r="R3755" i="4"/>
  <c r="P3755" i="4"/>
  <c r="R4255" i="4"/>
  <c r="P4255" i="4"/>
  <c r="F52" i="8"/>
  <c r="R4605" i="4"/>
  <c r="P4605" i="4"/>
  <c r="R4655" i="4"/>
  <c r="P4655" i="4"/>
  <c r="R4705" i="4"/>
  <c r="P4705" i="4"/>
  <c r="R5055" i="4"/>
  <c r="P5055" i="4"/>
  <c r="R4005" i="4"/>
  <c r="P4005" i="4"/>
  <c r="R3905" i="4"/>
  <c r="P3905" i="4"/>
  <c r="R3706" i="4" l="1"/>
  <c r="P3706" i="4"/>
  <c r="R4756" i="4"/>
  <c r="P4756" i="4"/>
  <c r="R3906" i="4"/>
  <c r="P3906" i="4"/>
  <c r="C59" i="4"/>
  <c r="E58" i="4"/>
  <c r="T58" i="4" s="1"/>
  <c r="S58" i="4" s="1"/>
  <c r="O58" i="4"/>
  <c r="R4356" i="4"/>
  <c r="P4356" i="4"/>
  <c r="R3806" i="4"/>
  <c r="P3806" i="4"/>
  <c r="R4206" i="4"/>
  <c r="P4206" i="4"/>
  <c r="R4106" i="4"/>
  <c r="P4106" i="4"/>
  <c r="R4406" i="4"/>
  <c r="P4406" i="4"/>
  <c r="R4256" i="4"/>
  <c r="P4256" i="4"/>
  <c r="R4156" i="4"/>
  <c r="P4156" i="4"/>
  <c r="R3756" i="4"/>
  <c r="P3756" i="4"/>
  <c r="V52" i="8"/>
  <c r="R5106" i="4"/>
  <c r="P5106" i="4"/>
  <c r="R5156" i="4"/>
  <c r="P5156" i="4"/>
  <c r="R4706" i="4"/>
  <c r="P4706" i="4"/>
  <c r="V58" i="4"/>
  <c r="U58" i="4" s="1"/>
  <c r="R5056" i="4"/>
  <c r="P5056" i="4"/>
  <c r="R5256" i="4"/>
  <c r="P5256" i="4"/>
  <c r="R4306" i="4"/>
  <c r="P4306" i="4"/>
  <c r="R4506" i="4"/>
  <c r="P4506" i="4"/>
  <c r="R4656" i="4"/>
  <c r="P4656" i="4"/>
  <c r="R4056" i="4"/>
  <c r="P4056" i="4"/>
  <c r="R3656" i="4"/>
  <c r="P3656" i="4"/>
  <c r="R5206" i="4"/>
  <c r="P5206" i="4"/>
  <c r="E3558" i="4"/>
  <c r="T3558" i="4" s="1"/>
  <c r="S3558" i="4" s="1"/>
  <c r="C3559" i="4"/>
  <c r="O3558" i="4"/>
  <c r="Q3558" i="4"/>
  <c r="R3556" i="4"/>
  <c r="Q3556" i="4" s="1"/>
  <c r="P3556" i="4"/>
  <c r="O3556" i="4" s="1"/>
  <c r="R3856" i="4"/>
  <c r="P3856" i="4"/>
  <c r="R3606" i="4"/>
  <c r="P3606" i="4"/>
  <c r="R4456" i="4"/>
  <c r="P4456" i="4"/>
  <c r="V3558" i="4"/>
  <c r="U3558" i="4" s="1"/>
  <c r="R4006" i="4"/>
  <c r="P4006" i="4"/>
  <c r="R4606" i="4"/>
  <c r="P4606" i="4"/>
  <c r="R4556" i="4"/>
  <c r="P4556" i="4"/>
  <c r="R3956" i="4"/>
  <c r="P3956" i="4"/>
  <c r="S52" i="8"/>
  <c r="C60" i="4" l="1"/>
  <c r="E59" i="4"/>
  <c r="T59" i="4" s="1"/>
  <c r="S59" i="4" s="1"/>
  <c r="O59" i="4"/>
  <c r="V3559" i="4"/>
  <c r="U3559" i="4" s="1"/>
  <c r="V59" i="4"/>
  <c r="U59" i="4" s="1"/>
  <c r="E3559" i="4"/>
  <c r="T3559" i="4" s="1"/>
  <c r="S3559" i="4" s="1"/>
  <c r="C3560" i="4"/>
  <c r="Q3559" i="4"/>
  <c r="O3559" i="4"/>
  <c r="E3560" i="4" l="1"/>
  <c r="T3560" i="4" s="1"/>
  <c r="S3560" i="4" s="1"/>
  <c r="C3561" i="4"/>
  <c r="Q3560" i="4"/>
  <c r="O3560" i="4"/>
  <c r="V60" i="4"/>
  <c r="U60" i="4" s="1"/>
  <c r="V3560" i="4"/>
  <c r="U3560" i="4" s="1"/>
  <c r="E60" i="4"/>
  <c r="T60" i="4" s="1"/>
  <c r="S60" i="4" s="1"/>
  <c r="C61" i="4"/>
  <c r="O60" i="4"/>
  <c r="V61" i="4" l="1"/>
  <c r="E3561" i="4"/>
  <c r="T3561" i="4" s="1"/>
  <c r="S3561" i="4" s="1"/>
  <c r="C3562" i="4"/>
  <c r="O3561" i="4"/>
  <c r="Q3561" i="4"/>
  <c r="U61" i="4"/>
  <c r="E61" i="4"/>
  <c r="T61" i="4" s="1"/>
  <c r="S61" i="4" s="1"/>
  <c r="V62" i="4" s="1"/>
  <c r="C62" i="4"/>
  <c r="O61" i="4"/>
  <c r="V3561" i="4"/>
  <c r="U3561" i="4" s="1"/>
  <c r="V3562" i="4" l="1"/>
  <c r="U3562" i="4"/>
  <c r="E3562" i="4"/>
  <c r="T3562" i="4" s="1"/>
  <c r="S3562" i="4" s="1"/>
  <c r="V3563" i="4" s="1"/>
  <c r="C3563" i="4"/>
  <c r="O3562" i="4"/>
  <c r="Q3562" i="4"/>
  <c r="U62" i="4"/>
  <c r="C63" i="4"/>
  <c r="E62" i="4"/>
  <c r="T62" i="4" s="1"/>
  <c r="S62" i="4" s="1"/>
  <c r="V63" i="4" s="1"/>
  <c r="O62" i="4"/>
  <c r="U3563" i="4" l="1"/>
  <c r="E3563" i="4"/>
  <c r="T3563" i="4" s="1"/>
  <c r="S3563" i="4" s="1"/>
  <c r="V3564" i="4" s="1"/>
  <c r="C3564" i="4"/>
  <c r="Q3563" i="4"/>
  <c r="O3563" i="4"/>
  <c r="U63" i="4"/>
  <c r="E63" i="4"/>
  <c r="T63" i="4" s="1"/>
  <c r="S63" i="4" s="1"/>
  <c r="V64" i="4" s="1"/>
  <c r="C64" i="4"/>
  <c r="O63" i="4"/>
  <c r="U64" i="4" l="1"/>
  <c r="C65" i="4"/>
  <c r="E64" i="4"/>
  <c r="T64" i="4" s="1"/>
  <c r="S64" i="4" s="1"/>
  <c r="V65" i="4" s="1"/>
  <c r="O64" i="4"/>
  <c r="U3564" i="4"/>
  <c r="E3564" i="4"/>
  <c r="T3564" i="4" s="1"/>
  <c r="S3564" i="4" s="1"/>
  <c r="V3565" i="4" s="1"/>
  <c r="C3565" i="4"/>
  <c r="O3564" i="4"/>
  <c r="Q3564" i="4"/>
  <c r="U65" i="4" l="1"/>
  <c r="C66" i="4"/>
  <c r="E65" i="4"/>
  <c r="T65" i="4" s="1"/>
  <c r="S65" i="4" s="1"/>
  <c r="V66" i="4" s="1"/>
  <c r="O65" i="4"/>
  <c r="U3565" i="4"/>
  <c r="E3565" i="4"/>
  <c r="T3565" i="4" s="1"/>
  <c r="S3565" i="4" s="1"/>
  <c r="V3566" i="4" s="1"/>
  <c r="C3566" i="4"/>
  <c r="Q3565" i="4"/>
  <c r="O3565" i="4"/>
  <c r="U66" i="4" l="1"/>
  <c r="E66" i="4"/>
  <c r="T66" i="4" s="1"/>
  <c r="S66" i="4" s="1"/>
  <c r="V67" i="4" s="1"/>
  <c r="C67" i="4"/>
  <c r="O66" i="4"/>
  <c r="U3566" i="4"/>
  <c r="E3566" i="4"/>
  <c r="T3566" i="4" s="1"/>
  <c r="S3566" i="4" s="1"/>
  <c r="C3567" i="4"/>
  <c r="Q3566" i="4"/>
  <c r="O3566" i="4"/>
  <c r="V3567" i="4" l="1"/>
  <c r="U67" i="4"/>
  <c r="E67" i="4"/>
  <c r="T67" i="4" s="1"/>
  <c r="S67" i="4" s="1"/>
  <c r="V68" i="4" s="1"/>
  <c r="C68" i="4"/>
  <c r="O67" i="4"/>
  <c r="U3567" i="4"/>
  <c r="E3567" i="4"/>
  <c r="T3567" i="4" s="1"/>
  <c r="S3567" i="4" s="1"/>
  <c r="V3568" i="4" s="1"/>
  <c r="C3568" i="4"/>
  <c r="O3567" i="4"/>
  <c r="Q3567" i="4"/>
  <c r="E3568" i="4" l="1"/>
  <c r="T3568" i="4" s="1"/>
  <c r="S3568" i="4" s="1"/>
  <c r="V3569" i="4" s="1"/>
  <c r="C3569" i="4"/>
  <c r="U3568" i="4"/>
  <c r="O3568" i="4"/>
  <c r="Q3568" i="4"/>
  <c r="U68" i="4"/>
  <c r="C69" i="4"/>
  <c r="E68" i="4"/>
  <c r="T68" i="4" s="1"/>
  <c r="S68" i="4" s="1"/>
  <c r="V69" i="4" s="1"/>
  <c r="O68" i="4"/>
  <c r="U3569" i="4" l="1"/>
  <c r="E3569" i="4"/>
  <c r="T3569" i="4" s="1"/>
  <c r="S3569" i="4" s="1"/>
  <c r="V3570" i="4" s="1"/>
  <c r="C3570" i="4"/>
  <c r="Q3569" i="4"/>
  <c r="O3569" i="4"/>
  <c r="U69" i="4"/>
  <c r="E69" i="4"/>
  <c r="T69" i="4" s="1"/>
  <c r="S69" i="4" s="1"/>
  <c r="C70" i="4"/>
  <c r="O69" i="4"/>
  <c r="U3570" i="4" l="1"/>
  <c r="E3570" i="4"/>
  <c r="T3570" i="4" s="1"/>
  <c r="S3570" i="4" s="1"/>
  <c r="V3571" i="4" s="1"/>
  <c r="C3571" i="4"/>
  <c r="O3570" i="4"/>
  <c r="Q3570" i="4"/>
  <c r="U70" i="4"/>
  <c r="C71" i="4"/>
  <c r="E70" i="4"/>
  <c r="T70" i="4" s="1"/>
  <c r="S70" i="4" s="1"/>
  <c r="V71" i="4" s="1"/>
  <c r="O70" i="4"/>
  <c r="V70" i="4"/>
  <c r="U3571" i="4" l="1"/>
  <c r="E3571" i="4"/>
  <c r="T3571" i="4" s="1"/>
  <c r="S3571" i="4" s="1"/>
  <c r="V3572" i="4" s="1"/>
  <c r="C3572" i="4"/>
  <c r="Q3571" i="4"/>
  <c r="O3571" i="4"/>
  <c r="U71" i="4"/>
  <c r="C72" i="4"/>
  <c r="E71" i="4"/>
  <c r="T71" i="4" s="1"/>
  <c r="S71" i="4" s="1"/>
  <c r="V72" i="4" s="1"/>
  <c r="O71" i="4"/>
  <c r="U3572" i="4" l="1"/>
  <c r="E3572" i="4"/>
  <c r="T3572" i="4" s="1"/>
  <c r="S3572" i="4" s="1"/>
  <c r="V3573" i="4" s="1"/>
  <c r="C3573" i="4"/>
  <c r="O3572" i="4"/>
  <c r="Q3572" i="4"/>
  <c r="U72" i="4"/>
  <c r="E72" i="4"/>
  <c r="T72" i="4" s="1"/>
  <c r="S72" i="4" s="1"/>
  <c r="V73" i="4" s="1"/>
  <c r="C73" i="4"/>
  <c r="O72" i="4"/>
  <c r="E3573" i="4" l="1"/>
  <c r="T3573" i="4" s="1"/>
  <c r="S3573" i="4" s="1"/>
  <c r="V3574" i="4" s="1"/>
  <c r="U3573" i="4"/>
  <c r="C3574" i="4"/>
  <c r="O3573" i="4"/>
  <c r="Q3573" i="4"/>
  <c r="U73" i="4"/>
  <c r="E73" i="4"/>
  <c r="T73" i="4" s="1"/>
  <c r="S73" i="4" s="1"/>
  <c r="V74" i="4" s="1"/>
  <c r="C74" i="4"/>
  <c r="O73" i="4"/>
  <c r="U3574" i="4" l="1"/>
  <c r="E3574" i="4"/>
  <c r="T3574" i="4" s="1"/>
  <c r="S3574" i="4" s="1"/>
  <c r="V3575" i="4" s="1"/>
  <c r="C3575" i="4"/>
  <c r="O3574" i="4"/>
  <c r="Q3574" i="4"/>
  <c r="U74" i="4"/>
  <c r="C75" i="4"/>
  <c r="E74" i="4"/>
  <c r="T74" i="4" s="1"/>
  <c r="S74" i="4" s="1"/>
  <c r="V75" i="4" s="1"/>
  <c r="O74" i="4"/>
  <c r="U3575" i="4" l="1"/>
  <c r="E3575" i="4"/>
  <c r="T3575" i="4" s="1"/>
  <c r="S3575" i="4" s="1"/>
  <c r="V3576" i="4" s="1"/>
  <c r="C3576" i="4"/>
  <c r="Q3575" i="4"/>
  <c r="O3575" i="4"/>
  <c r="U75" i="4"/>
  <c r="E75" i="4"/>
  <c r="T75" i="4" s="1"/>
  <c r="S75" i="4" s="1"/>
  <c r="V76" i="4" s="1"/>
  <c r="C76" i="4"/>
  <c r="O75" i="4"/>
  <c r="U3576" i="4" l="1"/>
  <c r="E3576" i="4"/>
  <c r="T3576" i="4" s="1"/>
  <c r="S3576" i="4" s="1"/>
  <c r="V3577" i="4" s="1"/>
  <c r="C3577" i="4"/>
  <c r="O3576" i="4"/>
  <c r="Q3576" i="4"/>
  <c r="U76" i="4"/>
  <c r="C77" i="4"/>
  <c r="E76" i="4"/>
  <c r="T76" i="4" s="1"/>
  <c r="S76" i="4" s="1"/>
  <c r="V77" i="4" s="1"/>
  <c r="O76" i="4"/>
  <c r="U3577" i="4" l="1"/>
  <c r="E3577" i="4"/>
  <c r="T3577" i="4" s="1"/>
  <c r="S3577" i="4" s="1"/>
  <c r="V3578" i="4" s="1"/>
  <c r="C3578" i="4"/>
  <c r="Q3577" i="4"/>
  <c r="O3577" i="4"/>
  <c r="U77" i="4"/>
  <c r="C78" i="4"/>
  <c r="E77" i="4"/>
  <c r="T77" i="4" s="1"/>
  <c r="S77" i="4" s="1"/>
  <c r="V78" i="4" s="1"/>
  <c r="O77" i="4"/>
  <c r="U3578" i="4" l="1"/>
  <c r="E3578" i="4"/>
  <c r="T3578" i="4" s="1"/>
  <c r="S3578" i="4" s="1"/>
  <c r="V3579" i="4" s="1"/>
  <c r="C3579" i="4"/>
  <c r="O3578" i="4"/>
  <c r="Q3578" i="4"/>
  <c r="U78" i="4"/>
  <c r="E78" i="4"/>
  <c r="T78" i="4" s="1"/>
  <c r="S78" i="4" s="1"/>
  <c r="V79" i="4" s="1"/>
  <c r="C79" i="4"/>
  <c r="O78" i="4"/>
  <c r="U3579" i="4" l="1"/>
  <c r="E3579" i="4"/>
  <c r="T3579" i="4" s="1"/>
  <c r="S3579" i="4" s="1"/>
  <c r="V3580" i="4" s="1"/>
  <c r="C3580" i="4"/>
  <c r="O3579" i="4"/>
  <c r="Q3579" i="4"/>
  <c r="U79" i="4"/>
  <c r="E79" i="4"/>
  <c r="T79" i="4" s="1"/>
  <c r="S79" i="4" s="1"/>
  <c r="V80" i="4" s="1"/>
  <c r="C80" i="4"/>
  <c r="O79" i="4"/>
  <c r="U3580" i="4" l="1"/>
  <c r="E3580" i="4"/>
  <c r="T3580" i="4" s="1"/>
  <c r="S3580" i="4" s="1"/>
  <c r="V3581" i="4" s="1"/>
  <c r="C3581" i="4"/>
  <c r="O3580" i="4"/>
  <c r="Q3580" i="4"/>
  <c r="U80" i="4"/>
  <c r="C81" i="4"/>
  <c r="E80" i="4"/>
  <c r="T80" i="4" s="1"/>
  <c r="S80" i="4" s="1"/>
  <c r="O80" i="4"/>
  <c r="U3581" i="4" l="1"/>
  <c r="E3581" i="4"/>
  <c r="T3581" i="4" s="1"/>
  <c r="S3581" i="4" s="1"/>
  <c r="V3582" i="4" s="1"/>
  <c r="C3582" i="4"/>
  <c r="Q3581" i="4"/>
  <c r="O3581" i="4"/>
  <c r="V81" i="4"/>
  <c r="U81" i="4" s="1"/>
  <c r="E81" i="4"/>
  <c r="T81" i="4" s="1"/>
  <c r="S81" i="4" s="1"/>
  <c r="C82" i="4"/>
  <c r="O81" i="4"/>
  <c r="C83" i="4" l="1"/>
  <c r="E82" i="4"/>
  <c r="T82" i="4" s="1"/>
  <c r="S82" i="4" s="1"/>
  <c r="O82" i="4"/>
  <c r="U3582" i="4"/>
  <c r="E3582" i="4"/>
  <c r="T3582" i="4" s="1"/>
  <c r="S3582" i="4" s="1"/>
  <c r="V3583" i="4" s="1"/>
  <c r="C3583" i="4"/>
  <c r="Q3582" i="4"/>
  <c r="O3582" i="4"/>
  <c r="V82" i="4"/>
  <c r="U82" i="4" s="1"/>
  <c r="V83" i="4" l="1"/>
  <c r="U83" i="4"/>
  <c r="C84" i="4"/>
  <c r="E83" i="4"/>
  <c r="T83" i="4" s="1"/>
  <c r="S83" i="4" s="1"/>
  <c r="V84" i="4" s="1"/>
  <c r="O83" i="4"/>
  <c r="U3583" i="4"/>
  <c r="C3584" i="4"/>
  <c r="E3583" i="4"/>
  <c r="T3583" i="4" s="1"/>
  <c r="S3583" i="4" s="1"/>
  <c r="V3584" i="4" s="1"/>
  <c r="Q3583" i="4"/>
  <c r="O3583" i="4"/>
  <c r="U84" i="4" l="1"/>
  <c r="E84" i="4"/>
  <c r="T84" i="4" s="1"/>
  <c r="S84" i="4" s="1"/>
  <c r="V85" i="4" s="1"/>
  <c r="C85" i="4"/>
  <c r="O84" i="4"/>
  <c r="U3584" i="4"/>
  <c r="E3584" i="4"/>
  <c r="T3584" i="4" s="1"/>
  <c r="S3584" i="4" s="1"/>
  <c r="V3585" i="4" s="1"/>
  <c r="C3585" i="4"/>
  <c r="O3584" i="4"/>
  <c r="Q3584" i="4"/>
  <c r="U85" i="4" l="1"/>
  <c r="E85" i="4"/>
  <c r="T85" i="4" s="1"/>
  <c r="S85" i="4" s="1"/>
  <c r="V86" i="4" s="1"/>
  <c r="C86" i="4"/>
  <c r="O85" i="4"/>
  <c r="U3585" i="4"/>
  <c r="E3585" i="4"/>
  <c r="T3585" i="4" s="1"/>
  <c r="S3585" i="4" s="1"/>
  <c r="V3586" i="4" s="1"/>
  <c r="C3586" i="4"/>
  <c r="Q3585" i="4"/>
  <c r="O3585" i="4"/>
  <c r="U86" i="4" l="1"/>
  <c r="C87" i="4"/>
  <c r="E86" i="4"/>
  <c r="T86" i="4" s="1"/>
  <c r="S86" i="4" s="1"/>
  <c r="V87" i="4" s="1"/>
  <c r="O86" i="4"/>
  <c r="U3586" i="4"/>
  <c r="E3586" i="4"/>
  <c r="T3586" i="4" s="1"/>
  <c r="S3586" i="4" s="1"/>
  <c r="V3587" i="4" s="1"/>
  <c r="C3587" i="4"/>
  <c r="O3586" i="4"/>
  <c r="Q3586" i="4"/>
  <c r="U87" i="4" l="1"/>
  <c r="E87" i="4"/>
  <c r="T87" i="4" s="1"/>
  <c r="S87" i="4" s="1"/>
  <c r="V88" i="4" s="1"/>
  <c r="C88" i="4"/>
  <c r="O87" i="4"/>
  <c r="U3587" i="4"/>
  <c r="E3587" i="4"/>
  <c r="T3587" i="4" s="1"/>
  <c r="S3587" i="4" s="1"/>
  <c r="C3588" i="4"/>
  <c r="O3587" i="4"/>
  <c r="Q3587" i="4"/>
  <c r="V3588" i="4" l="1"/>
  <c r="U3588" i="4" s="1"/>
  <c r="U88" i="4"/>
  <c r="C89" i="4"/>
  <c r="E88" i="4"/>
  <c r="T88" i="4" s="1"/>
  <c r="S88" i="4" s="1"/>
  <c r="V89" i="4" s="1"/>
  <c r="O88" i="4"/>
  <c r="E3588" i="4"/>
  <c r="T3588" i="4" s="1"/>
  <c r="S3588" i="4" s="1"/>
  <c r="C3589" i="4"/>
  <c r="Q3588" i="4"/>
  <c r="O3588" i="4"/>
  <c r="V3589" i="4" l="1"/>
  <c r="U89" i="4"/>
  <c r="C90" i="4"/>
  <c r="E89" i="4"/>
  <c r="T89" i="4" s="1"/>
  <c r="S89" i="4" s="1"/>
  <c r="V90" i="4" s="1"/>
  <c r="O89" i="4"/>
  <c r="U3589" i="4"/>
  <c r="E3589" i="4"/>
  <c r="T3589" i="4" s="1"/>
  <c r="S3589" i="4" s="1"/>
  <c r="V3590" i="4" s="1"/>
  <c r="C3590" i="4"/>
  <c r="O3589" i="4"/>
  <c r="Q3589" i="4"/>
  <c r="U90" i="4" l="1"/>
  <c r="E90" i="4"/>
  <c r="T90" i="4" s="1"/>
  <c r="S90" i="4" s="1"/>
  <c r="V91" i="4" s="1"/>
  <c r="C91" i="4"/>
  <c r="O90" i="4"/>
  <c r="U3590" i="4"/>
  <c r="E3590" i="4"/>
  <c r="T3590" i="4" s="1"/>
  <c r="S3590" i="4" s="1"/>
  <c r="V3591" i="4" s="1"/>
  <c r="C3591" i="4"/>
  <c r="O3590" i="4"/>
  <c r="Q3590" i="4"/>
  <c r="U91" i="4" l="1"/>
  <c r="E91" i="4"/>
  <c r="T91" i="4" s="1"/>
  <c r="S91" i="4" s="1"/>
  <c r="V92" i="4" s="1"/>
  <c r="C92" i="4"/>
  <c r="O91" i="4"/>
  <c r="U3591" i="4"/>
  <c r="E3591" i="4"/>
  <c r="T3591" i="4" s="1"/>
  <c r="S3591" i="4" s="1"/>
  <c r="V3592" i="4" s="1"/>
  <c r="C3592" i="4"/>
  <c r="Q3591" i="4"/>
  <c r="O3591" i="4"/>
  <c r="U92" i="4" l="1"/>
  <c r="C93" i="4"/>
  <c r="E92" i="4"/>
  <c r="T92" i="4" s="1"/>
  <c r="S92" i="4" s="1"/>
  <c r="V93" i="4" s="1"/>
  <c r="O92" i="4"/>
  <c r="U3592" i="4"/>
  <c r="Q3592" i="4"/>
  <c r="O3592" i="4"/>
  <c r="E3592" i="4"/>
  <c r="T3592" i="4" s="1"/>
  <c r="S3592" i="4" s="1"/>
  <c r="V3593" i="4" s="1"/>
  <c r="C3593" i="4"/>
  <c r="U93" i="4" l="1"/>
  <c r="E93" i="4"/>
  <c r="T93" i="4" s="1"/>
  <c r="S93" i="4" s="1"/>
  <c r="V94" i="4" s="1"/>
  <c r="C94" i="4"/>
  <c r="O93" i="4"/>
  <c r="U3593" i="4"/>
  <c r="E3593" i="4"/>
  <c r="T3593" i="4" s="1"/>
  <c r="S3593" i="4" s="1"/>
  <c r="V3594" i="4" s="1"/>
  <c r="C3594" i="4"/>
  <c r="O3593" i="4"/>
  <c r="Q3593" i="4"/>
  <c r="U94" i="4" l="1"/>
  <c r="C95" i="4"/>
  <c r="E94" i="4"/>
  <c r="T94" i="4" s="1"/>
  <c r="S94" i="4" s="1"/>
  <c r="V95" i="4" s="1"/>
  <c r="O94" i="4"/>
  <c r="U3594" i="4"/>
  <c r="E3594" i="4"/>
  <c r="T3594" i="4" s="1"/>
  <c r="S3594" i="4" s="1"/>
  <c r="V3595" i="4" s="1"/>
  <c r="C3595" i="4"/>
  <c r="O3594" i="4"/>
  <c r="Q3594" i="4"/>
  <c r="U95" i="4" l="1"/>
  <c r="C96" i="4"/>
  <c r="E95" i="4"/>
  <c r="T95" i="4" s="1"/>
  <c r="S95" i="4" s="1"/>
  <c r="V96" i="4" s="1"/>
  <c r="O95" i="4"/>
  <c r="U3595" i="4"/>
  <c r="E3595" i="4"/>
  <c r="T3595" i="4" s="1"/>
  <c r="S3595" i="4" s="1"/>
  <c r="V3596" i="4" s="1"/>
  <c r="C3596" i="4"/>
  <c r="Q3595" i="4"/>
  <c r="O3595" i="4"/>
  <c r="U96" i="4" l="1"/>
  <c r="E96" i="4"/>
  <c r="T96" i="4" s="1"/>
  <c r="S96" i="4" s="1"/>
  <c r="C97" i="4"/>
  <c r="O96" i="4"/>
  <c r="U3596" i="4"/>
  <c r="E3596" i="4"/>
  <c r="T3596" i="4" s="1"/>
  <c r="S3596" i="4" s="1"/>
  <c r="V3597" i="4" s="1"/>
  <c r="C3597" i="4"/>
  <c r="O3596" i="4"/>
  <c r="Q3596" i="4"/>
  <c r="U97" i="4" l="1"/>
  <c r="E97" i="4"/>
  <c r="T97" i="4" s="1"/>
  <c r="S97" i="4" s="1"/>
  <c r="V98" i="4" s="1"/>
  <c r="O97" i="4"/>
  <c r="C98" i="4"/>
  <c r="U3597" i="4"/>
  <c r="E3597" i="4"/>
  <c r="T3597" i="4" s="1"/>
  <c r="S3597" i="4" s="1"/>
  <c r="V3598" i="4" s="1"/>
  <c r="C3598" i="4"/>
  <c r="O3597" i="4"/>
  <c r="Q3597" i="4"/>
  <c r="V97" i="4"/>
  <c r="U3598" i="4" l="1"/>
  <c r="E3598" i="4"/>
  <c r="T3598" i="4" s="1"/>
  <c r="S3598" i="4" s="1"/>
  <c r="V3599" i="4" s="1"/>
  <c r="C3599" i="4"/>
  <c r="O3598" i="4"/>
  <c r="Q3598" i="4"/>
  <c r="U98" i="4"/>
  <c r="C99" i="4"/>
  <c r="E98" i="4"/>
  <c r="T98" i="4" s="1"/>
  <c r="S98" i="4" s="1"/>
  <c r="V99" i="4" s="1"/>
  <c r="O98" i="4"/>
  <c r="U3599" i="4" l="1"/>
  <c r="E3599" i="4"/>
  <c r="T3599" i="4" s="1"/>
  <c r="S3599" i="4" s="1"/>
  <c r="C3600" i="4"/>
  <c r="Q3599" i="4"/>
  <c r="O3599" i="4"/>
  <c r="U99" i="4"/>
  <c r="E99" i="4"/>
  <c r="T99" i="4" s="1"/>
  <c r="S99" i="4" s="1"/>
  <c r="V100" i="4" s="1"/>
  <c r="C100" i="4"/>
  <c r="O99" i="4"/>
  <c r="U100" i="4" l="1"/>
  <c r="C101" i="4"/>
  <c r="E100" i="4"/>
  <c r="T100" i="4" s="1"/>
  <c r="S100" i="4" s="1"/>
  <c r="V101" i="4" s="1"/>
  <c r="O100" i="4"/>
  <c r="U3600" i="4"/>
  <c r="E3600" i="4"/>
  <c r="T3600" i="4" s="1"/>
  <c r="S3600" i="4" s="1"/>
  <c r="V3601" i="4" s="1"/>
  <c r="C3601" i="4"/>
  <c r="O3600" i="4"/>
  <c r="Q3600" i="4"/>
  <c r="V3600" i="4"/>
  <c r="U101" i="4" l="1"/>
  <c r="C102" i="4"/>
  <c r="E101" i="4"/>
  <c r="T101" i="4" s="1"/>
  <c r="S101" i="4" s="1"/>
  <c r="V102" i="4" s="1"/>
  <c r="O101" i="4"/>
  <c r="U3601" i="4"/>
  <c r="E3601" i="4"/>
  <c r="T3601" i="4" s="1"/>
  <c r="S3601" i="4" s="1"/>
  <c r="V3602" i="4" s="1"/>
  <c r="C3602" i="4"/>
  <c r="Q3601" i="4"/>
  <c r="O3601" i="4"/>
  <c r="U102" i="4" l="1"/>
  <c r="E102" i="4"/>
  <c r="T102" i="4" s="1"/>
  <c r="S102" i="4" s="1"/>
  <c r="V103" i="4" s="1"/>
  <c r="C103" i="4"/>
  <c r="O102" i="4"/>
  <c r="U3602" i="4"/>
  <c r="E3602" i="4"/>
  <c r="T3602" i="4" s="1"/>
  <c r="S3602" i="4" s="1"/>
  <c r="C3603" i="4"/>
  <c r="O3602" i="4"/>
  <c r="Q3602" i="4"/>
  <c r="V3603" i="4" l="1"/>
  <c r="U103" i="4"/>
  <c r="E103" i="4"/>
  <c r="T103" i="4" s="1"/>
  <c r="S103" i="4" s="1"/>
  <c r="V104" i="4" s="1"/>
  <c r="C104" i="4"/>
  <c r="O103" i="4"/>
  <c r="U3603" i="4"/>
  <c r="E3603" i="4"/>
  <c r="T3603" i="4" s="1"/>
  <c r="S3603" i="4" s="1"/>
  <c r="V3604" i="4" s="1"/>
  <c r="C3604" i="4"/>
  <c r="O3603" i="4"/>
  <c r="Q3603" i="4"/>
  <c r="U3604" i="4" l="1"/>
  <c r="E3604" i="4"/>
  <c r="T3604" i="4" s="1"/>
  <c r="S3604" i="4" s="1"/>
  <c r="V3605" i="4" s="1"/>
  <c r="C3605" i="4"/>
  <c r="O3604" i="4"/>
  <c r="Q3604" i="4"/>
  <c r="U104" i="4"/>
  <c r="C105" i="4"/>
  <c r="E104" i="4"/>
  <c r="T104" i="4" s="1"/>
  <c r="S104" i="4" s="1"/>
  <c r="V105" i="4" s="1"/>
  <c r="O104" i="4"/>
  <c r="U3605" i="4" l="1"/>
  <c r="E3605" i="4"/>
  <c r="T3605" i="4" s="1"/>
  <c r="S3605" i="4" s="1"/>
  <c r="V3606" i="4" s="1"/>
  <c r="C3606" i="4"/>
  <c r="Q3605" i="4"/>
  <c r="O3605" i="4"/>
  <c r="U105" i="4"/>
  <c r="E105" i="4"/>
  <c r="T105" i="4" s="1"/>
  <c r="S105" i="4" s="1"/>
  <c r="V106" i="4" s="1"/>
  <c r="C106" i="4"/>
  <c r="O105" i="4"/>
  <c r="U3606" i="4" l="1"/>
  <c r="C3607" i="4"/>
  <c r="E3606" i="4"/>
  <c r="T3606" i="4" s="1"/>
  <c r="S3606" i="4" s="1"/>
  <c r="V3607" i="4" s="1"/>
  <c r="O3606" i="4"/>
  <c r="Q3606" i="4"/>
  <c r="U106" i="4"/>
  <c r="C107" i="4"/>
  <c r="E106" i="4"/>
  <c r="T106" i="4" s="1"/>
  <c r="S106" i="4" s="1"/>
  <c r="O106" i="4"/>
  <c r="V107" i="4" l="1"/>
  <c r="U3607" i="4"/>
  <c r="E3607" i="4"/>
  <c r="T3607" i="4" s="1"/>
  <c r="S3607" i="4" s="1"/>
  <c r="C3608" i="4"/>
  <c r="O3607" i="4"/>
  <c r="Q3607" i="4"/>
  <c r="U107" i="4"/>
  <c r="C108" i="4"/>
  <c r="E107" i="4"/>
  <c r="T107" i="4" s="1"/>
  <c r="S107" i="4" s="1"/>
  <c r="O107" i="4"/>
  <c r="E108" i="4" l="1"/>
  <c r="T108" i="4" s="1"/>
  <c r="S108" i="4" s="1"/>
  <c r="C109" i="4"/>
  <c r="O108" i="4"/>
  <c r="E3608" i="4"/>
  <c r="T3608" i="4" s="1"/>
  <c r="S3608" i="4" s="1"/>
  <c r="C3609" i="4"/>
  <c r="Q3608" i="4"/>
  <c r="O3608" i="4"/>
  <c r="V108" i="4"/>
  <c r="U108" i="4" s="1"/>
  <c r="V3608" i="4"/>
  <c r="U3608" i="4" s="1"/>
  <c r="V109" i="4" l="1"/>
  <c r="V3609" i="4"/>
  <c r="U3609" i="4" s="1"/>
  <c r="U109" i="4"/>
  <c r="E109" i="4"/>
  <c r="T109" i="4" s="1"/>
  <c r="S109" i="4" s="1"/>
  <c r="V110" i="4" s="1"/>
  <c r="C110" i="4"/>
  <c r="O109" i="4"/>
  <c r="E3609" i="4"/>
  <c r="T3609" i="4" s="1"/>
  <c r="S3609" i="4" s="1"/>
  <c r="C3610" i="4"/>
  <c r="O3609" i="4"/>
  <c r="Q3609" i="4"/>
  <c r="U110" i="4" l="1"/>
  <c r="C111" i="4"/>
  <c r="E110" i="4"/>
  <c r="T110" i="4" s="1"/>
  <c r="S110" i="4" s="1"/>
  <c r="V111" i="4" s="1"/>
  <c r="O110" i="4"/>
  <c r="U3610" i="4"/>
  <c r="C3611" i="4"/>
  <c r="E3610" i="4"/>
  <c r="T3610" i="4" s="1"/>
  <c r="S3610" i="4" s="1"/>
  <c r="Q3610" i="4"/>
  <c r="O3610" i="4"/>
  <c r="V3610" i="4"/>
  <c r="E3611" i="4" l="1"/>
  <c r="T3611" i="4" s="1"/>
  <c r="S3611" i="4" s="1"/>
  <c r="C3612" i="4"/>
  <c r="Q3611" i="4"/>
  <c r="O3611" i="4"/>
  <c r="U111" i="4"/>
  <c r="E111" i="4"/>
  <c r="T111" i="4" s="1"/>
  <c r="S111" i="4" s="1"/>
  <c r="C112" i="4"/>
  <c r="O111" i="4"/>
  <c r="V3611" i="4"/>
  <c r="U3611" i="4" s="1"/>
  <c r="E3612" i="4" l="1"/>
  <c r="T3612" i="4" s="1"/>
  <c r="S3612" i="4" s="1"/>
  <c r="C3613" i="4"/>
  <c r="O3612" i="4"/>
  <c r="Q3612" i="4"/>
  <c r="V3612" i="4"/>
  <c r="U3612" i="4" s="1"/>
  <c r="C113" i="4"/>
  <c r="E112" i="4"/>
  <c r="T112" i="4" s="1"/>
  <c r="S112" i="4" s="1"/>
  <c r="O112" i="4"/>
  <c r="V112" i="4"/>
  <c r="U112" i="4" s="1"/>
  <c r="V3613" i="4" l="1"/>
  <c r="V113" i="4"/>
  <c r="U3613" i="4"/>
  <c r="E3613" i="4"/>
  <c r="T3613" i="4" s="1"/>
  <c r="S3613" i="4" s="1"/>
  <c r="V3614" i="4" s="1"/>
  <c r="C3614" i="4"/>
  <c r="O3613" i="4"/>
  <c r="Q3613" i="4"/>
  <c r="U113" i="4"/>
  <c r="C114" i="4"/>
  <c r="E113" i="4"/>
  <c r="T113" i="4" s="1"/>
  <c r="S113" i="4" s="1"/>
  <c r="V114" i="4" s="1"/>
  <c r="O113" i="4"/>
  <c r="U3614" i="4" l="1"/>
  <c r="E3614" i="4"/>
  <c r="T3614" i="4" s="1"/>
  <c r="S3614" i="4" s="1"/>
  <c r="V3615" i="4" s="1"/>
  <c r="C3615" i="4"/>
  <c r="Q3614" i="4"/>
  <c r="O3614" i="4"/>
  <c r="U114" i="4"/>
  <c r="E114" i="4"/>
  <c r="T114" i="4" s="1"/>
  <c r="S114" i="4" s="1"/>
  <c r="V115" i="4" s="1"/>
  <c r="C115" i="4"/>
  <c r="O114" i="4"/>
  <c r="U115" i="4" l="1"/>
  <c r="E115" i="4"/>
  <c r="T115" i="4" s="1"/>
  <c r="S115" i="4" s="1"/>
  <c r="V116" i="4" s="1"/>
  <c r="C116" i="4"/>
  <c r="O115" i="4"/>
  <c r="U3615" i="4"/>
  <c r="E3615" i="4"/>
  <c r="T3615" i="4" s="1"/>
  <c r="S3615" i="4" s="1"/>
  <c r="V3616" i="4" s="1"/>
  <c r="C3616" i="4"/>
  <c r="O3615" i="4"/>
  <c r="Q3615" i="4"/>
  <c r="U116" i="4" l="1"/>
  <c r="C117" i="4"/>
  <c r="E116" i="4"/>
  <c r="T116" i="4" s="1"/>
  <c r="S116" i="4" s="1"/>
  <c r="V117" i="4" s="1"/>
  <c r="O116" i="4"/>
  <c r="U3616" i="4"/>
  <c r="E3616" i="4"/>
  <c r="T3616" i="4" s="1"/>
  <c r="S3616" i="4" s="1"/>
  <c r="V3617" i="4" s="1"/>
  <c r="C3617" i="4"/>
  <c r="Q3616" i="4"/>
  <c r="O3616" i="4"/>
  <c r="U117" i="4" l="1"/>
  <c r="E117" i="4"/>
  <c r="T117" i="4" s="1"/>
  <c r="S117" i="4" s="1"/>
  <c r="V118" i="4" s="1"/>
  <c r="C118" i="4"/>
  <c r="O117" i="4"/>
  <c r="U3617" i="4"/>
  <c r="E3617" i="4"/>
  <c r="T3617" i="4" s="1"/>
  <c r="S3617" i="4" s="1"/>
  <c r="V3618" i="4" s="1"/>
  <c r="C3618" i="4"/>
  <c r="Q3617" i="4"/>
  <c r="O3617" i="4"/>
  <c r="U118" i="4" l="1"/>
  <c r="C119" i="4"/>
  <c r="E118" i="4"/>
  <c r="T118" i="4" s="1"/>
  <c r="S118" i="4" s="1"/>
  <c r="V119" i="4" s="1"/>
  <c r="O118" i="4"/>
  <c r="U3618" i="4"/>
  <c r="E3618" i="4"/>
  <c r="T3618" i="4" s="1"/>
  <c r="S3618" i="4" s="1"/>
  <c r="V3619" i="4" s="1"/>
  <c r="C3619" i="4"/>
  <c r="Q3618" i="4"/>
  <c r="O3618" i="4"/>
  <c r="U119" i="4" l="1"/>
  <c r="C120" i="4"/>
  <c r="E119" i="4"/>
  <c r="T119" i="4" s="1"/>
  <c r="S119" i="4" s="1"/>
  <c r="V120" i="4" s="1"/>
  <c r="O119" i="4"/>
  <c r="U3619" i="4"/>
  <c r="C3620" i="4"/>
  <c r="E3619" i="4"/>
  <c r="T3619" i="4" s="1"/>
  <c r="S3619" i="4" s="1"/>
  <c r="V3620" i="4" s="1"/>
  <c r="O3619" i="4"/>
  <c r="Q3619" i="4"/>
  <c r="U3620" i="4" l="1"/>
  <c r="E3620" i="4"/>
  <c r="T3620" i="4" s="1"/>
  <c r="S3620" i="4" s="1"/>
  <c r="V3621" i="4" s="1"/>
  <c r="C3621" i="4"/>
  <c r="Q3620" i="4"/>
  <c r="O3620" i="4"/>
  <c r="U120" i="4"/>
  <c r="E120" i="4"/>
  <c r="T120" i="4" s="1"/>
  <c r="S120" i="4" s="1"/>
  <c r="V121" i="4" s="1"/>
  <c r="C121" i="4"/>
  <c r="O120" i="4"/>
  <c r="U121" i="4" l="1"/>
  <c r="E121" i="4"/>
  <c r="T121" i="4" s="1"/>
  <c r="S121" i="4" s="1"/>
  <c r="V122" i="4" s="1"/>
  <c r="C122" i="4"/>
  <c r="O121" i="4"/>
  <c r="U3621" i="4"/>
  <c r="E3621" i="4"/>
  <c r="T3621" i="4" s="1"/>
  <c r="S3621" i="4" s="1"/>
  <c r="V3622" i="4" s="1"/>
  <c r="C3622" i="4"/>
  <c r="O3621" i="4"/>
  <c r="Q3621" i="4"/>
  <c r="U122" i="4" l="1"/>
  <c r="C123" i="4"/>
  <c r="E122" i="4"/>
  <c r="T122" i="4" s="1"/>
  <c r="S122" i="4" s="1"/>
  <c r="V123" i="4" s="1"/>
  <c r="O122" i="4"/>
  <c r="U3622" i="4"/>
  <c r="E3622" i="4"/>
  <c r="T3622" i="4" s="1"/>
  <c r="S3622" i="4" s="1"/>
  <c r="V3623" i="4" s="1"/>
  <c r="C3623" i="4"/>
  <c r="O3622" i="4"/>
  <c r="Q3622" i="4"/>
  <c r="U123" i="4" l="1"/>
  <c r="E123" i="4"/>
  <c r="T123" i="4" s="1"/>
  <c r="S123" i="4" s="1"/>
  <c r="V124" i="4" s="1"/>
  <c r="C124" i="4"/>
  <c r="O123" i="4"/>
  <c r="U3623" i="4"/>
  <c r="E3623" i="4"/>
  <c r="T3623" i="4" s="1"/>
  <c r="S3623" i="4" s="1"/>
  <c r="V3624" i="4" s="1"/>
  <c r="C3624" i="4"/>
  <c r="Q3623" i="4"/>
  <c r="O3623" i="4"/>
  <c r="U124" i="4" l="1"/>
  <c r="C125" i="4"/>
  <c r="E124" i="4"/>
  <c r="T124" i="4" s="1"/>
  <c r="S124" i="4" s="1"/>
  <c r="V125" i="4" s="1"/>
  <c r="O124" i="4"/>
  <c r="U3624" i="4"/>
  <c r="E3624" i="4"/>
  <c r="T3624" i="4" s="1"/>
  <c r="S3624" i="4" s="1"/>
  <c r="V3625" i="4" s="1"/>
  <c r="C3625" i="4"/>
  <c r="O3624" i="4"/>
  <c r="Q3624" i="4"/>
  <c r="U125" i="4" l="1"/>
  <c r="C126" i="4"/>
  <c r="E125" i="4"/>
  <c r="T125" i="4" s="1"/>
  <c r="S125" i="4" s="1"/>
  <c r="O125" i="4"/>
  <c r="U3625" i="4"/>
  <c r="E3625" i="4"/>
  <c r="T3625" i="4" s="1"/>
  <c r="S3625" i="4" s="1"/>
  <c r="V3626" i="4" s="1"/>
  <c r="C3626" i="4"/>
  <c r="O3625" i="4"/>
  <c r="Q3625" i="4"/>
  <c r="U3626" i="4" l="1"/>
  <c r="E3626" i="4"/>
  <c r="T3626" i="4" s="1"/>
  <c r="S3626" i="4" s="1"/>
  <c r="V3627" i="4" s="1"/>
  <c r="C3627" i="4"/>
  <c r="Q3626" i="4"/>
  <c r="O3626" i="4"/>
  <c r="V126" i="4"/>
  <c r="U126" i="4"/>
  <c r="E126" i="4"/>
  <c r="T126" i="4" s="1"/>
  <c r="S126" i="4" s="1"/>
  <c r="V127" i="4" s="1"/>
  <c r="C127" i="4"/>
  <c r="O126" i="4"/>
  <c r="U127" i="4" l="1"/>
  <c r="E127" i="4"/>
  <c r="T127" i="4" s="1"/>
  <c r="S127" i="4" s="1"/>
  <c r="V128" i="4" s="1"/>
  <c r="C128" i="4"/>
  <c r="O127" i="4"/>
  <c r="U3627" i="4"/>
  <c r="E3627" i="4"/>
  <c r="T3627" i="4" s="1"/>
  <c r="S3627" i="4" s="1"/>
  <c r="V3628" i="4" s="1"/>
  <c r="C3628" i="4"/>
  <c r="O3627" i="4"/>
  <c r="Q3627" i="4"/>
  <c r="U128" i="4" l="1"/>
  <c r="C129" i="4"/>
  <c r="E128" i="4"/>
  <c r="T128" i="4" s="1"/>
  <c r="S128" i="4" s="1"/>
  <c r="V129" i="4" s="1"/>
  <c r="O128" i="4"/>
  <c r="U3628" i="4"/>
  <c r="E3628" i="4"/>
  <c r="T3628" i="4" s="1"/>
  <c r="S3628" i="4" s="1"/>
  <c r="V3629" i="4" s="1"/>
  <c r="C3629" i="4"/>
  <c r="O3628" i="4"/>
  <c r="Q3628" i="4"/>
  <c r="U129" i="4" l="1"/>
  <c r="E129" i="4"/>
  <c r="T129" i="4" s="1"/>
  <c r="S129" i="4" s="1"/>
  <c r="V130" i="4" s="1"/>
  <c r="C130" i="4"/>
  <c r="O129" i="4"/>
  <c r="U3629" i="4"/>
  <c r="E3629" i="4"/>
  <c r="T3629" i="4" s="1"/>
  <c r="S3629" i="4" s="1"/>
  <c r="V3630" i="4" s="1"/>
  <c r="C3630" i="4"/>
  <c r="Q3629" i="4"/>
  <c r="O3629" i="4"/>
  <c r="U130" i="4" l="1"/>
  <c r="C131" i="4"/>
  <c r="E130" i="4"/>
  <c r="T130" i="4" s="1"/>
  <c r="S130" i="4" s="1"/>
  <c r="V131" i="4" s="1"/>
  <c r="O130" i="4"/>
  <c r="U3630" i="4"/>
  <c r="E3630" i="4"/>
  <c r="T3630" i="4" s="1"/>
  <c r="S3630" i="4" s="1"/>
  <c r="V3631" i="4" s="1"/>
  <c r="C3631" i="4"/>
  <c r="O3630" i="4"/>
  <c r="Q3630" i="4"/>
  <c r="U131" i="4" l="1"/>
  <c r="C132" i="4"/>
  <c r="E131" i="4"/>
  <c r="T131" i="4" s="1"/>
  <c r="S131" i="4" s="1"/>
  <c r="O131" i="4"/>
  <c r="U3631" i="4"/>
  <c r="E3631" i="4"/>
  <c r="T3631" i="4" s="1"/>
  <c r="S3631" i="4" s="1"/>
  <c r="V3632" i="4" s="1"/>
  <c r="C3632" i="4"/>
  <c r="O3631" i="4"/>
  <c r="Q3631" i="4"/>
  <c r="V132" i="4" l="1"/>
  <c r="U132" i="4"/>
  <c r="E132" i="4"/>
  <c r="T132" i="4" s="1"/>
  <c r="S132" i="4" s="1"/>
  <c r="V133" i="4" s="1"/>
  <c r="C133" i="4"/>
  <c r="O132" i="4"/>
  <c r="U3632" i="4"/>
  <c r="E3632" i="4"/>
  <c r="T3632" i="4" s="1"/>
  <c r="S3632" i="4" s="1"/>
  <c r="V3633" i="4" s="1"/>
  <c r="C3633" i="4"/>
  <c r="Q3632" i="4"/>
  <c r="O3632" i="4"/>
  <c r="U133" i="4" l="1"/>
  <c r="E133" i="4"/>
  <c r="T133" i="4" s="1"/>
  <c r="S133" i="4" s="1"/>
  <c r="V134" i="4" s="1"/>
  <c r="C134" i="4"/>
  <c r="O133" i="4"/>
  <c r="U3633" i="4"/>
  <c r="E3633" i="4"/>
  <c r="T3633" i="4" s="1"/>
  <c r="S3633" i="4" s="1"/>
  <c r="V3634" i="4" s="1"/>
  <c r="C3634" i="4"/>
  <c r="O3633" i="4"/>
  <c r="Q3633" i="4"/>
  <c r="U134" i="4" l="1"/>
  <c r="C135" i="4"/>
  <c r="E134" i="4"/>
  <c r="T134" i="4" s="1"/>
  <c r="S134" i="4" s="1"/>
  <c r="V135" i="4" s="1"/>
  <c r="O134" i="4"/>
  <c r="U3634" i="4"/>
  <c r="E3634" i="4"/>
  <c r="T3634" i="4" s="1"/>
  <c r="S3634" i="4" s="1"/>
  <c r="V3635" i="4" s="1"/>
  <c r="C3635" i="4"/>
  <c r="O3634" i="4"/>
  <c r="Q3634" i="4"/>
  <c r="E135" i="4" l="1"/>
  <c r="T135" i="4" s="1"/>
  <c r="S135" i="4" s="1"/>
  <c r="V136" i="4" s="1"/>
  <c r="C136" i="4"/>
  <c r="U135" i="4"/>
  <c r="O135" i="4"/>
  <c r="U3635" i="4"/>
  <c r="E3635" i="4"/>
  <c r="T3635" i="4" s="1"/>
  <c r="S3635" i="4" s="1"/>
  <c r="V3636" i="4" s="1"/>
  <c r="C3636" i="4"/>
  <c r="Q3635" i="4"/>
  <c r="O3635" i="4"/>
  <c r="U136" i="4" l="1"/>
  <c r="C137" i="4"/>
  <c r="E136" i="4"/>
  <c r="T136" i="4" s="1"/>
  <c r="S136" i="4" s="1"/>
  <c r="V137" i="4" s="1"/>
  <c r="O136" i="4"/>
  <c r="U3636" i="4"/>
  <c r="E3636" i="4"/>
  <c r="T3636" i="4" s="1"/>
  <c r="S3636" i="4" s="1"/>
  <c r="V3637" i="4" s="1"/>
  <c r="C3637" i="4"/>
  <c r="Q3636" i="4"/>
  <c r="O3636" i="4"/>
  <c r="U137" i="4" l="1"/>
  <c r="C138" i="4"/>
  <c r="E137" i="4"/>
  <c r="T137" i="4" s="1"/>
  <c r="S137" i="4" s="1"/>
  <c r="V138" i="4" s="1"/>
  <c r="O137" i="4"/>
  <c r="U3637" i="4"/>
  <c r="C3638" i="4"/>
  <c r="E3637" i="4"/>
  <c r="T3637" i="4" s="1"/>
  <c r="S3637" i="4" s="1"/>
  <c r="V3638" i="4" s="1"/>
  <c r="O3637" i="4"/>
  <c r="Q3637" i="4"/>
  <c r="U3638" i="4" l="1"/>
  <c r="E3638" i="4"/>
  <c r="T3638" i="4" s="1"/>
  <c r="S3638" i="4" s="1"/>
  <c r="V3639" i="4" s="1"/>
  <c r="C3639" i="4"/>
  <c r="Q3638" i="4"/>
  <c r="O3638" i="4"/>
  <c r="U138" i="4"/>
  <c r="E138" i="4"/>
  <c r="T138" i="4" s="1"/>
  <c r="S138" i="4" s="1"/>
  <c r="V139" i="4" s="1"/>
  <c r="C139" i="4"/>
  <c r="O138" i="4"/>
  <c r="U3639" i="4" l="1"/>
  <c r="E3639" i="4"/>
  <c r="T3639" i="4" s="1"/>
  <c r="S3639" i="4" s="1"/>
  <c r="V3640" i="4" s="1"/>
  <c r="C3640" i="4"/>
  <c r="O3639" i="4"/>
  <c r="Q3639" i="4"/>
  <c r="U139" i="4"/>
  <c r="E139" i="4"/>
  <c r="T139" i="4" s="1"/>
  <c r="S139" i="4" s="1"/>
  <c r="V140" i="4" s="1"/>
  <c r="C140" i="4"/>
  <c r="O139" i="4"/>
  <c r="U3640" i="4" l="1"/>
  <c r="E3640" i="4"/>
  <c r="T3640" i="4" s="1"/>
  <c r="S3640" i="4" s="1"/>
  <c r="V3641" i="4" s="1"/>
  <c r="C3641" i="4"/>
  <c r="O3640" i="4"/>
  <c r="Q3640" i="4"/>
  <c r="U140" i="4"/>
  <c r="C141" i="4"/>
  <c r="E140" i="4"/>
  <c r="T140" i="4" s="1"/>
  <c r="S140" i="4" s="1"/>
  <c r="V141" i="4" s="1"/>
  <c r="O140" i="4"/>
  <c r="U3641" i="4" l="1"/>
  <c r="E3641" i="4"/>
  <c r="T3641" i="4" s="1"/>
  <c r="S3641" i="4" s="1"/>
  <c r="V3642" i="4" s="1"/>
  <c r="C3642" i="4"/>
  <c r="Q3641" i="4"/>
  <c r="O3641" i="4"/>
  <c r="U141" i="4"/>
  <c r="E141" i="4"/>
  <c r="T141" i="4" s="1"/>
  <c r="S141" i="4" s="1"/>
  <c r="V142" i="4" s="1"/>
  <c r="C142" i="4"/>
  <c r="O141" i="4"/>
  <c r="U142" i="4" l="1"/>
  <c r="C143" i="4"/>
  <c r="E142" i="4"/>
  <c r="T142" i="4" s="1"/>
  <c r="S142" i="4" s="1"/>
  <c r="O142" i="4"/>
  <c r="U3642" i="4"/>
  <c r="E3642" i="4"/>
  <c r="T3642" i="4" s="1"/>
  <c r="S3642" i="4" s="1"/>
  <c r="V3643" i="4" s="1"/>
  <c r="C3643" i="4"/>
  <c r="O3642" i="4"/>
  <c r="Q3642" i="4"/>
  <c r="U3643" i="4" l="1"/>
  <c r="E3643" i="4"/>
  <c r="T3643" i="4" s="1"/>
  <c r="S3643" i="4" s="1"/>
  <c r="C3644" i="4"/>
  <c r="O3643" i="4"/>
  <c r="Q3643" i="4"/>
  <c r="V143" i="4"/>
  <c r="U143" i="4"/>
  <c r="C144" i="4"/>
  <c r="E143" i="4"/>
  <c r="T143" i="4" s="1"/>
  <c r="S143" i="4" s="1"/>
  <c r="O143" i="4"/>
  <c r="V144" i="4" l="1"/>
  <c r="E3644" i="4"/>
  <c r="T3644" i="4" s="1"/>
  <c r="S3644" i="4" s="1"/>
  <c r="C3645" i="4"/>
  <c r="Q3644" i="4"/>
  <c r="O3644" i="4"/>
  <c r="U144" i="4"/>
  <c r="E144" i="4"/>
  <c r="T144" i="4" s="1"/>
  <c r="S144" i="4" s="1"/>
  <c r="V145" i="4" s="1"/>
  <c r="C145" i="4"/>
  <c r="O144" i="4"/>
  <c r="V3644" i="4"/>
  <c r="U3644" i="4" s="1"/>
  <c r="V3645" i="4" l="1"/>
  <c r="U3645" i="4"/>
  <c r="E3645" i="4"/>
  <c r="T3645" i="4" s="1"/>
  <c r="S3645" i="4" s="1"/>
  <c r="V3646" i="4" s="1"/>
  <c r="C3646" i="4"/>
  <c r="O3645" i="4"/>
  <c r="Q3645" i="4"/>
  <c r="U145" i="4"/>
  <c r="E145" i="4"/>
  <c r="T145" i="4" s="1"/>
  <c r="S145" i="4" s="1"/>
  <c r="V146" i="4" s="1"/>
  <c r="C146" i="4"/>
  <c r="O145" i="4"/>
  <c r="U3646" i="4" l="1"/>
  <c r="E3646" i="4"/>
  <c r="T3646" i="4" s="1"/>
  <c r="S3646" i="4" s="1"/>
  <c r="C3647" i="4"/>
  <c r="O3646" i="4"/>
  <c r="Q3646" i="4"/>
  <c r="U146" i="4"/>
  <c r="C147" i="4"/>
  <c r="E146" i="4"/>
  <c r="T146" i="4" s="1"/>
  <c r="S146" i="4" s="1"/>
  <c r="O146" i="4"/>
  <c r="E147" i="4" l="1"/>
  <c r="T147" i="4" s="1"/>
  <c r="S147" i="4" s="1"/>
  <c r="C148" i="4"/>
  <c r="O147" i="4"/>
  <c r="E3647" i="4"/>
  <c r="T3647" i="4" s="1"/>
  <c r="S3647" i="4" s="1"/>
  <c r="C3648" i="4"/>
  <c r="Q3647" i="4"/>
  <c r="O3647" i="4"/>
  <c r="V147" i="4"/>
  <c r="U147" i="4" s="1"/>
  <c r="V3647" i="4"/>
  <c r="U3647" i="4" s="1"/>
  <c r="V3648" i="4" l="1"/>
  <c r="C149" i="4"/>
  <c r="E148" i="4"/>
  <c r="T148" i="4" s="1"/>
  <c r="S148" i="4" s="1"/>
  <c r="O148" i="4"/>
  <c r="V148" i="4"/>
  <c r="U148" i="4" s="1"/>
  <c r="U3648" i="4"/>
  <c r="E3648" i="4"/>
  <c r="T3648" i="4" s="1"/>
  <c r="S3648" i="4" s="1"/>
  <c r="V3649" i="4" s="1"/>
  <c r="C3649" i="4"/>
  <c r="O3648" i="4"/>
  <c r="Q3648" i="4"/>
  <c r="V149" i="4" l="1"/>
  <c r="U3649" i="4"/>
  <c r="E3649" i="4"/>
  <c r="T3649" i="4" s="1"/>
  <c r="S3649" i="4" s="1"/>
  <c r="V3650" i="4" s="1"/>
  <c r="C3650" i="4"/>
  <c r="O3649" i="4"/>
  <c r="Q3649" i="4"/>
  <c r="U149" i="4"/>
  <c r="C150" i="4"/>
  <c r="E149" i="4"/>
  <c r="T149" i="4" s="1"/>
  <c r="S149" i="4" s="1"/>
  <c r="V150" i="4" s="1"/>
  <c r="O149" i="4"/>
  <c r="U3650" i="4" l="1"/>
  <c r="E3650" i="4"/>
  <c r="T3650" i="4" s="1"/>
  <c r="S3650" i="4" s="1"/>
  <c r="V3651" i="4" s="1"/>
  <c r="C3651" i="4"/>
  <c r="Q3650" i="4"/>
  <c r="O3650" i="4"/>
  <c r="U150" i="4"/>
  <c r="E150" i="4"/>
  <c r="T150" i="4" s="1"/>
  <c r="S150" i="4" s="1"/>
  <c r="V151" i="4" s="1"/>
  <c r="C151" i="4"/>
  <c r="O150" i="4"/>
  <c r="U151" i="4" l="1"/>
  <c r="E151" i="4"/>
  <c r="T151" i="4" s="1"/>
  <c r="S151" i="4" s="1"/>
  <c r="V152" i="4" s="1"/>
  <c r="C152" i="4"/>
  <c r="O151" i="4"/>
  <c r="U3651" i="4"/>
  <c r="E3651" i="4"/>
  <c r="T3651" i="4" s="1"/>
  <c r="S3651" i="4" s="1"/>
  <c r="V3652" i="4" s="1"/>
  <c r="C3652" i="4"/>
  <c r="O3651" i="4"/>
  <c r="Q3651" i="4"/>
  <c r="U3652" i="4" l="1"/>
  <c r="E3652" i="4"/>
  <c r="T3652" i="4" s="1"/>
  <c r="S3652" i="4" s="1"/>
  <c r="V3653" i="4" s="1"/>
  <c r="C3653" i="4"/>
  <c r="O3652" i="4"/>
  <c r="Q3652" i="4"/>
  <c r="U152" i="4"/>
  <c r="C153" i="4"/>
  <c r="E152" i="4"/>
  <c r="T152" i="4" s="1"/>
  <c r="S152" i="4" s="1"/>
  <c r="V153" i="4" s="1"/>
  <c r="O152" i="4"/>
  <c r="U3653" i="4" l="1"/>
  <c r="E3653" i="4"/>
  <c r="T3653" i="4" s="1"/>
  <c r="S3653" i="4" s="1"/>
  <c r="V3654" i="4" s="1"/>
  <c r="C3654" i="4"/>
  <c r="Q3653" i="4"/>
  <c r="O3653" i="4"/>
  <c r="U153" i="4"/>
  <c r="E153" i="4"/>
  <c r="T153" i="4" s="1"/>
  <c r="S153" i="4" s="1"/>
  <c r="C154" i="4"/>
  <c r="O153" i="4"/>
  <c r="C155" i="4" l="1"/>
  <c r="E154" i="4"/>
  <c r="T154" i="4" s="1"/>
  <c r="S154" i="4" s="1"/>
  <c r="O154" i="4"/>
  <c r="U3654" i="4"/>
  <c r="E3654" i="4"/>
  <c r="T3654" i="4" s="1"/>
  <c r="S3654" i="4" s="1"/>
  <c r="V3655" i="4" s="1"/>
  <c r="C3655" i="4"/>
  <c r="O3654" i="4"/>
  <c r="Q3654" i="4"/>
  <c r="V154" i="4"/>
  <c r="U154" i="4" s="1"/>
  <c r="V155" i="4" l="1"/>
  <c r="U155" i="4"/>
  <c r="C156" i="4"/>
  <c r="E155" i="4"/>
  <c r="T155" i="4" s="1"/>
  <c r="S155" i="4" s="1"/>
  <c r="V156" i="4" s="1"/>
  <c r="O155" i="4"/>
  <c r="U3655" i="4"/>
  <c r="E3655" i="4"/>
  <c r="T3655" i="4" s="1"/>
  <c r="S3655" i="4" s="1"/>
  <c r="C3656" i="4"/>
  <c r="O3655" i="4"/>
  <c r="Q3655" i="4"/>
  <c r="U156" i="4" l="1"/>
  <c r="C157" i="4"/>
  <c r="E156" i="4"/>
  <c r="T156" i="4" s="1"/>
  <c r="S156" i="4" s="1"/>
  <c r="V157" i="4" s="1"/>
  <c r="O156" i="4"/>
  <c r="U3656" i="4"/>
  <c r="C3657" i="4"/>
  <c r="Q3656" i="4"/>
  <c r="O3656" i="4"/>
  <c r="E3656" i="4"/>
  <c r="T3656" i="4" s="1"/>
  <c r="S3656" i="4" s="1"/>
  <c r="V3656" i="4"/>
  <c r="U3657" i="4" l="1"/>
  <c r="E3657" i="4"/>
  <c r="T3657" i="4" s="1"/>
  <c r="S3657" i="4" s="1"/>
  <c r="V3658" i="4" s="1"/>
  <c r="C3658" i="4"/>
  <c r="O3657" i="4"/>
  <c r="Q3657" i="4"/>
  <c r="V3657" i="4"/>
  <c r="U157" i="4"/>
  <c r="E157" i="4"/>
  <c r="T157" i="4" s="1"/>
  <c r="S157" i="4" s="1"/>
  <c r="V158" i="4" s="1"/>
  <c r="C158" i="4"/>
  <c r="O157" i="4"/>
  <c r="U158" i="4" l="1"/>
  <c r="C159" i="4"/>
  <c r="E158" i="4"/>
  <c r="T158" i="4" s="1"/>
  <c r="S158" i="4" s="1"/>
  <c r="V159" i="4" s="1"/>
  <c r="O158" i="4"/>
  <c r="U3658" i="4"/>
  <c r="E3658" i="4"/>
  <c r="T3658" i="4" s="1"/>
  <c r="S3658" i="4" s="1"/>
  <c r="V3659" i="4" s="1"/>
  <c r="C3659" i="4"/>
  <c r="Q3658" i="4"/>
  <c r="O3658" i="4"/>
  <c r="U159" i="4" l="1"/>
  <c r="E159" i="4"/>
  <c r="T159" i="4" s="1"/>
  <c r="S159" i="4" s="1"/>
  <c r="V160" i="4" s="1"/>
  <c r="C160" i="4"/>
  <c r="O159" i="4"/>
  <c r="U3659" i="4"/>
  <c r="E3659" i="4"/>
  <c r="T3659" i="4" s="1"/>
  <c r="S3659" i="4" s="1"/>
  <c r="V3660" i="4" s="1"/>
  <c r="C3660" i="4"/>
  <c r="Q3659" i="4"/>
  <c r="O3659" i="4"/>
  <c r="U160" i="4" l="1"/>
  <c r="E160" i="4"/>
  <c r="T160" i="4" s="1"/>
  <c r="S160" i="4" s="1"/>
  <c r="V161" i="4" s="1"/>
  <c r="C161" i="4"/>
  <c r="O160" i="4"/>
  <c r="U3660" i="4"/>
  <c r="E3660" i="4"/>
  <c r="T3660" i="4" s="1"/>
  <c r="S3660" i="4" s="1"/>
  <c r="V3661" i="4" s="1"/>
  <c r="C3661" i="4"/>
  <c r="Q3660" i="4"/>
  <c r="O3660" i="4"/>
  <c r="U161" i="4" l="1"/>
  <c r="C162" i="4"/>
  <c r="E161" i="4"/>
  <c r="T161" i="4" s="1"/>
  <c r="S161" i="4" s="1"/>
  <c r="V162" i="4" s="1"/>
  <c r="O161" i="4"/>
  <c r="U3661" i="4"/>
  <c r="E3661" i="4"/>
  <c r="T3661" i="4" s="1"/>
  <c r="S3661" i="4" s="1"/>
  <c r="V3662" i="4" s="1"/>
  <c r="C3662" i="4"/>
  <c r="Q3661" i="4"/>
  <c r="O3661" i="4"/>
  <c r="U162" i="4" l="1"/>
  <c r="E162" i="4"/>
  <c r="T162" i="4" s="1"/>
  <c r="S162" i="4" s="1"/>
  <c r="V163" i="4" s="1"/>
  <c r="C163" i="4"/>
  <c r="O162" i="4"/>
  <c r="U3662" i="4"/>
  <c r="E3662" i="4"/>
  <c r="T3662" i="4" s="1"/>
  <c r="S3662" i="4" s="1"/>
  <c r="V3663" i="4" s="1"/>
  <c r="C3663" i="4"/>
  <c r="O3662" i="4"/>
  <c r="Q3662" i="4"/>
  <c r="U163" i="4" l="1"/>
  <c r="C164" i="4"/>
  <c r="E163" i="4"/>
  <c r="T163" i="4" s="1"/>
  <c r="S163" i="4" s="1"/>
  <c r="V164" i="4" s="1"/>
  <c r="O163" i="4"/>
  <c r="U3663" i="4"/>
  <c r="E3663" i="4"/>
  <c r="T3663" i="4" s="1"/>
  <c r="S3663" i="4" s="1"/>
  <c r="V3664" i="4" s="1"/>
  <c r="C3664" i="4"/>
  <c r="Q3663" i="4"/>
  <c r="O3663" i="4"/>
  <c r="U164" i="4" l="1"/>
  <c r="C165" i="4"/>
  <c r="E164" i="4"/>
  <c r="T164" i="4" s="1"/>
  <c r="S164" i="4" s="1"/>
  <c r="V165" i="4" s="1"/>
  <c r="O164" i="4"/>
  <c r="U3664" i="4"/>
  <c r="C3665" i="4"/>
  <c r="E3664" i="4"/>
  <c r="T3664" i="4" s="1"/>
  <c r="S3664" i="4" s="1"/>
  <c r="V3665" i="4" s="1"/>
  <c r="Q3664" i="4"/>
  <c r="O3664" i="4"/>
  <c r="U3665" i="4" l="1"/>
  <c r="E3665" i="4"/>
  <c r="T3665" i="4" s="1"/>
  <c r="S3665" i="4" s="1"/>
  <c r="V3666" i="4" s="1"/>
  <c r="C3666" i="4"/>
  <c r="Q3665" i="4"/>
  <c r="O3665" i="4"/>
  <c r="U165" i="4"/>
  <c r="E165" i="4"/>
  <c r="T165" i="4" s="1"/>
  <c r="S165" i="4" s="1"/>
  <c r="V166" i="4" s="1"/>
  <c r="C166" i="4"/>
  <c r="O165" i="4"/>
  <c r="U166" i="4" l="1"/>
  <c r="E166" i="4"/>
  <c r="T166" i="4" s="1"/>
  <c r="S166" i="4" s="1"/>
  <c r="V167" i="4" s="1"/>
  <c r="C167" i="4"/>
  <c r="O166" i="4"/>
  <c r="U3666" i="4"/>
  <c r="E3666" i="4"/>
  <c r="T3666" i="4" s="1"/>
  <c r="S3666" i="4" s="1"/>
  <c r="V3667" i="4" s="1"/>
  <c r="C3667" i="4"/>
  <c r="O3666" i="4"/>
  <c r="Q3666" i="4"/>
  <c r="U167" i="4" l="1"/>
  <c r="C168" i="4"/>
  <c r="E167" i="4"/>
  <c r="T167" i="4" s="1"/>
  <c r="S167" i="4" s="1"/>
  <c r="V168" i="4" s="1"/>
  <c r="O167" i="4"/>
  <c r="U3667" i="4"/>
  <c r="E3667" i="4"/>
  <c r="T3667" i="4" s="1"/>
  <c r="S3667" i="4" s="1"/>
  <c r="V3668" i="4" s="1"/>
  <c r="C3668" i="4"/>
  <c r="Q3667" i="4"/>
  <c r="O3667" i="4"/>
  <c r="U168" i="4" l="1"/>
  <c r="E168" i="4"/>
  <c r="T168" i="4" s="1"/>
  <c r="S168" i="4" s="1"/>
  <c r="V169" i="4" s="1"/>
  <c r="C169" i="4"/>
  <c r="O168" i="4"/>
  <c r="U3668" i="4"/>
  <c r="E3668" i="4"/>
  <c r="T3668" i="4" s="1"/>
  <c r="S3668" i="4" s="1"/>
  <c r="V3669" i="4" s="1"/>
  <c r="C3669" i="4"/>
  <c r="O3668" i="4"/>
  <c r="Q3668" i="4"/>
  <c r="U169" i="4" l="1"/>
  <c r="E169" i="4"/>
  <c r="T169" i="4" s="1"/>
  <c r="S169" i="4" s="1"/>
  <c r="V170" i="4" s="1"/>
  <c r="C170" i="4"/>
  <c r="O169" i="4"/>
  <c r="U3669" i="4"/>
  <c r="E3669" i="4"/>
  <c r="T3669" i="4" s="1"/>
  <c r="S3669" i="4" s="1"/>
  <c r="V3670" i="4" s="1"/>
  <c r="Q3669" i="4"/>
  <c r="O3669" i="4"/>
  <c r="C3670" i="4"/>
  <c r="U3670" i="4" l="1"/>
  <c r="E3670" i="4"/>
  <c r="T3670" i="4" s="1"/>
  <c r="S3670" i="4" s="1"/>
  <c r="V3671" i="4" s="1"/>
  <c r="C3671" i="4"/>
  <c r="Q3670" i="4"/>
  <c r="O3670" i="4"/>
  <c r="U170" i="4"/>
  <c r="C171" i="4"/>
  <c r="E170" i="4"/>
  <c r="T170" i="4" s="1"/>
  <c r="S170" i="4" s="1"/>
  <c r="V171" i="4" s="1"/>
  <c r="O170" i="4"/>
  <c r="U3671" i="4" l="1"/>
  <c r="E3671" i="4"/>
  <c r="T3671" i="4" s="1"/>
  <c r="S3671" i="4" s="1"/>
  <c r="V3672" i="4" s="1"/>
  <c r="C3672" i="4"/>
  <c r="Q3671" i="4"/>
  <c r="O3671" i="4"/>
  <c r="U171" i="4"/>
  <c r="E171" i="4"/>
  <c r="T171" i="4" s="1"/>
  <c r="S171" i="4" s="1"/>
  <c r="C172" i="4"/>
  <c r="O171" i="4"/>
  <c r="U3672" i="4" l="1"/>
  <c r="E3672" i="4"/>
  <c r="T3672" i="4" s="1"/>
  <c r="S3672" i="4" s="1"/>
  <c r="V3673" i="4" s="1"/>
  <c r="C3673" i="4"/>
  <c r="O3672" i="4"/>
  <c r="Q3672" i="4"/>
  <c r="U172" i="4"/>
  <c r="E172" i="4"/>
  <c r="T172" i="4" s="1"/>
  <c r="S172" i="4" s="1"/>
  <c r="V173" i="4" s="1"/>
  <c r="C173" i="4"/>
  <c r="O172" i="4"/>
  <c r="V172" i="4"/>
  <c r="U173" i="4" l="1"/>
  <c r="C174" i="4"/>
  <c r="E173" i="4"/>
  <c r="T173" i="4" s="1"/>
  <c r="S173" i="4" s="1"/>
  <c r="V174" i="4" s="1"/>
  <c r="O173" i="4"/>
  <c r="U3673" i="4"/>
  <c r="C3674" i="4"/>
  <c r="Q3673" i="4"/>
  <c r="O3673" i="4"/>
  <c r="E3673" i="4"/>
  <c r="T3673" i="4" s="1"/>
  <c r="S3673" i="4" s="1"/>
  <c r="V3674" i="4" s="1"/>
  <c r="U3674" i="4" l="1"/>
  <c r="E3674" i="4"/>
  <c r="T3674" i="4" s="1"/>
  <c r="S3674" i="4" s="1"/>
  <c r="V3675" i="4" s="1"/>
  <c r="C3675" i="4"/>
  <c r="O3674" i="4"/>
  <c r="Q3674" i="4"/>
  <c r="U174" i="4"/>
  <c r="E174" i="4"/>
  <c r="T174" i="4" s="1"/>
  <c r="S174" i="4" s="1"/>
  <c r="V175" i="4" s="1"/>
  <c r="C175" i="4"/>
  <c r="O174" i="4"/>
  <c r="U3675" i="4" l="1"/>
  <c r="E3675" i="4"/>
  <c r="T3675" i="4" s="1"/>
  <c r="S3675" i="4" s="1"/>
  <c r="V3676" i="4" s="1"/>
  <c r="C3676" i="4"/>
  <c r="Q3675" i="4"/>
  <c r="O3675" i="4"/>
  <c r="U175" i="4"/>
  <c r="E175" i="4"/>
  <c r="T175" i="4" s="1"/>
  <c r="S175" i="4" s="1"/>
  <c r="V176" i="4" s="1"/>
  <c r="C176" i="4"/>
  <c r="O175" i="4"/>
  <c r="U176" i="4" l="1"/>
  <c r="C177" i="4"/>
  <c r="E176" i="4"/>
  <c r="T176" i="4" s="1"/>
  <c r="S176" i="4" s="1"/>
  <c r="V177" i="4" s="1"/>
  <c r="O176" i="4"/>
  <c r="U3676" i="4"/>
  <c r="E3676" i="4"/>
  <c r="T3676" i="4" s="1"/>
  <c r="S3676" i="4" s="1"/>
  <c r="C3677" i="4"/>
  <c r="Q3676" i="4"/>
  <c r="O3676" i="4"/>
  <c r="V3677" i="4" l="1"/>
  <c r="U177" i="4"/>
  <c r="E177" i="4"/>
  <c r="T177" i="4" s="1"/>
  <c r="S177" i="4" s="1"/>
  <c r="V178" i="4" s="1"/>
  <c r="C178" i="4"/>
  <c r="O177" i="4"/>
  <c r="U3677" i="4"/>
  <c r="E3677" i="4"/>
  <c r="T3677" i="4" s="1"/>
  <c r="S3677" i="4" s="1"/>
  <c r="V3678" i="4" s="1"/>
  <c r="C3678" i="4"/>
  <c r="Q3677" i="4"/>
  <c r="O3677" i="4"/>
  <c r="U3678" i="4" l="1"/>
  <c r="E3678" i="4"/>
  <c r="T3678" i="4" s="1"/>
  <c r="S3678" i="4" s="1"/>
  <c r="V3679" i="4" s="1"/>
  <c r="C3679" i="4"/>
  <c r="O3678" i="4"/>
  <c r="Q3678" i="4"/>
  <c r="U178" i="4"/>
  <c r="E178" i="4"/>
  <c r="T178" i="4" s="1"/>
  <c r="S178" i="4" s="1"/>
  <c r="V179" i="4" s="1"/>
  <c r="C179" i="4"/>
  <c r="O178" i="4"/>
  <c r="U3679" i="4" l="1"/>
  <c r="E3679" i="4"/>
  <c r="T3679" i="4" s="1"/>
  <c r="S3679" i="4" s="1"/>
  <c r="V3680" i="4" s="1"/>
  <c r="C3680" i="4"/>
  <c r="Q3679" i="4"/>
  <c r="O3679" i="4"/>
  <c r="U179" i="4"/>
  <c r="C180" i="4"/>
  <c r="E179" i="4"/>
  <c r="T179" i="4" s="1"/>
  <c r="S179" i="4" s="1"/>
  <c r="V180" i="4" s="1"/>
  <c r="O179" i="4"/>
  <c r="U3680" i="4" l="1"/>
  <c r="E3680" i="4"/>
  <c r="T3680" i="4" s="1"/>
  <c r="S3680" i="4" s="1"/>
  <c r="V3681" i="4" s="1"/>
  <c r="C3681" i="4"/>
  <c r="O3680" i="4"/>
  <c r="Q3680" i="4"/>
  <c r="U180" i="4"/>
  <c r="E180" i="4"/>
  <c r="T180" i="4" s="1"/>
  <c r="S180" i="4" s="1"/>
  <c r="C181" i="4"/>
  <c r="O180" i="4"/>
  <c r="U3681" i="4" l="1"/>
  <c r="E3681" i="4"/>
  <c r="T3681" i="4" s="1"/>
  <c r="S3681" i="4" s="1"/>
  <c r="V3682" i="4" s="1"/>
  <c r="C3682" i="4"/>
  <c r="Q3681" i="4"/>
  <c r="O3681" i="4"/>
  <c r="U181" i="4"/>
  <c r="C182" i="4"/>
  <c r="E181" i="4"/>
  <c r="T181" i="4" s="1"/>
  <c r="S181" i="4" s="1"/>
  <c r="V182" i="4" s="1"/>
  <c r="O181" i="4"/>
  <c r="V181" i="4"/>
  <c r="U182" i="4" l="1"/>
  <c r="C183" i="4"/>
  <c r="E182" i="4"/>
  <c r="T182" i="4" s="1"/>
  <c r="S182" i="4" s="1"/>
  <c r="V183" i="4" s="1"/>
  <c r="O182" i="4"/>
  <c r="U3682" i="4"/>
  <c r="E3682" i="4"/>
  <c r="T3682" i="4" s="1"/>
  <c r="S3682" i="4" s="1"/>
  <c r="V3683" i="4" s="1"/>
  <c r="C3683" i="4"/>
  <c r="Q3682" i="4"/>
  <c r="O3682" i="4"/>
  <c r="U183" i="4" l="1"/>
  <c r="E183" i="4"/>
  <c r="T183" i="4" s="1"/>
  <c r="S183" i="4" s="1"/>
  <c r="V184" i="4" s="1"/>
  <c r="C184" i="4"/>
  <c r="O183" i="4"/>
  <c r="U3683" i="4"/>
  <c r="E3683" i="4"/>
  <c r="T3683" i="4" s="1"/>
  <c r="S3683" i="4" s="1"/>
  <c r="V3684" i="4" s="1"/>
  <c r="C3684" i="4"/>
  <c r="Q3683" i="4"/>
  <c r="O3683" i="4"/>
  <c r="U184" i="4" l="1"/>
  <c r="E184" i="4"/>
  <c r="T184" i="4" s="1"/>
  <c r="S184" i="4" s="1"/>
  <c r="V185" i="4" s="1"/>
  <c r="C185" i="4"/>
  <c r="O184" i="4"/>
  <c r="U3684" i="4"/>
  <c r="E3684" i="4"/>
  <c r="T3684" i="4" s="1"/>
  <c r="S3684" i="4" s="1"/>
  <c r="V3685" i="4" s="1"/>
  <c r="C3685" i="4"/>
  <c r="Q3684" i="4"/>
  <c r="O3684" i="4"/>
  <c r="U185" i="4" l="1"/>
  <c r="C186" i="4"/>
  <c r="E185" i="4"/>
  <c r="T185" i="4" s="1"/>
  <c r="S185" i="4" s="1"/>
  <c r="V186" i="4" s="1"/>
  <c r="O185" i="4"/>
  <c r="U3685" i="4"/>
  <c r="E3685" i="4"/>
  <c r="T3685" i="4" s="1"/>
  <c r="S3685" i="4" s="1"/>
  <c r="V3686" i="4" s="1"/>
  <c r="C3686" i="4"/>
  <c r="Q3685" i="4"/>
  <c r="O3685" i="4"/>
  <c r="U186" i="4" l="1"/>
  <c r="E186" i="4"/>
  <c r="T186" i="4" s="1"/>
  <c r="S186" i="4" s="1"/>
  <c r="V187" i="4" s="1"/>
  <c r="C187" i="4"/>
  <c r="O186" i="4"/>
  <c r="U3686" i="4"/>
  <c r="E3686" i="4"/>
  <c r="T3686" i="4" s="1"/>
  <c r="S3686" i="4" s="1"/>
  <c r="V3687" i="4" s="1"/>
  <c r="C3687" i="4"/>
  <c r="O3686" i="4"/>
  <c r="Q3686" i="4"/>
  <c r="U187" i="4" l="1"/>
  <c r="E187" i="4"/>
  <c r="T187" i="4" s="1"/>
  <c r="S187" i="4" s="1"/>
  <c r="V188" i="4" s="1"/>
  <c r="C188" i="4"/>
  <c r="O187" i="4"/>
  <c r="U3687" i="4"/>
  <c r="E3687" i="4"/>
  <c r="T3687" i="4" s="1"/>
  <c r="S3687" i="4" s="1"/>
  <c r="V3688" i="4" s="1"/>
  <c r="C3688" i="4"/>
  <c r="Q3687" i="4"/>
  <c r="O3687" i="4"/>
  <c r="U188" i="4" l="1"/>
  <c r="C189" i="4"/>
  <c r="E188" i="4"/>
  <c r="T188" i="4" s="1"/>
  <c r="S188" i="4" s="1"/>
  <c r="V189" i="4" s="1"/>
  <c r="O188" i="4"/>
  <c r="U3688" i="4"/>
  <c r="E3688" i="4"/>
  <c r="T3688" i="4" s="1"/>
  <c r="S3688" i="4" s="1"/>
  <c r="V3689" i="4" s="1"/>
  <c r="C3689" i="4"/>
  <c r="Q3688" i="4"/>
  <c r="O3688" i="4"/>
  <c r="U189" i="4" l="1"/>
  <c r="E189" i="4"/>
  <c r="T189" i="4" s="1"/>
  <c r="S189" i="4" s="1"/>
  <c r="V190" i="4" s="1"/>
  <c r="C190" i="4"/>
  <c r="O189" i="4"/>
  <c r="U3689" i="4"/>
  <c r="E3689" i="4"/>
  <c r="T3689" i="4" s="1"/>
  <c r="S3689" i="4" s="1"/>
  <c r="V3690" i="4" s="1"/>
  <c r="C3690" i="4"/>
  <c r="Q3689" i="4"/>
  <c r="O3689" i="4"/>
  <c r="U190" i="4" l="1"/>
  <c r="E190" i="4"/>
  <c r="T190" i="4" s="1"/>
  <c r="S190" i="4" s="1"/>
  <c r="V191" i="4" s="1"/>
  <c r="C191" i="4"/>
  <c r="O190" i="4"/>
  <c r="U3690" i="4"/>
  <c r="E3690" i="4"/>
  <c r="T3690" i="4" s="1"/>
  <c r="S3690" i="4" s="1"/>
  <c r="V3691" i="4" s="1"/>
  <c r="C3691" i="4"/>
  <c r="O3690" i="4"/>
  <c r="Q3690" i="4"/>
  <c r="U191" i="4" l="1"/>
  <c r="C192" i="4"/>
  <c r="E191" i="4"/>
  <c r="T191" i="4" s="1"/>
  <c r="S191" i="4" s="1"/>
  <c r="V192" i="4" s="1"/>
  <c r="O191" i="4"/>
  <c r="U3691" i="4"/>
  <c r="C3692" i="4"/>
  <c r="E3691" i="4"/>
  <c r="T3691" i="4" s="1"/>
  <c r="S3691" i="4" s="1"/>
  <c r="V3692" i="4" s="1"/>
  <c r="Q3691" i="4"/>
  <c r="O3691" i="4"/>
  <c r="U3692" i="4" l="1"/>
  <c r="E3692" i="4"/>
  <c r="T3692" i="4" s="1"/>
  <c r="S3692" i="4" s="1"/>
  <c r="V3693" i="4" s="1"/>
  <c r="C3693" i="4"/>
  <c r="O3692" i="4"/>
  <c r="Q3692" i="4"/>
  <c r="U192" i="4"/>
  <c r="E192" i="4"/>
  <c r="T192" i="4" s="1"/>
  <c r="S192" i="4" s="1"/>
  <c r="V193" i="4" s="1"/>
  <c r="C193" i="4"/>
  <c r="O192" i="4"/>
  <c r="U193" i="4" l="1"/>
  <c r="E193" i="4"/>
  <c r="T193" i="4" s="1"/>
  <c r="S193" i="4" s="1"/>
  <c r="V194" i="4" s="1"/>
  <c r="C194" i="4"/>
  <c r="O193" i="4"/>
  <c r="U3693" i="4"/>
  <c r="E3693" i="4"/>
  <c r="T3693" i="4" s="1"/>
  <c r="S3693" i="4" s="1"/>
  <c r="V3694" i="4" s="1"/>
  <c r="C3694" i="4"/>
  <c r="Q3693" i="4"/>
  <c r="O3693" i="4"/>
  <c r="U194" i="4" l="1"/>
  <c r="C195" i="4"/>
  <c r="E194" i="4"/>
  <c r="T194" i="4" s="1"/>
  <c r="S194" i="4" s="1"/>
  <c r="V195" i="4" s="1"/>
  <c r="O194" i="4"/>
  <c r="U3694" i="4"/>
  <c r="E3694" i="4"/>
  <c r="T3694" i="4" s="1"/>
  <c r="S3694" i="4" s="1"/>
  <c r="V3695" i="4" s="1"/>
  <c r="C3695" i="4"/>
  <c r="Q3694" i="4"/>
  <c r="O3694" i="4"/>
  <c r="U195" i="4" l="1"/>
  <c r="E195" i="4"/>
  <c r="T195" i="4" s="1"/>
  <c r="S195" i="4" s="1"/>
  <c r="V196" i="4" s="1"/>
  <c r="C196" i="4"/>
  <c r="O195" i="4"/>
  <c r="U3695" i="4"/>
  <c r="E3695" i="4"/>
  <c r="T3695" i="4" s="1"/>
  <c r="S3695" i="4" s="1"/>
  <c r="V3696" i="4" s="1"/>
  <c r="C3696" i="4"/>
  <c r="Q3695" i="4"/>
  <c r="O3695" i="4"/>
  <c r="U196" i="4" l="1"/>
  <c r="E196" i="4"/>
  <c r="T196" i="4" s="1"/>
  <c r="S196" i="4" s="1"/>
  <c r="V197" i="4" s="1"/>
  <c r="C197" i="4"/>
  <c r="O196" i="4"/>
  <c r="U3696" i="4"/>
  <c r="E3696" i="4"/>
  <c r="T3696" i="4" s="1"/>
  <c r="S3696" i="4" s="1"/>
  <c r="V3697" i="4" s="1"/>
  <c r="C3697" i="4"/>
  <c r="Q3696" i="4"/>
  <c r="O3696" i="4"/>
  <c r="U197" i="4" l="1"/>
  <c r="C198" i="4"/>
  <c r="E197" i="4"/>
  <c r="T197" i="4" s="1"/>
  <c r="S197" i="4" s="1"/>
  <c r="V198" i="4" s="1"/>
  <c r="O197" i="4"/>
  <c r="U3697" i="4"/>
  <c r="E3697" i="4"/>
  <c r="T3697" i="4" s="1"/>
  <c r="S3697" i="4" s="1"/>
  <c r="V3698" i="4" s="1"/>
  <c r="C3698" i="4"/>
  <c r="Q3697" i="4"/>
  <c r="O3697" i="4"/>
  <c r="U198" i="4" l="1"/>
  <c r="E198" i="4"/>
  <c r="T198" i="4" s="1"/>
  <c r="S198" i="4" s="1"/>
  <c r="V199" i="4" s="1"/>
  <c r="C199" i="4"/>
  <c r="O198" i="4"/>
  <c r="U3698" i="4"/>
  <c r="E3698" i="4"/>
  <c r="T3698" i="4" s="1"/>
  <c r="S3698" i="4" s="1"/>
  <c r="V3699" i="4" s="1"/>
  <c r="C3699" i="4"/>
  <c r="O3698" i="4"/>
  <c r="Q3698" i="4"/>
  <c r="U199" i="4" l="1"/>
  <c r="C200" i="4"/>
  <c r="E199" i="4"/>
  <c r="T199" i="4" s="1"/>
  <c r="S199" i="4" s="1"/>
  <c r="V200" i="4" s="1"/>
  <c r="O199" i="4"/>
  <c r="U3699" i="4"/>
  <c r="E3699" i="4"/>
  <c r="T3699" i="4" s="1"/>
  <c r="S3699" i="4" s="1"/>
  <c r="V3700" i="4" s="1"/>
  <c r="C3700" i="4"/>
  <c r="Q3699" i="4"/>
  <c r="O3699" i="4"/>
  <c r="U200" i="4" l="1"/>
  <c r="C201" i="4"/>
  <c r="E200" i="4"/>
  <c r="T200" i="4" s="1"/>
  <c r="S200" i="4" s="1"/>
  <c r="V201" i="4" s="1"/>
  <c r="O200" i="4"/>
  <c r="U3700" i="4"/>
  <c r="C3701" i="4"/>
  <c r="E3700" i="4"/>
  <c r="T3700" i="4" s="1"/>
  <c r="S3700" i="4" s="1"/>
  <c r="V3701" i="4" s="1"/>
  <c r="Q3700" i="4"/>
  <c r="O3700" i="4"/>
  <c r="U3701" i="4" l="1"/>
  <c r="E3701" i="4"/>
  <c r="T3701" i="4" s="1"/>
  <c r="S3701" i="4" s="1"/>
  <c r="V3702" i="4" s="1"/>
  <c r="C3702" i="4"/>
  <c r="Q3701" i="4"/>
  <c r="O3701" i="4"/>
  <c r="U201" i="4"/>
  <c r="E201" i="4"/>
  <c r="T201" i="4" s="1"/>
  <c r="S201" i="4" s="1"/>
  <c r="V202" i="4" s="1"/>
  <c r="C202" i="4"/>
  <c r="O201" i="4"/>
  <c r="U3702" i="4" l="1"/>
  <c r="E3702" i="4"/>
  <c r="T3702" i="4" s="1"/>
  <c r="S3702" i="4" s="1"/>
  <c r="V3703" i="4" s="1"/>
  <c r="C3703" i="4"/>
  <c r="Q3702" i="4"/>
  <c r="O3702" i="4"/>
  <c r="U202" i="4"/>
  <c r="E202" i="4"/>
  <c r="T202" i="4" s="1"/>
  <c r="S202" i="4" s="1"/>
  <c r="V203" i="4" s="1"/>
  <c r="C203" i="4"/>
  <c r="O202" i="4"/>
  <c r="U3703" i="4" l="1"/>
  <c r="E3703" i="4"/>
  <c r="T3703" i="4" s="1"/>
  <c r="S3703" i="4" s="1"/>
  <c r="V3704" i="4" s="1"/>
  <c r="C3704" i="4"/>
  <c r="Q3703" i="4"/>
  <c r="O3703" i="4"/>
  <c r="U203" i="4"/>
  <c r="C204" i="4"/>
  <c r="E203" i="4"/>
  <c r="T203" i="4" s="1"/>
  <c r="S203" i="4" s="1"/>
  <c r="V204" i="4" s="1"/>
  <c r="O203" i="4"/>
  <c r="U3704" i="4" l="1"/>
  <c r="E3704" i="4"/>
  <c r="T3704" i="4" s="1"/>
  <c r="S3704" i="4" s="1"/>
  <c r="V3705" i="4" s="1"/>
  <c r="C3705" i="4"/>
  <c r="O3704" i="4"/>
  <c r="Q3704" i="4"/>
  <c r="U204" i="4"/>
  <c r="E204" i="4"/>
  <c r="T204" i="4" s="1"/>
  <c r="S204" i="4" s="1"/>
  <c r="V205" i="4" s="1"/>
  <c r="C205" i="4"/>
  <c r="O204" i="4"/>
  <c r="U3705" i="4" l="1"/>
  <c r="E3705" i="4"/>
  <c r="T3705" i="4" s="1"/>
  <c r="S3705" i="4" s="1"/>
  <c r="V3706" i="4" s="1"/>
  <c r="C3706" i="4"/>
  <c r="Q3705" i="4"/>
  <c r="O3705" i="4"/>
  <c r="U205" i="4"/>
  <c r="E205" i="4"/>
  <c r="T205" i="4" s="1"/>
  <c r="S205" i="4" s="1"/>
  <c r="V206" i="4" s="1"/>
  <c r="C206" i="4"/>
  <c r="O205" i="4"/>
  <c r="U3706" i="4" l="1"/>
  <c r="C3707" i="4"/>
  <c r="Q3706" i="4"/>
  <c r="E3706" i="4"/>
  <c r="T3706" i="4" s="1"/>
  <c r="S3706" i="4" s="1"/>
  <c r="V3707" i="4" s="1"/>
  <c r="O3706" i="4"/>
  <c r="U206" i="4"/>
  <c r="C207" i="4"/>
  <c r="E206" i="4"/>
  <c r="T206" i="4" s="1"/>
  <c r="S206" i="4" s="1"/>
  <c r="V207" i="4" s="1"/>
  <c r="O206" i="4"/>
  <c r="U3707" i="4" l="1"/>
  <c r="E3707" i="4"/>
  <c r="T3707" i="4" s="1"/>
  <c r="S3707" i="4" s="1"/>
  <c r="V3708" i="4" s="1"/>
  <c r="C3708" i="4"/>
  <c r="Q3707" i="4"/>
  <c r="O3707" i="4"/>
  <c r="U207" i="4"/>
  <c r="E207" i="4"/>
  <c r="T207" i="4" s="1"/>
  <c r="S207" i="4" s="1"/>
  <c r="C208" i="4"/>
  <c r="O207" i="4"/>
  <c r="U3708" i="4" l="1"/>
  <c r="E3708" i="4"/>
  <c r="T3708" i="4" s="1"/>
  <c r="S3708" i="4" s="1"/>
  <c r="V3709" i="4" s="1"/>
  <c r="C3709" i="4"/>
  <c r="O3708" i="4"/>
  <c r="Q3708" i="4"/>
  <c r="E208" i="4"/>
  <c r="T208" i="4" s="1"/>
  <c r="S208" i="4" s="1"/>
  <c r="C209" i="4"/>
  <c r="O208" i="4"/>
  <c r="V208" i="4"/>
  <c r="U208" i="4" s="1"/>
  <c r="U3709" i="4" l="1"/>
  <c r="E3709" i="4"/>
  <c r="T3709" i="4" s="1"/>
  <c r="S3709" i="4" s="1"/>
  <c r="V3710" i="4" s="1"/>
  <c r="C3710" i="4"/>
  <c r="Q3709" i="4"/>
  <c r="O3709" i="4"/>
  <c r="C210" i="4"/>
  <c r="E209" i="4"/>
  <c r="T209" i="4" s="1"/>
  <c r="S209" i="4" s="1"/>
  <c r="O209" i="4"/>
  <c r="V209" i="4"/>
  <c r="U209" i="4" s="1"/>
  <c r="U3710" i="4" l="1"/>
  <c r="E3710" i="4"/>
  <c r="T3710" i="4" s="1"/>
  <c r="S3710" i="4" s="1"/>
  <c r="V3711" i="4" s="1"/>
  <c r="C3711" i="4"/>
  <c r="O3710" i="4"/>
  <c r="Q3710" i="4"/>
  <c r="V210" i="4"/>
  <c r="U210" i="4" s="1"/>
  <c r="E210" i="4"/>
  <c r="T210" i="4" s="1"/>
  <c r="S210" i="4" s="1"/>
  <c r="C211" i="4"/>
  <c r="O210" i="4"/>
  <c r="C212" i="4" l="1"/>
  <c r="E211" i="4"/>
  <c r="T211" i="4" s="1"/>
  <c r="S211" i="4" s="1"/>
  <c r="O211" i="4"/>
  <c r="U3711" i="4"/>
  <c r="E3711" i="4"/>
  <c r="T3711" i="4" s="1"/>
  <c r="S3711" i="4" s="1"/>
  <c r="V3712" i="4" s="1"/>
  <c r="C3712" i="4"/>
  <c r="O3711" i="4"/>
  <c r="Q3711" i="4"/>
  <c r="V211" i="4"/>
  <c r="U211" i="4" s="1"/>
  <c r="V212" i="4" l="1"/>
  <c r="U212" i="4"/>
  <c r="C213" i="4"/>
  <c r="E212" i="4"/>
  <c r="T212" i="4" s="1"/>
  <c r="S212" i="4" s="1"/>
  <c r="V213" i="4" s="1"/>
  <c r="O212" i="4"/>
  <c r="U3712" i="4"/>
  <c r="E3712" i="4"/>
  <c r="T3712" i="4" s="1"/>
  <c r="S3712" i="4" s="1"/>
  <c r="V3713" i="4" s="1"/>
  <c r="C3713" i="4"/>
  <c r="Q3712" i="4"/>
  <c r="O3712" i="4"/>
  <c r="U213" i="4" l="1"/>
  <c r="E213" i="4"/>
  <c r="T213" i="4" s="1"/>
  <c r="S213" i="4" s="1"/>
  <c r="V214" i="4" s="1"/>
  <c r="C214" i="4"/>
  <c r="O213" i="4"/>
  <c r="U3713" i="4"/>
  <c r="E3713" i="4"/>
  <c r="T3713" i="4" s="1"/>
  <c r="S3713" i="4" s="1"/>
  <c r="V3714" i="4" s="1"/>
  <c r="O3713" i="4"/>
  <c r="C3714" i="4"/>
  <c r="Q3713" i="4"/>
  <c r="U214" i="4" l="1"/>
  <c r="E214" i="4"/>
  <c r="T214" i="4" s="1"/>
  <c r="S214" i="4" s="1"/>
  <c r="V215" i="4" s="1"/>
  <c r="C215" i="4"/>
  <c r="O214" i="4"/>
  <c r="U3714" i="4"/>
  <c r="E3714" i="4"/>
  <c r="T3714" i="4" s="1"/>
  <c r="S3714" i="4" s="1"/>
  <c r="V3715" i="4" s="1"/>
  <c r="C3715" i="4"/>
  <c r="O3714" i="4"/>
  <c r="Q3714" i="4"/>
  <c r="U215" i="4" l="1"/>
  <c r="C216" i="4"/>
  <c r="E215" i="4"/>
  <c r="T215" i="4" s="1"/>
  <c r="S215" i="4" s="1"/>
  <c r="V216" i="4" s="1"/>
  <c r="O215" i="4"/>
  <c r="U3715" i="4"/>
  <c r="E3715" i="4"/>
  <c r="T3715" i="4" s="1"/>
  <c r="S3715" i="4" s="1"/>
  <c r="V3716" i="4" s="1"/>
  <c r="C3716" i="4"/>
  <c r="O3715" i="4"/>
  <c r="Q3715" i="4"/>
  <c r="U216" i="4" l="1"/>
  <c r="E216" i="4"/>
  <c r="T216" i="4" s="1"/>
  <c r="S216" i="4" s="1"/>
  <c r="V217" i="4" s="1"/>
  <c r="C217" i="4"/>
  <c r="O216" i="4"/>
  <c r="U3716" i="4"/>
  <c r="E3716" i="4"/>
  <c r="T3716" i="4" s="1"/>
  <c r="S3716" i="4" s="1"/>
  <c r="V3717" i="4" s="1"/>
  <c r="C3717" i="4"/>
  <c r="O3716" i="4"/>
  <c r="Q3716" i="4"/>
  <c r="U217" i="4" l="1"/>
  <c r="C218" i="4"/>
  <c r="E217" i="4"/>
  <c r="T217" i="4" s="1"/>
  <c r="S217" i="4" s="1"/>
  <c r="V218" i="4" s="1"/>
  <c r="O217" i="4"/>
  <c r="U3717" i="4"/>
  <c r="E3717" i="4"/>
  <c r="T3717" i="4" s="1"/>
  <c r="S3717" i="4" s="1"/>
  <c r="V3718" i="4" s="1"/>
  <c r="C3718" i="4"/>
  <c r="Q3717" i="4"/>
  <c r="O3717" i="4"/>
  <c r="U218" i="4" l="1"/>
  <c r="C219" i="4"/>
  <c r="E218" i="4"/>
  <c r="T218" i="4" s="1"/>
  <c r="S218" i="4" s="1"/>
  <c r="V219" i="4" s="1"/>
  <c r="O218" i="4"/>
  <c r="U3718" i="4"/>
  <c r="E3718" i="4"/>
  <c r="T3718" i="4" s="1"/>
  <c r="S3718" i="4" s="1"/>
  <c r="V3719" i="4" s="1"/>
  <c r="C3719" i="4"/>
  <c r="O3718" i="4"/>
  <c r="Q3718" i="4"/>
  <c r="U219" i="4" l="1"/>
  <c r="E219" i="4"/>
  <c r="T219" i="4" s="1"/>
  <c r="S219" i="4" s="1"/>
  <c r="V220" i="4" s="1"/>
  <c r="C220" i="4"/>
  <c r="O219" i="4"/>
  <c r="U3719" i="4"/>
  <c r="E3719" i="4"/>
  <c r="T3719" i="4" s="1"/>
  <c r="S3719" i="4" s="1"/>
  <c r="V3720" i="4" s="1"/>
  <c r="C3720" i="4"/>
  <c r="Q3719" i="4"/>
  <c r="O3719" i="4"/>
  <c r="U220" i="4" l="1"/>
  <c r="E220" i="4"/>
  <c r="T220" i="4" s="1"/>
  <c r="S220" i="4" s="1"/>
  <c r="V221" i="4" s="1"/>
  <c r="C221" i="4"/>
  <c r="O220" i="4"/>
  <c r="U3720" i="4"/>
  <c r="E3720" i="4"/>
  <c r="T3720" i="4" s="1"/>
  <c r="S3720" i="4" s="1"/>
  <c r="V3721" i="4" s="1"/>
  <c r="C3721" i="4"/>
  <c r="O3720" i="4"/>
  <c r="Q3720" i="4"/>
  <c r="U221" i="4" l="1"/>
  <c r="C222" i="4"/>
  <c r="E221" i="4"/>
  <c r="T221" i="4" s="1"/>
  <c r="S221" i="4" s="1"/>
  <c r="V222" i="4" s="1"/>
  <c r="O221" i="4"/>
  <c r="U3721" i="4"/>
  <c r="E3721" i="4"/>
  <c r="T3721" i="4" s="1"/>
  <c r="S3721" i="4" s="1"/>
  <c r="V3722" i="4" s="1"/>
  <c r="C3722" i="4"/>
  <c r="Q3721" i="4"/>
  <c r="O3721" i="4"/>
  <c r="U222" i="4" l="1"/>
  <c r="E222" i="4"/>
  <c r="T222" i="4" s="1"/>
  <c r="S222" i="4" s="1"/>
  <c r="V223" i="4" s="1"/>
  <c r="C223" i="4"/>
  <c r="O222" i="4"/>
  <c r="U3722" i="4"/>
  <c r="E3722" i="4"/>
  <c r="T3722" i="4" s="1"/>
  <c r="S3722" i="4" s="1"/>
  <c r="V3723" i="4" s="1"/>
  <c r="Q3722" i="4"/>
  <c r="O3722" i="4"/>
  <c r="C3723" i="4"/>
  <c r="U3723" i="4" l="1"/>
  <c r="E3723" i="4"/>
  <c r="T3723" i="4" s="1"/>
  <c r="S3723" i="4" s="1"/>
  <c r="V3724" i="4" s="1"/>
  <c r="C3724" i="4"/>
  <c r="O3723" i="4"/>
  <c r="Q3723" i="4"/>
  <c r="U223" i="4"/>
  <c r="C224" i="4"/>
  <c r="E223" i="4"/>
  <c r="T223" i="4" s="1"/>
  <c r="S223" i="4" s="1"/>
  <c r="V224" i="4" s="1"/>
  <c r="O223" i="4"/>
  <c r="U3724" i="4" l="1"/>
  <c r="E3724" i="4"/>
  <c r="T3724" i="4" s="1"/>
  <c r="S3724" i="4" s="1"/>
  <c r="V3725" i="4" s="1"/>
  <c r="C3725" i="4"/>
  <c r="O3724" i="4"/>
  <c r="Q3724" i="4"/>
  <c r="U224" i="4"/>
  <c r="C225" i="4"/>
  <c r="E224" i="4"/>
  <c r="T224" i="4" s="1"/>
  <c r="S224" i="4" s="1"/>
  <c r="V225" i="4" s="1"/>
  <c r="O224" i="4"/>
  <c r="U3725" i="4" l="1"/>
  <c r="E3725" i="4"/>
  <c r="T3725" i="4" s="1"/>
  <c r="S3725" i="4" s="1"/>
  <c r="V3726" i="4" s="1"/>
  <c r="C3726" i="4"/>
  <c r="O3725" i="4"/>
  <c r="Q3725" i="4"/>
  <c r="U225" i="4"/>
  <c r="E225" i="4"/>
  <c r="T225" i="4" s="1"/>
  <c r="S225" i="4" s="1"/>
  <c r="V226" i="4" s="1"/>
  <c r="C226" i="4"/>
  <c r="O225" i="4"/>
  <c r="U3726" i="4" l="1"/>
  <c r="E3726" i="4"/>
  <c r="T3726" i="4" s="1"/>
  <c r="S3726" i="4" s="1"/>
  <c r="V3727" i="4" s="1"/>
  <c r="C3727" i="4"/>
  <c r="Q3726" i="4"/>
  <c r="O3726" i="4"/>
  <c r="U226" i="4"/>
  <c r="E226" i="4"/>
  <c r="T226" i="4" s="1"/>
  <c r="S226" i="4" s="1"/>
  <c r="V227" i="4" s="1"/>
  <c r="C227" i="4"/>
  <c r="O226" i="4"/>
  <c r="U227" i="4" l="1"/>
  <c r="C228" i="4"/>
  <c r="E227" i="4"/>
  <c r="T227" i="4" s="1"/>
  <c r="S227" i="4" s="1"/>
  <c r="V228" i="4" s="1"/>
  <c r="O227" i="4"/>
  <c r="U3727" i="4"/>
  <c r="C3728" i="4"/>
  <c r="E3727" i="4"/>
  <c r="T3727" i="4" s="1"/>
  <c r="S3727" i="4" s="1"/>
  <c r="Q3727" i="4"/>
  <c r="O3727" i="4"/>
  <c r="E3728" i="4" l="1"/>
  <c r="T3728" i="4" s="1"/>
  <c r="S3728" i="4" s="1"/>
  <c r="C3729" i="4"/>
  <c r="Q3728" i="4"/>
  <c r="O3728" i="4"/>
  <c r="U228" i="4"/>
  <c r="E228" i="4"/>
  <c r="T228" i="4" s="1"/>
  <c r="S228" i="4" s="1"/>
  <c r="V229" i="4" s="1"/>
  <c r="C229" i="4"/>
  <c r="O228" i="4"/>
  <c r="V3728" i="4"/>
  <c r="U3728" i="4" s="1"/>
  <c r="U229" i="4" l="1"/>
  <c r="C230" i="4"/>
  <c r="E229" i="4"/>
  <c r="T229" i="4" s="1"/>
  <c r="S229" i="4" s="1"/>
  <c r="V230" i="4" s="1"/>
  <c r="O229" i="4"/>
  <c r="U3729" i="4"/>
  <c r="E3729" i="4"/>
  <c r="T3729" i="4" s="1"/>
  <c r="S3729" i="4" s="1"/>
  <c r="V3730" i="4" s="1"/>
  <c r="C3730" i="4"/>
  <c r="O3729" i="4"/>
  <c r="Q3729" i="4"/>
  <c r="V3729" i="4"/>
  <c r="U230" i="4" l="1"/>
  <c r="C231" i="4"/>
  <c r="E230" i="4"/>
  <c r="T230" i="4" s="1"/>
  <c r="S230" i="4" s="1"/>
  <c r="V231" i="4" s="1"/>
  <c r="O230" i="4"/>
  <c r="U3730" i="4"/>
  <c r="E3730" i="4"/>
  <c r="T3730" i="4" s="1"/>
  <c r="S3730" i="4" s="1"/>
  <c r="V3731" i="4" s="1"/>
  <c r="C3731" i="4"/>
  <c r="Q3730" i="4"/>
  <c r="O3730" i="4"/>
  <c r="U231" i="4" l="1"/>
  <c r="E231" i="4"/>
  <c r="T231" i="4" s="1"/>
  <c r="S231" i="4" s="1"/>
  <c r="V232" i="4" s="1"/>
  <c r="C232" i="4"/>
  <c r="O231" i="4"/>
  <c r="U3731" i="4"/>
  <c r="E3731" i="4"/>
  <c r="T3731" i="4" s="1"/>
  <c r="S3731" i="4" s="1"/>
  <c r="V3732" i="4" s="1"/>
  <c r="C3732" i="4"/>
  <c r="O3731" i="4"/>
  <c r="Q3731" i="4"/>
  <c r="U232" i="4" l="1"/>
  <c r="E232" i="4"/>
  <c r="T232" i="4" s="1"/>
  <c r="S232" i="4" s="1"/>
  <c r="V233" i="4" s="1"/>
  <c r="C233" i="4"/>
  <c r="O232" i="4"/>
  <c r="U3732" i="4"/>
  <c r="E3732" i="4"/>
  <c r="T3732" i="4" s="1"/>
  <c r="S3732" i="4" s="1"/>
  <c r="V3733" i="4" s="1"/>
  <c r="C3733" i="4"/>
  <c r="Q3732" i="4"/>
  <c r="O3732" i="4"/>
  <c r="U233" i="4" l="1"/>
  <c r="C234" i="4"/>
  <c r="E233" i="4"/>
  <c r="T233" i="4" s="1"/>
  <c r="S233" i="4" s="1"/>
  <c r="V234" i="4" s="1"/>
  <c r="O233" i="4"/>
  <c r="U3733" i="4"/>
  <c r="E3733" i="4"/>
  <c r="T3733" i="4" s="1"/>
  <c r="S3733" i="4" s="1"/>
  <c r="V3734" i="4" s="1"/>
  <c r="C3734" i="4"/>
  <c r="Q3733" i="4"/>
  <c r="O3733" i="4"/>
  <c r="U234" i="4" l="1"/>
  <c r="E234" i="4"/>
  <c r="T234" i="4" s="1"/>
  <c r="S234" i="4" s="1"/>
  <c r="V235" i="4" s="1"/>
  <c r="C235" i="4"/>
  <c r="O234" i="4"/>
  <c r="U3734" i="4"/>
  <c r="E3734" i="4"/>
  <c r="T3734" i="4" s="1"/>
  <c r="S3734" i="4" s="1"/>
  <c r="V3735" i="4" s="1"/>
  <c r="C3735" i="4"/>
  <c r="Q3734" i="4"/>
  <c r="O3734" i="4"/>
  <c r="U235" i="4" l="1"/>
  <c r="C236" i="4"/>
  <c r="E235" i="4"/>
  <c r="T235" i="4" s="1"/>
  <c r="S235" i="4" s="1"/>
  <c r="V236" i="4" s="1"/>
  <c r="O235" i="4"/>
  <c r="U3735" i="4"/>
  <c r="E3735" i="4"/>
  <c r="T3735" i="4" s="1"/>
  <c r="S3735" i="4" s="1"/>
  <c r="V3736" i="4" s="1"/>
  <c r="C3736" i="4"/>
  <c r="O3735" i="4"/>
  <c r="Q3735" i="4"/>
  <c r="U236" i="4" l="1"/>
  <c r="C237" i="4"/>
  <c r="E236" i="4"/>
  <c r="T236" i="4" s="1"/>
  <c r="S236" i="4" s="1"/>
  <c r="V237" i="4" s="1"/>
  <c r="O236" i="4"/>
  <c r="U3736" i="4"/>
  <c r="E3736" i="4"/>
  <c r="T3736" i="4" s="1"/>
  <c r="S3736" i="4" s="1"/>
  <c r="V3737" i="4" s="1"/>
  <c r="C3737" i="4"/>
  <c r="Q3736" i="4"/>
  <c r="O3736" i="4"/>
  <c r="U237" i="4" l="1"/>
  <c r="E237" i="4"/>
  <c r="T237" i="4" s="1"/>
  <c r="S237" i="4" s="1"/>
  <c r="V238" i="4" s="1"/>
  <c r="C238" i="4"/>
  <c r="O237" i="4"/>
  <c r="U3737" i="4"/>
  <c r="E3737" i="4"/>
  <c r="T3737" i="4" s="1"/>
  <c r="S3737" i="4" s="1"/>
  <c r="V3738" i="4" s="1"/>
  <c r="C3738" i="4"/>
  <c r="O3737" i="4"/>
  <c r="Q3737" i="4"/>
  <c r="U238" i="4" l="1"/>
  <c r="E238" i="4"/>
  <c r="T238" i="4" s="1"/>
  <c r="S238" i="4" s="1"/>
  <c r="V239" i="4" s="1"/>
  <c r="C239" i="4"/>
  <c r="O238" i="4"/>
  <c r="U3738" i="4"/>
  <c r="E3738" i="4"/>
  <c r="T3738" i="4" s="1"/>
  <c r="S3738" i="4" s="1"/>
  <c r="V3739" i="4" s="1"/>
  <c r="C3739" i="4"/>
  <c r="Q3738" i="4"/>
  <c r="O3738" i="4"/>
  <c r="U239" i="4" l="1"/>
  <c r="C240" i="4"/>
  <c r="E239" i="4"/>
  <c r="T239" i="4" s="1"/>
  <c r="S239" i="4" s="1"/>
  <c r="V240" i="4" s="1"/>
  <c r="O239" i="4"/>
  <c r="U3739" i="4"/>
  <c r="E3739" i="4"/>
  <c r="T3739" i="4" s="1"/>
  <c r="S3739" i="4" s="1"/>
  <c r="V3740" i="4" s="1"/>
  <c r="C3740" i="4"/>
  <c r="Q3739" i="4"/>
  <c r="O3739" i="4"/>
  <c r="U240" i="4" l="1"/>
  <c r="E240" i="4"/>
  <c r="T240" i="4" s="1"/>
  <c r="S240" i="4" s="1"/>
  <c r="V241" i="4" s="1"/>
  <c r="C241" i="4"/>
  <c r="O240" i="4"/>
  <c r="U3740" i="4"/>
  <c r="E3740" i="4"/>
  <c r="T3740" i="4" s="1"/>
  <c r="S3740" i="4" s="1"/>
  <c r="V3741" i="4" s="1"/>
  <c r="Q3740" i="4"/>
  <c r="O3740" i="4"/>
  <c r="C3741" i="4"/>
  <c r="U241" i="4" l="1"/>
  <c r="C242" i="4"/>
  <c r="E241" i="4"/>
  <c r="T241" i="4" s="1"/>
  <c r="S241" i="4" s="1"/>
  <c r="V242" i="4" s="1"/>
  <c r="O241" i="4"/>
  <c r="U3741" i="4"/>
  <c r="E3741" i="4"/>
  <c r="T3741" i="4" s="1"/>
  <c r="S3741" i="4" s="1"/>
  <c r="V3742" i="4" s="1"/>
  <c r="C3742" i="4"/>
  <c r="O3741" i="4"/>
  <c r="Q3741" i="4"/>
  <c r="U242" i="4" l="1"/>
  <c r="C243" i="4"/>
  <c r="E242" i="4"/>
  <c r="T242" i="4" s="1"/>
  <c r="S242" i="4" s="1"/>
  <c r="V243" i="4" s="1"/>
  <c r="O242" i="4"/>
  <c r="U3742" i="4"/>
  <c r="E3742" i="4"/>
  <c r="T3742" i="4" s="1"/>
  <c r="S3742" i="4" s="1"/>
  <c r="V3743" i="4" s="1"/>
  <c r="C3743" i="4"/>
  <c r="Q3742" i="4"/>
  <c r="O3742" i="4"/>
  <c r="U243" i="4" l="1"/>
  <c r="E243" i="4"/>
  <c r="T243" i="4" s="1"/>
  <c r="S243" i="4" s="1"/>
  <c r="V244" i="4" s="1"/>
  <c r="C244" i="4"/>
  <c r="O243" i="4"/>
  <c r="U3743" i="4"/>
  <c r="E3743" i="4"/>
  <c r="T3743" i="4" s="1"/>
  <c r="S3743" i="4" s="1"/>
  <c r="V3744" i="4" s="1"/>
  <c r="C3744" i="4"/>
  <c r="O3743" i="4"/>
  <c r="Q3743" i="4"/>
  <c r="U244" i="4" l="1"/>
  <c r="E244" i="4"/>
  <c r="T244" i="4" s="1"/>
  <c r="S244" i="4" s="1"/>
  <c r="V245" i="4" s="1"/>
  <c r="C245" i="4"/>
  <c r="O244" i="4"/>
  <c r="U3744" i="4"/>
  <c r="E3744" i="4"/>
  <c r="T3744" i="4" s="1"/>
  <c r="S3744" i="4" s="1"/>
  <c r="V3745" i="4" s="1"/>
  <c r="C3745" i="4"/>
  <c r="Q3744" i="4"/>
  <c r="O3744" i="4"/>
  <c r="U245" i="4" l="1"/>
  <c r="C246" i="4"/>
  <c r="E245" i="4"/>
  <c r="T245" i="4" s="1"/>
  <c r="S245" i="4" s="1"/>
  <c r="V246" i="4" s="1"/>
  <c r="O245" i="4"/>
  <c r="U3745" i="4"/>
  <c r="E3745" i="4"/>
  <c r="T3745" i="4" s="1"/>
  <c r="S3745" i="4" s="1"/>
  <c r="V3746" i="4" s="1"/>
  <c r="C3746" i="4"/>
  <c r="Q3745" i="4"/>
  <c r="O3745" i="4"/>
  <c r="U246" i="4" l="1"/>
  <c r="E246" i="4"/>
  <c r="T246" i="4" s="1"/>
  <c r="S246" i="4" s="1"/>
  <c r="V247" i="4" s="1"/>
  <c r="C247" i="4"/>
  <c r="O246" i="4"/>
  <c r="U3746" i="4"/>
  <c r="E3746" i="4"/>
  <c r="T3746" i="4" s="1"/>
  <c r="S3746" i="4" s="1"/>
  <c r="V3747" i="4" s="1"/>
  <c r="C3747" i="4"/>
  <c r="Q3746" i="4"/>
  <c r="O3746" i="4"/>
  <c r="U247" i="4" l="1"/>
  <c r="C248" i="4"/>
  <c r="E247" i="4"/>
  <c r="T247" i="4" s="1"/>
  <c r="S247" i="4" s="1"/>
  <c r="V248" i="4" s="1"/>
  <c r="O247" i="4"/>
  <c r="U3747" i="4"/>
  <c r="E3747" i="4"/>
  <c r="T3747" i="4" s="1"/>
  <c r="S3747" i="4" s="1"/>
  <c r="V3748" i="4" s="1"/>
  <c r="C3748" i="4"/>
  <c r="O3747" i="4"/>
  <c r="Q3747" i="4"/>
  <c r="U248" i="4" l="1"/>
  <c r="C249" i="4"/>
  <c r="E248" i="4"/>
  <c r="T248" i="4" s="1"/>
  <c r="S248" i="4" s="1"/>
  <c r="V249" i="4" s="1"/>
  <c r="O248" i="4"/>
  <c r="U3748" i="4"/>
  <c r="E3748" i="4"/>
  <c r="T3748" i="4" s="1"/>
  <c r="S3748" i="4" s="1"/>
  <c r="V3749" i="4" s="1"/>
  <c r="C3749" i="4"/>
  <c r="Q3748" i="4"/>
  <c r="O3748" i="4"/>
  <c r="U249" i="4" l="1"/>
  <c r="E249" i="4"/>
  <c r="T249" i="4" s="1"/>
  <c r="S249" i="4" s="1"/>
  <c r="V250" i="4" s="1"/>
  <c r="C250" i="4"/>
  <c r="O249" i="4"/>
  <c r="U3749" i="4"/>
  <c r="E3749" i="4"/>
  <c r="T3749" i="4" s="1"/>
  <c r="S3749" i="4" s="1"/>
  <c r="V3750" i="4" s="1"/>
  <c r="C3750" i="4"/>
  <c r="O3749" i="4"/>
  <c r="Q3749" i="4"/>
  <c r="U250" i="4" l="1"/>
  <c r="E250" i="4"/>
  <c r="T250" i="4" s="1"/>
  <c r="S250" i="4" s="1"/>
  <c r="V251" i="4" s="1"/>
  <c r="C251" i="4"/>
  <c r="O250" i="4"/>
  <c r="U3750" i="4"/>
  <c r="E3750" i="4"/>
  <c r="T3750" i="4" s="1"/>
  <c r="S3750" i="4" s="1"/>
  <c r="V3751" i="4" s="1"/>
  <c r="C3751" i="4"/>
  <c r="Q3750" i="4"/>
  <c r="O3750" i="4"/>
  <c r="U251" i="4" l="1"/>
  <c r="C252" i="4"/>
  <c r="E251" i="4"/>
  <c r="T251" i="4" s="1"/>
  <c r="S251" i="4" s="1"/>
  <c r="V252" i="4" s="1"/>
  <c r="O251" i="4"/>
  <c r="U3751" i="4"/>
  <c r="E3751" i="4"/>
  <c r="T3751" i="4" s="1"/>
  <c r="S3751" i="4" s="1"/>
  <c r="V3752" i="4" s="1"/>
  <c r="C3752" i="4"/>
  <c r="Q3751" i="4"/>
  <c r="O3751" i="4"/>
  <c r="U252" i="4" l="1"/>
  <c r="E252" i="4"/>
  <c r="T252" i="4" s="1"/>
  <c r="S252" i="4" s="1"/>
  <c r="V253" i="4" s="1"/>
  <c r="C253" i="4"/>
  <c r="O252" i="4"/>
  <c r="U3752" i="4"/>
  <c r="E3752" i="4"/>
  <c r="T3752" i="4" s="1"/>
  <c r="S3752" i="4" s="1"/>
  <c r="V3753" i="4" s="1"/>
  <c r="C3753" i="4"/>
  <c r="Q3752" i="4"/>
  <c r="O3752" i="4"/>
  <c r="U253" i="4" l="1"/>
  <c r="C254" i="4"/>
  <c r="E253" i="4"/>
  <c r="T253" i="4" s="1"/>
  <c r="S253" i="4" s="1"/>
  <c r="V254" i="4" s="1"/>
  <c r="O253" i="4"/>
  <c r="U3753" i="4"/>
  <c r="E3753" i="4"/>
  <c r="T3753" i="4" s="1"/>
  <c r="S3753" i="4" s="1"/>
  <c r="V3754" i="4" s="1"/>
  <c r="C3754" i="4"/>
  <c r="O3753" i="4"/>
  <c r="Q3753" i="4"/>
  <c r="U254" i="4" l="1"/>
  <c r="C255" i="4"/>
  <c r="E254" i="4"/>
  <c r="T254" i="4" s="1"/>
  <c r="S254" i="4" s="1"/>
  <c r="V255" i="4" s="1"/>
  <c r="O254" i="4"/>
  <c r="U3754" i="4"/>
  <c r="C3755" i="4"/>
  <c r="E3754" i="4"/>
  <c r="T3754" i="4" s="1"/>
  <c r="S3754" i="4" s="1"/>
  <c r="V3755" i="4" s="1"/>
  <c r="Q3754" i="4"/>
  <c r="O3754" i="4"/>
  <c r="U3755" i="4" l="1"/>
  <c r="E3755" i="4"/>
  <c r="T3755" i="4" s="1"/>
  <c r="S3755" i="4" s="1"/>
  <c r="V3756" i="4" s="1"/>
  <c r="C3756" i="4"/>
  <c r="O3755" i="4"/>
  <c r="Q3755" i="4"/>
  <c r="U255" i="4"/>
  <c r="E255" i="4"/>
  <c r="T255" i="4" s="1"/>
  <c r="S255" i="4" s="1"/>
  <c r="V256" i="4" s="1"/>
  <c r="C256" i="4"/>
  <c r="O255" i="4"/>
  <c r="U256" i="4" l="1"/>
  <c r="C257" i="4"/>
  <c r="O256" i="4"/>
  <c r="E256" i="4"/>
  <c r="T256" i="4" s="1"/>
  <c r="S256" i="4" s="1"/>
  <c r="V257" i="4" s="1"/>
  <c r="U3756" i="4"/>
  <c r="C3757" i="4"/>
  <c r="Q3756" i="4"/>
  <c r="E3756" i="4"/>
  <c r="T3756" i="4" s="1"/>
  <c r="S3756" i="4" s="1"/>
  <c r="V3757" i="4" s="1"/>
  <c r="O3756" i="4"/>
  <c r="U3757" i="4" l="1"/>
  <c r="E3757" i="4"/>
  <c r="T3757" i="4" s="1"/>
  <c r="S3757" i="4" s="1"/>
  <c r="V3758" i="4" s="1"/>
  <c r="C3758" i="4"/>
  <c r="O3757" i="4"/>
  <c r="Q3757" i="4"/>
  <c r="U257" i="4"/>
  <c r="C258" i="4"/>
  <c r="E257" i="4"/>
  <c r="T257" i="4" s="1"/>
  <c r="S257" i="4" s="1"/>
  <c r="O257" i="4"/>
  <c r="U3758" i="4" l="1"/>
  <c r="E3758" i="4"/>
  <c r="T3758" i="4" s="1"/>
  <c r="S3758" i="4" s="1"/>
  <c r="V3759" i="4" s="1"/>
  <c r="C3759" i="4"/>
  <c r="O3758" i="4"/>
  <c r="Q3758" i="4"/>
  <c r="V258" i="4"/>
  <c r="U258" i="4" s="1"/>
  <c r="E258" i="4"/>
  <c r="T258" i="4" s="1"/>
  <c r="S258" i="4" s="1"/>
  <c r="C259" i="4"/>
  <c r="O258" i="4"/>
  <c r="C260" i="4" l="1"/>
  <c r="E259" i="4"/>
  <c r="T259" i="4" s="1"/>
  <c r="S259" i="4" s="1"/>
  <c r="O259" i="4"/>
  <c r="U3759" i="4"/>
  <c r="E3759" i="4"/>
  <c r="T3759" i="4" s="1"/>
  <c r="S3759" i="4" s="1"/>
  <c r="V3760" i="4" s="1"/>
  <c r="C3760" i="4"/>
  <c r="O3759" i="4"/>
  <c r="Q3759" i="4"/>
  <c r="V259" i="4"/>
  <c r="U259" i="4" s="1"/>
  <c r="C261" i="4" l="1"/>
  <c r="E260" i="4"/>
  <c r="T260" i="4" s="1"/>
  <c r="S260" i="4" s="1"/>
  <c r="O260" i="4"/>
  <c r="V260" i="4"/>
  <c r="U260" i="4" s="1"/>
  <c r="U3760" i="4"/>
  <c r="E3760" i="4"/>
  <c r="T3760" i="4" s="1"/>
  <c r="S3760" i="4" s="1"/>
  <c r="V3761" i="4" s="1"/>
  <c r="C3761" i="4"/>
  <c r="Q3760" i="4"/>
  <c r="O3760" i="4"/>
  <c r="V261" i="4" l="1"/>
  <c r="U3761" i="4"/>
  <c r="E3761" i="4"/>
  <c r="T3761" i="4" s="1"/>
  <c r="S3761" i="4" s="1"/>
  <c r="V3762" i="4" s="1"/>
  <c r="C3762" i="4"/>
  <c r="O3761" i="4"/>
  <c r="Q3761" i="4"/>
  <c r="U261" i="4"/>
  <c r="E261" i="4"/>
  <c r="T261" i="4" s="1"/>
  <c r="S261" i="4" s="1"/>
  <c r="V262" i="4" s="1"/>
  <c r="C262" i="4"/>
  <c r="O261" i="4"/>
  <c r="U3762" i="4" l="1"/>
  <c r="E3762" i="4"/>
  <c r="T3762" i="4" s="1"/>
  <c r="S3762" i="4" s="1"/>
  <c r="V3763" i="4" s="1"/>
  <c r="C3763" i="4"/>
  <c r="Q3762" i="4"/>
  <c r="O3762" i="4"/>
  <c r="U262" i="4"/>
  <c r="E262" i="4"/>
  <c r="T262" i="4" s="1"/>
  <c r="S262" i="4" s="1"/>
  <c r="V263" i="4" s="1"/>
  <c r="C263" i="4"/>
  <c r="O262" i="4"/>
  <c r="U263" i="4" l="1"/>
  <c r="C264" i="4"/>
  <c r="E263" i="4"/>
  <c r="T263" i="4" s="1"/>
  <c r="S263" i="4" s="1"/>
  <c r="V264" i="4" s="1"/>
  <c r="O263" i="4"/>
  <c r="U3763" i="4"/>
  <c r="E3763" i="4"/>
  <c r="T3763" i="4" s="1"/>
  <c r="S3763" i="4" s="1"/>
  <c r="V3764" i="4" s="1"/>
  <c r="C3764" i="4"/>
  <c r="O3763" i="4"/>
  <c r="Q3763" i="4"/>
  <c r="U264" i="4" l="1"/>
  <c r="E264" i="4"/>
  <c r="T264" i="4" s="1"/>
  <c r="S264" i="4" s="1"/>
  <c r="V265" i="4" s="1"/>
  <c r="C265" i="4"/>
  <c r="O264" i="4"/>
  <c r="U3764" i="4"/>
  <c r="E3764" i="4"/>
  <c r="T3764" i="4" s="1"/>
  <c r="S3764" i="4" s="1"/>
  <c r="V3765" i="4" s="1"/>
  <c r="C3765" i="4"/>
  <c r="O3764" i="4"/>
  <c r="Q3764" i="4"/>
  <c r="U265" i="4" l="1"/>
  <c r="C266" i="4"/>
  <c r="E265" i="4"/>
  <c r="T265" i="4" s="1"/>
  <c r="S265" i="4" s="1"/>
  <c r="V266" i="4" s="1"/>
  <c r="O265" i="4"/>
  <c r="U3765" i="4"/>
  <c r="E3765" i="4"/>
  <c r="T3765" i="4" s="1"/>
  <c r="S3765" i="4" s="1"/>
  <c r="V3766" i="4" s="1"/>
  <c r="C3766" i="4"/>
  <c r="Q3765" i="4"/>
  <c r="O3765" i="4"/>
  <c r="U266" i="4" l="1"/>
  <c r="C267" i="4"/>
  <c r="E266" i="4"/>
  <c r="T266" i="4" s="1"/>
  <c r="S266" i="4" s="1"/>
  <c r="V267" i="4" s="1"/>
  <c r="O266" i="4"/>
  <c r="U3766" i="4"/>
  <c r="E3766" i="4"/>
  <c r="T3766" i="4" s="1"/>
  <c r="S3766" i="4" s="1"/>
  <c r="V3767" i="4" s="1"/>
  <c r="C3767" i="4"/>
  <c r="O3766" i="4"/>
  <c r="Q3766" i="4"/>
  <c r="U267" i="4" l="1"/>
  <c r="E267" i="4"/>
  <c r="T267" i="4" s="1"/>
  <c r="S267" i="4" s="1"/>
  <c r="V268" i="4" s="1"/>
  <c r="C268" i="4"/>
  <c r="O267" i="4"/>
  <c r="U3767" i="4"/>
  <c r="E3767" i="4"/>
  <c r="T3767" i="4" s="1"/>
  <c r="S3767" i="4" s="1"/>
  <c r="V3768" i="4" s="1"/>
  <c r="C3768" i="4"/>
  <c r="O3767" i="4"/>
  <c r="Q3767" i="4"/>
  <c r="U268" i="4" l="1"/>
  <c r="E268" i="4"/>
  <c r="T268" i="4" s="1"/>
  <c r="S268" i="4" s="1"/>
  <c r="V269" i="4" s="1"/>
  <c r="C269" i="4"/>
  <c r="O268" i="4"/>
  <c r="U3768" i="4"/>
  <c r="E3768" i="4"/>
  <c r="T3768" i="4" s="1"/>
  <c r="S3768" i="4" s="1"/>
  <c r="V3769" i="4" s="1"/>
  <c r="C3769" i="4"/>
  <c r="Q3768" i="4"/>
  <c r="O3768" i="4"/>
  <c r="U269" i="4" l="1"/>
  <c r="C270" i="4"/>
  <c r="E269" i="4"/>
  <c r="T269" i="4" s="1"/>
  <c r="S269" i="4" s="1"/>
  <c r="V270" i="4" s="1"/>
  <c r="O269" i="4"/>
  <c r="U3769" i="4"/>
  <c r="E3769" i="4"/>
  <c r="T3769" i="4" s="1"/>
  <c r="S3769" i="4" s="1"/>
  <c r="V3770" i="4" s="1"/>
  <c r="C3770" i="4"/>
  <c r="O3769" i="4"/>
  <c r="Q3769" i="4"/>
  <c r="U270" i="4" l="1"/>
  <c r="E270" i="4"/>
  <c r="T270" i="4" s="1"/>
  <c r="S270" i="4" s="1"/>
  <c r="V271" i="4" s="1"/>
  <c r="C271" i="4"/>
  <c r="O270" i="4"/>
  <c r="U3770" i="4"/>
  <c r="E3770" i="4"/>
  <c r="T3770" i="4" s="1"/>
  <c r="S3770" i="4" s="1"/>
  <c r="V3771" i="4" s="1"/>
  <c r="C3771" i="4"/>
  <c r="O3770" i="4"/>
  <c r="Q3770" i="4"/>
  <c r="U271" i="4" l="1"/>
  <c r="C272" i="4"/>
  <c r="E271" i="4"/>
  <c r="T271" i="4" s="1"/>
  <c r="S271" i="4" s="1"/>
  <c r="V272" i="4" s="1"/>
  <c r="O271" i="4"/>
  <c r="U3771" i="4"/>
  <c r="E3771" i="4"/>
  <c r="T3771" i="4" s="1"/>
  <c r="S3771" i="4" s="1"/>
  <c r="V3772" i="4" s="1"/>
  <c r="C3772" i="4"/>
  <c r="Q3771" i="4"/>
  <c r="O3771" i="4"/>
  <c r="U272" i="4" l="1"/>
  <c r="C273" i="4"/>
  <c r="E272" i="4"/>
  <c r="T272" i="4" s="1"/>
  <c r="S272" i="4" s="1"/>
  <c r="V273" i="4" s="1"/>
  <c r="O272" i="4"/>
  <c r="U3772" i="4"/>
  <c r="E3772" i="4"/>
  <c r="T3772" i="4" s="1"/>
  <c r="S3772" i="4" s="1"/>
  <c r="V3773" i="4" s="1"/>
  <c r="C3773" i="4"/>
  <c r="O3772" i="4"/>
  <c r="Q3772" i="4"/>
  <c r="U273" i="4" l="1"/>
  <c r="E273" i="4"/>
  <c r="T273" i="4" s="1"/>
  <c r="S273" i="4" s="1"/>
  <c r="V274" i="4" s="1"/>
  <c r="C274" i="4"/>
  <c r="O273" i="4"/>
  <c r="U3773" i="4"/>
  <c r="E3773" i="4"/>
  <c r="T3773" i="4" s="1"/>
  <c r="S3773" i="4" s="1"/>
  <c r="V3774" i="4" s="1"/>
  <c r="C3774" i="4"/>
  <c r="O3773" i="4"/>
  <c r="Q3773" i="4"/>
  <c r="U274" i="4" l="1"/>
  <c r="E274" i="4"/>
  <c r="T274" i="4" s="1"/>
  <c r="S274" i="4" s="1"/>
  <c r="V275" i="4" s="1"/>
  <c r="C275" i="4"/>
  <c r="O274" i="4"/>
  <c r="U3774" i="4"/>
  <c r="E3774" i="4"/>
  <c r="T3774" i="4" s="1"/>
  <c r="S3774" i="4" s="1"/>
  <c r="V3775" i="4" s="1"/>
  <c r="C3775" i="4"/>
  <c r="Q3774" i="4"/>
  <c r="O3774" i="4"/>
  <c r="U275" i="4" l="1"/>
  <c r="C276" i="4"/>
  <c r="E275" i="4"/>
  <c r="T275" i="4" s="1"/>
  <c r="S275" i="4" s="1"/>
  <c r="V276" i="4" s="1"/>
  <c r="O275" i="4"/>
  <c r="U3775" i="4"/>
  <c r="E3775" i="4"/>
  <c r="T3775" i="4" s="1"/>
  <c r="S3775" i="4" s="1"/>
  <c r="V3776" i="4" s="1"/>
  <c r="C3776" i="4"/>
  <c r="O3775" i="4"/>
  <c r="Q3775" i="4"/>
  <c r="U276" i="4" l="1"/>
  <c r="E276" i="4"/>
  <c r="T276" i="4" s="1"/>
  <c r="S276" i="4" s="1"/>
  <c r="V277" i="4" s="1"/>
  <c r="C277" i="4"/>
  <c r="O276" i="4"/>
  <c r="U3776" i="4"/>
  <c r="E3776" i="4"/>
  <c r="T3776" i="4" s="1"/>
  <c r="S3776" i="4" s="1"/>
  <c r="V3777" i="4" s="1"/>
  <c r="C3777" i="4"/>
  <c r="O3776" i="4"/>
  <c r="Q3776" i="4"/>
  <c r="U277" i="4" l="1"/>
  <c r="C278" i="4"/>
  <c r="E277" i="4"/>
  <c r="T277" i="4" s="1"/>
  <c r="S277" i="4" s="1"/>
  <c r="V278" i="4" s="1"/>
  <c r="O277" i="4"/>
  <c r="U3777" i="4"/>
  <c r="E3777" i="4"/>
  <c r="T3777" i="4" s="1"/>
  <c r="S3777" i="4" s="1"/>
  <c r="V3778" i="4" s="1"/>
  <c r="C3778" i="4"/>
  <c r="Q3777" i="4"/>
  <c r="O3777" i="4"/>
  <c r="U278" i="4" l="1"/>
  <c r="C279" i="4"/>
  <c r="E278" i="4"/>
  <c r="T278" i="4" s="1"/>
  <c r="S278" i="4" s="1"/>
  <c r="V279" i="4" s="1"/>
  <c r="O278" i="4"/>
  <c r="U3778" i="4"/>
  <c r="E3778" i="4"/>
  <c r="T3778" i="4" s="1"/>
  <c r="S3778" i="4" s="1"/>
  <c r="V3779" i="4" s="1"/>
  <c r="C3779" i="4"/>
  <c r="O3778" i="4"/>
  <c r="Q3778" i="4"/>
  <c r="U279" i="4" l="1"/>
  <c r="E279" i="4"/>
  <c r="T279" i="4" s="1"/>
  <c r="S279" i="4" s="1"/>
  <c r="V280" i="4" s="1"/>
  <c r="C280" i="4"/>
  <c r="O279" i="4"/>
  <c r="U3779" i="4"/>
  <c r="E3779" i="4"/>
  <c r="T3779" i="4" s="1"/>
  <c r="S3779" i="4" s="1"/>
  <c r="V3780" i="4" s="1"/>
  <c r="C3780" i="4"/>
  <c r="O3779" i="4"/>
  <c r="Q3779" i="4"/>
  <c r="U280" i="4" l="1"/>
  <c r="E280" i="4"/>
  <c r="T280" i="4" s="1"/>
  <c r="S280" i="4" s="1"/>
  <c r="V281" i="4" s="1"/>
  <c r="C281" i="4"/>
  <c r="O280" i="4"/>
  <c r="U3780" i="4"/>
  <c r="E3780" i="4"/>
  <c r="T3780" i="4" s="1"/>
  <c r="S3780" i="4" s="1"/>
  <c r="V3781" i="4" s="1"/>
  <c r="C3781" i="4"/>
  <c r="Q3780" i="4"/>
  <c r="O3780" i="4"/>
  <c r="U281" i="4" l="1"/>
  <c r="C282" i="4"/>
  <c r="E281" i="4"/>
  <c r="T281" i="4" s="1"/>
  <c r="S281" i="4" s="1"/>
  <c r="V282" i="4" s="1"/>
  <c r="O281" i="4"/>
  <c r="U3781" i="4"/>
  <c r="C3782" i="4"/>
  <c r="E3781" i="4"/>
  <c r="T3781" i="4" s="1"/>
  <c r="S3781" i="4" s="1"/>
  <c r="V3782" i="4" s="1"/>
  <c r="O3781" i="4"/>
  <c r="Q3781" i="4"/>
  <c r="U3782" i="4" l="1"/>
  <c r="E3782" i="4"/>
  <c r="T3782" i="4" s="1"/>
  <c r="S3782" i="4" s="1"/>
  <c r="V3783" i="4" s="1"/>
  <c r="C3783" i="4"/>
  <c r="O3782" i="4"/>
  <c r="Q3782" i="4"/>
  <c r="U282" i="4"/>
  <c r="E282" i="4"/>
  <c r="T282" i="4" s="1"/>
  <c r="S282" i="4" s="1"/>
  <c r="V283" i="4" s="1"/>
  <c r="C283" i="4"/>
  <c r="O282" i="4"/>
  <c r="U283" i="4" l="1"/>
  <c r="C284" i="4"/>
  <c r="E283" i="4"/>
  <c r="T283" i="4" s="1"/>
  <c r="S283" i="4" s="1"/>
  <c r="V284" i="4" s="1"/>
  <c r="O283" i="4"/>
  <c r="U3783" i="4"/>
  <c r="E3783" i="4"/>
  <c r="T3783" i="4" s="1"/>
  <c r="S3783" i="4" s="1"/>
  <c r="V3784" i="4" s="1"/>
  <c r="C3784" i="4"/>
  <c r="Q3783" i="4"/>
  <c r="O3783" i="4"/>
  <c r="U284" i="4" l="1"/>
  <c r="C285" i="4"/>
  <c r="E284" i="4"/>
  <c r="T284" i="4" s="1"/>
  <c r="S284" i="4" s="1"/>
  <c r="V285" i="4" s="1"/>
  <c r="O284" i="4"/>
  <c r="U3784" i="4"/>
  <c r="E3784" i="4"/>
  <c r="T3784" i="4" s="1"/>
  <c r="S3784" i="4" s="1"/>
  <c r="V3785" i="4" s="1"/>
  <c r="C3785" i="4"/>
  <c r="Q3784" i="4"/>
  <c r="O3784" i="4"/>
  <c r="U285" i="4" l="1"/>
  <c r="E285" i="4"/>
  <c r="T285" i="4" s="1"/>
  <c r="S285" i="4" s="1"/>
  <c r="V286" i="4" s="1"/>
  <c r="C286" i="4"/>
  <c r="O285" i="4"/>
  <c r="U3785" i="4"/>
  <c r="E3785" i="4"/>
  <c r="T3785" i="4" s="1"/>
  <c r="S3785" i="4" s="1"/>
  <c r="V3786" i="4" s="1"/>
  <c r="C3786" i="4"/>
  <c r="O3785" i="4"/>
  <c r="Q3785" i="4"/>
  <c r="U286" i="4" l="1"/>
  <c r="E286" i="4"/>
  <c r="T286" i="4" s="1"/>
  <c r="S286" i="4" s="1"/>
  <c r="V287" i="4" s="1"/>
  <c r="C287" i="4"/>
  <c r="O286" i="4"/>
  <c r="U3786" i="4"/>
  <c r="E3786" i="4"/>
  <c r="T3786" i="4" s="1"/>
  <c r="S3786" i="4" s="1"/>
  <c r="V3787" i="4" s="1"/>
  <c r="C3787" i="4"/>
  <c r="Q3786" i="4"/>
  <c r="O3786" i="4"/>
  <c r="U287" i="4" l="1"/>
  <c r="C288" i="4"/>
  <c r="E287" i="4"/>
  <c r="T287" i="4" s="1"/>
  <c r="S287" i="4" s="1"/>
  <c r="V288" i="4" s="1"/>
  <c r="O287" i="4"/>
  <c r="U3787" i="4"/>
  <c r="E3787" i="4"/>
  <c r="T3787" i="4" s="1"/>
  <c r="S3787" i="4" s="1"/>
  <c r="V3788" i="4" s="1"/>
  <c r="C3788" i="4"/>
  <c r="O3787" i="4"/>
  <c r="Q3787" i="4"/>
  <c r="U288" i="4" l="1"/>
  <c r="E288" i="4"/>
  <c r="T288" i="4" s="1"/>
  <c r="S288" i="4" s="1"/>
  <c r="V289" i="4" s="1"/>
  <c r="C289" i="4"/>
  <c r="O288" i="4"/>
  <c r="U3788" i="4"/>
  <c r="E3788" i="4"/>
  <c r="T3788" i="4" s="1"/>
  <c r="S3788" i="4" s="1"/>
  <c r="V3789" i="4" s="1"/>
  <c r="C3789" i="4"/>
  <c r="O3788" i="4"/>
  <c r="Q3788" i="4"/>
  <c r="U289" i="4" l="1"/>
  <c r="C290" i="4"/>
  <c r="E289" i="4"/>
  <c r="T289" i="4" s="1"/>
  <c r="S289" i="4" s="1"/>
  <c r="V290" i="4" s="1"/>
  <c r="O289" i="4"/>
  <c r="U3789" i="4"/>
  <c r="E3789" i="4"/>
  <c r="T3789" i="4" s="1"/>
  <c r="S3789" i="4" s="1"/>
  <c r="V3790" i="4" s="1"/>
  <c r="C3790" i="4"/>
  <c r="Q3789" i="4"/>
  <c r="O3789" i="4"/>
  <c r="U290" i="4" l="1"/>
  <c r="C291" i="4"/>
  <c r="E290" i="4"/>
  <c r="T290" i="4" s="1"/>
  <c r="S290" i="4" s="1"/>
  <c r="V291" i="4" s="1"/>
  <c r="O290" i="4"/>
  <c r="U3790" i="4"/>
  <c r="C3791" i="4"/>
  <c r="O3790" i="4"/>
  <c r="E3790" i="4"/>
  <c r="T3790" i="4" s="1"/>
  <c r="S3790" i="4" s="1"/>
  <c r="V3791" i="4" s="1"/>
  <c r="Q3790" i="4"/>
  <c r="U3791" i="4" l="1"/>
  <c r="E3791" i="4"/>
  <c r="T3791" i="4" s="1"/>
  <c r="S3791" i="4" s="1"/>
  <c r="V3792" i="4" s="1"/>
  <c r="C3792" i="4"/>
  <c r="O3791" i="4"/>
  <c r="Q3791" i="4"/>
  <c r="U291" i="4"/>
  <c r="E291" i="4"/>
  <c r="T291" i="4" s="1"/>
  <c r="S291" i="4" s="1"/>
  <c r="V292" i="4" s="1"/>
  <c r="C292" i="4"/>
  <c r="O291" i="4"/>
  <c r="U292" i="4" l="1"/>
  <c r="E292" i="4"/>
  <c r="T292" i="4" s="1"/>
  <c r="S292" i="4" s="1"/>
  <c r="V293" i="4" s="1"/>
  <c r="C293" i="4"/>
  <c r="O292" i="4"/>
  <c r="U3792" i="4"/>
  <c r="E3792" i="4"/>
  <c r="T3792" i="4" s="1"/>
  <c r="S3792" i="4" s="1"/>
  <c r="V3793" i="4" s="1"/>
  <c r="C3793" i="4"/>
  <c r="Q3792" i="4"/>
  <c r="O3792" i="4"/>
  <c r="U293" i="4" l="1"/>
  <c r="C294" i="4"/>
  <c r="E293" i="4"/>
  <c r="T293" i="4" s="1"/>
  <c r="S293" i="4" s="1"/>
  <c r="V294" i="4" s="1"/>
  <c r="O293" i="4"/>
  <c r="U3793" i="4"/>
  <c r="E3793" i="4"/>
  <c r="T3793" i="4" s="1"/>
  <c r="S3793" i="4" s="1"/>
  <c r="V3794" i="4" s="1"/>
  <c r="C3794" i="4"/>
  <c r="O3793" i="4"/>
  <c r="Q3793" i="4"/>
  <c r="U294" i="4" l="1"/>
  <c r="E294" i="4"/>
  <c r="T294" i="4" s="1"/>
  <c r="S294" i="4" s="1"/>
  <c r="V295" i="4" s="1"/>
  <c r="C295" i="4"/>
  <c r="O294" i="4"/>
  <c r="U3794" i="4"/>
  <c r="E3794" i="4"/>
  <c r="T3794" i="4" s="1"/>
  <c r="S3794" i="4" s="1"/>
  <c r="V3795" i="4" s="1"/>
  <c r="C3795" i="4"/>
  <c r="O3794" i="4"/>
  <c r="Q3794" i="4"/>
  <c r="U295" i="4" l="1"/>
  <c r="C296" i="4"/>
  <c r="E295" i="4"/>
  <c r="T295" i="4" s="1"/>
  <c r="S295" i="4" s="1"/>
  <c r="V296" i="4" s="1"/>
  <c r="O295" i="4"/>
  <c r="U3795" i="4"/>
  <c r="E3795" i="4"/>
  <c r="T3795" i="4" s="1"/>
  <c r="S3795" i="4" s="1"/>
  <c r="V3796" i="4" s="1"/>
  <c r="C3796" i="4"/>
  <c r="Q3795" i="4"/>
  <c r="O3795" i="4"/>
  <c r="U296" i="4" l="1"/>
  <c r="C297" i="4"/>
  <c r="E296" i="4"/>
  <c r="T296" i="4" s="1"/>
  <c r="S296" i="4" s="1"/>
  <c r="V297" i="4" s="1"/>
  <c r="O296" i="4"/>
  <c r="U3796" i="4"/>
  <c r="E3796" i="4"/>
  <c r="T3796" i="4" s="1"/>
  <c r="S3796" i="4" s="1"/>
  <c r="V3797" i="4" s="1"/>
  <c r="C3797" i="4"/>
  <c r="O3796" i="4"/>
  <c r="Q3796" i="4"/>
  <c r="E297" i="4" l="1"/>
  <c r="T297" i="4" s="1"/>
  <c r="S297" i="4" s="1"/>
  <c r="V298" i="4" s="1"/>
  <c r="C298" i="4"/>
  <c r="U297" i="4"/>
  <c r="O297" i="4"/>
  <c r="U3797" i="4"/>
  <c r="E3797" i="4"/>
  <c r="T3797" i="4" s="1"/>
  <c r="S3797" i="4" s="1"/>
  <c r="V3798" i="4" s="1"/>
  <c r="C3798" i="4"/>
  <c r="O3797" i="4"/>
  <c r="Q3797" i="4"/>
  <c r="U3798" i="4" l="1"/>
  <c r="E3798" i="4"/>
  <c r="T3798" i="4" s="1"/>
  <c r="S3798" i="4" s="1"/>
  <c r="V3799" i="4" s="1"/>
  <c r="C3799" i="4"/>
  <c r="Q3798" i="4"/>
  <c r="O3798" i="4"/>
  <c r="U298" i="4"/>
  <c r="E298" i="4"/>
  <c r="T298" i="4" s="1"/>
  <c r="S298" i="4" s="1"/>
  <c r="V299" i="4" s="1"/>
  <c r="C299" i="4"/>
  <c r="O298" i="4"/>
  <c r="U299" i="4" l="1"/>
  <c r="C300" i="4"/>
  <c r="E299" i="4"/>
  <c r="T299" i="4" s="1"/>
  <c r="S299" i="4" s="1"/>
  <c r="V300" i="4" s="1"/>
  <c r="O299" i="4"/>
  <c r="U3799" i="4"/>
  <c r="E3799" i="4"/>
  <c r="T3799" i="4" s="1"/>
  <c r="S3799" i="4" s="1"/>
  <c r="V3800" i="4" s="1"/>
  <c r="C3800" i="4"/>
  <c r="O3799" i="4"/>
  <c r="Q3799" i="4"/>
  <c r="U300" i="4" l="1"/>
  <c r="E300" i="4"/>
  <c r="T300" i="4" s="1"/>
  <c r="S300" i="4" s="1"/>
  <c r="V301" i="4" s="1"/>
  <c r="C301" i="4"/>
  <c r="O300" i="4"/>
  <c r="U3800" i="4"/>
  <c r="E3800" i="4"/>
  <c r="T3800" i="4" s="1"/>
  <c r="S3800" i="4" s="1"/>
  <c r="V3801" i="4" s="1"/>
  <c r="C3801" i="4"/>
  <c r="Q3800" i="4"/>
  <c r="O3800" i="4"/>
  <c r="U301" i="4" l="1"/>
  <c r="C302" i="4"/>
  <c r="E301" i="4"/>
  <c r="T301" i="4" s="1"/>
  <c r="S301" i="4" s="1"/>
  <c r="V302" i="4" s="1"/>
  <c r="O301" i="4"/>
  <c r="U3801" i="4"/>
  <c r="E3801" i="4"/>
  <c r="T3801" i="4" s="1"/>
  <c r="S3801" i="4" s="1"/>
  <c r="V3802" i="4" s="1"/>
  <c r="C3802" i="4"/>
  <c r="O3801" i="4"/>
  <c r="Q3801" i="4"/>
  <c r="U302" i="4" l="1"/>
  <c r="C303" i="4"/>
  <c r="E302" i="4"/>
  <c r="T302" i="4" s="1"/>
  <c r="S302" i="4" s="1"/>
  <c r="V303" i="4" s="1"/>
  <c r="O302" i="4"/>
  <c r="U3802" i="4"/>
  <c r="E3802" i="4"/>
  <c r="T3802" i="4" s="1"/>
  <c r="S3802" i="4" s="1"/>
  <c r="V3803" i="4" s="1"/>
  <c r="C3803" i="4"/>
  <c r="Q3802" i="4"/>
  <c r="O3802" i="4"/>
  <c r="U303" i="4" l="1"/>
  <c r="E303" i="4"/>
  <c r="T303" i="4" s="1"/>
  <c r="S303" i="4" s="1"/>
  <c r="V304" i="4" s="1"/>
  <c r="C304" i="4"/>
  <c r="O303" i="4"/>
  <c r="U3803" i="4"/>
  <c r="E3803" i="4"/>
  <c r="T3803" i="4" s="1"/>
  <c r="S3803" i="4" s="1"/>
  <c r="V3804" i="4" s="1"/>
  <c r="C3804" i="4"/>
  <c r="O3803" i="4"/>
  <c r="Q3803" i="4"/>
  <c r="U304" i="4" l="1"/>
  <c r="E304" i="4"/>
  <c r="T304" i="4" s="1"/>
  <c r="S304" i="4" s="1"/>
  <c r="V305" i="4" s="1"/>
  <c r="C305" i="4"/>
  <c r="O304" i="4"/>
  <c r="U3804" i="4"/>
  <c r="E3804" i="4"/>
  <c r="T3804" i="4" s="1"/>
  <c r="S3804" i="4" s="1"/>
  <c r="V3805" i="4" s="1"/>
  <c r="C3805" i="4"/>
  <c r="Q3804" i="4"/>
  <c r="O3804" i="4"/>
  <c r="U305" i="4" l="1"/>
  <c r="C306" i="4"/>
  <c r="E305" i="4"/>
  <c r="T305" i="4" s="1"/>
  <c r="S305" i="4" s="1"/>
  <c r="V306" i="4" s="1"/>
  <c r="O305" i="4"/>
  <c r="U3805" i="4"/>
  <c r="E3805" i="4"/>
  <c r="T3805" i="4" s="1"/>
  <c r="S3805" i="4" s="1"/>
  <c r="V3806" i="4" s="1"/>
  <c r="C3806" i="4"/>
  <c r="O3805" i="4"/>
  <c r="Q3805" i="4"/>
  <c r="U306" i="4" l="1"/>
  <c r="C307" i="4"/>
  <c r="O306" i="4"/>
  <c r="E306" i="4"/>
  <c r="T306" i="4" s="1"/>
  <c r="S306" i="4" s="1"/>
  <c r="V307" i="4" s="1"/>
  <c r="U3806" i="4"/>
  <c r="C3807" i="4"/>
  <c r="Q3806" i="4"/>
  <c r="O3806" i="4"/>
  <c r="E3806" i="4"/>
  <c r="T3806" i="4" s="1"/>
  <c r="S3806" i="4" s="1"/>
  <c r="V3807" i="4" s="1"/>
  <c r="U3807" i="4" l="1"/>
  <c r="E3807" i="4"/>
  <c r="T3807" i="4" s="1"/>
  <c r="S3807" i="4" s="1"/>
  <c r="V3808" i="4" s="1"/>
  <c r="C3808" i="4"/>
  <c r="Q3807" i="4"/>
  <c r="O3807" i="4"/>
  <c r="U307" i="4"/>
  <c r="C308" i="4"/>
  <c r="E307" i="4"/>
  <c r="T307" i="4" s="1"/>
  <c r="S307" i="4" s="1"/>
  <c r="O307" i="4"/>
  <c r="U3808" i="4" l="1"/>
  <c r="E3808" i="4"/>
  <c r="T3808" i="4" s="1"/>
  <c r="S3808" i="4" s="1"/>
  <c r="V3809" i="4" s="1"/>
  <c r="C3809" i="4"/>
  <c r="Q3808" i="4"/>
  <c r="O3808" i="4"/>
  <c r="V308" i="4"/>
  <c r="U308" i="4" s="1"/>
  <c r="C309" i="4"/>
  <c r="E308" i="4"/>
  <c r="T308" i="4" s="1"/>
  <c r="S308" i="4" s="1"/>
  <c r="O308" i="4"/>
  <c r="V309" i="4" l="1"/>
  <c r="U3809" i="4"/>
  <c r="E3809" i="4"/>
  <c r="T3809" i="4" s="1"/>
  <c r="S3809" i="4" s="1"/>
  <c r="V3810" i="4" s="1"/>
  <c r="C3810" i="4"/>
  <c r="Q3809" i="4"/>
  <c r="O3809" i="4"/>
  <c r="U309" i="4"/>
  <c r="E309" i="4"/>
  <c r="T309" i="4" s="1"/>
  <c r="S309" i="4" s="1"/>
  <c r="V310" i="4" s="1"/>
  <c r="C310" i="4"/>
  <c r="O309" i="4"/>
  <c r="U3810" i="4" l="1"/>
  <c r="E3810" i="4"/>
  <c r="T3810" i="4" s="1"/>
  <c r="S3810" i="4" s="1"/>
  <c r="V3811" i="4" s="1"/>
  <c r="C3811" i="4"/>
  <c r="O3810" i="4"/>
  <c r="Q3810" i="4"/>
  <c r="U310" i="4"/>
  <c r="E310" i="4"/>
  <c r="T310" i="4" s="1"/>
  <c r="S310" i="4" s="1"/>
  <c r="V311" i="4" s="1"/>
  <c r="C311" i="4"/>
  <c r="O310" i="4"/>
  <c r="U311" i="4" l="1"/>
  <c r="C312" i="4"/>
  <c r="E311" i="4"/>
  <c r="T311" i="4" s="1"/>
  <c r="S311" i="4" s="1"/>
  <c r="V312" i="4" s="1"/>
  <c r="O311" i="4"/>
  <c r="U3811" i="4"/>
  <c r="E3811" i="4"/>
  <c r="T3811" i="4" s="1"/>
  <c r="S3811" i="4" s="1"/>
  <c r="V3812" i="4" s="1"/>
  <c r="C3812" i="4"/>
  <c r="Q3811" i="4"/>
  <c r="O3811" i="4"/>
  <c r="U312" i="4" l="1"/>
  <c r="E312" i="4"/>
  <c r="T312" i="4" s="1"/>
  <c r="S312" i="4" s="1"/>
  <c r="V313" i="4" s="1"/>
  <c r="C313" i="4"/>
  <c r="O312" i="4"/>
  <c r="U3812" i="4"/>
  <c r="E3812" i="4"/>
  <c r="T3812" i="4" s="1"/>
  <c r="S3812" i="4" s="1"/>
  <c r="V3813" i="4" s="1"/>
  <c r="C3813" i="4"/>
  <c r="Q3812" i="4"/>
  <c r="O3812" i="4"/>
  <c r="U313" i="4" l="1"/>
  <c r="C314" i="4"/>
  <c r="E313" i="4"/>
  <c r="T313" i="4" s="1"/>
  <c r="S313" i="4" s="1"/>
  <c r="V314" i="4" s="1"/>
  <c r="O313" i="4"/>
  <c r="U3813" i="4"/>
  <c r="E3813" i="4"/>
  <c r="T3813" i="4" s="1"/>
  <c r="S3813" i="4" s="1"/>
  <c r="V3814" i="4" s="1"/>
  <c r="Q3813" i="4"/>
  <c r="O3813" i="4"/>
  <c r="C3814" i="4"/>
  <c r="U3814" i="4" l="1"/>
  <c r="E3814" i="4"/>
  <c r="T3814" i="4" s="1"/>
  <c r="S3814" i="4" s="1"/>
  <c r="V3815" i="4" s="1"/>
  <c r="C3815" i="4"/>
  <c r="O3814" i="4"/>
  <c r="Q3814" i="4"/>
  <c r="U314" i="4"/>
  <c r="C315" i="4"/>
  <c r="E314" i="4"/>
  <c r="T314" i="4" s="1"/>
  <c r="S314" i="4" s="1"/>
  <c r="V315" i="4" s="1"/>
  <c r="O314" i="4"/>
  <c r="U3815" i="4" l="1"/>
  <c r="E3815" i="4"/>
  <c r="T3815" i="4" s="1"/>
  <c r="S3815" i="4" s="1"/>
  <c r="V3816" i="4" s="1"/>
  <c r="C3816" i="4"/>
  <c r="Q3815" i="4"/>
  <c r="O3815" i="4"/>
  <c r="U315" i="4"/>
  <c r="E315" i="4"/>
  <c r="T315" i="4" s="1"/>
  <c r="S315" i="4" s="1"/>
  <c r="V316" i="4" s="1"/>
  <c r="C316" i="4"/>
  <c r="O315" i="4"/>
  <c r="U316" i="4" l="1"/>
  <c r="E316" i="4"/>
  <c r="T316" i="4" s="1"/>
  <c r="S316" i="4" s="1"/>
  <c r="V317" i="4" s="1"/>
  <c r="C317" i="4"/>
  <c r="O316" i="4"/>
  <c r="U3816" i="4"/>
  <c r="E3816" i="4"/>
  <c r="T3816" i="4" s="1"/>
  <c r="S3816" i="4" s="1"/>
  <c r="V3817" i="4" s="1"/>
  <c r="C3817" i="4"/>
  <c r="O3816" i="4"/>
  <c r="Q3816" i="4"/>
  <c r="U317" i="4" l="1"/>
  <c r="C318" i="4"/>
  <c r="E317" i="4"/>
  <c r="T317" i="4" s="1"/>
  <c r="S317" i="4" s="1"/>
  <c r="V318" i="4" s="1"/>
  <c r="O317" i="4"/>
  <c r="U3817" i="4"/>
  <c r="C3818" i="4"/>
  <c r="E3817" i="4"/>
  <c r="T3817" i="4" s="1"/>
  <c r="S3817" i="4" s="1"/>
  <c r="V3818" i="4" s="1"/>
  <c r="Q3817" i="4"/>
  <c r="O3817" i="4"/>
  <c r="U3818" i="4" l="1"/>
  <c r="E3818" i="4"/>
  <c r="T3818" i="4" s="1"/>
  <c r="S3818" i="4" s="1"/>
  <c r="V3819" i="4" s="1"/>
  <c r="C3819" i="4"/>
  <c r="Q3818" i="4"/>
  <c r="O3818" i="4"/>
  <c r="U318" i="4"/>
  <c r="E318" i="4"/>
  <c r="T318" i="4" s="1"/>
  <c r="S318" i="4" s="1"/>
  <c r="V319" i="4" s="1"/>
  <c r="C319" i="4"/>
  <c r="O318" i="4"/>
  <c r="U319" i="4" l="1"/>
  <c r="C320" i="4"/>
  <c r="E319" i="4"/>
  <c r="T319" i="4" s="1"/>
  <c r="S319" i="4" s="1"/>
  <c r="V320" i="4" s="1"/>
  <c r="O319" i="4"/>
  <c r="U3819" i="4"/>
  <c r="E3819" i="4"/>
  <c r="T3819" i="4" s="1"/>
  <c r="S3819" i="4" s="1"/>
  <c r="V3820" i="4" s="1"/>
  <c r="C3820" i="4"/>
  <c r="Q3819" i="4"/>
  <c r="O3819" i="4"/>
  <c r="U320" i="4" l="1"/>
  <c r="C321" i="4"/>
  <c r="E320" i="4"/>
  <c r="T320" i="4" s="1"/>
  <c r="S320" i="4" s="1"/>
  <c r="V321" i="4" s="1"/>
  <c r="O320" i="4"/>
  <c r="U3820" i="4"/>
  <c r="E3820" i="4"/>
  <c r="T3820" i="4" s="1"/>
  <c r="S3820" i="4" s="1"/>
  <c r="V3821" i="4" s="1"/>
  <c r="C3821" i="4"/>
  <c r="Q3820" i="4"/>
  <c r="O3820" i="4"/>
  <c r="U321" i="4" l="1"/>
  <c r="E321" i="4"/>
  <c r="T321" i="4" s="1"/>
  <c r="S321" i="4" s="1"/>
  <c r="V322" i="4" s="1"/>
  <c r="C322" i="4"/>
  <c r="O321" i="4"/>
  <c r="U3821" i="4"/>
  <c r="E3821" i="4"/>
  <c r="T3821" i="4" s="1"/>
  <c r="S3821" i="4" s="1"/>
  <c r="V3822" i="4" s="1"/>
  <c r="C3822" i="4"/>
  <c r="Q3821" i="4"/>
  <c r="O3821" i="4"/>
  <c r="U322" i="4" l="1"/>
  <c r="E322" i="4"/>
  <c r="T322" i="4" s="1"/>
  <c r="S322" i="4" s="1"/>
  <c r="V323" i="4" s="1"/>
  <c r="C323" i="4"/>
  <c r="O322" i="4"/>
  <c r="U3822" i="4"/>
  <c r="E3822" i="4"/>
  <c r="T3822" i="4" s="1"/>
  <c r="S3822" i="4" s="1"/>
  <c r="V3823" i="4" s="1"/>
  <c r="C3823" i="4"/>
  <c r="O3822" i="4"/>
  <c r="Q3822" i="4"/>
  <c r="U323" i="4" l="1"/>
  <c r="C324" i="4"/>
  <c r="E323" i="4"/>
  <c r="T323" i="4" s="1"/>
  <c r="S323" i="4" s="1"/>
  <c r="V324" i="4" s="1"/>
  <c r="O323" i="4"/>
  <c r="U3823" i="4"/>
  <c r="E3823" i="4"/>
  <c r="T3823" i="4" s="1"/>
  <c r="S3823" i="4" s="1"/>
  <c r="V3824" i="4" s="1"/>
  <c r="C3824" i="4"/>
  <c r="Q3823" i="4"/>
  <c r="O3823" i="4"/>
  <c r="U324" i="4" l="1"/>
  <c r="E324" i="4"/>
  <c r="T324" i="4" s="1"/>
  <c r="S324" i="4" s="1"/>
  <c r="V325" i="4" s="1"/>
  <c r="C325" i="4"/>
  <c r="O324" i="4"/>
  <c r="U3824" i="4"/>
  <c r="E3824" i="4"/>
  <c r="T3824" i="4" s="1"/>
  <c r="S3824" i="4" s="1"/>
  <c r="V3825" i="4" s="1"/>
  <c r="C3825" i="4"/>
  <c r="Q3824" i="4"/>
  <c r="O3824" i="4"/>
  <c r="U325" i="4" l="1"/>
  <c r="C326" i="4"/>
  <c r="E325" i="4"/>
  <c r="T325" i="4" s="1"/>
  <c r="S325" i="4" s="1"/>
  <c r="V326" i="4" s="1"/>
  <c r="O325" i="4"/>
  <c r="U3825" i="4"/>
  <c r="E3825" i="4"/>
  <c r="T3825" i="4" s="1"/>
  <c r="S3825" i="4" s="1"/>
  <c r="V3826" i="4" s="1"/>
  <c r="C3826" i="4"/>
  <c r="Q3825" i="4"/>
  <c r="O3825" i="4"/>
  <c r="U326" i="4" l="1"/>
  <c r="C327" i="4"/>
  <c r="E326" i="4"/>
  <c r="T326" i="4" s="1"/>
  <c r="S326" i="4" s="1"/>
  <c r="V327" i="4" s="1"/>
  <c r="O326" i="4"/>
  <c r="U3826" i="4"/>
  <c r="E3826" i="4"/>
  <c r="T3826" i="4" s="1"/>
  <c r="S3826" i="4" s="1"/>
  <c r="V3827" i="4" s="1"/>
  <c r="C3827" i="4"/>
  <c r="Q3826" i="4"/>
  <c r="O3826" i="4"/>
  <c r="U327" i="4" l="1"/>
  <c r="E327" i="4"/>
  <c r="T327" i="4" s="1"/>
  <c r="S327" i="4" s="1"/>
  <c r="V328" i="4" s="1"/>
  <c r="C328" i="4"/>
  <c r="O327" i="4"/>
  <c r="U3827" i="4"/>
  <c r="E3827" i="4"/>
  <c r="T3827" i="4" s="1"/>
  <c r="S3827" i="4" s="1"/>
  <c r="V3828" i="4" s="1"/>
  <c r="C3828" i="4"/>
  <c r="Q3827" i="4"/>
  <c r="O3827" i="4"/>
  <c r="U328" i="4" l="1"/>
  <c r="E328" i="4"/>
  <c r="T328" i="4" s="1"/>
  <c r="S328" i="4" s="1"/>
  <c r="V329" i="4" s="1"/>
  <c r="C329" i="4"/>
  <c r="O328" i="4"/>
  <c r="U3828" i="4"/>
  <c r="E3828" i="4"/>
  <c r="T3828" i="4" s="1"/>
  <c r="S3828" i="4" s="1"/>
  <c r="V3829" i="4" s="1"/>
  <c r="C3829" i="4"/>
  <c r="O3828" i="4"/>
  <c r="Q3828" i="4"/>
  <c r="U329" i="4" l="1"/>
  <c r="C330" i="4"/>
  <c r="E329" i="4"/>
  <c r="T329" i="4" s="1"/>
  <c r="S329" i="4" s="1"/>
  <c r="V330" i="4" s="1"/>
  <c r="O329" i="4"/>
  <c r="U3829" i="4"/>
  <c r="E3829" i="4"/>
  <c r="T3829" i="4" s="1"/>
  <c r="S3829" i="4" s="1"/>
  <c r="V3830" i="4" s="1"/>
  <c r="C3830" i="4"/>
  <c r="Q3829" i="4"/>
  <c r="O3829" i="4"/>
  <c r="U330" i="4" l="1"/>
  <c r="E330" i="4"/>
  <c r="T330" i="4" s="1"/>
  <c r="S330" i="4" s="1"/>
  <c r="V331" i="4" s="1"/>
  <c r="C331" i="4"/>
  <c r="O330" i="4"/>
  <c r="U3830" i="4"/>
  <c r="E3830" i="4"/>
  <c r="T3830" i="4" s="1"/>
  <c r="S3830" i="4" s="1"/>
  <c r="V3831" i="4" s="1"/>
  <c r="C3831" i="4"/>
  <c r="Q3830" i="4"/>
  <c r="O3830" i="4"/>
  <c r="U331" i="4" l="1"/>
  <c r="C332" i="4"/>
  <c r="E331" i="4"/>
  <c r="T331" i="4" s="1"/>
  <c r="S331" i="4" s="1"/>
  <c r="V332" i="4" s="1"/>
  <c r="O331" i="4"/>
  <c r="U3831" i="4"/>
  <c r="E3831" i="4"/>
  <c r="T3831" i="4" s="1"/>
  <c r="S3831" i="4" s="1"/>
  <c r="V3832" i="4" s="1"/>
  <c r="C3832" i="4"/>
  <c r="Q3831" i="4"/>
  <c r="O3831" i="4"/>
  <c r="U332" i="4" l="1"/>
  <c r="C333" i="4"/>
  <c r="E332" i="4"/>
  <c r="T332" i="4" s="1"/>
  <c r="S332" i="4" s="1"/>
  <c r="V333" i="4" s="1"/>
  <c r="O332" i="4"/>
  <c r="U3832" i="4"/>
  <c r="E3832" i="4"/>
  <c r="T3832" i="4" s="1"/>
  <c r="S3832" i="4" s="1"/>
  <c r="V3833" i="4" s="1"/>
  <c r="C3833" i="4"/>
  <c r="Q3832" i="4"/>
  <c r="O3832" i="4"/>
  <c r="U333" i="4" l="1"/>
  <c r="E333" i="4"/>
  <c r="T333" i="4" s="1"/>
  <c r="S333" i="4" s="1"/>
  <c r="V334" i="4" s="1"/>
  <c r="C334" i="4"/>
  <c r="O333" i="4"/>
  <c r="U3833" i="4"/>
  <c r="E3833" i="4"/>
  <c r="T3833" i="4" s="1"/>
  <c r="S3833" i="4" s="1"/>
  <c r="V3834" i="4" s="1"/>
  <c r="C3834" i="4"/>
  <c r="Q3833" i="4"/>
  <c r="O3833" i="4"/>
  <c r="U334" i="4" l="1"/>
  <c r="E334" i="4"/>
  <c r="T334" i="4" s="1"/>
  <c r="S334" i="4" s="1"/>
  <c r="V335" i="4" s="1"/>
  <c r="C335" i="4"/>
  <c r="O334" i="4"/>
  <c r="U3834" i="4"/>
  <c r="E3834" i="4"/>
  <c r="T3834" i="4" s="1"/>
  <c r="S3834" i="4" s="1"/>
  <c r="V3835" i="4" s="1"/>
  <c r="C3835" i="4"/>
  <c r="O3834" i="4"/>
  <c r="Q3834" i="4"/>
  <c r="U335" i="4" l="1"/>
  <c r="C336" i="4"/>
  <c r="E335" i="4"/>
  <c r="T335" i="4" s="1"/>
  <c r="S335" i="4" s="1"/>
  <c r="V336" i="4" s="1"/>
  <c r="O335" i="4"/>
  <c r="U3835" i="4"/>
  <c r="E3835" i="4"/>
  <c r="T3835" i="4" s="1"/>
  <c r="S3835" i="4" s="1"/>
  <c r="V3836" i="4" s="1"/>
  <c r="C3836" i="4"/>
  <c r="Q3835" i="4"/>
  <c r="O3835" i="4"/>
  <c r="U336" i="4" l="1"/>
  <c r="E336" i="4"/>
  <c r="T336" i="4" s="1"/>
  <c r="S336" i="4" s="1"/>
  <c r="V337" i="4" s="1"/>
  <c r="C337" i="4"/>
  <c r="O336" i="4"/>
  <c r="U3836" i="4"/>
  <c r="E3836" i="4"/>
  <c r="T3836" i="4" s="1"/>
  <c r="S3836" i="4" s="1"/>
  <c r="V3837" i="4" s="1"/>
  <c r="C3837" i="4"/>
  <c r="Q3836" i="4"/>
  <c r="O3836" i="4"/>
  <c r="U337" i="4" l="1"/>
  <c r="C338" i="4"/>
  <c r="E337" i="4"/>
  <c r="T337" i="4" s="1"/>
  <c r="S337" i="4" s="1"/>
  <c r="V338" i="4" s="1"/>
  <c r="O337" i="4"/>
  <c r="U3837" i="4"/>
  <c r="E3837" i="4"/>
  <c r="T3837" i="4" s="1"/>
  <c r="S3837" i="4" s="1"/>
  <c r="V3838" i="4" s="1"/>
  <c r="C3838" i="4"/>
  <c r="Q3837" i="4"/>
  <c r="O3837" i="4"/>
  <c r="U338" i="4" l="1"/>
  <c r="C339" i="4"/>
  <c r="E338" i="4"/>
  <c r="T338" i="4" s="1"/>
  <c r="S338" i="4" s="1"/>
  <c r="V339" i="4" s="1"/>
  <c r="O338" i="4"/>
  <c r="U3838" i="4"/>
  <c r="E3838" i="4"/>
  <c r="T3838" i="4" s="1"/>
  <c r="S3838" i="4" s="1"/>
  <c r="V3839" i="4" s="1"/>
  <c r="C3839" i="4"/>
  <c r="Q3838" i="4"/>
  <c r="O3838" i="4"/>
  <c r="U339" i="4" l="1"/>
  <c r="E339" i="4"/>
  <c r="T339" i="4" s="1"/>
  <c r="S339" i="4" s="1"/>
  <c r="V340" i="4" s="1"/>
  <c r="C340" i="4"/>
  <c r="O339" i="4"/>
  <c r="U3839" i="4"/>
  <c r="E3839" i="4"/>
  <c r="T3839" i="4" s="1"/>
  <c r="S3839" i="4" s="1"/>
  <c r="V3840" i="4" s="1"/>
  <c r="Q3839" i="4"/>
  <c r="C3840" i="4"/>
  <c r="O3839" i="4"/>
  <c r="U340" i="4" l="1"/>
  <c r="E340" i="4"/>
  <c r="T340" i="4" s="1"/>
  <c r="S340" i="4" s="1"/>
  <c r="V341" i="4" s="1"/>
  <c r="C341" i="4"/>
  <c r="O340" i="4"/>
  <c r="U3840" i="4"/>
  <c r="E3840" i="4"/>
  <c r="T3840" i="4" s="1"/>
  <c r="S3840" i="4" s="1"/>
  <c r="V3841" i="4" s="1"/>
  <c r="O3840" i="4"/>
  <c r="C3841" i="4"/>
  <c r="Q3840" i="4"/>
  <c r="U341" i="4" l="1"/>
  <c r="C342" i="4"/>
  <c r="E341" i="4"/>
  <c r="T341" i="4" s="1"/>
  <c r="S341" i="4" s="1"/>
  <c r="V342" i="4" s="1"/>
  <c r="O341" i="4"/>
  <c r="U3841" i="4"/>
  <c r="E3841" i="4"/>
  <c r="T3841" i="4" s="1"/>
  <c r="S3841" i="4" s="1"/>
  <c r="V3842" i="4" s="1"/>
  <c r="C3842" i="4"/>
  <c r="Q3841" i="4"/>
  <c r="O3841" i="4"/>
  <c r="U342" i="4" l="1"/>
  <c r="E342" i="4"/>
  <c r="T342" i="4" s="1"/>
  <c r="S342" i="4" s="1"/>
  <c r="V343" i="4" s="1"/>
  <c r="C343" i="4"/>
  <c r="O342" i="4"/>
  <c r="U3842" i="4"/>
  <c r="E3842" i="4"/>
  <c r="T3842" i="4" s="1"/>
  <c r="S3842" i="4" s="1"/>
  <c r="V3843" i="4" s="1"/>
  <c r="C3843" i="4"/>
  <c r="Q3842" i="4"/>
  <c r="O3842" i="4"/>
  <c r="U343" i="4" l="1"/>
  <c r="C344" i="4"/>
  <c r="E343" i="4"/>
  <c r="T343" i="4" s="1"/>
  <c r="S343" i="4" s="1"/>
  <c r="V344" i="4" s="1"/>
  <c r="O343" i="4"/>
  <c r="U3843" i="4"/>
  <c r="E3843" i="4"/>
  <c r="T3843" i="4" s="1"/>
  <c r="S3843" i="4" s="1"/>
  <c r="V3844" i="4" s="1"/>
  <c r="C3844" i="4"/>
  <c r="Q3843" i="4"/>
  <c r="O3843" i="4"/>
  <c r="U344" i="4" l="1"/>
  <c r="C345" i="4"/>
  <c r="E344" i="4"/>
  <c r="T344" i="4" s="1"/>
  <c r="S344" i="4" s="1"/>
  <c r="V345" i="4" s="1"/>
  <c r="O344" i="4"/>
  <c r="U3844" i="4"/>
  <c r="C3845" i="4"/>
  <c r="E3844" i="4"/>
  <c r="T3844" i="4" s="1"/>
  <c r="S3844" i="4" s="1"/>
  <c r="V3845" i="4" s="1"/>
  <c r="Q3844" i="4"/>
  <c r="O3844" i="4"/>
  <c r="U3845" i="4" l="1"/>
  <c r="E3845" i="4"/>
  <c r="T3845" i="4" s="1"/>
  <c r="S3845" i="4" s="1"/>
  <c r="V3846" i="4" s="1"/>
  <c r="C3846" i="4"/>
  <c r="Q3845" i="4"/>
  <c r="O3845" i="4"/>
  <c r="U345" i="4"/>
  <c r="E345" i="4"/>
  <c r="T345" i="4" s="1"/>
  <c r="S345" i="4" s="1"/>
  <c r="V346" i="4" s="1"/>
  <c r="C346" i="4"/>
  <c r="O345" i="4"/>
  <c r="U346" i="4" l="1"/>
  <c r="E346" i="4"/>
  <c r="T346" i="4" s="1"/>
  <c r="S346" i="4" s="1"/>
  <c r="V347" i="4" s="1"/>
  <c r="C347" i="4"/>
  <c r="O346" i="4"/>
  <c r="U3846" i="4"/>
  <c r="E3846" i="4"/>
  <c r="T3846" i="4" s="1"/>
  <c r="S3846" i="4" s="1"/>
  <c r="V3847" i="4" s="1"/>
  <c r="C3847" i="4"/>
  <c r="O3846" i="4"/>
  <c r="Q3846" i="4"/>
  <c r="U347" i="4" l="1"/>
  <c r="C348" i="4"/>
  <c r="E347" i="4"/>
  <c r="T347" i="4" s="1"/>
  <c r="S347" i="4" s="1"/>
  <c r="V348" i="4" s="1"/>
  <c r="O347" i="4"/>
  <c r="U3847" i="4"/>
  <c r="E3847" i="4"/>
  <c r="T3847" i="4" s="1"/>
  <c r="S3847" i="4" s="1"/>
  <c r="V3848" i="4" s="1"/>
  <c r="C3848" i="4"/>
  <c r="Q3847" i="4"/>
  <c r="O3847" i="4"/>
  <c r="U348" i="4" l="1"/>
  <c r="E348" i="4"/>
  <c r="T348" i="4" s="1"/>
  <c r="S348" i="4" s="1"/>
  <c r="V349" i="4" s="1"/>
  <c r="C349" i="4"/>
  <c r="O348" i="4"/>
  <c r="U3848" i="4"/>
  <c r="E3848" i="4"/>
  <c r="T3848" i="4" s="1"/>
  <c r="S3848" i="4" s="1"/>
  <c r="V3849" i="4" s="1"/>
  <c r="C3849" i="4"/>
  <c r="Q3848" i="4"/>
  <c r="O3848" i="4"/>
  <c r="U349" i="4" l="1"/>
  <c r="C350" i="4"/>
  <c r="E349" i="4"/>
  <c r="T349" i="4" s="1"/>
  <c r="S349" i="4" s="1"/>
  <c r="V350" i="4" s="1"/>
  <c r="O349" i="4"/>
  <c r="U3849" i="4"/>
  <c r="E3849" i="4"/>
  <c r="T3849" i="4" s="1"/>
  <c r="S3849" i="4" s="1"/>
  <c r="V3850" i="4" s="1"/>
  <c r="C3850" i="4"/>
  <c r="Q3849" i="4"/>
  <c r="O3849" i="4"/>
  <c r="U350" i="4" l="1"/>
  <c r="C351" i="4"/>
  <c r="E350" i="4"/>
  <c r="T350" i="4" s="1"/>
  <c r="S350" i="4" s="1"/>
  <c r="V351" i="4" s="1"/>
  <c r="O350" i="4"/>
  <c r="U3850" i="4"/>
  <c r="E3850" i="4"/>
  <c r="T3850" i="4" s="1"/>
  <c r="S3850" i="4" s="1"/>
  <c r="V3851" i="4" s="1"/>
  <c r="C3851" i="4"/>
  <c r="Q3850" i="4"/>
  <c r="O3850" i="4"/>
  <c r="U351" i="4" l="1"/>
  <c r="E351" i="4"/>
  <c r="T351" i="4" s="1"/>
  <c r="S351" i="4" s="1"/>
  <c r="V352" i="4" s="1"/>
  <c r="C352" i="4"/>
  <c r="O351" i="4"/>
  <c r="U3851" i="4"/>
  <c r="E3851" i="4"/>
  <c r="T3851" i="4" s="1"/>
  <c r="S3851" i="4" s="1"/>
  <c r="V3852" i="4" s="1"/>
  <c r="C3852" i="4"/>
  <c r="Q3851" i="4"/>
  <c r="O3851" i="4"/>
  <c r="U352" i="4" l="1"/>
  <c r="E352" i="4"/>
  <c r="T352" i="4" s="1"/>
  <c r="S352" i="4" s="1"/>
  <c r="V353" i="4" s="1"/>
  <c r="C353" i="4"/>
  <c r="O352" i="4"/>
  <c r="U3852" i="4"/>
  <c r="E3852" i="4"/>
  <c r="T3852" i="4" s="1"/>
  <c r="S3852" i="4" s="1"/>
  <c r="V3853" i="4" s="1"/>
  <c r="C3853" i="4"/>
  <c r="O3852" i="4"/>
  <c r="Q3852" i="4"/>
  <c r="U353" i="4" l="1"/>
  <c r="C354" i="4"/>
  <c r="E353" i="4"/>
  <c r="T353" i="4" s="1"/>
  <c r="S353" i="4" s="1"/>
  <c r="V354" i="4" s="1"/>
  <c r="O353" i="4"/>
  <c r="U3853" i="4"/>
  <c r="E3853" i="4"/>
  <c r="T3853" i="4" s="1"/>
  <c r="S3853" i="4" s="1"/>
  <c r="V3854" i="4" s="1"/>
  <c r="C3854" i="4"/>
  <c r="Q3853" i="4"/>
  <c r="O3853" i="4"/>
  <c r="U354" i="4" l="1"/>
  <c r="E354" i="4"/>
  <c r="T354" i="4" s="1"/>
  <c r="S354" i="4" s="1"/>
  <c r="V355" i="4" s="1"/>
  <c r="C355" i="4"/>
  <c r="O354" i="4"/>
  <c r="U3854" i="4"/>
  <c r="E3854" i="4"/>
  <c r="T3854" i="4" s="1"/>
  <c r="S3854" i="4" s="1"/>
  <c r="V3855" i="4" s="1"/>
  <c r="C3855" i="4"/>
  <c r="Q3854" i="4"/>
  <c r="O3854" i="4"/>
  <c r="U355" i="4" l="1"/>
  <c r="C356" i="4"/>
  <c r="E355" i="4"/>
  <c r="T355" i="4" s="1"/>
  <c r="S355" i="4" s="1"/>
  <c r="V356" i="4" s="1"/>
  <c r="O355" i="4"/>
  <c r="U3855" i="4"/>
  <c r="E3855" i="4"/>
  <c r="T3855" i="4" s="1"/>
  <c r="S3855" i="4" s="1"/>
  <c r="V3856" i="4" s="1"/>
  <c r="C3856" i="4"/>
  <c r="Q3855" i="4"/>
  <c r="O3855" i="4"/>
  <c r="U356" i="4" l="1"/>
  <c r="C357" i="4"/>
  <c r="E356" i="4"/>
  <c r="T356" i="4" s="1"/>
  <c r="S356" i="4" s="1"/>
  <c r="V357" i="4" s="1"/>
  <c r="O356" i="4"/>
  <c r="U3856" i="4"/>
  <c r="C3857" i="4"/>
  <c r="Q3856" i="4"/>
  <c r="O3856" i="4"/>
  <c r="E3856" i="4"/>
  <c r="T3856" i="4" s="1"/>
  <c r="S3856" i="4" s="1"/>
  <c r="V3857" i="4" s="1"/>
  <c r="U3857" i="4" l="1"/>
  <c r="E3857" i="4"/>
  <c r="T3857" i="4" s="1"/>
  <c r="S3857" i="4" s="1"/>
  <c r="V3858" i="4" s="1"/>
  <c r="C3858" i="4"/>
  <c r="O3857" i="4"/>
  <c r="Q3857" i="4"/>
  <c r="U357" i="4"/>
  <c r="E357" i="4"/>
  <c r="T357" i="4" s="1"/>
  <c r="S357" i="4" s="1"/>
  <c r="C358" i="4"/>
  <c r="O357" i="4"/>
  <c r="E358" i="4" l="1"/>
  <c r="T358" i="4" s="1"/>
  <c r="S358" i="4" s="1"/>
  <c r="C359" i="4"/>
  <c r="O358" i="4"/>
  <c r="U3858" i="4"/>
  <c r="E3858" i="4"/>
  <c r="T3858" i="4" s="1"/>
  <c r="S3858" i="4" s="1"/>
  <c r="V3859" i="4" s="1"/>
  <c r="C3859" i="4"/>
  <c r="O3858" i="4"/>
  <c r="Q3858" i="4"/>
  <c r="V358" i="4"/>
  <c r="U358" i="4" s="1"/>
  <c r="V359" i="4" l="1"/>
  <c r="U359" i="4"/>
  <c r="C360" i="4"/>
  <c r="E359" i="4"/>
  <c r="T359" i="4" s="1"/>
  <c r="S359" i="4" s="1"/>
  <c r="V360" i="4" s="1"/>
  <c r="O359" i="4"/>
  <c r="U3859" i="4"/>
  <c r="E3859" i="4"/>
  <c r="T3859" i="4" s="1"/>
  <c r="S3859" i="4" s="1"/>
  <c r="V3860" i="4" s="1"/>
  <c r="C3860" i="4"/>
  <c r="O3859" i="4"/>
  <c r="Q3859" i="4"/>
  <c r="U360" i="4" l="1"/>
  <c r="E360" i="4"/>
  <c r="T360" i="4" s="1"/>
  <c r="S360" i="4" s="1"/>
  <c r="V361" i="4" s="1"/>
  <c r="C361" i="4"/>
  <c r="O360" i="4"/>
  <c r="U3860" i="4"/>
  <c r="E3860" i="4"/>
  <c r="T3860" i="4" s="1"/>
  <c r="S3860" i="4" s="1"/>
  <c r="V3861" i="4" s="1"/>
  <c r="C3861" i="4"/>
  <c r="O3860" i="4"/>
  <c r="Q3860" i="4"/>
  <c r="U361" i="4" l="1"/>
  <c r="E361" i="4"/>
  <c r="T361" i="4" s="1"/>
  <c r="S361" i="4" s="1"/>
  <c r="V362" i="4" s="1"/>
  <c r="C362" i="4"/>
  <c r="O361" i="4"/>
  <c r="U3861" i="4"/>
  <c r="E3861" i="4"/>
  <c r="T3861" i="4" s="1"/>
  <c r="S3861" i="4" s="1"/>
  <c r="V3862" i="4" s="1"/>
  <c r="C3862" i="4"/>
  <c r="Q3861" i="4"/>
  <c r="O3861" i="4"/>
  <c r="U362" i="4" l="1"/>
  <c r="C363" i="4"/>
  <c r="E362" i="4"/>
  <c r="T362" i="4" s="1"/>
  <c r="S362" i="4" s="1"/>
  <c r="V363" i="4" s="1"/>
  <c r="O362" i="4"/>
  <c r="U3862" i="4"/>
  <c r="E3862" i="4"/>
  <c r="T3862" i="4" s="1"/>
  <c r="S3862" i="4" s="1"/>
  <c r="V3863" i="4" s="1"/>
  <c r="C3863" i="4"/>
  <c r="Q3862" i="4"/>
  <c r="O3862" i="4"/>
  <c r="U363" i="4" l="1"/>
  <c r="E363" i="4"/>
  <c r="T363" i="4" s="1"/>
  <c r="S363" i="4" s="1"/>
  <c r="V364" i="4" s="1"/>
  <c r="C364" i="4"/>
  <c r="O363" i="4"/>
  <c r="U3863" i="4"/>
  <c r="E3863" i="4"/>
  <c r="T3863" i="4" s="1"/>
  <c r="S3863" i="4" s="1"/>
  <c r="V3864" i="4" s="1"/>
  <c r="C3864" i="4"/>
  <c r="Q3863" i="4"/>
  <c r="O3863" i="4"/>
  <c r="U364" i="4" l="1"/>
  <c r="E364" i="4"/>
  <c r="T364" i="4" s="1"/>
  <c r="S364" i="4" s="1"/>
  <c r="V365" i="4" s="1"/>
  <c r="C365" i="4"/>
  <c r="O364" i="4"/>
  <c r="U3864" i="4"/>
  <c r="E3864" i="4"/>
  <c r="T3864" i="4" s="1"/>
  <c r="S3864" i="4" s="1"/>
  <c r="V3865" i="4" s="1"/>
  <c r="C3865" i="4"/>
  <c r="O3864" i="4"/>
  <c r="Q3864" i="4"/>
  <c r="U365" i="4" l="1"/>
  <c r="C366" i="4"/>
  <c r="E365" i="4"/>
  <c r="T365" i="4" s="1"/>
  <c r="S365" i="4" s="1"/>
  <c r="V366" i="4" s="1"/>
  <c r="O365" i="4"/>
  <c r="U3865" i="4"/>
  <c r="E3865" i="4"/>
  <c r="T3865" i="4" s="1"/>
  <c r="S3865" i="4" s="1"/>
  <c r="V3866" i="4" s="1"/>
  <c r="C3866" i="4"/>
  <c r="O3865" i="4"/>
  <c r="Q3865" i="4"/>
  <c r="U366" i="4" l="1"/>
  <c r="E366" i="4"/>
  <c r="T366" i="4" s="1"/>
  <c r="S366" i="4" s="1"/>
  <c r="V367" i="4" s="1"/>
  <c r="C367" i="4"/>
  <c r="O366" i="4"/>
  <c r="U3866" i="4"/>
  <c r="E3866" i="4"/>
  <c r="T3866" i="4" s="1"/>
  <c r="S3866" i="4" s="1"/>
  <c r="V3867" i="4" s="1"/>
  <c r="Q3866" i="4"/>
  <c r="C3867" i="4"/>
  <c r="O3866" i="4"/>
  <c r="U367" i="4" l="1"/>
  <c r="E367" i="4"/>
  <c r="T367" i="4" s="1"/>
  <c r="S367" i="4" s="1"/>
  <c r="V368" i="4" s="1"/>
  <c r="C368" i="4"/>
  <c r="O367" i="4"/>
  <c r="U3867" i="4"/>
  <c r="E3867" i="4"/>
  <c r="T3867" i="4" s="1"/>
  <c r="S3867" i="4" s="1"/>
  <c r="V3868" i="4" s="1"/>
  <c r="C3868" i="4"/>
  <c r="Q3867" i="4"/>
  <c r="O3867" i="4"/>
  <c r="U368" i="4" l="1"/>
  <c r="C369" i="4"/>
  <c r="E368" i="4"/>
  <c r="T368" i="4" s="1"/>
  <c r="S368" i="4" s="1"/>
  <c r="V369" i="4" s="1"/>
  <c r="O368" i="4"/>
  <c r="U3868" i="4"/>
  <c r="E3868" i="4"/>
  <c r="T3868" i="4" s="1"/>
  <c r="S3868" i="4" s="1"/>
  <c r="V3869" i="4" s="1"/>
  <c r="C3869" i="4"/>
  <c r="O3868" i="4"/>
  <c r="Q3868" i="4"/>
  <c r="U369" i="4" l="1"/>
  <c r="E369" i="4"/>
  <c r="T369" i="4" s="1"/>
  <c r="S369" i="4" s="1"/>
  <c r="V370" i="4" s="1"/>
  <c r="C370" i="4"/>
  <c r="O369" i="4"/>
  <c r="U3869" i="4"/>
  <c r="E3869" i="4"/>
  <c r="T3869" i="4" s="1"/>
  <c r="S3869" i="4" s="1"/>
  <c r="V3870" i="4" s="1"/>
  <c r="C3870" i="4"/>
  <c r="Q3869" i="4"/>
  <c r="O3869" i="4"/>
  <c r="U370" i="4" l="1"/>
  <c r="E370" i="4"/>
  <c r="T370" i="4" s="1"/>
  <c r="S370" i="4" s="1"/>
  <c r="V371" i="4" s="1"/>
  <c r="C371" i="4"/>
  <c r="O370" i="4"/>
  <c r="U3870" i="4"/>
  <c r="E3870" i="4"/>
  <c r="T3870" i="4" s="1"/>
  <c r="S3870" i="4" s="1"/>
  <c r="V3871" i="4" s="1"/>
  <c r="C3871" i="4"/>
  <c r="Q3870" i="4"/>
  <c r="O3870" i="4"/>
  <c r="U371" i="4" l="1"/>
  <c r="C372" i="4"/>
  <c r="E371" i="4"/>
  <c r="T371" i="4" s="1"/>
  <c r="S371" i="4" s="1"/>
  <c r="V372" i="4" s="1"/>
  <c r="O371" i="4"/>
  <c r="U3871" i="4"/>
  <c r="C3872" i="4"/>
  <c r="E3871" i="4"/>
  <c r="T3871" i="4" s="1"/>
  <c r="S3871" i="4" s="1"/>
  <c r="O3871" i="4"/>
  <c r="Q3871" i="4"/>
  <c r="E3872" i="4" l="1"/>
  <c r="T3872" i="4" s="1"/>
  <c r="S3872" i="4" s="1"/>
  <c r="C3873" i="4"/>
  <c r="O3872" i="4"/>
  <c r="Q3872" i="4"/>
  <c r="U372" i="4"/>
  <c r="E372" i="4"/>
  <c r="T372" i="4" s="1"/>
  <c r="S372" i="4" s="1"/>
  <c r="V373" i="4" s="1"/>
  <c r="C373" i="4"/>
  <c r="O372" i="4"/>
  <c r="V3872" i="4"/>
  <c r="U3872" i="4" s="1"/>
  <c r="U373" i="4" l="1"/>
  <c r="E373" i="4"/>
  <c r="T373" i="4" s="1"/>
  <c r="S373" i="4" s="1"/>
  <c r="V374" i="4" s="1"/>
  <c r="C374" i="4"/>
  <c r="O373" i="4"/>
  <c r="E3873" i="4"/>
  <c r="T3873" i="4" s="1"/>
  <c r="S3873" i="4" s="1"/>
  <c r="C3874" i="4"/>
  <c r="Q3873" i="4"/>
  <c r="O3873" i="4"/>
  <c r="V3873" i="4"/>
  <c r="U3873" i="4" s="1"/>
  <c r="V3874" i="4" l="1"/>
  <c r="U374" i="4"/>
  <c r="C375" i="4"/>
  <c r="E374" i="4"/>
  <c r="T374" i="4" s="1"/>
  <c r="S374" i="4" s="1"/>
  <c r="V375" i="4" s="1"/>
  <c r="O374" i="4"/>
  <c r="U3874" i="4"/>
  <c r="E3874" i="4"/>
  <c r="T3874" i="4" s="1"/>
  <c r="S3874" i="4" s="1"/>
  <c r="V3875" i="4" s="1"/>
  <c r="C3875" i="4"/>
  <c r="O3874" i="4"/>
  <c r="Q3874" i="4"/>
  <c r="U375" i="4" l="1"/>
  <c r="E375" i="4"/>
  <c r="T375" i="4" s="1"/>
  <c r="S375" i="4" s="1"/>
  <c r="V376" i="4" s="1"/>
  <c r="C376" i="4"/>
  <c r="O375" i="4"/>
  <c r="U3875" i="4"/>
  <c r="E3875" i="4"/>
  <c r="T3875" i="4" s="1"/>
  <c r="S3875" i="4" s="1"/>
  <c r="V3876" i="4" s="1"/>
  <c r="C3876" i="4"/>
  <c r="Q3875" i="4"/>
  <c r="O3875" i="4"/>
  <c r="U376" i="4" l="1"/>
  <c r="E376" i="4"/>
  <c r="T376" i="4" s="1"/>
  <c r="S376" i="4" s="1"/>
  <c r="V377" i="4" s="1"/>
  <c r="C377" i="4"/>
  <c r="O376" i="4"/>
  <c r="U3876" i="4"/>
  <c r="E3876" i="4"/>
  <c r="T3876" i="4" s="1"/>
  <c r="S3876" i="4" s="1"/>
  <c r="V3877" i="4" s="1"/>
  <c r="C3877" i="4"/>
  <c r="Q3876" i="4"/>
  <c r="O3876" i="4"/>
  <c r="U377" i="4" l="1"/>
  <c r="C378" i="4"/>
  <c r="E377" i="4"/>
  <c r="T377" i="4" s="1"/>
  <c r="S377" i="4" s="1"/>
  <c r="V378" i="4" s="1"/>
  <c r="O377" i="4"/>
  <c r="U3877" i="4"/>
  <c r="E3877" i="4"/>
  <c r="T3877" i="4" s="1"/>
  <c r="S3877" i="4" s="1"/>
  <c r="V3878" i="4" s="1"/>
  <c r="C3878" i="4"/>
  <c r="O3877" i="4"/>
  <c r="Q3877" i="4"/>
  <c r="E378" i="4" l="1"/>
  <c r="T378" i="4" s="1"/>
  <c r="S378" i="4" s="1"/>
  <c r="V379" i="4" s="1"/>
  <c r="C379" i="4"/>
  <c r="U378" i="4"/>
  <c r="O378" i="4"/>
  <c r="U3878" i="4"/>
  <c r="E3878" i="4"/>
  <c r="T3878" i="4" s="1"/>
  <c r="S3878" i="4" s="1"/>
  <c r="V3879" i="4" s="1"/>
  <c r="C3879" i="4"/>
  <c r="Q3878" i="4"/>
  <c r="O3878" i="4"/>
  <c r="U3879" i="4" l="1"/>
  <c r="E3879" i="4"/>
  <c r="T3879" i="4" s="1"/>
  <c r="S3879" i="4" s="1"/>
  <c r="V3880" i="4" s="1"/>
  <c r="C3880" i="4"/>
  <c r="Q3879" i="4"/>
  <c r="O3879" i="4"/>
  <c r="U379" i="4"/>
  <c r="E379" i="4"/>
  <c r="T379" i="4" s="1"/>
  <c r="S379" i="4" s="1"/>
  <c r="V380" i="4" s="1"/>
  <c r="C380" i="4"/>
  <c r="O379" i="4"/>
  <c r="U380" i="4" l="1"/>
  <c r="C381" i="4"/>
  <c r="E380" i="4"/>
  <c r="T380" i="4" s="1"/>
  <c r="S380" i="4" s="1"/>
  <c r="V381" i="4" s="1"/>
  <c r="O380" i="4"/>
  <c r="U3880" i="4"/>
  <c r="E3880" i="4"/>
  <c r="T3880" i="4" s="1"/>
  <c r="S3880" i="4" s="1"/>
  <c r="V3881" i="4" s="1"/>
  <c r="C3881" i="4"/>
  <c r="Q3880" i="4"/>
  <c r="O3880" i="4"/>
  <c r="U381" i="4" l="1"/>
  <c r="E381" i="4"/>
  <c r="T381" i="4" s="1"/>
  <c r="S381" i="4" s="1"/>
  <c r="V382" i="4" s="1"/>
  <c r="C382" i="4"/>
  <c r="O381" i="4"/>
  <c r="U3881" i="4"/>
  <c r="E3881" i="4"/>
  <c r="T3881" i="4" s="1"/>
  <c r="S3881" i="4" s="1"/>
  <c r="V3882" i="4" s="1"/>
  <c r="C3882" i="4"/>
  <c r="Q3881" i="4"/>
  <c r="O3881" i="4"/>
  <c r="U382" i="4" l="1"/>
  <c r="C383" i="4"/>
  <c r="E382" i="4"/>
  <c r="T382" i="4" s="1"/>
  <c r="S382" i="4" s="1"/>
  <c r="V383" i="4" s="1"/>
  <c r="O382" i="4"/>
  <c r="U3882" i="4"/>
  <c r="E3882" i="4"/>
  <c r="T3882" i="4" s="1"/>
  <c r="S3882" i="4" s="1"/>
  <c r="V3883" i="4" s="1"/>
  <c r="C3883" i="4"/>
  <c r="O3882" i="4"/>
  <c r="Q3882" i="4"/>
  <c r="U383" i="4" l="1"/>
  <c r="C384" i="4"/>
  <c r="E383" i="4"/>
  <c r="T383" i="4" s="1"/>
  <c r="S383" i="4" s="1"/>
  <c r="V384" i="4" s="1"/>
  <c r="O383" i="4"/>
  <c r="U3883" i="4"/>
  <c r="E3883" i="4"/>
  <c r="T3883" i="4" s="1"/>
  <c r="S3883" i="4" s="1"/>
  <c r="V3884" i="4" s="1"/>
  <c r="C3884" i="4"/>
  <c r="Q3883" i="4"/>
  <c r="O3883" i="4"/>
  <c r="U384" i="4" l="1"/>
  <c r="E384" i="4"/>
  <c r="T384" i="4" s="1"/>
  <c r="S384" i="4" s="1"/>
  <c r="V385" i="4" s="1"/>
  <c r="C385" i="4"/>
  <c r="O384" i="4"/>
  <c r="U3884" i="4"/>
  <c r="E3884" i="4"/>
  <c r="T3884" i="4" s="1"/>
  <c r="S3884" i="4" s="1"/>
  <c r="V3885" i="4" s="1"/>
  <c r="C3885" i="4"/>
  <c r="O3884" i="4"/>
  <c r="Q3884" i="4"/>
  <c r="U385" i="4" l="1"/>
  <c r="E385" i="4"/>
  <c r="T385" i="4" s="1"/>
  <c r="S385" i="4" s="1"/>
  <c r="V386" i="4" s="1"/>
  <c r="C386" i="4"/>
  <c r="O385" i="4"/>
  <c r="U3885" i="4"/>
  <c r="E3885" i="4"/>
  <c r="T3885" i="4" s="1"/>
  <c r="S3885" i="4" s="1"/>
  <c r="V3886" i="4" s="1"/>
  <c r="C3886" i="4"/>
  <c r="Q3885" i="4"/>
  <c r="O3885" i="4"/>
  <c r="U386" i="4" l="1"/>
  <c r="C387" i="4"/>
  <c r="E386" i="4"/>
  <c r="T386" i="4" s="1"/>
  <c r="S386" i="4" s="1"/>
  <c r="V387" i="4" s="1"/>
  <c r="O386" i="4"/>
  <c r="U3886" i="4"/>
  <c r="E3886" i="4"/>
  <c r="T3886" i="4" s="1"/>
  <c r="S3886" i="4" s="1"/>
  <c r="V3887" i="4" s="1"/>
  <c r="C3887" i="4"/>
  <c r="O3886" i="4"/>
  <c r="Q3886" i="4"/>
  <c r="U387" i="4" l="1"/>
  <c r="E387" i="4"/>
  <c r="T387" i="4" s="1"/>
  <c r="S387" i="4" s="1"/>
  <c r="V388" i="4" s="1"/>
  <c r="C388" i="4"/>
  <c r="O387" i="4"/>
  <c r="U3887" i="4"/>
  <c r="E3887" i="4"/>
  <c r="T3887" i="4" s="1"/>
  <c r="S3887" i="4" s="1"/>
  <c r="V3888" i="4" s="1"/>
  <c r="C3888" i="4"/>
  <c r="O3887" i="4"/>
  <c r="Q3887" i="4"/>
  <c r="U388" i="4" l="1"/>
  <c r="E388" i="4"/>
  <c r="T388" i="4" s="1"/>
  <c r="S388" i="4" s="1"/>
  <c r="V389" i="4" s="1"/>
  <c r="C389" i="4"/>
  <c r="O388" i="4"/>
  <c r="U3888" i="4"/>
  <c r="E3888" i="4"/>
  <c r="T3888" i="4" s="1"/>
  <c r="S3888" i="4" s="1"/>
  <c r="V3889" i="4" s="1"/>
  <c r="C3889" i="4"/>
  <c r="O3888" i="4"/>
  <c r="Q3888" i="4"/>
  <c r="U389" i="4" l="1"/>
  <c r="C390" i="4"/>
  <c r="E389" i="4"/>
  <c r="T389" i="4" s="1"/>
  <c r="S389" i="4" s="1"/>
  <c r="V390" i="4" s="1"/>
  <c r="O389" i="4"/>
  <c r="U3889" i="4"/>
  <c r="E3889" i="4"/>
  <c r="T3889" i="4" s="1"/>
  <c r="S3889" i="4" s="1"/>
  <c r="V3890" i="4" s="1"/>
  <c r="C3890" i="4"/>
  <c r="Q3889" i="4"/>
  <c r="O3889" i="4"/>
  <c r="U390" i="4" l="1"/>
  <c r="E390" i="4"/>
  <c r="T390" i="4" s="1"/>
  <c r="S390" i="4" s="1"/>
  <c r="V391" i="4" s="1"/>
  <c r="C391" i="4"/>
  <c r="O390" i="4"/>
  <c r="U3890" i="4"/>
  <c r="E3890" i="4"/>
  <c r="T3890" i="4" s="1"/>
  <c r="S3890" i="4" s="1"/>
  <c r="V3891" i="4" s="1"/>
  <c r="C3891" i="4"/>
  <c r="O3890" i="4"/>
  <c r="Q3890" i="4"/>
  <c r="U391" i="4" l="1"/>
  <c r="E391" i="4"/>
  <c r="T391" i="4" s="1"/>
  <c r="S391" i="4" s="1"/>
  <c r="V392" i="4" s="1"/>
  <c r="C392" i="4"/>
  <c r="O391" i="4"/>
  <c r="U3891" i="4"/>
  <c r="E3891" i="4"/>
  <c r="T3891" i="4" s="1"/>
  <c r="S3891" i="4" s="1"/>
  <c r="V3892" i="4" s="1"/>
  <c r="C3892" i="4"/>
  <c r="Q3891" i="4"/>
  <c r="O3891" i="4"/>
  <c r="U392" i="4" l="1"/>
  <c r="C393" i="4"/>
  <c r="E392" i="4"/>
  <c r="T392" i="4" s="1"/>
  <c r="S392" i="4" s="1"/>
  <c r="V393" i="4" s="1"/>
  <c r="O392" i="4"/>
  <c r="U3892" i="4"/>
  <c r="E3892" i="4"/>
  <c r="T3892" i="4" s="1"/>
  <c r="S3892" i="4" s="1"/>
  <c r="V3893" i="4" s="1"/>
  <c r="C3893" i="4"/>
  <c r="O3892" i="4"/>
  <c r="Q3892" i="4"/>
  <c r="U393" i="4" l="1"/>
  <c r="E393" i="4"/>
  <c r="T393" i="4" s="1"/>
  <c r="S393" i="4" s="1"/>
  <c r="V394" i="4" s="1"/>
  <c r="C394" i="4"/>
  <c r="O393" i="4"/>
  <c r="U3893" i="4"/>
  <c r="E3893" i="4"/>
  <c r="T3893" i="4" s="1"/>
  <c r="S3893" i="4" s="1"/>
  <c r="V3894" i="4" s="1"/>
  <c r="C3894" i="4"/>
  <c r="O3893" i="4"/>
  <c r="Q3893" i="4"/>
  <c r="U394" i="4" l="1"/>
  <c r="E394" i="4"/>
  <c r="T394" i="4" s="1"/>
  <c r="S394" i="4" s="1"/>
  <c r="V395" i="4" s="1"/>
  <c r="C395" i="4"/>
  <c r="O394" i="4"/>
  <c r="U3894" i="4"/>
  <c r="E3894" i="4"/>
  <c r="T3894" i="4" s="1"/>
  <c r="S3894" i="4" s="1"/>
  <c r="V3895" i="4" s="1"/>
  <c r="C3895" i="4"/>
  <c r="O3894" i="4"/>
  <c r="Q3894" i="4"/>
  <c r="U395" i="4" l="1"/>
  <c r="C396" i="4"/>
  <c r="E395" i="4"/>
  <c r="T395" i="4" s="1"/>
  <c r="S395" i="4" s="1"/>
  <c r="V396" i="4" s="1"/>
  <c r="O395" i="4"/>
  <c r="U3895" i="4"/>
  <c r="E3895" i="4"/>
  <c r="T3895" i="4" s="1"/>
  <c r="S3895" i="4" s="1"/>
  <c r="V3896" i="4" s="1"/>
  <c r="C3896" i="4"/>
  <c r="Q3895" i="4"/>
  <c r="O3895" i="4"/>
  <c r="U396" i="4" l="1"/>
  <c r="E396" i="4"/>
  <c r="T396" i="4" s="1"/>
  <c r="S396" i="4" s="1"/>
  <c r="V397" i="4" s="1"/>
  <c r="C397" i="4"/>
  <c r="O396" i="4"/>
  <c r="U3896" i="4"/>
  <c r="E3896" i="4"/>
  <c r="T3896" i="4" s="1"/>
  <c r="S3896" i="4" s="1"/>
  <c r="V3897" i="4" s="1"/>
  <c r="C3897" i="4"/>
  <c r="O3896" i="4"/>
  <c r="Q3896" i="4"/>
  <c r="U397" i="4" l="1"/>
  <c r="E397" i="4"/>
  <c r="T397" i="4" s="1"/>
  <c r="S397" i="4" s="1"/>
  <c r="V398" i="4" s="1"/>
  <c r="C398" i="4"/>
  <c r="O397" i="4"/>
  <c r="U3897" i="4"/>
  <c r="E3897" i="4"/>
  <c r="T3897" i="4" s="1"/>
  <c r="S3897" i="4" s="1"/>
  <c r="V3898" i="4" s="1"/>
  <c r="C3898" i="4"/>
  <c r="Q3897" i="4"/>
  <c r="O3897" i="4"/>
  <c r="U398" i="4" l="1"/>
  <c r="C399" i="4"/>
  <c r="E398" i="4"/>
  <c r="T398" i="4" s="1"/>
  <c r="S398" i="4" s="1"/>
  <c r="V399" i="4" s="1"/>
  <c r="O398" i="4"/>
  <c r="U3898" i="4"/>
  <c r="C3899" i="4"/>
  <c r="E3898" i="4"/>
  <c r="T3898" i="4" s="1"/>
  <c r="S3898" i="4" s="1"/>
  <c r="V3899" i="4" s="1"/>
  <c r="O3898" i="4"/>
  <c r="Q3898" i="4"/>
  <c r="U3899" i="4" l="1"/>
  <c r="E3899" i="4"/>
  <c r="T3899" i="4" s="1"/>
  <c r="S3899" i="4" s="1"/>
  <c r="V3900" i="4" s="1"/>
  <c r="C3900" i="4"/>
  <c r="O3899" i="4"/>
  <c r="Q3899" i="4"/>
  <c r="U399" i="4"/>
  <c r="E399" i="4"/>
  <c r="T399" i="4" s="1"/>
  <c r="S399" i="4" s="1"/>
  <c r="V400" i="4" s="1"/>
  <c r="C400" i="4"/>
  <c r="O399" i="4"/>
  <c r="U400" i="4" l="1"/>
  <c r="E400" i="4"/>
  <c r="T400" i="4" s="1"/>
  <c r="S400" i="4" s="1"/>
  <c r="V401" i="4" s="1"/>
  <c r="C401" i="4"/>
  <c r="O400" i="4"/>
  <c r="U3900" i="4"/>
  <c r="E3900" i="4"/>
  <c r="T3900" i="4" s="1"/>
  <c r="S3900" i="4" s="1"/>
  <c r="V3901" i="4" s="1"/>
  <c r="C3901" i="4"/>
  <c r="O3900" i="4"/>
  <c r="Q3900" i="4"/>
  <c r="U401" i="4" l="1"/>
  <c r="C402" i="4"/>
  <c r="E401" i="4"/>
  <c r="T401" i="4" s="1"/>
  <c r="S401" i="4" s="1"/>
  <c r="V402" i="4" s="1"/>
  <c r="O401" i="4"/>
  <c r="U3901" i="4"/>
  <c r="E3901" i="4"/>
  <c r="T3901" i="4" s="1"/>
  <c r="S3901" i="4" s="1"/>
  <c r="V3902" i="4" s="1"/>
  <c r="C3902" i="4"/>
  <c r="Q3901" i="4"/>
  <c r="O3901" i="4"/>
  <c r="U402" i="4" l="1"/>
  <c r="E402" i="4"/>
  <c r="T402" i="4" s="1"/>
  <c r="S402" i="4" s="1"/>
  <c r="V403" i="4" s="1"/>
  <c r="C403" i="4"/>
  <c r="O402" i="4"/>
  <c r="U3902" i="4"/>
  <c r="E3902" i="4"/>
  <c r="T3902" i="4" s="1"/>
  <c r="S3902" i="4" s="1"/>
  <c r="V3903" i="4" s="1"/>
  <c r="C3903" i="4"/>
  <c r="O3902" i="4"/>
  <c r="Q3902" i="4"/>
  <c r="U403" i="4" l="1"/>
  <c r="E403" i="4"/>
  <c r="T403" i="4" s="1"/>
  <c r="S403" i="4" s="1"/>
  <c r="V404" i="4" s="1"/>
  <c r="C404" i="4"/>
  <c r="O403" i="4"/>
  <c r="U3903" i="4"/>
  <c r="E3903" i="4"/>
  <c r="T3903" i="4" s="1"/>
  <c r="S3903" i="4" s="1"/>
  <c r="V3904" i="4" s="1"/>
  <c r="C3904" i="4"/>
  <c r="Q3903" i="4"/>
  <c r="O3903" i="4"/>
  <c r="U404" i="4" l="1"/>
  <c r="C405" i="4"/>
  <c r="E404" i="4"/>
  <c r="T404" i="4" s="1"/>
  <c r="S404" i="4" s="1"/>
  <c r="V405" i="4" s="1"/>
  <c r="O404" i="4"/>
  <c r="U3904" i="4"/>
  <c r="E3904" i="4"/>
  <c r="T3904" i="4" s="1"/>
  <c r="S3904" i="4" s="1"/>
  <c r="V3905" i="4" s="1"/>
  <c r="C3905" i="4"/>
  <c r="Q3904" i="4"/>
  <c r="O3904" i="4"/>
  <c r="U405" i="4" l="1"/>
  <c r="E405" i="4"/>
  <c r="T405" i="4" s="1"/>
  <c r="S405" i="4" s="1"/>
  <c r="V406" i="4" s="1"/>
  <c r="C406" i="4"/>
  <c r="O405" i="4"/>
  <c r="U3905" i="4"/>
  <c r="E3905" i="4"/>
  <c r="T3905" i="4" s="1"/>
  <c r="S3905" i="4" s="1"/>
  <c r="V3906" i="4" s="1"/>
  <c r="C3906" i="4"/>
  <c r="Q3905" i="4"/>
  <c r="O3905" i="4"/>
  <c r="U406" i="4" l="1"/>
  <c r="C407" i="4"/>
  <c r="O406" i="4"/>
  <c r="E406" i="4"/>
  <c r="T406" i="4" s="1"/>
  <c r="S406" i="4" s="1"/>
  <c r="V407" i="4" s="1"/>
  <c r="U3906" i="4"/>
  <c r="C3907" i="4"/>
  <c r="Q3906" i="4"/>
  <c r="E3906" i="4"/>
  <c r="T3906" i="4" s="1"/>
  <c r="S3906" i="4" s="1"/>
  <c r="V3907" i="4" s="1"/>
  <c r="O3906" i="4"/>
  <c r="U3907" i="4" l="1"/>
  <c r="C3908" i="4"/>
  <c r="E3907" i="4"/>
  <c r="T3907" i="4" s="1"/>
  <c r="S3907" i="4" s="1"/>
  <c r="V3908" i="4" s="1"/>
  <c r="Q3907" i="4"/>
  <c r="O3907" i="4"/>
  <c r="U407" i="4"/>
  <c r="C408" i="4"/>
  <c r="E407" i="4"/>
  <c r="T407" i="4" s="1"/>
  <c r="S407" i="4" s="1"/>
  <c r="O407" i="4"/>
  <c r="V408" i="4" l="1"/>
  <c r="U3908" i="4"/>
  <c r="E3908" i="4"/>
  <c r="T3908" i="4" s="1"/>
  <c r="S3908" i="4" s="1"/>
  <c r="V3909" i="4" s="1"/>
  <c r="C3909" i="4"/>
  <c r="Q3908" i="4"/>
  <c r="O3908" i="4"/>
  <c r="U408" i="4"/>
  <c r="E408" i="4"/>
  <c r="T408" i="4" s="1"/>
  <c r="S408" i="4" s="1"/>
  <c r="V409" i="4" s="1"/>
  <c r="C409" i="4"/>
  <c r="O408" i="4"/>
  <c r="U3909" i="4" l="1"/>
  <c r="E3909" i="4"/>
  <c r="T3909" i="4" s="1"/>
  <c r="S3909" i="4" s="1"/>
  <c r="V3910" i="4" s="1"/>
  <c r="C3910" i="4"/>
  <c r="O3909" i="4"/>
  <c r="Q3909" i="4"/>
  <c r="U409" i="4"/>
  <c r="E409" i="4"/>
  <c r="T409" i="4" s="1"/>
  <c r="S409" i="4" s="1"/>
  <c r="V410" i="4" s="1"/>
  <c r="C410" i="4"/>
  <c r="O409" i="4"/>
  <c r="U410" i="4" l="1"/>
  <c r="C411" i="4"/>
  <c r="E410" i="4"/>
  <c r="T410" i="4" s="1"/>
  <c r="S410" i="4" s="1"/>
  <c r="V411" i="4" s="1"/>
  <c r="O410" i="4"/>
  <c r="U3910" i="4"/>
  <c r="E3910" i="4"/>
  <c r="T3910" i="4" s="1"/>
  <c r="S3910" i="4" s="1"/>
  <c r="V3911" i="4" s="1"/>
  <c r="C3911" i="4"/>
  <c r="Q3910" i="4"/>
  <c r="O3910" i="4"/>
  <c r="U411" i="4" l="1"/>
  <c r="E411" i="4"/>
  <c r="T411" i="4" s="1"/>
  <c r="S411" i="4" s="1"/>
  <c r="V412" i="4" s="1"/>
  <c r="C412" i="4"/>
  <c r="O411" i="4"/>
  <c r="U3911" i="4"/>
  <c r="E3911" i="4"/>
  <c r="T3911" i="4" s="1"/>
  <c r="S3911" i="4" s="1"/>
  <c r="V3912" i="4" s="1"/>
  <c r="C3912" i="4"/>
  <c r="Q3911" i="4"/>
  <c r="O3911" i="4"/>
  <c r="U412" i="4" l="1"/>
  <c r="E412" i="4"/>
  <c r="T412" i="4" s="1"/>
  <c r="S412" i="4" s="1"/>
  <c r="V413" i="4" s="1"/>
  <c r="C413" i="4"/>
  <c r="O412" i="4"/>
  <c r="U3912" i="4"/>
  <c r="E3912" i="4"/>
  <c r="T3912" i="4" s="1"/>
  <c r="S3912" i="4" s="1"/>
  <c r="V3913" i="4" s="1"/>
  <c r="C3913" i="4"/>
  <c r="Q3912" i="4"/>
  <c r="O3912" i="4"/>
  <c r="U413" i="4" l="1"/>
  <c r="C414" i="4"/>
  <c r="E413" i="4"/>
  <c r="T413" i="4" s="1"/>
  <c r="S413" i="4" s="1"/>
  <c r="V414" i="4" s="1"/>
  <c r="O413" i="4"/>
  <c r="U3913" i="4"/>
  <c r="E3913" i="4"/>
  <c r="T3913" i="4" s="1"/>
  <c r="S3913" i="4" s="1"/>
  <c r="V3914" i="4" s="1"/>
  <c r="C3914" i="4"/>
  <c r="Q3913" i="4"/>
  <c r="O3913" i="4"/>
  <c r="U414" i="4" l="1"/>
  <c r="E414" i="4"/>
  <c r="T414" i="4" s="1"/>
  <c r="S414" i="4" s="1"/>
  <c r="V415" i="4" s="1"/>
  <c r="C415" i="4"/>
  <c r="O414" i="4"/>
  <c r="U3914" i="4"/>
  <c r="E3914" i="4"/>
  <c r="T3914" i="4" s="1"/>
  <c r="S3914" i="4" s="1"/>
  <c r="V3915" i="4" s="1"/>
  <c r="C3915" i="4"/>
  <c r="Q3914" i="4"/>
  <c r="O3914" i="4"/>
  <c r="U415" i="4" l="1"/>
  <c r="E415" i="4"/>
  <c r="T415" i="4" s="1"/>
  <c r="S415" i="4" s="1"/>
  <c r="V416" i="4" s="1"/>
  <c r="C416" i="4"/>
  <c r="O415" i="4"/>
  <c r="U3915" i="4"/>
  <c r="E3915" i="4"/>
  <c r="T3915" i="4" s="1"/>
  <c r="S3915" i="4" s="1"/>
  <c r="V3916" i="4" s="1"/>
  <c r="C3916" i="4"/>
  <c r="O3915" i="4"/>
  <c r="Q3915" i="4"/>
  <c r="U416" i="4" l="1"/>
  <c r="C417" i="4"/>
  <c r="E416" i="4"/>
  <c r="T416" i="4" s="1"/>
  <c r="S416" i="4" s="1"/>
  <c r="V417" i="4" s="1"/>
  <c r="O416" i="4"/>
  <c r="U3916" i="4"/>
  <c r="C3917" i="4"/>
  <c r="Q3916" i="4"/>
  <c r="E3916" i="4"/>
  <c r="T3916" i="4" s="1"/>
  <c r="S3916" i="4" s="1"/>
  <c r="V3917" i="4" s="1"/>
  <c r="O3916" i="4"/>
  <c r="U3917" i="4" l="1"/>
  <c r="E3917" i="4"/>
  <c r="T3917" i="4" s="1"/>
  <c r="S3917" i="4" s="1"/>
  <c r="V3918" i="4" s="1"/>
  <c r="C3918" i="4"/>
  <c r="Q3917" i="4"/>
  <c r="O3917" i="4"/>
  <c r="U417" i="4"/>
  <c r="E417" i="4"/>
  <c r="T417" i="4" s="1"/>
  <c r="S417" i="4" s="1"/>
  <c r="V418" i="4" s="1"/>
  <c r="C418" i="4"/>
  <c r="O417" i="4"/>
  <c r="U418" i="4" l="1"/>
  <c r="C419" i="4"/>
  <c r="E418" i="4"/>
  <c r="T418" i="4" s="1"/>
  <c r="S418" i="4" s="1"/>
  <c r="V419" i="4" s="1"/>
  <c r="O418" i="4"/>
  <c r="U3918" i="4"/>
  <c r="E3918" i="4"/>
  <c r="T3918" i="4" s="1"/>
  <c r="S3918" i="4" s="1"/>
  <c r="V3919" i="4" s="1"/>
  <c r="C3919" i="4"/>
  <c r="O3918" i="4"/>
  <c r="Q3918" i="4"/>
  <c r="U419" i="4" l="1"/>
  <c r="C420" i="4"/>
  <c r="E419" i="4"/>
  <c r="T419" i="4" s="1"/>
  <c r="S419" i="4" s="1"/>
  <c r="V420" i="4" s="1"/>
  <c r="O419" i="4"/>
  <c r="U3919" i="4"/>
  <c r="E3919" i="4"/>
  <c r="T3919" i="4" s="1"/>
  <c r="S3919" i="4" s="1"/>
  <c r="V3920" i="4" s="1"/>
  <c r="C3920" i="4"/>
  <c r="Q3919" i="4"/>
  <c r="O3919" i="4"/>
  <c r="U420" i="4" l="1"/>
  <c r="E420" i="4"/>
  <c r="T420" i="4" s="1"/>
  <c r="S420" i="4" s="1"/>
  <c r="V421" i="4" s="1"/>
  <c r="C421" i="4"/>
  <c r="O420" i="4"/>
  <c r="U3920" i="4"/>
  <c r="E3920" i="4"/>
  <c r="T3920" i="4" s="1"/>
  <c r="S3920" i="4" s="1"/>
  <c r="V3921" i="4" s="1"/>
  <c r="C3921" i="4"/>
  <c r="Q3920" i="4"/>
  <c r="O3920" i="4"/>
  <c r="U421" i="4" l="1"/>
  <c r="E421" i="4"/>
  <c r="T421" i="4" s="1"/>
  <c r="S421" i="4" s="1"/>
  <c r="V422" i="4" s="1"/>
  <c r="C422" i="4"/>
  <c r="O421" i="4"/>
  <c r="U3921" i="4"/>
  <c r="E3921" i="4"/>
  <c r="T3921" i="4" s="1"/>
  <c r="S3921" i="4" s="1"/>
  <c r="V3922" i="4" s="1"/>
  <c r="C3922" i="4"/>
  <c r="O3921" i="4"/>
  <c r="Q3921" i="4"/>
  <c r="U422" i="4" l="1"/>
  <c r="C423" i="4"/>
  <c r="E422" i="4"/>
  <c r="T422" i="4" s="1"/>
  <c r="S422" i="4" s="1"/>
  <c r="V423" i="4" s="1"/>
  <c r="O422" i="4"/>
  <c r="U3922" i="4"/>
  <c r="E3922" i="4"/>
  <c r="T3922" i="4" s="1"/>
  <c r="S3922" i="4" s="1"/>
  <c r="V3923" i="4" s="1"/>
  <c r="C3923" i="4"/>
  <c r="Q3922" i="4"/>
  <c r="O3922" i="4"/>
  <c r="U423" i="4" l="1"/>
  <c r="E423" i="4"/>
  <c r="T423" i="4" s="1"/>
  <c r="S423" i="4" s="1"/>
  <c r="V424" i="4" s="1"/>
  <c r="C424" i="4"/>
  <c r="O423" i="4"/>
  <c r="U3923" i="4"/>
  <c r="E3923" i="4"/>
  <c r="T3923" i="4" s="1"/>
  <c r="S3923" i="4" s="1"/>
  <c r="V3924" i="4" s="1"/>
  <c r="C3924" i="4"/>
  <c r="O3923" i="4"/>
  <c r="Q3923" i="4"/>
  <c r="U424" i="4" l="1"/>
  <c r="E424" i="4"/>
  <c r="T424" i="4" s="1"/>
  <c r="S424" i="4" s="1"/>
  <c r="V425" i="4" s="1"/>
  <c r="C425" i="4"/>
  <c r="O424" i="4"/>
  <c r="U3924" i="4"/>
  <c r="E3924" i="4"/>
  <c r="T3924" i="4" s="1"/>
  <c r="S3924" i="4" s="1"/>
  <c r="V3925" i="4" s="1"/>
  <c r="C3925" i="4"/>
  <c r="O3924" i="4"/>
  <c r="Q3924" i="4"/>
  <c r="U425" i="4" l="1"/>
  <c r="C426" i="4"/>
  <c r="E425" i="4"/>
  <c r="T425" i="4" s="1"/>
  <c r="S425" i="4" s="1"/>
  <c r="V426" i="4" s="1"/>
  <c r="O425" i="4"/>
  <c r="U3925" i="4"/>
  <c r="E3925" i="4"/>
  <c r="T3925" i="4" s="1"/>
  <c r="S3925" i="4" s="1"/>
  <c r="V3926" i="4" s="1"/>
  <c r="C3926" i="4"/>
  <c r="Q3925" i="4"/>
  <c r="O3925" i="4"/>
  <c r="U426" i="4" l="1"/>
  <c r="E426" i="4"/>
  <c r="T426" i="4" s="1"/>
  <c r="S426" i="4" s="1"/>
  <c r="V427" i="4" s="1"/>
  <c r="C427" i="4"/>
  <c r="O426" i="4"/>
  <c r="U3926" i="4"/>
  <c r="E3926" i="4"/>
  <c r="T3926" i="4" s="1"/>
  <c r="S3926" i="4" s="1"/>
  <c r="V3927" i="4" s="1"/>
  <c r="C3927" i="4"/>
  <c r="Q3926" i="4"/>
  <c r="O3926" i="4"/>
  <c r="U427" i="4" l="1"/>
  <c r="E427" i="4"/>
  <c r="T427" i="4" s="1"/>
  <c r="S427" i="4" s="1"/>
  <c r="V428" i="4" s="1"/>
  <c r="C428" i="4"/>
  <c r="O427" i="4"/>
  <c r="U3927" i="4"/>
  <c r="E3927" i="4"/>
  <c r="T3927" i="4" s="1"/>
  <c r="S3927" i="4" s="1"/>
  <c r="V3928" i="4" s="1"/>
  <c r="C3928" i="4"/>
  <c r="O3927" i="4"/>
  <c r="Q3927" i="4"/>
  <c r="U428" i="4" l="1"/>
  <c r="C429" i="4"/>
  <c r="E428" i="4"/>
  <c r="T428" i="4" s="1"/>
  <c r="S428" i="4" s="1"/>
  <c r="V429" i="4" s="1"/>
  <c r="O428" i="4"/>
  <c r="U3928" i="4"/>
  <c r="E3928" i="4"/>
  <c r="T3928" i="4" s="1"/>
  <c r="S3928" i="4" s="1"/>
  <c r="V3929" i="4" s="1"/>
  <c r="C3929" i="4"/>
  <c r="Q3928" i="4"/>
  <c r="O3928" i="4"/>
  <c r="U429" i="4" l="1"/>
  <c r="E429" i="4"/>
  <c r="T429" i="4" s="1"/>
  <c r="S429" i="4" s="1"/>
  <c r="V430" i="4" s="1"/>
  <c r="C430" i="4"/>
  <c r="O429" i="4"/>
  <c r="U3929" i="4"/>
  <c r="E3929" i="4"/>
  <c r="T3929" i="4" s="1"/>
  <c r="S3929" i="4" s="1"/>
  <c r="V3930" i="4" s="1"/>
  <c r="C3930" i="4"/>
  <c r="O3929" i="4"/>
  <c r="Q3929" i="4"/>
  <c r="U430" i="4" l="1"/>
  <c r="E430" i="4"/>
  <c r="T430" i="4" s="1"/>
  <c r="S430" i="4" s="1"/>
  <c r="V431" i="4" s="1"/>
  <c r="C431" i="4"/>
  <c r="O430" i="4"/>
  <c r="U3930" i="4"/>
  <c r="E3930" i="4"/>
  <c r="T3930" i="4" s="1"/>
  <c r="S3930" i="4" s="1"/>
  <c r="V3931" i="4" s="1"/>
  <c r="C3931" i="4"/>
  <c r="O3930" i="4"/>
  <c r="Q3930" i="4"/>
  <c r="U431" i="4" l="1"/>
  <c r="C432" i="4"/>
  <c r="E431" i="4"/>
  <c r="T431" i="4" s="1"/>
  <c r="S431" i="4" s="1"/>
  <c r="V432" i="4" s="1"/>
  <c r="O431" i="4"/>
  <c r="U3931" i="4"/>
  <c r="E3931" i="4"/>
  <c r="T3931" i="4" s="1"/>
  <c r="S3931" i="4" s="1"/>
  <c r="V3932" i="4" s="1"/>
  <c r="C3932" i="4"/>
  <c r="Q3931" i="4"/>
  <c r="O3931" i="4"/>
  <c r="U432" i="4" l="1"/>
  <c r="E432" i="4"/>
  <c r="T432" i="4" s="1"/>
  <c r="S432" i="4" s="1"/>
  <c r="V433" i="4" s="1"/>
  <c r="C433" i="4"/>
  <c r="O432" i="4"/>
  <c r="U3932" i="4"/>
  <c r="E3932" i="4"/>
  <c r="T3932" i="4" s="1"/>
  <c r="S3932" i="4" s="1"/>
  <c r="V3933" i="4" s="1"/>
  <c r="C3933" i="4"/>
  <c r="Q3932" i="4"/>
  <c r="O3932" i="4"/>
  <c r="U433" i="4" l="1"/>
  <c r="E433" i="4"/>
  <c r="T433" i="4" s="1"/>
  <c r="S433" i="4" s="1"/>
  <c r="V434" i="4" s="1"/>
  <c r="C434" i="4"/>
  <c r="O433" i="4"/>
  <c r="U3933" i="4"/>
  <c r="E3933" i="4"/>
  <c r="T3933" i="4" s="1"/>
  <c r="S3933" i="4" s="1"/>
  <c r="V3934" i="4" s="1"/>
  <c r="C3934" i="4"/>
  <c r="O3933" i="4"/>
  <c r="Q3933" i="4"/>
  <c r="U434" i="4" l="1"/>
  <c r="C435" i="4"/>
  <c r="E434" i="4"/>
  <c r="T434" i="4" s="1"/>
  <c r="S434" i="4" s="1"/>
  <c r="V435" i="4" s="1"/>
  <c r="O434" i="4"/>
  <c r="U3934" i="4"/>
  <c r="C3935" i="4"/>
  <c r="E3934" i="4"/>
  <c r="T3934" i="4" s="1"/>
  <c r="S3934" i="4" s="1"/>
  <c r="V3935" i="4" s="1"/>
  <c r="Q3934" i="4"/>
  <c r="O3934" i="4"/>
  <c r="U3935" i="4" l="1"/>
  <c r="E3935" i="4"/>
  <c r="T3935" i="4" s="1"/>
  <c r="S3935" i="4" s="1"/>
  <c r="V3936" i="4" s="1"/>
  <c r="C3936" i="4"/>
  <c r="O3935" i="4"/>
  <c r="Q3935" i="4"/>
  <c r="U435" i="4"/>
  <c r="E435" i="4"/>
  <c r="T435" i="4" s="1"/>
  <c r="S435" i="4" s="1"/>
  <c r="V436" i="4" s="1"/>
  <c r="C436" i="4"/>
  <c r="O435" i="4"/>
  <c r="U436" i="4" l="1"/>
  <c r="E436" i="4"/>
  <c r="T436" i="4" s="1"/>
  <c r="S436" i="4" s="1"/>
  <c r="V437" i="4" s="1"/>
  <c r="C437" i="4"/>
  <c r="O436" i="4"/>
  <c r="U3936" i="4"/>
  <c r="E3936" i="4"/>
  <c r="T3936" i="4" s="1"/>
  <c r="S3936" i="4" s="1"/>
  <c r="V3937" i="4" s="1"/>
  <c r="C3937" i="4"/>
  <c r="O3936" i="4"/>
  <c r="Q3936" i="4"/>
  <c r="U437" i="4" l="1"/>
  <c r="C438" i="4"/>
  <c r="E437" i="4"/>
  <c r="T437" i="4" s="1"/>
  <c r="S437" i="4" s="1"/>
  <c r="V438" i="4" s="1"/>
  <c r="O437" i="4"/>
  <c r="U3937" i="4"/>
  <c r="E3937" i="4"/>
  <c r="T3937" i="4" s="1"/>
  <c r="S3937" i="4" s="1"/>
  <c r="V3938" i="4" s="1"/>
  <c r="C3938" i="4"/>
  <c r="Q3937" i="4"/>
  <c r="O3937" i="4"/>
  <c r="U438" i="4" l="1"/>
  <c r="E438" i="4"/>
  <c r="T438" i="4" s="1"/>
  <c r="S438" i="4" s="1"/>
  <c r="V439" i="4" s="1"/>
  <c r="C439" i="4"/>
  <c r="O438" i="4"/>
  <c r="U3938" i="4"/>
  <c r="E3938" i="4"/>
  <c r="T3938" i="4" s="1"/>
  <c r="S3938" i="4" s="1"/>
  <c r="V3939" i="4" s="1"/>
  <c r="C3939" i="4"/>
  <c r="Q3938" i="4"/>
  <c r="O3938" i="4"/>
  <c r="U439" i="4" l="1"/>
  <c r="E439" i="4"/>
  <c r="T439" i="4" s="1"/>
  <c r="S439" i="4" s="1"/>
  <c r="V440" i="4" s="1"/>
  <c r="C440" i="4"/>
  <c r="O439" i="4"/>
  <c r="U3939" i="4"/>
  <c r="E3939" i="4"/>
  <c r="T3939" i="4" s="1"/>
  <c r="S3939" i="4" s="1"/>
  <c r="V3940" i="4" s="1"/>
  <c r="C3940" i="4"/>
  <c r="O3939" i="4"/>
  <c r="Q3939" i="4"/>
  <c r="U440" i="4" l="1"/>
  <c r="C441" i="4"/>
  <c r="E440" i="4"/>
  <c r="T440" i="4" s="1"/>
  <c r="S440" i="4" s="1"/>
  <c r="V441" i="4" s="1"/>
  <c r="O440" i="4"/>
  <c r="U3940" i="4"/>
  <c r="E3940" i="4"/>
  <c r="T3940" i="4" s="1"/>
  <c r="S3940" i="4" s="1"/>
  <c r="V3941" i="4" s="1"/>
  <c r="C3941" i="4"/>
  <c r="Q3940" i="4"/>
  <c r="O3940" i="4"/>
  <c r="U441" i="4" l="1"/>
  <c r="E441" i="4"/>
  <c r="T441" i="4" s="1"/>
  <c r="S441" i="4" s="1"/>
  <c r="V442" i="4" s="1"/>
  <c r="C442" i="4"/>
  <c r="O441" i="4"/>
  <c r="U3941" i="4"/>
  <c r="E3941" i="4"/>
  <c r="T3941" i="4" s="1"/>
  <c r="S3941" i="4" s="1"/>
  <c r="V3942" i="4" s="1"/>
  <c r="C3942" i="4"/>
  <c r="O3941" i="4"/>
  <c r="Q3941" i="4"/>
  <c r="U442" i="4" l="1"/>
  <c r="E442" i="4"/>
  <c r="T442" i="4" s="1"/>
  <c r="S442" i="4" s="1"/>
  <c r="V443" i="4" s="1"/>
  <c r="C443" i="4"/>
  <c r="O442" i="4"/>
  <c r="U3942" i="4"/>
  <c r="E3942" i="4"/>
  <c r="T3942" i="4" s="1"/>
  <c r="S3942" i="4" s="1"/>
  <c r="V3943" i="4" s="1"/>
  <c r="C3943" i="4"/>
  <c r="Q3942" i="4"/>
  <c r="O3942" i="4"/>
  <c r="U443" i="4" l="1"/>
  <c r="C444" i="4"/>
  <c r="E443" i="4"/>
  <c r="T443" i="4" s="1"/>
  <c r="S443" i="4" s="1"/>
  <c r="V444" i="4" s="1"/>
  <c r="O443" i="4"/>
  <c r="U3943" i="4"/>
  <c r="O3943" i="4"/>
  <c r="E3943" i="4"/>
  <c r="T3943" i="4" s="1"/>
  <c r="S3943" i="4" s="1"/>
  <c r="V3944" i="4" s="1"/>
  <c r="C3944" i="4"/>
  <c r="Q3943" i="4"/>
  <c r="U3944" i="4" l="1"/>
  <c r="E3944" i="4"/>
  <c r="T3944" i="4" s="1"/>
  <c r="S3944" i="4" s="1"/>
  <c r="V3945" i="4" s="1"/>
  <c r="C3945" i="4"/>
  <c r="Q3944" i="4"/>
  <c r="O3944" i="4"/>
  <c r="U444" i="4"/>
  <c r="E444" i="4"/>
  <c r="T444" i="4" s="1"/>
  <c r="S444" i="4" s="1"/>
  <c r="V445" i="4" s="1"/>
  <c r="C445" i="4"/>
  <c r="O444" i="4"/>
  <c r="U445" i="4" l="1"/>
  <c r="E445" i="4"/>
  <c r="T445" i="4" s="1"/>
  <c r="S445" i="4" s="1"/>
  <c r="V446" i="4" s="1"/>
  <c r="C446" i="4"/>
  <c r="O445" i="4"/>
  <c r="U3945" i="4"/>
  <c r="E3945" i="4"/>
  <c r="T3945" i="4" s="1"/>
  <c r="S3945" i="4" s="1"/>
  <c r="V3946" i="4" s="1"/>
  <c r="C3946" i="4"/>
  <c r="O3945" i="4"/>
  <c r="Q3945" i="4"/>
  <c r="U446" i="4" l="1"/>
  <c r="C447" i="4"/>
  <c r="E446" i="4"/>
  <c r="T446" i="4" s="1"/>
  <c r="S446" i="4" s="1"/>
  <c r="V447" i="4" s="1"/>
  <c r="O446" i="4"/>
  <c r="U3946" i="4"/>
  <c r="E3946" i="4"/>
  <c r="T3946" i="4" s="1"/>
  <c r="S3946" i="4" s="1"/>
  <c r="V3947" i="4" s="1"/>
  <c r="C3947" i="4"/>
  <c r="Q3946" i="4"/>
  <c r="O3946" i="4"/>
  <c r="U447" i="4" l="1"/>
  <c r="E447" i="4"/>
  <c r="T447" i="4" s="1"/>
  <c r="S447" i="4" s="1"/>
  <c r="V448" i="4" s="1"/>
  <c r="C448" i="4"/>
  <c r="O447" i="4"/>
  <c r="U3947" i="4"/>
  <c r="E3947" i="4"/>
  <c r="T3947" i="4" s="1"/>
  <c r="S3947" i="4" s="1"/>
  <c r="V3948" i="4" s="1"/>
  <c r="C3948" i="4"/>
  <c r="O3947" i="4"/>
  <c r="Q3947" i="4"/>
  <c r="U448" i="4" l="1"/>
  <c r="E448" i="4"/>
  <c r="T448" i="4" s="1"/>
  <c r="S448" i="4" s="1"/>
  <c r="V449" i="4" s="1"/>
  <c r="C449" i="4"/>
  <c r="O448" i="4"/>
  <c r="U3948" i="4"/>
  <c r="E3948" i="4"/>
  <c r="T3948" i="4" s="1"/>
  <c r="S3948" i="4" s="1"/>
  <c r="V3949" i="4" s="1"/>
  <c r="C3949" i="4"/>
  <c r="O3948" i="4"/>
  <c r="Q3948" i="4"/>
  <c r="U449" i="4" l="1"/>
  <c r="C450" i="4"/>
  <c r="E449" i="4"/>
  <c r="T449" i="4" s="1"/>
  <c r="S449" i="4" s="1"/>
  <c r="V450" i="4" s="1"/>
  <c r="O449" i="4"/>
  <c r="U3949" i="4"/>
  <c r="E3949" i="4"/>
  <c r="T3949" i="4" s="1"/>
  <c r="S3949" i="4" s="1"/>
  <c r="V3950" i="4" s="1"/>
  <c r="C3950" i="4"/>
  <c r="Q3949" i="4"/>
  <c r="O3949" i="4"/>
  <c r="U450" i="4" l="1"/>
  <c r="E450" i="4"/>
  <c r="T450" i="4" s="1"/>
  <c r="S450" i="4" s="1"/>
  <c r="V451" i="4" s="1"/>
  <c r="C451" i="4"/>
  <c r="O450" i="4"/>
  <c r="U3950" i="4"/>
  <c r="E3950" i="4"/>
  <c r="T3950" i="4" s="1"/>
  <c r="S3950" i="4" s="1"/>
  <c r="V3951" i="4" s="1"/>
  <c r="C3951" i="4"/>
  <c r="Q3950" i="4"/>
  <c r="O3950" i="4"/>
  <c r="U451" i="4" l="1"/>
  <c r="E451" i="4"/>
  <c r="T451" i="4" s="1"/>
  <c r="S451" i="4" s="1"/>
  <c r="V452" i="4" s="1"/>
  <c r="C452" i="4"/>
  <c r="O451" i="4"/>
  <c r="U3951" i="4"/>
  <c r="E3951" i="4"/>
  <c r="T3951" i="4" s="1"/>
  <c r="S3951" i="4" s="1"/>
  <c r="V3952" i="4" s="1"/>
  <c r="C3952" i="4"/>
  <c r="O3951" i="4"/>
  <c r="Q3951" i="4"/>
  <c r="U452" i="4" l="1"/>
  <c r="C453" i="4"/>
  <c r="E452" i="4"/>
  <c r="T452" i="4" s="1"/>
  <c r="S452" i="4" s="1"/>
  <c r="V453" i="4" s="1"/>
  <c r="O452" i="4"/>
  <c r="E3952" i="4"/>
  <c r="T3952" i="4" s="1"/>
  <c r="S3952" i="4" s="1"/>
  <c r="V3953" i="4" s="1"/>
  <c r="C3953" i="4"/>
  <c r="U3952" i="4"/>
  <c r="Q3952" i="4"/>
  <c r="O3952" i="4"/>
  <c r="U3953" i="4" l="1"/>
  <c r="E3953" i="4"/>
  <c r="T3953" i="4" s="1"/>
  <c r="S3953" i="4" s="1"/>
  <c r="V3954" i="4" s="1"/>
  <c r="C3954" i="4"/>
  <c r="O3953" i="4"/>
  <c r="Q3953" i="4"/>
  <c r="U453" i="4"/>
  <c r="E453" i="4"/>
  <c r="T453" i="4" s="1"/>
  <c r="S453" i="4" s="1"/>
  <c r="V454" i="4" s="1"/>
  <c r="C454" i="4"/>
  <c r="O453" i="4"/>
  <c r="U3954" i="4" l="1"/>
  <c r="E3954" i="4"/>
  <c r="T3954" i="4" s="1"/>
  <c r="S3954" i="4" s="1"/>
  <c r="V3955" i="4" s="1"/>
  <c r="C3955" i="4"/>
  <c r="O3954" i="4"/>
  <c r="Q3954" i="4"/>
  <c r="U454" i="4"/>
  <c r="E454" i="4"/>
  <c r="T454" i="4" s="1"/>
  <c r="S454" i="4" s="1"/>
  <c r="V455" i="4" s="1"/>
  <c r="C455" i="4"/>
  <c r="O454" i="4"/>
  <c r="U455" i="4" l="1"/>
  <c r="C456" i="4"/>
  <c r="E455" i="4"/>
  <c r="T455" i="4" s="1"/>
  <c r="S455" i="4" s="1"/>
  <c r="V456" i="4" s="1"/>
  <c r="O455" i="4"/>
  <c r="U3955" i="4"/>
  <c r="E3955" i="4"/>
  <c r="T3955" i="4" s="1"/>
  <c r="S3955" i="4" s="1"/>
  <c r="V3956" i="4" s="1"/>
  <c r="C3956" i="4"/>
  <c r="Q3955" i="4"/>
  <c r="O3955" i="4"/>
  <c r="U456" i="4" l="1"/>
  <c r="C457" i="4"/>
  <c r="E456" i="4"/>
  <c r="T456" i="4" s="1"/>
  <c r="S456" i="4" s="1"/>
  <c r="V457" i="4" s="1"/>
  <c r="O456" i="4"/>
  <c r="U3956" i="4"/>
  <c r="C3957" i="4"/>
  <c r="Q3956" i="4"/>
  <c r="E3956" i="4"/>
  <c r="T3956" i="4" s="1"/>
  <c r="S3956" i="4" s="1"/>
  <c r="V3957" i="4" s="1"/>
  <c r="O3956" i="4"/>
  <c r="U3957" i="4" l="1"/>
  <c r="C3958" i="4"/>
  <c r="E3957" i="4"/>
  <c r="T3957" i="4" s="1"/>
  <c r="S3957" i="4" s="1"/>
  <c r="V3958" i="4" s="1"/>
  <c r="O3957" i="4"/>
  <c r="Q3957" i="4"/>
  <c r="U457" i="4"/>
  <c r="E457" i="4"/>
  <c r="T457" i="4" s="1"/>
  <c r="S457" i="4" s="1"/>
  <c r="V458" i="4" s="1"/>
  <c r="C458" i="4"/>
  <c r="O457" i="4"/>
  <c r="U458" i="4" l="1"/>
  <c r="C459" i="4"/>
  <c r="E458" i="4"/>
  <c r="T458" i="4" s="1"/>
  <c r="S458" i="4" s="1"/>
  <c r="V459" i="4" s="1"/>
  <c r="O458" i="4"/>
  <c r="U3958" i="4"/>
  <c r="E3958" i="4"/>
  <c r="T3958" i="4" s="1"/>
  <c r="S3958" i="4" s="1"/>
  <c r="V3959" i="4" s="1"/>
  <c r="C3959" i="4"/>
  <c r="O3958" i="4"/>
  <c r="Q3958" i="4"/>
  <c r="U459" i="4" l="1"/>
  <c r="E459" i="4"/>
  <c r="T459" i="4" s="1"/>
  <c r="S459" i="4" s="1"/>
  <c r="V460" i="4" s="1"/>
  <c r="C460" i="4"/>
  <c r="O459" i="4"/>
  <c r="U3959" i="4"/>
  <c r="E3959" i="4"/>
  <c r="T3959" i="4" s="1"/>
  <c r="S3959" i="4" s="1"/>
  <c r="V3960" i="4" s="1"/>
  <c r="C3960" i="4"/>
  <c r="Q3959" i="4"/>
  <c r="O3959" i="4"/>
  <c r="U460" i="4" l="1"/>
  <c r="C461" i="4"/>
  <c r="E460" i="4"/>
  <c r="T460" i="4" s="1"/>
  <c r="S460" i="4" s="1"/>
  <c r="V461" i="4" s="1"/>
  <c r="O460" i="4"/>
  <c r="U3960" i="4"/>
  <c r="E3960" i="4"/>
  <c r="T3960" i="4" s="1"/>
  <c r="S3960" i="4" s="1"/>
  <c r="V3961" i="4" s="1"/>
  <c r="C3961" i="4"/>
  <c r="Q3960" i="4"/>
  <c r="O3960" i="4"/>
  <c r="U461" i="4" l="1"/>
  <c r="C462" i="4"/>
  <c r="E461" i="4"/>
  <c r="T461" i="4" s="1"/>
  <c r="S461" i="4" s="1"/>
  <c r="V462" i="4" s="1"/>
  <c r="O461" i="4"/>
  <c r="U3961" i="4"/>
  <c r="E3961" i="4"/>
  <c r="T3961" i="4" s="1"/>
  <c r="S3961" i="4" s="1"/>
  <c r="V3962" i="4" s="1"/>
  <c r="C3962" i="4"/>
  <c r="Q3961" i="4"/>
  <c r="O3961" i="4"/>
  <c r="U462" i="4" l="1"/>
  <c r="E462" i="4"/>
  <c r="T462" i="4" s="1"/>
  <c r="S462" i="4" s="1"/>
  <c r="V463" i="4" s="1"/>
  <c r="C463" i="4"/>
  <c r="O462" i="4"/>
  <c r="U3962" i="4"/>
  <c r="E3962" i="4"/>
  <c r="T3962" i="4" s="1"/>
  <c r="S3962" i="4" s="1"/>
  <c r="V3963" i="4" s="1"/>
  <c r="C3963" i="4"/>
  <c r="O3962" i="4"/>
  <c r="Q3962" i="4"/>
  <c r="U463" i="4" l="1"/>
  <c r="E463" i="4"/>
  <c r="T463" i="4" s="1"/>
  <c r="S463" i="4" s="1"/>
  <c r="V464" i="4" s="1"/>
  <c r="C464" i="4"/>
  <c r="O463" i="4"/>
  <c r="U3963" i="4"/>
  <c r="C3964" i="4"/>
  <c r="Q3963" i="4"/>
  <c r="O3963" i="4"/>
  <c r="E3963" i="4"/>
  <c r="T3963" i="4" s="1"/>
  <c r="S3963" i="4" s="1"/>
  <c r="V3964" i="4" s="1"/>
  <c r="U3964" i="4" l="1"/>
  <c r="E3964" i="4"/>
  <c r="T3964" i="4" s="1"/>
  <c r="S3964" i="4" s="1"/>
  <c r="V3965" i="4" s="1"/>
  <c r="C3965" i="4"/>
  <c r="O3964" i="4"/>
  <c r="Q3964" i="4"/>
  <c r="U464" i="4"/>
  <c r="C465" i="4"/>
  <c r="E464" i="4"/>
  <c r="T464" i="4" s="1"/>
  <c r="S464" i="4" s="1"/>
  <c r="V465" i="4" s="1"/>
  <c r="O464" i="4"/>
  <c r="U3965" i="4" l="1"/>
  <c r="E3965" i="4"/>
  <c r="T3965" i="4" s="1"/>
  <c r="S3965" i="4" s="1"/>
  <c r="V3966" i="4" s="1"/>
  <c r="C3966" i="4"/>
  <c r="Q3965" i="4"/>
  <c r="O3965" i="4"/>
  <c r="U465" i="4"/>
  <c r="E465" i="4"/>
  <c r="T465" i="4" s="1"/>
  <c r="S465" i="4" s="1"/>
  <c r="V466" i="4" s="1"/>
  <c r="C466" i="4"/>
  <c r="O465" i="4"/>
  <c r="U466" i="4" l="1"/>
  <c r="C467" i="4"/>
  <c r="E466" i="4"/>
  <c r="T466" i="4" s="1"/>
  <c r="S466" i="4" s="1"/>
  <c r="V467" i="4" s="1"/>
  <c r="O466" i="4"/>
  <c r="U3966" i="4"/>
  <c r="C3967" i="4"/>
  <c r="E3966" i="4"/>
  <c r="T3966" i="4" s="1"/>
  <c r="S3966" i="4" s="1"/>
  <c r="V3967" i="4" s="1"/>
  <c r="Q3966" i="4"/>
  <c r="O3966" i="4"/>
  <c r="U3967" i="4" l="1"/>
  <c r="E3967" i="4"/>
  <c r="T3967" i="4" s="1"/>
  <c r="S3967" i="4" s="1"/>
  <c r="V3968" i="4" s="1"/>
  <c r="C3968" i="4"/>
  <c r="Q3967" i="4"/>
  <c r="O3967" i="4"/>
  <c r="U467" i="4"/>
  <c r="C468" i="4"/>
  <c r="E467" i="4"/>
  <c r="T467" i="4" s="1"/>
  <c r="S467" i="4" s="1"/>
  <c r="V468" i="4" s="1"/>
  <c r="O467" i="4"/>
  <c r="U3968" i="4" l="1"/>
  <c r="E3968" i="4"/>
  <c r="T3968" i="4" s="1"/>
  <c r="S3968" i="4" s="1"/>
  <c r="V3969" i="4" s="1"/>
  <c r="C3969" i="4"/>
  <c r="O3968" i="4"/>
  <c r="Q3968" i="4"/>
  <c r="U468" i="4"/>
  <c r="E468" i="4"/>
  <c r="T468" i="4" s="1"/>
  <c r="S468" i="4" s="1"/>
  <c r="V469" i="4" s="1"/>
  <c r="C469" i="4"/>
  <c r="O468" i="4"/>
  <c r="U469" i="4" l="1"/>
  <c r="E469" i="4"/>
  <c r="T469" i="4" s="1"/>
  <c r="S469" i="4" s="1"/>
  <c r="V470" i="4" s="1"/>
  <c r="C470" i="4"/>
  <c r="O469" i="4"/>
  <c r="U3969" i="4"/>
  <c r="E3969" i="4"/>
  <c r="T3969" i="4" s="1"/>
  <c r="S3969" i="4" s="1"/>
  <c r="V3970" i="4" s="1"/>
  <c r="C3970" i="4"/>
  <c r="Q3969" i="4"/>
  <c r="O3969" i="4"/>
  <c r="U470" i="4" l="1"/>
  <c r="C471" i="4"/>
  <c r="E470" i="4"/>
  <c r="T470" i="4" s="1"/>
  <c r="S470" i="4" s="1"/>
  <c r="V471" i="4" s="1"/>
  <c r="O470" i="4"/>
  <c r="E3970" i="4"/>
  <c r="T3970" i="4" s="1"/>
  <c r="S3970" i="4" s="1"/>
  <c r="V3971" i="4" s="1"/>
  <c r="U3970" i="4"/>
  <c r="C3971" i="4"/>
  <c r="O3970" i="4"/>
  <c r="Q3970" i="4"/>
  <c r="U471" i="4" l="1"/>
  <c r="E471" i="4"/>
  <c r="T471" i="4" s="1"/>
  <c r="S471" i="4" s="1"/>
  <c r="V472" i="4" s="1"/>
  <c r="C472" i="4"/>
  <c r="O471" i="4"/>
  <c r="U3971" i="4"/>
  <c r="E3971" i="4"/>
  <c r="T3971" i="4" s="1"/>
  <c r="S3971" i="4" s="1"/>
  <c r="V3972" i="4" s="1"/>
  <c r="C3972" i="4"/>
  <c r="Q3971" i="4"/>
  <c r="O3971" i="4"/>
  <c r="U472" i="4" l="1"/>
  <c r="C473" i="4"/>
  <c r="E472" i="4"/>
  <c r="T472" i="4" s="1"/>
  <c r="S472" i="4" s="1"/>
  <c r="V473" i="4" s="1"/>
  <c r="O472" i="4"/>
  <c r="U3972" i="4"/>
  <c r="E3972" i="4"/>
  <c r="T3972" i="4" s="1"/>
  <c r="S3972" i="4" s="1"/>
  <c r="V3973" i="4" s="1"/>
  <c r="C3973" i="4"/>
  <c r="Q3972" i="4"/>
  <c r="O3972" i="4"/>
  <c r="U473" i="4" l="1"/>
  <c r="C474" i="4"/>
  <c r="E473" i="4"/>
  <c r="T473" i="4" s="1"/>
  <c r="S473" i="4" s="1"/>
  <c r="V474" i="4" s="1"/>
  <c r="O473" i="4"/>
  <c r="U3973" i="4"/>
  <c r="E3973" i="4"/>
  <c r="T3973" i="4" s="1"/>
  <c r="S3973" i="4" s="1"/>
  <c r="V3974" i="4" s="1"/>
  <c r="C3974" i="4"/>
  <c r="Q3973" i="4"/>
  <c r="O3973" i="4"/>
  <c r="U474" i="4" l="1"/>
  <c r="E474" i="4"/>
  <c r="T474" i="4" s="1"/>
  <c r="S474" i="4" s="1"/>
  <c r="V475" i="4" s="1"/>
  <c r="C475" i="4"/>
  <c r="O474" i="4"/>
  <c r="U3974" i="4"/>
  <c r="E3974" i="4"/>
  <c r="T3974" i="4" s="1"/>
  <c r="S3974" i="4" s="1"/>
  <c r="V3975" i="4" s="1"/>
  <c r="C3975" i="4"/>
  <c r="Q3974" i="4"/>
  <c r="O3974" i="4"/>
  <c r="U475" i="4" l="1"/>
  <c r="E475" i="4"/>
  <c r="T475" i="4" s="1"/>
  <c r="S475" i="4" s="1"/>
  <c r="V476" i="4" s="1"/>
  <c r="C476" i="4"/>
  <c r="O475" i="4"/>
  <c r="U3975" i="4"/>
  <c r="C3976" i="4"/>
  <c r="E3975" i="4"/>
  <c r="T3975" i="4" s="1"/>
  <c r="S3975" i="4" s="1"/>
  <c r="V3976" i="4" s="1"/>
  <c r="Q3975" i="4"/>
  <c r="O3975" i="4"/>
  <c r="U3976" i="4" l="1"/>
  <c r="E3976" i="4"/>
  <c r="T3976" i="4" s="1"/>
  <c r="S3976" i="4" s="1"/>
  <c r="V3977" i="4" s="1"/>
  <c r="C3977" i="4"/>
  <c r="O3976" i="4"/>
  <c r="Q3976" i="4"/>
  <c r="U476" i="4"/>
  <c r="C477" i="4"/>
  <c r="E476" i="4"/>
  <c r="T476" i="4" s="1"/>
  <c r="S476" i="4" s="1"/>
  <c r="V477" i="4" s="1"/>
  <c r="O476" i="4"/>
  <c r="U3977" i="4" l="1"/>
  <c r="E3977" i="4"/>
  <c r="T3977" i="4" s="1"/>
  <c r="S3977" i="4" s="1"/>
  <c r="V3978" i="4" s="1"/>
  <c r="C3978" i="4"/>
  <c r="Q3977" i="4"/>
  <c r="O3977" i="4"/>
  <c r="U477" i="4"/>
  <c r="E477" i="4"/>
  <c r="T477" i="4" s="1"/>
  <c r="S477" i="4" s="1"/>
  <c r="V478" i="4" s="1"/>
  <c r="C478" i="4"/>
  <c r="O477" i="4"/>
  <c r="U478" i="4" l="1"/>
  <c r="C479" i="4"/>
  <c r="E478" i="4"/>
  <c r="T478" i="4" s="1"/>
  <c r="S478" i="4" s="1"/>
  <c r="V479" i="4" s="1"/>
  <c r="O478" i="4"/>
  <c r="U3978" i="4"/>
  <c r="E3978" i="4"/>
  <c r="T3978" i="4" s="1"/>
  <c r="S3978" i="4" s="1"/>
  <c r="V3979" i="4" s="1"/>
  <c r="C3979" i="4"/>
  <c r="Q3978" i="4"/>
  <c r="O3978" i="4"/>
  <c r="U479" i="4" l="1"/>
  <c r="C480" i="4"/>
  <c r="E479" i="4"/>
  <c r="T479" i="4" s="1"/>
  <c r="S479" i="4" s="1"/>
  <c r="V480" i="4" s="1"/>
  <c r="O479" i="4"/>
  <c r="U3979" i="4"/>
  <c r="E3979" i="4"/>
  <c r="T3979" i="4" s="1"/>
  <c r="S3979" i="4" s="1"/>
  <c r="V3980" i="4" s="1"/>
  <c r="C3980" i="4"/>
  <c r="Q3979" i="4"/>
  <c r="O3979" i="4"/>
  <c r="U480" i="4" l="1"/>
  <c r="E480" i="4"/>
  <c r="T480" i="4" s="1"/>
  <c r="S480" i="4" s="1"/>
  <c r="V481" i="4" s="1"/>
  <c r="C481" i="4"/>
  <c r="O480" i="4"/>
  <c r="U3980" i="4"/>
  <c r="E3980" i="4"/>
  <c r="T3980" i="4" s="1"/>
  <c r="S3980" i="4" s="1"/>
  <c r="V3981" i="4" s="1"/>
  <c r="C3981" i="4"/>
  <c r="Q3980" i="4"/>
  <c r="O3980" i="4"/>
  <c r="U481" i="4" l="1"/>
  <c r="E481" i="4"/>
  <c r="T481" i="4" s="1"/>
  <c r="S481" i="4" s="1"/>
  <c r="V482" i="4" s="1"/>
  <c r="C482" i="4"/>
  <c r="O481" i="4"/>
  <c r="U3981" i="4"/>
  <c r="C3982" i="4"/>
  <c r="Q3981" i="4"/>
  <c r="E3981" i="4"/>
  <c r="T3981" i="4" s="1"/>
  <c r="S3981" i="4" s="1"/>
  <c r="V3982" i="4" s="1"/>
  <c r="O3981" i="4"/>
  <c r="U3982" i="4" l="1"/>
  <c r="E3982" i="4"/>
  <c r="T3982" i="4" s="1"/>
  <c r="S3982" i="4" s="1"/>
  <c r="V3983" i="4" s="1"/>
  <c r="C3983" i="4"/>
  <c r="O3982" i="4"/>
  <c r="Q3982" i="4"/>
  <c r="U482" i="4"/>
  <c r="C483" i="4"/>
  <c r="E482" i="4"/>
  <c r="T482" i="4" s="1"/>
  <c r="S482" i="4" s="1"/>
  <c r="V483" i="4" s="1"/>
  <c r="O482" i="4"/>
  <c r="U3983" i="4" l="1"/>
  <c r="E3983" i="4"/>
  <c r="T3983" i="4" s="1"/>
  <c r="S3983" i="4" s="1"/>
  <c r="V3984" i="4" s="1"/>
  <c r="C3984" i="4"/>
  <c r="Q3983" i="4"/>
  <c r="O3983" i="4"/>
  <c r="U483" i="4"/>
  <c r="E483" i="4"/>
  <c r="T483" i="4" s="1"/>
  <c r="S483" i="4" s="1"/>
  <c r="V484" i="4" s="1"/>
  <c r="C484" i="4"/>
  <c r="O483" i="4"/>
  <c r="U484" i="4" l="1"/>
  <c r="C485" i="4"/>
  <c r="E484" i="4"/>
  <c r="T484" i="4" s="1"/>
  <c r="S484" i="4" s="1"/>
  <c r="V485" i="4" s="1"/>
  <c r="O484" i="4"/>
  <c r="U3984" i="4"/>
  <c r="C3985" i="4"/>
  <c r="E3984" i="4"/>
  <c r="T3984" i="4" s="1"/>
  <c r="S3984" i="4" s="1"/>
  <c r="V3985" i="4" s="1"/>
  <c r="Q3984" i="4"/>
  <c r="O3984" i="4"/>
  <c r="U3985" i="4" l="1"/>
  <c r="E3985" i="4"/>
  <c r="T3985" i="4" s="1"/>
  <c r="S3985" i="4" s="1"/>
  <c r="V3986" i="4" s="1"/>
  <c r="C3986" i="4"/>
  <c r="Q3985" i="4"/>
  <c r="O3985" i="4"/>
  <c r="U485" i="4"/>
  <c r="C486" i="4"/>
  <c r="E485" i="4"/>
  <c r="T485" i="4" s="1"/>
  <c r="S485" i="4" s="1"/>
  <c r="V486" i="4" s="1"/>
  <c r="O485" i="4"/>
  <c r="U3986" i="4" l="1"/>
  <c r="E3986" i="4"/>
  <c r="T3986" i="4" s="1"/>
  <c r="S3986" i="4" s="1"/>
  <c r="V3987" i="4" s="1"/>
  <c r="C3987" i="4"/>
  <c r="Q3986" i="4"/>
  <c r="O3986" i="4"/>
  <c r="U486" i="4"/>
  <c r="E486" i="4"/>
  <c r="T486" i="4" s="1"/>
  <c r="S486" i="4" s="1"/>
  <c r="V487" i="4" s="1"/>
  <c r="C487" i="4"/>
  <c r="O486" i="4"/>
  <c r="U487" i="4" l="1"/>
  <c r="E487" i="4"/>
  <c r="T487" i="4" s="1"/>
  <c r="S487" i="4" s="1"/>
  <c r="V488" i="4" s="1"/>
  <c r="C488" i="4"/>
  <c r="O487" i="4"/>
  <c r="U3987" i="4"/>
  <c r="E3987" i="4"/>
  <c r="T3987" i="4" s="1"/>
  <c r="S3987" i="4" s="1"/>
  <c r="V3988" i="4" s="1"/>
  <c r="C3988" i="4"/>
  <c r="Q3987" i="4"/>
  <c r="O3987" i="4"/>
  <c r="U488" i="4" l="1"/>
  <c r="C489" i="4"/>
  <c r="E488" i="4"/>
  <c r="T488" i="4" s="1"/>
  <c r="S488" i="4" s="1"/>
  <c r="V489" i="4" s="1"/>
  <c r="O488" i="4"/>
  <c r="E3988" i="4"/>
  <c r="T3988" i="4" s="1"/>
  <c r="S3988" i="4" s="1"/>
  <c r="V3989" i="4" s="1"/>
  <c r="C3989" i="4"/>
  <c r="U3988" i="4"/>
  <c r="O3988" i="4"/>
  <c r="Q3988" i="4"/>
  <c r="U3989" i="4" l="1"/>
  <c r="E3989" i="4"/>
  <c r="T3989" i="4" s="1"/>
  <c r="S3989" i="4" s="1"/>
  <c r="V3990" i="4" s="1"/>
  <c r="C3990" i="4"/>
  <c r="Q3989" i="4"/>
  <c r="O3989" i="4"/>
  <c r="U489" i="4"/>
  <c r="E489" i="4"/>
  <c r="T489" i="4" s="1"/>
  <c r="S489" i="4" s="1"/>
  <c r="V490" i="4" s="1"/>
  <c r="C490" i="4"/>
  <c r="O489" i="4"/>
  <c r="U490" i="4" l="1"/>
  <c r="C491" i="4"/>
  <c r="E490" i="4"/>
  <c r="T490" i="4" s="1"/>
  <c r="S490" i="4" s="1"/>
  <c r="V491" i="4" s="1"/>
  <c r="O490" i="4"/>
  <c r="U3990" i="4"/>
  <c r="E3990" i="4"/>
  <c r="T3990" i="4" s="1"/>
  <c r="S3990" i="4" s="1"/>
  <c r="V3991" i="4" s="1"/>
  <c r="C3991" i="4"/>
  <c r="Q3990" i="4"/>
  <c r="O3990" i="4"/>
  <c r="U491" i="4" l="1"/>
  <c r="C492" i="4"/>
  <c r="E491" i="4"/>
  <c r="T491" i="4" s="1"/>
  <c r="S491" i="4" s="1"/>
  <c r="V492" i="4" s="1"/>
  <c r="O491" i="4"/>
  <c r="U3991" i="4"/>
  <c r="E3991" i="4"/>
  <c r="T3991" i="4" s="1"/>
  <c r="S3991" i="4" s="1"/>
  <c r="V3992" i="4" s="1"/>
  <c r="C3992" i="4"/>
  <c r="Q3991" i="4"/>
  <c r="O3991" i="4"/>
  <c r="U492" i="4" l="1"/>
  <c r="E492" i="4"/>
  <c r="T492" i="4" s="1"/>
  <c r="S492" i="4" s="1"/>
  <c r="V493" i="4" s="1"/>
  <c r="C493" i="4"/>
  <c r="O492" i="4"/>
  <c r="U3992" i="4"/>
  <c r="E3992" i="4"/>
  <c r="T3992" i="4" s="1"/>
  <c r="S3992" i="4" s="1"/>
  <c r="V3993" i="4" s="1"/>
  <c r="C3993" i="4"/>
  <c r="Q3992" i="4"/>
  <c r="O3992" i="4"/>
  <c r="U493" i="4" l="1"/>
  <c r="E493" i="4"/>
  <c r="T493" i="4" s="1"/>
  <c r="S493" i="4" s="1"/>
  <c r="V494" i="4" s="1"/>
  <c r="C494" i="4"/>
  <c r="O493" i="4"/>
  <c r="U3993" i="4"/>
  <c r="C3994" i="4"/>
  <c r="E3993" i="4"/>
  <c r="T3993" i="4" s="1"/>
  <c r="S3993" i="4" s="1"/>
  <c r="V3994" i="4" s="1"/>
  <c r="Q3993" i="4"/>
  <c r="O3993" i="4"/>
  <c r="U3994" i="4" l="1"/>
  <c r="E3994" i="4"/>
  <c r="T3994" i="4" s="1"/>
  <c r="S3994" i="4" s="1"/>
  <c r="V3995" i="4" s="1"/>
  <c r="C3995" i="4"/>
  <c r="O3994" i="4"/>
  <c r="Q3994" i="4"/>
  <c r="U494" i="4"/>
  <c r="C495" i="4"/>
  <c r="E494" i="4"/>
  <c r="T494" i="4" s="1"/>
  <c r="S494" i="4" s="1"/>
  <c r="V495" i="4" s="1"/>
  <c r="O494" i="4"/>
  <c r="U3995" i="4" l="1"/>
  <c r="E3995" i="4"/>
  <c r="T3995" i="4" s="1"/>
  <c r="S3995" i="4" s="1"/>
  <c r="V3996" i="4" s="1"/>
  <c r="C3996" i="4"/>
  <c r="Q3995" i="4"/>
  <c r="O3995" i="4"/>
  <c r="U495" i="4"/>
  <c r="E495" i="4"/>
  <c r="T495" i="4" s="1"/>
  <c r="S495" i="4" s="1"/>
  <c r="V496" i="4" s="1"/>
  <c r="C496" i="4"/>
  <c r="O495" i="4"/>
  <c r="U496" i="4" l="1"/>
  <c r="C497" i="4"/>
  <c r="E496" i="4"/>
  <c r="T496" i="4" s="1"/>
  <c r="S496" i="4" s="1"/>
  <c r="V497" i="4" s="1"/>
  <c r="O496" i="4"/>
  <c r="U3996" i="4"/>
  <c r="E3996" i="4"/>
  <c r="T3996" i="4" s="1"/>
  <c r="S3996" i="4" s="1"/>
  <c r="V3997" i="4" s="1"/>
  <c r="C3997" i="4"/>
  <c r="Q3996" i="4"/>
  <c r="O3996" i="4"/>
  <c r="U497" i="4" l="1"/>
  <c r="C498" i="4"/>
  <c r="E497" i="4"/>
  <c r="T497" i="4" s="1"/>
  <c r="S497" i="4" s="1"/>
  <c r="V498" i="4" s="1"/>
  <c r="O497" i="4"/>
  <c r="U3997" i="4"/>
  <c r="E3997" i="4"/>
  <c r="T3997" i="4" s="1"/>
  <c r="S3997" i="4" s="1"/>
  <c r="V3998" i="4" s="1"/>
  <c r="C3998" i="4"/>
  <c r="Q3997" i="4"/>
  <c r="O3997" i="4"/>
  <c r="U498" i="4" l="1"/>
  <c r="E498" i="4"/>
  <c r="T498" i="4" s="1"/>
  <c r="S498" i="4" s="1"/>
  <c r="V499" i="4" s="1"/>
  <c r="C499" i="4"/>
  <c r="O498" i="4"/>
  <c r="U3998" i="4"/>
  <c r="E3998" i="4"/>
  <c r="T3998" i="4" s="1"/>
  <c r="S3998" i="4" s="1"/>
  <c r="V3999" i="4" s="1"/>
  <c r="C3999" i="4"/>
  <c r="Q3998" i="4"/>
  <c r="O3998" i="4"/>
  <c r="U499" i="4" l="1"/>
  <c r="E499" i="4"/>
  <c r="T499" i="4" s="1"/>
  <c r="S499" i="4" s="1"/>
  <c r="V500" i="4" s="1"/>
  <c r="C500" i="4"/>
  <c r="O499" i="4"/>
  <c r="U3999" i="4"/>
  <c r="C4000" i="4"/>
  <c r="Q3999" i="4"/>
  <c r="O3999" i="4"/>
  <c r="E3999" i="4"/>
  <c r="T3999" i="4" s="1"/>
  <c r="S3999" i="4" s="1"/>
  <c r="V4000" i="4" s="1"/>
  <c r="U4000" i="4" l="1"/>
  <c r="E4000" i="4"/>
  <c r="T4000" i="4" s="1"/>
  <c r="S4000" i="4" s="1"/>
  <c r="V4001" i="4" s="1"/>
  <c r="C4001" i="4"/>
  <c r="O4000" i="4"/>
  <c r="Q4000" i="4"/>
  <c r="U500" i="4"/>
  <c r="C501" i="4"/>
  <c r="E500" i="4"/>
  <c r="T500" i="4" s="1"/>
  <c r="S500" i="4" s="1"/>
  <c r="V501" i="4" s="1"/>
  <c r="O500" i="4"/>
  <c r="U4001" i="4" l="1"/>
  <c r="E4001" i="4"/>
  <c r="T4001" i="4" s="1"/>
  <c r="S4001" i="4" s="1"/>
  <c r="V4002" i="4" s="1"/>
  <c r="C4002" i="4"/>
  <c r="Q4001" i="4"/>
  <c r="O4001" i="4"/>
  <c r="U501" i="4"/>
  <c r="E501" i="4"/>
  <c r="T501" i="4" s="1"/>
  <c r="S501" i="4" s="1"/>
  <c r="V502" i="4" s="1"/>
  <c r="C502" i="4"/>
  <c r="O501" i="4"/>
  <c r="U502" i="4" l="1"/>
  <c r="C503" i="4"/>
  <c r="E502" i="4"/>
  <c r="T502" i="4" s="1"/>
  <c r="S502" i="4" s="1"/>
  <c r="V503" i="4" s="1"/>
  <c r="O502" i="4"/>
  <c r="U4002" i="4"/>
  <c r="C4003" i="4"/>
  <c r="E4002" i="4"/>
  <c r="T4002" i="4" s="1"/>
  <c r="S4002" i="4" s="1"/>
  <c r="V4003" i="4" s="1"/>
  <c r="Q4002" i="4"/>
  <c r="O4002" i="4"/>
  <c r="U4003" i="4" l="1"/>
  <c r="E4003" i="4"/>
  <c r="T4003" i="4" s="1"/>
  <c r="S4003" i="4" s="1"/>
  <c r="V4004" i="4" s="1"/>
  <c r="C4004" i="4"/>
  <c r="Q4003" i="4"/>
  <c r="O4003" i="4"/>
  <c r="U503" i="4"/>
  <c r="C504" i="4"/>
  <c r="E503" i="4"/>
  <c r="T503" i="4" s="1"/>
  <c r="S503" i="4" s="1"/>
  <c r="V504" i="4" s="1"/>
  <c r="O503" i="4"/>
  <c r="U4004" i="4" l="1"/>
  <c r="E4004" i="4"/>
  <c r="T4004" i="4" s="1"/>
  <c r="S4004" i="4" s="1"/>
  <c r="V4005" i="4" s="1"/>
  <c r="C4005" i="4"/>
  <c r="Q4004" i="4"/>
  <c r="O4004" i="4"/>
  <c r="U504" i="4"/>
  <c r="E504" i="4"/>
  <c r="T504" i="4" s="1"/>
  <c r="S504" i="4" s="1"/>
  <c r="V505" i="4" s="1"/>
  <c r="C505" i="4"/>
  <c r="O504" i="4"/>
  <c r="U4005" i="4" l="1"/>
  <c r="E4005" i="4"/>
  <c r="T4005" i="4" s="1"/>
  <c r="S4005" i="4" s="1"/>
  <c r="V4006" i="4" s="1"/>
  <c r="C4006" i="4"/>
  <c r="Q4005" i="4"/>
  <c r="O4005" i="4"/>
  <c r="U505" i="4"/>
  <c r="E505" i="4"/>
  <c r="T505" i="4" s="1"/>
  <c r="S505" i="4" s="1"/>
  <c r="V506" i="4" s="1"/>
  <c r="C506" i="4"/>
  <c r="O505" i="4"/>
  <c r="U506" i="4" l="1"/>
  <c r="C507" i="4"/>
  <c r="E506" i="4"/>
  <c r="T506" i="4" s="1"/>
  <c r="S506" i="4" s="1"/>
  <c r="V507" i="4" s="1"/>
  <c r="O506" i="4"/>
  <c r="C4007" i="4"/>
  <c r="U4006" i="4"/>
  <c r="O4006" i="4"/>
  <c r="E4006" i="4"/>
  <c r="T4006" i="4" s="1"/>
  <c r="S4006" i="4" s="1"/>
  <c r="V4007" i="4" s="1"/>
  <c r="Q4006" i="4"/>
  <c r="U507" i="4" l="1"/>
  <c r="E507" i="4"/>
  <c r="T507" i="4" s="1"/>
  <c r="S507" i="4" s="1"/>
  <c r="V508" i="4" s="1"/>
  <c r="C508" i="4"/>
  <c r="O507" i="4"/>
  <c r="U4007" i="4"/>
  <c r="E4007" i="4"/>
  <c r="T4007" i="4" s="1"/>
  <c r="S4007" i="4" s="1"/>
  <c r="V4008" i="4" s="1"/>
  <c r="C4008" i="4"/>
  <c r="Q4007" i="4"/>
  <c r="O4007" i="4"/>
  <c r="U508" i="4" l="1"/>
  <c r="C509" i="4"/>
  <c r="E508" i="4"/>
  <c r="T508" i="4" s="1"/>
  <c r="S508" i="4" s="1"/>
  <c r="V509" i="4" s="1"/>
  <c r="O508" i="4"/>
  <c r="U4008" i="4"/>
  <c r="C4009" i="4"/>
  <c r="E4008" i="4"/>
  <c r="T4008" i="4" s="1"/>
  <c r="S4008" i="4" s="1"/>
  <c r="V4009" i="4" s="1"/>
  <c r="O4008" i="4"/>
  <c r="Q4008" i="4"/>
  <c r="U4009" i="4" l="1"/>
  <c r="E4009" i="4"/>
  <c r="T4009" i="4" s="1"/>
  <c r="S4009" i="4" s="1"/>
  <c r="V4010" i="4" s="1"/>
  <c r="C4010" i="4"/>
  <c r="O4009" i="4"/>
  <c r="Q4009" i="4"/>
  <c r="U509" i="4"/>
  <c r="C510" i="4"/>
  <c r="E509" i="4"/>
  <c r="T509" i="4" s="1"/>
  <c r="S509" i="4" s="1"/>
  <c r="V510" i="4" s="1"/>
  <c r="O509" i="4"/>
  <c r="U4010" i="4" l="1"/>
  <c r="E4010" i="4"/>
  <c r="T4010" i="4" s="1"/>
  <c r="S4010" i="4" s="1"/>
  <c r="V4011" i="4" s="1"/>
  <c r="C4011" i="4"/>
  <c r="O4010" i="4"/>
  <c r="Q4010" i="4"/>
  <c r="U510" i="4"/>
  <c r="E510" i="4"/>
  <c r="T510" i="4" s="1"/>
  <c r="S510" i="4" s="1"/>
  <c r="V511" i="4" s="1"/>
  <c r="C511" i="4"/>
  <c r="O510" i="4"/>
  <c r="U511" i="4" l="1"/>
  <c r="E511" i="4"/>
  <c r="T511" i="4" s="1"/>
  <c r="S511" i="4" s="1"/>
  <c r="V512" i="4" s="1"/>
  <c r="C512" i="4"/>
  <c r="O511" i="4"/>
  <c r="U4011" i="4"/>
  <c r="E4011" i="4"/>
  <c r="T4011" i="4" s="1"/>
  <c r="S4011" i="4" s="1"/>
  <c r="V4012" i="4" s="1"/>
  <c r="C4012" i="4"/>
  <c r="Q4011" i="4"/>
  <c r="O4011" i="4"/>
  <c r="U512" i="4" l="1"/>
  <c r="C513" i="4"/>
  <c r="E512" i="4"/>
  <c r="T512" i="4" s="1"/>
  <c r="S512" i="4" s="1"/>
  <c r="V513" i="4" s="1"/>
  <c r="O512" i="4"/>
  <c r="U4012" i="4"/>
  <c r="E4012" i="4"/>
  <c r="T4012" i="4" s="1"/>
  <c r="S4012" i="4" s="1"/>
  <c r="V4013" i="4" s="1"/>
  <c r="C4013" i="4"/>
  <c r="Q4012" i="4"/>
  <c r="O4012" i="4"/>
  <c r="U513" i="4" l="1"/>
  <c r="E513" i="4"/>
  <c r="T513" i="4" s="1"/>
  <c r="S513" i="4" s="1"/>
  <c r="V514" i="4" s="1"/>
  <c r="C514" i="4"/>
  <c r="O513" i="4"/>
  <c r="U4013" i="4"/>
  <c r="E4013" i="4"/>
  <c r="T4013" i="4" s="1"/>
  <c r="S4013" i="4" s="1"/>
  <c r="V4014" i="4" s="1"/>
  <c r="C4014" i="4"/>
  <c r="O4013" i="4"/>
  <c r="Q4013" i="4"/>
  <c r="U514" i="4" l="1"/>
  <c r="C515" i="4"/>
  <c r="E514" i="4"/>
  <c r="T514" i="4" s="1"/>
  <c r="S514" i="4" s="1"/>
  <c r="V515" i="4" s="1"/>
  <c r="O514" i="4"/>
  <c r="U4014" i="4"/>
  <c r="C4015" i="4"/>
  <c r="Q4014" i="4"/>
  <c r="O4014" i="4"/>
  <c r="E4014" i="4"/>
  <c r="T4014" i="4" s="1"/>
  <c r="S4014" i="4" s="1"/>
  <c r="V4015" i="4" s="1"/>
  <c r="U4015" i="4" l="1"/>
  <c r="E4015" i="4"/>
  <c r="T4015" i="4" s="1"/>
  <c r="S4015" i="4" s="1"/>
  <c r="V4016" i="4" s="1"/>
  <c r="C4016" i="4"/>
  <c r="Q4015" i="4"/>
  <c r="O4015" i="4"/>
  <c r="U515" i="4"/>
  <c r="C516" i="4"/>
  <c r="E515" i="4"/>
  <c r="T515" i="4" s="1"/>
  <c r="S515" i="4" s="1"/>
  <c r="V516" i="4" s="1"/>
  <c r="O515" i="4"/>
  <c r="U4016" i="4" l="1"/>
  <c r="E4016" i="4"/>
  <c r="T4016" i="4" s="1"/>
  <c r="S4016" i="4" s="1"/>
  <c r="V4017" i="4" s="1"/>
  <c r="C4017" i="4"/>
  <c r="Q4016" i="4"/>
  <c r="O4016" i="4"/>
  <c r="E516" i="4"/>
  <c r="T516" i="4" s="1"/>
  <c r="S516" i="4" s="1"/>
  <c r="V517" i="4" s="1"/>
  <c r="C517" i="4"/>
  <c r="U516" i="4"/>
  <c r="O516" i="4"/>
  <c r="U4017" i="4" l="1"/>
  <c r="C4018" i="4"/>
  <c r="E4017" i="4"/>
  <c r="T4017" i="4" s="1"/>
  <c r="S4017" i="4" s="1"/>
  <c r="V4018" i="4" s="1"/>
  <c r="Q4017" i="4"/>
  <c r="O4017" i="4"/>
  <c r="U517" i="4"/>
  <c r="E517" i="4"/>
  <c r="T517" i="4" s="1"/>
  <c r="S517" i="4" s="1"/>
  <c r="V518" i="4" s="1"/>
  <c r="C518" i="4"/>
  <c r="O517" i="4"/>
  <c r="U518" i="4" l="1"/>
  <c r="C519" i="4"/>
  <c r="E518" i="4"/>
  <c r="T518" i="4" s="1"/>
  <c r="S518" i="4" s="1"/>
  <c r="V519" i="4" s="1"/>
  <c r="O518" i="4"/>
  <c r="U4018" i="4"/>
  <c r="E4018" i="4"/>
  <c r="T4018" i="4" s="1"/>
  <c r="S4018" i="4" s="1"/>
  <c r="V4019" i="4" s="1"/>
  <c r="C4019" i="4"/>
  <c r="O4018" i="4"/>
  <c r="Q4018" i="4"/>
  <c r="U519" i="4" l="1"/>
  <c r="E519" i="4"/>
  <c r="T519" i="4" s="1"/>
  <c r="S519" i="4" s="1"/>
  <c r="V520" i="4" s="1"/>
  <c r="C520" i="4"/>
  <c r="O519" i="4"/>
  <c r="U4019" i="4"/>
  <c r="E4019" i="4"/>
  <c r="T4019" i="4" s="1"/>
  <c r="S4019" i="4" s="1"/>
  <c r="V4020" i="4" s="1"/>
  <c r="C4020" i="4"/>
  <c r="O4019" i="4"/>
  <c r="Q4019" i="4"/>
  <c r="U520" i="4" l="1"/>
  <c r="C521" i="4"/>
  <c r="E520" i="4"/>
  <c r="T520" i="4" s="1"/>
  <c r="S520" i="4" s="1"/>
  <c r="V521" i="4" s="1"/>
  <c r="O520" i="4"/>
  <c r="U4020" i="4"/>
  <c r="E4020" i="4"/>
  <c r="T4020" i="4" s="1"/>
  <c r="S4020" i="4" s="1"/>
  <c r="V4021" i="4" s="1"/>
  <c r="C4021" i="4"/>
  <c r="Q4020" i="4"/>
  <c r="O4020" i="4"/>
  <c r="U521" i="4" l="1"/>
  <c r="C522" i="4"/>
  <c r="E521" i="4"/>
  <c r="T521" i="4" s="1"/>
  <c r="S521" i="4" s="1"/>
  <c r="V522" i="4" s="1"/>
  <c r="O521" i="4"/>
  <c r="U4021" i="4"/>
  <c r="E4021" i="4"/>
  <c r="T4021" i="4" s="1"/>
  <c r="S4021" i="4" s="1"/>
  <c r="V4022" i="4" s="1"/>
  <c r="C4022" i="4"/>
  <c r="O4021" i="4"/>
  <c r="Q4021" i="4"/>
  <c r="U522" i="4" l="1"/>
  <c r="E522" i="4"/>
  <c r="T522" i="4" s="1"/>
  <c r="S522" i="4" s="1"/>
  <c r="V523" i="4" s="1"/>
  <c r="C523" i="4"/>
  <c r="O522" i="4"/>
  <c r="U4022" i="4"/>
  <c r="E4022" i="4"/>
  <c r="T4022" i="4" s="1"/>
  <c r="S4022" i="4" s="1"/>
  <c r="V4023" i="4" s="1"/>
  <c r="C4023" i="4"/>
  <c r="O4022" i="4"/>
  <c r="Q4022" i="4"/>
  <c r="U523" i="4" l="1"/>
  <c r="E523" i="4"/>
  <c r="T523" i="4" s="1"/>
  <c r="S523" i="4" s="1"/>
  <c r="V524" i="4" s="1"/>
  <c r="C524" i="4"/>
  <c r="O523" i="4"/>
  <c r="U4023" i="4"/>
  <c r="E4023" i="4"/>
  <c r="T4023" i="4" s="1"/>
  <c r="S4023" i="4" s="1"/>
  <c r="V4024" i="4" s="1"/>
  <c r="C4024" i="4"/>
  <c r="Q4023" i="4"/>
  <c r="O4023" i="4"/>
  <c r="U524" i="4" l="1"/>
  <c r="C525" i="4"/>
  <c r="E524" i="4"/>
  <c r="T524" i="4" s="1"/>
  <c r="S524" i="4" s="1"/>
  <c r="V525" i="4" s="1"/>
  <c r="O524" i="4"/>
  <c r="E4024" i="4"/>
  <c r="T4024" i="4" s="1"/>
  <c r="S4024" i="4" s="1"/>
  <c r="V4025" i="4" s="1"/>
  <c r="U4024" i="4"/>
  <c r="C4025" i="4"/>
  <c r="O4024" i="4"/>
  <c r="Q4024" i="4"/>
  <c r="U525" i="4" l="1"/>
  <c r="E525" i="4"/>
  <c r="T525" i="4" s="1"/>
  <c r="S525" i="4" s="1"/>
  <c r="V526" i="4" s="1"/>
  <c r="C526" i="4"/>
  <c r="O525" i="4"/>
  <c r="U4025" i="4"/>
  <c r="E4025" i="4"/>
  <c r="T4025" i="4" s="1"/>
  <c r="S4025" i="4" s="1"/>
  <c r="V4026" i="4" s="1"/>
  <c r="C4026" i="4"/>
  <c r="O4025" i="4"/>
  <c r="Q4025" i="4"/>
  <c r="U526" i="4" l="1"/>
  <c r="C527" i="4"/>
  <c r="E526" i="4"/>
  <c r="T526" i="4" s="1"/>
  <c r="S526" i="4" s="1"/>
  <c r="V527" i="4" s="1"/>
  <c r="O526" i="4"/>
  <c r="U4026" i="4"/>
  <c r="C4027" i="4"/>
  <c r="E4026" i="4"/>
  <c r="T4026" i="4" s="1"/>
  <c r="S4026" i="4" s="1"/>
  <c r="V4027" i="4" s="1"/>
  <c r="O4026" i="4"/>
  <c r="Q4026" i="4"/>
  <c r="U4027" i="4" l="1"/>
  <c r="E4027" i="4"/>
  <c r="T4027" i="4" s="1"/>
  <c r="S4027" i="4" s="1"/>
  <c r="V4028" i="4" s="1"/>
  <c r="C4028" i="4"/>
  <c r="O4027" i="4"/>
  <c r="Q4027" i="4"/>
  <c r="U527" i="4"/>
  <c r="C528" i="4"/>
  <c r="E527" i="4"/>
  <c r="T527" i="4" s="1"/>
  <c r="S527" i="4" s="1"/>
  <c r="O527" i="4"/>
  <c r="U4028" i="4" l="1"/>
  <c r="E4028" i="4"/>
  <c r="T4028" i="4" s="1"/>
  <c r="S4028" i="4" s="1"/>
  <c r="V4029" i="4" s="1"/>
  <c r="C4029" i="4"/>
  <c r="O4028" i="4"/>
  <c r="Q4028" i="4"/>
  <c r="V528" i="4"/>
  <c r="U528" i="4" s="1"/>
  <c r="E528" i="4"/>
  <c r="T528" i="4" s="1"/>
  <c r="S528" i="4" s="1"/>
  <c r="C529" i="4"/>
  <c r="O528" i="4"/>
  <c r="E529" i="4" l="1"/>
  <c r="T529" i="4" s="1"/>
  <c r="S529" i="4" s="1"/>
  <c r="C530" i="4"/>
  <c r="O529" i="4"/>
  <c r="U4029" i="4"/>
  <c r="E4029" i="4"/>
  <c r="T4029" i="4" s="1"/>
  <c r="S4029" i="4" s="1"/>
  <c r="V4030" i="4" s="1"/>
  <c r="C4030" i="4"/>
  <c r="O4029" i="4"/>
  <c r="Q4029" i="4"/>
  <c r="V529" i="4"/>
  <c r="U529" i="4" s="1"/>
  <c r="V530" i="4" l="1"/>
  <c r="U530" i="4"/>
  <c r="C531" i="4"/>
  <c r="E530" i="4"/>
  <c r="T530" i="4" s="1"/>
  <c r="S530" i="4" s="1"/>
  <c r="V531" i="4" s="1"/>
  <c r="O530" i="4"/>
  <c r="U4030" i="4"/>
  <c r="E4030" i="4"/>
  <c r="T4030" i="4" s="1"/>
  <c r="S4030" i="4" s="1"/>
  <c r="V4031" i="4" s="1"/>
  <c r="C4031" i="4"/>
  <c r="O4030" i="4"/>
  <c r="Q4030" i="4"/>
  <c r="U531" i="4" l="1"/>
  <c r="E531" i="4"/>
  <c r="T531" i="4" s="1"/>
  <c r="S531" i="4" s="1"/>
  <c r="V532" i="4" s="1"/>
  <c r="C532" i="4"/>
  <c r="O531" i="4"/>
  <c r="U4031" i="4"/>
  <c r="E4031" i="4"/>
  <c r="T4031" i="4" s="1"/>
  <c r="S4031" i="4" s="1"/>
  <c r="V4032" i="4" s="1"/>
  <c r="C4032" i="4"/>
  <c r="O4031" i="4"/>
  <c r="Q4031" i="4"/>
  <c r="U532" i="4" l="1"/>
  <c r="C533" i="4"/>
  <c r="E532" i="4"/>
  <c r="T532" i="4" s="1"/>
  <c r="S532" i="4" s="1"/>
  <c r="V533" i="4" s="1"/>
  <c r="O532" i="4"/>
  <c r="U4032" i="4"/>
  <c r="O4032" i="4"/>
  <c r="E4032" i="4"/>
  <c r="T4032" i="4" s="1"/>
  <c r="S4032" i="4" s="1"/>
  <c r="V4033" i="4" s="1"/>
  <c r="C4033" i="4"/>
  <c r="Q4032" i="4"/>
  <c r="U4033" i="4" l="1"/>
  <c r="E4033" i="4"/>
  <c r="T4033" i="4" s="1"/>
  <c r="S4033" i="4" s="1"/>
  <c r="V4034" i="4" s="1"/>
  <c r="C4034" i="4"/>
  <c r="Q4033" i="4"/>
  <c r="O4033" i="4"/>
  <c r="U533" i="4"/>
  <c r="C534" i="4"/>
  <c r="E533" i="4"/>
  <c r="T533" i="4" s="1"/>
  <c r="S533" i="4" s="1"/>
  <c r="V534" i="4" s="1"/>
  <c r="O533" i="4"/>
  <c r="U4034" i="4" l="1"/>
  <c r="E4034" i="4"/>
  <c r="T4034" i="4" s="1"/>
  <c r="S4034" i="4" s="1"/>
  <c r="V4035" i="4" s="1"/>
  <c r="C4035" i="4"/>
  <c r="Q4034" i="4"/>
  <c r="O4034" i="4"/>
  <c r="U534" i="4"/>
  <c r="E534" i="4"/>
  <c r="T534" i="4" s="1"/>
  <c r="S534" i="4" s="1"/>
  <c r="V535" i="4" s="1"/>
  <c r="C535" i="4"/>
  <c r="O534" i="4"/>
  <c r="U535" i="4" l="1"/>
  <c r="E535" i="4"/>
  <c r="T535" i="4" s="1"/>
  <c r="S535" i="4" s="1"/>
  <c r="V536" i="4" s="1"/>
  <c r="C536" i="4"/>
  <c r="O535" i="4"/>
  <c r="U4035" i="4"/>
  <c r="C4036" i="4"/>
  <c r="E4035" i="4"/>
  <c r="T4035" i="4" s="1"/>
  <c r="S4035" i="4" s="1"/>
  <c r="V4036" i="4" s="1"/>
  <c r="Q4035" i="4"/>
  <c r="O4035" i="4"/>
  <c r="U4036" i="4" l="1"/>
  <c r="E4036" i="4"/>
  <c r="T4036" i="4" s="1"/>
  <c r="S4036" i="4" s="1"/>
  <c r="V4037" i="4" s="1"/>
  <c r="C4037" i="4"/>
  <c r="Q4036" i="4"/>
  <c r="O4036" i="4"/>
  <c r="U536" i="4"/>
  <c r="C537" i="4"/>
  <c r="E536" i="4"/>
  <c r="T536" i="4" s="1"/>
  <c r="S536" i="4" s="1"/>
  <c r="V537" i="4" s="1"/>
  <c r="O536" i="4"/>
  <c r="U4037" i="4" l="1"/>
  <c r="E4037" i="4"/>
  <c r="T4037" i="4" s="1"/>
  <c r="S4037" i="4" s="1"/>
  <c r="V4038" i="4" s="1"/>
  <c r="C4038" i="4"/>
  <c r="O4037" i="4"/>
  <c r="Q4037" i="4"/>
  <c r="U537" i="4"/>
  <c r="E537" i="4"/>
  <c r="T537" i="4" s="1"/>
  <c r="S537" i="4" s="1"/>
  <c r="V538" i="4" s="1"/>
  <c r="C538" i="4"/>
  <c r="O537" i="4"/>
  <c r="U538" i="4" l="1"/>
  <c r="C539" i="4"/>
  <c r="E538" i="4"/>
  <c r="T538" i="4" s="1"/>
  <c r="S538" i="4" s="1"/>
  <c r="V539" i="4" s="1"/>
  <c r="O538" i="4"/>
  <c r="U4038" i="4"/>
  <c r="E4038" i="4"/>
  <c r="T4038" i="4" s="1"/>
  <c r="S4038" i="4" s="1"/>
  <c r="V4039" i="4" s="1"/>
  <c r="C4039" i="4"/>
  <c r="O4038" i="4"/>
  <c r="Q4038" i="4"/>
  <c r="U539" i="4" l="1"/>
  <c r="C540" i="4"/>
  <c r="E539" i="4"/>
  <c r="T539" i="4" s="1"/>
  <c r="S539" i="4" s="1"/>
  <c r="V540" i="4" s="1"/>
  <c r="O539" i="4"/>
  <c r="U4039" i="4"/>
  <c r="E4039" i="4"/>
  <c r="T4039" i="4" s="1"/>
  <c r="S4039" i="4" s="1"/>
  <c r="V4040" i="4" s="1"/>
  <c r="C4040" i="4"/>
  <c r="Q4039" i="4"/>
  <c r="O4039" i="4"/>
  <c r="U540" i="4" l="1"/>
  <c r="E540" i="4"/>
  <c r="T540" i="4" s="1"/>
  <c r="S540" i="4" s="1"/>
  <c r="V541" i="4" s="1"/>
  <c r="C541" i="4"/>
  <c r="O540" i="4"/>
  <c r="U4040" i="4"/>
  <c r="E4040" i="4"/>
  <c r="T4040" i="4" s="1"/>
  <c r="S4040" i="4" s="1"/>
  <c r="V4041" i="4" s="1"/>
  <c r="C4041" i="4"/>
  <c r="O4040" i="4"/>
  <c r="Q4040" i="4"/>
  <c r="U541" i="4" l="1"/>
  <c r="E541" i="4"/>
  <c r="T541" i="4" s="1"/>
  <c r="S541" i="4" s="1"/>
  <c r="V542" i="4" s="1"/>
  <c r="C542" i="4"/>
  <c r="O541" i="4"/>
  <c r="U4041" i="4"/>
  <c r="E4041" i="4"/>
  <c r="T4041" i="4" s="1"/>
  <c r="S4041" i="4" s="1"/>
  <c r="V4042" i="4" s="1"/>
  <c r="C4042" i="4"/>
  <c r="Q4041" i="4"/>
  <c r="O4041" i="4"/>
  <c r="U542" i="4" l="1"/>
  <c r="C543" i="4"/>
  <c r="E542" i="4"/>
  <c r="T542" i="4" s="1"/>
  <c r="S542" i="4" s="1"/>
  <c r="V543" i="4" s="1"/>
  <c r="O542" i="4"/>
  <c r="E4042" i="4"/>
  <c r="T4042" i="4" s="1"/>
  <c r="S4042" i="4" s="1"/>
  <c r="V4043" i="4" s="1"/>
  <c r="C4043" i="4"/>
  <c r="U4042" i="4"/>
  <c r="O4042" i="4"/>
  <c r="Q4042" i="4"/>
  <c r="U4043" i="4" l="1"/>
  <c r="E4043" i="4"/>
  <c r="T4043" i="4" s="1"/>
  <c r="S4043" i="4" s="1"/>
  <c r="V4044" i="4" s="1"/>
  <c r="C4044" i="4"/>
  <c r="O4043" i="4"/>
  <c r="Q4043" i="4"/>
  <c r="U543" i="4"/>
  <c r="E543" i="4"/>
  <c r="T543" i="4" s="1"/>
  <c r="S543" i="4" s="1"/>
  <c r="V544" i="4" s="1"/>
  <c r="C544" i="4"/>
  <c r="O543" i="4"/>
  <c r="U544" i="4" l="1"/>
  <c r="C545" i="4"/>
  <c r="E544" i="4"/>
  <c r="T544" i="4" s="1"/>
  <c r="S544" i="4" s="1"/>
  <c r="V545" i="4" s="1"/>
  <c r="O544" i="4"/>
  <c r="U4044" i="4"/>
  <c r="C4045" i="4"/>
  <c r="E4044" i="4"/>
  <c r="T4044" i="4" s="1"/>
  <c r="S4044" i="4" s="1"/>
  <c r="V4045" i="4" s="1"/>
  <c r="Q4044" i="4"/>
  <c r="O4044" i="4"/>
  <c r="U4045" i="4" l="1"/>
  <c r="E4045" i="4"/>
  <c r="T4045" i="4" s="1"/>
  <c r="S4045" i="4" s="1"/>
  <c r="V4046" i="4" s="1"/>
  <c r="C4046" i="4"/>
  <c r="Q4045" i="4"/>
  <c r="O4045" i="4"/>
  <c r="U545" i="4"/>
  <c r="C546" i="4"/>
  <c r="E545" i="4"/>
  <c r="T545" i="4" s="1"/>
  <c r="S545" i="4" s="1"/>
  <c r="V546" i="4" s="1"/>
  <c r="O545" i="4"/>
  <c r="U4046" i="4" l="1"/>
  <c r="E4046" i="4"/>
  <c r="T4046" i="4" s="1"/>
  <c r="S4046" i="4" s="1"/>
  <c r="V4047" i="4" s="1"/>
  <c r="C4047" i="4"/>
  <c r="Q4046" i="4"/>
  <c r="O4046" i="4"/>
  <c r="U546" i="4"/>
  <c r="E546" i="4"/>
  <c r="T546" i="4" s="1"/>
  <c r="S546" i="4" s="1"/>
  <c r="V547" i="4" s="1"/>
  <c r="C547" i="4"/>
  <c r="O546" i="4"/>
  <c r="U547" i="4" l="1"/>
  <c r="E547" i="4"/>
  <c r="T547" i="4" s="1"/>
  <c r="S547" i="4" s="1"/>
  <c r="V548" i="4" s="1"/>
  <c r="C548" i="4"/>
  <c r="O547" i="4"/>
  <c r="U4047" i="4"/>
  <c r="E4047" i="4"/>
  <c r="T4047" i="4" s="1"/>
  <c r="S4047" i="4" s="1"/>
  <c r="V4048" i="4" s="1"/>
  <c r="C4048" i="4"/>
  <c r="Q4047" i="4"/>
  <c r="O4047" i="4"/>
  <c r="U548" i="4" l="1"/>
  <c r="C549" i="4"/>
  <c r="E548" i="4"/>
  <c r="T548" i="4" s="1"/>
  <c r="S548" i="4" s="1"/>
  <c r="V549" i="4" s="1"/>
  <c r="O548" i="4"/>
  <c r="U4048" i="4"/>
  <c r="E4048" i="4"/>
  <c r="T4048" i="4" s="1"/>
  <c r="S4048" i="4" s="1"/>
  <c r="V4049" i="4" s="1"/>
  <c r="C4049" i="4"/>
  <c r="O4048" i="4"/>
  <c r="Q4048" i="4"/>
  <c r="U549" i="4" l="1"/>
  <c r="E549" i="4"/>
  <c r="T549" i="4" s="1"/>
  <c r="S549" i="4" s="1"/>
  <c r="V550" i="4" s="1"/>
  <c r="C550" i="4"/>
  <c r="O549" i="4"/>
  <c r="U4049" i="4"/>
  <c r="E4049" i="4"/>
  <c r="T4049" i="4" s="1"/>
  <c r="S4049" i="4" s="1"/>
  <c r="V4050" i="4" s="1"/>
  <c r="C4050" i="4"/>
  <c r="Q4049" i="4"/>
  <c r="O4049" i="4"/>
  <c r="U550" i="4" l="1"/>
  <c r="C551" i="4"/>
  <c r="E550" i="4"/>
  <c r="T550" i="4" s="1"/>
  <c r="S550" i="4" s="1"/>
  <c r="V551" i="4" s="1"/>
  <c r="O550" i="4"/>
  <c r="U4050" i="4"/>
  <c r="O4050" i="4"/>
  <c r="E4050" i="4"/>
  <c r="T4050" i="4" s="1"/>
  <c r="S4050" i="4" s="1"/>
  <c r="V4051" i="4" s="1"/>
  <c r="C4051" i="4"/>
  <c r="Q4050" i="4"/>
  <c r="U4051" i="4" l="1"/>
  <c r="E4051" i="4"/>
  <c r="T4051" i="4" s="1"/>
  <c r="S4051" i="4" s="1"/>
  <c r="V4052" i="4" s="1"/>
  <c r="C4052" i="4"/>
  <c r="Q4051" i="4"/>
  <c r="O4051" i="4"/>
  <c r="U551" i="4"/>
  <c r="C552" i="4"/>
  <c r="E551" i="4"/>
  <c r="T551" i="4" s="1"/>
  <c r="S551" i="4" s="1"/>
  <c r="V552" i="4" s="1"/>
  <c r="O551" i="4"/>
  <c r="U4052" i="4" l="1"/>
  <c r="E4052" i="4"/>
  <c r="T4052" i="4" s="1"/>
  <c r="S4052" i="4" s="1"/>
  <c r="V4053" i="4" s="1"/>
  <c r="C4053" i="4"/>
  <c r="O4052" i="4"/>
  <c r="Q4052" i="4"/>
  <c r="U552" i="4"/>
  <c r="E552" i="4"/>
  <c r="T552" i="4" s="1"/>
  <c r="S552" i="4" s="1"/>
  <c r="V553" i="4" s="1"/>
  <c r="C553" i="4"/>
  <c r="O552" i="4"/>
  <c r="U553" i="4" l="1"/>
  <c r="E553" i="4"/>
  <c r="T553" i="4" s="1"/>
  <c r="S553" i="4" s="1"/>
  <c r="V554" i="4" s="1"/>
  <c r="C554" i="4"/>
  <c r="O553" i="4"/>
  <c r="U4053" i="4"/>
  <c r="C4054" i="4"/>
  <c r="E4053" i="4"/>
  <c r="T4053" i="4" s="1"/>
  <c r="S4053" i="4" s="1"/>
  <c r="V4054" i="4" s="1"/>
  <c r="Q4053" i="4"/>
  <c r="O4053" i="4"/>
  <c r="U4054" i="4" l="1"/>
  <c r="E4054" i="4"/>
  <c r="T4054" i="4" s="1"/>
  <c r="S4054" i="4" s="1"/>
  <c r="V4055" i="4" s="1"/>
  <c r="C4055" i="4"/>
  <c r="Q4054" i="4"/>
  <c r="O4054" i="4"/>
  <c r="U554" i="4"/>
  <c r="C555" i="4"/>
  <c r="E554" i="4"/>
  <c r="T554" i="4" s="1"/>
  <c r="S554" i="4" s="1"/>
  <c r="V555" i="4" s="1"/>
  <c r="O554" i="4"/>
  <c r="U4055" i="4" l="1"/>
  <c r="E4055" i="4"/>
  <c r="T4055" i="4" s="1"/>
  <c r="S4055" i="4" s="1"/>
  <c r="V4056" i="4" s="1"/>
  <c r="C4056" i="4"/>
  <c r="O4055" i="4"/>
  <c r="Q4055" i="4"/>
  <c r="U555" i="4"/>
  <c r="E555" i="4"/>
  <c r="T555" i="4" s="1"/>
  <c r="S555" i="4" s="1"/>
  <c r="V556" i="4" s="1"/>
  <c r="C556" i="4"/>
  <c r="O555" i="4"/>
  <c r="U556" i="4" l="1"/>
  <c r="C557" i="4"/>
  <c r="O556" i="4"/>
  <c r="E556" i="4"/>
  <c r="T556" i="4" s="1"/>
  <c r="S556" i="4" s="1"/>
  <c r="V557" i="4" s="1"/>
  <c r="U4056" i="4"/>
  <c r="C4057" i="4"/>
  <c r="Q4056" i="4"/>
  <c r="E4056" i="4"/>
  <c r="T4056" i="4" s="1"/>
  <c r="S4056" i="4" s="1"/>
  <c r="V4057" i="4" s="1"/>
  <c r="O4056" i="4"/>
  <c r="U4057" i="4" l="1"/>
  <c r="E4057" i="4"/>
  <c r="T4057" i="4" s="1"/>
  <c r="S4057" i="4" s="1"/>
  <c r="V4058" i="4" s="1"/>
  <c r="C4058" i="4"/>
  <c r="Q4057" i="4"/>
  <c r="O4057" i="4"/>
  <c r="U557" i="4"/>
  <c r="C558" i="4"/>
  <c r="E557" i="4"/>
  <c r="T557" i="4" s="1"/>
  <c r="S557" i="4" s="1"/>
  <c r="O557" i="4"/>
  <c r="U4058" i="4" l="1"/>
  <c r="E4058" i="4"/>
  <c r="T4058" i="4" s="1"/>
  <c r="S4058" i="4" s="1"/>
  <c r="V4059" i="4" s="1"/>
  <c r="C4059" i="4"/>
  <c r="Q4058" i="4"/>
  <c r="O4058" i="4"/>
  <c r="V558" i="4"/>
  <c r="U558" i="4" s="1"/>
  <c r="E558" i="4"/>
  <c r="T558" i="4" s="1"/>
  <c r="S558" i="4" s="1"/>
  <c r="C559" i="4"/>
  <c r="O558" i="4"/>
  <c r="E559" i="4" l="1"/>
  <c r="T559" i="4" s="1"/>
  <c r="S559" i="4" s="1"/>
  <c r="C560" i="4"/>
  <c r="O559" i="4"/>
  <c r="U4059" i="4"/>
  <c r="E4059" i="4"/>
  <c r="T4059" i="4" s="1"/>
  <c r="S4059" i="4" s="1"/>
  <c r="V4060" i="4" s="1"/>
  <c r="C4060" i="4"/>
  <c r="O4059" i="4"/>
  <c r="Q4059" i="4"/>
  <c r="V559" i="4"/>
  <c r="U559" i="4" s="1"/>
  <c r="U560" i="4" l="1"/>
  <c r="C561" i="4"/>
  <c r="E560" i="4"/>
  <c r="T560" i="4" s="1"/>
  <c r="S560" i="4" s="1"/>
  <c r="O560" i="4"/>
  <c r="V560" i="4"/>
  <c r="E4060" i="4"/>
  <c r="T4060" i="4" s="1"/>
  <c r="S4060" i="4" s="1"/>
  <c r="V4061" i="4" s="1"/>
  <c r="C4061" i="4"/>
  <c r="U4060" i="4"/>
  <c r="O4060" i="4"/>
  <c r="Q4060" i="4"/>
  <c r="U4061" i="4" l="1"/>
  <c r="E4061" i="4"/>
  <c r="T4061" i="4" s="1"/>
  <c r="S4061" i="4" s="1"/>
  <c r="V4062" i="4" s="1"/>
  <c r="C4062" i="4"/>
  <c r="Q4061" i="4"/>
  <c r="O4061" i="4"/>
  <c r="V561" i="4"/>
  <c r="U561" i="4" s="1"/>
  <c r="E561" i="4"/>
  <c r="T561" i="4" s="1"/>
  <c r="S561" i="4" s="1"/>
  <c r="C562" i="4"/>
  <c r="O561" i="4"/>
  <c r="C563" i="4" l="1"/>
  <c r="E562" i="4"/>
  <c r="T562" i="4" s="1"/>
  <c r="S562" i="4" s="1"/>
  <c r="O562" i="4"/>
  <c r="U4062" i="4"/>
  <c r="C4063" i="4"/>
  <c r="E4062" i="4"/>
  <c r="T4062" i="4" s="1"/>
  <c r="S4062" i="4" s="1"/>
  <c r="V4063" i="4" s="1"/>
  <c r="Q4062" i="4"/>
  <c r="O4062" i="4"/>
  <c r="V562" i="4"/>
  <c r="U562" i="4" s="1"/>
  <c r="U4063" i="4" l="1"/>
  <c r="E4063" i="4"/>
  <c r="T4063" i="4" s="1"/>
  <c r="S4063" i="4" s="1"/>
  <c r="V4064" i="4" s="1"/>
  <c r="C4064" i="4"/>
  <c r="O4063" i="4"/>
  <c r="Q4063" i="4"/>
  <c r="V563" i="4"/>
  <c r="U563" i="4" s="1"/>
  <c r="C564" i="4"/>
  <c r="E563" i="4"/>
  <c r="T563" i="4" s="1"/>
  <c r="S563" i="4" s="1"/>
  <c r="O563" i="4"/>
  <c r="V564" i="4" l="1"/>
  <c r="U4064" i="4"/>
  <c r="E4064" i="4"/>
  <c r="T4064" i="4" s="1"/>
  <c r="S4064" i="4" s="1"/>
  <c r="V4065" i="4" s="1"/>
  <c r="C4065" i="4"/>
  <c r="Q4064" i="4"/>
  <c r="O4064" i="4"/>
  <c r="U564" i="4"/>
  <c r="E564" i="4"/>
  <c r="T564" i="4" s="1"/>
  <c r="S564" i="4" s="1"/>
  <c r="V565" i="4" s="1"/>
  <c r="C565" i="4"/>
  <c r="O564" i="4"/>
  <c r="U4065" i="4" l="1"/>
  <c r="E4065" i="4"/>
  <c r="T4065" i="4" s="1"/>
  <c r="S4065" i="4" s="1"/>
  <c r="V4066" i="4" s="1"/>
  <c r="C4066" i="4"/>
  <c r="Q4065" i="4"/>
  <c r="O4065" i="4"/>
  <c r="U565" i="4"/>
  <c r="E565" i="4"/>
  <c r="T565" i="4" s="1"/>
  <c r="S565" i="4" s="1"/>
  <c r="V566" i="4" s="1"/>
  <c r="C566" i="4"/>
  <c r="O565" i="4"/>
  <c r="U566" i="4" l="1"/>
  <c r="C567" i="4"/>
  <c r="E566" i="4"/>
  <c r="T566" i="4" s="1"/>
  <c r="S566" i="4" s="1"/>
  <c r="V567" i="4" s="1"/>
  <c r="O566" i="4"/>
  <c r="U4066" i="4"/>
  <c r="E4066" i="4"/>
  <c r="T4066" i="4" s="1"/>
  <c r="S4066" i="4" s="1"/>
  <c r="V4067" i="4" s="1"/>
  <c r="C4067" i="4"/>
  <c r="O4066" i="4"/>
  <c r="Q4066" i="4"/>
  <c r="U567" i="4" l="1"/>
  <c r="E567" i="4"/>
  <c r="T567" i="4" s="1"/>
  <c r="S567" i="4" s="1"/>
  <c r="V568" i="4" s="1"/>
  <c r="C568" i="4"/>
  <c r="O567" i="4"/>
  <c r="U4067" i="4"/>
  <c r="E4067" i="4"/>
  <c r="T4067" i="4" s="1"/>
  <c r="S4067" i="4" s="1"/>
  <c r="V4068" i="4" s="1"/>
  <c r="C4068" i="4"/>
  <c r="O4067" i="4"/>
  <c r="Q4067" i="4"/>
  <c r="U568" i="4" l="1"/>
  <c r="C569" i="4"/>
  <c r="E568" i="4"/>
  <c r="T568" i="4" s="1"/>
  <c r="S568" i="4" s="1"/>
  <c r="V569" i="4" s="1"/>
  <c r="O568" i="4"/>
  <c r="U4068" i="4"/>
  <c r="C4069" i="4"/>
  <c r="E4068" i="4"/>
  <c r="T4068" i="4" s="1"/>
  <c r="S4068" i="4" s="1"/>
  <c r="Q4068" i="4"/>
  <c r="O4068" i="4"/>
  <c r="U4069" i="4" l="1"/>
  <c r="E4069" i="4"/>
  <c r="T4069" i="4" s="1"/>
  <c r="S4069" i="4" s="1"/>
  <c r="C4070" i="4"/>
  <c r="O4069" i="4"/>
  <c r="Q4069" i="4"/>
  <c r="U569" i="4"/>
  <c r="C570" i="4"/>
  <c r="E569" i="4"/>
  <c r="T569" i="4" s="1"/>
  <c r="S569" i="4" s="1"/>
  <c r="V570" i="4" s="1"/>
  <c r="O569" i="4"/>
  <c r="V4069" i="4"/>
  <c r="U570" i="4" l="1"/>
  <c r="E570" i="4"/>
  <c r="T570" i="4" s="1"/>
  <c r="S570" i="4" s="1"/>
  <c r="V571" i="4" s="1"/>
  <c r="C571" i="4"/>
  <c r="O570" i="4"/>
  <c r="U4070" i="4"/>
  <c r="E4070" i="4"/>
  <c r="T4070" i="4" s="1"/>
  <c r="S4070" i="4" s="1"/>
  <c r="V4071" i="4" s="1"/>
  <c r="C4071" i="4"/>
  <c r="Q4070" i="4"/>
  <c r="O4070" i="4"/>
  <c r="V4070" i="4"/>
  <c r="U571" i="4" l="1"/>
  <c r="E571" i="4"/>
  <c r="T571" i="4" s="1"/>
  <c r="S571" i="4" s="1"/>
  <c r="V572" i="4" s="1"/>
  <c r="C572" i="4"/>
  <c r="O571" i="4"/>
  <c r="U4071" i="4"/>
  <c r="C4072" i="4"/>
  <c r="E4071" i="4"/>
  <c r="T4071" i="4" s="1"/>
  <c r="S4071" i="4" s="1"/>
  <c r="V4072" i="4" s="1"/>
  <c r="Q4071" i="4"/>
  <c r="O4071" i="4"/>
  <c r="U4072" i="4" l="1"/>
  <c r="E4072" i="4"/>
  <c r="T4072" i="4" s="1"/>
  <c r="S4072" i="4" s="1"/>
  <c r="C4073" i="4"/>
  <c r="O4072" i="4"/>
  <c r="Q4072" i="4"/>
  <c r="U572" i="4"/>
  <c r="C573" i="4"/>
  <c r="E572" i="4"/>
  <c r="T572" i="4" s="1"/>
  <c r="S572" i="4" s="1"/>
  <c r="O572" i="4"/>
  <c r="E4073" i="4" l="1"/>
  <c r="T4073" i="4" s="1"/>
  <c r="S4073" i="4" s="1"/>
  <c r="C4074" i="4"/>
  <c r="O4073" i="4"/>
  <c r="Q4073" i="4"/>
  <c r="E573" i="4"/>
  <c r="T573" i="4" s="1"/>
  <c r="S573" i="4" s="1"/>
  <c r="C574" i="4"/>
  <c r="O573" i="4"/>
  <c r="V573" i="4"/>
  <c r="U573" i="4" s="1"/>
  <c r="V4073" i="4"/>
  <c r="U4073" i="4" s="1"/>
  <c r="C575" i="4" l="1"/>
  <c r="E574" i="4"/>
  <c r="T574" i="4" s="1"/>
  <c r="S574" i="4" s="1"/>
  <c r="O574" i="4"/>
  <c r="U4074" i="4"/>
  <c r="E4074" i="4"/>
  <c r="T4074" i="4" s="1"/>
  <c r="S4074" i="4" s="1"/>
  <c r="V4075" i="4" s="1"/>
  <c r="C4075" i="4"/>
  <c r="Q4074" i="4"/>
  <c r="O4074" i="4"/>
  <c r="V4074" i="4"/>
  <c r="V574" i="4"/>
  <c r="U574" i="4" s="1"/>
  <c r="V575" i="4" l="1"/>
  <c r="U575" i="4"/>
  <c r="C576" i="4"/>
  <c r="E575" i="4"/>
  <c r="T575" i="4" s="1"/>
  <c r="S575" i="4" s="1"/>
  <c r="V576" i="4" s="1"/>
  <c r="O575" i="4"/>
  <c r="U4075" i="4"/>
  <c r="E4075" i="4"/>
  <c r="T4075" i="4" s="1"/>
  <c r="S4075" i="4" s="1"/>
  <c r="C4076" i="4"/>
  <c r="O4075" i="4"/>
  <c r="Q4075" i="4"/>
  <c r="U576" i="4" l="1"/>
  <c r="E576" i="4"/>
  <c r="T576" i="4" s="1"/>
  <c r="S576" i="4" s="1"/>
  <c r="V577" i="4" s="1"/>
  <c r="C577" i="4"/>
  <c r="O576" i="4"/>
  <c r="U4076" i="4"/>
  <c r="E4076" i="4"/>
  <c r="T4076" i="4" s="1"/>
  <c r="S4076" i="4" s="1"/>
  <c r="V4077" i="4" s="1"/>
  <c r="C4077" i="4"/>
  <c r="Q4076" i="4"/>
  <c r="O4076" i="4"/>
  <c r="V4076" i="4"/>
  <c r="U577" i="4" l="1"/>
  <c r="E577" i="4"/>
  <c r="T577" i="4" s="1"/>
  <c r="S577" i="4" s="1"/>
  <c r="V578" i="4" s="1"/>
  <c r="C578" i="4"/>
  <c r="O577" i="4"/>
  <c r="U4077" i="4"/>
  <c r="E4077" i="4"/>
  <c r="T4077" i="4" s="1"/>
  <c r="S4077" i="4" s="1"/>
  <c r="V4078" i="4" s="1"/>
  <c r="C4078" i="4"/>
  <c r="O4077" i="4"/>
  <c r="Q4077" i="4"/>
  <c r="U578" i="4" l="1"/>
  <c r="C579" i="4"/>
  <c r="E578" i="4"/>
  <c r="T578" i="4" s="1"/>
  <c r="S578" i="4" s="1"/>
  <c r="V579" i="4" s="1"/>
  <c r="O578" i="4"/>
  <c r="E4078" i="4"/>
  <c r="T4078" i="4" s="1"/>
  <c r="S4078" i="4" s="1"/>
  <c r="V4079" i="4" s="1"/>
  <c r="U4078" i="4"/>
  <c r="C4079" i="4"/>
  <c r="Q4078" i="4"/>
  <c r="O4078" i="4"/>
  <c r="U579" i="4" l="1"/>
  <c r="E579" i="4"/>
  <c r="T579" i="4" s="1"/>
  <c r="S579" i="4" s="1"/>
  <c r="V580" i="4" s="1"/>
  <c r="C580" i="4"/>
  <c r="O579" i="4"/>
  <c r="U4079" i="4"/>
  <c r="E4079" i="4"/>
  <c r="T4079" i="4" s="1"/>
  <c r="S4079" i="4" s="1"/>
  <c r="V4080" i="4" s="1"/>
  <c r="C4080" i="4"/>
  <c r="Q4079" i="4"/>
  <c r="O4079" i="4"/>
  <c r="C581" i="4" l="1"/>
  <c r="U580" i="4"/>
  <c r="E580" i="4"/>
  <c r="T580" i="4" s="1"/>
  <c r="S580" i="4" s="1"/>
  <c r="V581" i="4" s="1"/>
  <c r="O580" i="4"/>
  <c r="U4080" i="4"/>
  <c r="C4081" i="4"/>
  <c r="Q4080" i="4"/>
  <c r="E4080" i="4"/>
  <c r="T4080" i="4" s="1"/>
  <c r="S4080" i="4" s="1"/>
  <c r="V4081" i="4" s="1"/>
  <c r="O4080" i="4"/>
  <c r="U4081" i="4" l="1"/>
  <c r="E4081" i="4"/>
  <c r="T4081" i="4" s="1"/>
  <c r="S4081" i="4" s="1"/>
  <c r="V4082" i="4" s="1"/>
  <c r="C4082" i="4"/>
  <c r="O4081" i="4"/>
  <c r="Q4081" i="4"/>
  <c r="C582" i="4"/>
  <c r="E581" i="4"/>
  <c r="T581" i="4" s="1"/>
  <c r="S581" i="4" s="1"/>
  <c r="V582" i="4" s="1"/>
  <c r="U581" i="4"/>
  <c r="O581" i="4"/>
  <c r="U4082" i="4" l="1"/>
  <c r="E4082" i="4"/>
  <c r="T4082" i="4" s="1"/>
  <c r="S4082" i="4" s="1"/>
  <c r="V4083" i="4" s="1"/>
  <c r="C4083" i="4"/>
  <c r="Q4082" i="4"/>
  <c r="O4082" i="4"/>
  <c r="U582" i="4"/>
  <c r="E582" i="4"/>
  <c r="T582" i="4" s="1"/>
  <c r="S582" i="4" s="1"/>
  <c r="V583" i="4" s="1"/>
  <c r="C583" i="4"/>
  <c r="O582" i="4"/>
  <c r="U4083" i="4" l="1"/>
  <c r="E4083" i="4"/>
  <c r="T4083" i="4" s="1"/>
  <c r="S4083" i="4" s="1"/>
  <c r="V4084" i="4" s="1"/>
  <c r="C4084" i="4"/>
  <c r="Q4083" i="4"/>
  <c r="O4083" i="4"/>
  <c r="U583" i="4"/>
  <c r="E583" i="4"/>
  <c r="T583" i="4" s="1"/>
  <c r="S583" i="4" s="1"/>
  <c r="V584" i="4" s="1"/>
  <c r="C584" i="4"/>
  <c r="O583" i="4"/>
  <c r="U584" i="4" l="1"/>
  <c r="C585" i="4"/>
  <c r="E584" i="4"/>
  <c r="T584" i="4" s="1"/>
  <c r="S584" i="4" s="1"/>
  <c r="V585" i="4" s="1"/>
  <c r="O584" i="4"/>
  <c r="U4084" i="4"/>
  <c r="E4084" i="4"/>
  <c r="T4084" i="4" s="1"/>
  <c r="S4084" i="4" s="1"/>
  <c r="V4085" i="4" s="1"/>
  <c r="C4085" i="4"/>
  <c r="O4084" i="4"/>
  <c r="Q4084" i="4"/>
  <c r="U585" i="4" l="1"/>
  <c r="E585" i="4"/>
  <c r="T585" i="4" s="1"/>
  <c r="S585" i="4" s="1"/>
  <c r="V586" i="4" s="1"/>
  <c r="C586" i="4"/>
  <c r="O585" i="4"/>
  <c r="U4085" i="4"/>
  <c r="E4085" i="4"/>
  <c r="T4085" i="4" s="1"/>
  <c r="S4085" i="4" s="1"/>
  <c r="V4086" i="4" s="1"/>
  <c r="C4086" i="4"/>
  <c r="Q4085" i="4"/>
  <c r="O4085" i="4"/>
  <c r="U586" i="4" l="1"/>
  <c r="C587" i="4"/>
  <c r="E586" i="4"/>
  <c r="T586" i="4" s="1"/>
  <c r="S586" i="4" s="1"/>
  <c r="V587" i="4" s="1"/>
  <c r="O586" i="4"/>
  <c r="U4086" i="4"/>
  <c r="C4087" i="4"/>
  <c r="E4086" i="4"/>
  <c r="T4086" i="4" s="1"/>
  <c r="S4086" i="4" s="1"/>
  <c r="V4087" i="4" s="1"/>
  <c r="Q4086" i="4"/>
  <c r="O4086" i="4"/>
  <c r="U4087" i="4" l="1"/>
  <c r="E4087" i="4"/>
  <c r="T4087" i="4" s="1"/>
  <c r="S4087" i="4" s="1"/>
  <c r="V4088" i="4" s="1"/>
  <c r="C4088" i="4"/>
  <c r="O4087" i="4"/>
  <c r="Q4087" i="4"/>
  <c r="U587" i="4"/>
  <c r="C588" i="4"/>
  <c r="E587" i="4"/>
  <c r="T587" i="4" s="1"/>
  <c r="S587" i="4" s="1"/>
  <c r="V588" i="4" s="1"/>
  <c r="O587" i="4"/>
  <c r="U4088" i="4" l="1"/>
  <c r="E4088" i="4"/>
  <c r="T4088" i="4" s="1"/>
  <c r="S4088" i="4" s="1"/>
  <c r="V4089" i="4" s="1"/>
  <c r="C4089" i="4"/>
  <c r="Q4088" i="4"/>
  <c r="O4088" i="4"/>
  <c r="U588" i="4"/>
  <c r="E588" i="4"/>
  <c r="T588" i="4" s="1"/>
  <c r="S588" i="4" s="1"/>
  <c r="V589" i="4" s="1"/>
  <c r="C589" i="4"/>
  <c r="O588" i="4"/>
  <c r="U589" i="4" l="1"/>
  <c r="E589" i="4"/>
  <c r="T589" i="4" s="1"/>
  <c r="S589" i="4" s="1"/>
  <c r="V590" i="4" s="1"/>
  <c r="C590" i="4"/>
  <c r="O589" i="4"/>
  <c r="U4089" i="4"/>
  <c r="C4090" i="4"/>
  <c r="E4089" i="4"/>
  <c r="T4089" i="4" s="1"/>
  <c r="S4089" i="4" s="1"/>
  <c r="V4090" i="4" s="1"/>
  <c r="O4089" i="4"/>
  <c r="Q4089" i="4"/>
  <c r="U4090" i="4" l="1"/>
  <c r="E4090" i="4"/>
  <c r="T4090" i="4" s="1"/>
  <c r="S4090" i="4" s="1"/>
  <c r="V4091" i="4" s="1"/>
  <c r="C4091" i="4"/>
  <c r="Q4090" i="4"/>
  <c r="O4090" i="4"/>
  <c r="U590" i="4"/>
  <c r="C591" i="4"/>
  <c r="E590" i="4"/>
  <c r="T590" i="4" s="1"/>
  <c r="S590" i="4" s="1"/>
  <c r="V591" i="4" s="1"/>
  <c r="O590" i="4"/>
  <c r="U4091" i="4" l="1"/>
  <c r="E4091" i="4"/>
  <c r="T4091" i="4" s="1"/>
  <c r="S4091" i="4" s="1"/>
  <c r="V4092" i="4" s="1"/>
  <c r="C4092" i="4"/>
  <c r="O4091" i="4"/>
  <c r="Q4091" i="4"/>
  <c r="U591" i="4"/>
  <c r="E591" i="4"/>
  <c r="T591" i="4" s="1"/>
  <c r="S591" i="4" s="1"/>
  <c r="V592" i="4" s="1"/>
  <c r="C592" i="4"/>
  <c r="O591" i="4"/>
  <c r="U592" i="4" l="1"/>
  <c r="C593" i="4"/>
  <c r="E592" i="4"/>
  <c r="T592" i="4" s="1"/>
  <c r="S592" i="4" s="1"/>
  <c r="V593" i="4" s="1"/>
  <c r="O592" i="4"/>
  <c r="U4092" i="4"/>
  <c r="E4092" i="4"/>
  <c r="T4092" i="4" s="1"/>
  <c r="S4092" i="4" s="1"/>
  <c r="V4093" i="4" s="1"/>
  <c r="C4093" i="4"/>
  <c r="Q4092" i="4"/>
  <c r="O4092" i="4"/>
  <c r="U593" i="4" l="1"/>
  <c r="C594" i="4"/>
  <c r="E593" i="4"/>
  <c r="T593" i="4" s="1"/>
  <c r="S593" i="4" s="1"/>
  <c r="V594" i="4" s="1"/>
  <c r="O593" i="4"/>
  <c r="U4093" i="4"/>
  <c r="E4093" i="4"/>
  <c r="T4093" i="4" s="1"/>
  <c r="S4093" i="4" s="1"/>
  <c r="V4094" i="4" s="1"/>
  <c r="C4094" i="4"/>
  <c r="O4093" i="4"/>
  <c r="Q4093" i="4"/>
  <c r="U594" i="4" l="1"/>
  <c r="E594" i="4"/>
  <c r="T594" i="4" s="1"/>
  <c r="S594" i="4" s="1"/>
  <c r="V595" i="4" s="1"/>
  <c r="C595" i="4"/>
  <c r="O594" i="4"/>
  <c r="U4094" i="4"/>
  <c r="E4094" i="4"/>
  <c r="T4094" i="4" s="1"/>
  <c r="S4094" i="4" s="1"/>
  <c r="V4095" i="4" s="1"/>
  <c r="C4095" i="4"/>
  <c r="Q4094" i="4"/>
  <c r="O4094" i="4"/>
  <c r="U595" i="4" l="1"/>
  <c r="E595" i="4"/>
  <c r="T595" i="4" s="1"/>
  <c r="S595" i="4" s="1"/>
  <c r="V596" i="4" s="1"/>
  <c r="C596" i="4"/>
  <c r="O595" i="4"/>
  <c r="U4095" i="4"/>
  <c r="E4095" i="4"/>
  <c r="T4095" i="4" s="1"/>
  <c r="S4095" i="4" s="1"/>
  <c r="V4096" i="4" s="1"/>
  <c r="C4096" i="4"/>
  <c r="O4095" i="4"/>
  <c r="Q4095" i="4"/>
  <c r="U596" i="4" l="1"/>
  <c r="C597" i="4"/>
  <c r="E596" i="4"/>
  <c r="T596" i="4" s="1"/>
  <c r="S596" i="4" s="1"/>
  <c r="V597" i="4" s="1"/>
  <c r="O596" i="4"/>
  <c r="E4096" i="4"/>
  <c r="T4096" i="4" s="1"/>
  <c r="S4096" i="4" s="1"/>
  <c r="V4097" i="4" s="1"/>
  <c r="C4097" i="4"/>
  <c r="U4096" i="4"/>
  <c r="Q4096" i="4"/>
  <c r="O4096" i="4"/>
  <c r="U597" i="4" l="1"/>
  <c r="E597" i="4"/>
  <c r="T597" i="4" s="1"/>
  <c r="S597" i="4" s="1"/>
  <c r="V598" i="4" s="1"/>
  <c r="C598" i="4"/>
  <c r="O597" i="4"/>
  <c r="U4097" i="4"/>
  <c r="E4097" i="4"/>
  <c r="T4097" i="4" s="1"/>
  <c r="S4097" i="4" s="1"/>
  <c r="V4098" i="4" s="1"/>
  <c r="C4098" i="4"/>
  <c r="O4097" i="4"/>
  <c r="Q4097" i="4"/>
  <c r="U598" i="4" l="1"/>
  <c r="C599" i="4"/>
  <c r="E598" i="4"/>
  <c r="T598" i="4" s="1"/>
  <c r="S598" i="4" s="1"/>
  <c r="V599" i="4" s="1"/>
  <c r="O598" i="4"/>
  <c r="U4098" i="4"/>
  <c r="C4099" i="4"/>
  <c r="Q4098" i="4"/>
  <c r="O4098" i="4"/>
  <c r="E4098" i="4"/>
  <c r="T4098" i="4" s="1"/>
  <c r="S4098" i="4" s="1"/>
  <c r="V4099" i="4" s="1"/>
  <c r="U599" i="4" l="1"/>
  <c r="C600" i="4"/>
  <c r="E599" i="4"/>
  <c r="T599" i="4" s="1"/>
  <c r="S599" i="4" s="1"/>
  <c r="V600" i="4" s="1"/>
  <c r="O599" i="4"/>
  <c r="U4099" i="4"/>
  <c r="E4099" i="4"/>
  <c r="T4099" i="4" s="1"/>
  <c r="S4099" i="4" s="1"/>
  <c r="V4100" i="4" s="1"/>
  <c r="C4100" i="4"/>
  <c r="O4099" i="4"/>
  <c r="Q4099" i="4"/>
  <c r="U600" i="4" l="1"/>
  <c r="E600" i="4"/>
  <c r="T600" i="4" s="1"/>
  <c r="S600" i="4" s="1"/>
  <c r="V601" i="4" s="1"/>
  <c r="C601" i="4"/>
  <c r="O600" i="4"/>
  <c r="U4100" i="4"/>
  <c r="E4100" i="4"/>
  <c r="T4100" i="4" s="1"/>
  <c r="S4100" i="4" s="1"/>
  <c r="V4101" i="4" s="1"/>
  <c r="C4101" i="4"/>
  <c r="Q4100" i="4"/>
  <c r="O4100" i="4"/>
  <c r="U601" i="4" l="1"/>
  <c r="E601" i="4"/>
  <c r="T601" i="4" s="1"/>
  <c r="S601" i="4" s="1"/>
  <c r="V602" i="4" s="1"/>
  <c r="C602" i="4"/>
  <c r="O601" i="4"/>
  <c r="U4101" i="4"/>
  <c r="E4101" i="4"/>
  <c r="T4101" i="4" s="1"/>
  <c r="S4101" i="4" s="1"/>
  <c r="V4102" i="4" s="1"/>
  <c r="C4102" i="4"/>
  <c r="O4101" i="4"/>
  <c r="Q4101" i="4"/>
  <c r="U602" i="4" l="1"/>
  <c r="C603" i="4"/>
  <c r="E602" i="4"/>
  <c r="T602" i="4" s="1"/>
  <c r="S602" i="4" s="1"/>
  <c r="V603" i="4" s="1"/>
  <c r="O602" i="4"/>
  <c r="U4102" i="4"/>
  <c r="E4102" i="4"/>
  <c r="T4102" i="4" s="1"/>
  <c r="S4102" i="4" s="1"/>
  <c r="V4103" i="4" s="1"/>
  <c r="C4103" i="4"/>
  <c r="Q4102" i="4"/>
  <c r="O4102" i="4"/>
  <c r="U603" i="4" l="1"/>
  <c r="E603" i="4"/>
  <c r="T603" i="4" s="1"/>
  <c r="S603" i="4" s="1"/>
  <c r="V604" i="4" s="1"/>
  <c r="C604" i="4"/>
  <c r="O603" i="4"/>
  <c r="U4103" i="4"/>
  <c r="E4103" i="4"/>
  <c r="T4103" i="4" s="1"/>
  <c r="S4103" i="4" s="1"/>
  <c r="V4104" i="4" s="1"/>
  <c r="C4104" i="4"/>
  <c r="O4103" i="4"/>
  <c r="Q4103" i="4"/>
  <c r="U604" i="4" l="1"/>
  <c r="C605" i="4"/>
  <c r="E604" i="4"/>
  <c r="T604" i="4" s="1"/>
  <c r="S604" i="4" s="1"/>
  <c r="V605" i="4" s="1"/>
  <c r="O604" i="4"/>
  <c r="U4104" i="4"/>
  <c r="C4105" i="4"/>
  <c r="Q4104" i="4"/>
  <c r="E4104" i="4"/>
  <c r="T4104" i="4" s="1"/>
  <c r="S4104" i="4" s="1"/>
  <c r="V4105" i="4" s="1"/>
  <c r="O4104" i="4"/>
  <c r="U605" i="4" l="1"/>
  <c r="C606" i="4"/>
  <c r="E605" i="4"/>
  <c r="T605" i="4" s="1"/>
  <c r="S605" i="4" s="1"/>
  <c r="V606" i="4" s="1"/>
  <c r="O605" i="4"/>
  <c r="U4105" i="4"/>
  <c r="E4105" i="4"/>
  <c r="T4105" i="4" s="1"/>
  <c r="S4105" i="4" s="1"/>
  <c r="V4106" i="4" s="1"/>
  <c r="C4106" i="4"/>
  <c r="O4105" i="4"/>
  <c r="Q4105" i="4"/>
  <c r="U606" i="4" l="1"/>
  <c r="C607" i="4"/>
  <c r="O606" i="4"/>
  <c r="E606" i="4"/>
  <c r="T606" i="4" s="1"/>
  <c r="S606" i="4" s="1"/>
  <c r="V607" i="4" s="1"/>
  <c r="U4106" i="4"/>
  <c r="C4107" i="4"/>
  <c r="Q4106" i="4"/>
  <c r="E4106" i="4"/>
  <c r="T4106" i="4" s="1"/>
  <c r="S4106" i="4" s="1"/>
  <c r="V4107" i="4" s="1"/>
  <c r="O4106" i="4"/>
  <c r="U4107" i="4" l="1"/>
  <c r="C4108" i="4"/>
  <c r="E4107" i="4"/>
  <c r="T4107" i="4" s="1"/>
  <c r="S4107" i="4" s="1"/>
  <c r="V4108" i="4" s="1"/>
  <c r="Q4107" i="4"/>
  <c r="O4107" i="4"/>
  <c r="U607" i="4"/>
  <c r="C608" i="4"/>
  <c r="E607" i="4"/>
  <c r="T607" i="4" s="1"/>
  <c r="S607" i="4" s="1"/>
  <c r="O607" i="4"/>
  <c r="V608" i="4" l="1"/>
  <c r="U4108" i="4"/>
  <c r="E4108" i="4"/>
  <c r="T4108" i="4" s="1"/>
  <c r="S4108" i="4" s="1"/>
  <c r="V4109" i="4" s="1"/>
  <c r="C4109" i="4"/>
  <c r="Q4108" i="4"/>
  <c r="O4108" i="4"/>
  <c r="U608" i="4"/>
  <c r="C609" i="4"/>
  <c r="E608" i="4"/>
  <c r="T608" i="4" s="1"/>
  <c r="S608" i="4" s="1"/>
  <c r="V609" i="4" s="1"/>
  <c r="O608" i="4"/>
  <c r="U4109" i="4" l="1"/>
  <c r="E4109" i="4"/>
  <c r="T4109" i="4" s="1"/>
  <c r="S4109" i="4" s="1"/>
  <c r="V4110" i="4" s="1"/>
  <c r="C4110" i="4"/>
  <c r="Q4109" i="4"/>
  <c r="O4109" i="4"/>
  <c r="U609" i="4"/>
  <c r="E609" i="4"/>
  <c r="T609" i="4" s="1"/>
  <c r="S609" i="4" s="1"/>
  <c r="V610" i="4" s="1"/>
  <c r="C610" i="4"/>
  <c r="O609" i="4"/>
  <c r="U610" i="4" l="1"/>
  <c r="E610" i="4"/>
  <c r="T610" i="4" s="1"/>
  <c r="S610" i="4" s="1"/>
  <c r="V611" i="4" s="1"/>
  <c r="C611" i="4"/>
  <c r="O610" i="4"/>
  <c r="U4110" i="4"/>
  <c r="E4110" i="4"/>
  <c r="T4110" i="4" s="1"/>
  <c r="S4110" i="4" s="1"/>
  <c r="V4111" i="4" s="1"/>
  <c r="C4111" i="4"/>
  <c r="Q4110" i="4"/>
  <c r="O4110" i="4"/>
  <c r="U611" i="4" l="1"/>
  <c r="C612" i="4"/>
  <c r="E611" i="4"/>
  <c r="T611" i="4" s="1"/>
  <c r="S611" i="4" s="1"/>
  <c r="V612" i="4" s="1"/>
  <c r="O611" i="4"/>
  <c r="U4111" i="4"/>
  <c r="E4111" i="4"/>
  <c r="T4111" i="4" s="1"/>
  <c r="S4111" i="4" s="1"/>
  <c r="V4112" i="4" s="1"/>
  <c r="C4112" i="4"/>
  <c r="Q4111" i="4"/>
  <c r="O4111" i="4"/>
  <c r="U612" i="4" l="1"/>
  <c r="E612" i="4"/>
  <c r="T612" i="4" s="1"/>
  <c r="S612" i="4" s="1"/>
  <c r="V613" i="4" s="1"/>
  <c r="C613" i="4"/>
  <c r="O612" i="4"/>
  <c r="U4112" i="4"/>
  <c r="E4112" i="4"/>
  <c r="T4112" i="4" s="1"/>
  <c r="S4112" i="4" s="1"/>
  <c r="V4113" i="4" s="1"/>
  <c r="C4113" i="4"/>
  <c r="Q4112" i="4"/>
  <c r="O4112" i="4"/>
  <c r="U613" i="4" l="1"/>
  <c r="E613" i="4"/>
  <c r="T613" i="4" s="1"/>
  <c r="S613" i="4" s="1"/>
  <c r="V614" i="4" s="1"/>
  <c r="C614" i="4"/>
  <c r="O613" i="4"/>
  <c r="U4113" i="4"/>
  <c r="E4113" i="4"/>
  <c r="T4113" i="4" s="1"/>
  <c r="S4113" i="4" s="1"/>
  <c r="V4114" i="4" s="1"/>
  <c r="Q4113" i="4"/>
  <c r="C4114" i="4"/>
  <c r="O4113" i="4"/>
  <c r="U614" i="4" l="1"/>
  <c r="C615" i="4"/>
  <c r="E614" i="4"/>
  <c r="T614" i="4" s="1"/>
  <c r="S614" i="4" s="1"/>
  <c r="V615" i="4" s="1"/>
  <c r="O614" i="4"/>
  <c r="E4114" i="4"/>
  <c r="T4114" i="4" s="1"/>
  <c r="S4114" i="4" s="1"/>
  <c r="V4115" i="4" s="1"/>
  <c r="C4115" i="4"/>
  <c r="U4114" i="4"/>
  <c r="Q4114" i="4"/>
  <c r="O4114" i="4"/>
  <c r="U615" i="4" l="1"/>
  <c r="E615" i="4"/>
  <c r="T615" i="4" s="1"/>
  <c r="S615" i="4" s="1"/>
  <c r="V616" i="4" s="1"/>
  <c r="C616" i="4"/>
  <c r="O615" i="4"/>
  <c r="U4115" i="4"/>
  <c r="E4115" i="4"/>
  <c r="T4115" i="4" s="1"/>
  <c r="S4115" i="4" s="1"/>
  <c r="V4116" i="4" s="1"/>
  <c r="C4116" i="4"/>
  <c r="Q4115" i="4"/>
  <c r="O4115" i="4"/>
  <c r="U616" i="4" l="1"/>
  <c r="E616" i="4"/>
  <c r="T616" i="4" s="1"/>
  <c r="S616" i="4" s="1"/>
  <c r="V617" i="4" s="1"/>
  <c r="C617" i="4"/>
  <c r="O616" i="4"/>
  <c r="U4116" i="4"/>
  <c r="C4117" i="4"/>
  <c r="E4116" i="4"/>
  <c r="T4116" i="4" s="1"/>
  <c r="S4116" i="4" s="1"/>
  <c r="V4117" i="4" s="1"/>
  <c r="Q4116" i="4"/>
  <c r="O4116" i="4"/>
  <c r="U4117" i="4" l="1"/>
  <c r="E4117" i="4"/>
  <c r="T4117" i="4" s="1"/>
  <c r="S4117" i="4" s="1"/>
  <c r="V4118" i="4" s="1"/>
  <c r="C4118" i="4"/>
  <c r="Q4117" i="4"/>
  <c r="O4117" i="4"/>
  <c r="U617" i="4"/>
  <c r="C618" i="4"/>
  <c r="E617" i="4"/>
  <c r="T617" i="4" s="1"/>
  <c r="S617" i="4" s="1"/>
  <c r="V618" i="4" s="1"/>
  <c r="O617" i="4"/>
  <c r="U4118" i="4" l="1"/>
  <c r="E4118" i="4"/>
  <c r="T4118" i="4" s="1"/>
  <c r="S4118" i="4" s="1"/>
  <c r="V4119" i="4" s="1"/>
  <c r="C4119" i="4"/>
  <c r="O4118" i="4"/>
  <c r="Q4118" i="4"/>
  <c r="U618" i="4"/>
  <c r="E618" i="4"/>
  <c r="T618" i="4" s="1"/>
  <c r="S618" i="4" s="1"/>
  <c r="V619" i="4" s="1"/>
  <c r="C619" i="4"/>
  <c r="O618" i="4"/>
  <c r="U619" i="4" l="1"/>
  <c r="E619" i="4"/>
  <c r="T619" i="4" s="1"/>
  <c r="S619" i="4" s="1"/>
  <c r="V620" i="4" s="1"/>
  <c r="C620" i="4"/>
  <c r="O619" i="4"/>
  <c r="U4119" i="4"/>
  <c r="E4119" i="4"/>
  <c r="T4119" i="4" s="1"/>
  <c r="S4119" i="4" s="1"/>
  <c r="V4120" i="4" s="1"/>
  <c r="Q4119" i="4"/>
  <c r="O4119" i="4"/>
  <c r="C4120" i="4"/>
  <c r="U4120" i="4" l="1"/>
  <c r="E4120" i="4"/>
  <c r="T4120" i="4" s="1"/>
  <c r="S4120" i="4" s="1"/>
  <c r="V4121" i="4" s="1"/>
  <c r="C4121" i="4"/>
  <c r="Q4120" i="4"/>
  <c r="O4120" i="4"/>
  <c r="U620" i="4"/>
  <c r="C621" i="4"/>
  <c r="E620" i="4"/>
  <c r="T620" i="4" s="1"/>
  <c r="S620" i="4" s="1"/>
  <c r="V621" i="4" s="1"/>
  <c r="O620" i="4"/>
  <c r="U4121" i="4" l="1"/>
  <c r="E4121" i="4"/>
  <c r="T4121" i="4" s="1"/>
  <c r="S4121" i="4" s="1"/>
  <c r="V4122" i="4" s="1"/>
  <c r="C4122" i="4"/>
  <c r="Q4121" i="4"/>
  <c r="O4121" i="4"/>
  <c r="U621" i="4"/>
  <c r="E621" i="4"/>
  <c r="T621" i="4" s="1"/>
  <c r="S621" i="4" s="1"/>
  <c r="V622" i="4" s="1"/>
  <c r="C622" i="4"/>
  <c r="O621" i="4"/>
  <c r="U622" i="4" l="1"/>
  <c r="E622" i="4"/>
  <c r="T622" i="4" s="1"/>
  <c r="S622" i="4" s="1"/>
  <c r="V623" i="4" s="1"/>
  <c r="C623" i="4"/>
  <c r="O622" i="4"/>
  <c r="U4122" i="4"/>
  <c r="C4123" i="4"/>
  <c r="E4122" i="4"/>
  <c r="T4122" i="4" s="1"/>
  <c r="S4122" i="4" s="1"/>
  <c r="V4123" i="4" s="1"/>
  <c r="O4122" i="4"/>
  <c r="Q4122" i="4"/>
  <c r="U4123" i="4" l="1"/>
  <c r="E4123" i="4"/>
  <c r="T4123" i="4" s="1"/>
  <c r="S4123" i="4" s="1"/>
  <c r="V4124" i="4" s="1"/>
  <c r="C4124" i="4"/>
  <c r="Q4123" i="4"/>
  <c r="O4123" i="4"/>
  <c r="U623" i="4"/>
  <c r="C624" i="4"/>
  <c r="E623" i="4"/>
  <c r="T623" i="4" s="1"/>
  <c r="S623" i="4" s="1"/>
  <c r="V624" i="4" s="1"/>
  <c r="O623" i="4"/>
  <c r="U4124" i="4" l="1"/>
  <c r="E4124" i="4"/>
  <c r="T4124" i="4" s="1"/>
  <c r="S4124" i="4" s="1"/>
  <c r="V4125" i="4" s="1"/>
  <c r="C4125" i="4"/>
  <c r="Q4124" i="4"/>
  <c r="O4124" i="4"/>
  <c r="U624" i="4"/>
  <c r="E624" i="4"/>
  <c r="T624" i="4" s="1"/>
  <c r="S624" i="4" s="1"/>
  <c r="V625" i="4" s="1"/>
  <c r="C625" i="4"/>
  <c r="O624" i="4"/>
  <c r="U625" i="4" l="1"/>
  <c r="C626" i="4"/>
  <c r="E625" i="4"/>
  <c r="T625" i="4" s="1"/>
  <c r="S625" i="4" s="1"/>
  <c r="V626" i="4" s="1"/>
  <c r="O625" i="4"/>
  <c r="U4125" i="4"/>
  <c r="C4126" i="4"/>
  <c r="E4125" i="4"/>
  <c r="T4125" i="4" s="1"/>
  <c r="S4125" i="4" s="1"/>
  <c r="V4126" i="4" s="1"/>
  <c r="Q4125" i="4"/>
  <c r="O4125" i="4"/>
  <c r="U4126" i="4" l="1"/>
  <c r="E4126" i="4"/>
  <c r="T4126" i="4" s="1"/>
  <c r="S4126" i="4" s="1"/>
  <c r="V4127" i="4" s="1"/>
  <c r="C4127" i="4"/>
  <c r="Q4126" i="4"/>
  <c r="O4126" i="4"/>
  <c r="U626" i="4"/>
  <c r="C627" i="4"/>
  <c r="E626" i="4"/>
  <c r="T626" i="4" s="1"/>
  <c r="S626" i="4" s="1"/>
  <c r="V627" i="4" s="1"/>
  <c r="O626" i="4"/>
  <c r="U4127" i="4" l="1"/>
  <c r="E4127" i="4"/>
  <c r="T4127" i="4" s="1"/>
  <c r="S4127" i="4" s="1"/>
  <c r="V4128" i="4" s="1"/>
  <c r="C4128" i="4"/>
  <c r="Q4127" i="4"/>
  <c r="O4127" i="4"/>
  <c r="U627" i="4"/>
  <c r="E627" i="4"/>
  <c r="T627" i="4" s="1"/>
  <c r="S627" i="4" s="1"/>
  <c r="V628" i="4" s="1"/>
  <c r="C628" i="4"/>
  <c r="O627" i="4"/>
  <c r="U628" i="4" l="1"/>
  <c r="E628" i="4"/>
  <c r="T628" i="4" s="1"/>
  <c r="S628" i="4" s="1"/>
  <c r="V629" i="4" s="1"/>
  <c r="C629" i="4"/>
  <c r="O628" i="4"/>
  <c r="U4128" i="4"/>
  <c r="E4128" i="4"/>
  <c r="T4128" i="4" s="1"/>
  <c r="S4128" i="4" s="1"/>
  <c r="V4129" i="4" s="1"/>
  <c r="C4129" i="4"/>
  <c r="Q4128" i="4"/>
  <c r="O4128" i="4"/>
  <c r="U629" i="4" l="1"/>
  <c r="C630" i="4"/>
  <c r="E629" i="4"/>
  <c r="T629" i="4" s="1"/>
  <c r="S629" i="4" s="1"/>
  <c r="V630" i="4" s="1"/>
  <c r="O629" i="4"/>
  <c r="U4129" i="4"/>
  <c r="E4129" i="4"/>
  <c r="T4129" i="4" s="1"/>
  <c r="S4129" i="4" s="1"/>
  <c r="V4130" i="4" s="1"/>
  <c r="C4130" i="4"/>
  <c r="Q4129" i="4"/>
  <c r="O4129" i="4"/>
  <c r="U630" i="4" l="1"/>
  <c r="E630" i="4"/>
  <c r="T630" i="4" s="1"/>
  <c r="S630" i="4" s="1"/>
  <c r="V631" i="4" s="1"/>
  <c r="C631" i="4"/>
  <c r="O630" i="4"/>
  <c r="U4130" i="4"/>
  <c r="E4130" i="4"/>
  <c r="T4130" i="4" s="1"/>
  <c r="S4130" i="4" s="1"/>
  <c r="V4131" i="4" s="1"/>
  <c r="C4131" i="4"/>
  <c r="O4130" i="4"/>
  <c r="Q4130" i="4"/>
  <c r="U631" i="4" l="1"/>
  <c r="E631" i="4"/>
  <c r="T631" i="4" s="1"/>
  <c r="S631" i="4" s="1"/>
  <c r="V632" i="4" s="1"/>
  <c r="C632" i="4"/>
  <c r="O631" i="4"/>
  <c r="U4131" i="4"/>
  <c r="E4131" i="4"/>
  <c r="T4131" i="4" s="1"/>
  <c r="S4131" i="4" s="1"/>
  <c r="V4132" i="4" s="1"/>
  <c r="Q4131" i="4"/>
  <c r="O4131" i="4"/>
  <c r="C4132" i="4"/>
  <c r="E4132" i="4" l="1"/>
  <c r="T4132" i="4" s="1"/>
  <c r="S4132" i="4" s="1"/>
  <c r="V4133" i="4" s="1"/>
  <c r="U4132" i="4"/>
  <c r="C4133" i="4"/>
  <c r="Q4132" i="4"/>
  <c r="O4132" i="4"/>
  <c r="U632" i="4"/>
  <c r="C633" i="4"/>
  <c r="E632" i="4"/>
  <c r="T632" i="4" s="1"/>
  <c r="S632" i="4" s="1"/>
  <c r="V633" i="4" s="1"/>
  <c r="O632" i="4"/>
  <c r="U633" i="4" l="1"/>
  <c r="E633" i="4"/>
  <c r="T633" i="4" s="1"/>
  <c r="S633" i="4" s="1"/>
  <c r="V634" i="4" s="1"/>
  <c r="C634" i="4"/>
  <c r="O633" i="4"/>
  <c r="U4133" i="4"/>
  <c r="E4133" i="4"/>
  <c r="T4133" i="4" s="1"/>
  <c r="S4133" i="4" s="1"/>
  <c r="V4134" i="4" s="1"/>
  <c r="C4134" i="4"/>
  <c r="Q4133" i="4"/>
  <c r="O4133" i="4"/>
  <c r="U634" i="4" l="1"/>
  <c r="E634" i="4"/>
  <c r="T634" i="4" s="1"/>
  <c r="S634" i="4" s="1"/>
  <c r="V635" i="4" s="1"/>
  <c r="C635" i="4"/>
  <c r="O634" i="4"/>
  <c r="U4134" i="4"/>
  <c r="C4135" i="4"/>
  <c r="E4134" i="4"/>
  <c r="T4134" i="4" s="1"/>
  <c r="S4134" i="4" s="1"/>
  <c r="V4135" i="4" s="1"/>
  <c r="Q4134" i="4"/>
  <c r="O4134" i="4"/>
  <c r="U4135" i="4" l="1"/>
  <c r="E4135" i="4"/>
  <c r="T4135" i="4" s="1"/>
  <c r="S4135" i="4" s="1"/>
  <c r="V4136" i="4" s="1"/>
  <c r="C4136" i="4"/>
  <c r="Q4135" i="4"/>
  <c r="O4135" i="4"/>
  <c r="U635" i="4"/>
  <c r="C636" i="4"/>
  <c r="E635" i="4"/>
  <c r="T635" i="4" s="1"/>
  <c r="S635" i="4" s="1"/>
  <c r="V636" i="4" s="1"/>
  <c r="O635" i="4"/>
  <c r="U4136" i="4" l="1"/>
  <c r="E4136" i="4"/>
  <c r="T4136" i="4" s="1"/>
  <c r="S4136" i="4" s="1"/>
  <c r="V4137" i="4" s="1"/>
  <c r="C4137" i="4"/>
  <c r="O4136" i="4"/>
  <c r="Q4136" i="4"/>
  <c r="U636" i="4"/>
  <c r="E636" i="4"/>
  <c r="T636" i="4" s="1"/>
  <c r="S636" i="4" s="1"/>
  <c r="V637" i="4" s="1"/>
  <c r="C637" i="4"/>
  <c r="O636" i="4"/>
  <c r="U637" i="4" l="1"/>
  <c r="E637" i="4"/>
  <c r="T637" i="4" s="1"/>
  <c r="S637" i="4" s="1"/>
  <c r="V638" i="4" s="1"/>
  <c r="C638" i="4"/>
  <c r="O637" i="4"/>
  <c r="U4137" i="4"/>
  <c r="E4137" i="4"/>
  <c r="T4137" i="4" s="1"/>
  <c r="S4137" i="4" s="1"/>
  <c r="V4138" i="4" s="1"/>
  <c r="Q4137" i="4"/>
  <c r="C4138" i="4"/>
  <c r="O4137" i="4"/>
  <c r="U638" i="4" l="1"/>
  <c r="C639" i="4"/>
  <c r="E638" i="4"/>
  <c r="T638" i="4" s="1"/>
  <c r="S638" i="4" s="1"/>
  <c r="V639" i="4" s="1"/>
  <c r="O638" i="4"/>
  <c r="U4138" i="4"/>
  <c r="E4138" i="4"/>
  <c r="T4138" i="4" s="1"/>
  <c r="S4138" i="4" s="1"/>
  <c r="V4139" i="4" s="1"/>
  <c r="C4139" i="4"/>
  <c r="Q4138" i="4"/>
  <c r="O4138" i="4"/>
  <c r="U639" i="4" l="1"/>
  <c r="E639" i="4"/>
  <c r="T639" i="4" s="1"/>
  <c r="S639" i="4" s="1"/>
  <c r="V640" i="4" s="1"/>
  <c r="C640" i="4"/>
  <c r="O639" i="4"/>
  <c r="U4139" i="4"/>
  <c r="E4139" i="4"/>
  <c r="T4139" i="4" s="1"/>
  <c r="S4139" i="4" s="1"/>
  <c r="V4140" i="4" s="1"/>
  <c r="C4140" i="4"/>
  <c r="Q4139" i="4"/>
  <c r="O4139" i="4"/>
  <c r="U640" i="4" l="1"/>
  <c r="E640" i="4"/>
  <c r="T640" i="4" s="1"/>
  <c r="S640" i="4" s="1"/>
  <c r="V641" i="4" s="1"/>
  <c r="C641" i="4"/>
  <c r="O640" i="4"/>
  <c r="U4140" i="4"/>
  <c r="C4141" i="4"/>
  <c r="E4140" i="4"/>
  <c r="T4140" i="4" s="1"/>
  <c r="S4140" i="4" s="1"/>
  <c r="V4141" i="4" s="1"/>
  <c r="Q4140" i="4"/>
  <c r="O4140" i="4"/>
  <c r="U4141" i="4" l="1"/>
  <c r="E4141" i="4"/>
  <c r="T4141" i="4" s="1"/>
  <c r="S4141" i="4" s="1"/>
  <c r="V4142" i="4" s="1"/>
  <c r="C4142" i="4"/>
  <c r="Q4141" i="4"/>
  <c r="O4141" i="4"/>
  <c r="U641" i="4"/>
  <c r="C642" i="4"/>
  <c r="E641" i="4"/>
  <c r="T641" i="4" s="1"/>
  <c r="S641" i="4" s="1"/>
  <c r="V642" i="4" s="1"/>
  <c r="O641" i="4"/>
  <c r="U4142" i="4" l="1"/>
  <c r="E4142" i="4"/>
  <c r="T4142" i="4" s="1"/>
  <c r="S4142" i="4" s="1"/>
  <c r="V4143" i="4" s="1"/>
  <c r="C4143" i="4"/>
  <c r="O4142" i="4"/>
  <c r="Q4142" i="4"/>
  <c r="U642" i="4"/>
  <c r="E642" i="4"/>
  <c r="T642" i="4" s="1"/>
  <c r="S642" i="4" s="1"/>
  <c r="V643" i="4" s="1"/>
  <c r="C643" i="4"/>
  <c r="O642" i="4"/>
  <c r="U643" i="4" l="1"/>
  <c r="C644" i="4"/>
  <c r="E643" i="4"/>
  <c r="T643" i="4" s="1"/>
  <c r="S643" i="4" s="1"/>
  <c r="V644" i="4" s="1"/>
  <c r="O643" i="4"/>
  <c r="U4143" i="4"/>
  <c r="E4143" i="4"/>
  <c r="T4143" i="4" s="1"/>
  <c r="S4143" i="4" s="1"/>
  <c r="V4144" i="4" s="1"/>
  <c r="C4144" i="4"/>
  <c r="Q4143" i="4"/>
  <c r="O4143" i="4"/>
  <c r="U644" i="4" l="1"/>
  <c r="C645" i="4"/>
  <c r="E644" i="4"/>
  <c r="T644" i="4" s="1"/>
  <c r="S644" i="4" s="1"/>
  <c r="V645" i="4" s="1"/>
  <c r="O644" i="4"/>
  <c r="U4144" i="4"/>
  <c r="E4144" i="4"/>
  <c r="T4144" i="4" s="1"/>
  <c r="S4144" i="4" s="1"/>
  <c r="V4145" i="4" s="1"/>
  <c r="C4145" i="4"/>
  <c r="Q4144" i="4"/>
  <c r="O4144" i="4"/>
  <c r="U645" i="4" l="1"/>
  <c r="E645" i="4"/>
  <c r="T645" i="4" s="1"/>
  <c r="S645" i="4" s="1"/>
  <c r="V646" i="4" s="1"/>
  <c r="C646" i="4"/>
  <c r="O645" i="4"/>
  <c r="U4145" i="4"/>
  <c r="E4145" i="4"/>
  <c r="T4145" i="4" s="1"/>
  <c r="S4145" i="4" s="1"/>
  <c r="V4146" i="4" s="1"/>
  <c r="C4146" i="4"/>
  <c r="Q4145" i="4"/>
  <c r="O4145" i="4"/>
  <c r="U646" i="4" l="1"/>
  <c r="E646" i="4"/>
  <c r="T646" i="4" s="1"/>
  <c r="S646" i="4" s="1"/>
  <c r="V647" i="4" s="1"/>
  <c r="C647" i="4"/>
  <c r="O646" i="4"/>
  <c r="U4146" i="4"/>
  <c r="E4146" i="4"/>
  <c r="T4146" i="4" s="1"/>
  <c r="S4146" i="4" s="1"/>
  <c r="V4147" i="4" s="1"/>
  <c r="C4147" i="4"/>
  <c r="Q4146" i="4"/>
  <c r="O4146" i="4"/>
  <c r="U647" i="4" l="1"/>
  <c r="C648" i="4"/>
  <c r="E647" i="4"/>
  <c r="T647" i="4" s="1"/>
  <c r="S647" i="4" s="1"/>
  <c r="V648" i="4" s="1"/>
  <c r="O647" i="4"/>
  <c r="U4147" i="4"/>
  <c r="E4147" i="4"/>
  <c r="T4147" i="4" s="1"/>
  <c r="S4147" i="4" s="1"/>
  <c r="V4148" i="4" s="1"/>
  <c r="C4148" i="4"/>
  <c r="Q4147" i="4"/>
  <c r="O4147" i="4"/>
  <c r="U648" i="4" l="1"/>
  <c r="E648" i="4"/>
  <c r="T648" i="4" s="1"/>
  <c r="S648" i="4" s="1"/>
  <c r="V649" i="4" s="1"/>
  <c r="C649" i="4"/>
  <c r="O648" i="4"/>
  <c r="U4148" i="4"/>
  <c r="E4148" i="4"/>
  <c r="T4148" i="4" s="1"/>
  <c r="S4148" i="4" s="1"/>
  <c r="V4149" i="4" s="1"/>
  <c r="C4149" i="4"/>
  <c r="O4148" i="4"/>
  <c r="Q4148" i="4"/>
  <c r="U649" i="4" l="1"/>
  <c r="E649" i="4"/>
  <c r="T649" i="4" s="1"/>
  <c r="S649" i="4" s="1"/>
  <c r="V650" i="4" s="1"/>
  <c r="C650" i="4"/>
  <c r="O649" i="4"/>
  <c r="U4149" i="4"/>
  <c r="E4149" i="4"/>
  <c r="T4149" i="4" s="1"/>
  <c r="S4149" i="4" s="1"/>
  <c r="V4150" i="4" s="1"/>
  <c r="C4150" i="4"/>
  <c r="Q4149" i="4"/>
  <c r="O4149" i="4"/>
  <c r="U650" i="4" l="1"/>
  <c r="C651" i="4"/>
  <c r="E650" i="4"/>
  <c r="T650" i="4" s="1"/>
  <c r="S650" i="4" s="1"/>
  <c r="V651" i="4" s="1"/>
  <c r="O650" i="4"/>
  <c r="E4150" i="4"/>
  <c r="T4150" i="4" s="1"/>
  <c r="S4150" i="4" s="1"/>
  <c r="V4151" i="4" s="1"/>
  <c r="C4151" i="4"/>
  <c r="U4150" i="4"/>
  <c r="Q4150" i="4"/>
  <c r="O4150" i="4"/>
  <c r="U651" i="4" l="1"/>
  <c r="E651" i="4"/>
  <c r="T651" i="4" s="1"/>
  <c r="S651" i="4" s="1"/>
  <c r="V652" i="4" s="1"/>
  <c r="C652" i="4"/>
  <c r="O651" i="4"/>
  <c r="U4151" i="4"/>
  <c r="E4151" i="4"/>
  <c r="T4151" i="4" s="1"/>
  <c r="S4151" i="4" s="1"/>
  <c r="V4152" i="4" s="1"/>
  <c r="C4152" i="4"/>
  <c r="Q4151" i="4"/>
  <c r="O4151" i="4"/>
  <c r="U652" i="4" l="1"/>
  <c r="E652" i="4"/>
  <c r="T652" i="4" s="1"/>
  <c r="S652" i="4" s="1"/>
  <c r="V653" i="4" s="1"/>
  <c r="C653" i="4"/>
  <c r="O652" i="4"/>
  <c r="U4152" i="4"/>
  <c r="C4153" i="4"/>
  <c r="E4152" i="4"/>
  <c r="T4152" i="4" s="1"/>
  <c r="S4152" i="4" s="1"/>
  <c r="V4153" i="4" s="1"/>
  <c r="Q4152" i="4"/>
  <c r="O4152" i="4"/>
  <c r="U4153" i="4" l="1"/>
  <c r="E4153" i="4"/>
  <c r="T4153" i="4" s="1"/>
  <c r="S4153" i="4" s="1"/>
  <c r="V4154" i="4" s="1"/>
  <c r="C4154" i="4"/>
  <c r="Q4153" i="4"/>
  <c r="O4153" i="4"/>
  <c r="U653" i="4"/>
  <c r="C654" i="4"/>
  <c r="E653" i="4"/>
  <c r="T653" i="4" s="1"/>
  <c r="S653" i="4" s="1"/>
  <c r="V654" i="4" s="1"/>
  <c r="O653" i="4"/>
  <c r="U4154" i="4" l="1"/>
  <c r="E4154" i="4"/>
  <c r="T4154" i="4" s="1"/>
  <c r="S4154" i="4" s="1"/>
  <c r="V4155" i="4" s="1"/>
  <c r="C4155" i="4"/>
  <c r="O4154" i="4"/>
  <c r="Q4154" i="4"/>
  <c r="U654" i="4"/>
  <c r="E654" i="4"/>
  <c r="T654" i="4" s="1"/>
  <c r="S654" i="4" s="1"/>
  <c r="V655" i="4" s="1"/>
  <c r="C655" i="4"/>
  <c r="O654" i="4"/>
  <c r="U655" i="4" l="1"/>
  <c r="E655" i="4"/>
  <c r="T655" i="4" s="1"/>
  <c r="S655" i="4" s="1"/>
  <c r="V656" i="4" s="1"/>
  <c r="C656" i="4"/>
  <c r="O655" i="4"/>
  <c r="U4155" i="4"/>
  <c r="E4155" i="4"/>
  <c r="T4155" i="4" s="1"/>
  <c r="S4155" i="4" s="1"/>
  <c r="V4156" i="4" s="1"/>
  <c r="C4156" i="4"/>
  <c r="Q4155" i="4"/>
  <c r="O4155" i="4"/>
  <c r="U656" i="4" l="1"/>
  <c r="C657" i="4"/>
  <c r="E656" i="4"/>
  <c r="T656" i="4" s="1"/>
  <c r="S656" i="4" s="1"/>
  <c r="V657" i="4" s="1"/>
  <c r="O656" i="4"/>
  <c r="U4156" i="4"/>
  <c r="C4157" i="4"/>
  <c r="O4156" i="4"/>
  <c r="Q4156" i="4"/>
  <c r="E4156" i="4"/>
  <c r="T4156" i="4" s="1"/>
  <c r="S4156" i="4" s="1"/>
  <c r="V4157" i="4" s="1"/>
  <c r="U4157" i="4" l="1"/>
  <c r="E4157" i="4"/>
  <c r="T4157" i="4" s="1"/>
  <c r="S4157" i="4" s="1"/>
  <c r="V4158" i="4" s="1"/>
  <c r="C4158" i="4"/>
  <c r="Q4157" i="4"/>
  <c r="O4157" i="4"/>
  <c r="U657" i="4"/>
  <c r="E657" i="4"/>
  <c r="T657" i="4" s="1"/>
  <c r="S657" i="4" s="1"/>
  <c r="C658" i="4"/>
  <c r="O657" i="4"/>
  <c r="E658" i="4" l="1"/>
  <c r="T658" i="4" s="1"/>
  <c r="S658" i="4" s="1"/>
  <c r="C659" i="4"/>
  <c r="O658" i="4"/>
  <c r="U4158" i="4"/>
  <c r="C4159" i="4"/>
  <c r="O4158" i="4"/>
  <c r="E4158" i="4"/>
  <c r="T4158" i="4" s="1"/>
  <c r="S4158" i="4" s="1"/>
  <c r="V4159" i="4" s="1"/>
  <c r="Q4158" i="4"/>
  <c r="V658" i="4"/>
  <c r="U658" i="4" s="1"/>
  <c r="C660" i="4" l="1"/>
  <c r="E659" i="4"/>
  <c r="T659" i="4" s="1"/>
  <c r="S659" i="4" s="1"/>
  <c r="O659" i="4"/>
  <c r="U4159" i="4"/>
  <c r="E4159" i="4"/>
  <c r="T4159" i="4" s="1"/>
  <c r="S4159" i="4" s="1"/>
  <c r="V4160" i="4" s="1"/>
  <c r="C4160" i="4"/>
  <c r="O4159" i="4"/>
  <c r="Q4159" i="4"/>
  <c r="V659" i="4"/>
  <c r="U659" i="4" s="1"/>
  <c r="E660" i="4" l="1"/>
  <c r="T660" i="4" s="1"/>
  <c r="S660" i="4" s="1"/>
  <c r="C661" i="4"/>
  <c r="O660" i="4"/>
  <c r="V660" i="4"/>
  <c r="U660" i="4" s="1"/>
  <c r="U4160" i="4"/>
  <c r="E4160" i="4"/>
  <c r="T4160" i="4" s="1"/>
  <c r="S4160" i="4" s="1"/>
  <c r="V4161" i="4" s="1"/>
  <c r="C4161" i="4"/>
  <c r="Q4160" i="4"/>
  <c r="O4160" i="4"/>
  <c r="U4161" i="4" l="1"/>
  <c r="E4161" i="4"/>
  <c r="T4161" i="4" s="1"/>
  <c r="S4161" i="4" s="1"/>
  <c r="V4162" i="4" s="1"/>
  <c r="O4161" i="4"/>
  <c r="C4162" i="4"/>
  <c r="Q4161" i="4"/>
  <c r="U661" i="4"/>
  <c r="C662" i="4"/>
  <c r="E661" i="4"/>
  <c r="T661" i="4" s="1"/>
  <c r="S661" i="4" s="1"/>
  <c r="V662" i="4" s="1"/>
  <c r="O661" i="4"/>
  <c r="V661" i="4"/>
  <c r="U4162" i="4" l="1"/>
  <c r="E4162" i="4"/>
  <c r="T4162" i="4" s="1"/>
  <c r="S4162" i="4" s="1"/>
  <c r="V4163" i="4" s="1"/>
  <c r="C4163" i="4"/>
  <c r="Q4162" i="4"/>
  <c r="O4162" i="4"/>
  <c r="U662" i="4"/>
  <c r="C663" i="4"/>
  <c r="E662" i="4"/>
  <c r="T662" i="4" s="1"/>
  <c r="S662" i="4" s="1"/>
  <c r="V663" i="4" s="1"/>
  <c r="O662" i="4"/>
  <c r="U4163" i="4" l="1"/>
  <c r="E4163" i="4"/>
  <c r="T4163" i="4" s="1"/>
  <c r="S4163" i="4" s="1"/>
  <c r="V4164" i="4" s="1"/>
  <c r="C4164" i="4"/>
  <c r="Q4163" i="4"/>
  <c r="O4163" i="4"/>
  <c r="U663" i="4"/>
  <c r="E663" i="4"/>
  <c r="T663" i="4" s="1"/>
  <c r="S663" i="4" s="1"/>
  <c r="V664" i="4" s="1"/>
  <c r="C664" i="4"/>
  <c r="O663" i="4"/>
  <c r="U664" i="4" l="1"/>
  <c r="E664" i="4"/>
  <c r="T664" i="4" s="1"/>
  <c r="S664" i="4" s="1"/>
  <c r="V665" i="4" s="1"/>
  <c r="C665" i="4"/>
  <c r="O664" i="4"/>
  <c r="U4164" i="4"/>
  <c r="C4165" i="4"/>
  <c r="E4164" i="4"/>
  <c r="T4164" i="4" s="1"/>
  <c r="S4164" i="4" s="1"/>
  <c r="V4165" i="4" s="1"/>
  <c r="O4164" i="4"/>
  <c r="Q4164" i="4"/>
  <c r="U4165" i="4" l="1"/>
  <c r="E4165" i="4"/>
  <c r="T4165" i="4" s="1"/>
  <c r="S4165" i="4" s="1"/>
  <c r="V4166" i="4" s="1"/>
  <c r="C4166" i="4"/>
  <c r="Q4165" i="4"/>
  <c r="O4165" i="4"/>
  <c r="U665" i="4"/>
  <c r="C666" i="4"/>
  <c r="E665" i="4"/>
  <c r="T665" i="4" s="1"/>
  <c r="S665" i="4" s="1"/>
  <c r="V666" i="4" s="1"/>
  <c r="O665" i="4"/>
  <c r="U4166" i="4" l="1"/>
  <c r="E4166" i="4"/>
  <c r="T4166" i="4" s="1"/>
  <c r="S4166" i="4" s="1"/>
  <c r="V4167" i="4" s="1"/>
  <c r="C4167" i="4"/>
  <c r="Q4166" i="4"/>
  <c r="O4166" i="4"/>
  <c r="U666" i="4"/>
  <c r="E666" i="4"/>
  <c r="T666" i="4" s="1"/>
  <c r="S666" i="4" s="1"/>
  <c r="V667" i="4" s="1"/>
  <c r="C667" i="4"/>
  <c r="O666" i="4"/>
  <c r="U4167" i="4" l="1"/>
  <c r="E4167" i="4"/>
  <c r="T4167" i="4" s="1"/>
  <c r="S4167" i="4" s="1"/>
  <c r="V4168" i="4" s="1"/>
  <c r="C4168" i="4"/>
  <c r="Q4167" i="4"/>
  <c r="O4167" i="4"/>
  <c r="U667" i="4"/>
  <c r="C668" i="4"/>
  <c r="E667" i="4"/>
  <c r="T667" i="4" s="1"/>
  <c r="S667" i="4" s="1"/>
  <c r="V668" i="4" s="1"/>
  <c r="O667" i="4"/>
  <c r="E4168" i="4" l="1"/>
  <c r="T4168" i="4" s="1"/>
  <c r="S4168" i="4" s="1"/>
  <c r="V4169" i="4" s="1"/>
  <c r="C4169" i="4"/>
  <c r="U4168" i="4"/>
  <c r="Q4168" i="4"/>
  <c r="O4168" i="4"/>
  <c r="U668" i="4"/>
  <c r="C669" i="4"/>
  <c r="E668" i="4"/>
  <c r="T668" i="4" s="1"/>
  <c r="S668" i="4" s="1"/>
  <c r="V669" i="4" s="1"/>
  <c r="O668" i="4"/>
  <c r="U669" i="4" l="1"/>
  <c r="E669" i="4"/>
  <c r="T669" i="4" s="1"/>
  <c r="S669" i="4" s="1"/>
  <c r="V670" i="4" s="1"/>
  <c r="C670" i="4"/>
  <c r="O669" i="4"/>
  <c r="U4169" i="4"/>
  <c r="E4169" i="4"/>
  <c r="T4169" i="4" s="1"/>
  <c r="S4169" i="4" s="1"/>
  <c r="V4170" i="4" s="1"/>
  <c r="C4170" i="4"/>
  <c r="Q4169" i="4"/>
  <c r="O4169" i="4"/>
  <c r="U670" i="4" l="1"/>
  <c r="E670" i="4"/>
  <c r="T670" i="4" s="1"/>
  <c r="S670" i="4" s="1"/>
  <c r="V671" i="4" s="1"/>
  <c r="C671" i="4"/>
  <c r="O670" i="4"/>
  <c r="U4170" i="4"/>
  <c r="C4171" i="4"/>
  <c r="O4170" i="4"/>
  <c r="Q4170" i="4"/>
  <c r="E4170" i="4"/>
  <c r="T4170" i="4" s="1"/>
  <c r="S4170" i="4" s="1"/>
  <c r="V4171" i="4" s="1"/>
  <c r="U4171" i="4" l="1"/>
  <c r="E4171" i="4"/>
  <c r="T4171" i="4" s="1"/>
  <c r="S4171" i="4" s="1"/>
  <c r="V4172" i="4" s="1"/>
  <c r="C4172" i="4"/>
  <c r="O4171" i="4"/>
  <c r="Q4171" i="4"/>
  <c r="U671" i="4"/>
  <c r="C672" i="4"/>
  <c r="E671" i="4"/>
  <c r="T671" i="4" s="1"/>
  <c r="S671" i="4" s="1"/>
  <c r="V672" i="4" s="1"/>
  <c r="O671" i="4"/>
  <c r="U4172" i="4" l="1"/>
  <c r="E4172" i="4"/>
  <c r="T4172" i="4" s="1"/>
  <c r="S4172" i="4" s="1"/>
  <c r="V4173" i="4" s="1"/>
  <c r="C4173" i="4"/>
  <c r="O4172" i="4"/>
  <c r="Q4172" i="4"/>
  <c r="U672" i="4"/>
  <c r="E672" i="4"/>
  <c r="T672" i="4" s="1"/>
  <c r="S672" i="4" s="1"/>
  <c r="V673" i="4" s="1"/>
  <c r="C673" i="4"/>
  <c r="O672" i="4"/>
  <c r="U673" i="4" l="1"/>
  <c r="C674" i="4"/>
  <c r="E673" i="4"/>
  <c r="T673" i="4" s="1"/>
  <c r="S673" i="4" s="1"/>
  <c r="V674" i="4" s="1"/>
  <c r="O673" i="4"/>
  <c r="U4173" i="4"/>
  <c r="E4173" i="4"/>
  <c r="T4173" i="4" s="1"/>
  <c r="S4173" i="4" s="1"/>
  <c r="V4174" i="4" s="1"/>
  <c r="C4174" i="4"/>
  <c r="Q4173" i="4"/>
  <c r="O4173" i="4"/>
  <c r="U674" i="4" l="1"/>
  <c r="C675" i="4"/>
  <c r="E674" i="4"/>
  <c r="T674" i="4" s="1"/>
  <c r="S674" i="4" s="1"/>
  <c r="V675" i="4" s="1"/>
  <c r="O674" i="4"/>
  <c r="U4174" i="4"/>
  <c r="E4174" i="4"/>
  <c r="T4174" i="4" s="1"/>
  <c r="S4174" i="4" s="1"/>
  <c r="V4175" i="4" s="1"/>
  <c r="C4175" i="4"/>
  <c r="O4174" i="4"/>
  <c r="Q4174" i="4"/>
  <c r="U675" i="4" l="1"/>
  <c r="E675" i="4"/>
  <c r="T675" i="4" s="1"/>
  <c r="S675" i="4" s="1"/>
  <c r="V676" i="4" s="1"/>
  <c r="C676" i="4"/>
  <c r="O675" i="4"/>
  <c r="U4175" i="4"/>
  <c r="E4175" i="4"/>
  <c r="T4175" i="4" s="1"/>
  <c r="S4175" i="4" s="1"/>
  <c r="V4176" i="4" s="1"/>
  <c r="C4176" i="4"/>
  <c r="Q4175" i="4"/>
  <c r="O4175" i="4"/>
  <c r="U676" i="4" l="1"/>
  <c r="E676" i="4"/>
  <c r="T676" i="4" s="1"/>
  <c r="S676" i="4" s="1"/>
  <c r="V677" i="4" s="1"/>
  <c r="C677" i="4"/>
  <c r="O676" i="4"/>
  <c r="U4176" i="4"/>
  <c r="C4177" i="4"/>
  <c r="E4176" i="4"/>
  <c r="T4176" i="4" s="1"/>
  <c r="S4176" i="4" s="1"/>
  <c r="V4177" i="4" s="1"/>
  <c r="O4176" i="4"/>
  <c r="Q4176" i="4"/>
  <c r="U4177" i="4" l="1"/>
  <c r="E4177" i="4"/>
  <c r="T4177" i="4" s="1"/>
  <c r="S4177" i="4" s="1"/>
  <c r="V4178" i="4" s="1"/>
  <c r="C4178" i="4"/>
  <c r="O4177" i="4"/>
  <c r="Q4177" i="4"/>
  <c r="U677" i="4"/>
  <c r="C678" i="4"/>
  <c r="E677" i="4"/>
  <c r="T677" i="4" s="1"/>
  <c r="S677" i="4" s="1"/>
  <c r="V678" i="4" s="1"/>
  <c r="O677" i="4"/>
  <c r="U4178" i="4" l="1"/>
  <c r="E4178" i="4"/>
  <c r="T4178" i="4" s="1"/>
  <c r="S4178" i="4" s="1"/>
  <c r="V4179" i="4" s="1"/>
  <c r="C4179" i="4"/>
  <c r="O4178" i="4"/>
  <c r="Q4178" i="4"/>
  <c r="U678" i="4"/>
  <c r="E678" i="4"/>
  <c r="T678" i="4" s="1"/>
  <c r="S678" i="4" s="1"/>
  <c r="V679" i="4" s="1"/>
  <c r="C679" i="4"/>
  <c r="O678" i="4"/>
  <c r="U679" i="4" l="1"/>
  <c r="C680" i="4"/>
  <c r="E679" i="4"/>
  <c r="T679" i="4" s="1"/>
  <c r="S679" i="4" s="1"/>
  <c r="V680" i="4" s="1"/>
  <c r="O679" i="4"/>
  <c r="U4179" i="4"/>
  <c r="E4179" i="4"/>
  <c r="T4179" i="4" s="1"/>
  <c r="S4179" i="4" s="1"/>
  <c r="V4180" i="4" s="1"/>
  <c r="C4180" i="4"/>
  <c r="Q4179" i="4"/>
  <c r="O4179" i="4"/>
  <c r="U680" i="4" l="1"/>
  <c r="C681" i="4"/>
  <c r="E680" i="4"/>
  <c r="T680" i="4" s="1"/>
  <c r="S680" i="4" s="1"/>
  <c r="V681" i="4" s="1"/>
  <c r="O680" i="4"/>
  <c r="U4180" i="4"/>
  <c r="E4180" i="4"/>
  <c r="T4180" i="4" s="1"/>
  <c r="S4180" i="4" s="1"/>
  <c r="V4181" i="4" s="1"/>
  <c r="C4181" i="4"/>
  <c r="O4180" i="4"/>
  <c r="Q4180" i="4"/>
  <c r="U681" i="4" l="1"/>
  <c r="E681" i="4"/>
  <c r="T681" i="4" s="1"/>
  <c r="S681" i="4" s="1"/>
  <c r="V682" i="4" s="1"/>
  <c r="C682" i="4"/>
  <c r="O681" i="4"/>
  <c r="U4181" i="4"/>
  <c r="E4181" i="4"/>
  <c r="T4181" i="4" s="1"/>
  <c r="S4181" i="4" s="1"/>
  <c r="V4182" i="4" s="1"/>
  <c r="C4182" i="4"/>
  <c r="Q4181" i="4"/>
  <c r="O4181" i="4"/>
  <c r="U682" i="4" l="1"/>
  <c r="E682" i="4"/>
  <c r="T682" i="4" s="1"/>
  <c r="S682" i="4" s="1"/>
  <c r="V683" i="4" s="1"/>
  <c r="C683" i="4"/>
  <c r="O682" i="4"/>
  <c r="U4182" i="4"/>
  <c r="C4183" i="4"/>
  <c r="E4182" i="4"/>
  <c r="T4182" i="4" s="1"/>
  <c r="S4182" i="4" s="1"/>
  <c r="V4183" i="4" s="1"/>
  <c r="Q4182" i="4"/>
  <c r="O4182" i="4"/>
  <c r="U4183" i="4" l="1"/>
  <c r="E4183" i="4"/>
  <c r="T4183" i="4" s="1"/>
  <c r="S4183" i="4" s="1"/>
  <c r="V4184" i="4" s="1"/>
  <c r="C4184" i="4"/>
  <c r="Q4183" i="4"/>
  <c r="O4183" i="4"/>
  <c r="U683" i="4"/>
  <c r="C684" i="4"/>
  <c r="E683" i="4"/>
  <c r="T683" i="4" s="1"/>
  <c r="S683" i="4" s="1"/>
  <c r="V684" i="4" s="1"/>
  <c r="O683" i="4"/>
  <c r="U4184" i="4" l="1"/>
  <c r="E4184" i="4"/>
  <c r="T4184" i="4" s="1"/>
  <c r="S4184" i="4" s="1"/>
  <c r="V4185" i="4" s="1"/>
  <c r="C4185" i="4"/>
  <c r="O4184" i="4"/>
  <c r="Q4184" i="4"/>
  <c r="U684" i="4"/>
  <c r="E684" i="4"/>
  <c r="T684" i="4" s="1"/>
  <c r="S684" i="4" s="1"/>
  <c r="V685" i="4" s="1"/>
  <c r="C685" i="4"/>
  <c r="O684" i="4"/>
  <c r="U685" i="4" l="1"/>
  <c r="C686" i="4"/>
  <c r="E685" i="4"/>
  <c r="T685" i="4" s="1"/>
  <c r="S685" i="4" s="1"/>
  <c r="V686" i="4" s="1"/>
  <c r="O685" i="4"/>
  <c r="U4185" i="4"/>
  <c r="E4185" i="4"/>
  <c r="T4185" i="4" s="1"/>
  <c r="S4185" i="4" s="1"/>
  <c r="V4186" i="4" s="1"/>
  <c r="C4186" i="4"/>
  <c r="Q4185" i="4"/>
  <c r="O4185" i="4"/>
  <c r="U686" i="4" l="1"/>
  <c r="C687" i="4"/>
  <c r="E686" i="4"/>
  <c r="T686" i="4" s="1"/>
  <c r="S686" i="4" s="1"/>
  <c r="V687" i="4" s="1"/>
  <c r="O686" i="4"/>
  <c r="E4186" i="4"/>
  <c r="T4186" i="4" s="1"/>
  <c r="S4186" i="4" s="1"/>
  <c r="V4187" i="4" s="1"/>
  <c r="U4186" i="4"/>
  <c r="C4187" i="4"/>
  <c r="O4186" i="4"/>
  <c r="Q4186" i="4"/>
  <c r="U687" i="4" l="1"/>
  <c r="E687" i="4"/>
  <c r="T687" i="4" s="1"/>
  <c r="S687" i="4" s="1"/>
  <c r="V688" i="4" s="1"/>
  <c r="C688" i="4"/>
  <c r="O687" i="4"/>
  <c r="U4187" i="4"/>
  <c r="E4187" i="4"/>
  <c r="T4187" i="4" s="1"/>
  <c r="S4187" i="4" s="1"/>
  <c r="V4188" i="4" s="1"/>
  <c r="C4188" i="4"/>
  <c r="Q4187" i="4"/>
  <c r="O4187" i="4"/>
  <c r="U688" i="4" l="1"/>
  <c r="E688" i="4"/>
  <c r="T688" i="4" s="1"/>
  <c r="S688" i="4" s="1"/>
  <c r="V689" i="4" s="1"/>
  <c r="C689" i="4"/>
  <c r="O688" i="4"/>
  <c r="U4188" i="4"/>
  <c r="C4189" i="4"/>
  <c r="E4188" i="4"/>
  <c r="T4188" i="4" s="1"/>
  <c r="S4188" i="4" s="1"/>
  <c r="V4189" i="4" s="1"/>
  <c r="O4188" i="4"/>
  <c r="Q4188" i="4"/>
  <c r="U689" i="4" l="1"/>
  <c r="C690" i="4"/>
  <c r="E689" i="4"/>
  <c r="T689" i="4" s="1"/>
  <c r="S689" i="4" s="1"/>
  <c r="V690" i="4" s="1"/>
  <c r="O689" i="4"/>
  <c r="U4189" i="4"/>
  <c r="E4189" i="4"/>
  <c r="T4189" i="4" s="1"/>
  <c r="S4189" i="4" s="1"/>
  <c r="V4190" i="4" s="1"/>
  <c r="C4190" i="4"/>
  <c r="O4189" i="4"/>
  <c r="Q4189" i="4"/>
  <c r="U690" i="4" l="1"/>
  <c r="E690" i="4"/>
  <c r="T690" i="4" s="1"/>
  <c r="S690" i="4" s="1"/>
  <c r="V691" i="4" s="1"/>
  <c r="C691" i="4"/>
  <c r="O690" i="4"/>
  <c r="U4190" i="4"/>
  <c r="E4190" i="4"/>
  <c r="T4190" i="4" s="1"/>
  <c r="S4190" i="4" s="1"/>
  <c r="V4191" i="4" s="1"/>
  <c r="C4191" i="4"/>
  <c r="O4190" i="4"/>
  <c r="Q4190" i="4"/>
  <c r="U691" i="4" l="1"/>
  <c r="C692" i="4"/>
  <c r="E691" i="4"/>
  <c r="T691" i="4" s="1"/>
  <c r="S691" i="4" s="1"/>
  <c r="V692" i="4" s="1"/>
  <c r="O691" i="4"/>
  <c r="U4191" i="4"/>
  <c r="E4191" i="4"/>
  <c r="T4191" i="4" s="1"/>
  <c r="S4191" i="4" s="1"/>
  <c r="V4192" i="4" s="1"/>
  <c r="C4192" i="4"/>
  <c r="O4191" i="4"/>
  <c r="Q4191" i="4"/>
  <c r="U692" i="4" l="1"/>
  <c r="C693" i="4"/>
  <c r="E692" i="4"/>
  <c r="T692" i="4" s="1"/>
  <c r="S692" i="4" s="1"/>
  <c r="V693" i="4" s="1"/>
  <c r="O692" i="4"/>
  <c r="U4192" i="4"/>
  <c r="E4192" i="4"/>
  <c r="T4192" i="4" s="1"/>
  <c r="S4192" i="4" s="1"/>
  <c r="V4193" i="4" s="1"/>
  <c r="C4193" i="4"/>
  <c r="Q4192" i="4"/>
  <c r="O4192" i="4"/>
  <c r="U693" i="4" l="1"/>
  <c r="E693" i="4"/>
  <c r="T693" i="4" s="1"/>
  <c r="S693" i="4" s="1"/>
  <c r="V694" i="4" s="1"/>
  <c r="C694" i="4"/>
  <c r="O693" i="4"/>
  <c r="U4193" i="4"/>
  <c r="E4193" i="4"/>
  <c r="T4193" i="4" s="1"/>
  <c r="S4193" i="4" s="1"/>
  <c r="V4194" i="4" s="1"/>
  <c r="C4194" i="4"/>
  <c r="Q4193" i="4"/>
  <c r="O4193" i="4"/>
  <c r="U694" i="4" l="1"/>
  <c r="E694" i="4"/>
  <c r="T694" i="4" s="1"/>
  <c r="S694" i="4" s="1"/>
  <c r="V695" i="4" s="1"/>
  <c r="C695" i="4"/>
  <c r="O694" i="4"/>
  <c r="U4194" i="4"/>
  <c r="C4195" i="4"/>
  <c r="Q4194" i="4"/>
  <c r="O4194" i="4"/>
  <c r="E4194" i="4"/>
  <c r="T4194" i="4" s="1"/>
  <c r="S4194" i="4" s="1"/>
  <c r="V4195" i="4" s="1"/>
  <c r="U4195" i="4" l="1"/>
  <c r="E4195" i="4"/>
  <c r="T4195" i="4" s="1"/>
  <c r="S4195" i="4" s="1"/>
  <c r="V4196" i="4" s="1"/>
  <c r="C4196" i="4"/>
  <c r="Q4195" i="4"/>
  <c r="O4195" i="4"/>
  <c r="U695" i="4"/>
  <c r="C696" i="4"/>
  <c r="E695" i="4"/>
  <c r="T695" i="4" s="1"/>
  <c r="S695" i="4" s="1"/>
  <c r="V696" i="4" s="1"/>
  <c r="O695" i="4"/>
  <c r="U4196" i="4" l="1"/>
  <c r="E4196" i="4"/>
  <c r="T4196" i="4" s="1"/>
  <c r="S4196" i="4" s="1"/>
  <c r="V4197" i="4" s="1"/>
  <c r="C4197" i="4"/>
  <c r="Q4196" i="4"/>
  <c r="O4196" i="4"/>
  <c r="U696" i="4"/>
  <c r="E696" i="4"/>
  <c r="T696" i="4" s="1"/>
  <c r="S696" i="4" s="1"/>
  <c r="V697" i="4" s="1"/>
  <c r="C697" i="4"/>
  <c r="O696" i="4"/>
  <c r="U697" i="4" l="1"/>
  <c r="C698" i="4"/>
  <c r="E697" i="4"/>
  <c r="T697" i="4" s="1"/>
  <c r="S697" i="4" s="1"/>
  <c r="V698" i="4" s="1"/>
  <c r="O697" i="4"/>
  <c r="U4197" i="4"/>
  <c r="E4197" i="4"/>
  <c r="T4197" i="4" s="1"/>
  <c r="S4197" i="4" s="1"/>
  <c r="V4198" i="4" s="1"/>
  <c r="O4197" i="4"/>
  <c r="C4198" i="4"/>
  <c r="Q4197" i="4"/>
  <c r="U4198" i="4" l="1"/>
  <c r="E4198" i="4"/>
  <c r="T4198" i="4" s="1"/>
  <c r="S4198" i="4" s="1"/>
  <c r="V4199" i="4" s="1"/>
  <c r="C4199" i="4"/>
  <c r="Q4198" i="4"/>
  <c r="O4198" i="4"/>
  <c r="U698" i="4"/>
  <c r="C699" i="4"/>
  <c r="E698" i="4"/>
  <c r="T698" i="4" s="1"/>
  <c r="S698" i="4" s="1"/>
  <c r="V699" i="4" s="1"/>
  <c r="O698" i="4"/>
  <c r="U4199" i="4" l="1"/>
  <c r="E4199" i="4"/>
  <c r="T4199" i="4" s="1"/>
  <c r="S4199" i="4" s="1"/>
  <c r="V4200" i="4" s="1"/>
  <c r="C4200" i="4"/>
  <c r="Q4199" i="4"/>
  <c r="O4199" i="4"/>
  <c r="U699" i="4"/>
  <c r="E699" i="4"/>
  <c r="T699" i="4" s="1"/>
  <c r="S699" i="4" s="1"/>
  <c r="V700" i="4" s="1"/>
  <c r="C700" i="4"/>
  <c r="O699" i="4"/>
  <c r="U700" i="4" l="1"/>
  <c r="E700" i="4"/>
  <c r="T700" i="4" s="1"/>
  <c r="S700" i="4" s="1"/>
  <c r="V701" i="4" s="1"/>
  <c r="C701" i="4"/>
  <c r="O700" i="4"/>
  <c r="U4200" i="4"/>
  <c r="C4201" i="4"/>
  <c r="E4200" i="4"/>
  <c r="T4200" i="4" s="1"/>
  <c r="S4200" i="4" s="1"/>
  <c r="V4201" i="4" s="1"/>
  <c r="Q4200" i="4"/>
  <c r="O4200" i="4"/>
  <c r="U4201" i="4" l="1"/>
  <c r="E4201" i="4"/>
  <c r="T4201" i="4" s="1"/>
  <c r="S4201" i="4" s="1"/>
  <c r="V4202" i="4" s="1"/>
  <c r="C4202" i="4"/>
  <c r="Q4201" i="4"/>
  <c r="O4201" i="4"/>
  <c r="U701" i="4"/>
  <c r="C702" i="4"/>
  <c r="E701" i="4"/>
  <c r="T701" i="4" s="1"/>
  <c r="S701" i="4" s="1"/>
  <c r="V702" i="4" s="1"/>
  <c r="O701" i="4"/>
  <c r="U4202" i="4" l="1"/>
  <c r="E4202" i="4"/>
  <c r="T4202" i="4" s="1"/>
  <c r="S4202" i="4" s="1"/>
  <c r="V4203" i="4" s="1"/>
  <c r="C4203" i="4"/>
  <c r="Q4202" i="4"/>
  <c r="O4202" i="4"/>
  <c r="U702" i="4"/>
  <c r="E702" i="4"/>
  <c r="T702" i="4" s="1"/>
  <c r="S702" i="4" s="1"/>
  <c r="V703" i="4" s="1"/>
  <c r="C703" i="4"/>
  <c r="O702" i="4"/>
  <c r="U703" i="4" l="1"/>
  <c r="C704" i="4"/>
  <c r="E703" i="4"/>
  <c r="T703" i="4" s="1"/>
  <c r="S703" i="4" s="1"/>
  <c r="V704" i="4" s="1"/>
  <c r="O703" i="4"/>
  <c r="U4203" i="4"/>
  <c r="E4203" i="4"/>
  <c r="T4203" i="4" s="1"/>
  <c r="S4203" i="4" s="1"/>
  <c r="V4204" i="4" s="1"/>
  <c r="C4204" i="4"/>
  <c r="O4203" i="4"/>
  <c r="Q4203" i="4"/>
  <c r="U704" i="4" l="1"/>
  <c r="C705" i="4"/>
  <c r="E704" i="4"/>
  <c r="T704" i="4" s="1"/>
  <c r="S704" i="4" s="1"/>
  <c r="V705" i="4" s="1"/>
  <c r="O704" i="4"/>
  <c r="E4204" i="4"/>
  <c r="T4204" i="4" s="1"/>
  <c r="S4204" i="4" s="1"/>
  <c r="V4205" i="4" s="1"/>
  <c r="C4205" i="4"/>
  <c r="U4204" i="4"/>
  <c r="Q4204" i="4"/>
  <c r="O4204" i="4"/>
  <c r="U4205" i="4" l="1"/>
  <c r="E4205" i="4"/>
  <c r="T4205" i="4" s="1"/>
  <c r="S4205" i="4" s="1"/>
  <c r="V4206" i="4" s="1"/>
  <c r="C4206" i="4"/>
  <c r="Q4205" i="4"/>
  <c r="O4205" i="4"/>
  <c r="U705" i="4"/>
  <c r="E705" i="4"/>
  <c r="T705" i="4" s="1"/>
  <c r="S705" i="4" s="1"/>
  <c r="V706" i="4" s="1"/>
  <c r="C706" i="4"/>
  <c r="O705" i="4"/>
  <c r="U706" i="4" l="1"/>
  <c r="C707" i="4"/>
  <c r="O706" i="4"/>
  <c r="E706" i="4"/>
  <c r="T706" i="4" s="1"/>
  <c r="S706" i="4" s="1"/>
  <c r="V707" i="4" s="1"/>
  <c r="U4206" i="4"/>
  <c r="Q4206" i="4"/>
  <c r="E4206" i="4"/>
  <c r="T4206" i="4" s="1"/>
  <c r="S4206" i="4" s="1"/>
  <c r="V4207" i="4" s="1"/>
  <c r="C4207" i="4"/>
  <c r="O4206" i="4"/>
  <c r="U4207" i="4" l="1"/>
  <c r="E4207" i="4"/>
  <c r="T4207" i="4" s="1"/>
  <c r="S4207" i="4" s="1"/>
  <c r="V4208" i="4" s="1"/>
  <c r="C4208" i="4"/>
  <c r="O4207" i="4"/>
  <c r="Q4207" i="4"/>
  <c r="U707" i="4"/>
  <c r="C708" i="4"/>
  <c r="E707" i="4"/>
  <c r="T707" i="4" s="1"/>
  <c r="S707" i="4" s="1"/>
  <c r="O707" i="4"/>
  <c r="U4208" i="4" l="1"/>
  <c r="E4208" i="4"/>
  <c r="T4208" i="4" s="1"/>
  <c r="S4208" i="4" s="1"/>
  <c r="V4209" i="4" s="1"/>
  <c r="C4209" i="4"/>
  <c r="Q4208" i="4"/>
  <c r="O4208" i="4"/>
  <c r="V708" i="4"/>
  <c r="U708" i="4" s="1"/>
  <c r="E708" i="4"/>
  <c r="T708" i="4" s="1"/>
  <c r="S708" i="4" s="1"/>
  <c r="C709" i="4"/>
  <c r="O708" i="4"/>
  <c r="C710" i="4" l="1"/>
  <c r="E709" i="4"/>
  <c r="T709" i="4" s="1"/>
  <c r="S709" i="4" s="1"/>
  <c r="O709" i="4"/>
  <c r="U4209" i="4"/>
  <c r="E4209" i="4"/>
  <c r="T4209" i="4" s="1"/>
  <c r="S4209" i="4" s="1"/>
  <c r="V4210" i="4" s="1"/>
  <c r="C4210" i="4"/>
  <c r="O4209" i="4"/>
  <c r="Q4209" i="4"/>
  <c r="V709" i="4"/>
  <c r="U709" i="4" s="1"/>
  <c r="V710" i="4" l="1"/>
  <c r="C711" i="4"/>
  <c r="U710" i="4"/>
  <c r="E710" i="4"/>
  <c r="T710" i="4" s="1"/>
  <c r="S710" i="4" s="1"/>
  <c r="V711" i="4" s="1"/>
  <c r="O710" i="4"/>
  <c r="U4210" i="4"/>
  <c r="E4210" i="4"/>
  <c r="T4210" i="4" s="1"/>
  <c r="S4210" i="4" s="1"/>
  <c r="V4211" i="4" s="1"/>
  <c r="C4211" i="4"/>
  <c r="Q4210" i="4"/>
  <c r="O4210" i="4"/>
  <c r="U4211" i="4" l="1"/>
  <c r="E4211" i="4"/>
  <c r="T4211" i="4" s="1"/>
  <c r="S4211" i="4" s="1"/>
  <c r="V4212" i="4" s="1"/>
  <c r="C4212" i="4"/>
  <c r="O4211" i="4"/>
  <c r="Q4211" i="4"/>
  <c r="U711" i="4"/>
  <c r="E711" i="4"/>
  <c r="T711" i="4" s="1"/>
  <c r="S711" i="4" s="1"/>
  <c r="V712" i="4" s="1"/>
  <c r="C712" i="4"/>
  <c r="O711" i="4"/>
  <c r="U712" i="4" l="1"/>
  <c r="E712" i="4"/>
  <c r="T712" i="4" s="1"/>
  <c r="S712" i="4" s="1"/>
  <c r="V713" i="4" s="1"/>
  <c r="C713" i="4"/>
  <c r="O712" i="4"/>
  <c r="U4212" i="4"/>
  <c r="C4213" i="4"/>
  <c r="E4212" i="4"/>
  <c r="T4212" i="4" s="1"/>
  <c r="S4212" i="4" s="1"/>
  <c r="V4213" i="4" s="1"/>
  <c r="Q4212" i="4"/>
  <c r="O4212" i="4"/>
  <c r="U4213" i="4" l="1"/>
  <c r="E4213" i="4"/>
  <c r="T4213" i="4" s="1"/>
  <c r="S4213" i="4" s="1"/>
  <c r="V4214" i="4" s="1"/>
  <c r="C4214" i="4"/>
  <c r="O4213" i="4"/>
  <c r="Q4213" i="4"/>
  <c r="U713" i="4"/>
  <c r="C714" i="4"/>
  <c r="E713" i="4"/>
  <c r="T713" i="4" s="1"/>
  <c r="S713" i="4" s="1"/>
  <c r="V714" i="4" s="1"/>
  <c r="O713" i="4"/>
  <c r="U4214" i="4" l="1"/>
  <c r="E4214" i="4"/>
  <c r="T4214" i="4" s="1"/>
  <c r="S4214" i="4" s="1"/>
  <c r="V4215" i="4" s="1"/>
  <c r="C4215" i="4"/>
  <c r="Q4214" i="4"/>
  <c r="O4214" i="4"/>
  <c r="U714" i="4"/>
  <c r="E714" i="4"/>
  <c r="T714" i="4" s="1"/>
  <c r="S714" i="4" s="1"/>
  <c r="V715" i="4" s="1"/>
  <c r="C715" i="4"/>
  <c r="O714" i="4"/>
  <c r="U715" i="4" l="1"/>
  <c r="C716" i="4"/>
  <c r="E715" i="4"/>
  <c r="T715" i="4" s="1"/>
  <c r="S715" i="4" s="1"/>
  <c r="V716" i="4" s="1"/>
  <c r="O715" i="4"/>
  <c r="U4215" i="4"/>
  <c r="E4215" i="4"/>
  <c r="T4215" i="4" s="1"/>
  <c r="S4215" i="4" s="1"/>
  <c r="V4216" i="4" s="1"/>
  <c r="C4216" i="4"/>
  <c r="Q4215" i="4"/>
  <c r="O4215" i="4"/>
  <c r="U716" i="4" l="1"/>
  <c r="C717" i="4"/>
  <c r="E716" i="4"/>
  <c r="T716" i="4" s="1"/>
  <c r="S716" i="4" s="1"/>
  <c r="V717" i="4" s="1"/>
  <c r="O716" i="4"/>
  <c r="U4216" i="4"/>
  <c r="E4216" i="4"/>
  <c r="T4216" i="4" s="1"/>
  <c r="S4216" i="4" s="1"/>
  <c r="V4217" i="4" s="1"/>
  <c r="C4217" i="4"/>
  <c r="Q4216" i="4"/>
  <c r="O4216" i="4"/>
  <c r="U717" i="4" l="1"/>
  <c r="E717" i="4"/>
  <c r="T717" i="4" s="1"/>
  <c r="S717" i="4" s="1"/>
  <c r="V718" i="4" s="1"/>
  <c r="C718" i="4"/>
  <c r="O717" i="4"/>
  <c r="U4217" i="4"/>
  <c r="E4217" i="4"/>
  <c r="T4217" i="4" s="1"/>
  <c r="S4217" i="4" s="1"/>
  <c r="V4218" i="4" s="1"/>
  <c r="C4218" i="4"/>
  <c r="O4217" i="4"/>
  <c r="Q4217" i="4"/>
  <c r="U718" i="4" l="1"/>
  <c r="E718" i="4"/>
  <c r="T718" i="4" s="1"/>
  <c r="S718" i="4" s="1"/>
  <c r="V719" i="4" s="1"/>
  <c r="C719" i="4"/>
  <c r="O718" i="4"/>
  <c r="U4218" i="4"/>
  <c r="C4219" i="4"/>
  <c r="E4218" i="4"/>
  <c r="T4218" i="4" s="1"/>
  <c r="S4218" i="4" s="1"/>
  <c r="V4219" i="4" s="1"/>
  <c r="Q4218" i="4"/>
  <c r="O4218" i="4"/>
  <c r="U4219" i="4" l="1"/>
  <c r="E4219" i="4"/>
  <c r="T4219" i="4" s="1"/>
  <c r="S4219" i="4" s="1"/>
  <c r="V4220" i="4" s="1"/>
  <c r="C4220" i="4"/>
  <c r="O4219" i="4"/>
  <c r="Q4219" i="4"/>
  <c r="U719" i="4"/>
  <c r="C720" i="4"/>
  <c r="E719" i="4"/>
  <c r="T719" i="4" s="1"/>
  <c r="S719" i="4" s="1"/>
  <c r="V720" i="4" s="1"/>
  <c r="O719" i="4"/>
  <c r="U4220" i="4" l="1"/>
  <c r="E4220" i="4"/>
  <c r="T4220" i="4" s="1"/>
  <c r="S4220" i="4" s="1"/>
  <c r="V4221" i="4" s="1"/>
  <c r="C4221" i="4"/>
  <c r="Q4220" i="4"/>
  <c r="O4220" i="4"/>
  <c r="U720" i="4"/>
  <c r="E720" i="4"/>
  <c r="T720" i="4" s="1"/>
  <c r="S720" i="4" s="1"/>
  <c r="V721" i="4" s="1"/>
  <c r="C721" i="4"/>
  <c r="O720" i="4"/>
  <c r="U721" i="4" l="1"/>
  <c r="C722" i="4"/>
  <c r="E721" i="4"/>
  <c r="T721" i="4" s="1"/>
  <c r="S721" i="4" s="1"/>
  <c r="V722" i="4" s="1"/>
  <c r="O721" i="4"/>
  <c r="U4221" i="4"/>
  <c r="E4221" i="4"/>
  <c r="T4221" i="4" s="1"/>
  <c r="S4221" i="4" s="1"/>
  <c r="V4222" i="4" s="1"/>
  <c r="C4222" i="4"/>
  <c r="O4221" i="4"/>
  <c r="Q4221" i="4"/>
  <c r="U722" i="4" l="1"/>
  <c r="C723" i="4"/>
  <c r="E722" i="4"/>
  <c r="T722" i="4" s="1"/>
  <c r="S722" i="4" s="1"/>
  <c r="V723" i="4" s="1"/>
  <c r="O722" i="4"/>
  <c r="E4222" i="4"/>
  <c r="T4222" i="4" s="1"/>
  <c r="S4222" i="4" s="1"/>
  <c r="V4223" i="4" s="1"/>
  <c r="C4223" i="4"/>
  <c r="U4222" i="4"/>
  <c r="Q4222" i="4"/>
  <c r="O4222" i="4"/>
  <c r="U4223" i="4" l="1"/>
  <c r="E4223" i="4"/>
  <c r="T4223" i="4" s="1"/>
  <c r="S4223" i="4" s="1"/>
  <c r="V4224" i="4" s="1"/>
  <c r="C4224" i="4"/>
  <c r="O4223" i="4"/>
  <c r="Q4223" i="4"/>
  <c r="U723" i="4"/>
  <c r="E723" i="4"/>
  <c r="T723" i="4" s="1"/>
  <c r="S723" i="4" s="1"/>
  <c r="V724" i="4" s="1"/>
  <c r="C724" i="4"/>
  <c r="O723" i="4"/>
  <c r="U724" i="4" l="1"/>
  <c r="E724" i="4"/>
  <c r="T724" i="4" s="1"/>
  <c r="S724" i="4" s="1"/>
  <c r="V725" i="4" s="1"/>
  <c r="C725" i="4"/>
  <c r="O724" i="4"/>
  <c r="U4224" i="4"/>
  <c r="C4225" i="4"/>
  <c r="E4224" i="4"/>
  <c r="T4224" i="4" s="1"/>
  <c r="S4224" i="4" s="1"/>
  <c r="V4225" i="4" s="1"/>
  <c r="Q4224" i="4"/>
  <c r="O4224" i="4"/>
  <c r="U4225" i="4" l="1"/>
  <c r="E4225" i="4"/>
  <c r="T4225" i="4" s="1"/>
  <c r="S4225" i="4" s="1"/>
  <c r="V4226" i="4" s="1"/>
  <c r="C4226" i="4"/>
  <c r="O4225" i="4"/>
  <c r="Q4225" i="4"/>
  <c r="U725" i="4"/>
  <c r="C726" i="4"/>
  <c r="E725" i="4"/>
  <c r="T725" i="4" s="1"/>
  <c r="S725" i="4" s="1"/>
  <c r="V726" i="4" s="1"/>
  <c r="O725" i="4"/>
  <c r="U4226" i="4" l="1"/>
  <c r="E4226" i="4"/>
  <c r="T4226" i="4" s="1"/>
  <c r="S4226" i="4" s="1"/>
  <c r="V4227" i="4" s="1"/>
  <c r="C4227" i="4"/>
  <c r="Q4226" i="4"/>
  <c r="O4226" i="4"/>
  <c r="U726" i="4"/>
  <c r="E726" i="4"/>
  <c r="T726" i="4" s="1"/>
  <c r="S726" i="4" s="1"/>
  <c r="V727" i="4" s="1"/>
  <c r="C727" i="4"/>
  <c r="O726" i="4"/>
  <c r="U727" i="4" l="1"/>
  <c r="C728" i="4"/>
  <c r="E727" i="4"/>
  <c r="T727" i="4" s="1"/>
  <c r="S727" i="4" s="1"/>
  <c r="V728" i="4" s="1"/>
  <c r="O727" i="4"/>
  <c r="U4227" i="4"/>
  <c r="E4227" i="4"/>
  <c r="T4227" i="4" s="1"/>
  <c r="S4227" i="4" s="1"/>
  <c r="V4228" i="4" s="1"/>
  <c r="C4228" i="4"/>
  <c r="O4227" i="4"/>
  <c r="Q4227" i="4"/>
  <c r="U728" i="4" l="1"/>
  <c r="C729" i="4"/>
  <c r="E728" i="4"/>
  <c r="T728" i="4" s="1"/>
  <c r="S728" i="4" s="1"/>
  <c r="V729" i="4" s="1"/>
  <c r="O728" i="4"/>
  <c r="U4228" i="4"/>
  <c r="E4228" i="4"/>
  <c r="T4228" i="4" s="1"/>
  <c r="S4228" i="4" s="1"/>
  <c r="V4229" i="4" s="1"/>
  <c r="C4229" i="4"/>
  <c r="Q4228" i="4"/>
  <c r="O4228" i="4"/>
  <c r="U729" i="4" l="1"/>
  <c r="E729" i="4"/>
  <c r="T729" i="4" s="1"/>
  <c r="S729" i="4" s="1"/>
  <c r="V730" i="4" s="1"/>
  <c r="C730" i="4"/>
  <c r="O729" i="4"/>
  <c r="U4229" i="4"/>
  <c r="E4229" i="4"/>
  <c r="T4229" i="4" s="1"/>
  <c r="S4229" i="4" s="1"/>
  <c r="V4230" i="4" s="1"/>
  <c r="O4229" i="4"/>
  <c r="C4230" i="4"/>
  <c r="Q4229" i="4"/>
  <c r="U730" i="4" l="1"/>
  <c r="E730" i="4"/>
  <c r="T730" i="4" s="1"/>
  <c r="S730" i="4" s="1"/>
  <c r="V731" i="4" s="1"/>
  <c r="C731" i="4"/>
  <c r="O730" i="4"/>
  <c r="U4230" i="4"/>
  <c r="C4231" i="4"/>
  <c r="Q4230" i="4"/>
  <c r="E4230" i="4"/>
  <c r="T4230" i="4" s="1"/>
  <c r="S4230" i="4" s="1"/>
  <c r="V4231" i="4" s="1"/>
  <c r="O4230" i="4"/>
  <c r="U4231" i="4" l="1"/>
  <c r="E4231" i="4"/>
  <c r="T4231" i="4" s="1"/>
  <c r="S4231" i="4" s="1"/>
  <c r="V4232" i="4" s="1"/>
  <c r="C4232" i="4"/>
  <c r="Q4231" i="4"/>
  <c r="O4231" i="4"/>
  <c r="U731" i="4"/>
  <c r="C732" i="4"/>
  <c r="E731" i="4"/>
  <c r="T731" i="4" s="1"/>
  <c r="S731" i="4" s="1"/>
  <c r="V732" i="4" s="1"/>
  <c r="O731" i="4"/>
  <c r="U4232" i="4" l="1"/>
  <c r="E4232" i="4"/>
  <c r="T4232" i="4" s="1"/>
  <c r="S4232" i="4" s="1"/>
  <c r="V4233" i="4" s="1"/>
  <c r="C4233" i="4"/>
  <c r="Q4232" i="4"/>
  <c r="O4232" i="4"/>
  <c r="U732" i="4"/>
  <c r="E732" i="4"/>
  <c r="T732" i="4" s="1"/>
  <c r="S732" i="4" s="1"/>
  <c r="V733" i="4" s="1"/>
  <c r="C733" i="4"/>
  <c r="O732" i="4"/>
  <c r="U733" i="4" l="1"/>
  <c r="C734" i="4"/>
  <c r="E733" i="4"/>
  <c r="T733" i="4" s="1"/>
  <c r="S733" i="4" s="1"/>
  <c r="V734" i="4" s="1"/>
  <c r="O733" i="4"/>
  <c r="U4233" i="4"/>
  <c r="E4233" i="4"/>
  <c r="T4233" i="4" s="1"/>
  <c r="S4233" i="4" s="1"/>
  <c r="V4234" i="4" s="1"/>
  <c r="C4234" i="4"/>
  <c r="O4233" i="4"/>
  <c r="Q4233" i="4"/>
  <c r="U734" i="4" l="1"/>
  <c r="C735" i="4"/>
  <c r="E734" i="4"/>
  <c r="T734" i="4" s="1"/>
  <c r="S734" i="4" s="1"/>
  <c r="V735" i="4" s="1"/>
  <c r="O734" i="4"/>
  <c r="U4234" i="4"/>
  <c r="E4234" i="4"/>
  <c r="T4234" i="4" s="1"/>
  <c r="S4234" i="4" s="1"/>
  <c r="V4235" i="4" s="1"/>
  <c r="C4235" i="4"/>
  <c r="Q4234" i="4"/>
  <c r="O4234" i="4"/>
  <c r="U735" i="4" l="1"/>
  <c r="E735" i="4"/>
  <c r="T735" i="4" s="1"/>
  <c r="S735" i="4" s="1"/>
  <c r="V736" i="4" s="1"/>
  <c r="C736" i="4"/>
  <c r="O735" i="4"/>
  <c r="U4235" i="4"/>
  <c r="E4235" i="4"/>
  <c r="T4235" i="4" s="1"/>
  <c r="S4235" i="4" s="1"/>
  <c r="V4236" i="4" s="1"/>
  <c r="C4236" i="4"/>
  <c r="O4235" i="4"/>
  <c r="Q4235" i="4"/>
  <c r="U736" i="4" l="1"/>
  <c r="E736" i="4"/>
  <c r="T736" i="4" s="1"/>
  <c r="S736" i="4" s="1"/>
  <c r="V737" i="4" s="1"/>
  <c r="C737" i="4"/>
  <c r="O736" i="4"/>
  <c r="U4236" i="4"/>
  <c r="C4237" i="4"/>
  <c r="E4236" i="4"/>
  <c r="T4236" i="4" s="1"/>
  <c r="S4236" i="4" s="1"/>
  <c r="V4237" i="4" s="1"/>
  <c r="Q4236" i="4"/>
  <c r="O4236" i="4"/>
  <c r="U4237" i="4" l="1"/>
  <c r="E4237" i="4"/>
  <c r="T4237" i="4" s="1"/>
  <c r="S4237" i="4" s="1"/>
  <c r="V4238" i="4" s="1"/>
  <c r="C4238" i="4"/>
  <c r="O4237" i="4"/>
  <c r="Q4237" i="4"/>
  <c r="U737" i="4"/>
  <c r="C738" i="4"/>
  <c r="E737" i="4"/>
  <c r="T737" i="4" s="1"/>
  <c r="S737" i="4" s="1"/>
  <c r="V738" i="4" s="1"/>
  <c r="O737" i="4"/>
  <c r="U4238" i="4" l="1"/>
  <c r="E4238" i="4"/>
  <c r="T4238" i="4" s="1"/>
  <c r="S4238" i="4" s="1"/>
  <c r="V4239" i="4" s="1"/>
  <c r="C4239" i="4"/>
  <c r="O4238" i="4"/>
  <c r="Q4238" i="4"/>
  <c r="U738" i="4"/>
  <c r="E738" i="4"/>
  <c r="T738" i="4" s="1"/>
  <c r="S738" i="4" s="1"/>
  <c r="V739" i="4" s="1"/>
  <c r="C739" i="4"/>
  <c r="O738" i="4"/>
  <c r="U739" i="4" l="1"/>
  <c r="C740" i="4"/>
  <c r="O739" i="4"/>
  <c r="E739" i="4"/>
  <c r="T739" i="4" s="1"/>
  <c r="S739" i="4" s="1"/>
  <c r="V740" i="4" s="1"/>
  <c r="U4239" i="4"/>
  <c r="E4239" i="4"/>
  <c r="T4239" i="4" s="1"/>
  <c r="S4239" i="4" s="1"/>
  <c r="V4240" i="4" s="1"/>
  <c r="C4240" i="4"/>
  <c r="O4239" i="4"/>
  <c r="Q4239" i="4"/>
  <c r="U740" i="4" l="1"/>
  <c r="C741" i="4"/>
  <c r="E740" i="4"/>
  <c r="T740" i="4" s="1"/>
  <c r="S740" i="4" s="1"/>
  <c r="V741" i="4" s="1"/>
  <c r="O740" i="4"/>
  <c r="E4240" i="4"/>
  <c r="T4240" i="4" s="1"/>
  <c r="S4240" i="4" s="1"/>
  <c r="U4240" i="4"/>
  <c r="C4241" i="4"/>
  <c r="Q4240" i="4"/>
  <c r="O4240" i="4"/>
  <c r="V4241" i="4" l="1"/>
  <c r="U741" i="4"/>
  <c r="E741" i="4"/>
  <c r="T741" i="4" s="1"/>
  <c r="S741" i="4" s="1"/>
  <c r="V742" i="4" s="1"/>
  <c r="C742" i="4"/>
  <c r="O741" i="4"/>
  <c r="U4241" i="4"/>
  <c r="E4241" i="4"/>
  <c r="T4241" i="4" s="1"/>
  <c r="S4241" i="4" s="1"/>
  <c r="V4242" i="4" s="1"/>
  <c r="O4241" i="4"/>
  <c r="Q4241" i="4"/>
  <c r="C4242" i="4"/>
  <c r="U4242" i="4" l="1"/>
  <c r="C4243" i="4"/>
  <c r="E4242" i="4"/>
  <c r="T4242" i="4" s="1"/>
  <c r="S4242" i="4" s="1"/>
  <c r="V4243" i="4" s="1"/>
  <c r="Q4242" i="4"/>
  <c r="O4242" i="4"/>
  <c r="U742" i="4"/>
  <c r="E742" i="4"/>
  <c r="T742" i="4" s="1"/>
  <c r="S742" i="4" s="1"/>
  <c r="C743" i="4"/>
  <c r="O742" i="4"/>
  <c r="C744" i="4" l="1"/>
  <c r="E743" i="4"/>
  <c r="T743" i="4" s="1"/>
  <c r="S743" i="4" s="1"/>
  <c r="O743" i="4"/>
  <c r="U4243" i="4"/>
  <c r="E4243" i="4"/>
  <c r="T4243" i="4" s="1"/>
  <c r="S4243" i="4" s="1"/>
  <c r="V4244" i="4" s="1"/>
  <c r="C4244" i="4"/>
  <c r="O4243" i="4"/>
  <c r="Q4243" i="4"/>
  <c r="V743" i="4"/>
  <c r="U743" i="4" s="1"/>
  <c r="V744" i="4" l="1"/>
  <c r="U744" i="4"/>
  <c r="E744" i="4"/>
  <c r="T744" i="4" s="1"/>
  <c r="S744" i="4" s="1"/>
  <c r="V745" i="4" s="1"/>
  <c r="C745" i="4"/>
  <c r="O744" i="4"/>
  <c r="U4244" i="4"/>
  <c r="E4244" i="4"/>
  <c r="T4244" i="4" s="1"/>
  <c r="S4244" i="4" s="1"/>
  <c r="V4245" i="4" s="1"/>
  <c r="C4245" i="4"/>
  <c r="O4244" i="4"/>
  <c r="Q4244" i="4"/>
  <c r="U745" i="4" l="1"/>
  <c r="C746" i="4"/>
  <c r="E745" i="4"/>
  <c r="T745" i="4" s="1"/>
  <c r="S745" i="4" s="1"/>
  <c r="V746" i="4" s="1"/>
  <c r="O745" i="4"/>
  <c r="U4245" i="4"/>
  <c r="E4245" i="4"/>
  <c r="T4245" i="4" s="1"/>
  <c r="S4245" i="4" s="1"/>
  <c r="V4246" i="4" s="1"/>
  <c r="C4246" i="4"/>
  <c r="Q4245" i="4"/>
  <c r="O4245" i="4"/>
  <c r="U746" i="4" l="1"/>
  <c r="C747" i="4"/>
  <c r="E746" i="4"/>
  <c r="T746" i="4" s="1"/>
  <c r="S746" i="4" s="1"/>
  <c r="V747" i="4" s="1"/>
  <c r="O746" i="4"/>
  <c r="U4246" i="4"/>
  <c r="E4246" i="4"/>
  <c r="T4246" i="4" s="1"/>
  <c r="S4246" i="4" s="1"/>
  <c r="V4247" i="4" s="1"/>
  <c r="C4247" i="4"/>
  <c r="Q4246" i="4"/>
  <c r="O4246" i="4"/>
  <c r="U747" i="4" l="1"/>
  <c r="E747" i="4"/>
  <c r="T747" i="4" s="1"/>
  <c r="S747" i="4" s="1"/>
  <c r="V748" i="4" s="1"/>
  <c r="C748" i="4"/>
  <c r="O747" i="4"/>
  <c r="U4247" i="4"/>
  <c r="E4247" i="4"/>
  <c r="T4247" i="4" s="1"/>
  <c r="S4247" i="4" s="1"/>
  <c r="V4248" i="4" s="1"/>
  <c r="C4248" i="4"/>
  <c r="O4247" i="4"/>
  <c r="Q4247" i="4"/>
  <c r="U748" i="4" l="1"/>
  <c r="E748" i="4"/>
  <c r="T748" i="4" s="1"/>
  <c r="S748" i="4" s="1"/>
  <c r="V749" i="4" s="1"/>
  <c r="C749" i="4"/>
  <c r="O748" i="4"/>
  <c r="U4248" i="4"/>
  <c r="C4249" i="4"/>
  <c r="E4248" i="4"/>
  <c r="T4248" i="4" s="1"/>
  <c r="S4248" i="4" s="1"/>
  <c r="V4249" i="4" s="1"/>
  <c r="Q4248" i="4"/>
  <c r="O4248" i="4"/>
  <c r="U4249" i="4" l="1"/>
  <c r="E4249" i="4"/>
  <c r="T4249" i="4" s="1"/>
  <c r="S4249" i="4" s="1"/>
  <c r="V4250" i="4" s="1"/>
  <c r="C4250" i="4"/>
  <c r="O4249" i="4"/>
  <c r="Q4249" i="4"/>
  <c r="U749" i="4"/>
  <c r="C750" i="4"/>
  <c r="E749" i="4"/>
  <c r="T749" i="4" s="1"/>
  <c r="S749" i="4" s="1"/>
  <c r="V750" i="4" s="1"/>
  <c r="O749" i="4"/>
  <c r="U4250" i="4" l="1"/>
  <c r="E4250" i="4"/>
  <c r="T4250" i="4" s="1"/>
  <c r="S4250" i="4" s="1"/>
  <c r="V4251" i="4" s="1"/>
  <c r="C4251" i="4"/>
  <c r="O4250" i="4"/>
  <c r="Q4250" i="4"/>
  <c r="U750" i="4"/>
  <c r="E750" i="4"/>
  <c r="T750" i="4" s="1"/>
  <c r="S750" i="4" s="1"/>
  <c r="V751" i="4" s="1"/>
  <c r="C751" i="4"/>
  <c r="O750" i="4"/>
  <c r="U751" i="4" l="1"/>
  <c r="C752" i="4"/>
  <c r="E751" i="4"/>
  <c r="T751" i="4" s="1"/>
  <c r="S751" i="4" s="1"/>
  <c r="V752" i="4" s="1"/>
  <c r="O751" i="4"/>
  <c r="U4251" i="4"/>
  <c r="E4251" i="4"/>
  <c r="T4251" i="4" s="1"/>
  <c r="S4251" i="4" s="1"/>
  <c r="V4252" i="4" s="1"/>
  <c r="C4252" i="4"/>
  <c r="Q4251" i="4"/>
  <c r="O4251" i="4"/>
  <c r="U752" i="4" l="1"/>
  <c r="C753" i="4"/>
  <c r="E752" i="4"/>
  <c r="T752" i="4" s="1"/>
  <c r="S752" i="4" s="1"/>
  <c r="V753" i="4" s="1"/>
  <c r="O752" i="4"/>
  <c r="U4252" i="4"/>
  <c r="E4252" i="4"/>
  <c r="T4252" i="4" s="1"/>
  <c r="S4252" i="4" s="1"/>
  <c r="V4253" i="4" s="1"/>
  <c r="C4253" i="4"/>
  <c r="Q4252" i="4"/>
  <c r="O4252" i="4"/>
  <c r="U753" i="4" l="1"/>
  <c r="E753" i="4"/>
  <c r="T753" i="4" s="1"/>
  <c r="S753" i="4" s="1"/>
  <c r="V754" i="4" s="1"/>
  <c r="C754" i="4"/>
  <c r="O753" i="4"/>
  <c r="U4253" i="4"/>
  <c r="E4253" i="4"/>
  <c r="T4253" i="4" s="1"/>
  <c r="S4253" i="4" s="1"/>
  <c r="V4254" i="4" s="1"/>
  <c r="C4254" i="4"/>
  <c r="O4253" i="4"/>
  <c r="Q4253" i="4"/>
  <c r="U754" i="4" l="1"/>
  <c r="E754" i="4"/>
  <c r="T754" i="4" s="1"/>
  <c r="S754" i="4" s="1"/>
  <c r="V755" i="4" s="1"/>
  <c r="C755" i="4"/>
  <c r="O754" i="4"/>
  <c r="U4254" i="4"/>
  <c r="C4255" i="4"/>
  <c r="E4254" i="4"/>
  <c r="T4254" i="4" s="1"/>
  <c r="S4254" i="4" s="1"/>
  <c r="V4255" i="4" s="1"/>
  <c r="Q4254" i="4"/>
  <c r="O4254" i="4"/>
  <c r="U4255" i="4" l="1"/>
  <c r="E4255" i="4"/>
  <c r="T4255" i="4" s="1"/>
  <c r="S4255" i="4" s="1"/>
  <c r="V4256" i="4" s="1"/>
  <c r="C4256" i="4"/>
  <c r="Q4255" i="4"/>
  <c r="O4255" i="4"/>
  <c r="U755" i="4"/>
  <c r="C756" i="4"/>
  <c r="E755" i="4"/>
  <c r="T755" i="4" s="1"/>
  <c r="S755" i="4" s="1"/>
  <c r="V756" i="4" s="1"/>
  <c r="O755" i="4"/>
  <c r="U4256" i="4" l="1"/>
  <c r="C4257" i="4"/>
  <c r="E4256" i="4"/>
  <c r="T4256" i="4" s="1"/>
  <c r="S4256" i="4" s="1"/>
  <c r="V4257" i="4" s="1"/>
  <c r="O4256" i="4"/>
  <c r="Q4256" i="4"/>
  <c r="U756" i="4"/>
  <c r="C757" i="4"/>
  <c r="E756" i="4"/>
  <c r="T756" i="4" s="1"/>
  <c r="S756" i="4" s="1"/>
  <c r="V757" i="4" s="1"/>
  <c r="O756" i="4"/>
  <c r="U4257" i="4" l="1"/>
  <c r="E4257" i="4"/>
  <c r="T4257" i="4" s="1"/>
  <c r="S4257" i="4" s="1"/>
  <c r="V4258" i="4" s="1"/>
  <c r="C4258" i="4"/>
  <c r="O4257" i="4"/>
  <c r="Q4257" i="4"/>
  <c r="U757" i="4"/>
  <c r="C758" i="4"/>
  <c r="E757" i="4"/>
  <c r="T757" i="4" s="1"/>
  <c r="S757" i="4" s="1"/>
  <c r="O757" i="4"/>
  <c r="E4258" i="4" l="1"/>
  <c r="T4258" i="4" s="1"/>
  <c r="S4258" i="4" s="1"/>
  <c r="V4259" i="4" s="1"/>
  <c r="C4259" i="4"/>
  <c r="U4258" i="4"/>
  <c r="Q4258" i="4"/>
  <c r="O4258" i="4"/>
  <c r="V758" i="4"/>
  <c r="U758" i="4"/>
  <c r="C759" i="4"/>
  <c r="E758" i="4"/>
  <c r="T758" i="4" s="1"/>
  <c r="S758" i="4" s="1"/>
  <c r="V759" i="4" s="1"/>
  <c r="O758" i="4"/>
  <c r="U759" i="4" l="1"/>
  <c r="E759" i="4"/>
  <c r="T759" i="4" s="1"/>
  <c r="S759" i="4" s="1"/>
  <c r="V760" i="4" s="1"/>
  <c r="C760" i="4"/>
  <c r="O759" i="4"/>
  <c r="U4259" i="4"/>
  <c r="E4259" i="4"/>
  <c r="T4259" i="4" s="1"/>
  <c r="S4259" i="4" s="1"/>
  <c r="V4260" i="4" s="1"/>
  <c r="C4260" i="4"/>
  <c r="Q4259" i="4"/>
  <c r="O4259" i="4"/>
  <c r="U760" i="4" l="1"/>
  <c r="E760" i="4"/>
  <c r="T760" i="4" s="1"/>
  <c r="S760" i="4" s="1"/>
  <c r="V761" i="4" s="1"/>
  <c r="C761" i="4"/>
  <c r="O760" i="4"/>
  <c r="U4260" i="4"/>
  <c r="C4261" i="4"/>
  <c r="E4260" i="4"/>
  <c r="T4260" i="4" s="1"/>
  <c r="S4260" i="4" s="1"/>
  <c r="V4261" i="4" s="1"/>
  <c r="O4260" i="4"/>
  <c r="Q4260" i="4"/>
  <c r="U4261" i="4" l="1"/>
  <c r="E4261" i="4"/>
  <c r="T4261" i="4" s="1"/>
  <c r="S4261" i="4" s="1"/>
  <c r="V4262" i="4" s="1"/>
  <c r="C4262" i="4"/>
  <c r="Q4261" i="4"/>
  <c r="O4261" i="4"/>
  <c r="U761" i="4"/>
  <c r="C762" i="4"/>
  <c r="E761" i="4"/>
  <c r="T761" i="4" s="1"/>
  <c r="S761" i="4" s="1"/>
  <c r="V762" i="4" s="1"/>
  <c r="O761" i="4"/>
  <c r="U4262" i="4" l="1"/>
  <c r="E4262" i="4"/>
  <c r="T4262" i="4" s="1"/>
  <c r="S4262" i="4" s="1"/>
  <c r="V4263" i="4" s="1"/>
  <c r="C4263" i="4"/>
  <c r="Q4262" i="4"/>
  <c r="O4262" i="4"/>
  <c r="U762" i="4"/>
  <c r="E762" i="4"/>
  <c r="T762" i="4" s="1"/>
  <c r="S762" i="4" s="1"/>
  <c r="V763" i="4" s="1"/>
  <c r="C763" i="4"/>
  <c r="O762" i="4"/>
  <c r="U763" i="4" l="1"/>
  <c r="C764" i="4"/>
  <c r="E763" i="4"/>
  <c r="T763" i="4" s="1"/>
  <c r="S763" i="4" s="1"/>
  <c r="V764" i="4" s="1"/>
  <c r="O763" i="4"/>
  <c r="U4263" i="4"/>
  <c r="E4263" i="4"/>
  <c r="T4263" i="4" s="1"/>
  <c r="S4263" i="4" s="1"/>
  <c r="V4264" i="4" s="1"/>
  <c r="Q4263" i="4"/>
  <c r="O4263" i="4"/>
  <c r="C4264" i="4"/>
  <c r="U764" i="4" l="1"/>
  <c r="C765" i="4"/>
  <c r="E764" i="4"/>
  <c r="T764" i="4" s="1"/>
  <c r="S764" i="4" s="1"/>
  <c r="V765" i="4" s="1"/>
  <c r="O764" i="4"/>
  <c r="U4264" i="4"/>
  <c r="E4264" i="4"/>
  <c r="T4264" i="4" s="1"/>
  <c r="S4264" i="4" s="1"/>
  <c r="V4265" i="4" s="1"/>
  <c r="C4265" i="4"/>
  <c r="O4264" i="4"/>
  <c r="Q4264" i="4"/>
  <c r="U765" i="4" l="1"/>
  <c r="E765" i="4"/>
  <c r="T765" i="4" s="1"/>
  <c r="S765" i="4" s="1"/>
  <c r="V766" i="4" s="1"/>
  <c r="C766" i="4"/>
  <c r="O765" i="4"/>
  <c r="U4265" i="4"/>
  <c r="E4265" i="4"/>
  <c r="T4265" i="4" s="1"/>
  <c r="S4265" i="4" s="1"/>
  <c r="V4266" i="4" s="1"/>
  <c r="Q4265" i="4"/>
  <c r="O4265" i="4"/>
  <c r="C4266" i="4"/>
  <c r="U766" i="4" l="1"/>
  <c r="E766" i="4"/>
  <c r="T766" i="4" s="1"/>
  <c r="S766" i="4" s="1"/>
  <c r="V767" i="4" s="1"/>
  <c r="C767" i="4"/>
  <c r="O766" i="4"/>
  <c r="U4266" i="4"/>
  <c r="C4267" i="4"/>
  <c r="E4266" i="4"/>
  <c r="T4266" i="4" s="1"/>
  <c r="S4266" i="4" s="1"/>
  <c r="V4267" i="4" s="1"/>
  <c r="Q4266" i="4"/>
  <c r="O4266" i="4"/>
  <c r="U4267" i="4" l="1"/>
  <c r="E4267" i="4"/>
  <c r="T4267" i="4" s="1"/>
  <c r="S4267" i="4" s="1"/>
  <c r="V4268" i="4" s="1"/>
  <c r="C4268" i="4"/>
  <c r="Q4267" i="4"/>
  <c r="O4267" i="4"/>
  <c r="U767" i="4"/>
  <c r="C768" i="4"/>
  <c r="E767" i="4"/>
  <c r="T767" i="4" s="1"/>
  <c r="S767" i="4" s="1"/>
  <c r="V768" i="4" s="1"/>
  <c r="O767" i="4"/>
  <c r="U4268" i="4" l="1"/>
  <c r="E4268" i="4"/>
  <c r="T4268" i="4" s="1"/>
  <c r="S4268" i="4" s="1"/>
  <c r="V4269" i="4" s="1"/>
  <c r="C4269" i="4"/>
  <c r="Q4268" i="4"/>
  <c r="O4268" i="4"/>
  <c r="U768" i="4"/>
  <c r="E768" i="4"/>
  <c r="T768" i="4" s="1"/>
  <c r="S768" i="4" s="1"/>
  <c r="V769" i="4" s="1"/>
  <c r="C769" i="4"/>
  <c r="O768" i="4"/>
  <c r="U769" i="4" l="1"/>
  <c r="C770" i="4"/>
  <c r="E769" i="4"/>
  <c r="T769" i="4" s="1"/>
  <c r="S769" i="4" s="1"/>
  <c r="V770" i="4" s="1"/>
  <c r="O769" i="4"/>
  <c r="U4269" i="4"/>
  <c r="E4269" i="4"/>
  <c r="T4269" i="4" s="1"/>
  <c r="S4269" i="4" s="1"/>
  <c r="V4270" i="4" s="1"/>
  <c r="C4270" i="4"/>
  <c r="Q4269" i="4"/>
  <c r="O4269" i="4"/>
  <c r="U770" i="4" l="1"/>
  <c r="C771" i="4"/>
  <c r="E770" i="4"/>
  <c r="T770" i="4" s="1"/>
  <c r="S770" i="4" s="1"/>
  <c r="V771" i="4" s="1"/>
  <c r="O770" i="4"/>
  <c r="U4270" i="4"/>
  <c r="E4270" i="4"/>
  <c r="T4270" i="4" s="1"/>
  <c r="S4270" i="4" s="1"/>
  <c r="V4271" i="4" s="1"/>
  <c r="C4271" i="4"/>
  <c r="O4270" i="4"/>
  <c r="Q4270" i="4"/>
  <c r="U771" i="4" l="1"/>
  <c r="E771" i="4"/>
  <c r="T771" i="4" s="1"/>
  <c r="S771" i="4" s="1"/>
  <c r="V772" i="4" s="1"/>
  <c r="C772" i="4"/>
  <c r="O771" i="4"/>
  <c r="U4271" i="4"/>
  <c r="E4271" i="4"/>
  <c r="T4271" i="4" s="1"/>
  <c r="S4271" i="4" s="1"/>
  <c r="V4272" i="4" s="1"/>
  <c r="C4272" i="4"/>
  <c r="Q4271" i="4"/>
  <c r="O4271" i="4"/>
  <c r="U772" i="4" l="1"/>
  <c r="E772" i="4"/>
  <c r="T772" i="4" s="1"/>
  <c r="S772" i="4" s="1"/>
  <c r="V773" i="4" s="1"/>
  <c r="C773" i="4"/>
  <c r="O772" i="4"/>
  <c r="U4272" i="4"/>
  <c r="C4273" i="4"/>
  <c r="E4272" i="4"/>
  <c r="T4272" i="4" s="1"/>
  <c r="S4272" i="4" s="1"/>
  <c r="V4273" i="4" s="1"/>
  <c r="Q4272" i="4"/>
  <c r="O4272" i="4"/>
  <c r="U4273" i="4" l="1"/>
  <c r="E4273" i="4"/>
  <c r="T4273" i="4" s="1"/>
  <c r="S4273" i="4" s="1"/>
  <c r="V4274" i="4" s="1"/>
  <c r="C4274" i="4"/>
  <c r="Q4273" i="4"/>
  <c r="O4273" i="4"/>
  <c r="U773" i="4"/>
  <c r="C774" i="4"/>
  <c r="E773" i="4"/>
  <c r="T773" i="4" s="1"/>
  <c r="S773" i="4" s="1"/>
  <c r="V774" i="4" s="1"/>
  <c r="O773" i="4"/>
  <c r="U4274" i="4" l="1"/>
  <c r="E4274" i="4"/>
  <c r="T4274" i="4" s="1"/>
  <c r="S4274" i="4" s="1"/>
  <c r="V4275" i="4" s="1"/>
  <c r="C4275" i="4"/>
  <c r="Q4274" i="4"/>
  <c r="O4274" i="4"/>
  <c r="U774" i="4"/>
  <c r="E774" i="4"/>
  <c r="T774" i="4" s="1"/>
  <c r="S774" i="4" s="1"/>
  <c r="V775" i="4" s="1"/>
  <c r="C775" i="4"/>
  <c r="O774" i="4"/>
  <c r="C776" i="4" l="1"/>
  <c r="U775" i="4"/>
  <c r="E775" i="4"/>
  <c r="T775" i="4" s="1"/>
  <c r="S775" i="4" s="1"/>
  <c r="V776" i="4" s="1"/>
  <c r="O775" i="4"/>
  <c r="U4275" i="4"/>
  <c r="E4275" i="4"/>
  <c r="T4275" i="4" s="1"/>
  <c r="S4275" i="4" s="1"/>
  <c r="V4276" i="4" s="1"/>
  <c r="Q4275" i="4"/>
  <c r="O4275" i="4"/>
  <c r="C4276" i="4"/>
  <c r="E4276" i="4" l="1"/>
  <c r="T4276" i="4" s="1"/>
  <c r="S4276" i="4" s="1"/>
  <c r="V4277" i="4" s="1"/>
  <c r="C4277" i="4"/>
  <c r="U4276" i="4"/>
  <c r="O4276" i="4"/>
  <c r="Q4276" i="4"/>
  <c r="U776" i="4"/>
  <c r="C777" i="4"/>
  <c r="E776" i="4"/>
  <c r="T776" i="4" s="1"/>
  <c r="S776" i="4" s="1"/>
  <c r="V777" i="4" s="1"/>
  <c r="O776" i="4"/>
  <c r="U777" i="4" l="1"/>
  <c r="E777" i="4"/>
  <c r="T777" i="4" s="1"/>
  <c r="S777" i="4" s="1"/>
  <c r="V778" i="4" s="1"/>
  <c r="C778" i="4"/>
  <c r="O777" i="4"/>
  <c r="U4277" i="4"/>
  <c r="E4277" i="4"/>
  <c r="T4277" i="4" s="1"/>
  <c r="S4277" i="4" s="1"/>
  <c r="V4278" i="4" s="1"/>
  <c r="C4278" i="4"/>
  <c r="Q4277" i="4"/>
  <c r="O4277" i="4"/>
  <c r="U778" i="4" l="1"/>
  <c r="E778" i="4"/>
  <c r="T778" i="4" s="1"/>
  <c r="S778" i="4" s="1"/>
  <c r="V779" i="4" s="1"/>
  <c r="C779" i="4"/>
  <c r="O778" i="4"/>
  <c r="U4278" i="4"/>
  <c r="C4279" i="4"/>
  <c r="E4278" i="4"/>
  <c r="T4278" i="4" s="1"/>
  <c r="S4278" i="4" s="1"/>
  <c r="V4279" i="4" s="1"/>
  <c r="O4278" i="4"/>
  <c r="Q4278" i="4"/>
  <c r="U4279" i="4" l="1"/>
  <c r="E4279" i="4"/>
  <c r="T4279" i="4" s="1"/>
  <c r="S4279" i="4" s="1"/>
  <c r="V4280" i="4" s="1"/>
  <c r="C4280" i="4"/>
  <c r="Q4279" i="4"/>
  <c r="O4279" i="4"/>
  <c r="U779" i="4"/>
  <c r="C780" i="4"/>
  <c r="E779" i="4"/>
  <c r="T779" i="4" s="1"/>
  <c r="S779" i="4" s="1"/>
  <c r="V780" i="4" s="1"/>
  <c r="O779" i="4"/>
  <c r="U4280" i="4" l="1"/>
  <c r="E4280" i="4"/>
  <c r="T4280" i="4" s="1"/>
  <c r="S4280" i="4" s="1"/>
  <c r="V4281" i="4" s="1"/>
  <c r="C4281" i="4"/>
  <c r="Q4280" i="4"/>
  <c r="O4280" i="4"/>
  <c r="U780" i="4"/>
  <c r="E780" i="4"/>
  <c r="T780" i="4" s="1"/>
  <c r="S780" i="4" s="1"/>
  <c r="V781" i="4" s="1"/>
  <c r="C781" i="4"/>
  <c r="O780" i="4"/>
  <c r="U781" i="4" l="1"/>
  <c r="C782" i="4"/>
  <c r="E781" i="4"/>
  <c r="T781" i="4" s="1"/>
  <c r="S781" i="4" s="1"/>
  <c r="V782" i="4" s="1"/>
  <c r="O781" i="4"/>
  <c r="U4281" i="4"/>
  <c r="E4281" i="4"/>
  <c r="T4281" i="4" s="1"/>
  <c r="S4281" i="4" s="1"/>
  <c r="V4282" i="4" s="1"/>
  <c r="C4282" i="4"/>
  <c r="Q4281" i="4"/>
  <c r="O4281" i="4"/>
  <c r="U782" i="4" l="1"/>
  <c r="C783" i="4"/>
  <c r="E782" i="4"/>
  <c r="T782" i="4" s="1"/>
  <c r="S782" i="4" s="1"/>
  <c r="V783" i="4" s="1"/>
  <c r="O782" i="4"/>
  <c r="U4282" i="4"/>
  <c r="E4282" i="4"/>
  <c r="T4282" i="4" s="1"/>
  <c r="S4282" i="4" s="1"/>
  <c r="V4283" i="4" s="1"/>
  <c r="C4283" i="4"/>
  <c r="Q4282" i="4"/>
  <c r="O4282" i="4"/>
  <c r="U783" i="4" l="1"/>
  <c r="E783" i="4"/>
  <c r="T783" i="4" s="1"/>
  <c r="S783" i="4" s="1"/>
  <c r="V784" i="4" s="1"/>
  <c r="C784" i="4"/>
  <c r="O783" i="4"/>
  <c r="U4283" i="4"/>
  <c r="E4283" i="4"/>
  <c r="T4283" i="4" s="1"/>
  <c r="S4283" i="4" s="1"/>
  <c r="V4284" i="4" s="1"/>
  <c r="C4284" i="4"/>
  <c r="Q4283" i="4"/>
  <c r="O4283" i="4"/>
  <c r="U784" i="4" l="1"/>
  <c r="E784" i="4"/>
  <c r="T784" i="4" s="1"/>
  <c r="S784" i="4" s="1"/>
  <c r="V785" i="4" s="1"/>
  <c r="C785" i="4"/>
  <c r="O784" i="4"/>
  <c r="U4284" i="4"/>
  <c r="C4285" i="4"/>
  <c r="E4284" i="4"/>
  <c r="T4284" i="4" s="1"/>
  <c r="S4284" i="4" s="1"/>
  <c r="V4285" i="4" s="1"/>
  <c r="O4284" i="4"/>
  <c r="Q4284" i="4"/>
  <c r="U4285" i="4" l="1"/>
  <c r="E4285" i="4"/>
  <c r="T4285" i="4" s="1"/>
  <c r="S4285" i="4" s="1"/>
  <c r="V4286" i="4" s="1"/>
  <c r="C4286" i="4"/>
  <c r="Q4285" i="4"/>
  <c r="O4285" i="4"/>
  <c r="U785" i="4"/>
  <c r="C786" i="4"/>
  <c r="E785" i="4"/>
  <c r="T785" i="4" s="1"/>
  <c r="S785" i="4" s="1"/>
  <c r="V786" i="4" s="1"/>
  <c r="O785" i="4"/>
  <c r="U4286" i="4" l="1"/>
  <c r="E4286" i="4"/>
  <c r="T4286" i="4" s="1"/>
  <c r="S4286" i="4" s="1"/>
  <c r="V4287" i="4" s="1"/>
  <c r="C4287" i="4"/>
  <c r="Q4286" i="4"/>
  <c r="O4286" i="4"/>
  <c r="U786" i="4"/>
  <c r="E786" i="4"/>
  <c r="T786" i="4" s="1"/>
  <c r="S786" i="4" s="1"/>
  <c r="V787" i="4" s="1"/>
  <c r="C787" i="4"/>
  <c r="O786" i="4"/>
  <c r="U787" i="4" l="1"/>
  <c r="C788" i="4"/>
  <c r="E787" i="4"/>
  <c r="T787" i="4" s="1"/>
  <c r="S787" i="4" s="1"/>
  <c r="V788" i="4" s="1"/>
  <c r="O787" i="4"/>
  <c r="U4287" i="4"/>
  <c r="E4287" i="4"/>
  <c r="T4287" i="4" s="1"/>
  <c r="S4287" i="4" s="1"/>
  <c r="V4288" i="4" s="1"/>
  <c r="Q4287" i="4"/>
  <c r="C4288" i="4"/>
  <c r="O4287" i="4"/>
  <c r="U4288" i="4" l="1"/>
  <c r="E4288" i="4"/>
  <c r="T4288" i="4" s="1"/>
  <c r="S4288" i="4" s="1"/>
  <c r="V4289" i="4" s="1"/>
  <c r="C4289" i="4"/>
  <c r="Q4288" i="4"/>
  <c r="O4288" i="4"/>
  <c r="U788" i="4"/>
  <c r="C789" i="4"/>
  <c r="E788" i="4"/>
  <c r="T788" i="4" s="1"/>
  <c r="S788" i="4" s="1"/>
  <c r="V789" i="4" s="1"/>
  <c r="O788" i="4"/>
  <c r="U4289" i="4" l="1"/>
  <c r="E4289" i="4"/>
  <c r="T4289" i="4" s="1"/>
  <c r="S4289" i="4" s="1"/>
  <c r="V4290" i="4" s="1"/>
  <c r="Q4289" i="4"/>
  <c r="O4289" i="4"/>
  <c r="C4290" i="4"/>
  <c r="U789" i="4"/>
  <c r="E789" i="4"/>
  <c r="T789" i="4" s="1"/>
  <c r="S789" i="4" s="1"/>
  <c r="V790" i="4" s="1"/>
  <c r="C790" i="4"/>
  <c r="O789" i="4"/>
  <c r="U790" i="4" l="1"/>
  <c r="E790" i="4"/>
  <c r="T790" i="4" s="1"/>
  <c r="S790" i="4" s="1"/>
  <c r="V791" i="4" s="1"/>
  <c r="C791" i="4"/>
  <c r="O790" i="4"/>
  <c r="U4290" i="4"/>
  <c r="C4291" i="4"/>
  <c r="E4290" i="4"/>
  <c r="T4290" i="4" s="1"/>
  <c r="S4290" i="4" s="1"/>
  <c r="V4291" i="4" s="1"/>
  <c r="Q4290" i="4"/>
  <c r="O4290" i="4"/>
  <c r="U4291" i="4" l="1"/>
  <c r="E4291" i="4"/>
  <c r="T4291" i="4" s="1"/>
  <c r="S4291" i="4" s="1"/>
  <c r="V4292" i="4" s="1"/>
  <c r="C4292" i="4"/>
  <c r="Q4291" i="4"/>
  <c r="O4291" i="4"/>
  <c r="U791" i="4"/>
  <c r="C792" i="4"/>
  <c r="E791" i="4"/>
  <c r="T791" i="4" s="1"/>
  <c r="S791" i="4" s="1"/>
  <c r="V792" i="4" s="1"/>
  <c r="O791" i="4"/>
  <c r="U4292" i="4" l="1"/>
  <c r="E4292" i="4"/>
  <c r="T4292" i="4" s="1"/>
  <c r="S4292" i="4" s="1"/>
  <c r="V4293" i="4" s="1"/>
  <c r="C4293" i="4"/>
  <c r="Q4292" i="4"/>
  <c r="O4292" i="4"/>
  <c r="U792" i="4"/>
  <c r="E792" i="4"/>
  <c r="T792" i="4" s="1"/>
  <c r="S792" i="4" s="1"/>
  <c r="V793" i="4" s="1"/>
  <c r="C793" i="4"/>
  <c r="O792" i="4"/>
  <c r="U793" i="4" l="1"/>
  <c r="C794" i="4"/>
  <c r="E793" i="4"/>
  <c r="T793" i="4" s="1"/>
  <c r="S793" i="4" s="1"/>
  <c r="V794" i="4" s="1"/>
  <c r="O793" i="4"/>
  <c r="U4293" i="4"/>
  <c r="E4293" i="4"/>
  <c r="T4293" i="4" s="1"/>
  <c r="S4293" i="4" s="1"/>
  <c r="V4294" i="4" s="1"/>
  <c r="C4294" i="4"/>
  <c r="Q4293" i="4"/>
  <c r="O4293" i="4"/>
  <c r="U794" i="4" l="1"/>
  <c r="C795" i="4"/>
  <c r="E794" i="4"/>
  <c r="T794" i="4" s="1"/>
  <c r="S794" i="4" s="1"/>
  <c r="V795" i="4" s="1"/>
  <c r="O794" i="4"/>
  <c r="E4294" i="4"/>
  <c r="T4294" i="4" s="1"/>
  <c r="S4294" i="4" s="1"/>
  <c r="V4295" i="4" s="1"/>
  <c r="U4294" i="4"/>
  <c r="C4295" i="4"/>
  <c r="Q4294" i="4"/>
  <c r="O4294" i="4"/>
  <c r="U795" i="4" l="1"/>
  <c r="E795" i="4"/>
  <c r="T795" i="4" s="1"/>
  <c r="S795" i="4" s="1"/>
  <c r="V796" i="4" s="1"/>
  <c r="C796" i="4"/>
  <c r="O795" i="4"/>
  <c r="U4295" i="4"/>
  <c r="E4295" i="4"/>
  <c r="T4295" i="4" s="1"/>
  <c r="S4295" i="4" s="1"/>
  <c r="V4296" i="4" s="1"/>
  <c r="C4296" i="4"/>
  <c r="Q4295" i="4"/>
  <c r="O4295" i="4"/>
  <c r="U796" i="4" l="1"/>
  <c r="E796" i="4"/>
  <c r="T796" i="4" s="1"/>
  <c r="S796" i="4" s="1"/>
  <c r="V797" i="4" s="1"/>
  <c r="C797" i="4"/>
  <c r="O796" i="4"/>
  <c r="U4296" i="4"/>
  <c r="C4297" i="4"/>
  <c r="E4296" i="4"/>
  <c r="T4296" i="4" s="1"/>
  <c r="S4296" i="4" s="1"/>
  <c r="V4297" i="4" s="1"/>
  <c r="O4296" i="4"/>
  <c r="Q4296" i="4"/>
  <c r="U4297" i="4" l="1"/>
  <c r="E4297" i="4"/>
  <c r="T4297" i="4" s="1"/>
  <c r="S4297" i="4" s="1"/>
  <c r="V4298" i="4" s="1"/>
  <c r="C4298" i="4"/>
  <c r="Q4297" i="4"/>
  <c r="O4297" i="4"/>
  <c r="U797" i="4"/>
  <c r="C798" i="4"/>
  <c r="E797" i="4"/>
  <c r="T797" i="4" s="1"/>
  <c r="S797" i="4" s="1"/>
  <c r="V798" i="4" s="1"/>
  <c r="O797" i="4"/>
  <c r="U4298" i="4" l="1"/>
  <c r="E4298" i="4"/>
  <c r="T4298" i="4" s="1"/>
  <c r="S4298" i="4" s="1"/>
  <c r="V4299" i="4" s="1"/>
  <c r="C4299" i="4"/>
  <c r="Q4298" i="4"/>
  <c r="O4298" i="4"/>
  <c r="U798" i="4"/>
  <c r="E798" i="4"/>
  <c r="T798" i="4" s="1"/>
  <c r="S798" i="4" s="1"/>
  <c r="V799" i="4" s="1"/>
  <c r="C799" i="4"/>
  <c r="O798" i="4"/>
  <c r="U799" i="4" l="1"/>
  <c r="C800" i="4"/>
  <c r="E799" i="4"/>
  <c r="T799" i="4" s="1"/>
  <c r="S799" i="4" s="1"/>
  <c r="V800" i="4" s="1"/>
  <c r="O799" i="4"/>
  <c r="U4299" i="4"/>
  <c r="E4299" i="4"/>
  <c r="T4299" i="4" s="1"/>
  <c r="S4299" i="4" s="1"/>
  <c r="V4300" i="4" s="1"/>
  <c r="Q4299" i="4"/>
  <c r="C4300" i="4"/>
  <c r="O4299" i="4"/>
  <c r="U4300" i="4" l="1"/>
  <c r="E4300" i="4"/>
  <c r="T4300" i="4" s="1"/>
  <c r="S4300" i="4" s="1"/>
  <c r="V4301" i="4" s="1"/>
  <c r="C4301" i="4"/>
  <c r="Q4300" i="4"/>
  <c r="O4300" i="4"/>
  <c r="U800" i="4"/>
  <c r="C801" i="4"/>
  <c r="E800" i="4"/>
  <c r="T800" i="4" s="1"/>
  <c r="S800" i="4" s="1"/>
  <c r="V801" i="4" s="1"/>
  <c r="O800" i="4"/>
  <c r="U4301" i="4" l="1"/>
  <c r="E4301" i="4"/>
  <c r="T4301" i="4" s="1"/>
  <c r="S4301" i="4" s="1"/>
  <c r="V4302" i="4" s="1"/>
  <c r="Q4301" i="4"/>
  <c r="O4301" i="4"/>
  <c r="C4302" i="4"/>
  <c r="U801" i="4"/>
  <c r="E801" i="4"/>
  <c r="T801" i="4" s="1"/>
  <c r="S801" i="4" s="1"/>
  <c r="V802" i="4" s="1"/>
  <c r="C802" i="4"/>
  <c r="O801" i="4"/>
  <c r="U802" i="4" l="1"/>
  <c r="E802" i="4"/>
  <c r="T802" i="4" s="1"/>
  <c r="S802" i="4" s="1"/>
  <c r="V803" i="4" s="1"/>
  <c r="C803" i="4"/>
  <c r="O802" i="4"/>
  <c r="U4302" i="4"/>
  <c r="C4303" i="4"/>
  <c r="E4302" i="4"/>
  <c r="T4302" i="4" s="1"/>
  <c r="S4302" i="4" s="1"/>
  <c r="V4303" i="4" s="1"/>
  <c r="Q4302" i="4"/>
  <c r="O4302" i="4"/>
  <c r="U4303" i="4" l="1"/>
  <c r="E4303" i="4"/>
  <c r="T4303" i="4" s="1"/>
  <c r="S4303" i="4" s="1"/>
  <c r="V4304" i="4" s="1"/>
  <c r="C4304" i="4"/>
  <c r="Q4303" i="4"/>
  <c r="O4303" i="4"/>
  <c r="U803" i="4"/>
  <c r="C804" i="4"/>
  <c r="E803" i="4"/>
  <c r="T803" i="4" s="1"/>
  <c r="S803" i="4" s="1"/>
  <c r="V804" i="4" s="1"/>
  <c r="O803" i="4"/>
  <c r="U4304" i="4" l="1"/>
  <c r="E4304" i="4"/>
  <c r="T4304" i="4" s="1"/>
  <c r="S4304" i="4" s="1"/>
  <c r="V4305" i="4" s="1"/>
  <c r="C4305" i="4"/>
  <c r="Q4304" i="4"/>
  <c r="O4304" i="4"/>
  <c r="U804" i="4"/>
  <c r="E804" i="4"/>
  <c r="T804" i="4" s="1"/>
  <c r="S804" i="4" s="1"/>
  <c r="V805" i="4" s="1"/>
  <c r="C805" i="4"/>
  <c r="O804" i="4"/>
  <c r="U805" i="4" l="1"/>
  <c r="C806" i="4"/>
  <c r="E805" i="4"/>
  <c r="T805" i="4" s="1"/>
  <c r="S805" i="4" s="1"/>
  <c r="V806" i="4" s="1"/>
  <c r="O805" i="4"/>
  <c r="U4305" i="4"/>
  <c r="E4305" i="4"/>
  <c r="T4305" i="4" s="1"/>
  <c r="S4305" i="4" s="1"/>
  <c r="V4306" i="4" s="1"/>
  <c r="C4306" i="4"/>
  <c r="Q4305" i="4"/>
  <c r="O4305" i="4"/>
  <c r="U806" i="4" l="1"/>
  <c r="C807" i="4"/>
  <c r="E806" i="4"/>
  <c r="T806" i="4" s="1"/>
  <c r="S806" i="4" s="1"/>
  <c r="V807" i="4" s="1"/>
  <c r="O806" i="4"/>
  <c r="U4306" i="4"/>
  <c r="C4307" i="4"/>
  <c r="O4306" i="4"/>
  <c r="E4306" i="4"/>
  <c r="T4306" i="4" s="1"/>
  <c r="S4306" i="4" s="1"/>
  <c r="V4307" i="4" s="1"/>
  <c r="Q4306" i="4"/>
  <c r="U4307" i="4" l="1"/>
  <c r="E4307" i="4"/>
  <c r="T4307" i="4" s="1"/>
  <c r="S4307" i="4" s="1"/>
  <c r="V4308" i="4" s="1"/>
  <c r="C4308" i="4"/>
  <c r="O4307" i="4"/>
  <c r="Q4307" i="4"/>
  <c r="U807" i="4"/>
  <c r="E807" i="4"/>
  <c r="T807" i="4" s="1"/>
  <c r="S807" i="4" s="1"/>
  <c r="C808" i="4"/>
  <c r="O807" i="4"/>
  <c r="C809" i="4" l="1"/>
  <c r="E808" i="4"/>
  <c r="T808" i="4" s="1"/>
  <c r="S808" i="4" s="1"/>
  <c r="O808" i="4"/>
  <c r="U4308" i="4"/>
  <c r="C4309" i="4"/>
  <c r="E4308" i="4"/>
  <c r="T4308" i="4" s="1"/>
  <c r="S4308" i="4" s="1"/>
  <c r="V4309" i="4" s="1"/>
  <c r="O4308" i="4"/>
  <c r="Q4308" i="4"/>
  <c r="V808" i="4"/>
  <c r="U808" i="4" s="1"/>
  <c r="V809" i="4" l="1"/>
  <c r="U4309" i="4"/>
  <c r="E4309" i="4"/>
  <c r="T4309" i="4" s="1"/>
  <c r="S4309" i="4" s="1"/>
  <c r="V4310" i="4" s="1"/>
  <c r="C4310" i="4"/>
  <c r="O4309" i="4"/>
  <c r="Q4309" i="4"/>
  <c r="U809" i="4"/>
  <c r="C810" i="4"/>
  <c r="E809" i="4"/>
  <c r="T809" i="4" s="1"/>
  <c r="S809" i="4" s="1"/>
  <c r="V810" i="4" s="1"/>
  <c r="O809" i="4"/>
  <c r="U4310" i="4" l="1"/>
  <c r="E4310" i="4"/>
  <c r="T4310" i="4" s="1"/>
  <c r="S4310" i="4" s="1"/>
  <c r="V4311" i="4" s="1"/>
  <c r="C4311" i="4"/>
  <c r="Q4310" i="4"/>
  <c r="O4310" i="4"/>
  <c r="U810" i="4"/>
  <c r="E810" i="4"/>
  <c r="T810" i="4" s="1"/>
  <c r="S810" i="4" s="1"/>
  <c r="V811" i="4" s="1"/>
  <c r="C811" i="4"/>
  <c r="O810" i="4"/>
  <c r="U811" i="4" l="1"/>
  <c r="E811" i="4"/>
  <c r="T811" i="4" s="1"/>
  <c r="S811" i="4" s="1"/>
  <c r="V812" i="4" s="1"/>
  <c r="C812" i="4"/>
  <c r="O811" i="4"/>
  <c r="U4311" i="4"/>
  <c r="E4311" i="4"/>
  <c r="T4311" i="4" s="1"/>
  <c r="S4311" i="4" s="1"/>
  <c r="V4312" i="4" s="1"/>
  <c r="C4312" i="4"/>
  <c r="Q4311" i="4"/>
  <c r="O4311" i="4"/>
  <c r="U812" i="4" l="1"/>
  <c r="E812" i="4"/>
  <c r="T812" i="4" s="1"/>
  <c r="S812" i="4" s="1"/>
  <c r="V813" i="4" s="1"/>
  <c r="C813" i="4"/>
  <c r="O812" i="4"/>
  <c r="E4312" i="4"/>
  <c r="T4312" i="4" s="1"/>
  <c r="S4312" i="4" s="1"/>
  <c r="V4313" i="4" s="1"/>
  <c r="C4313" i="4"/>
  <c r="U4312" i="4"/>
  <c r="O4312" i="4"/>
  <c r="Q4312" i="4"/>
  <c r="U4313" i="4" l="1"/>
  <c r="E4313" i="4"/>
  <c r="T4313" i="4" s="1"/>
  <c r="S4313" i="4" s="1"/>
  <c r="V4314" i="4" s="1"/>
  <c r="C4314" i="4"/>
  <c r="O4313" i="4"/>
  <c r="Q4313" i="4"/>
  <c r="U813" i="4"/>
  <c r="E813" i="4"/>
  <c r="T813" i="4" s="1"/>
  <c r="S813" i="4" s="1"/>
  <c r="V814" i="4" s="1"/>
  <c r="C814" i="4"/>
  <c r="O813" i="4"/>
  <c r="U814" i="4" l="1"/>
  <c r="C815" i="4"/>
  <c r="E814" i="4"/>
  <c r="T814" i="4" s="1"/>
  <c r="S814" i="4" s="1"/>
  <c r="V815" i="4" s="1"/>
  <c r="O814" i="4"/>
  <c r="U4314" i="4"/>
  <c r="C4315" i="4"/>
  <c r="E4314" i="4"/>
  <c r="T4314" i="4" s="1"/>
  <c r="S4314" i="4" s="1"/>
  <c r="V4315" i="4" s="1"/>
  <c r="Q4314" i="4"/>
  <c r="O4314" i="4"/>
  <c r="U4315" i="4" l="1"/>
  <c r="E4315" i="4"/>
  <c r="T4315" i="4" s="1"/>
  <c r="S4315" i="4" s="1"/>
  <c r="V4316" i="4" s="1"/>
  <c r="C4316" i="4"/>
  <c r="O4315" i="4"/>
  <c r="Q4315" i="4"/>
  <c r="U815" i="4"/>
  <c r="E815" i="4"/>
  <c r="T815" i="4" s="1"/>
  <c r="S815" i="4" s="1"/>
  <c r="V816" i="4" s="1"/>
  <c r="C816" i="4"/>
  <c r="O815" i="4"/>
  <c r="U816" i="4" l="1"/>
  <c r="E816" i="4"/>
  <c r="T816" i="4" s="1"/>
  <c r="S816" i="4" s="1"/>
  <c r="V817" i="4" s="1"/>
  <c r="C817" i="4"/>
  <c r="O816" i="4"/>
  <c r="U4316" i="4"/>
  <c r="E4316" i="4"/>
  <c r="T4316" i="4" s="1"/>
  <c r="S4316" i="4" s="1"/>
  <c r="V4317" i="4" s="1"/>
  <c r="C4317" i="4"/>
  <c r="O4316" i="4"/>
  <c r="Q4316" i="4"/>
  <c r="U817" i="4" l="1"/>
  <c r="C818" i="4"/>
  <c r="E817" i="4"/>
  <c r="T817" i="4" s="1"/>
  <c r="S817" i="4" s="1"/>
  <c r="V818" i="4" s="1"/>
  <c r="O817" i="4"/>
  <c r="U4317" i="4"/>
  <c r="E4317" i="4"/>
  <c r="T4317" i="4" s="1"/>
  <c r="S4317" i="4" s="1"/>
  <c r="V4318" i="4" s="1"/>
  <c r="C4318" i="4"/>
  <c r="Q4317" i="4"/>
  <c r="O4317" i="4"/>
  <c r="U818" i="4" l="1"/>
  <c r="E818" i="4"/>
  <c r="T818" i="4" s="1"/>
  <c r="S818" i="4" s="1"/>
  <c r="V819" i="4" s="1"/>
  <c r="C819" i="4"/>
  <c r="O818" i="4"/>
  <c r="U4318" i="4"/>
  <c r="E4318" i="4"/>
  <c r="T4318" i="4" s="1"/>
  <c r="S4318" i="4" s="1"/>
  <c r="V4319" i="4" s="1"/>
  <c r="C4319" i="4"/>
  <c r="O4318" i="4"/>
  <c r="Q4318" i="4"/>
  <c r="U819" i="4" l="1"/>
  <c r="E819" i="4"/>
  <c r="T819" i="4" s="1"/>
  <c r="S819" i="4" s="1"/>
  <c r="V820" i="4" s="1"/>
  <c r="C820" i="4"/>
  <c r="O819" i="4"/>
  <c r="U4319" i="4"/>
  <c r="E4319" i="4"/>
  <c r="T4319" i="4" s="1"/>
  <c r="S4319" i="4" s="1"/>
  <c r="V4320" i="4" s="1"/>
  <c r="C4320" i="4"/>
  <c r="O4319" i="4"/>
  <c r="Q4319" i="4"/>
  <c r="U820" i="4" l="1"/>
  <c r="E820" i="4"/>
  <c r="T820" i="4" s="1"/>
  <c r="S820" i="4" s="1"/>
  <c r="V821" i="4" s="1"/>
  <c r="C821" i="4"/>
  <c r="O820" i="4"/>
  <c r="U4320" i="4"/>
  <c r="C4321" i="4"/>
  <c r="E4320" i="4"/>
  <c r="T4320" i="4" s="1"/>
  <c r="S4320" i="4" s="1"/>
  <c r="V4321" i="4" s="1"/>
  <c r="O4320" i="4"/>
  <c r="Q4320" i="4"/>
  <c r="U4321" i="4" l="1"/>
  <c r="E4321" i="4"/>
  <c r="T4321" i="4" s="1"/>
  <c r="S4321" i="4" s="1"/>
  <c r="V4322" i="4" s="1"/>
  <c r="C4322" i="4"/>
  <c r="Q4321" i="4"/>
  <c r="O4321" i="4"/>
  <c r="U821" i="4"/>
  <c r="C822" i="4"/>
  <c r="E821" i="4"/>
  <c r="T821" i="4" s="1"/>
  <c r="S821" i="4" s="1"/>
  <c r="V822" i="4" s="1"/>
  <c r="O821" i="4"/>
  <c r="U4322" i="4" l="1"/>
  <c r="E4322" i="4"/>
  <c r="T4322" i="4" s="1"/>
  <c r="S4322" i="4" s="1"/>
  <c r="V4323" i="4" s="1"/>
  <c r="C4323" i="4"/>
  <c r="O4322" i="4"/>
  <c r="Q4322" i="4"/>
  <c r="U822" i="4"/>
  <c r="E822" i="4"/>
  <c r="T822" i="4" s="1"/>
  <c r="S822" i="4" s="1"/>
  <c r="V823" i="4" s="1"/>
  <c r="C823" i="4"/>
  <c r="O822" i="4"/>
  <c r="U823" i="4" l="1"/>
  <c r="E823" i="4"/>
  <c r="T823" i="4" s="1"/>
  <c r="S823" i="4" s="1"/>
  <c r="V824" i="4" s="1"/>
  <c r="C824" i="4"/>
  <c r="O823" i="4"/>
  <c r="U4323" i="4"/>
  <c r="E4323" i="4"/>
  <c r="T4323" i="4" s="1"/>
  <c r="S4323" i="4" s="1"/>
  <c r="V4324" i="4" s="1"/>
  <c r="Q4323" i="4"/>
  <c r="O4323" i="4"/>
  <c r="C4324" i="4"/>
  <c r="U4324" i="4" l="1"/>
  <c r="E4324" i="4"/>
  <c r="T4324" i="4" s="1"/>
  <c r="S4324" i="4" s="1"/>
  <c r="V4325" i="4" s="1"/>
  <c r="C4325" i="4"/>
  <c r="O4324" i="4"/>
  <c r="Q4324" i="4"/>
  <c r="U824" i="4"/>
  <c r="C825" i="4"/>
  <c r="E824" i="4"/>
  <c r="T824" i="4" s="1"/>
  <c r="S824" i="4" s="1"/>
  <c r="V825" i="4" s="1"/>
  <c r="O824" i="4"/>
  <c r="U4325" i="4" l="1"/>
  <c r="E4325" i="4"/>
  <c r="T4325" i="4" s="1"/>
  <c r="S4325" i="4" s="1"/>
  <c r="V4326" i="4" s="1"/>
  <c r="C4326" i="4"/>
  <c r="O4325" i="4"/>
  <c r="Q4325" i="4"/>
  <c r="U825" i="4"/>
  <c r="E825" i="4"/>
  <c r="T825" i="4" s="1"/>
  <c r="S825" i="4" s="1"/>
  <c r="V826" i="4" s="1"/>
  <c r="C826" i="4"/>
  <c r="O825" i="4"/>
  <c r="U826" i="4" l="1"/>
  <c r="E826" i="4"/>
  <c r="T826" i="4" s="1"/>
  <c r="S826" i="4" s="1"/>
  <c r="V827" i="4" s="1"/>
  <c r="C827" i="4"/>
  <c r="O826" i="4"/>
  <c r="U4326" i="4"/>
  <c r="C4327" i="4"/>
  <c r="E4326" i="4"/>
  <c r="T4326" i="4" s="1"/>
  <c r="S4326" i="4" s="1"/>
  <c r="V4327" i="4" s="1"/>
  <c r="O4326" i="4"/>
  <c r="Q4326" i="4"/>
  <c r="U4327" i="4" l="1"/>
  <c r="E4327" i="4"/>
  <c r="T4327" i="4" s="1"/>
  <c r="S4327" i="4" s="1"/>
  <c r="V4328" i="4" s="1"/>
  <c r="C4328" i="4"/>
  <c r="Q4327" i="4"/>
  <c r="O4327" i="4"/>
  <c r="U827" i="4"/>
  <c r="E827" i="4"/>
  <c r="T827" i="4" s="1"/>
  <c r="S827" i="4" s="1"/>
  <c r="V828" i="4" s="1"/>
  <c r="C828" i="4"/>
  <c r="O827" i="4"/>
  <c r="U828" i="4" l="1"/>
  <c r="E828" i="4"/>
  <c r="T828" i="4" s="1"/>
  <c r="S828" i="4" s="1"/>
  <c r="V829" i="4" s="1"/>
  <c r="C829" i="4"/>
  <c r="O828" i="4"/>
  <c r="U4328" i="4"/>
  <c r="E4328" i="4"/>
  <c r="T4328" i="4" s="1"/>
  <c r="S4328" i="4" s="1"/>
  <c r="V4329" i="4" s="1"/>
  <c r="C4329" i="4"/>
  <c r="O4328" i="4"/>
  <c r="Q4328" i="4"/>
  <c r="U829" i="4" l="1"/>
  <c r="E829" i="4"/>
  <c r="T829" i="4" s="1"/>
  <c r="S829" i="4" s="1"/>
  <c r="V830" i="4" s="1"/>
  <c r="C830" i="4"/>
  <c r="O829" i="4"/>
  <c r="U4329" i="4"/>
  <c r="E4329" i="4"/>
  <c r="T4329" i="4" s="1"/>
  <c r="S4329" i="4" s="1"/>
  <c r="V4330" i="4" s="1"/>
  <c r="C4330" i="4"/>
  <c r="Q4329" i="4"/>
  <c r="O4329" i="4"/>
  <c r="U830" i="4" l="1"/>
  <c r="E830" i="4"/>
  <c r="T830" i="4" s="1"/>
  <c r="S830" i="4" s="1"/>
  <c r="V831" i="4" s="1"/>
  <c r="C831" i="4"/>
  <c r="O830" i="4"/>
  <c r="E4330" i="4"/>
  <c r="T4330" i="4" s="1"/>
  <c r="S4330" i="4" s="1"/>
  <c r="V4331" i="4" s="1"/>
  <c r="C4331" i="4"/>
  <c r="U4330" i="4"/>
  <c r="O4330" i="4"/>
  <c r="Q4330" i="4"/>
  <c r="U4331" i="4" l="1"/>
  <c r="E4331" i="4"/>
  <c r="T4331" i="4" s="1"/>
  <c r="S4331" i="4" s="1"/>
  <c r="V4332" i="4" s="1"/>
  <c r="C4332" i="4"/>
  <c r="Q4331" i="4"/>
  <c r="O4331" i="4"/>
  <c r="U831" i="4"/>
  <c r="E831" i="4"/>
  <c r="T831" i="4" s="1"/>
  <c r="S831" i="4" s="1"/>
  <c r="V832" i="4" s="1"/>
  <c r="C832" i="4"/>
  <c r="O831" i="4"/>
  <c r="U832" i="4" l="1"/>
  <c r="C833" i="4"/>
  <c r="E832" i="4"/>
  <c r="T832" i="4" s="1"/>
  <c r="S832" i="4" s="1"/>
  <c r="V833" i="4" s="1"/>
  <c r="O832" i="4"/>
  <c r="U4332" i="4"/>
  <c r="C4333" i="4"/>
  <c r="E4332" i="4"/>
  <c r="T4332" i="4" s="1"/>
  <c r="S4332" i="4" s="1"/>
  <c r="V4333" i="4" s="1"/>
  <c r="O4332" i="4"/>
  <c r="Q4332" i="4"/>
  <c r="U4333" i="4" l="1"/>
  <c r="E4333" i="4"/>
  <c r="T4333" i="4" s="1"/>
  <c r="S4333" i="4" s="1"/>
  <c r="V4334" i="4" s="1"/>
  <c r="C4334" i="4"/>
  <c r="Q4333" i="4"/>
  <c r="O4333" i="4"/>
  <c r="U833" i="4"/>
  <c r="E833" i="4"/>
  <c r="T833" i="4" s="1"/>
  <c r="S833" i="4" s="1"/>
  <c r="V834" i="4" s="1"/>
  <c r="C834" i="4"/>
  <c r="O833" i="4"/>
  <c r="U834" i="4" l="1"/>
  <c r="E834" i="4"/>
  <c r="T834" i="4" s="1"/>
  <c r="S834" i="4" s="1"/>
  <c r="V835" i="4" s="1"/>
  <c r="C835" i="4"/>
  <c r="O834" i="4"/>
  <c r="U4334" i="4"/>
  <c r="E4334" i="4"/>
  <c r="T4334" i="4" s="1"/>
  <c r="S4334" i="4" s="1"/>
  <c r="V4335" i="4" s="1"/>
  <c r="C4335" i="4"/>
  <c r="O4334" i="4"/>
  <c r="Q4334" i="4"/>
  <c r="U835" i="4" l="1"/>
  <c r="C836" i="4"/>
  <c r="E835" i="4"/>
  <c r="T835" i="4" s="1"/>
  <c r="S835" i="4" s="1"/>
  <c r="V836" i="4" s="1"/>
  <c r="O835" i="4"/>
  <c r="U4335" i="4"/>
  <c r="C4336" i="4"/>
  <c r="O4335" i="4"/>
  <c r="E4335" i="4"/>
  <c r="T4335" i="4" s="1"/>
  <c r="S4335" i="4" s="1"/>
  <c r="V4336" i="4" s="1"/>
  <c r="Q4335" i="4"/>
  <c r="U4336" i="4" l="1"/>
  <c r="E4336" i="4"/>
  <c r="T4336" i="4" s="1"/>
  <c r="S4336" i="4" s="1"/>
  <c r="V4337" i="4" s="1"/>
  <c r="C4337" i="4"/>
  <c r="O4336" i="4"/>
  <c r="Q4336" i="4"/>
  <c r="U836" i="4"/>
  <c r="E836" i="4"/>
  <c r="T836" i="4" s="1"/>
  <c r="S836" i="4" s="1"/>
  <c r="V837" i="4" s="1"/>
  <c r="C837" i="4"/>
  <c r="O836" i="4"/>
  <c r="U837" i="4" l="1"/>
  <c r="E837" i="4"/>
  <c r="T837" i="4" s="1"/>
  <c r="S837" i="4" s="1"/>
  <c r="V838" i="4" s="1"/>
  <c r="C838" i="4"/>
  <c r="O837" i="4"/>
  <c r="U4337" i="4"/>
  <c r="E4337" i="4"/>
  <c r="T4337" i="4" s="1"/>
  <c r="S4337" i="4" s="1"/>
  <c r="V4338" i="4" s="1"/>
  <c r="C4338" i="4"/>
  <c r="O4337" i="4"/>
  <c r="Q4337" i="4"/>
  <c r="U838" i="4" l="1"/>
  <c r="E838" i="4"/>
  <c r="T838" i="4" s="1"/>
  <c r="S838" i="4" s="1"/>
  <c r="V839" i="4" s="1"/>
  <c r="C839" i="4"/>
  <c r="O838" i="4"/>
  <c r="U4338" i="4"/>
  <c r="C4339" i="4"/>
  <c r="E4338" i="4"/>
  <c r="T4338" i="4" s="1"/>
  <c r="S4338" i="4" s="1"/>
  <c r="V4339" i="4" s="1"/>
  <c r="O4338" i="4"/>
  <c r="Q4338" i="4"/>
  <c r="U4339" i="4" l="1"/>
  <c r="E4339" i="4"/>
  <c r="T4339" i="4" s="1"/>
  <c r="S4339" i="4" s="1"/>
  <c r="V4340" i="4" s="1"/>
  <c r="C4340" i="4"/>
  <c r="O4339" i="4"/>
  <c r="Q4339" i="4"/>
  <c r="U839" i="4"/>
  <c r="C840" i="4"/>
  <c r="E839" i="4"/>
  <c r="T839" i="4" s="1"/>
  <c r="S839" i="4" s="1"/>
  <c r="V840" i="4" s="1"/>
  <c r="O839" i="4"/>
  <c r="U4340" i="4" l="1"/>
  <c r="E4340" i="4"/>
  <c r="T4340" i="4" s="1"/>
  <c r="S4340" i="4" s="1"/>
  <c r="V4341" i="4" s="1"/>
  <c r="C4341" i="4"/>
  <c r="Q4340" i="4"/>
  <c r="O4340" i="4"/>
  <c r="U840" i="4"/>
  <c r="E840" i="4"/>
  <c r="T840" i="4" s="1"/>
  <c r="S840" i="4" s="1"/>
  <c r="V841" i="4" s="1"/>
  <c r="C841" i="4"/>
  <c r="O840" i="4"/>
  <c r="U841" i="4" l="1"/>
  <c r="E841" i="4"/>
  <c r="T841" i="4" s="1"/>
  <c r="S841" i="4" s="1"/>
  <c r="V842" i="4" s="1"/>
  <c r="C842" i="4"/>
  <c r="O841" i="4"/>
  <c r="U4341" i="4"/>
  <c r="E4341" i="4"/>
  <c r="T4341" i="4" s="1"/>
  <c r="S4341" i="4" s="1"/>
  <c r="V4342" i="4" s="1"/>
  <c r="C4342" i="4"/>
  <c r="Q4341" i="4"/>
  <c r="O4341" i="4"/>
  <c r="U842" i="4" l="1"/>
  <c r="C843" i="4"/>
  <c r="E842" i="4"/>
  <c r="T842" i="4" s="1"/>
  <c r="S842" i="4" s="1"/>
  <c r="V843" i="4" s="1"/>
  <c r="O842" i="4"/>
  <c r="U4342" i="4"/>
  <c r="E4342" i="4"/>
  <c r="T4342" i="4" s="1"/>
  <c r="S4342" i="4" s="1"/>
  <c r="V4343" i="4" s="1"/>
  <c r="C4343" i="4"/>
  <c r="O4342" i="4"/>
  <c r="Q4342" i="4"/>
  <c r="U843" i="4" l="1"/>
  <c r="E843" i="4"/>
  <c r="T843" i="4" s="1"/>
  <c r="S843" i="4" s="1"/>
  <c r="V844" i="4" s="1"/>
  <c r="C844" i="4"/>
  <c r="O843" i="4"/>
  <c r="U4343" i="4"/>
  <c r="E4343" i="4"/>
  <c r="T4343" i="4" s="1"/>
  <c r="S4343" i="4" s="1"/>
  <c r="V4344" i="4" s="1"/>
  <c r="C4344" i="4"/>
  <c r="O4343" i="4"/>
  <c r="Q4343" i="4"/>
  <c r="U844" i="4" l="1"/>
  <c r="E844" i="4"/>
  <c r="T844" i="4" s="1"/>
  <c r="S844" i="4" s="1"/>
  <c r="V845" i="4" s="1"/>
  <c r="C845" i="4"/>
  <c r="O844" i="4"/>
  <c r="U4344" i="4"/>
  <c r="C4345" i="4"/>
  <c r="E4344" i="4"/>
  <c r="T4344" i="4" s="1"/>
  <c r="S4344" i="4" s="1"/>
  <c r="V4345" i="4" s="1"/>
  <c r="O4344" i="4"/>
  <c r="Q4344" i="4"/>
  <c r="U4345" i="4" l="1"/>
  <c r="E4345" i="4"/>
  <c r="T4345" i="4" s="1"/>
  <c r="S4345" i="4" s="1"/>
  <c r="V4346" i="4" s="1"/>
  <c r="C4346" i="4"/>
  <c r="Q4345" i="4"/>
  <c r="O4345" i="4"/>
  <c r="U845" i="4"/>
  <c r="E845" i="4"/>
  <c r="T845" i="4" s="1"/>
  <c r="S845" i="4" s="1"/>
  <c r="V846" i="4" s="1"/>
  <c r="C846" i="4"/>
  <c r="O845" i="4"/>
  <c r="U846" i="4" l="1"/>
  <c r="E846" i="4"/>
  <c r="T846" i="4" s="1"/>
  <c r="S846" i="4" s="1"/>
  <c r="V847" i="4" s="1"/>
  <c r="C847" i="4"/>
  <c r="O846" i="4"/>
  <c r="U4346" i="4"/>
  <c r="E4346" i="4"/>
  <c r="T4346" i="4" s="1"/>
  <c r="S4346" i="4" s="1"/>
  <c r="V4347" i="4" s="1"/>
  <c r="C4347" i="4"/>
  <c r="O4346" i="4"/>
  <c r="Q4346" i="4"/>
  <c r="U847" i="4" l="1"/>
  <c r="E847" i="4"/>
  <c r="T847" i="4" s="1"/>
  <c r="S847" i="4" s="1"/>
  <c r="V848" i="4" s="1"/>
  <c r="C848" i="4"/>
  <c r="O847" i="4"/>
  <c r="U4347" i="4"/>
  <c r="E4347" i="4"/>
  <c r="T4347" i="4" s="1"/>
  <c r="S4347" i="4" s="1"/>
  <c r="V4348" i="4" s="1"/>
  <c r="C4348" i="4"/>
  <c r="Q4347" i="4"/>
  <c r="O4347" i="4"/>
  <c r="U848" i="4" l="1"/>
  <c r="E848" i="4"/>
  <c r="T848" i="4" s="1"/>
  <c r="S848" i="4" s="1"/>
  <c r="V849" i="4" s="1"/>
  <c r="C849" i="4"/>
  <c r="O848" i="4"/>
  <c r="E4348" i="4"/>
  <c r="T4348" i="4" s="1"/>
  <c r="S4348" i="4" s="1"/>
  <c r="V4349" i="4" s="1"/>
  <c r="U4348" i="4"/>
  <c r="C4349" i="4"/>
  <c r="O4348" i="4"/>
  <c r="Q4348" i="4"/>
  <c r="U849" i="4" l="1"/>
  <c r="E849" i="4"/>
  <c r="T849" i="4" s="1"/>
  <c r="S849" i="4" s="1"/>
  <c r="V850" i="4" s="1"/>
  <c r="C850" i="4"/>
  <c r="O849" i="4"/>
  <c r="U4349" i="4"/>
  <c r="E4349" i="4"/>
  <c r="T4349" i="4" s="1"/>
  <c r="S4349" i="4" s="1"/>
  <c r="V4350" i="4" s="1"/>
  <c r="C4350" i="4"/>
  <c r="O4349" i="4"/>
  <c r="Q4349" i="4"/>
  <c r="U850" i="4" l="1"/>
  <c r="C851" i="4"/>
  <c r="E850" i="4"/>
  <c r="T850" i="4" s="1"/>
  <c r="S850" i="4" s="1"/>
  <c r="V851" i="4" s="1"/>
  <c r="O850" i="4"/>
  <c r="U4350" i="4"/>
  <c r="C4351" i="4"/>
  <c r="E4350" i="4"/>
  <c r="T4350" i="4" s="1"/>
  <c r="S4350" i="4" s="1"/>
  <c r="V4351" i="4" s="1"/>
  <c r="O4350" i="4"/>
  <c r="Q4350" i="4"/>
  <c r="U4351" i="4" l="1"/>
  <c r="E4351" i="4"/>
  <c r="T4351" i="4" s="1"/>
  <c r="S4351" i="4" s="1"/>
  <c r="V4352" i="4" s="1"/>
  <c r="C4352" i="4"/>
  <c r="Q4351" i="4"/>
  <c r="O4351" i="4"/>
  <c r="U851" i="4"/>
  <c r="E851" i="4"/>
  <c r="T851" i="4" s="1"/>
  <c r="S851" i="4" s="1"/>
  <c r="V852" i="4" s="1"/>
  <c r="C852" i="4"/>
  <c r="O851" i="4"/>
  <c r="U852" i="4" l="1"/>
  <c r="E852" i="4"/>
  <c r="T852" i="4" s="1"/>
  <c r="S852" i="4" s="1"/>
  <c r="V853" i="4" s="1"/>
  <c r="C853" i="4"/>
  <c r="O852" i="4"/>
  <c r="U4352" i="4"/>
  <c r="E4352" i="4"/>
  <c r="T4352" i="4" s="1"/>
  <c r="S4352" i="4" s="1"/>
  <c r="V4353" i="4" s="1"/>
  <c r="C4353" i="4"/>
  <c r="O4352" i="4"/>
  <c r="Q4352" i="4"/>
  <c r="U853" i="4" l="1"/>
  <c r="C854" i="4"/>
  <c r="E853" i="4"/>
  <c r="T853" i="4" s="1"/>
  <c r="S853" i="4" s="1"/>
  <c r="V854" i="4" s="1"/>
  <c r="O853" i="4"/>
  <c r="U4353" i="4"/>
  <c r="E4353" i="4"/>
  <c r="T4353" i="4" s="1"/>
  <c r="S4353" i="4" s="1"/>
  <c r="V4354" i="4" s="1"/>
  <c r="C4354" i="4"/>
  <c r="Q4353" i="4"/>
  <c r="O4353" i="4"/>
  <c r="U854" i="4" l="1"/>
  <c r="E854" i="4"/>
  <c r="T854" i="4" s="1"/>
  <c r="S854" i="4" s="1"/>
  <c r="V855" i="4" s="1"/>
  <c r="C855" i="4"/>
  <c r="O854" i="4"/>
  <c r="U4354" i="4"/>
  <c r="E4354" i="4"/>
  <c r="T4354" i="4" s="1"/>
  <c r="S4354" i="4" s="1"/>
  <c r="V4355" i="4" s="1"/>
  <c r="C4355" i="4"/>
  <c r="O4354" i="4"/>
  <c r="Q4354" i="4"/>
  <c r="U855" i="4" l="1"/>
  <c r="E855" i="4"/>
  <c r="T855" i="4" s="1"/>
  <c r="S855" i="4" s="1"/>
  <c r="V856" i="4" s="1"/>
  <c r="C856" i="4"/>
  <c r="O855" i="4"/>
  <c r="U4355" i="4"/>
  <c r="E4355" i="4"/>
  <c r="T4355" i="4" s="1"/>
  <c r="S4355" i="4" s="1"/>
  <c r="V4356" i="4" s="1"/>
  <c r="C4356" i="4"/>
  <c r="O4355" i="4"/>
  <c r="Q4355" i="4"/>
  <c r="U856" i="4" l="1"/>
  <c r="C857" i="4"/>
  <c r="O856" i="4"/>
  <c r="E856" i="4"/>
  <c r="T856" i="4" s="1"/>
  <c r="S856" i="4" s="1"/>
  <c r="V857" i="4" s="1"/>
  <c r="U4356" i="4"/>
  <c r="C4357" i="4"/>
  <c r="E4356" i="4"/>
  <c r="T4356" i="4" s="1"/>
  <c r="S4356" i="4" s="1"/>
  <c r="V4357" i="4" s="1"/>
  <c r="O4356" i="4"/>
  <c r="Q4356" i="4"/>
  <c r="U4357" i="4" l="1"/>
  <c r="E4357" i="4"/>
  <c r="T4357" i="4" s="1"/>
  <c r="S4357" i="4" s="1"/>
  <c r="V4358" i="4" s="1"/>
  <c r="C4358" i="4"/>
  <c r="Q4357" i="4"/>
  <c r="O4357" i="4"/>
  <c r="U857" i="4"/>
  <c r="C858" i="4"/>
  <c r="E857" i="4"/>
  <c r="T857" i="4" s="1"/>
  <c r="S857" i="4" s="1"/>
  <c r="V858" i="4" s="1"/>
  <c r="O857" i="4"/>
  <c r="U4358" i="4" l="1"/>
  <c r="E4358" i="4"/>
  <c r="T4358" i="4" s="1"/>
  <c r="S4358" i="4" s="1"/>
  <c r="V4359" i="4" s="1"/>
  <c r="C4359" i="4"/>
  <c r="Q4358" i="4"/>
  <c r="O4358" i="4"/>
  <c r="U858" i="4"/>
  <c r="E858" i="4"/>
  <c r="T858" i="4" s="1"/>
  <c r="S858" i="4" s="1"/>
  <c r="V859" i="4" s="1"/>
  <c r="C859" i="4"/>
  <c r="O858" i="4"/>
  <c r="U859" i="4" l="1"/>
  <c r="E859" i="4"/>
  <c r="T859" i="4" s="1"/>
  <c r="S859" i="4" s="1"/>
  <c r="V860" i="4" s="1"/>
  <c r="C860" i="4"/>
  <c r="O859" i="4"/>
  <c r="U4359" i="4"/>
  <c r="C4360" i="4"/>
  <c r="O4359" i="4"/>
  <c r="E4359" i="4"/>
  <c r="T4359" i="4" s="1"/>
  <c r="S4359" i="4" s="1"/>
  <c r="V4360" i="4" s="1"/>
  <c r="Q4359" i="4"/>
  <c r="U4360" i="4" l="1"/>
  <c r="E4360" i="4"/>
  <c r="T4360" i="4" s="1"/>
  <c r="S4360" i="4" s="1"/>
  <c r="V4361" i="4" s="1"/>
  <c r="C4361" i="4"/>
  <c r="Q4360" i="4"/>
  <c r="O4360" i="4"/>
  <c r="U860" i="4"/>
  <c r="C861" i="4"/>
  <c r="E860" i="4"/>
  <c r="T860" i="4" s="1"/>
  <c r="S860" i="4" s="1"/>
  <c r="V861" i="4" s="1"/>
  <c r="O860" i="4"/>
  <c r="U4361" i="4" l="1"/>
  <c r="E4361" i="4"/>
  <c r="T4361" i="4" s="1"/>
  <c r="S4361" i="4" s="1"/>
  <c r="V4362" i="4" s="1"/>
  <c r="C4362" i="4"/>
  <c r="Q4361" i="4"/>
  <c r="O4361" i="4"/>
  <c r="U861" i="4"/>
  <c r="E861" i="4"/>
  <c r="T861" i="4" s="1"/>
  <c r="S861" i="4" s="1"/>
  <c r="V862" i="4" s="1"/>
  <c r="C862" i="4"/>
  <c r="O861" i="4"/>
  <c r="U862" i="4" l="1"/>
  <c r="E862" i="4"/>
  <c r="T862" i="4" s="1"/>
  <c r="S862" i="4" s="1"/>
  <c r="V863" i="4" s="1"/>
  <c r="C863" i="4"/>
  <c r="O862" i="4"/>
  <c r="U4362" i="4"/>
  <c r="C4363" i="4"/>
  <c r="E4362" i="4"/>
  <c r="T4362" i="4" s="1"/>
  <c r="S4362" i="4" s="1"/>
  <c r="V4363" i="4" s="1"/>
  <c r="O4362" i="4"/>
  <c r="Q4362" i="4"/>
  <c r="U4363" i="4" l="1"/>
  <c r="E4363" i="4"/>
  <c r="T4363" i="4" s="1"/>
  <c r="S4363" i="4" s="1"/>
  <c r="V4364" i="4" s="1"/>
  <c r="C4364" i="4"/>
  <c r="Q4363" i="4"/>
  <c r="O4363" i="4"/>
  <c r="U863" i="4"/>
  <c r="C864" i="4"/>
  <c r="O863" i="4"/>
  <c r="E863" i="4"/>
  <c r="T863" i="4" s="1"/>
  <c r="S863" i="4" s="1"/>
  <c r="V864" i="4" s="1"/>
  <c r="U4364" i="4" l="1"/>
  <c r="E4364" i="4"/>
  <c r="T4364" i="4" s="1"/>
  <c r="S4364" i="4" s="1"/>
  <c r="V4365" i="4" s="1"/>
  <c r="C4365" i="4"/>
  <c r="O4364" i="4"/>
  <c r="Q4364" i="4"/>
  <c r="U864" i="4"/>
  <c r="E864" i="4"/>
  <c r="T864" i="4" s="1"/>
  <c r="S864" i="4" s="1"/>
  <c r="V865" i="4" s="1"/>
  <c r="C865" i="4"/>
  <c r="O864" i="4"/>
  <c r="U865" i="4" l="1"/>
  <c r="E865" i="4"/>
  <c r="T865" i="4" s="1"/>
  <c r="S865" i="4" s="1"/>
  <c r="V866" i="4" s="1"/>
  <c r="C866" i="4"/>
  <c r="O865" i="4"/>
  <c r="U4365" i="4"/>
  <c r="E4365" i="4"/>
  <c r="T4365" i="4" s="1"/>
  <c r="S4365" i="4" s="1"/>
  <c r="V4366" i="4" s="1"/>
  <c r="C4366" i="4"/>
  <c r="O4365" i="4"/>
  <c r="Q4365" i="4"/>
  <c r="U866" i="4" l="1"/>
  <c r="E866" i="4"/>
  <c r="T866" i="4" s="1"/>
  <c r="S866" i="4" s="1"/>
  <c r="V867" i="4" s="1"/>
  <c r="C867" i="4"/>
  <c r="O866" i="4"/>
  <c r="E4366" i="4"/>
  <c r="T4366" i="4" s="1"/>
  <c r="S4366" i="4" s="1"/>
  <c r="V4367" i="4" s="1"/>
  <c r="C4367" i="4"/>
  <c r="U4366" i="4"/>
  <c r="Q4366" i="4"/>
  <c r="O4366" i="4"/>
  <c r="U4367" i="4" l="1"/>
  <c r="E4367" i="4"/>
  <c r="T4367" i="4" s="1"/>
  <c r="S4367" i="4" s="1"/>
  <c r="V4368" i="4" s="1"/>
  <c r="O4367" i="4"/>
  <c r="C4368" i="4"/>
  <c r="Q4367" i="4"/>
  <c r="U867" i="4"/>
  <c r="E867" i="4"/>
  <c r="T867" i="4" s="1"/>
  <c r="S867" i="4" s="1"/>
  <c r="V868" i="4" s="1"/>
  <c r="C868" i="4"/>
  <c r="O867" i="4"/>
  <c r="U868" i="4" l="1"/>
  <c r="C869" i="4"/>
  <c r="E868" i="4"/>
  <c r="T868" i="4" s="1"/>
  <c r="S868" i="4" s="1"/>
  <c r="V869" i="4" s="1"/>
  <c r="O868" i="4"/>
  <c r="U4368" i="4"/>
  <c r="C4369" i="4"/>
  <c r="E4368" i="4"/>
  <c r="T4368" i="4" s="1"/>
  <c r="S4368" i="4" s="1"/>
  <c r="V4369" i="4" s="1"/>
  <c r="Q4368" i="4"/>
  <c r="O4368" i="4"/>
  <c r="U4369" i="4" l="1"/>
  <c r="E4369" i="4"/>
  <c r="T4369" i="4" s="1"/>
  <c r="S4369" i="4" s="1"/>
  <c r="V4370" i="4" s="1"/>
  <c r="C4370" i="4"/>
  <c r="O4369" i="4"/>
  <c r="Q4369" i="4"/>
  <c r="U869" i="4"/>
  <c r="E869" i="4"/>
  <c r="T869" i="4" s="1"/>
  <c r="S869" i="4" s="1"/>
  <c r="V870" i="4" s="1"/>
  <c r="C870" i="4"/>
  <c r="O869" i="4"/>
  <c r="U870" i="4" l="1"/>
  <c r="E870" i="4"/>
  <c r="T870" i="4" s="1"/>
  <c r="S870" i="4" s="1"/>
  <c r="V871" i="4" s="1"/>
  <c r="C871" i="4"/>
  <c r="O870" i="4"/>
  <c r="U4370" i="4"/>
  <c r="E4370" i="4"/>
  <c r="T4370" i="4" s="1"/>
  <c r="S4370" i="4" s="1"/>
  <c r="V4371" i="4" s="1"/>
  <c r="C4371" i="4"/>
  <c r="Q4370" i="4"/>
  <c r="O4370" i="4"/>
  <c r="U871" i="4" l="1"/>
  <c r="C872" i="4"/>
  <c r="E871" i="4"/>
  <c r="T871" i="4" s="1"/>
  <c r="S871" i="4" s="1"/>
  <c r="V872" i="4" s="1"/>
  <c r="O871" i="4"/>
  <c r="U4371" i="4"/>
  <c r="C4372" i="4"/>
  <c r="E4371" i="4"/>
  <c r="T4371" i="4" s="1"/>
  <c r="S4371" i="4" s="1"/>
  <c r="V4372" i="4" s="1"/>
  <c r="O4371" i="4"/>
  <c r="Q4371" i="4"/>
  <c r="U4372" i="4" l="1"/>
  <c r="E4372" i="4"/>
  <c r="T4372" i="4" s="1"/>
  <c r="S4372" i="4" s="1"/>
  <c r="V4373" i="4" s="1"/>
  <c r="C4373" i="4"/>
  <c r="O4372" i="4"/>
  <c r="Q4372" i="4"/>
  <c r="U872" i="4"/>
  <c r="E872" i="4"/>
  <c r="T872" i="4" s="1"/>
  <c r="S872" i="4" s="1"/>
  <c r="V873" i="4" s="1"/>
  <c r="C873" i="4"/>
  <c r="O872" i="4"/>
  <c r="U873" i="4" l="1"/>
  <c r="E873" i="4"/>
  <c r="T873" i="4" s="1"/>
  <c r="S873" i="4" s="1"/>
  <c r="V874" i="4" s="1"/>
  <c r="C874" i="4"/>
  <c r="O873" i="4"/>
  <c r="U4373" i="4"/>
  <c r="E4373" i="4"/>
  <c r="T4373" i="4" s="1"/>
  <c r="S4373" i="4" s="1"/>
  <c r="V4374" i="4" s="1"/>
  <c r="C4374" i="4"/>
  <c r="Q4373" i="4"/>
  <c r="O4373" i="4"/>
  <c r="U874" i="4" l="1"/>
  <c r="C875" i="4"/>
  <c r="E874" i="4"/>
  <c r="T874" i="4" s="1"/>
  <c r="S874" i="4" s="1"/>
  <c r="V875" i="4" s="1"/>
  <c r="O874" i="4"/>
  <c r="U4374" i="4"/>
  <c r="C4375" i="4"/>
  <c r="E4374" i="4"/>
  <c r="T4374" i="4" s="1"/>
  <c r="S4374" i="4" s="1"/>
  <c r="V4375" i="4" s="1"/>
  <c r="Q4374" i="4"/>
  <c r="O4374" i="4"/>
  <c r="U4375" i="4" l="1"/>
  <c r="E4375" i="4"/>
  <c r="T4375" i="4" s="1"/>
  <c r="S4375" i="4" s="1"/>
  <c r="V4376" i="4" s="1"/>
  <c r="C4376" i="4"/>
  <c r="O4375" i="4"/>
  <c r="Q4375" i="4"/>
  <c r="U875" i="4"/>
  <c r="E875" i="4"/>
  <c r="T875" i="4" s="1"/>
  <c r="S875" i="4" s="1"/>
  <c r="V876" i="4" s="1"/>
  <c r="C876" i="4"/>
  <c r="O875" i="4"/>
  <c r="U876" i="4" l="1"/>
  <c r="E876" i="4"/>
  <c r="T876" i="4" s="1"/>
  <c r="S876" i="4" s="1"/>
  <c r="V877" i="4" s="1"/>
  <c r="C877" i="4"/>
  <c r="O876" i="4"/>
  <c r="U4376" i="4"/>
  <c r="E4376" i="4"/>
  <c r="T4376" i="4" s="1"/>
  <c r="S4376" i="4" s="1"/>
  <c r="V4377" i="4" s="1"/>
  <c r="C4377" i="4"/>
  <c r="Q4376" i="4"/>
  <c r="O4376" i="4"/>
  <c r="U877" i="4" l="1"/>
  <c r="C878" i="4"/>
  <c r="E877" i="4"/>
  <c r="T877" i="4" s="1"/>
  <c r="S877" i="4" s="1"/>
  <c r="V878" i="4" s="1"/>
  <c r="O877" i="4"/>
  <c r="U4377" i="4"/>
  <c r="E4377" i="4"/>
  <c r="T4377" i="4" s="1"/>
  <c r="S4377" i="4" s="1"/>
  <c r="V4378" i="4" s="1"/>
  <c r="C4378" i="4"/>
  <c r="O4377" i="4"/>
  <c r="Q4377" i="4"/>
  <c r="U878" i="4" l="1"/>
  <c r="E878" i="4"/>
  <c r="T878" i="4" s="1"/>
  <c r="S878" i="4" s="1"/>
  <c r="V879" i="4" s="1"/>
  <c r="C879" i="4"/>
  <c r="O878" i="4"/>
  <c r="U4378" i="4"/>
  <c r="E4378" i="4"/>
  <c r="T4378" i="4" s="1"/>
  <c r="S4378" i="4" s="1"/>
  <c r="V4379" i="4" s="1"/>
  <c r="C4379" i="4"/>
  <c r="O4378" i="4"/>
  <c r="Q4378" i="4"/>
  <c r="U879" i="4" l="1"/>
  <c r="E879" i="4"/>
  <c r="T879" i="4" s="1"/>
  <c r="S879" i="4" s="1"/>
  <c r="V880" i="4" s="1"/>
  <c r="C880" i="4"/>
  <c r="O879" i="4"/>
  <c r="U4379" i="4"/>
  <c r="E4379" i="4"/>
  <c r="T4379" i="4" s="1"/>
  <c r="S4379" i="4" s="1"/>
  <c r="V4380" i="4" s="1"/>
  <c r="C4380" i="4"/>
  <c r="O4379" i="4"/>
  <c r="Q4379" i="4"/>
  <c r="U880" i="4" l="1"/>
  <c r="C881" i="4"/>
  <c r="E880" i="4"/>
  <c r="T880" i="4" s="1"/>
  <c r="S880" i="4" s="1"/>
  <c r="V881" i="4" s="1"/>
  <c r="O880" i="4"/>
  <c r="U4380" i="4"/>
  <c r="C4381" i="4"/>
  <c r="E4380" i="4"/>
  <c r="T4380" i="4" s="1"/>
  <c r="S4380" i="4" s="1"/>
  <c r="V4381" i="4" s="1"/>
  <c r="O4380" i="4"/>
  <c r="Q4380" i="4"/>
  <c r="U4381" i="4" l="1"/>
  <c r="E4381" i="4"/>
  <c r="T4381" i="4" s="1"/>
  <c r="S4381" i="4" s="1"/>
  <c r="V4382" i="4" s="1"/>
  <c r="C4382" i="4"/>
  <c r="Q4381" i="4"/>
  <c r="O4381" i="4"/>
  <c r="U881" i="4"/>
  <c r="E881" i="4"/>
  <c r="T881" i="4" s="1"/>
  <c r="S881" i="4" s="1"/>
  <c r="V882" i="4" s="1"/>
  <c r="C882" i="4"/>
  <c r="O881" i="4"/>
  <c r="U882" i="4" l="1"/>
  <c r="C883" i="4"/>
  <c r="O882" i="4"/>
  <c r="E882" i="4"/>
  <c r="T882" i="4" s="1"/>
  <c r="S882" i="4" s="1"/>
  <c r="V883" i="4" s="1"/>
  <c r="U4382" i="4"/>
  <c r="E4382" i="4"/>
  <c r="T4382" i="4" s="1"/>
  <c r="S4382" i="4" s="1"/>
  <c r="V4383" i="4" s="1"/>
  <c r="C4383" i="4"/>
  <c r="Q4382" i="4"/>
  <c r="O4382" i="4"/>
  <c r="U883" i="4" l="1"/>
  <c r="C884" i="4"/>
  <c r="E883" i="4"/>
  <c r="T883" i="4" s="1"/>
  <c r="S883" i="4" s="1"/>
  <c r="V884" i="4" s="1"/>
  <c r="O883" i="4"/>
  <c r="U4383" i="4"/>
  <c r="C4384" i="4"/>
  <c r="E4383" i="4"/>
  <c r="T4383" i="4" s="1"/>
  <c r="S4383" i="4" s="1"/>
  <c r="V4384" i="4" s="1"/>
  <c r="O4383" i="4"/>
  <c r="Q4383" i="4"/>
  <c r="E4384" i="4" l="1"/>
  <c r="T4384" i="4" s="1"/>
  <c r="S4384" i="4" s="1"/>
  <c r="V4385" i="4" s="1"/>
  <c r="C4385" i="4"/>
  <c r="U4384" i="4"/>
  <c r="Q4384" i="4"/>
  <c r="O4384" i="4"/>
  <c r="U884" i="4"/>
  <c r="E884" i="4"/>
  <c r="T884" i="4" s="1"/>
  <c r="S884" i="4" s="1"/>
  <c r="V885" i="4" s="1"/>
  <c r="C885" i="4"/>
  <c r="O884" i="4"/>
  <c r="U885" i="4" l="1"/>
  <c r="E885" i="4"/>
  <c r="T885" i="4" s="1"/>
  <c r="S885" i="4" s="1"/>
  <c r="V886" i="4" s="1"/>
  <c r="C886" i="4"/>
  <c r="O885" i="4"/>
  <c r="U4385" i="4"/>
  <c r="E4385" i="4"/>
  <c r="T4385" i="4" s="1"/>
  <c r="S4385" i="4" s="1"/>
  <c r="V4386" i="4" s="1"/>
  <c r="C4386" i="4"/>
  <c r="O4385" i="4"/>
  <c r="Q4385" i="4"/>
  <c r="U886" i="4" l="1"/>
  <c r="C887" i="4"/>
  <c r="E886" i="4"/>
  <c r="T886" i="4" s="1"/>
  <c r="S886" i="4" s="1"/>
  <c r="V887" i="4" s="1"/>
  <c r="O886" i="4"/>
  <c r="U4386" i="4"/>
  <c r="C4387" i="4"/>
  <c r="E4386" i="4"/>
  <c r="T4386" i="4" s="1"/>
  <c r="S4386" i="4" s="1"/>
  <c r="V4387" i="4" s="1"/>
  <c r="Q4386" i="4"/>
  <c r="O4386" i="4"/>
  <c r="U4387" i="4" l="1"/>
  <c r="E4387" i="4"/>
  <c r="T4387" i="4" s="1"/>
  <c r="S4387" i="4" s="1"/>
  <c r="V4388" i="4" s="1"/>
  <c r="C4388" i="4"/>
  <c r="O4387" i="4"/>
  <c r="Q4387" i="4"/>
  <c r="U887" i="4"/>
  <c r="E887" i="4"/>
  <c r="T887" i="4" s="1"/>
  <c r="S887" i="4" s="1"/>
  <c r="V888" i="4" s="1"/>
  <c r="C888" i="4"/>
  <c r="O887" i="4"/>
  <c r="U888" i="4" l="1"/>
  <c r="E888" i="4"/>
  <c r="T888" i="4" s="1"/>
  <c r="S888" i="4" s="1"/>
  <c r="V889" i="4" s="1"/>
  <c r="C889" i="4"/>
  <c r="O888" i="4"/>
  <c r="U4388" i="4"/>
  <c r="E4388" i="4"/>
  <c r="T4388" i="4" s="1"/>
  <c r="S4388" i="4" s="1"/>
  <c r="V4389" i="4" s="1"/>
  <c r="C4389" i="4"/>
  <c r="Q4388" i="4"/>
  <c r="O4388" i="4"/>
  <c r="U889" i="4" l="1"/>
  <c r="C890" i="4"/>
  <c r="E889" i="4"/>
  <c r="T889" i="4" s="1"/>
  <c r="S889" i="4" s="1"/>
  <c r="V890" i="4" s="1"/>
  <c r="O889" i="4"/>
  <c r="U4389" i="4"/>
  <c r="E4389" i="4"/>
  <c r="T4389" i="4" s="1"/>
  <c r="S4389" i="4" s="1"/>
  <c r="V4390" i="4" s="1"/>
  <c r="C4390" i="4"/>
  <c r="O4389" i="4"/>
  <c r="Q4389" i="4"/>
  <c r="U890" i="4" l="1"/>
  <c r="E890" i="4"/>
  <c r="T890" i="4" s="1"/>
  <c r="S890" i="4" s="1"/>
  <c r="V891" i="4" s="1"/>
  <c r="C891" i="4"/>
  <c r="O890" i="4"/>
  <c r="U4390" i="4"/>
  <c r="E4390" i="4"/>
  <c r="T4390" i="4" s="1"/>
  <c r="S4390" i="4" s="1"/>
  <c r="V4391" i="4" s="1"/>
  <c r="C4391" i="4"/>
  <c r="Q4390" i="4"/>
  <c r="O4390" i="4"/>
  <c r="U891" i="4" l="1"/>
  <c r="C892" i="4"/>
  <c r="E891" i="4"/>
  <c r="T891" i="4" s="1"/>
  <c r="S891" i="4" s="1"/>
  <c r="V892" i="4" s="1"/>
  <c r="O891" i="4"/>
  <c r="U4391" i="4"/>
  <c r="E4391" i="4"/>
  <c r="T4391" i="4" s="1"/>
  <c r="S4391" i="4" s="1"/>
  <c r="V4392" i="4" s="1"/>
  <c r="O4391" i="4"/>
  <c r="C4392" i="4"/>
  <c r="Q4391" i="4"/>
  <c r="U4392" i="4" l="1"/>
  <c r="C4393" i="4"/>
  <c r="E4392" i="4"/>
  <c r="T4392" i="4" s="1"/>
  <c r="S4392" i="4" s="1"/>
  <c r="V4393" i="4" s="1"/>
  <c r="Q4392" i="4"/>
  <c r="O4392" i="4"/>
  <c r="U892" i="4"/>
  <c r="C893" i="4"/>
  <c r="E892" i="4"/>
  <c r="T892" i="4" s="1"/>
  <c r="S892" i="4" s="1"/>
  <c r="V893" i="4" s="1"/>
  <c r="O892" i="4"/>
  <c r="U4393" i="4" l="1"/>
  <c r="E4393" i="4"/>
  <c r="T4393" i="4" s="1"/>
  <c r="S4393" i="4" s="1"/>
  <c r="V4394" i="4" s="1"/>
  <c r="C4394" i="4"/>
  <c r="O4393" i="4"/>
  <c r="Q4393" i="4"/>
  <c r="U893" i="4"/>
  <c r="E893" i="4"/>
  <c r="T893" i="4" s="1"/>
  <c r="S893" i="4" s="1"/>
  <c r="V894" i="4" s="1"/>
  <c r="C894" i="4"/>
  <c r="O893" i="4"/>
  <c r="U894" i="4" l="1"/>
  <c r="E894" i="4"/>
  <c r="T894" i="4" s="1"/>
  <c r="S894" i="4" s="1"/>
  <c r="V895" i="4" s="1"/>
  <c r="C895" i="4"/>
  <c r="O894" i="4"/>
  <c r="U4394" i="4"/>
  <c r="E4394" i="4"/>
  <c r="T4394" i="4" s="1"/>
  <c r="S4394" i="4" s="1"/>
  <c r="V4395" i="4" s="1"/>
  <c r="C4395" i="4"/>
  <c r="Q4394" i="4"/>
  <c r="O4394" i="4"/>
  <c r="U895" i="4" l="1"/>
  <c r="C896" i="4"/>
  <c r="E895" i="4"/>
  <c r="T895" i="4" s="1"/>
  <c r="S895" i="4" s="1"/>
  <c r="V896" i="4" s="1"/>
  <c r="O895" i="4"/>
  <c r="U4395" i="4"/>
  <c r="C4396" i="4"/>
  <c r="O4395" i="4"/>
  <c r="Q4395" i="4"/>
  <c r="E4395" i="4"/>
  <c r="T4395" i="4" s="1"/>
  <c r="S4395" i="4" s="1"/>
  <c r="V4396" i="4" s="1"/>
  <c r="U4396" i="4" l="1"/>
  <c r="E4396" i="4"/>
  <c r="T4396" i="4" s="1"/>
  <c r="S4396" i="4" s="1"/>
  <c r="V4397" i="4" s="1"/>
  <c r="C4397" i="4"/>
  <c r="Q4396" i="4"/>
  <c r="O4396" i="4"/>
  <c r="U896" i="4"/>
  <c r="E896" i="4"/>
  <c r="T896" i="4" s="1"/>
  <c r="S896" i="4" s="1"/>
  <c r="V897" i="4" s="1"/>
  <c r="C897" i="4"/>
  <c r="O896" i="4"/>
  <c r="U897" i="4" l="1"/>
  <c r="E897" i="4"/>
  <c r="T897" i="4" s="1"/>
  <c r="S897" i="4" s="1"/>
  <c r="V898" i="4" s="1"/>
  <c r="C898" i="4"/>
  <c r="O897" i="4"/>
  <c r="U4397" i="4"/>
  <c r="E4397" i="4"/>
  <c r="T4397" i="4" s="1"/>
  <c r="S4397" i="4" s="1"/>
  <c r="V4398" i="4" s="1"/>
  <c r="C4398" i="4"/>
  <c r="O4397" i="4"/>
  <c r="Q4397" i="4"/>
  <c r="U898" i="4" l="1"/>
  <c r="C899" i="4"/>
  <c r="E898" i="4"/>
  <c r="T898" i="4" s="1"/>
  <c r="S898" i="4" s="1"/>
  <c r="V899" i="4" s="1"/>
  <c r="O898" i="4"/>
  <c r="U4398" i="4"/>
  <c r="C4399" i="4"/>
  <c r="E4398" i="4"/>
  <c r="T4398" i="4" s="1"/>
  <c r="S4398" i="4" s="1"/>
  <c r="V4399" i="4" s="1"/>
  <c r="Q4398" i="4"/>
  <c r="O4398" i="4"/>
  <c r="U4399" i="4" l="1"/>
  <c r="E4399" i="4"/>
  <c r="T4399" i="4" s="1"/>
  <c r="S4399" i="4" s="1"/>
  <c r="V4400" i="4" s="1"/>
  <c r="C4400" i="4"/>
  <c r="O4399" i="4"/>
  <c r="Q4399" i="4"/>
  <c r="U899" i="4"/>
  <c r="E899" i="4"/>
  <c r="T899" i="4" s="1"/>
  <c r="S899" i="4" s="1"/>
  <c r="V900" i="4" s="1"/>
  <c r="C900" i="4"/>
  <c r="O899" i="4"/>
  <c r="U900" i="4" l="1"/>
  <c r="E900" i="4"/>
  <c r="T900" i="4" s="1"/>
  <c r="S900" i="4" s="1"/>
  <c r="V901" i="4" s="1"/>
  <c r="C901" i="4"/>
  <c r="O900" i="4"/>
  <c r="U4400" i="4"/>
  <c r="E4400" i="4"/>
  <c r="T4400" i="4" s="1"/>
  <c r="S4400" i="4" s="1"/>
  <c r="V4401" i="4" s="1"/>
  <c r="C4401" i="4"/>
  <c r="Q4400" i="4"/>
  <c r="O4400" i="4"/>
  <c r="U901" i="4" l="1"/>
  <c r="C902" i="4"/>
  <c r="E901" i="4"/>
  <c r="T901" i="4" s="1"/>
  <c r="S901" i="4" s="1"/>
  <c r="V902" i="4" s="1"/>
  <c r="O901" i="4"/>
  <c r="U4401" i="4"/>
  <c r="E4401" i="4"/>
  <c r="T4401" i="4" s="1"/>
  <c r="S4401" i="4" s="1"/>
  <c r="V4402" i="4" s="1"/>
  <c r="C4402" i="4"/>
  <c r="O4401" i="4"/>
  <c r="Q4401" i="4"/>
  <c r="U902" i="4" l="1"/>
  <c r="E902" i="4"/>
  <c r="T902" i="4" s="1"/>
  <c r="S902" i="4" s="1"/>
  <c r="V903" i="4" s="1"/>
  <c r="C903" i="4"/>
  <c r="O902" i="4"/>
  <c r="E4402" i="4"/>
  <c r="T4402" i="4" s="1"/>
  <c r="S4402" i="4" s="1"/>
  <c r="V4403" i="4" s="1"/>
  <c r="U4402" i="4"/>
  <c r="C4403" i="4"/>
  <c r="Q4402" i="4"/>
  <c r="O4402" i="4"/>
  <c r="U903" i="4" l="1"/>
  <c r="E903" i="4"/>
  <c r="T903" i="4" s="1"/>
  <c r="S903" i="4" s="1"/>
  <c r="V904" i="4" s="1"/>
  <c r="C904" i="4"/>
  <c r="O903" i="4"/>
  <c r="U4403" i="4"/>
  <c r="E4403" i="4"/>
  <c r="T4403" i="4" s="1"/>
  <c r="S4403" i="4" s="1"/>
  <c r="V4404" i="4" s="1"/>
  <c r="Q4403" i="4"/>
  <c r="O4403" i="4"/>
  <c r="C4404" i="4"/>
  <c r="U4404" i="4" l="1"/>
  <c r="C4405" i="4"/>
  <c r="E4404" i="4"/>
  <c r="T4404" i="4" s="1"/>
  <c r="S4404" i="4" s="1"/>
  <c r="V4405" i="4" s="1"/>
  <c r="O4404" i="4"/>
  <c r="Q4404" i="4"/>
  <c r="U904" i="4"/>
  <c r="C905" i="4"/>
  <c r="E904" i="4"/>
  <c r="T904" i="4" s="1"/>
  <c r="S904" i="4" s="1"/>
  <c r="V905" i="4" s="1"/>
  <c r="O904" i="4"/>
  <c r="U4405" i="4" l="1"/>
  <c r="E4405" i="4"/>
  <c r="T4405" i="4" s="1"/>
  <c r="S4405" i="4" s="1"/>
  <c r="V4406" i="4" s="1"/>
  <c r="C4406" i="4"/>
  <c r="Q4405" i="4"/>
  <c r="O4405" i="4"/>
  <c r="U905" i="4"/>
  <c r="E905" i="4"/>
  <c r="T905" i="4" s="1"/>
  <c r="S905" i="4" s="1"/>
  <c r="V906" i="4" s="1"/>
  <c r="C906" i="4"/>
  <c r="O905" i="4"/>
  <c r="U906" i="4" l="1"/>
  <c r="C907" i="4"/>
  <c r="E906" i="4"/>
  <c r="T906" i="4" s="1"/>
  <c r="S906" i="4" s="1"/>
  <c r="V907" i="4" s="1"/>
  <c r="O906" i="4"/>
  <c r="U4406" i="4"/>
  <c r="C4407" i="4"/>
  <c r="Q4406" i="4"/>
  <c r="E4406" i="4"/>
  <c r="T4406" i="4" s="1"/>
  <c r="S4406" i="4" s="1"/>
  <c r="V4407" i="4" s="1"/>
  <c r="O4406" i="4"/>
  <c r="U4407" i="4" l="1"/>
  <c r="C4408" i="4"/>
  <c r="E4407" i="4"/>
  <c r="T4407" i="4" s="1"/>
  <c r="S4407" i="4" s="1"/>
  <c r="V4408" i="4" s="1"/>
  <c r="O4407" i="4"/>
  <c r="Q4407" i="4"/>
  <c r="U907" i="4"/>
  <c r="C908" i="4"/>
  <c r="E907" i="4"/>
  <c r="T907" i="4" s="1"/>
  <c r="S907" i="4" s="1"/>
  <c r="O907" i="4"/>
  <c r="V908" i="4" l="1"/>
  <c r="U4408" i="4"/>
  <c r="E4408" i="4"/>
  <c r="T4408" i="4" s="1"/>
  <c r="S4408" i="4" s="1"/>
  <c r="V4409" i="4" s="1"/>
  <c r="C4409" i="4"/>
  <c r="O4408" i="4"/>
  <c r="Q4408" i="4"/>
  <c r="U908" i="4"/>
  <c r="E908" i="4"/>
  <c r="T908" i="4" s="1"/>
  <c r="S908" i="4" s="1"/>
  <c r="V909" i="4" s="1"/>
  <c r="C909" i="4"/>
  <c r="O908" i="4"/>
  <c r="U4409" i="4" l="1"/>
  <c r="E4409" i="4"/>
  <c r="T4409" i="4" s="1"/>
  <c r="S4409" i="4" s="1"/>
  <c r="V4410" i="4" s="1"/>
  <c r="C4410" i="4"/>
  <c r="Q4409" i="4"/>
  <c r="O4409" i="4"/>
  <c r="U909" i="4"/>
  <c r="E909" i="4"/>
  <c r="T909" i="4" s="1"/>
  <c r="S909" i="4" s="1"/>
  <c r="V910" i="4" s="1"/>
  <c r="C910" i="4"/>
  <c r="O909" i="4"/>
  <c r="U910" i="4" l="1"/>
  <c r="C911" i="4"/>
  <c r="E910" i="4"/>
  <c r="T910" i="4" s="1"/>
  <c r="S910" i="4" s="1"/>
  <c r="V911" i="4" s="1"/>
  <c r="O910" i="4"/>
  <c r="U4410" i="4"/>
  <c r="C4411" i="4"/>
  <c r="E4410" i="4"/>
  <c r="T4410" i="4" s="1"/>
  <c r="S4410" i="4" s="1"/>
  <c r="V4411" i="4" s="1"/>
  <c r="Q4410" i="4"/>
  <c r="O4410" i="4"/>
  <c r="U4411" i="4" l="1"/>
  <c r="E4411" i="4"/>
  <c r="T4411" i="4" s="1"/>
  <c r="S4411" i="4" s="1"/>
  <c r="V4412" i="4" s="1"/>
  <c r="C4412" i="4"/>
  <c r="Q4411" i="4"/>
  <c r="O4411" i="4"/>
  <c r="U911" i="4"/>
  <c r="E911" i="4"/>
  <c r="T911" i="4" s="1"/>
  <c r="S911" i="4" s="1"/>
  <c r="V912" i="4" s="1"/>
  <c r="C912" i="4"/>
  <c r="O911" i="4"/>
  <c r="U912" i="4" l="1"/>
  <c r="E912" i="4"/>
  <c r="T912" i="4" s="1"/>
  <c r="S912" i="4" s="1"/>
  <c r="V913" i="4" s="1"/>
  <c r="C913" i="4"/>
  <c r="O912" i="4"/>
  <c r="U4412" i="4"/>
  <c r="E4412" i="4"/>
  <c r="T4412" i="4" s="1"/>
  <c r="S4412" i="4" s="1"/>
  <c r="V4413" i="4" s="1"/>
  <c r="C4413" i="4"/>
  <c r="O4412" i="4"/>
  <c r="Q4412" i="4"/>
  <c r="U913" i="4" l="1"/>
  <c r="C914" i="4"/>
  <c r="E913" i="4"/>
  <c r="T913" i="4" s="1"/>
  <c r="S913" i="4" s="1"/>
  <c r="V914" i="4" s="1"/>
  <c r="O913" i="4"/>
  <c r="U4413" i="4"/>
  <c r="E4413" i="4"/>
  <c r="T4413" i="4" s="1"/>
  <c r="S4413" i="4" s="1"/>
  <c r="V4414" i="4" s="1"/>
  <c r="C4414" i="4"/>
  <c r="Q4413" i="4"/>
  <c r="O4413" i="4"/>
  <c r="U914" i="4" l="1"/>
  <c r="E914" i="4"/>
  <c r="T914" i="4" s="1"/>
  <c r="S914" i="4" s="1"/>
  <c r="V915" i="4" s="1"/>
  <c r="C915" i="4"/>
  <c r="O914" i="4"/>
  <c r="U4414" i="4"/>
  <c r="E4414" i="4"/>
  <c r="T4414" i="4" s="1"/>
  <c r="S4414" i="4" s="1"/>
  <c r="V4415" i="4" s="1"/>
  <c r="C4415" i="4"/>
  <c r="O4414" i="4"/>
  <c r="Q4414" i="4"/>
  <c r="U915" i="4" l="1"/>
  <c r="E915" i="4"/>
  <c r="T915" i="4" s="1"/>
  <c r="S915" i="4" s="1"/>
  <c r="V916" i="4" s="1"/>
  <c r="C916" i="4"/>
  <c r="O915" i="4"/>
  <c r="U4415" i="4"/>
  <c r="E4415" i="4"/>
  <c r="T4415" i="4" s="1"/>
  <c r="S4415" i="4" s="1"/>
  <c r="V4416" i="4" s="1"/>
  <c r="Q4415" i="4"/>
  <c r="C4416" i="4"/>
  <c r="O4415" i="4"/>
  <c r="U916" i="4" l="1"/>
  <c r="C917" i="4"/>
  <c r="E916" i="4"/>
  <c r="T916" i="4" s="1"/>
  <c r="S916" i="4" s="1"/>
  <c r="V917" i="4" s="1"/>
  <c r="O916" i="4"/>
  <c r="U4416" i="4"/>
  <c r="C4417" i="4"/>
  <c r="E4416" i="4"/>
  <c r="T4416" i="4" s="1"/>
  <c r="S4416" i="4" s="1"/>
  <c r="V4417" i="4" s="1"/>
  <c r="Q4416" i="4"/>
  <c r="O4416" i="4"/>
  <c r="U4417" i="4" l="1"/>
  <c r="E4417" i="4"/>
  <c r="T4417" i="4" s="1"/>
  <c r="S4417" i="4" s="1"/>
  <c r="V4418" i="4" s="1"/>
  <c r="C4418" i="4"/>
  <c r="Q4417" i="4"/>
  <c r="O4417" i="4"/>
  <c r="U917" i="4"/>
  <c r="E917" i="4"/>
  <c r="T917" i="4" s="1"/>
  <c r="S917" i="4" s="1"/>
  <c r="V918" i="4" s="1"/>
  <c r="C918" i="4"/>
  <c r="O917" i="4"/>
  <c r="U918" i="4" l="1"/>
  <c r="C919" i="4"/>
  <c r="E918" i="4"/>
  <c r="T918" i="4" s="1"/>
  <c r="S918" i="4" s="1"/>
  <c r="V919" i="4" s="1"/>
  <c r="O918" i="4"/>
  <c r="U4418" i="4"/>
  <c r="E4418" i="4"/>
  <c r="T4418" i="4" s="1"/>
  <c r="S4418" i="4" s="1"/>
  <c r="V4419" i="4" s="1"/>
  <c r="C4419" i="4"/>
  <c r="Q4418" i="4"/>
  <c r="O4418" i="4"/>
  <c r="U919" i="4" l="1"/>
  <c r="C920" i="4"/>
  <c r="E919" i="4"/>
  <c r="T919" i="4" s="1"/>
  <c r="S919" i="4" s="1"/>
  <c r="V920" i="4" s="1"/>
  <c r="O919" i="4"/>
  <c r="U4419" i="4"/>
  <c r="C4420" i="4"/>
  <c r="E4419" i="4"/>
  <c r="T4419" i="4" s="1"/>
  <c r="S4419" i="4" s="1"/>
  <c r="V4420" i="4" s="1"/>
  <c r="Q4419" i="4"/>
  <c r="O4419" i="4"/>
  <c r="E4420" i="4" l="1"/>
  <c r="T4420" i="4" s="1"/>
  <c r="S4420" i="4" s="1"/>
  <c r="V4421" i="4" s="1"/>
  <c r="C4421" i="4"/>
  <c r="U4420" i="4"/>
  <c r="O4420" i="4"/>
  <c r="Q4420" i="4"/>
  <c r="U920" i="4"/>
  <c r="E920" i="4"/>
  <c r="T920" i="4" s="1"/>
  <c r="S920" i="4" s="1"/>
  <c r="V921" i="4" s="1"/>
  <c r="C921" i="4"/>
  <c r="O920" i="4"/>
  <c r="U921" i="4" l="1"/>
  <c r="E921" i="4"/>
  <c r="T921" i="4" s="1"/>
  <c r="S921" i="4" s="1"/>
  <c r="V922" i="4" s="1"/>
  <c r="C922" i="4"/>
  <c r="O921" i="4"/>
  <c r="U4421" i="4"/>
  <c r="E4421" i="4"/>
  <c r="T4421" i="4" s="1"/>
  <c r="S4421" i="4" s="1"/>
  <c r="V4422" i="4" s="1"/>
  <c r="C4422" i="4"/>
  <c r="Q4421" i="4"/>
  <c r="O4421" i="4"/>
  <c r="U922" i="4" l="1"/>
  <c r="C923" i="4"/>
  <c r="E922" i="4"/>
  <c r="T922" i="4" s="1"/>
  <c r="S922" i="4" s="1"/>
  <c r="V923" i="4" s="1"/>
  <c r="O922" i="4"/>
  <c r="U4422" i="4"/>
  <c r="C4423" i="4"/>
  <c r="E4422" i="4"/>
  <c r="T4422" i="4" s="1"/>
  <c r="S4422" i="4" s="1"/>
  <c r="V4423" i="4" s="1"/>
  <c r="Q4422" i="4"/>
  <c r="O4422" i="4"/>
  <c r="U4423" i="4" l="1"/>
  <c r="E4423" i="4"/>
  <c r="T4423" i="4" s="1"/>
  <c r="S4423" i="4" s="1"/>
  <c r="V4424" i="4" s="1"/>
  <c r="C4424" i="4"/>
  <c r="Q4423" i="4"/>
  <c r="O4423" i="4"/>
  <c r="U923" i="4"/>
  <c r="E923" i="4"/>
  <c r="T923" i="4" s="1"/>
  <c r="S923" i="4" s="1"/>
  <c r="V924" i="4" s="1"/>
  <c r="C924" i="4"/>
  <c r="O923" i="4"/>
  <c r="U924" i="4" l="1"/>
  <c r="E924" i="4"/>
  <c r="T924" i="4" s="1"/>
  <c r="S924" i="4" s="1"/>
  <c r="V925" i="4" s="1"/>
  <c r="C925" i="4"/>
  <c r="O924" i="4"/>
  <c r="U4424" i="4"/>
  <c r="E4424" i="4"/>
  <c r="T4424" i="4" s="1"/>
  <c r="S4424" i="4" s="1"/>
  <c r="V4425" i="4" s="1"/>
  <c r="C4425" i="4"/>
  <c r="O4424" i="4"/>
  <c r="Q4424" i="4"/>
  <c r="U925" i="4" l="1"/>
  <c r="C926" i="4"/>
  <c r="E925" i="4"/>
  <c r="T925" i="4" s="1"/>
  <c r="S925" i="4" s="1"/>
  <c r="V926" i="4" s="1"/>
  <c r="O925" i="4"/>
  <c r="U4425" i="4"/>
  <c r="E4425" i="4"/>
  <c r="T4425" i="4" s="1"/>
  <c r="S4425" i="4" s="1"/>
  <c r="V4426" i="4" s="1"/>
  <c r="Q4425" i="4"/>
  <c r="O4425" i="4"/>
  <c r="C4426" i="4"/>
  <c r="U926" i="4" l="1"/>
  <c r="E926" i="4"/>
  <c r="T926" i="4" s="1"/>
  <c r="S926" i="4" s="1"/>
  <c r="V927" i="4" s="1"/>
  <c r="C927" i="4"/>
  <c r="O926" i="4"/>
  <c r="U4426" i="4"/>
  <c r="E4426" i="4"/>
  <c r="T4426" i="4" s="1"/>
  <c r="S4426" i="4" s="1"/>
  <c r="V4427" i="4" s="1"/>
  <c r="C4427" i="4"/>
  <c r="Q4426" i="4"/>
  <c r="O4426" i="4"/>
  <c r="U927" i="4" l="1"/>
  <c r="E927" i="4"/>
  <c r="T927" i="4" s="1"/>
  <c r="S927" i="4" s="1"/>
  <c r="V928" i="4" s="1"/>
  <c r="C928" i="4"/>
  <c r="O927" i="4"/>
  <c r="U4427" i="4"/>
  <c r="E4427" i="4"/>
  <c r="T4427" i="4" s="1"/>
  <c r="S4427" i="4" s="1"/>
  <c r="V4428" i="4" s="1"/>
  <c r="Q4427" i="4"/>
  <c r="C4428" i="4"/>
  <c r="O4427" i="4"/>
  <c r="U928" i="4" l="1"/>
  <c r="C929" i="4"/>
  <c r="E928" i="4"/>
  <c r="T928" i="4" s="1"/>
  <c r="S928" i="4" s="1"/>
  <c r="V929" i="4" s="1"/>
  <c r="O928" i="4"/>
  <c r="U4428" i="4"/>
  <c r="C4429" i="4"/>
  <c r="E4428" i="4"/>
  <c r="T4428" i="4" s="1"/>
  <c r="S4428" i="4" s="1"/>
  <c r="V4429" i="4" s="1"/>
  <c r="Q4428" i="4"/>
  <c r="O4428" i="4"/>
  <c r="U4429" i="4" l="1"/>
  <c r="E4429" i="4"/>
  <c r="T4429" i="4" s="1"/>
  <c r="S4429" i="4" s="1"/>
  <c r="V4430" i="4" s="1"/>
  <c r="C4430" i="4"/>
  <c r="Q4429" i="4"/>
  <c r="O4429" i="4"/>
  <c r="U929" i="4"/>
  <c r="E929" i="4"/>
  <c r="T929" i="4" s="1"/>
  <c r="S929" i="4" s="1"/>
  <c r="V930" i="4" s="1"/>
  <c r="C930" i="4"/>
  <c r="O929" i="4"/>
  <c r="U930" i="4" l="1"/>
  <c r="E930" i="4"/>
  <c r="T930" i="4" s="1"/>
  <c r="S930" i="4" s="1"/>
  <c r="V931" i="4" s="1"/>
  <c r="C931" i="4"/>
  <c r="O930" i="4"/>
  <c r="U4430" i="4"/>
  <c r="E4430" i="4"/>
  <c r="T4430" i="4" s="1"/>
  <c r="S4430" i="4" s="1"/>
  <c r="V4431" i="4" s="1"/>
  <c r="C4431" i="4"/>
  <c r="Q4430" i="4"/>
  <c r="O4430" i="4"/>
  <c r="U931" i="4" l="1"/>
  <c r="C932" i="4"/>
  <c r="E931" i="4"/>
  <c r="T931" i="4" s="1"/>
  <c r="S931" i="4" s="1"/>
  <c r="V932" i="4" s="1"/>
  <c r="O931" i="4"/>
  <c r="U4431" i="4"/>
  <c r="C4432" i="4"/>
  <c r="E4431" i="4"/>
  <c r="T4431" i="4" s="1"/>
  <c r="S4431" i="4" s="1"/>
  <c r="V4432" i="4" s="1"/>
  <c r="Q4431" i="4"/>
  <c r="O4431" i="4"/>
  <c r="U4432" i="4" l="1"/>
  <c r="E4432" i="4"/>
  <c r="T4432" i="4" s="1"/>
  <c r="S4432" i="4" s="1"/>
  <c r="V4433" i="4" s="1"/>
  <c r="C4433" i="4"/>
  <c r="O4432" i="4"/>
  <c r="Q4432" i="4"/>
  <c r="U932" i="4"/>
  <c r="E932" i="4"/>
  <c r="T932" i="4" s="1"/>
  <c r="S932" i="4" s="1"/>
  <c r="V933" i="4" s="1"/>
  <c r="C933" i="4"/>
  <c r="O932" i="4"/>
  <c r="U933" i="4" l="1"/>
  <c r="E933" i="4"/>
  <c r="T933" i="4" s="1"/>
  <c r="S933" i="4" s="1"/>
  <c r="V934" i="4" s="1"/>
  <c r="C934" i="4"/>
  <c r="O933" i="4"/>
  <c r="U4433" i="4"/>
  <c r="E4433" i="4"/>
  <c r="T4433" i="4" s="1"/>
  <c r="S4433" i="4" s="1"/>
  <c r="V4434" i="4" s="1"/>
  <c r="C4434" i="4"/>
  <c r="Q4433" i="4"/>
  <c r="O4433" i="4"/>
  <c r="U934" i="4" l="1"/>
  <c r="C935" i="4"/>
  <c r="E934" i="4"/>
  <c r="T934" i="4" s="1"/>
  <c r="S934" i="4" s="1"/>
  <c r="V935" i="4" s="1"/>
  <c r="O934" i="4"/>
  <c r="U4434" i="4"/>
  <c r="C4435" i="4"/>
  <c r="E4434" i="4"/>
  <c r="T4434" i="4" s="1"/>
  <c r="S4434" i="4" s="1"/>
  <c r="V4435" i="4" s="1"/>
  <c r="Q4434" i="4"/>
  <c r="O4434" i="4"/>
  <c r="U4435" i="4" l="1"/>
  <c r="E4435" i="4"/>
  <c r="T4435" i="4" s="1"/>
  <c r="S4435" i="4" s="1"/>
  <c r="V4436" i="4" s="1"/>
  <c r="C4436" i="4"/>
  <c r="Q4435" i="4"/>
  <c r="O4435" i="4"/>
  <c r="U935" i="4"/>
  <c r="E935" i="4"/>
  <c r="T935" i="4" s="1"/>
  <c r="S935" i="4" s="1"/>
  <c r="V936" i="4" s="1"/>
  <c r="C936" i="4"/>
  <c r="O935" i="4"/>
  <c r="U936" i="4" l="1"/>
  <c r="C937" i="4"/>
  <c r="E936" i="4"/>
  <c r="T936" i="4" s="1"/>
  <c r="S936" i="4" s="1"/>
  <c r="V937" i="4" s="1"/>
  <c r="O936" i="4"/>
  <c r="U4436" i="4"/>
  <c r="E4436" i="4"/>
  <c r="T4436" i="4" s="1"/>
  <c r="S4436" i="4" s="1"/>
  <c r="V4437" i="4" s="1"/>
  <c r="C4437" i="4"/>
  <c r="O4436" i="4"/>
  <c r="Q4436" i="4"/>
  <c r="U937" i="4" l="1"/>
  <c r="C938" i="4"/>
  <c r="E937" i="4"/>
  <c r="T937" i="4" s="1"/>
  <c r="S937" i="4" s="1"/>
  <c r="V938" i="4" s="1"/>
  <c r="O937" i="4"/>
  <c r="U4437" i="4"/>
  <c r="E4437" i="4"/>
  <c r="T4437" i="4" s="1"/>
  <c r="S4437" i="4" s="1"/>
  <c r="V4438" i="4" s="1"/>
  <c r="Q4437" i="4"/>
  <c r="C4438" i="4"/>
  <c r="O4437" i="4"/>
  <c r="E4438" i="4" l="1"/>
  <c r="T4438" i="4" s="1"/>
  <c r="S4438" i="4" s="1"/>
  <c r="V4439" i="4" s="1"/>
  <c r="C4439" i="4"/>
  <c r="U4438" i="4"/>
  <c r="O4438" i="4"/>
  <c r="Q4438" i="4"/>
  <c r="U938" i="4"/>
  <c r="E938" i="4"/>
  <c r="T938" i="4" s="1"/>
  <c r="S938" i="4" s="1"/>
  <c r="V939" i="4" s="1"/>
  <c r="C939" i="4"/>
  <c r="O938" i="4"/>
  <c r="U939" i="4" l="1"/>
  <c r="E939" i="4"/>
  <c r="T939" i="4" s="1"/>
  <c r="S939" i="4" s="1"/>
  <c r="V940" i="4" s="1"/>
  <c r="C940" i="4"/>
  <c r="O939" i="4"/>
  <c r="U4439" i="4"/>
  <c r="E4439" i="4"/>
  <c r="T4439" i="4" s="1"/>
  <c r="S4439" i="4" s="1"/>
  <c r="V4440" i="4" s="1"/>
  <c r="Q4439" i="4"/>
  <c r="O4439" i="4"/>
  <c r="C4440" i="4"/>
  <c r="U940" i="4" l="1"/>
  <c r="C941" i="4"/>
  <c r="E940" i="4"/>
  <c r="T940" i="4" s="1"/>
  <c r="S940" i="4" s="1"/>
  <c r="V941" i="4" s="1"/>
  <c r="O940" i="4"/>
  <c r="U4440" i="4"/>
  <c r="C4441" i="4"/>
  <c r="E4440" i="4"/>
  <c r="T4440" i="4" s="1"/>
  <c r="S4440" i="4" s="1"/>
  <c r="V4441" i="4" s="1"/>
  <c r="Q4440" i="4"/>
  <c r="O4440" i="4"/>
  <c r="U4441" i="4" l="1"/>
  <c r="E4441" i="4"/>
  <c r="T4441" i="4" s="1"/>
  <c r="S4441" i="4" s="1"/>
  <c r="V4442" i="4" s="1"/>
  <c r="C4442" i="4"/>
  <c r="Q4441" i="4"/>
  <c r="O4441" i="4"/>
  <c r="U941" i="4"/>
  <c r="E941" i="4"/>
  <c r="T941" i="4" s="1"/>
  <c r="S941" i="4" s="1"/>
  <c r="V942" i="4" s="1"/>
  <c r="C942" i="4"/>
  <c r="O941" i="4"/>
  <c r="U942" i="4" l="1"/>
  <c r="E942" i="4"/>
  <c r="T942" i="4" s="1"/>
  <c r="S942" i="4" s="1"/>
  <c r="V943" i="4" s="1"/>
  <c r="C943" i="4"/>
  <c r="O942" i="4"/>
  <c r="U4442" i="4"/>
  <c r="E4442" i="4"/>
  <c r="T4442" i="4" s="1"/>
  <c r="S4442" i="4" s="1"/>
  <c r="V4443" i="4" s="1"/>
  <c r="C4443" i="4"/>
  <c r="O4442" i="4"/>
  <c r="Q4442" i="4"/>
  <c r="U943" i="4" l="1"/>
  <c r="C944" i="4"/>
  <c r="E943" i="4"/>
  <c r="T943" i="4" s="1"/>
  <c r="S943" i="4" s="1"/>
  <c r="V944" i="4" s="1"/>
  <c r="O943" i="4"/>
  <c r="U4443" i="4"/>
  <c r="C4444" i="4"/>
  <c r="E4443" i="4"/>
  <c r="T4443" i="4" s="1"/>
  <c r="S4443" i="4" s="1"/>
  <c r="V4444" i="4" s="1"/>
  <c r="Q4443" i="4"/>
  <c r="O4443" i="4"/>
  <c r="U4444" i="4" l="1"/>
  <c r="E4444" i="4"/>
  <c r="T4444" i="4" s="1"/>
  <c r="S4444" i="4" s="1"/>
  <c r="V4445" i="4" s="1"/>
  <c r="C4445" i="4"/>
  <c r="O4444" i="4"/>
  <c r="Q4444" i="4"/>
  <c r="U944" i="4"/>
  <c r="E944" i="4"/>
  <c r="T944" i="4" s="1"/>
  <c r="S944" i="4" s="1"/>
  <c r="V945" i="4" s="1"/>
  <c r="C945" i="4"/>
  <c r="O944" i="4"/>
  <c r="U945" i="4" l="1"/>
  <c r="C946" i="4"/>
  <c r="E945" i="4"/>
  <c r="T945" i="4" s="1"/>
  <c r="S945" i="4" s="1"/>
  <c r="V946" i="4" s="1"/>
  <c r="O945" i="4"/>
  <c r="U4445" i="4"/>
  <c r="E4445" i="4"/>
  <c r="T4445" i="4" s="1"/>
  <c r="S4445" i="4" s="1"/>
  <c r="V4446" i="4" s="1"/>
  <c r="C4446" i="4"/>
  <c r="Q4445" i="4"/>
  <c r="O4445" i="4"/>
  <c r="U946" i="4" l="1"/>
  <c r="C947" i="4"/>
  <c r="E946" i="4"/>
  <c r="T946" i="4" s="1"/>
  <c r="S946" i="4" s="1"/>
  <c r="V947" i="4" s="1"/>
  <c r="O946" i="4"/>
  <c r="U4446" i="4"/>
  <c r="C4447" i="4"/>
  <c r="E4446" i="4"/>
  <c r="T4446" i="4" s="1"/>
  <c r="S4446" i="4" s="1"/>
  <c r="V4447" i="4" s="1"/>
  <c r="Q4446" i="4"/>
  <c r="O4446" i="4"/>
  <c r="U4447" i="4" l="1"/>
  <c r="E4447" i="4"/>
  <c r="T4447" i="4" s="1"/>
  <c r="S4447" i="4" s="1"/>
  <c r="V4448" i="4" s="1"/>
  <c r="C4448" i="4"/>
  <c r="Q4447" i="4"/>
  <c r="O4447" i="4"/>
  <c r="U947" i="4"/>
  <c r="E947" i="4"/>
  <c r="T947" i="4" s="1"/>
  <c r="S947" i="4" s="1"/>
  <c r="V948" i="4" s="1"/>
  <c r="C948" i="4"/>
  <c r="O947" i="4"/>
  <c r="U948" i="4" l="1"/>
  <c r="E948" i="4"/>
  <c r="T948" i="4" s="1"/>
  <c r="S948" i="4" s="1"/>
  <c r="V949" i="4" s="1"/>
  <c r="C949" i="4"/>
  <c r="O948" i="4"/>
  <c r="U4448" i="4"/>
  <c r="E4448" i="4"/>
  <c r="T4448" i="4" s="1"/>
  <c r="S4448" i="4" s="1"/>
  <c r="V4449" i="4" s="1"/>
  <c r="C4449" i="4"/>
  <c r="Q4448" i="4"/>
  <c r="O4448" i="4"/>
  <c r="U949" i="4" l="1"/>
  <c r="C950" i="4"/>
  <c r="E949" i="4"/>
  <c r="T949" i="4" s="1"/>
  <c r="S949" i="4" s="1"/>
  <c r="V950" i="4" s="1"/>
  <c r="O949" i="4"/>
  <c r="U4449" i="4"/>
  <c r="E4449" i="4"/>
  <c r="T4449" i="4" s="1"/>
  <c r="S4449" i="4" s="1"/>
  <c r="V4450" i="4" s="1"/>
  <c r="C4450" i="4"/>
  <c r="Q4449" i="4"/>
  <c r="O4449" i="4"/>
  <c r="U950" i="4" l="1"/>
  <c r="E950" i="4"/>
  <c r="T950" i="4" s="1"/>
  <c r="S950" i="4" s="1"/>
  <c r="V951" i="4" s="1"/>
  <c r="C951" i="4"/>
  <c r="O950" i="4"/>
  <c r="U4450" i="4"/>
  <c r="E4450" i="4"/>
  <c r="T4450" i="4" s="1"/>
  <c r="S4450" i="4" s="1"/>
  <c r="V4451" i="4" s="1"/>
  <c r="C4451" i="4"/>
  <c r="O4450" i="4"/>
  <c r="Q4450" i="4"/>
  <c r="U951" i="4" l="1"/>
  <c r="E951" i="4"/>
  <c r="T951" i="4" s="1"/>
  <c r="S951" i="4" s="1"/>
  <c r="V952" i="4" s="1"/>
  <c r="C952" i="4"/>
  <c r="O951" i="4"/>
  <c r="U4451" i="4"/>
  <c r="E4451" i="4"/>
  <c r="T4451" i="4" s="1"/>
  <c r="S4451" i="4" s="1"/>
  <c r="V4452" i="4" s="1"/>
  <c r="Q4451" i="4"/>
  <c r="C4452" i="4"/>
  <c r="O4451" i="4"/>
  <c r="U952" i="4" l="1"/>
  <c r="C953" i="4"/>
  <c r="E952" i="4"/>
  <c r="T952" i="4" s="1"/>
  <c r="S952" i="4" s="1"/>
  <c r="V953" i="4" s="1"/>
  <c r="O952" i="4"/>
  <c r="U4452" i="4"/>
  <c r="C4453" i="4"/>
  <c r="E4452" i="4"/>
  <c r="T4452" i="4" s="1"/>
  <c r="S4452" i="4" s="1"/>
  <c r="V4453" i="4" s="1"/>
  <c r="Q4452" i="4"/>
  <c r="O4452" i="4"/>
  <c r="U4453" i="4" l="1"/>
  <c r="E4453" i="4"/>
  <c r="T4453" i="4" s="1"/>
  <c r="S4453" i="4" s="1"/>
  <c r="V4454" i="4" s="1"/>
  <c r="C4454" i="4"/>
  <c r="Q4453" i="4"/>
  <c r="O4453" i="4"/>
  <c r="U953" i="4"/>
  <c r="E953" i="4"/>
  <c r="T953" i="4" s="1"/>
  <c r="S953" i="4" s="1"/>
  <c r="V954" i="4" s="1"/>
  <c r="C954" i="4"/>
  <c r="O953" i="4"/>
  <c r="U954" i="4" l="1"/>
  <c r="E954" i="4"/>
  <c r="T954" i="4" s="1"/>
  <c r="S954" i="4" s="1"/>
  <c r="V955" i="4" s="1"/>
  <c r="C955" i="4"/>
  <c r="O954" i="4"/>
  <c r="U4454" i="4"/>
  <c r="E4454" i="4"/>
  <c r="T4454" i="4" s="1"/>
  <c r="S4454" i="4" s="1"/>
  <c r="V4455" i="4" s="1"/>
  <c r="C4455" i="4"/>
  <c r="O4454" i="4"/>
  <c r="Q4454" i="4"/>
  <c r="U955" i="4" l="1"/>
  <c r="C956" i="4"/>
  <c r="E955" i="4"/>
  <c r="T955" i="4" s="1"/>
  <c r="S955" i="4" s="1"/>
  <c r="V956" i="4" s="1"/>
  <c r="O955" i="4"/>
  <c r="U4455" i="4"/>
  <c r="C4456" i="4"/>
  <c r="E4455" i="4"/>
  <c r="T4455" i="4" s="1"/>
  <c r="S4455" i="4" s="1"/>
  <c r="V4456" i="4" s="1"/>
  <c r="Q4455" i="4"/>
  <c r="O4455" i="4"/>
  <c r="C4457" i="4" l="1"/>
  <c r="U4456" i="4"/>
  <c r="O4456" i="4"/>
  <c r="E4456" i="4"/>
  <c r="T4456" i="4" s="1"/>
  <c r="S4456" i="4" s="1"/>
  <c r="V4457" i="4" s="1"/>
  <c r="Q4456" i="4"/>
  <c r="U956" i="4"/>
  <c r="C957" i="4"/>
  <c r="E956" i="4"/>
  <c r="T956" i="4" s="1"/>
  <c r="S956" i="4" s="1"/>
  <c r="V957" i="4" s="1"/>
  <c r="O956" i="4"/>
  <c r="U957" i="4" l="1"/>
  <c r="E957" i="4"/>
  <c r="T957" i="4" s="1"/>
  <c r="S957" i="4" s="1"/>
  <c r="V958" i="4" s="1"/>
  <c r="C958" i="4"/>
  <c r="O957" i="4"/>
  <c r="U4457" i="4"/>
  <c r="E4457" i="4"/>
  <c r="T4457" i="4" s="1"/>
  <c r="S4457" i="4" s="1"/>
  <c r="V4458" i="4" s="1"/>
  <c r="C4458" i="4"/>
  <c r="Q4457" i="4"/>
  <c r="O4457" i="4"/>
  <c r="U958" i="4" l="1"/>
  <c r="C959" i="4"/>
  <c r="E958" i="4"/>
  <c r="T958" i="4" s="1"/>
  <c r="S958" i="4" s="1"/>
  <c r="V959" i="4" s="1"/>
  <c r="O958" i="4"/>
  <c r="U4458" i="4"/>
  <c r="E4458" i="4"/>
  <c r="T4458" i="4" s="1"/>
  <c r="S4458" i="4" s="1"/>
  <c r="V4459" i="4" s="1"/>
  <c r="C4459" i="4"/>
  <c r="O4458" i="4"/>
  <c r="Q4458" i="4"/>
  <c r="U959" i="4" l="1"/>
  <c r="E959" i="4"/>
  <c r="T959" i="4" s="1"/>
  <c r="S959" i="4" s="1"/>
  <c r="V960" i="4" s="1"/>
  <c r="C960" i="4"/>
  <c r="O959" i="4"/>
  <c r="U4459" i="4"/>
  <c r="E4459" i="4"/>
  <c r="T4459" i="4" s="1"/>
  <c r="S4459" i="4" s="1"/>
  <c r="V4460" i="4" s="1"/>
  <c r="C4460" i="4"/>
  <c r="O4459" i="4"/>
  <c r="Q4459" i="4"/>
  <c r="U960" i="4" l="1"/>
  <c r="E960" i="4"/>
  <c r="T960" i="4" s="1"/>
  <c r="S960" i="4" s="1"/>
  <c r="V961" i="4" s="1"/>
  <c r="C961" i="4"/>
  <c r="O960" i="4"/>
  <c r="U4460" i="4"/>
  <c r="E4460" i="4"/>
  <c r="T4460" i="4" s="1"/>
  <c r="S4460" i="4" s="1"/>
  <c r="V4461" i="4" s="1"/>
  <c r="C4461" i="4"/>
  <c r="Q4460" i="4"/>
  <c r="O4460" i="4"/>
  <c r="U961" i="4" l="1"/>
  <c r="C962" i="4"/>
  <c r="E961" i="4"/>
  <c r="T961" i="4" s="1"/>
  <c r="S961" i="4" s="1"/>
  <c r="V962" i="4" s="1"/>
  <c r="O961" i="4"/>
  <c r="U4461" i="4"/>
  <c r="E4461" i="4"/>
  <c r="T4461" i="4" s="1"/>
  <c r="S4461" i="4" s="1"/>
  <c r="V4462" i="4" s="1"/>
  <c r="C4462" i="4"/>
  <c r="Q4461" i="4"/>
  <c r="O4461" i="4"/>
  <c r="U962" i="4" l="1"/>
  <c r="E962" i="4"/>
  <c r="T962" i="4" s="1"/>
  <c r="S962" i="4" s="1"/>
  <c r="V963" i="4" s="1"/>
  <c r="C963" i="4"/>
  <c r="O962" i="4"/>
  <c r="U4462" i="4"/>
  <c r="E4462" i="4"/>
  <c r="T4462" i="4" s="1"/>
  <c r="S4462" i="4" s="1"/>
  <c r="V4463" i="4" s="1"/>
  <c r="C4463" i="4"/>
  <c r="Q4462" i="4"/>
  <c r="O4462" i="4"/>
  <c r="U963" i="4" l="1"/>
  <c r="C964" i="4"/>
  <c r="E963" i="4"/>
  <c r="T963" i="4" s="1"/>
  <c r="S963" i="4" s="1"/>
  <c r="V964" i="4" s="1"/>
  <c r="O963" i="4"/>
  <c r="U4463" i="4"/>
  <c r="E4463" i="4"/>
  <c r="T4463" i="4" s="1"/>
  <c r="S4463" i="4" s="1"/>
  <c r="V4464" i="4" s="1"/>
  <c r="C4464" i="4"/>
  <c r="O4463" i="4"/>
  <c r="Q4463" i="4"/>
  <c r="U964" i="4" l="1"/>
  <c r="C965" i="4"/>
  <c r="E964" i="4"/>
  <c r="T964" i="4" s="1"/>
  <c r="S964" i="4" s="1"/>
  <c r="V965" i="4" s="1"/>
  <c r="O964" i="4"/>
  <c r="U4464" i="4"/>
  <c r="E4464" i="4"/>
  <c r="T4464" i="4" s="1"/>
  <c r="S4464" i="4" s="1"/>
  <c r="V4465" i="4" s="1"/>
  <c r="C4465" i="4"/>
  <c r="Q4464" i="4"/>
  <c r="O4464" i="4"/>
  <c r="U965" i="4" l="1"/>
  <c r="E965" i="4"/>
  <c r="T965" i="4" s="1"/>
  <c r="S965" i="4" s="1"/>
  <c r="V966" i="4" s="1"/>
  <c r="C966" i="4"/>
  <c r="O965" i="4"/>
  <c r="U4465" i="4"/>
  <c r="E4465" i="4"/>
  <c r="T4465" i="4" s="1"/>
  <c r="S4465" i="4" s="1"/>
  <c r="V4466" i="4" s="1"/>
  <c r="C4466" i="4"/>
  <c r="O4465" i="4"/>
  <c r="Q4465" i="4"/>
  <c r="U966" i="4" l="1"/>
  <c r="E966" i="4"/>
  <c r="T966" i="4" s="1"/>
  <c r="S966" i="4" s="1"/>
  <c r="V967" i="4" s="1"/>
  <c r="C967" i="4"/>
  <c r="O966" i="4"/>
  <c r="U4466" i="4"/>
  <c r="E4466" i="4"/>
  <c r="T4466" i="4" s="1"/>
  <c r="S4466" i="4" s="1"/>
  <c r="V4467" i="4" s="1"/>
  <c r="C4467" i="4"/>
  <c r="Q4466" i="4"/>
  <c r="O4466" i="4"/>
  <c r="U967" i="4" l="1"/>
  <c r="C968" i="4"/>
  <c r="E967" i="4"/>
  <c r="T967" i="4" s="1"/>
  <c r="S967" i="4" s="1"/>
  <c r="V968" i="4" s="1"/>
  <c r="O967" i="4"/>
  <c r="U4467" i="4"/>
  <c r="E4467" i="4"/>
  <c r="T4467" i="4" s="1"/>
  <c r="S4467" i="4" s="1"/>
  <c r="V4468" i="4" s="1"/>
  <c r="C4468" i="4"/>
  <c r="O4467" i="4"/>
  <c r="Q4467" i="4"/>
  <c r="U968" i="4" l="1"/>
  <c r="E968" i="4"/>
  <c r="T968" i="4" s="1"/>
  <c r="S968" i="4" s="1"/>
  <c r="V969" i="4" s="1"/>
  <c r="C969" i="4"/>
  <c r="O968" i="4"/>
  <c r="U4468" i="4"/>
  <c r="E4468" i="4"/>
  <c r="T4468" i="4" s="1"/>
  <c r="S4468" i="4" s="1"/>
  <c r="V4469" i="4" s="1"/>
  <c r="C4469" i="4"/>
  <c r="Q4468" i="4"/>
  <c r="O4468" i="4"/>
  <c r="U969" i="4" l="1"/>
  <c r="E969" i="4"/>
  <c r="T969" i="4" s="1"/>
  <c r="S969" i="4" s="1"/>
  <c r="V970" i="4" s="1"/>
  <c r="C970" i="4"/>
  <c r="O969" i="4"/>
  <c r="U4469" i="4"/>
  <c r="E4469" i="4"/>
  <c r="T4469" i="4" s="1"/>
  <c r="S4469" i="4" s="1"/>
  <c r="V4470" i="4" s="1"/>
  <c r="C4470" i="4"/>
  <c r="Q4469" i="4"/>
  <c r="O4469" i="4"/>
  <c r="U970" i="4" l="1"/>
  <c r="C971" i="4"/>
  <c r="E970" i="4"/>
  <c r="T970" i="4" s="1"/>
  <c r="S970" i="4" s="1"/>
  <c r="V971" i="4" s="1"/>
  <c r="O970" i="4"/>
  <c r="U4470" i="4"/>
  <c r="E4470" i="4"/>
  <c r="T4470" i="4" s="1"/>
  <c r="S4470" i="4" s="1"/>
  <c r="V4471" i="4" s="1"/>
  <c r="C4471" i="4"/>
  <c r="O4470" i="4"/>
  <c r="Q4470" i="4"/>
  <c r="U971" i="4" l="1"/>
  <c r="E971" i="4"/>
  <c r="T971" i="4" s="1"/>
  <c r="S971" i="4" s="1"/>
  <c r="V972" i="4" s="1"/>
  <c r="C972" i="4"/>
  <c r="O971" i="4"/>
  <c r="U4471" i="4"/>
  <c r="E4471" i="4"/>
  <c r="T4471" i="4" s="1"/>
  <c r="S4471" i="4" s="1"/>
  <c r="V4472" i="4" s="1"/>
  <c r="C4472" i="4"/>
  <c r="O4471" i="4"/>
  <c r="Q4471" i="4"/>
  <c r="U972" i="4" l="1"/>
  <c r="C973" i="4"/>
  <c r="E972" i="4"/>
  <c r="T972" i="4" s="1"/>
  <c r="S972" i="4" s="1"/>
  <c r="V973" i="4" s="1"/>
  <c r="O972" i="4"/>
  <c r="U4472" i="4"/>
  <c r="E4472" i="4"/>
  <c r="T4472" i="4" s="1"/>
  <c r="S4472" i="4" s="1"/>
  <c r="V4473" i="4" s="1"/>
  <c r="C4473" i="4"/>
  <c r="Q4472" i="4"/>
  <c r="O4472" i="4"/>
  <c r="U973" i="4" l="1"/>
  <c r="C974" i="4"/>
  <c r="E973" i="4"/>
  <c r="T973" i="4" s="1"/>
  <c r="S973" i="4" s="1"/>
  <c r="V974" i="4" s="1"/>
  <c r="O973" i="4"/>
  <c r="U4473" i="4"/>
  <c r="C4474" i="4"/>
  <c r="E4473" i="4"/>
  <c r="T4473" i="4" s="1"/>
  <c r="S4473" i="4" s="1"/>
  <c r="V4474" i="4" s="1"/>
  <c r="O4473" i="4"/>
  <c r="Q4473" i="4"/>
  <c r="E4474" i="4" l="1"/>
  <c r="T4474" i="4" s="1"/>
  <c r="S4474" i="4" s="1"/>
  <c r="V4475" i="4" s="1"/>
  <c r="C4475" i="4"/>
  <c r="U4474" i="4"/>
  <c r="O4474" i="4"/>
  <c r="Q4474" i="4"/>
  <c r="U974" i="4"/>
  <c r="E974" i="4"/>
  <c r="T974" i="4" s="1"/>
  <c r="S974" i="4" s="1"/>
  <c r="V975" i="4" s="1"/>
  <c r="C975" i="4"/>
  <c r="O974" i="4"/>
  <c r="U975" i="4" l="1"/>
  <c r="E975" i="4"/>
  <c r="T975" i="4" s="1"/>
  <c r="S975" i="4" s="1"/>
  <c r="V976" i="4" s="1"/>
  <c r="C976" i="4"/>
  <c r="O975" i="4"/>
  <c r="U4475" i="4"/>
  <c r="E4475" i="4"/>
  <c r="T4475" i="4" s="1"/>
  <c r="S4475" i="4" s="1"/>
  <c r="V4476" i="4" s="1"/>
  <c r="C4476" i="4"/>
  <c r="Q4475" i="4"/>
  <c r="O4475" i="4"/>
  <c r="U976" i="4" l="1"/>
  <c r="C977" i="4"/>
  <c r="E976" i="4"/>
  <c r="T976" i="4" s="1"/>
  <c r="S976" i="4" s="1"/>
  <c r="V977" i="4" s="1"/>
  <c r="O976" i="4"/>
  <c r="U4476" i="4"/>
  <c r="E4476" i="4"/>
  <c r="T4476" i="4" s="1"/>
  <c r="S4476" i="4" s="1"/>
  <c r="V4477" i="4" s="1"/>
  <c r="C4477" i="4"/>
  <c r="O4476" i="4"/>
  <c r="Q4476" i="4"/>
  <c r="U977" i="4" l="1"/>
  <c r="E977" i="4"/>
  <c r="T977" i="4" s="1"/>
  <c r="S977" i="4" s="1"/>
  <c r="V978" i="4" s="1"/>
  <c r="C978" i="4"/>
  <c r="O977" i="4"/>
  <c r="U4477" i="4"/>
  <c r="E4477" i="4"/>
  <c r="T4477" i="4" s="1"/>
  <c r="S4477" i="4" s="1"/>
  <c r="V4478" i="4" s="1"/>
  <c r="C4478" i="4"/>
  <c r="O4477" i="4"/>
  <c r="Q4477" i="4"/>
  <c r="U978" i="4" l="1"/>
  <c r="E978" i="4"/>
  <c r="T978" i="4" s="1"/>
  <c r="S978" i="4" s="1"/>
  <c r="V979" i="4" s="1"/>
  <c r="C979" i="4"/>
  <c r="O978" i="4"/>
  <c r="U4478" i="4"/>
  <c r="E4478" i="4"/>
  <c r="T4478" i="4" s="1"/>
  <c r="S4478" i="4" s="1"/>
  <c r="V4479" i="4" s="1"/>
  <c r="C4479" i="4"/>
  <c r="O4478" i="4"/>
  <c r="Q4478" i="4"/>
  <c r="U979" i="4" l="1"/>
  <c r="C980" i="4"/>
  <c r="E979" i="4"/>
  <c r="T979" i="4" s="1"/>
  <c r="S979" i="4" s="1"/>
  <c r="V980" i="4" s="1"/>
  <c r="O979" i="4"/>
  <c r="U4479" i="4"/>
  <c r="E4479" i="4"/>
  <c r="T4479" i="4" s="1"/>
  <c r="S4479" i="4" s="1"/>
  <c r="V4480" i="4" s="1"/>
  <c r="C4480" i="4"/>
  <c r="Q4479" i="4"/>
  <c r="O4479" i="4"/>
  <c r="U980" i="4" l="1"/>
  <c r="E980" i="4"/>
  <c r="T980" i="4" s="1"/>
  <c r="S980" i="4" s="1"/>
  <c r="V981" i="4" s="1"/>
  <c r="C981" i="4"/>
  <c r="O980" i="4"/>
  <c r="U4480" i="4"/>
  <c r="E4480" i="4"/>
  <c r="T4480" i="4" s="1"/>
  <c r="S4480" i="4" s="1"/>
  <c r="V4481" i="4" s="1"/>
  <c r="C4481" i="4"/>
  <c r="O4480" i="4"/>
  <c r="Q4480" i="4"/>
  <c r="U981" i="4" l="1"/>
  <c r="C982" i="4"/>
  <c r="E981" i="4"/>
  <c r="T981" i="4" s="1"/>
  <c r="S981" i="4" s="1"/>
  <c r="V982" i="4" s="1"/>
  <c r="O981" i="4"/>
  <c r="U4481" i="4"/>
  <c r="E4481" i="4"/>
  <c r="T4481" i="4" s="1"/>
  <c r="S4481" i="4" s="1"/>
  <c r="V4482" i="4" s="1"/>
  <c r="C4482" i="4"/>
  <c r="O4481" i="4"/>
  <c r="Q4481" i="4"/>
  <c r="U982" i="4" l="1"/>
  <c r="C983" i="4"/>
  <c r="E982" i="4"/>
  <c r="T982" i="4" s="1"/>
  <c r="S982" i="4" s="1"/>
  <c r="V983" i="4" s="1"/>
  <c r="O982" i="4"/>
  <c r="U4482" i="4"/>
  <c r="E4482" i="4"/>
  <c r="T4482" i="4" s="1"/>
  <c r="S4482" i="4" s="1"/>
  <c r="V4483" i="4" s="1"/>
  <c r="C4483" i="4"/>
  <c r="O4482" i="4"/>
  <c r="Q4482" i="4"/>
  <c r="U983" i="4" l="1"/>
  <c r="E983" i="4"/>
  <c r="T983" i="4" s="1"/>
  <c r="S983" i="4" s="1"/>
  <c r="V984" i="4" s="1"/>
  <c r="C984" i="4"/>
  <c r="O983" i="4"/>
  <c r="U4483" i="4"/>
  <c r="E4483" i="4"/>
  <c r="T4483" i="4" s="1"/>
  <c r="S4483" i="4" s="1"/>
  <c r="V4484" i="4" s="1"/>
  <c r="C4484" i="4"/>
  <c r="Q4483" i="4"/>
  <c r="O4483" i="4"/>
  <c r="U984" i="4" l="1"/>
  <c r="E984" i="4"/>
  <c r="T984" i="4" s="1"/>
  <c r="S984" i="4" s="1"/>
  <c r="V985" i="4" s="1"/>
  <c r="C985" i="4"/>
  <c r="O984" i="4"/>
  <c r="U4484" i="4"/>
  <c r="E4484" i="4"/>
  <c r="T4484" i="4" s="1"/>
  <c r="S4484" i="4" s="1"/>
  <c r="V4485" i="4" s="1"/>
  <c r="C4485" i="4"/>
  <c r="Q4484" i="4"/>
  <c r="O4484" i="4"/>
  <c r="U985" i="4" l="1"/>
  <c r="C986" i="4"/>
  <c r="E985" i="4"/>
  <c r="T985" i="4" s="1"/>
  <c r="S985" i="4" s="1"/>
  <c r="V986" i="4" s="1"/>
  <c r="O985" i="4"/>
  <c r="U4485" i="4"/>
  <c r="E4485" i="4"/>
  <c r="T4485" i="4" s="1"/>
  <c r="S4485" i="4" s="1"/>
  <c r="V4486" i="4" s="1"/>
  <c r="C4486" i="4"/>
  <c r="O4485" i="4"/>
  <c r="Q4485" i="4"/>
  <c r="U986" i="4" l="1"/>
  <c r="E986" i="4"/>
  <c r="T986" i="4" s="1"/>
  <c r="S986" i="4" s="1"/>
  <c r="V987" i="4" s="1"/>
  <c r="C987" i="4"/>
  <c r="O986" i="4"/>
  <c r="U4486" i="4"/>
  <c r="E4486" i="4"/>
  <c r="T4486" i="4" s="1"/>
  <c r="S4486" i="4" s="1"/>
  <c r="V4487" i="4" s="1"/>
  <c r="C4487" i="4"/>
  <c r="Q4486" i="4"/>
  <c r="O4486" i="4"/>
  <c r="U987" i="4" l="1"/>
  <c r="E987" i="4"/>
  <c r="T987" i="4" s="1"/>
  <c r="S987" i="4" s="1"/>
  <c r="V988" i="4" s="1"/>
  <c r="C988" i="4"/>
  <c r="O987" i="4"/>
  <c r="U4487" i="4"/>
  <c r="E4487" i="4"/>
  <c r="T4487" i="4" s="1"/>
  <c r="S4487" i="4" s="1"/>
  <c r="V4488" i="4" s="1"/>
  <c r="C4488" i="4"/>
  <c r="O4487" i="4"/>
  <c r="Q4487" i="4"/>
  <c r="U988" i="4" l="1"/>
  <c r="C989" i="4"/>
  <c r="E988" i="4"/>
  <c r="T988" i="4" s="1"/>
  <c r="S988" i="4" s="1"/>
  <c r="V989" i="4" s="1"/>
  <c r="O988" i="4"/>
  <c r="U4488" i="4"/>
  <c r="E4488" i="4"/>
  <c r="T4488" i="4" s="1"/>
  <c r="S4488" i="4" s="1"/>
  <c r="V4489" i="4" s="1"/>
  <c r="C4489" i="4"/>
  <c r="Q4488" i="4"/>
  <c r="O4488" i="4"/>
  <c r="U989" i="4" l="1"/>
  <c r="E989" i="4"/>
  <c r="T989" i="4" s="1"/>
  <c r="S989" i="4" s="1"/>
  <c r="V990" i="4" s="1"/>
  <c r="C990" i="4"/>
  <c r="O989" i="4"/>
  <c r="U4489" i="4"/>
  <c r="E4489" i="4"/>
  <c r="T4489" i="4" s="1"/>
  <c r="S4489" i="4" s="1"/>
  <c r="V4490" i="4" s="1"/>
  <c r="C4490" i="4"/>
  <c r="Q4489" i="4"/>
  <c r="O4489" i="4"/>
  <c r="U990" i="4" l="1"/>
  <c r="C991" i="4"/>
  <c r="E990" i="4"/>
  <c r="T990" i="4" s="1"/>
  <c r="S990" i="4" s="1"/>
  <c r="V991" i="4" s="1"/>
  <c r="O990" i="4"/>
  <c r="U4490" i="4"/>
  <c r="E4490" i="4"/>
  <c r="T4490" i="4" s="1"/>
  <c r="S4490" i="4" s="1"/>
  <c r="V4491" i="4" s="1"/>
  <c r="C4491" i="4"/>
  <c r="Q4490" i="4"/>
  <c r="O4490" i="4"/>
  <c r="U991" i="4" l="1"/>
  <c r="C992" i="4"/>
  <c r="E991" i="4"/>
  <c r="T991" i="4" s="1"/>
  <c r="S991" i="4" s="1"/>
  <c r="V992" i="4" s="1"/>
  <c r="O991" i="4"/>
  <c r="U4491" i="4"/>
  <c r="E4491" i="4"/>
  <c r="T4491" i="4" s="1"/>
  <c r="S4491" i="4" s="1"/>
  <c r="V4492" i="4" s="1"/>
  <c r="C4492" i="4"/>
  <c r="O4491" i="4"/>
  <c r="Q4491" i="4"/>
  <c r="U992" i="4" l="1"/>
  <c r="E992" i="4"/>
  <c r="T992" i="4" s="1"/>
  <c r="S992" i="4" s="1"/>
  <c r="V993" i="4" s="1"/>
  <c r="C993" i="4"/>
  <c r="O992" i="4"/>
  <c r="E4492" i="4"/>
  <c r="T4492" i="4" s="1"/>
  <c r="S4492" i="4" s="1"/>
  <c r="V4493" i="4" s="1"/>
  <c r="C4493" i="4"/>
  <c r="U4492" i="4"/>
  <c r="Q4492" i="4"/>
  <c r="O4492" i="4"/>
  <c r="U4493" i="4" l="1"/>
  <c r="E4493" i="4"/>
  <c r="T4493" i="4" s="1"/>
  <c r="S4493" i="4" s="1"/>
  <c r="V4494" i="4" s="1"/>
  <c r="C4494" i="4"/>
  <c r="O4493" i="4"/>
  <c r="Q4493" i="4"/>
  <c r="U993" i="4"/>
  <c r="E993" i="4"/>
  <c r="T993" i="4" s="1"/>
  <c r="S993" i="4" s="1"/>
  <c r="V994" i="4" s="1"/>
  <c r="C994" i="4"/>
  <c r="O993" i="4"/>
  <c r="U994" i="4" l="1"/>
  <c r="C995" i="4"/>
  <c r="E994" i="4"/>
  <c r="T994" i="4" s="1"/>
  <c r="S994" i="4" s="1"/>
  <c r="V995" i="4" s="1"/>
  <c r="O994" i="4"/>
  <c r="U4494" i="4"/>
  <c r="E4494" i="4"/>
  <c r="T4494" i="4" s="1"/>
  <c r="S4494" i="4" s="1"/>
  <c r="V4495" i="4" s="1"/>
  <c r="C4495" i="4"/>
  <c r="Q4494" i="4"/>
  <c r="O4494" i="4"/>
  <c r="U995" i="4" l="1"/>
  <c r="E995" i="4"/>
  <c r="T995" i="4" s="1"/>
  <c r="S995" i="4" s="1"/>
  <c r="V996" i="4" s="1"/>
  <c r="C996" i="4"/>
  <c r="O995" i="4"/>
  <c r="U4495" i="4"/>
  <c r="E4495" i="4"/>
  <c r="T4495" i="4" s="1"/>
  <c r="S4495" i="4" s="1"/>
  <c r="V4496" i="4" s="1"/>
  <c r="C4496" i="4"/>
  <c r="Q4495" i="4"/>
  <c r="O4495" i="4"/>
  <c r="U996" i="4" l="1"/>
  <c r="E996" i="4"/>
  <c r="T996" i="4" s="1"/>
  <c r="S996" i="4" s="1"/>
  <c r="V997" i="4" s="1"/>
  <c r="C997" i="4"/>
  <c r="O996" i="4"/>
  <c r="U4496" i="4"/>
  <c r="E4496" i="4"/>
  <c r="T4496" i="4" s="1"/>
  <c r="S4496" i="4" s="1"/>
  <c r="V4497" i="4" s="1"/>
  <c r="C4497" i="4"/>
  <c r="O4496" i="4"/>
  <c r="Q4496" i="4"/>
  <c r="U997" i="4" l="1"/>
  <c r="C998" i="4"/>
  <c r="E997" i="4"/>
  <c r="T997" i="4" s="1"/>
  <c r="S997" i="4" s="1"/>
  <c r="V998" i="4" s="1"/>
  <c r="O997" i="4"/>
  <c r="U4497" i="4"/>
  <c r="C4498" i="4"/>
  <c r="E4497" i="4"/>
  <c r="T4497" i="4" s="1"/>
  <c r="S4497" i="4" s="1"/>
  <c r="V4498" i="4" s="1"/>
  <c r="Q4497" i="4"/>
  <c r="O4497" i="4"/>
  <c r="U4498" i="4" l="1"/>
  <c r="E4498" i="4"/>
  <c r="T4498" i="4" s="1"/>
  <c r="S4498" i="4" s="1"/>
  <c r="V4499" i="4" s="1"/>
  <c r="C4499" i="4"/>
  <c r="Q4498" i="4"/>
  <c r="O4498" i="4"/>
  <c r="U998" i="4"/>
  <c r="E998" i="4"/>
  <c r="T998" i="4" s="1"/>
  <c r="S998" i="4" s="1"/>
  <c r="V999" i="4" s="1"/>
  <c r="C999" i="4"/>
  <c r="O998" i="4"/>
  <c r="U999" i="4" l="1"/>
  <c r="C1000" i="4"/>
  <c r="E999" i="4"/>
  <c r="T999" i="4" s="1"/>
  <c r="S999" i="4" s="1"/>
  <c r="V1000" i="4" s="1"/>
  <c r="O999" i="4"/>
  <c r="U4499" i="4"/>
  <c r="E4499" i="4"/>
  <c r="T4499" i="4" s="1"/>
  <c r="S4499" i="4" s="1"/>
  <c r="V4500" i="4" s="1"/>
  <c r="C4500" i="4"/>
  <c r="O4499" i="4"/>
  <c r="Q4499" i="4"/>
  <c r="U1000" i="4" l="1"/>
  <c r="C1001" i="4"/>
  <c r="E1000" i="4"/>
  <c r="T1000" i="4" s="1"/>
  <c r="S1000" i="4" s="1"/>
  <c r="V1001" i="4" s="1"/>
  <c r="O1000" i="4"/>
  <c r="U4500" i="4"/>
  <c r="E4500" i="4"/>
  <c r="T4500" i="4" s="1"/>
  <c r="S4500" i="4" s="1"/>
  <c r="V4501" i="4" s="1"/>
  <c r="C4501" i="4"/>
  <c r="Q4500" i="4"/>
  <c r="O4500" i="4"/>
  <c r="U1001" i="4" l="1"/>
  <c r="E1001" i="4"/>
  <c r="T1001" i="4" s="1"/>
  <c r="S1001" i="4" s="1"/>
  <c r="V1002" i="4" s="1"/>
  <c r="C1002" i="4"/>
  <c r="O1001" i="4"/>
  <c r="U4501" i="4"/>
  <c r="E4501" i="4"/>
  <c r="T4501" i="4" s="1"/>
  <c r="S4501" i="4" s="1"/>
  <c r="V4502" i="4" s="1"/>
  <c r="C4502" i="4"/>
  <c r="Q4501" i="4"/>
  <c r="O4501" i="4"/>
  <c r="U1002" i="4" l="1"/>
  <c r="E1002" i="4"/>
  <c r="T1002" i="4" s="1"/>
  <c r="S1002" i="4" s="1"/>
  <c r="V1003" i="4" s="1"/>
  <c r="C1003" i="4"/>
  <c r="O1002" i="4"/>
  <c r="U4502" i="4"/>
  <c r="E4502" i="4"/>
  <c r="T4502" i="4" s="1"/>
  <c r="S4502" i="4" s="1"/>
  <c r="V4503" i="4" s="1"/>
  <c r="C4503" i="4"/>
  <c r="Q4502" i="4"/>
  <c r="O4502" i="4"/>
  <c r="U1003" i="4" l="1"/>
  <c r="C1004" i="4"/>
  <c r="E1003" i="4"/>
  <c r="T1003" i="4" s="1"/>
  <c r="S1003" i="4" s="1"/>
  <c r="V1004" i="4" s="1"/>
  <c r="O1003" i="4"/>
  <c r="U4503" i="4"/>
  <c r="E4503" i="4"/>
  <c r="T4503" i="4" s="1"/>
  <c r="S4503" i="4" s="1"/>
  <c r="V4504" i="4" s="1"/>
  <c r="C4504" i="4"/>
  <c r="O4503" i="4"/>
  <c r="Q4503" i="4"/>
  <c r="U1004" i="4" l="1"/>
  <c r="E1004" i="4"/>
  <c r="T1004" i="4" s="1"/>
  <c r="S1004" i="4" s="1"/>
  <c r="V1005" i="4" s="1"/>
  <c r="C1005" i="4"/>
  <c r="O1004" i="4"/>
  <c r="U4504" i="4"/>
  <c r="E4504" i="4"/>
  <c r="T4504" i="4" s="1"/>
  <c r="S4504" i="4" s="1"/>
  <c r="V4505" i="4" s="1"/>
  <c r="C4505" i="4"/>
  <c r="O4504" i="4"/>
  <c r="Q4504" i="4"/>
  <c r="U1005" i="4" l="1"/>
  <c r="E1005" i="4"/>
  <c r="T1005" i="4" s="1"/>
  <c r="S1005" i="4" s="1"/>
  <c r="V1006" i="4" s="1"/>
  <c r="C1006" i="4"/>
  <c r="O1005" i="4"/>
  <c r="U4505" i="4"/>
  <c r="E4505" i="4"/>
  <c r="T4505" i="4" s="1"/>
  <c r="S4505" i="4" s="1"/>
  <c r="V4506" i="4" s="1"/>
  <c r="C4506" i="4"/>
  <c r="Q4505" i="4"/>
  <c r="O4505" i="4"/>
  <c r="U1006" i="4" l="1"/>
  <c r="C1007" i="4"/>
  <c r="O1006" i="4"/>
  <c r="E1006" i="4"/>
  <c r="T1006" i="4" s="1"/>
  <c r="S1006" i="4" s="1"/>
  <c r="V1007" i="4" s="1"/>
  <c r="U4506" i="4"/>
  <c r="C4507" i="4"/>
  <c r="E4506" i="4"/>
  <c r="T4506" i="4" s="1"/>
  <c r="S4506" i="4" s="1"/>
  <c r="V4507" i="4" s="1"/>
  <c r="O4506" i="4"/>
  <c r="Q4506" i="4"/>
  <c r="U4507" i="4" l="1"/>
  <c r="E4507" i="4"/>
  <c r="T4507" i="4" s="1"/>
  <c r="S4507" i="4" s="1"/>
  <c r="V4508" i="4" s="1"/>
  <c r="C4508" i="4"/>
  <c r="Q4507" i="4"/>
  <c r="O4507" i="4"/>
  <c r="U1007" i="4"/>
  <c r="E1007" i="4"/>
  <c r="T1007" i="4" s="1"/>
  <c r="S1007" i="4" s="1"/>
  <c r="C1008" i="4"/>
  <c r="O1007" i="4"/>
  <c r="U4508" i="4" l="1"/>
  <c r="E4508" i="4"/>
  <c r="T4508" i="4" s="1"/>
  <c r="S4508" i="4" s="1"/>
  <c r="V4509" i="4" s="1"/>
  <c r="C4509" i="4"/>
  <c r="Q4508" i="4"/>
  <c r="O4508" i="4"/>
  <c r="U1008" i="4"/>
  <c r="E1008" i="4"/>
  <c r="T1008" i="4" s="1"/>
  <c r="S1008" i="4" s="1"/>
  <c r="V1009" i="4" s="1"/>
  <c r="C1009" i="4"/>
  <c r="O1008" i="4"/>
  <c r="V1008" i="4"/>
  <c r="U1009" i="4" l="1"/>
  <c r="C1010" i="4"/>
  <c r="E1009" i="4"/>
  <c r="T1009" i="4" s="1"/>
  <c r="S1009" i="4" s="1"/>
  <c r="V1010" i="4" s="1"/>
  <c r="O1009" i="4"/>
  <c r="U4509" i="4"/>
  <c r="C4510" i="4"/>
  <c r="E4509" i="4"/>
  <c r="T4509" i="4" s="1"/>
  <c r="S4509" i="4" s="1"/>
  <c r="V4510" i="4" s="1"/>
  <c r="O4509" i="4"/>
  <c r="Q4509" i="4"/>
  <c r="E4510" i="4" l="1"/>
  <c r="T4510" i="4" s="1"/>
  <c r="S4510" i="4" s="1"/>
  <c r="V4511" i="4" s="1"/>
  <c r="U4510" i="4"/>
  <c r="C4511" i="4"/>
  <c r="O4510" i="4"/>
  <c r="Q4510" i="4"/>
  <c r="U1010" i="4"/>
  <c r="E1010" i="4"/>
  <c r="T1010" i="4" s="1"/>
  <c r="S1010" i="4" s="1"/>
  <c r="V1011" i="4" s="1"/>
  <c r="C1011" i="4"/>
  <c r="O1010" i="4"/>
  <c r="U4511" i="4" l="1"/>
  <c r="E4511" i="4"/>
  <c r="T4511" i="4" s="1"/>
  <c r="S4511" i="4" s="1"/>
  <c r="V4512" i="4" s="1"/>
  <c r="C4512" i="4"/>
  <c r="Q4511" i="4"/>
  <c r="O4511" i="4"/>
  <c r="U1011" i="4"/>
  <c r="E1011" i="4"/>
  <c r="T1011" i="4" s="1"/>
  <c r="S1011" i="4" s="1"/>
  <c r="V1012" i="4" s="1"/>
  <c r="C1012" i="4"/>
  <c r="O1011" i="4"/>
  <c r="U4512" i="4" l="1"/>
  <c r="E4512" i="4"/>
  <c r="T4512" i="4" s="1"/>
  <c r="S4512" i="4" s="1"/>
  <c r="V4513" i="4" s="1"/>
  <c r="C4513" i="4"/>
  <c r="Q4512" i="4"/>
  <c r="O4512" i="4"/>
  <c r="U1012" i="4"/>
  <c r="C1013" i="4"/>
  <c r="E1012" i="4"/>
  <c r="T1012" i="4" s="1"/>
  <c r="S1012" i="4" s="1"/>
  <c r="V1013" i="4" s="1"/>
  <c r="O1012" i="4"/>
  <c r="U4513" i="4" l="1"/>
  <c r="E4513" i="4"/>
  <c r="T4513" i="4" s="1"/>
  <c r="S4513" i="4" s="1"/>
  <c r="V4514" i="4" s="1"/>
  <c r="C4514" i="4"/>
  <c r="O4513" i="4"/>
  <c r="Q4513" i="4"/>
  <c r="U1013" i="4"/>
  <c r="E1013" i="4"/>
  <c r="T1013" i="4" s="1"/>
  <c r="S1013" i="4" s="1"/>
  <c r="C1014" i="4"/>
  <c r="O1013" i="4"/>
  <c r="U4514" i="4" l="1"/>
  <c r="E4514" i="4"/>
  <c r="T4514" i="4" s="1"/>
  <c r="S4514" i="4" s="1"/>
  <c r="V4515" i="4" s="1"/>
  <c r="C4515" i="4"/>
  <c r="Q4514" i="4"/>
  <c r="O4514" i="4"/>
  <c r="C1015" i="4"/>
  <c r="O1014" i="4"/>
  <c r="E1014" i="4"/>
  <c r="T1014" i="4" s="1"/>
  <c r="S1014" i="4" s="1"/>
  <c r="V1014" i="4"/>
  <c r="U1014" i="4" s="1"/>
  <c r="V1015" i="4" l="1"/>
  <c r="U4515" i="4"/>
  <c r="E4515" i="4"/>
  <c r="T4515" i="4" s="1"/>
  <c r="S4515" i="4" s="1"/>
  <c r="V4516" i="4" s="1"/>
  <c r="C4516" i="4"/>
  <c r="O4515" i="4"/>
  <c r="Q4515" i="4"/>
  <c r="U1015" i="4"/>
  <c r="C1016" i="4"/>
  <c r="E1015" i="4"/>
  <c r="T1015" i="4" s="1"/>
  <c r="S1015" i="4" s="1"/>
  <c r="V1016" i="4" s="1"/>
  <c r="O1015" i="4"/>
  <c r="U4516" i="4" l="1"/>
  <c r="E4516" i="4"/>
  <c r="T4516" i="4" s="1"/>
  <c r="S4516" i="4" s="1"/>
  <c r="V4517" i="4" s="1"/>
  <c r="C4517" i="4"/>
  <c r="O4516" i="4"/>
  <c r="Q4516" i="4"/>
  <c r="U1016" i="4"/>
  <c r="E1016" i="4"/>
  <c r="T1016" i="4" s="1"/>
  <c r="S1016" i="4" s="1"/>
  <c r="V1017" i="4" s="1"/>
  <c r="C1017" i="4"/>
  <c r="O1016" i="4"/>
  <c r="U4517" i="4" l="1"/>
  <c r="E4517" i="4"/>
  <c r="T4517" i="4" s="1"/>
  <c r="S4517" i="4" s="1"/>
  <c r="V4518" i="4" s="1"/>
  <c r="C4518" i="4"/>
  <c r="Q4517" i="4"/>
  <c r="O4517" i="4"/>
  <c r="U1017" i="4"/>
  <c r="E1017" i="4"/>
  <c r="T1017" i="4" s="1"/>
  <c r="S1017" i="4" s="1"/>
  <c r="C1018" i="4"/>
  <c r="O1017" i="4"/>
  <c r="U4518" i="4" l="1"/>
  <c r="E4518" i="4"/>
  <c r="T4518" i="4" s="1"/>
  <c r="S4518" i="4" s="1"/>
  <c r="V4519" i="4" s="1"/>
  <c r="C4519" i="4"/>
  <c r="Q4518" i="4"/>
  <c r="O4518" i="4"/>
  <c r="C1019" i="4"/>
  <c r="E1018" i="4"/>
  <c r="T1018" i="4" s="1"/>
  <c r="S1018" i="4" s="1"/>
  <c r="O1018" i="4"/>
  <c r="V1018" i="4"/>
  <c r="U1018" i="4" s="1"/>
  <c r="U4519" i="4" l="1"/>
  <c r="E4519" i="4"/>
  <c r="T4519" i="4" s="1"/>
  <c r="S4519" i="4" s="1"/>
  <c r="V4520" i="4" s="1"/>
  <c r="C4520" i="4"/>
  <c r="O4519" i="4"/>
  <c r="Q4519" i="4"/>
  <c r="V1019" i="4"/>
  <c r="U1019" i="4" s="1"/>
  <c r="E1019" i="4"/>
  <c r="T1019" i="4" s="1"/>
  <c r="S1019" i="4" s="1"/>
  <c r="C1020" i="4"/>
  <c r="O1019" i="4"/>
  <c r="E1020" i="4" l="1"/>
  <c r="T1020" i="4" s="1"/>
  <c r="S1020" i="4" s="1"/>
  <c r="C1021" i="4"/>
  <c r="O1020" i="4"/>
  <c r="U4520" i="4"/>
  <c r="E4520" i="4"/>
  <c r="T4520" i="4" s="1"/>
  <c r="S4520" i="4" s="1"/>
  <c r="V4521" i="4" s="1"/>
  <c r="C4521" i="4"/>
  <c r="O4520" i="4"/>
  <c r="Q4520" i="4"/>
  <c r="V1020" i="4"/>
  <c r="U1020" i="4" s="1"/>
  <c r="V1021" i="4" l="1"/>
  <c r="U1021" i="4"/>
  <c r="C1022" i="4"/>
  <c r="E1021" i="4"/>
  <c r="T1021" i="4" s="1"/>
  <c r="S1021" i="4" s="1"/>
  <c r="V1022" i="4" s="1"/>
  <c r="O1021" i="4"/>
  <c r="U4521" i="4"/>
  <c r="C4522" i="4"/>
  <c r="Q4521" i="4"/>
  <c r="E4521" i="4"/>
  <c r="T4521" i="4" s="1"/>
  <c r="S4521" i="4" s="1"/>
  <c r="V4522" i="4" s="1"/>
  <c r="O4521" i="4"/>
  <c r="U1022" i="4" l="1"/>
  <c r="E1022" i="4"/>
  <c r="T1022" i="4" s="1"/>
  <c r="S1022" i="4" s="1"/>
  <c r="V1023" i="4" s="1"/>
  <c r="C1023" i="4"/>
  <c r="O1022" i="4"/>
  <c r="U4522" i="4"/>
  <c r="E4522" i="4"/>
  <c r="T4522" i="4" s="1"/>
  <c r="S4522" i="4" s="1"/>
  <c r="V4523" i="4" s="1"/>
  <c r="C4523" i="4"/>
  <c r="Q4522" i="4"/>
  <c r="O4522" i="4"/>
  <c r="U1023" i="4" l="1"/>
  <c r="E1023" i="4"/>
  <c r="T1023" i="4" s="1"/>
  <c r="S1023" i="4" s="1"/>
  <c r="V1024" i="4" s="1"/>
  <c r="C1024" i="4"/>
  <c r="O1023" i="4"/>
  <c r="U4523" i="4"/>
  <c r="E4523" i="4"/>
  <c r="T4523" i="4" s="1"/>
  <c r="S4523" i="4" s="1"/>
  <c r="V4524" i="4" s="1"/>
  <c r="C4524" i="4"/>
  <c r="Q4523" i="4"/>
  <c r="O4523" i="4"/>
  <c r="U1024" i="4" l="1"/>
  <c r="C1025" i="4"/>
  <c r="E1024" i="4"/>
  <c r="T1024" i="4" s="1"/>
  <c r="S1024" i="4" s="1"/>
  <c r="V1025" i="4" s="1"/>
  <c r="O1024" i="4"/>
  <c r="U4524" i="4"/>
  <c r="E4524" i="4"/>
  <c r="T4524" i="4" s="1"/>
  <c r="S4524" i="4" s="1"/>
  <c r="V4525" i="4" s="1"/>
  <c r="C4525" i="4"/>
  <c r="O4524" i="4"/>
  <c r="Q4524" i="4"/>
  <c r="U1025" i="4" l="1"/>
  <c r="E1025" i="4"/>
  <c r="T1025" i="4" s="1"/>
  <c r="S1025" i="4" s="1"/>
  <c r="V1026" i="4" s="1"/>
  <c r="C1026" i="4"/>
  <c r="O1025" i="4"/>
  <c r="U4525" i="4"/>
  <c r="E4525" i="4"/>
  <c r="T4525" i="4" s="1"/>
  <c r="S4525" i="4" s="1"/>
  <c r="V4526" i="4" s="1"/>
  <c r="C4526" i="4"/>
  <c r="O4525" i="4"/>
  <c r="Q4525" i="4"/>
  <c r="U1026" i="4" l="1"/>
  <c r="E1026" i="4"/>
  <c r="T1026" i="4" s="1"/>
  <c r="S1026" i="4" s="1"/>
  <c r="V1027" i="4" s="1"/>
  <c r="C1027" i="4"/>
  <c r="O1026" i="4"/>
  <c r="U4526" i="4"/>
  <c r="E4526" i="4"/>
  <c r="T4526" i="4" s="1"/>
  <c r="S4526" i="4" s="1"/>
  <c r="V4527" i="4" s="1"/>
  <c r="C4527" i="4"/>
  <c r="Q4526" i="4"/>
  <c r="O4526" i="4"/>
  <c r="U1027" i="4" l="1"/>
  <c r="C1028" i="4"/>
  <c r="E1027" i="4"/>
  <c r="T1027" i="4" s="1"/>
  <c r="S1027" i="4" s="1"/>
  <c r="V1028" i="4" s="1"/>
  <c r="O1027" i="4"/>
  <c r="U4527" i="4"/>
  <c r="E4527" i="4"/>
  <c r="T4527" i="4" s="1"/>
  <c r="S4527" i="4" s="1"/>
  <c r="V4528" i="4" s="1"/>
  <c r="C4528" i="4"/>
  <c r="Q4527" i="4"/>
  <c r="O4527" i="4"/>
  <c r="U1028" i="4" l="1"/>
  <c r="E1028" i="4"/>
  <c r="T1028" i="4" s="1"/>
  <c r="S1028" i="4" s="1"/>
  <c r="V1029" i="4" s="1"/>
  <c r="C1029" i="4"/>
  <c r="O1028" i="4"/>
  <c r="E4528" i="4"/>
  <c r="T4528" i="4" s="1"/>
  <c r="S4528" i="4" s="1"/>
  <c r="V4529" i="4" s="1"/>
  <c r="C4529" i="4"/>
  <c r="U4528" i="4"/>
  <c r="Q4528" i="4"/>
  <c r="O4528" i="4"/>
  <c r="U4529" i="4" l="1"/>
  <c r="E4529" i="4"/>
  <c r="T4529" i="4" s="1"/>
  <c r="S4529" i="4" s="1"/>
  <c r="V4530" i="4" s="1"/>
  <c r="C4530" i="4"/>
  <c r="Q4529" i="4"/>
  <c r="O4529" i="4"/>
  <c r="U1029" i="4"/>
  <c r="E1029" i="4"/>
  <c r="T1029" i="4" s="1"/>
  <c r="S1029" i="4" s="1"/>
  <c r="V1030" i="4" s="1"/>
  <c r="C1030" i="4"/>
  <c r="O1029" i="4"/>
  <c r="U1030" i="4" l="1"/>
  <c r="C1031" i="4"/>
  <c r="E1030" i="4"/>
  <c r="T1030" i="4" s="1"/>
  <c r="S1030" i="4" s="1"/>
  <c r="V1031" i="4" s="1"/>
  <c r="O1030" i="4"/>
  <c r="U4530" i="4"/>
  <c r="E4530" i="4"/>
  <c r="T4530" i="4" s="1"/>
  <c r="S4530" i="4" s="1"/>
  <c r="V4531" i="4" s="1"/>
  <c r="C4531" i="4"/>
  <c r="Q4530" i="4"/>
  <c r="O4530" i="4"/>
  <c r="U1031" i="4" l="1"/>
  <c r="E1031" i="4"/>
  <c r="T1031" i="4" s="1"/>
  <c r="S1031" i="4" s="1"/>
  <c r="V1032" i="4" s="1"/>
  <c r="C1032" i="4"/>
  <c r="O1031" i="4"/>
  <c r="U4531" i="4"/>
  <c r="E4531" i="4"/>
  <c r="T4531" i="4" s="1"/>
  <c r="S4531" i="4" s="1"/>
  <c r="V4532" i="4" s="1"/>
  <c r="C4532" i="4"/>
  <c r="Q4531" i="4"/>
  <c r="O4531" i="4"/>
  <c r="U1032" i="4" l="1"/>
  <c r="C1033" i="4"/>
  <c r="E1032" i="4"/>
  <c r="T1032" i="4" s="1"/>
  <c r="S1032" i="4" s="1"/>
  <c r="V1033" i="4" s="1"/>
  <c r="O1032" i="4"/>
  <c r="U4532" i="4"/>
  <c r="E4532" i="4"/>
  <c r="T4532" i="4" s="1"/>
  <c r="S4532" i="4" s="1"/>
  <c r="V4533" i="4" s="1"/>
  <c r="Q4532" i="4"/>
  <c r="C4533" i="4"/>
  <c r="O4532" i="4"/>
  <c r="U4533" i="4" l="1"/>
  <c r="C4534" i="4"/>
  <c r="E4533" i="4"/>
  <c r="T4533" i="4" s="1"/>
  <c r="S4533" i="4" s="1"/>
  <c r="V4534" i="4" s="1"/>
  <c r="Q4533" i="4"/>
  <c r="O4533" i="4"/>
  <c r="U1033" i="4"/>
  <c r="C1034" i="4"/>
  <c r="E1033" i="4"/>
  <c r="T1033" i="4" s="1"/>
  <c r="S1033" i="4" s="1"/>
  <c r="V1034" i="4" s="1"/>
  <c r="O1033" i="4"/>
  <c r="U4534" i="4" l="1"/>
  <c r="E4534" i="4"/>
  <c r="T4534" i="4" s="1"/>
  <c r="S4534" i="4" s="1"/>
  <c r="V4535" i="4" s="1"/>
  <c r="C4535" i="4"/>
  <c r="Q4534" i="4"/>
  <c r="O4534" i="4"/>
  <c r="U1034" i="4"/>
  <c r="E1034" i="4"/>
  <c r="T1034" i="4" s="1"/>
  <c r="S1034" i="4" s="1"/>
  <c r="V1035" i="4" s="1"/>
  <c r="C1035" i="4"/>
  <c r="O1034" i="4"/>
  <c r="U1035" i="4" l="1"/>
  <c r="E1035" i="4"/>
  <c r="T1035" i="4" s="1"/>
  <c r="S1035" i="4" s="1"/>
  <c r="V1036" i="4" s="1"/>
  <c r="C1036" i="4"/>
  <c r="O1035" i="4"/>
  <c r="U4535" i="4"/>
  <c r="E4535" i="4"/>
  <c r="T4535" i="4" s="1"/>
  <c r="S4535" i="4" s="1"/>
  <c r="V4536" i="4" s="1"/>
  <c r="C4536" i="4"/>
  <c r="Q4535" i="4"/>
  <c r="O4535" i="4"/>
  <c r="U1036" i="4" l="1"/>
  <c r="C1037" i="4"/>
  <c r="E1036" i="4"/>
  <c r="T1036" i="4" s="1"/>
  <c r="S1036" i="4" s="1"/>
  <c r="V1037" i="4" s="1"/>
  <c r="O1036" i="4"/>
  <c r="U4536" i="4"/>
  <c r="E4536" i="4"/>
  <c r="T4536" i="4" s="1"/>
  <c r="S4536" i="4" s="1"/>
  <c r="V4537" i="4" s="1"/>
  <c r="C4537" i="4"/>
  <c r="O4536" i="4"/>
  <c r="Q4536" i="4"/>
  <c r="U1037" i="4" l="1"/>
  <c r="E1037" i="4"/>
  <c r="T1037" i="4" s="1"/>
  <c r="S1037" i="4" s="1"/>
  <c r="V1038" i="4" s="1"/>
  <c r="C1038" i="4"/>
  <c r="O1037" i="4"/>
  <c r="U4537" i="4"/>
  <c r="E4537" i="4"/>
  <c r="T4537" i="4" s="1"/>
  <c r="S4537" i="4" s="1"/>
  <c r="V4538" i="4" s="1"/>
  <c r="C4538" i="4"/>
  <c r="Q4537" i="4"/>
  <c r="O4537" i="4"/>
  <c r="U1038" i="4" l="1"/>
  <c r="E1038" i="4"/>
  <c r="T1038" i="4" s="1"/>
  <c r="S1038" i="4" s="1"/>
  <c r="V1039" i="4" s="1"/>
  <c r="C1039" i="4"/>
  <c r="O1038" i="4"/>
  <c r="U4538" i="4"/>
  <c r="E4538" i="4"/>
  <c r="T4538" i="4" s="1"/>
  <c r="S4538" i="4" s="1"/>
  <c r="V4539" i="4" s="1"/>
  <c r="C4539" i="4"/>
  <c r="Q4538" i="4"/>
  <c r="O4538" i="4"/>
  <c r="U1039" i="4" l="1"/>
  <c r="C1040" i="4"/>
  <c r="E1039" i="4"/>
  <c r="T1039" i="4" s="1"/>
  <c r="S1039" i="4" s="1"/>
  <c r="V1040" i="4" s="1"/>
  <c r="O1039" i="4"/>
  <c r="U4539" i="4"/>
  <c r="E4539" i="4"/>
  <c r="T4539" i="4" s="1"/>
  <c r="S4539" i="4" s="1"/>
  <c r="V4540" i="4" s="1"/>
  <c r="C4540" i="4"/>
  <c r="Q4539" i="4"/>
  <c r="O4539" i="4"/>
  <c r="U1040" i="4" l="1"/>
  <c r="E1040" i="4"/>
  <c r="T1040" i="4" s="1"/>
  <c r="S1040" i="4" s="1"/>
  <c r="V1041" i="4" s="1"/>
  <c r="C1041" i="4"/>
  <c r="O1040" i="4"/>
  <c r="U4540" i="4"/>
  <c r="E4540" i="4"/>
  <c r="T4540" i="4" s="1"/>
  <c r="S4540" i="4" s="1"/>
  <c r="V4541" i="4" s="1"/>
  <c r="C4541" i="4"/>
  <c r="Q4540" i="4"/>
  <c r="O4540" i="4"/>
  <c r="U1041" i="4" l="1"/>
  <c r="C1042" i="4"/>
  <c r="E1041" i="4"/>
  <c r="T1041" i="4" s="1"/>
  <c r="S1041" i="4" s="1"/>
  <c r="V1042" i="4" s="1"/>
  <c r="O1041" i="4"/>
  <c r="U4541" i="4"/>
  <c r="E4541" i="4"/>
  <c r="T4541" i="4" s="1"/>
  <c r="S4541" i="4" s="1"/>
  <c r="V4542" i="4" s="1"/>
  <c r="C4542" i="4"/>
  <c r="Q4541" i="4"/>
  <c r="O4541" i="4"/>
  <c r="U1042" i="4" l="1"/>
  <c r="C1043" i="4"/>
  <c r="E1042" i="4"/>
  <c r="T1042" i="4" s="1"/>
  <c r="S1042" i="4" s="1"/>
  <c r="V1043" i="4" s="1"/>
  <c r="O1042" i="4"/>
  <c r="U4542" i="4"/>
  <c r="E4542" i="4"/>
  <c r="T4542" i="4" s="1"/>
  <c r="S4542" i="4" s="1"/>
  <c r="V4543" i="4" s="1"/>
  <c r="C4543" i="4"/>
  <c r="Q4542" i="4"/>
  <c r="O4542" i="4"/>
  <c r="U1043" i="4" l="1"/>
  <c r="E1043" i="4"/>
  <c r="T1043" i="4" s="1"/>
  <c r="S1043" i="4" s="1"/>
  <c r="V1044" i="4" s="1"/>
  <c r="C1044" i="4"/>
  <c r="O1043" i="4"/>
  <c r="U4543" i="4"/>
  <c r="E4543" i="4"/>
  <c r="T4543" i="4" s="1"/>
  <c r="S4543" i="4" s="1"/>
  <c r="V4544" i="4" s="1"/>
  <c r="C4544" i="4"/>
  <c r="Q4543" i="4"/>
  <c r="O4543" i="4"/>
  <c r="U1044" i="4" l="1"/>
  <c r="E1044" i="4"/>
  <c r="T1044" i="4" s="1"/>
  <c r="S1044" i="4" s="1"/>
  <c r="V1045" i="4" s="1"/>
  <c r="C1045" i="4"/>
  <c r="O1044" i="4"/>
  <c r="U4544" i="4"/>
  <c r="E4544" i="4"/>
  <c r="T4544" i="4" s="1"/>
  <c r="S4544" i="4" s="1"/>
  <c r="V4545" i="4" s="1"/>
  <c r="C4545" i="4"/>
  <c r="Q4544" i="4"/>
  <c r="O4544" i="4"/>
  <c r="U1045" i="4" l="1"/>
  <c r="C1046" i="4"/>
  <c r="E1045" i="4"/>
  <c r="T1045" i="4" s="1"/>
  <c r="S1045" i="4" s="1"/>
  <c r="V1046" i="4" s="1"/>
  <c r="O1045" i="4"/>
  <c r="U4545" i="4"/>
  <c r="C4546" i="4"/>
  <c r="E4545" i="4"/>
  <c r="T4545" i="4" s="1"/>
  <c r="S4545" i="4" s="1"/>
  <c r="V4546" i="4" s="1"/>
  <c r="Q4545" i="4"/>
  <c r="O4545" i="4"/>
  <c r="E4546" i="4" l="1"/>
  <c r="T4546" i="4" s="1"/>
  <c r="S4546" i="4" s="1"/>
  <c r="V4547" i="4" s="1"/>
  <c r="C4547" i="4"/>
  <c r="U4546" i="4"/>
  <c r="Q4546" i="4"/>
  <c r="O4546" i="4"/>
  <c r="U1046" i="4"/>
  <c r="E1046" i="4"/>
  <c r="T1046" i="4" s="1"/>
  <c r="S1046" i="4" s="1"/>
  <c r="V1047" i="4" s="1"/>
  <c r="C1047" i="4"/>
  <c r="O1046" i="4"/>
  <c r="U1047" i="4" l="1"/>
  <c r="E1047" i="4"/>
  <c r="T1047" i="4" s="1"/>
  <c r="S1047" i="4" s="1"/>
  <c r="V1048" i="4" s="1"/>
  <c r="C1048" i="4"/>
  <c r="O1047" i="4"/>
  <c r="U4547" i="4"/>
  <c r="E4547" i="4"/>
  <c r="T4547" i="4" s="1"/>
  <c r="S4547" i="4" s="1"/>
  <c r="V4548" i="4" s="1"/>
  <c r="C4548" i="4"/>
  <c r="Q4547" i="4"/>
  <c r="O4547" i="4"/>
  <c r="U4548" i="4" l="1"/>
  <c r="E4548" i="4"/>
  <c r="T4548" i="4" s="1"/>
  <c r="S4548" i="4" s="1"/>
  <c r="V4549" i="4" s="1"/>
  <c r="C4549" i="4"/>
  <c r="Q4548" i="4"/>
  <c r="O4548" i="4"/>
  <c r="U1048" i="4"/>
  <c r="C1049" i="4"/>
  <c r="E1048" i="4"/>
  <c r="T1048" i="4" s="1"/>
  <c r="S1048" i="4" s="1"/>
  <c r="O1048" i="4"/>
  <c r="U4549" i="4" l="1"/>
  <c r="E4549" i="4"/>
  <c r="T4549" i="4" s="1"/>
  <c r="S4549" i="4" s="1"/>
  <c r="V4550" i="4" s="1"/>
  <c r="C4550" i="4"/>
  <c r="Q4549" i="4"/>
  <c r="O4549" i="4"/>
  <c r="V1049" i="4"/>
  <c r="U1049" i="4" s="1"/>
  <c r="E1049" i="4"/>
  <c r="T1049" i="4" s="1"/>
  <c r="S1049" i="4" s="1"/>
  <c r="C1050" i="4"/>
  <c r="O1049" i="4"/>
  <c r="E1050" i="4" l="1"/>
  <c r="T1050" i="4" s="1"/>
  <c r="S1050" i="4" s="1"/>
  <c r="C1051" i="4"/>
  <c r="O1050" i="4"/>
  <c r="U4550" i="4"/>
  <c r="E4550" i="4"/>
  <c r="T4550" i="4" s="1"/>
  <c r="S4550" i="4" s="1"/>
  <c r="V4551" i="4" s="1"/>
  <c r="C4551" i="4"/>
  <c r="Q4550" i="4"/>
  <c r="O4550" i="4"/>
  <c r="V1050" i="4"/>
  <c r="U1050" i="4" s="1"/>
  <c r="C1052" i="4" l="1"/>
  <c r="E1051" i="4"/>
  <c r="T1051" i="4" s="1"/>
  <c r="S1051" i="4" s="1"/>
  <c r="O1051" i="4"/>
  <c r="V1051" i="4"/>
  <c r="U1051" i="4" s="1"/>
  <c r="U4551" i="4"/>
  <c r="E4551" i="4"/>
  <c r="T4551" i="4" s="1"/>
  <c r="S4551" i="4" s="1"/>
  <c r="V4552" i="4" s="1"/>
  <c r="C4552" i="4"/>
  <c r="Q4551" i="4"/>
  <c r="O4551" i="4"/>
  <c r="V1052" i="4" l="1"/>
  <c r="U4552" i="4"/>
  <c r="E4552" i="4"/>
  <c r="T4552" i="4" s="1"/>
  <c r="S4552" i="4" s="1"/>
  <c r="V4553" i="4" s="1"/>
  <c r="C4553" i="4"/>
  <c r="Q4552" i="4"/>
  <c r="O4552" i="4"/>
  <c r="U1052" i="4"/>
  <c r="E1052" i="4"/>
  <c r="T1052" i="4" s="1"/>
  <c r="S1052" i="4" s="1"/>
  <c r="V1053" i="4" s="1"/>
  <c r="C1053" i="4"/>
  <c r="O1052" i="4"/>
  <c r="U4553" i="4" l="1"/>
  <c r="E4553" i="4"/>
  <c r="T4553" i="4" s="1"/>
  <c r="S4553" i="4" s="1"/>
  <c r="V4554" i="4" s="1"/>
  <c r="C4554" i="4"/>
  <c r="Q4553" i="4"/>
  <c r="O4553" i="4"/>
  <c r="U1053" i="4"/>
  <c r="E1053" i="4"/>
  <c r="T1053" i="4" s="1"/>
  <c r="S1053" i="4" s="1"/>
  <c r="V1054" i="4" s="1"/>
  <c r="C1054" i="4"/>
  <c r="O1053" i="4"/>
  <c r="U4554" i="4" l="1"/>
  <c r="E4554" i="4"/>
  <c r="T4554" i="4" s="1"/>
  <c r="S4554" i="4" s="1"/>
  <c r="V4555" i="4" s="1"/>
  <c r="C4555" i="4"/>
  <c r="Q4554" i="4"/>
  <c r="O4554" i="4"/>
  <c r="U1054" i="4"/>
  <c r="C1055" i="4"/>
  <c r="E1054" i="4"/>
  <c r="T1054" i="4" s="1"/>
  <c r="S1054" i="4" s="1"/>
  <c r="V1055" i="4" s="1"/>
  <c r="O1054" i="4"/>
  <c r="U4555" i="4" l="1"/>
  <c r="E4555" i="4"/>
  <c r="T4555" i="4" s="1"/>
  <c r="S4555" i="4" s="1"/>
  <c r="V4556" i="4" s="1"/>
  <c r="C4556" i="4"/>
  <c r="Q4555" i="4"/>
  <c r="O4555" i="4"/>
  <c r="U1055" i="4"/>
  <c r="E1055" i="4"/>
  <c r="T1055" i="4" s="1"/>
  <c r="S1055" i="4" s="1"/>
  <c r="V1056" i="4" s="1"/>
  <c r="C1056" i="4"/>
  <c r="O1055" i="4"/>
  <c r="U4556" i="4" l="1"/>
  <c r="C4557" i="4"/>
  <c r="Q4556" i="4"/>
  <c r="E4556" i="4"/>
  <c r="T4556" i="4" s="1"/>
  <c r="S4556" i="4" s="1"/>
  <c r="V4557" i="4" s="1"/>
  <c r="O4556" i="4"/>
  <c r="U1056" i="4"/>
  <c r="C1057" i="4"/>
  <c r="E1056" i="4"/>
  <c r="T1056" i="4" s="1"/>
  <c r="S1056" i="4" s="1"/>
  <c r="V1057" i="4" s="1"/>
  <c r="O1056" i="4"/>
  <c r="U4557" i="4" l="1"/>
  <c r="C4558" i="4"/>
  <c r="Q4557" i="4"/>
  <c r="E4557" i="4"/>
  <c r="T4557" i="4" s="1"/>
  <c r="S4557" i="4" s="1"/>
  <c r="V4558" i="4" s="1"/>
  <c r="O4557" i="4"/>
  <c r="U1057" i="4"/>
  <c r="C1058" i="4"/>
  <c r="E1057" i="4"/>
  <c r="T1057" i="4" s="1"/>
  <c r="S1057" i="4" s="1"/>
  <c r="O1057" i="4"/>
  <c r="V1058" i="4" l="1"/>
  <c r="U4558" i="4"/>
  <c r="E4558" i="4"/>
  <c r="T4558" i="4" s="1"/>
  <c r="S4558" i="4" s="1"/>
  <c r="V4559" i="4" s="1"/>
  <c r="C4559" i="4"/>
  <c r="O4558" i="4"/>
  <c r="Q4558" i="4"/>
  <c r="U1058" i="4"/>
  <c r="E1058" i="4"/>
  <c r="T1058" i="4" s="1"/>
  <c r="S1058" i="4" s="1"/>
  <c r="V1059" i="4" s="1"/>
  <c r="C1059" i="4"/>
  <c r="O1058" i="4"/>
  <c r="U4559" i="4" l="1"/>
  <c r="E4559" i="4"/>
  <c r="T4559" i="4" s="1"/>
  <c r="S4559" i="4" s="1"/>
  <c r="V4560" i="4" s="1"/>
  <c r="C4560" i="4"/>
  <c r="Q4559" i="4"/>
  <c r="O4559" i="4"/>
  <c r="U1059" i="4"/>
  <c r="E1059" i="4"/>
  <c r="T1059" i="4" s="1"/>
  <c r="S1059" i="4" s="1"/>
  <c r="V1060" i="4" s="1"/>
  <c r="C1060" i="4"/>
  <c r="O1059" i="4"/>
  <c r="U4560" i="4" l="1"/>
  <c r="E4560" i="4"/>
  <c r="T4560" i="4" s="1"/>
  <c r="S4560" i="4" s="1"/>
  <c r="V4561" i="4" s="1"/>
  <c r="C4561" i="4"/>
  <c r="O4560" i="4"/>
  <c r="Q4560" i="4"/>
  <c r="U1060" i="4"/>
  <c r="C1061" i="4"/>
  <c r="E1060" i="4"/>
  <c r="T1060" i="4" s="1"/>
  <c r="S1060" i="4" s="1"/>
  <c r="V1061" i="4" s="1"/>
  <c r="O1060" i="4"/>
  <c r="U4561" i="4" l="1"/>
  <c r="E4561" i="4"/>
  <c r="T4561" i="4" s="1"/>
  <c r="S4561" i="4" s="1"/>
  <c r="V4562" i="4" s="1"/>
  <c r="C4562" i="4"/>
  <c r="Q4561" i="4"/>
  <c r="O4561" i="4"/>
  <c r="U1061" i="4"/>
  <c r="E1061" i="4"/>
  <c r="T1061" i="4" s="1"/>
  <c r="S1061" i="4" s="1"/>
  <c r="V1062" i="4" s="1"/>
  <c r="C1062" i="4"/>
  <c r="O1061" i="4"/>
  <c r="U1062" i="4" l="1"/>
  <c r="E1062" i="4"/>
  <c r="T1062" i="4" s="1"/>
  <c r="S1062" i="4" s="1"/>
  <c r="V1063" i="4" s="1"/>
  <c r="C1063" i="4"/>
  <c r="O1062" i="4"/>
  <c r="U4562" i="4"/>
  <c r="E4562" i="4"/>
  <c r="T4562" i="4" s="1"/>
  <c r="S4562" i="4" s="1"/>
  <c r="V4563" i="4" s="1"/>
  <c r="C4563" i="4"/>
  <c r="O4562" i="4"/>
  <c r="Q4562" i="4"/>
  <c r="U1063" i="4" l="1"/>
  <c r="C1064" i="4"/>
  <c r="E1063" i="4"/>
  <c r="T1063" i="4" s="1"/>
  <c r="S1063" i="4" s="1"/>
  <c r="V1064" i="4" s="1"/>
  <c r="O1063" i="4"/>
  <c r="U4563" i="4"/>
  <c r="E4563" i="4"/>
  <c r="T4563" i="4" s="1"/>
  <c r="S4563" i="4" s="1"/>
  <c r="V4564" i="4" s="1"/>
  <c r="C4564" i="4"/>
  <c r="O4563" i="4"/>
  <c r="Q4563" i="4"/>
  <c r="U1064" i="4" l="1"/>
  <c r="E1064" i="4"/>
  <c r="T1064" i="4" s="1"/>
  <c r="S1064" i="4" s="1"/>
  <c r="V1065" i="4" s="1"/>
  <c r="C1065" i="4"/>
  <c r="O1064" i="4"/>
  <c r="E4564" i="4"/>
  <c r="T4564" i="4" s="1"/>
  <c r="S4564" i="4" s="1"/>
  <c r="U4564" i="4"/>
  <c r="C4565" i="4"/>
  <c r="O4564" i="4"/>
  <c r="Q4564" i="4"/>
  <c r="V4565" i="4" l="1"/>
  <c r="U1065" i="4"/>
  <c r="E1065" i="4"/>
  <c r="T1065" i="4" s="1"/>
  <c r="S1065" i="4" s="1"/>
  <c r="V1066" i="4" s="1"/>
  <c r="C1066" i="4"/>
  <c r="O1065" i="4"/>
  <c r="U4565" i="4"/>
  <c r="E4565" i="4"/>
  <c r="T4565" i="4" s="1"/>
  <c r="S4565" i="4" s="1"/>
  <c r="V4566" i="4" s="1"/>
  <c r="C4566" i="4"/>
  <c r="O4565" i="4"/>
  <c r="Q4565" i="4"/>
  <c r="U1066" i="4" l="1"/>
  <c r="C1067" i="4"/>
  <c r="E1066" i="4"/>
  <c r="T1066" i="4" s="1"/>
  <c r="S1066" i="4" s="1"/>
  <c r="V1067" i="4" s="1"/>
  <c r="O1066" i="4"/>
  <c r="U4566" i="4"/>
  <c r="E4566" i="4"/>
  <c r="T4566" i="4" s="1"/>
  <c r="S4566" i="4" s="1"/>
  <c r="V4567" i="4" s="1"/>
  <c r="C4567" i="4"/>
  <c r="O4566" i="4"/>
  <c r="Q4566" i="4"/>
  <c r="U1067" i="4" l="1"/>
  <c r="E1067" i="4"/>
  <c r="T1067" i="4" s="1"/>
  <c r="S1067" i="4" s="1"/>
  <c r="V1068" i="4" s="1"/>
  <c r="C1068" i="4"/>
  <c r="O1067" i="4"/>
  <c r="U4567" i="4"/>
  <c r="E4567" i="4"/>
  <c r="T4567" i="4" s="1"/>
  <c r="S4567" i="4" s="1"/>
  <c r="V4568" i="4" s="1"/>
  <c r="C4568" i="4"/>
  <c r="O4567" i="4"/>
  <c r="Q4567" i="4"/>
  <c r="U1068" i="4" l="1"/>
  <c r="C1069" i="4"/>
  <c r="E1068" i="4"/>
  <c r="T1068" i="4" s="1"/>
  <c r="S1068" i="4" s="1"/>
  <c r="V1069" i="4" s="1"/>
  <c r="O1068" i="4"/>
  <c r="U4568" i="4"/>
  <c r="E4568" i="4"/>
  <c r="T4568" i="4" s="1"/>
  <c r="S4568" i="4" s="1"/>
  <c r="V4569" i="4" s="1"/>
  <c r="C4569" i="4"/>
  <c r="O4568" i="4"/>
  <c r="Q4568" i="4"/>
  <c r="U1069" i="4" l="1"/>
  <c r="C1070" i="4"/>
  <c r="E1069" i="4"/>
  <c r="T1069" i="4" s="1"/>
  <c r="S1069" i="4" s="1"/>
  <c r="V1070" i="4" s="1"/>
  <c r="O1069" i="4"/>
  <c r="U4569" i="4"/>
  <c r="C4570" i="4"/>
  <c r="E4569" i="4"/>
  <c r="T4569" i="4" s="1"/>
  <c r="S4569" i="4" s="1"/>
  <c r="O4569" i="4"/>
  <c r="Q4569" i="4"/>
  <c r="U1070" i="4" l="1"/>
  <c r="E1070" i="4"/>
  <c r="T1070" i="4" s="1"/>
  <c r="S1070" i="4" s="1"/>
  <c r="V1071" i="4" s="1"/>
  <c r="C1071" i="4"/>
  <c r="O1070" i="4"/>
  <c r="U4570" i="4"/>
  <c r="E4570" i="4"/>
  <c r="T4570" i="4" s="1"/>
  <c r="S4570" i="4" s="1"/>
  <c r="V4571" i="4" s="1"/>
  <c r="C4571" i="4"/>
  <c r="Q4570" i="4"/>
  <c r="O4570" i="4"/>
  <c r="V4570" i="4"/>
  <c r="U1071" i="4" l="1"/>
  <c r="E1071" i="4"/>
  <c r="T1071" i="4" s="1"/>
  <c r="S1071" i="4" s="1"/>
  <c r="V1072" i="4" s="1"/>
  <c r="C1072" i="4"/>
  <c r="O1071" i="4"/>
  <c r="U4571" i="4"/>
  <c r="E4571" i="4"/>
  <c r="T4571" i="4" s="1"/>
  <c r="S4571" i="4" s="1"/>
  <c r="V4572" i="4" s="1"/>
  <c r="C4572" i="4"/>
  <c r="O4571" i="4"/>
  <c r="Q4571" i="4"/>
  <c r="U1072" i="4" l="1"/>
  <c r="C1073" i="4"/>
  <c r="E1072" i="4"/>
  <c r="T1072" i="4" s="1"/>
  <c r="S1072" i="4" s="1"/>
  <c r="V1073" i="4" s="1"/>
  <c r="O1072" i="4"/>
  <c r="U4572" i="4"/>
  <c r="E4572" i="4"/>
  <c r="T4572" i="4" s="1"/>
  <c r="S4572" i="4" s="1"/>
  <c r="V4573" i="4" s="1"/>
  <c r="C4573" i="4"/>
  <c r="O4572" i="4"/>
  <c r="Q4572" i="4"/>
  <c r="U1073" i="4" l="1"/>
  <c r="E1073" i="4"/>
  <c r="T1073" i="4" s="1"/>
  <c r="S1073" i="4" s="1"/>
  <c r="V1074" i="4" s="1"/>
  <c r="C1074" i="4"/>
  <c r="O1073" i="4"/>
  <c r="U4573" i="4"/>
  <c r="E4573" i="4"/>
  <c r="T4573" i="4" s="1"/>
  <c r="S4573" i="4" s="1"/>
  <c r="V4574" i="4" s="1"/>
  <c r="C4574" i="4"/>
  <c r="Q4573" i="4"/>
  <c r="O4573" i="4"/>
  <c r="U1074" i="4" l="1"/>
  <c r="E1074" i="4"/>
  <c r="T1074" i="4" s="1"/>
  <c r="S1074" i="4" s="1"/>
  <c r="V1075" i="4" s="1"/>
  <c r="C1075" i="4"/>
  <c r="O1074" i="4"/>
  <c r="U4574" i="4"/>
  <c r="E4574" i="4"/>
  <c r="T4574" i="4" s="1"/>
  <c r="S4574" i="4" s="1"/>
  <c r="V4575" i="4" s="1"/>
  <c r="C4575" i="4"/>
  <c r="O4574" i="4"/>
  <c r="Q4574" i="4"/>
  <c r="U1075" i="4" l="1"/>
  <c r="C1076" i="4"/>
  <c r="E1075" i="4"/>
  <c r="T1075" i="4" s="1"/>
  <c r="S1075" i="4" s="1"/>
  <c r="V1076" i="4" s="1"/>
  <c r="O1075" i="4"/>
  <c r="U4575" i="4"/>
  <c r="E4575" i="4"/>
  <c r="T4575" i="4" s="1"/>
  <c r="S4575" i="4" s="1"/>
  <c r="V4576" i="4" s="1"/>
  <c r="C4576" i="4"/>
  <c r="Q4575" i="4"/>
  <c r="O4575" i="4"/>
  <c r="U1076" i="4" l="1"/>
  <c r="E1076" i="4"/>
  <c r="T1076" i="4" s="1"/>
  <c r="S1076" i="4" s="1"/>
  <c r="V1077" i="4" s="1"/>
  <c r="C1077" i="4"/>
  <c r="O1076" i="4"/>
  <c r="U4576" i="4"/>
  <c r="E4576" i="4"/>
  <c r="T4576" i="4" s="1"/>
  <c r="S4576" i="4" s="1"/>
  <c r="V4577" i="4" s="1"/>
  <c r="C4577" i="4"/>
  <c r="O4576" i="4"/>
  <c r="Q4576" i="4"/>
  <c r="U1077" i="4" l="1"/>
  <c r="E1077" i="4"/>
  <c r="T1077" i="4" s="1"/>
  <c r="S1077" i="4" s="1"/>
  <c r="V1078" i="4" s="1"/>
  <c r="C1078" i="4"/>
  <c r="O1077" i="4"/>
  <c r="U4577" i="4"/>
  <c r="E4577" i="4"/>
  <c r="T4577" i="4" s="1"/>
  <c r="S4577" i="4" s="1"/>
  <c r="V4578" i="4" s="1"/>
  <c r="C4578" i="4"/>
  <c r="Q4577" i="4"/>
  <c r="O4577" i="4"/>
  <c r="U1078" i="4" l="1"/>
  <c r="C1079" i="4"/>
  <c r="E1078" i="4"/>
  <c r="T1078" i="4" s="1"/>
  <c r="S1078" i="4" s="1"/>
  <c r="V1079" i="4" s="1"/>
  <c r="O1078" i="4"/>
  <c r="U4578" i="4"/>
  <c r="E4578" i="4"/>
  <c r="T4578" i="4" s="1"/>
  <c r="S4578" i="4" s="1"/>
  <c r="V4579" i="4" s="1"/>
  <c r="C4579" i="4"/>
  <c r="O4578" i="4"/>
  <c r="Q4578" i="4"/>
  <c r="U1079" i="4" l="1"/>
  <c r="E1079" i="4"/>
  <c r="T1079" i="4" s="1"/>
  <c r="S1079" i="4" s="1"/>
  <c r="V1080" i="4" s="1"/>
  <c r="C1080" i="4"/>
  <c r="O1079" i="4"/>
  <c r="U4579" i="4"/>
  <c r="E4579" i="4"/>
  <c r="T4579" i="4" s="1"/>
  <c r="S4579" i="4" s="1"/>
  <c r="V4580" i="4" s="1"/>
  <c r="C4580" i="4"/>
  <c r="Q4579" i="4"/>
  <c r="O4579" i="4"/>
  <c r="U1080" i="4" l="1"/>
  <c r="E1080" i="4"/>
  <c r="T1080" i="4" s="1"/>
  <c r="S1080" i="4" s="1"/>
  <c r="V1081" i="4" s="1"/>
  <c r="C1081" i="4"/>
  <c r="O1080" i="4"/>
  <c r="U4580" i="4"/>
  <c r="E4580" i="4"/>
  <c r="T4580" i="4" s="1"/>
  <c r="S4580" i="4" s="1"/>
  <c r="V4581" i="4" s="1"/>
  <c r="C4581" i="4"/>
  <c r="O4580" i="4"/>
  <c r="Q4580" i="4"/>
  <c r="U1081" i="4" l="1"/>
  <c r="C1082" i="4"/>
  <c r="E1081" i="4"/>
  <c r="T1081" i="4" s="1"/>
  <c r="S1081" i="4" s="1"/>
  <c r="V1082" i="4" s="1"/>
  <c r="O1081" i="4"/>
  <c r="U4581" i="4"/>
  <c r="C4582" i="4"/>
  <c r="E4581" i="4"/>
  <c r="T4581" i="4" s="1"/>
  <c r="S4581" i="4" s="1"/>
  <c r="V4582" i="4" s="1"/>
  <c r="Q4581" i="4"/>
  <c r="O4581" i="4"/>
  <c r="E4582" i="4" l="1"/>
  <c r="T4582" i="4" s="1"/>
  <c r="S4582" i="4" s="1"/>
  <c r="V4583" i="4" s="1"/>
  <c r="C4583" i="4"/>
  <c r="U4582" i="4"/>
  <c r="O4582" i="4"/>
  <c r="Q4582" i="4"/>
  <c r="U1082" i="4"/>
  <c r="E1082" i="4"/>
  <c r="T1082" i="4" s="1"/>
  <c r="S1082" i="4" s="1"/>
  <c r="V1083" i="4" s="1"/>
  <c r="C1083" i="4"/>
  <c r="O1082" i="4"/>
  <c r="U1083" i="4" l="1"/>
  <c r="E1083" i="4"/>
  <c r="T1083" i="4" s="1"/>
  <c r="S1083" i="4" s="1"/>
  <c r="V1084" i="4" s="1"/>
  <c r="C1084" i="4"/>
  <c r="O1083" i="4"/>
  <c r="U4583" i="4"/>
  <c r="E4583" i="4"/>
  <c r="T4583" i="4" s="1"/>
  <c r="S4583" i="4" s="1"/>
  <c r="V4584" i="4" s="1"/>
  <c r="C4584" i="4"/>
  <c r="O4583" i="4"/>
  <c r="Q4583" i="4"/>
  <c r="U1084" i="4" l="1"/>
  <c r="C1085" i="4"/>
  <c r="E1084" i="4"/>
  <c r="T1084" i="4" s="1"/>
  <c r="S1084" i="4" s="1"/>
  <c r="V1085" i="4" s="1"/>
  <c r="O1084" i="4"/>
  <c r="U4584" i="4"/>
  <c r="E4584" i="4"/>
  <c r="T4584" i="4" s="1"/>
  <c r="S4584" i="4" s="1"/>
  <c r="V4585" i="4" s="1"/>
  <c r="C4585" i="4"/>
  <c r="O4584" i="4"/>
  <c r="Q4584" i="4"/>
  <c r="U1085" i="4" l="1"/>
  <c r="E1085" i="4"/>
  <c r="T1085" i="4" s="1"/>
  <c r="S1085" i="4" s="1"/>
  <c r="V1086" i="4" s="1"/>
  <c r="C1086" i="4"/>
  <c r="O1085" i="4"/>
  <c r="U4585" i="4"/>
  <c r="E4585" i="4"/>
  <c r="T4585" i="4" s="1"/>
  <c r="S4585" i="4" s="1"/>
  <c r="V4586" i="4" s="1"/>
  <c r="C4586" i="4"/>
  <c r="Q4585" i="4"/>
  <c r="O4585" i="4"/>
  <c r="U1086" i="4" l="1"/>
  <c r="C1087" i="4"/>
  <c r="E1086" i="4"/>
  <c r="T1086" i="4" s="1"/>
  <c r="S1086" i="4" s="1"/>
  <c r="V1087" i="4" s="1"/>
  <c r="O1086" i="4"/>
  <c r="U4586" i="4"/>
  <c r="E4586" i="4"/>
  <c r="T4586" i="4" s="1"/>
  <c r="S4586" i="4" s="1"/>
  <c r="V4587" i="4" s="1"/>
  <c r="C4587" i="4"/>
  <c r="O4586" i="4"/>
  <c r="Q4586" i="4"/>
  <c r="U1087" i="4" l="1"/>
  <c r="C1088" i="4"/>
  <c r="E1087" i="4"/>
  <c r="T1087" i="4" s="1"/>
  <c r="S1087" i="4" s="1"/>
  <c r="V1088" i="4" s="1"/>
  <c r="O1087" i="4"/>
  <c r="U4587" i="4"/>
  <c r="E4587" i="4"/>
  <c r="T4587" i="4" s="1"/>
  <c r="S4587" i="4" s="1"/>
  <c r="V4588" i="4" s="1"/>
  <c r="C4588" i="4"/>
  <c r="Q4587" i="4"/>
  <c r="O4587" i="4"/>
  <c r="U1088" i="4" l="1"/>
  <c r="E1088" i="4"/>
  <c r="T1088" i="4" s="1"/>
  <c r="S1088" i="4" s="1"/>
  <c r="V1089" i="4" s="1"/>
  <c r="C1089" i="4"/>
  <c r="O1088" i="4"/>
  <c r="U4588" i="4"/>
  <c r="E4588" i="4"/>
  <c r="T4588" i="4" s="1"/>
  <c r="S4588" i="4" s="1"/>
  <c r="V4589" i="4" s="1"/>
  <c r="C4589" i="4"/>
  <c r="O4588" i="4"/>
  <c r="Q4588" i="4"/>
  <c r="U1089" i="4" l="1"/>
  <c r="E1089" i="4"/>
  <c r="T1089" i="4" s="1"/>
  <c r="S1089" i="4" s="1"/>
  <c r="V1090" i="4" s="1"/>
  <c r="C1090" i="4"/>
  <c r="O1089" i="4"/>
  <c r="U4589" i="4"/>
  <c r="E4589" i="4"/>
  <c r="T4589" i="4" s="1"/>
  <c r="S4589" i="4" s="1"/>
  <c r="V4590" i="4" s="1"/>
  <c r="C4590" i="4"/>
  <c r="Q4589" i="4"/>
  <c r="O4589" i="4"/>
  <c r="U1090" i="4" l="1"/>
  <c r="C1091" i="4"/>
  <c r="E1090" i="4"/>
  <c r="T1090" i="4" s="1"/>
  <c r="S1090" i="4" s="1"/>
  <c r="V1091" i="4" s="1"/>
  <c r="O1090" i="4"/>
  <c r="U4590" i="4"/>
  <c r="E4590" i="4"/>
  <c r="T4590" i="4" s="1"/>
  <c r="S4590" i="4" s="1"/>
  <c r="V4591" i="4" s="1"/>
  <c r="C4591" i="4"/>
  <c r="O4590" i="4"/>
  <c r="Q4590" i="4"/>
  <c r="U1091" i="4" l="1"/>
  <c r="E1091" i="4"/>
  <c r="T1091" i="4" s="1"/>
  <c r="S1091" i="4" s="1"/>
  <c r="V1092" i="4" s="1"/>
  <c r="C1092" i="4"/>
  <c r="O1091" i="4"/>
  <c r="U4591" i="4"/>
  <c r="E4591" i="4"/>
  <c r="T4591" i="4" s="1"/>
  <c r="S4591" i="4" s="1"/>
  <c r="V4592" i="4" s="1"/>
  <c r="C4592" i="4"/>
  <c r="O4591" i="4"/>
  <c r="Q4591" i="4"/>
  <c r="U1092" i="4" l="1"/>
  <c r="E1092" i="4"/>
  <c r="T1092" i="4" s="1"/>
  <c r="S1092" i="4" s="1"/>
  <c r="V1093" i="4" s="1"/>
  <c r="C1093" i="4"/>
  <c r="O1092" i="4"/>
  <c r="U4592" i="4"/>
  <c r="E4592" i="4"/>
  <c r="T4592" i="4" s="1"/>
  <c r="S4592" i="4" s="1"/>
  <c r="V4593" i="4" s="1"/>
  <c r="C4593" i="4"/>
  <c r="O4592" i="4"/>
  <c r="Q4592" i="4"/>
  <c r="U1093" i="4" l="1"/>
  <c r="C1094" i="4"/>
  <c r="E1093" i="4"/>
  <c r="T1093" i="4" s="1"/>
  <c r="S1093" i="4" s="1"/>
  <c r="V1094" i="4" s="1"/>
  <c r="O1093" i="4"/>
  <c r="U4593" i="4"/>
  <c r="C4594" i="4"/>
  <c r="E4593" i="4"/>
  <c r="T4593" i="4" s="1"/>
  <c r="S4593" i="4" s="1"/>
  <c r="O4593" i="4"/>
  <c r="Q4593" i="4"/>
  <c r="U1094" i="4" l="1"/>
  <c r="E1094" i="4"/>
  <c r="T1094" i="4" s="1"/>
  <c r="S1094" i="4" s="1"/>
  <c r="V1095" i="4" s="1"/>
  <c r="C1095" i="4"/>
  <c r="O1094" i="4"/>
  <c r="U4594" i="4"/>
  <c r="E4594" i="4"/>
  <c r="T4594" i="4" s="1"/>
  <c r="S4594" i="4" s="1"/>
  <c r="V4595" i="4" s="1"/>
  <c r="C4595" i="4"/>
  <c r="Q4594" i="4"/>
  <c r="O4594" i="4"/>
  <c r="V4594" i="4"/>
  <c r="U1095" i="4" l="1"/>
  <c r="C1096" i="4"/>
  <c r="E1095" i="4"/>
  <c r="T1095" i="4" s="1"/>
  <c r="S1095" i="4" s="1"/>
  <c r="V1096" i="4" s="1"/>
  <c r="O1095" i="4"/>
  <c r="U4595" i="4"/>
  <c r="E4595" i="4"/>
  <c r="T4595" i="4" s="1"/>
  <c r="S4595" i="4" s="1"/>
  <c r="V4596" i="4" s="1"/>
  <c r="C4596" i="4"/>
  <c r="O4595" i="4"/>
  <c r="Q4595" i="4"/>
  <c r="U1096" i="4" l="1"/>
  <c r="C1097" i="4"/>
  <c r="E1096" i="4"/>
  <c r="T1096" i="4" s="1"/>
  <c r="S1096" i="4" s="1"/>
  <c r="V1097" i="4" s="1"/>
  <c r="O1096" i="4"/>
  <c r="U4596" i="4"/>
  <c r="E4596" i="4"/>
  <c r="T4596" i="4" s="1"/>
  <c r="S4596" i="4" s="1"/>
  <c r="V4597" i="4" s="1"/>
  <c r="C4597" i="4"/>
  <c r="O4596" i="4"/>
  <c r="Q4596" i="4"/>
  <c r="U1097" i="4" l="1"/>
  <c r="E1097" i="4"/>
  <c r="T1097" i="4" s="1"/>
  <c r="S1097" i="4" s="1"/>
  <c r="V1098" i="4" s="1"/>
  <c r="C1098" i="4"/>
  <c r="O1097" i="4"/>
  <c r="U4597" i="4"/>
  <c r="E4597" i="4"/>
  <c r="T4597" i="4" s="1"/>
  <c r="S4597" i="4" s="1"/>
  <c r="V4598" i="4" s="1"/>
  <c r="C4598" i="4"/>
  <c r="O4597" i="4"/>
  <c r="Q4597" i="4"/>
  <c r="U1098" i="4" l="1"/>
  <c r="E1098" i="4"/>
  <c r="T1098" i="4" s="1"/>
  <c r="S1098" i="4" s="1"/>
  <c r="V1099" i="4" s="1"/>
  <c r="C1099" i="4"/>
  <c r="O1098" i="4"/>
  <c r="U4598" i="4"/>
  <c r="E4598" i="4"/>
  <c r="T4598" i="4" s="1"/>
  <c r="S4598" i="4" s="1"/>
  <c r="V4599" i="4" s="1"/>
  <c r="C4599" i="4"/>
  <c r="Q4598" i="4"/>
  <c r="O4598" i="4"/>
  <c r="U1099" i="4" l="1"/>
  <c r="C1100" i="4"/>
  <c r="E1099" i="4"/>
  <c r="T1099" i="4" s="1"/>
  <c r="S1099" i="4" s="1"/>
  <c r="V1100" i="4" s="1"/>
  <c r="O1099" i="4"/>
  <c r="U4599" i="4"/>
  <c r="E4599" i="4"/>
  <c r="T4599" i="4" s="1"/>
  <c r="S4599" i="4" s="1"/>
  <c r="V4600" i="4" s="1"/>
  <c r="C4600" i="4"/>
  <c r="O4599" i="4"/>
  <c r="Q4599" i="4"/>
  <c r="U1100" i="4" l="1"/>
  <c r="E1100" i="4"/>
  <c r="T1100" i="4" s="1"/>
  <c r="S1100" i="4" s="1"/>
  <c r="V1101" i="4" s="1"/>
  <c r="C1101" i="4"/>
  <c r="O1100" i="4"/>
  <c r="E4600" i="4"/>
  <c r="T4600" i="4" s="1"/>
  <c r="S4600" i="4" s="1"/>
  <c r="V4601" i="4" s="1"/>
  <c r="C4601" i="4"/>
  <c r="U4600" i="4"/>
  <c r="O4600" i="4"/>
  <c r="Q4600" i="4"/>
  <c r="U1101" i="4" l="1"/>
  <c r="E1101" i="4"/>
  <c r="T1101" i="4" s="1"/>
  <c r="S1101" i="4" s="1"/>
  <c r="V1102" i="4" s="1"/>
  <c r="C1102" i="4"/>
  <c r="O1101" i="4"/>
  <c r="U4601" i="4"/>
  <c r="E4601" i="4"/>
  <c r="T4601" i="4" s="1"/>
  <c r="S4601" i="4" s="1"/>
  <c r="V4602" i="4" s="1"/>
  <c r="C4602" i="4"/>
  <c r="O4601" i="4"/>
  <c r="Q4601" i="4"/>
  <c r="U1102" i="4" l="1"/>
  <c r="C1103" i="4"/>
  <c r="E1102" i="4"/>
  <c r="T1102" i="4" s="1"/>
  <c r="S1102" i="4" s="1"/>
  <c r="V1103" i="4" s="1"/>
  <c r="O1102" i="4"/>
  <c r="U4602" i="4"/>
  <c r="E4602" i="4"/>
  <c r="T4602" i="4" s="1"/>
  <c r="S4602" i="4" s="1"/>
  <c r="V4603" i="4" s="1"/>
  <c r="C4603" i="4"/>
  <c r="Q4602" i="4"/>
  <c r="O4602" i="4"/>
  <c r="U1103" i="4" l="1"/>
  <c r="E1103" i="4"/>
  <c r="T1103" i="4" s="1"/>
  <c r="S1103" i="4" s="1"/>
  <c r="V1104" i="4" s="1"/>
  <c r="C1104" i="4"/>
  <c r="O1103" i="4"/>
  <c r="U4603" i="4"/>
  <c r="E4603" i="4"/>
  <c r="T4603" i="4" s="1"/>
  <c r="S4603" i="4" s="1"/>
  <c r="V4604" i="4" s="1"/>
  <c r="C4604" i="4"/>
  <c r="O4603" i="4"/>
  <c r="Q4603" i="4"/>
  <c r="U4604" i="4" l="1"/>
  <c r="E4604" i="4"/>
  <c r="T4604" i="4" s="1"/>
  <c r="S4604" i="4" s="1"/>
  <c r="V4605" i="4" s="1"/>
  <c r="O4604" i="4"/>
  <c r="C4605" i="4"/>
  <c r="Q4604" i="4"/>
  <c r="U1104" i="4"/>
  <c r="E1104" i="4"/>
  <c r="T1104" i="4" s="1"/>
  <c r="S1104" i="4" s="1"/>
  <c r="V1105" i="4" s="1"/>
  <c r="C1105" i="4"/>
  <c r="O1104" i="4"/>
  <c r="U1105" i="4" l="1"/>
  <c r="C1106" i="4"/>
  <c r="E1105" i="4"/>
  <c r="T1105" i="4" s="1"/>
  <c r="S1105" i="4" s="1"/>
  <c r="O1105" i="4"/>
  <c r="U4605" i="4"/>
  <c r="C4606" i="4"/>
  <c r="E4605" i="4"/>
  <c r="T4605" i="4" s="1"/>
  <c r="S4605" i="4" s="1"/>
  <c r="V4606" i="4" s="1"/>
  <c r="O4605" i="4"/>
  <c r="Q4605" i="4"/>
  <c r="C1107" i="4" l="1"/>
  <c r="O1106" i="4"/>
  <c r="E1106" i="4"/>
  <c r="T1106" i="4" s="1"/>
  <c r="S1106" i="4" s="1"/>
  <c r="U4606" i="4"/>
  <c r="C4607" i="4"/>
  <c r="Q4606" i="4"/>
  <c r="E4606" i="4"/>
  <c r="T4606" i="4" s="1"/>
  <c r="S4606" i="4" s="1"/>
  <c r="O4606" i="4"/>
  <c r="V1106" i="4"/>
  <c r="U1106" i="4" s="1"/>
  <c r="U4607" i="4" l="1"/>
  <c r="E4607" i="4"/>
  <c r="T4607" i="4" s="1"/>
  <c r="S4607" i="4" s="1"/>
  <c r="V4608" i="4" s="1"/>
  <c r="C4608" i="4"/>
  <c r="Q4607" i="4"/>
  <c r="O4607" i="4"/>
  <c r="V4607" i="4"/>
  <c r="U1107" i="4"/>
  <c r="E1107" i="4"/>
  <c r="T1107" i="4" s="1"/>
  <c r="S1107" i="4" s="1"/>
  <c r="V1108" i="4" s="1"/>
  <c r="C1108" i="4"/>
  <c r="O1107" i="4"/>
  <c r="V1107" i="4"/>
  <c r="U1108" i="4" l="1"/>
  <c r="C1109" i="4"/>
  <c r="E1108" i="4"/>
  <c r="T1108" i="4" s="1"/>
  <c r="S1108" i="4" s="1"/>
  <c r="V1109" i="4" s="1"/>
  <c r="O1108" i="4"/>
  <c r="U4608" i="4"/>
  <c r="E4608" i="4"/>
  <c r="T4608" i="4" s="1"/>
  <c r="S4608" i="4" s="1"/>
  <c r="V4609" i="4" s="1"/>
  <c r="C4609" i="4"/>
  <c r="Q4608" i="4"/>
  <c r="O4608" i="4"/>
  <c r="U1109" i="4" l="1"/>
  <c r="E1109" i="4"/>
  <c r="T1109" i="4" s="1"/>
  <c r="S1109" i="4" s="1"/>
  <c r="V1110" i="4" s="1"/>
  <c r="C1110" i="4"/>
  <c r="O1109" i="4"/>
  <c r="U4609" i="4"/>
  <c r="E4609" i="4"/>
  <c r="T4609" i="4" s="1"/>
  <c r="S4609" i="4" s="1"/>
  <c r="V4610" i="4" s="1"/>
  <c r="C4610" i="4"/>
  <c r="Q4609" i="4"/>
  <c r="O4609" i="4"/>
  <c r="U1110" i="4" l="1"/>
  <c r="E1110" i="4"/>
  <c r="T1110" i="4" s="1"/>
  <c r="S1110" i="4" s="1"/>
  <c r="V1111" i="4" s="1"/>
  <c r="C1111" i="4"/>
  <c r="O1110" i="4"/>
  <c r="U4610" i="4"/>
  <c r="E4610" i="4"/>
  <c r="T4610" i="4" s="1"/>
  <c r="S4610" i="4" s="1"/>
  <c r="V4611" i="4" s="1"/>
  <c r="C4611" i="4"/>
  <c r="Q4610" i="4"/>
  <c r="O4610" i="4"/>
  <c r="U1111" i="4" l="1"/>
  <c r="C1112" i="4"/>
  <c r="E1111" i="4"/>
  <c r="T1111" i="4" s="1"/>
  <c r="S1111" i="4" s="1"/>
  <c r="V1112" i="4" s="1"/>
  <c r="O1111" i="4"/>
  <c r="U4611" i="4"/>
  <c r="C4612" i="4"/>
  <c r="E4611" i="4"/>
  <c r="T4611" i="4" s="1"/>
  <c r="S4611" i="4" s="1"/>
  <c r="O4611" i="4"/>
  <c r="Q4611" i="4"/>
  <c r="E4612" i="4" l="1"/>
  <c r="T4612" i="4" s="1"/>
  <c r="S4612" i="4" s="1"/>
  <c r="C4613" i="4"/>
  <c r="Q4612" i="4"/>
  <c r="O4612" i="4"/>
  <c r="U1112" i="4"/>
  <c r="E1112" i="4"/>
  <c r="T1112" i="4" s="1"/>
  <c r="S1112" i="4" s="1"/>
  <c r="V1113" i="4" s="1"/>
  <c r="C1113" i="4"/>
  <c r="O1112" i="4"/>
  <c r="V4612" i="4"/>
  <c r="U4612" i="4" s="1"/>
  <c r="V4613" i="4" l="1"/>
  <c r="U4613" i="4"/>
  <c r="E4613" i="4"/>
  <c r="T4613" i="4" s="1"/>
  <c r="S4613" i="4" s="1"/>
  <c r="V4614" i="4" s="1"/>
  <c r="C4614" i="4"/>
  <c r="O4613" i="4"/>
  <c r="Q4613" i="4"/>
  <c r="U1113" i="4"/>
  <c r="C1114" i="4"/>
  <c r="E1113" i="4"/>
  <c r="T1113" i="4" s="1"/>
  <c r="S1113" i="4" s="1"/>
  <c r="V1114" i="4" s="1"/>
  <c r="O1113" i="4"/>
  <c r="U4614" i="4" l="1"/>
  <c r="E4614" i="4"/>
  <c r="T4614" i="4" s="1"/>
  <c r="S4614" i="4" s="1"/>
  <c r="V4615" i="4" s="1"/>
  <c r="C4615" i="4"/>
  <c r="Q4614" i="4"/>
  <c r="O4614" i="4"/>
  <c r="U1114" i="4"/>
  <c r="C1115" i="4"/>
  <c r="E1114" i="4"/>
  <c r="T1114" i="4" s="1"/>
  <c r="S1114" i="4" s="1"/>
  <c r="V1115" i="4" s="1"/>
  <c r="O1114" i="4"/>
  <c r="U1115" i="4" l="1"/>
  <c r="E1115" i="4"/>
  <c r="T1115" i="4" s="1"/>
  <c r="S1115" i="4" s="1"/>
  <c r="V1116" i="4" s="1"/>
  <c r="C1116" i="4"/>
  <c r="O1115" i="4"/>
  <c r="U4615" i="4"/>
  <c r="E4615" i="4"/>
  <c r="T4615" i="4" s="1"/>
  <c r="S4615" i="4" s="1"/>
  <c r="V4616" i="4" s="1"/>
  <c r="C4616" i="4"/>
  <c r="O4615" i="4"/>
  <c r="Q4615" i="4"/>
  <c r="U4616" i="4" l="1"/>
  <c r="E4616" i="4"/>
  <c r="T4616" i="4" s="1"/>
  <c r="S4616" i="4" s="1"/>
  <c r="V4617" i="4" s="1"/>
  <c r="C4617" i="4"/>
  <c r="Q4616" i="4"/>
  <c r="O4616" i="4"/>
  <c r="U1116" i="4"/>
  <c r="E1116" i="4"/>
  <c r="T1116" i="4" s="1"/>
  <c r="S1116" i="4" s="1"/>
  <c r="V1117" i="4" s="1"/>
  <c r="C1117" i="4"/>
  <c r="O1116" i="4"/>
  <c r="U1117" i="4" l="1"/>
  <c r="C1118" i="4"/>
  <c r="E1117" i="4"/>
  <c r="T1117" i="4" s="1"/>
  <c r="S1117" i="4" s="1"/>
  <c r="O1117" i="4"/>
  <c r="U4617" i="4"/>
  <c r="C4618" i="4"/>
  <c r="E4617" i="4"/>
  <c r="T4617" i="4" s="1"/>
  <c r="S4617" i="4" s="1"/>
  <c r="V4618" i="4" s="1"/>
  <c r="Q4617" i="4"/>
  <c r="O4617" i="4"/>
  <c r="E1118" i="4" l="1"/>
  <c r="T1118" i="4" s="1"/>
  <c r="S1118" i="4" s="1"/>
  <c r="C1119" i="4"/>
  <c r="O1118" i="4"/>
  <c r="E4618" i="4"/>
  <c r="T4618" i="4" s="1"/>
  <c r="S4618" i="4" s="1"/>
  <c r="V4619" i="4" s="1"/>
  <c r="U4618" i="4"/>
  <c r="C4619" i="4"/>
  <c r="Q4618" i="4"/>
  <c r="O4618" i="4"/>
  <c r="V1118" i="4"/>
  <c r="U1118" i="4" s="1"/>
  <c r="E1119" i="4" l="1"/>
  <c r="T1119" i="4" s="1"/>
  <c r="S1119" i="4" s="1"/>
  <c r="C1120" i="4"/>
  <c r="O1119" i="4"/>
  <c r="U4619" i="4"/>
  <c r="E4619" i="4"/>
  <c r="T4619" i="4" s="1"/>
  <c r="S4619" i="4" s="1"/>
  <c r="V4620" i="4" s="1"/>
  <c r="C4620" i="4"/>
  <c r="Q4619" i="4"/>
  <c r="O4619" i="4"/>
  <c r="V1119" i="4"/>
  <c r="U1119" i="4" s="1"/>
  <c r="C1121" i="4" l="1"/>
  <c r="E1120" i="4"/>
  <c r="T1120" i="4" s="1"/>
  <c r="S1120" i="4" s="1"/>
  <c r="O1120" i="4"/>
  <c r="V1120" i="4"/>
  <c r="U1120" i="4" s="1"/>
  <c r="U4620" i="4"/>
  <c r="E4620" i="4"/>
  <c r="T4620" i="4" s="1"/>
  <c r="S4620" i="4" s="1"/>
  <c r="C4621" i="4"/>
  <c r="Q4620" i="4"/>
  <c r="O4620" i="4"/>
  <c r="V1121" i="4" l="1"/>
  <c r="E4621" i="4"/>
  <c r="T4621" i="4" s="1"/>
  <c r="S4621" i="4" s="1"/>
  <c r="C4622" i="4"/>
  <c r="O4621" i="4"/>
  <c r="Q4621" i="4"/>
  <c r="U1121" i="4"/>
  <c r="E1121" i="4"/>
  <c r="T1121" i="4" s="1"/>
  <c r="S1121" i="4" s="1"/>
  <c r="V1122" i="4" s="1"/>
  <c r="C1122" i="4"/>
  <c r="O1121" i="4"/>
  <c r="V4621" i="4"/>
  <c r="U4621" i="4" s="1"/>
  <c r="E4622" i="4" l="1"/>
  <c r="T4622" i="4" s="1"/>
  <c r="S4622" i="4" s="1"/>
  <c r="C4623" i="4"/>
  <c r="Q4622" i="4"/>
  <c r="O4622" i="4"/>
  <c r="U1122" i="4"/>
  <c r="C1123" i="4"/>
  <c r="E1122" i="4"/>
  <c r="T1122" i="4" s="1"/>
  <c r="S1122" i="4" s="1"/>
  <c r="V1123" i="4" s="1"/>
  <c r="O1122" i="4"/>
  <c r="V4622" i="4"/>
  <c r="U4622" i="4" s="1"/>
  <c r="C4624" i="4" l="1"/>
  <c r="O4623" i="4"/>
  <c r="E4623" i="4"/>
  <c r="T4623" i="4" s="1"/>
  <c r="S4623" i="4" s="1"/>
  <c r="Q4623" i="4"/>
  <c r="V4623" i="4"/>
  <c r="U4623" i="4" s="1"/>
  <c r="U1123" i="4"/>
  <c r="C1124" i="4"/>
  <c r="E1123" i="4"/>
  <c r="T1123" i="4" s="1"/>
  <c r="S1123" i="4" s="1"/>
  <c r="V1124" i="4" s="1"/>
  <c r="O1123" i="4"/>
  <c r="V4624" i="4" l="1"/>
  <c r="U4624" i="4"/>
  <c r="E4624" i="4"/>
  <c r="T4624" i="4" s="1"/>
  <c r="S4624" i="4" s="1"/>
  <c r="V4625" i="4" s="1"/>
  <c r="C4625" i="4"/>
  <c r="Q4624" i="4"/>
  <c r="O4624" i="4"/>
  <c r="U1124" i="4"/>
  <c r="E1124" i="4"/>
  <c r="T1124" i="4" s="1"/>
  <c r="S1124" i="4" s="1"/>
  <c r="V1125" i="4" s="1"/>
  <c r="C1125" i="4"/>
  <c r="O1124" i="4"/>
  <c r="U4625" i="4" l="1"/>
  <c r="E4625" i="4"/>
  <c r="T4625" i="4" s="1"/>
  <c r="S4625" i="4" s="1"/>
  <c r="V4626" i="4" s="1"/>
  <c r="C4626" i="4"/>
  <c r="O4625" i="4"/>
  <c r="Q4625" i="4"/>
  <c r="U1125" i="4"/>
  <c r="E1125" i="4"/>
  <c r="T1125" i="4" s="1"/>
  <c r="S1125" i="4" s="1"/>
  <c r="V1126" i="4" s="1"/>
  <c r="C1126" i="4"/>
  <c r="O1125" i="4"/>
  <c r="U1126" i="4" l="1"/>
  <c r="C1127" i="4"/>
  <c r="E1126" i="4"/>
  <c r="T1126" i="4" s="1"/>
  <c r="S1126" i="4" s="1"/>
  <c r="V1127" i="4" s="1"/>
  <c r="O1126" i="4"/>
  <c r="U4626" i="4"/>
  <c r="E4626" i="4"/>
  <c r="T4626" i="4" s="1"/>
  <c r="S4626" i="4" s="1"/>
  <c r="V4627" i="4" s="1"/>
  <c r="C4627" i="4"/>
  <c r="Q4626" i="4"/>
  <c r="O4626" i="4"/>
  <c r="U1127" i="4" l="1"/>
  <c r="E1127" i="4"/>
  <c r="T1127" i="4" s="1"/>
  <c r="S1127" i="4" s="1"/>
  <c r="V1128" i="4" s="1"/>
  <c r="C1128" i="4"/>
  <c r="O1127" i="4"/>
  <c r="U4627" i="4"/>
  <c r="E4627" i="4"/>
  <c r="T4627" i="4" s="1"/>
  <c r="S4627" i="4" s="1"/>
  <c r="V4628" i="4" s="1"/>
  <c r="C4628" i="4"/>
  <c r="O4627" i="4"/>
  <c r="Q4627" i="4"/>
  <c r="U1128" i="4" l="1"/>
  <c r="E1128" i="4"/>
  <c r="T1128" i="4" s="1"/>
  <c r="S1128" i="4" s="1"/>
  <c r="V1129" i="4" s="1"/>
  <c r="C1129" i="4"/>
  <c r="O1128" i="4"/>
  <c r="U4628" i="4"/>
  <c r="E4628" i="4"/>
  <c r="T4628" i="4" s="1"/>
  <c r="S4628" i="4" s="1"/>
  <c r="V4629" i="4" s="1"/>
  <c r="C4629" i="4"/>
  <c r="Q4628" i="4"/>
  <c r="O4628" i="4"/>
  <c r="U1129" i="4" l="1"/>
  <c r="C1130" i="4"/>
  <c r="E1129" i="4"/>
  <c r="T1129" i="4" s="1"/>
  <c r="S1129" i="4" s="1"/>
  <c r="V1130" i="4" s="1"/>
  <c r="O1129" i="4"/>
  <c r="U4629" i="4"/>
  <c r="C4630" i="4"/>
  <c r="E4629" i="4"/>
  <c r="T4629" i="4" s="1"/>
  <c r="S4629" i="4" s="1"/>
  <c r="V4630" i="4" s="1"/>
  <c r="Q4629" i="4"/>
  <c r="O4629" i="4"/>
  <c r="U4630" i="4" l="1"/>
  <c r="E4630" i="4"/>
  <c r="T4630" i="4" s="1"/>
  <c r="S4630" i="4" s="1"/>
  <c r="V4631" i="4" s="1"/>
  <c r="C4631" i="4"/>
  <c r="O4630" i="4"/>
  <c r="Q4630" i="4"/>
  <c r="U1130" i="4"/>
  <c r="E1130" i="4"/>
  <c r="T1130" i="4" s="1"/>
  <c r="S1130" i="4" s="1"/>
  <c r="V1131" i="4" s="1"/>
  <c r="C1131" i="4"/>
  <c r="O1130" i="4"/>
  <c r="U1131" i="4" l="1"/>
  <c r="C1132" i="4"/>
  <c r="E1131" i="4"/>
  <c r="T1131" i="4" s="1"/>
  <c r="S1131" i="4" s="1"/>
  <c r="V1132" i="4" s="1"/>
  <c r="O1131" i="4"/>
  <c r="U4631" i="4"/>
  <c r="E4631" i="4"/>
  <c r="T4631" i="4" s="1"/>
  <c r="S4631" i="4" s="1"/>
  <c r="V4632" i="4" s="1"/>
  <c r="C4632" i="4"/>
  <c r="Q4631" i="4"/>
  <c r="O4631" i="4"/>
  <c r="U1132" i="4" l="1"/>
  <c r="C1133" i="4"/>
  <c r="E1132" i="4"/>
  <c r="T1132" i="4" s="1"/>
  <c r="S1132" i="4" s="1"/>
  <c r="V1133" i="4" s="1"/>
  <c r="O1132" i="4"/>
  <c r="U4632" i="4"/>
  <c r="E4632" i="4"/>
  <c r="T4632" i="4" s="1"/>
  <c r="S4632" i="4" s="1"/>
  <c r="V4633" i="4" s="1"/>
  <c r="C4633" i="4"/>
  <c r="O4632" i="4"/>
  <c r="Q4632" i="4"/>
  <c r="U1133" i="4" l="1"/>
  <c r="E1133" i="4"/>
  <c r="T1133" i="4" s="1"/>
  <c r="S1133" i="4" s="1"/>
  <c r="V1134" i="4" s="1"/>
  <c r="C1134" i="4"/>
  <c r="O1133" i="4"/>
  <c r="U4633" i="4"/>
  <c r="E4633" i="4"/>
  <c r="T4633" i="4" s="1"/>
  <c r="S4633" i="4" s="1"/>
  <c r="V4634" i="4" s="1"/>
  <c r="C4634" i="4"/>
  <c r="Q4633" i="4"/>
  <c r="O4633" i="4"/>
  <c r="U1134" i="4" l="1"/>
  <c r="E1134" i="4"/>
  <c r="T1134" i="4" s="1"/>
  <c r="S1134" i="4" s="1"/>
  <c r="V1135" i="4" s="1"/>
  <c r="C1135" i="4"/>
  <c r="O1134" i="4"/>
  <c r="U4634" i="4"/>
  <c r="E4634" i="4"/>
  <c r="T4634" i="4" s="1"/>
  <c r="S4634" i="4" s="1"/>
  <c r="V4635" i="4" s="1"/>
  <c r="C4635" i="4"/>
  <c r="O4634" i="4"/>
  <c r="Q4634" i="4"/>
  <c r="U1135" i="4" l="1"/>
  <c r="C1136" i="4"/>
  <c r="E1135" i="4"/>
  <c r="T1135" i="4" s="1"/>
  <c r="S1135" i="4" s="1"/>
  <c r="V1136" i="4" s="1"/>
  <c r="O1135" i="4"/>
  <c r="U4635" i="4"/>
  <c r="C4636" i="4"/>
  <c r="E4635" i="4"/>
  <c r="T4635" i="4" s="1"/>
  <c r="S4635" i="4" s="1"/>
  <c r="V4636" i="4" s="1"/>
  <c r="O4635" i="4"/>
  <c r="Q4635" i="4"/>
  <c r="E4636" i="4" l="1"/>
  <c r="T4636" i="4" s="1"/>
  <c r="S4636" i="4" s="1"/>
  <c r="V4637" i="4" s="1"/>
  <c r="C4637" i="4"/>
  <c r="U4636" i="4"/>
  <c r="Q4636" i="4"/>
  <c r="O4636" i="4"/>
  <c r="U1136" i="4"/>
  <c r="E1136" i="4"/>
  <c r="T1136" i="4" s="1"/>
  <c r="S1136" i="4" s="1"/>
  <c r="V1137" i="4" s="1"/>
  <c r="C1137" i="4"/>
  <c r="O1136" i="4"/>
  <c r="U1137" i="4" l="1"/>
  <c r="E1137" i="4"/>
  <c r="T1137" i="4" s="1"/>
  <c r="S1137" i="4" s="1"/>
  <c r="V1138" i="4" s="1"/>
  <c r="C1138" i="4"/>
  <c r="O1137" i="4"/>
  <c r="U4637" i="4"/>
  <c r="E4637" i="4"/>
  <c r="T4637" i="4" s="1"/>
  <c r="S4637" i="4" s="1"/>
  <c r="V4638" i="4" s="1"/>
  <c r="C4638" i="4"/>
  <c r="O4637" i="4"/>
  <c r="Q4637" i="4"/>
  <c r="U1138" i="4" l="1"/>
  <c r="C1139" i="4"/>
  <c r="E1138" i="4"/>
  <c r="T1138" i="4" s="1"/>
  <c r="S1138" i="4" s="1"/>
  <c r="V1139" i="4" s="1"/>
  <c r="O1138" i="4"/>
  <c r="U4638" i="4"/>
  <c r="E4638" i="4"/>
  <c r="T4638" i="4" s="1"/>
  <c r="S4638" i="4" s="1"/>
  <c r="V4639" i="4" s="1"/>
  <c r="C4639" i="4"/>
  <c r="Q4638" i="4"/>
  <c r="O4638" i="4"/>
  <c r="U1139" i="4" l="1"/>
  <c r="E1139" i="4"/>
  <c r="T1139" i="4" s="1"/>
  <c r="S1139" i="4" s="1"/>
  <c r="V1140" i="4" s="1"/>
  <c r="C1140" i="4"/>
  <c r="O1139" i="4"/>
  <c r="U4639" i="4"/>
  <c r="E4639" i="4"/>
  <c r="T4639" i="4" s="1"/>
  <c r="S4639" i="4" s="1"/>
  <c r="V4640" i="4" s="1"/>
  <c r="C4640" i="4"/>
  <c r="O4639" i="4"/>
  <c r="Q4639" i="4"/>
  <c r="U1140" i="4" l="1"/>
  <c r="C1141" i="4"/>
  <c r="E1140" i="4"/>
  <c r="T1140" i="4" s="1"/>
  <c r="S1140" i="4" s="1"/>
  <c r="V1141" i="4" s="1"/>
  <c r="O1140" i="4"/>
  <c r="U4640" i="4"/>
  <c r="E4640" i="4"/>
  <c r="T4640" i="4" s="1"/>
  <c r="S4640" i="4" s="1"/>
  <c r="V4641" i="4" s="1"/>
  <c r="C4641" i="4"/>
  <c r="Q4640" i="4"/>
  <c r="O4640" i="4"/>
  <c r="U1141" i="4" l="1"/>
  <c r="C1142" i="4"/>
  <c r="E1141" i="4"/>
  <c r="T1141" i="4" s="1"/>
  <c r="S1141" i="4" s="1"/>
  <c r="V1142" i="4" s="1"/>
  <c r="O1141" i="4"/>
  <c r="U4641" i="4"/>
  <c r="C4642" i="4"/>
  <c r="E4641" i="4"/>
  <c r="T4641" i="4" s="1"/>
  <c r="S4641" i="4" s="1"/>
  <c r="V4642" i="4" s="1"/>
  <c r="O4641" i="4"/>
  <c r="Q4641" i="4"/>
  <c r="U1142" i="4" l="1"/>
  <c r="E1142" i="4"/>
  <c r="T1142" i="4" s="1"/>
  <c r="S1142" i="4" s="1"/>
  <c r="V1143" i="4" s="1"/>
  <c r="C1143" i="4"/>
  <c r="O1142" i="4"/>
  <c r="U4642" i="4"/>
  <c r="E4642" i="4"/>
  <c r="T4642" i="4" s="1"/>
  <c r="S4642" i="4" s="1"/>
  <c r="V4643" i="4" s="1"/>
  <c r="C4643" i="4"/>
  <c r="Q4642" i="4"/>
  <c r="O4642" i="4"/>
  <c r="U4643" i="4" l="1"/>
  <c r="E4643" i="4"/>
  <c r="T4643" i="4" s="1"/>
  <c r="S4643" i="4" s="1"/>
  <c r="V4644" i="4" s="1"/>
  <c r="C4644" i="4"/>
  <c r="O4643" i="4"/>
  <c r="Q4643" i="4"/>
  <c r="U1143" i="4"/>
  <c r="E1143" i="4"/>
  <c r="T1143" i="4" s="1"/>
  <c r="S1143" i="4" s="1"/>
  <c r="V1144" i="4" s="1"/>
  <c r="C1144" i="4"/>
  <c r="O1143" i="4"/>
  <c r="U1144" i="4" l="1"/>
  <c r="C1145" i="4"/>
  <c r="E1144" i="4"/>
  <c r="T1144" i="4" s="1"/>
  <c r="S1144" i="4" s="1"/>
  <c r="V1145" i="4" s="1"/>
  <c r="O1144" i="4"/>
  <c r="U4644" i="4"/>
  <c r="E4644" i="4"/>
  <c r="T4644" i="4" s="1"/>
  <c r="S4644" i="4" s="1"/>
  <c r="V4645" i="4" s="1"/>
  <c r="C4645" i="4"/>
  <c r="Q4644" i="4"/>
  <c r="O4644" i="4"/>
  <c r="U1145" i="4" l="1"/>
  <c r="E1145" i="4"/>
  <c r="T1145" i="4" s="1"/>
  <c r="S1145" i="4" s="1"/>
  <c r="V1146" i="4" s="1"/>
  <c r="C1146" i="4"/>
  <c r="O1145" i="4"/>
  <c r="U4645" i="4"/>
  <c r="E4645" i="4"/>
  <c r="T4645" i="4" s="1"/>
  <c r="S4645" i="4" s="1"/>
  <c r="V4646" i="4" s="1"/>
  <c r="C4646" i="4"/>
  <c r="Q4645" i="4"/>
  <c r="O4645" i="4"/>
  <c r="U1146" i="4" l="1"/>
  <c r="E1146" i="4"/>
  <c r="T1146" i="4" s="1"/>
  <c r="S1146" i="4" s="1"/>
  <c r="V1147" i="4" s="1"/>
  <c r="C1147" i="4"/>
  <c r="O1146" i="4"/>
  <c r="U4646" i="4"/>
  <c r="E4646" i="4"/>
  <c r="T4646" i="4" s="1"/>
  <c r="S4646" i="4" s="1"/>
  <c r="V4647" i="4" s="1"/>
  <c r="C4647" i="4"/>
  <c r="O4646" i="4"/>
  <c r="Q4646" i="4"/>
  <c r="U1147" i="4" l="1"/>
  <c r="C1148" i="4"/>
  <c r="E1147" i="4"/>
  <c r="T1147" i="4" s="1"/>
  <c r="S1147" i="4" s="1"/>
  <c r="V1148" i="4" s="1"/>
  <c r="O1147" i="4"/>
  <c r="U4647" i="4"/>
  <c r="C4648" i="4"/>
  <c r="E4647" i="4"/>
  <c r="T4647" i="4" s="1"/>
  <c r="S4647" i="4" s="1"/>
  <c r="V4648" i="4" s="1"/>
  <c r="Q4647" i="4"/>
  <c r="O4647" i="4"/>
  <c r="U4648" i="4" l="1"/>
  <c r="E4648" i="4"/>
  <c r="T4648" i="4" s="1"/>
  <c r="S4648" i="4" s="1"/>
  <c r="V4649" i="4" s="1"/>
  <c r="C4649" i="4"/>
  <c r="O4648" i="4"/>
  <c r="Q4648" i="4"/>
  <c r="U1148" i="4"/>
  <c r="E1148" i="4"/>
  <c r="T1148" i="4" s="1"/>
  <c r="S1148" i="4" s="1"/>
  <c r="V1149" i="4" s="1"/>
  <c r="C1149" i="4"/>
  <c r="O1148" i="4"/>
  <c r="U1149" i="4" l="1"/>
  <c r="C1150" i="4"/>
  <c r="E1149" i="4"/>
  <c r="T1149" i="4" s="1"/>
  <c r="S1149" i="4" s="1"/>
  <c r="V1150" i="4" s="1"/>
  <c r="O1149" i="4"/>
  <c r="U4649" i="4"/>
  <c r="E4649" i="4"/>
  <c r="T4649" i="4" s="1"/>
  <c r="S4649" i="4" s="1"/>
  <c r="V4650" i="4" s="1"/>
  <c r="C4650" i="4"/>
  <c r="Q4649" i="4"/>
  <c r="O4649" i="4"/>
  <c r="U1150" i="4" l="1"/>
  <c r="C1151" i="4"/>
  <c r="E1150" i="4"/>
  <c r="T1150" i="4" s="1"/>
  <c r="S1150" i="4" s="1"/>
  <c r="V1151" i="4" s="1"/>
  <c r="O1150" i="4"/>
  <c r="U4650" i="4"/>
  <c r="E4650" i="4"/>
  <c r="T4650" i="4" s="1"/>
  <c r="S4650" i="4" s="1"/>
  <c r="V4651" i="4" s="1"/>
  <c r="C4651" i="4"/>
  <c r="O4650" i="4"/>
  <c r="Q4650" i="4"/>
  <c r="U1151" i="4" l="1"/>
  <c r="E1151" i="4"/>
  <c r="T1151" i="4" s="1"/>
  <c r="S1151" i="4" s="1"/>
  <c r="V1152" i="4" s="1"/>
  <c r="C1152" i="4"/>
  <c r="O1151" i="4"/>
  <c r="U4651" i="4"/>
  <c r="E4651" i="4"/>
  <c r="T4651" i="4" s="1"/>
  <c r="S4651" i="4" s="1"/>
  <c r="V4652" i="4" s="1"/>
  <c r="C4652" i="4"/>
  <c r="Q4651" i="4"/>
  <c r="O4651" i="4"/>
  <c r="U1152" i="4" l="1"/>
  <c r="E1152" i="4"/>
  <c r="T1152" i="4" s="1"/>
  <c r="S1152" i="4" s="1"/>
  <c r="V1153" i="4" s="1"/>
  <c r="C1153" i="4"/>
  <c r="O1152" i="4"/>
  <c r="U4652" i="4"/>
  <c r="E4652" i="4"/>
  <c r="T4652" i="4" s="1"/>
  <c r="S4652" i="4" s="1"/>
  <c r="V4653" i="4" s="1"/>
  <c r="C4653" i="4"/>
  <c r="O4652" i="4"/>
  <c r="Q4652" i="4"/>
  <c r="U1153" i="4" l="1"/>
  <c r="C1154" i="4"/>
  <c r="E1153" i="4"/>
  <c r="T1153" i="4" s="1"/>
  <c r="S1153" i="4" s="1"/>
  <c r="V1154" i="4" s="1"/>
  <c r="O1153" i="4"/>
  <c r="U4653" i="4"/>
  <c r="C4654" i="4"/>
  <c r="E4653" i="4"/>
  <c r="T4653" i="4" s="1"/>
  <c r="S4653" i="4" s="1"/>
  <c r="V4654" i="4" s="1"/>
  <c r="Q4653" i="4"/>
  <c r="O4653" i="4"/>
  <c r="E4654" i="4" l="1"/>
  <c r="T4654" i="4" s="1"/>
  <c r="S4654" i="4" s="1"/>
  <c r="V4655" i="4" s="1"/>
  <c r="C4655" i="4"/>
  <c r="U4654" i="4"/>
  <c r="O4654" i="4"/>
  <c r="Q4654" i="4"/>
  <c r="U1154" i="4"/>
  <c r="E1154" i="4"/>
  <c r="T1154" i="4" s="1"/>
  <c r="S1154" i="4" s="1"/>
  <c r="V1155" i="4" s="1"/>
  <c r="C1155" i="4"/>
  <c r="O1154" i="4"/>
  <c r="U1155" i="4" l="1"/>
  <c r="E1155" i="4"/>
  <c r="T1155" i="4" s="1"/>
  <c r="S1155" i="4" s="1"/>
  <c r="V1156" i="4" s="1"/>
  <c r="C1156" i="4"/>
  <c r="O1155" i="4"/>
  <c r="U4655" i="4"/>
  <c r="E4655" i="4"/>
  <c r="T4655" i="4" s="1"/>
  <c r="S4655" i="4" s="1"/>
  <c r="V4656" i="4" s="1"/>
  <c r="C4656" i="4"/>
  <c r="O4655" i="4"/>
  <c r="Q4655" i="4"/>
  <c r="U1156" i="4" l="1"/>
  <c r="C1157" i="4"/>
  <c r="E1156" i="4"/>
  <c r="T1156" i="4" s="1"/>
  <c r="S1156" i="4" s="1"/>
  <c r="V1157" i="4" s="1"/>
  <c r="O1156" i="4"/>
  <c r="U4656" i="4"/>
  <c r="C4657" i="4"/>
  <c r="E4656" i="4"/>
  <c r="T4656" i="4" s="1"/>
  <c r="S4656" i="4" s="1"/>
  <c r="V4657" i="4" s="1"/>
  <c r="O4656" i="4"/>
  <c r="Q4656" i="4"/>
  <c r="U4657" i="4" l="1"/>
  <c r="E4657" i="4"/>
  <c r="T4657" i="4" s="1"/>
  <c r="S4657" i="4" s="1"/>
  <c r="V4658" i="4" s="1"/>
  <c r="C4658" i="4"/>
  <c r="O4657" i="4"/>
  <c r="Q4657" i="4"/>
  <c r="U1157" i="4"/>
  <c r="E1157" i="4"/>
  <c r="T1157" i="4" s="1"/>
  <c r="S1157" i="4" s="1"/>
  <c r="C1158" i="4"/>
  <c r="O1157" i="4"/>
  <c r="E1158" i="4" l="1"/>
  <c r="T1158" i="4" s="1"/>
  <c r="S1158" i="4" s="1"/>
  <c r="C1159" i="4"/>
  <c r="O1158" i="4"/>
  <c r="U4658" i="4"/>
  <c r="E4658" i="4"/>
  <c r="T4658" i="4" s="1"/>
  <c r="S4658" i="4" s="1"/>
  <c r="V4659" i="4" s="1"/>
  <c r="C4659" i="4"/>
  <c r="Q4658" i="4"/>
  <c r="O4658" i="4"/>
  <c r="V1158" i="4"/>
  <c r="U1158" i="4" s="1"/>
  <c r="C1160" i="4" l="1"/>
  <c r="E1159" i="4"/>
  <c r="T1159" i="4" s="1"/>
  <c r="S1159" i="4" s="1"/>
  <c r="O1159" i="4"/>
  <c r="V1159" i="4"/>
  <c r="U1159" i="4" s="1"/>
  <c r="U4659" i="4"/>
  <c r="C4660" i="4"/>
  <c r="O4659" i="4"/>
  <c r="E4659" i="4"/>
  <c r="T4659" i="4" s="1"/>
  <c r="S4659" i="4" s="1"/>
  <c r="V4660" i="4" s="1"/>
  <c r="Q4659" i="4"/>
  <c r="V1160" i="4" l="1"/>
  <c r="U1160" i="4"/>
  <c r="E1160" i="4"/>
  <c r="T1160" i="4" s="1"/>
  <c r="S1160" i="4" s="1"/>
  <c r="V1161" i="4" s="1"/>
  <c r="C1161" i="4"/>
  <c r="O1160" i="4"/>
  <c r="U4660" i="4"/>
  <c r="E4660" i="4"/>
  <c r="T4660" i="4" s="1"/>
  <c r="S4660" i="4" s="1"/>
  <c r="V4661" i="4" s="1"/>
  <c r="C4661" i="4"/>
  <c r="Q4660" i="4"/>
  <c r="O4660" i="4"/>
  <c r="U1161" i="4" l="1"/>
  <c r="E1161" i="4"/>
  <c r="T1161" i="4" s="1"/>
  <c r="S1161" i="4" s="1"/>
  <c r="V1162" i="4" s="1"/>
  <c r="C1162" i="4"/>
  <c r="O1161" i="4"/>
  <c r="U4661" i="4"/>
  <c r="E4661" i="4"/>
  <c r="T4661" i="4" s="1"/>
  <c r="S4661" i="4" s="1"/>
  <c r="V4662" i="4" s="1"/>
  <c r="C4662" i="4"/>
  <c r="Q4661" i="4"/>
  <c r="O4661" i="4"/>
  <c r="U1162" i="4" l="1"/>
  <c r="C1163" i="4"/>
  <c r="E1162" i="4"/>
  <c r="T1162" i="4" s="1"/>
  <c r="S1162" i="4" s="1"/>
  <c r="V1163" i="4" s="1"/>
  <c r="O1162" i="4"/>
  <c r="U4662" i="4"/>
  <c r="E4662" i="4"/>
  <c r="T4662" i="4" s="1"/>
  <c r="S4662" i="4" s="1"/>
  <c r="V4663" i="4" s="1"/>
  <c r="C4663" i="4"/>
  <c r="Q4662" i="4"/>
  <c r="O4662" i="4"/>
  <c r="U1163" i="4" l="1"/>
  <c r="E1163" i="4"/>
  <c r="T1163" i="4" s="1"/>
  <c r="S1163" i="4" s="1"/>
  <c r="V1164" i="4" s="1"/>
  <c r="C1164" i="4"/>
  <c r="O1163" i="4"/>
  <c r="U4663" i="4"/>
  <c r="E4663" i="4"/>
  <c r="T4663" i="4" s="1"/>
  <c r="S4663" i="4" s="1"/>
  <c r="V4664" i="4" s="1"/>
  <c r="C4664" i="4"/>
  <c r="O4663" i="4"/>
  <c r="Q4663" i="4"/>
  <c r="U1164" i="4" l="1"/>
  <c r="C1165" i="4"/>
  <c r="E1164" i="4"/>
  <c r="T1164" i="4" s="1"/>
  <c r="S1164" i="4" s="1"/>
  <c r="V1165" i="4" s="1"/>
  <c r="O1164" i="4"/>
  <c r="U4664" i="4"/>
  <c r="E4664" i="4"/>
  <c r="T4664" i="4" s="1"/>
  <c r="S4664" i="4" s="1"/>
  <c r="V4665" i="4" s="1"/>
  <c r="C4665" i="4"/>
  <c r="Q4664" i="4"/>
  <c r="O4664" i="4"/>
  <c r="U1165" i="4" l="1"/>
  <c r="C1166" i="4"/>
  <c r="E1165" i="4"/>
  <c r="T1165" i="4" s="1"/>
  <c r="S1165" i="4" s="1"/>
  <c r="V1166" i="4" s="1"/>
  <c r="O1165" i="4"/>
  <c r="U4665" i="4"/>
  <c r="C4666" i="4"/>
  <c r="E4665" i="4"/>
  <c r="T4665" i="4" s="1"/>
  <c r="S4665" i="4" s="1"/>
  <c r="V4666" i="4" s="1"/>
  <c r="Q4665" i="4"/>
  <c r="O4665" i="4"/>
  <c r="U4666" i="4" l="1"/>
  <c r="E4666" i="4"/>
  <c r="T4666" i="4" s="1"/>
  <c r="S4666" i="4" s="1"/>
  <c r="V4667" i="4" s="1"/>
  <c r="C4667" i="4"/>
  <c r="Q4666" i="4"/>
  <c r="O4666" i="4"/>
  <c r="U1166" i="4"/>
  <c r="E1166" i="4"/>
  <c r="T1166" i="4" s="1"/>
  <c r="S1166" i="4" s="1"/>
  <c r="V1167" i="4" s="1"/>
  <c r="C1167" i="4"/>
  <c r="O1166" i="4"/>
  <c r="U1167" i="4" l="1"/>
  <c r="E1167" i="4"/>
  <c r="T1167" i="4" s="1"/>
  <c r="S1167" i="4" s="1"/>
  <c r="V1168" i="4" s="1"/>
  <c r="C1168" i="4"/>
  <c r="O1167" i="4"/>
  <c r="U4667" i="4"/>
  <c r="E4667" i="4"/>
  <c r="T4667" i="4" s="1"/>
  <c r="S4667" i="4" s="1"/>
  <c r="V4668" i="4" s="1"/>
  <c r="C4668" i="4"/>
  <c r="O4667" i="4"/>
  <c r="Q4667" i="4"/>
  <c r="U1168" i="4" l="1"/>
  <c r="C1169" i="4"/>
  <c r="E1168" i="4"/>
  <c r="T1168" i="4" s="1"/>
  <c r="S1168" i="4" s="1"/>
  <c r="V1169" i="4" s="1"/>
  <c r="O1168" i="4"/>
  <c r="U4668" i="4"/>
  <c r="E4668" i="4"/>
  <c r="T4668" i="4" s="1"/>
  <c r="S4668" i="4" s="1"/>
  <c r="V4669" i="4" s="1"/>
  <c r="C4669" i="4"/>
  <c r="Q4668" i="4"/>
  <c r="O4668" i="4"/>
  <c r="U1169" i="4" l="1"/>
  <c r="E1169" i="4"/>
  <c r="T1169" i="4" s="1"/>
  <c r="S1169" i="4" s="1"/>
  <c r="V1170" i="4" s="1"/>
  <c r="C1170" i="4"/>
  <c r="O1169" i="4"/>
  <c r="U4669" i="4"/>
  <c r="E4669" i="4"/>
  <c r="T4669" i="4" s="1"/>
  <c r="S4669" i="4" s="1"/>
  <c r="V4670" i="4" s="1"/>
  <c r="C4670" i="4"/>
  <c r="Q4669" i="4"/>
  <c r="O4669" i="4"/>
  <c r="U1170" i="4" l="1"/>
  <c r="E1170" i="4"/>
  <c r="T1170" i="4" s="1"/>
  <c r="S1170" i="4" s="1"/>
  <c r="V1171" i="4" s="1"/>
  <c r="C1171" i="4"/>
  <c r="O1170" i="4"/>
  <c r="U4670" i="4"/>
  <c r="E4670" i="4"/>
  <c r="T4670" i="4" s="1"/>
  <c r="S4670" i="4" s="1"/>
  <c r="V4671" i="4" s="1"/>
  <c r="C4671" i="4"/>
  <c r="Q4670" i="4"/>
  <c r="O4670" i="4"/>
  <c r="U1171" i="4" l="1"/>
  <c r="C1172" i="4"/>
  <c r="E1171" i="4"/>
  <c r="T1171" i="4" s="1"/>
  <c r="S1171" i="4" s="1"/>
  <c r="V1172" i="4" s="1"/>
  <c r="O1171" i="4"/>
  <c r="U4671" i="4"/>
  <c r="C4672" i="4"/>
  <c r="E4671" i="4"/>
  <c r="T4671" i="4" s="1"/>
  <c r="S4671" i="4" s="1"/>
  <c r="V4672" i="4" s="1"/>
  <c r="O4671" i="4"/>
  <c r="Q4671" i="4"/>
  <c r="E4672" i="4" l="1"/>
  <c r="T4672" i="4" s="1"/>
  <c r="S4672" i="4" s="1"/>
  <c r="V4673" i="4" s="1"/>
  <c r="U4672" i="4"/>
  <c r="C4673" i="4"/>
  <c r="Q4672" i="4"/>
  <c r="O4672" i="4"/>
  <c r="U1172" i="4"/>
  <c r="E1172" i="4"/>
  <c r="T1172" i="4" s="1"/>
  <c r="S1172" i="4" s="1"/>
  <c r="V1173" i="4" s="1"/>
  <c r="C1173" i="4"/>
  <c r="O1172" i="4"/>
  <c r="U4673" i="4" l="1"/>
  <c r="E4673" i="4"/>
  <c r="T4673" i="4" s="1"/>
  <c r="S4673" i="4" s="1"/>
  <c r="V4674" i="4" s="1"/>
  <c r="C4674" i="4"/>
  <c r="Q4673" i="4"/>
  <c r="O4673" i="4"/>
  <c r="U1173" i="4"/>
  <c r="E1173" i="4"/>
  <c r="T1173" i="4" s="1"/>
  <c r="S1173" i="4" s="1"/>
  <c r="V1174" i="4" s="1"/>
  <c r="C1174" i="4"/>
  <c r="O1173" i="4"/>
  <c r="U1174" i="4" l="1"/>
  <c r="C1175" i="4"/>
  <c r="E1174" i="4"/>
  <c r="T1174" i="4" s="1"/>
  <c r="S1174" i="4" s="1"/>
  <c r="V1175" i="4" s="1"/>
  <c r="O1174" i="4"/>
  <c r="U4674" i="4"/>
  <c r="E4674" i="4"/>
  <c r="T4674" i="4" s="1"/>
  <c r="S4674" i="4" s="1"/>
  <c r="V4675" i="4" s="1"/>
  <c r="C4675" i="4"/>
  <c r="Q4674" i="4"/>
  <c r="O4674" i="4"/>
  <c r="U1175" i="4" l="1"/>
  <c r="E1175" i="4"/>
  <c r="T1175" i="4" s="1"/>
  <c r="S1175" i="4" s="1"/>
  <c r="V1176" i="4" s="1"/>
  <c r="C1176" i="4"/>
  <c r="O1175" i="4"/>
  <c r="U4675" i="4"/>
  <c r="E4675" i="4"/>
  <c r="T4675" i="4" s="1"/>
  <c r="S4675" i="4" s="1"/>
  <c r="V4676" i="4" s="1"/>
  <c r="C4676" i="4"/>
  <c r="O4675" i="4"/>
  <c r="Q4675" i="4"/>
  <c r="U1176" i="4" l="1"/>
  <c r="E1176" i="4"/>
  <c r="T1176" i="4" s="1"/>
  <c r="S1176" i="4" s="1"/>
  <c r="V1177" i="4" s="1"/>
  <c r="C1177" i="4"/>
  <c r="O1176" i="4"/>
  <c r="U4676" i="4"/>
  <c r="E4676" i="4"/>
  <c r="T4676" i="4" s="1"/>
  <c r="S4676" i="4" s="1"/>
  <c r="V4677" i="4" s="1"/>
  <c r="C4677" i="4"/>
  <c r="Q4676" i="4"/>
  <c r="O4676" i="4"/>
  <c r="U1177" i="4" l="1"/>
  <c r="C1178" i="4"/>
  <c r="E1177" i="4"/>
  <c r="T1177" i="4" s="1"/>
  <c r="S1177" i="4" s="1"/>
  <c r="V1178" i="4" s="1"/>
  <c r="O1177" i="4"/>
  <c r="U4677" i="4"/>
  <c r="C4678" i="4"/>
  <c r="E4677" i="4"/>
  <c r="T4677" i="4" s="1"/>
  <c r="S4677" i="4" s="1"/>
  <c r="V4678" i="4" s="1"/>
  <c r="Q4677" i="4"/>
  <c r="O4677" i="4"/>
  <c r="U4678" i="4" l="1"/>
  <c r="E4678" i="4"/>
  <c r="T4678" i="4" s="1"/>
  <c r="S4678" i="4" s="1"/>
  <c r="V4679" i="4" s="1"/>
  <c r="C4679" i="4"/>
  <c r="Q4678" i="4"/>
  <c r="O4678" i="4"/>
  <c r="U1178" i="4"/>
  <c r="E1178" i="4"/>
  <c r="T1178" i="4" s="1"/>
  <c r="S1178" i="4" s="1"/>
  <c r="V1179" i="4" s="1"/>
  <c r="C1179" i="4"/>
  <c r="O1178" i="4"/>
  <c r="U1179" i="4" l="1"/>
  <c r="E1179" i="4"/>
  <c r="T1179" i="4" s="1"/>
  <c r="S1179" i="4" s="1"/>
  <c r="V1180" i="4" s="1"/>
  <c r="C1180" i="4"/>
  <c r="O1179" i="4"/>
  <c r="U4679" i="4"/>
  <c r="E4679" i="4"/>
  <c r="T4679" i="4" s="1"/>
  <c r="S4679" i="4" s="1"/>
  <c r="V4680" i="4" s="1"/>
  <c r="C4680" i="4"/>
  <c r="O4679" i="4"/>
  <c r="Q4679" i="4"/>
  <c r="U1180" i="4" l="1"/>
  <c r="C1181" i="4"/>
  <c r="E1180" i="4"/>
  <c r="T1180" i="4" s="1"/>
  <c r="S1180" i="4" s="1"/>
  <c r="V1181" i="4" s="1"/>
  <c r="O1180" i="4"/>
  <c r="U4680" i="4"/>
  <c r="E4680" i="4"/>
  <c r="T4680" i="4" s="1"/>
  <c r="S4680" i="4" s="1"/>
  <c r="V4681" i="4" s="1"/>
  <c r="C4681" i="4"/>
  <c r="Q4680" i="4"/>
  <c r="O4680" i="4"/>
  <c r="U1181" i="4" l="1"/>
  <c r="E1181" i="4"/>
  <c r="T1181" i="4" s="1"/>
  <c r="S1181" i="4" s="1"/>
  <c r="V1182" i="4" s="1"/>
  <c r="C1182" i="4"/>
  <c r="O1181" i="4"/>
  <c r="U4681" i="4"/>
  <c r="E4681" i="4"/>
  <c r="T4681" i="4" s="1"/>
  <c r="S4681" i="4" s="1"/>
  <c r="V4682" i="4" s="1"/>
  <c r="C4682" i="4"/>
  <c r="Q4681" i="4"/>
  <c r="O4681" i="4"/>
  <c r="U1182" i="4" l="1"/>
  <c r="C1183" i="4"/>
  <c r="E1182" i="4"/>
  <c r="T1182" i="4" s="1"/>
  <c r="S1182" i="4" s="1"/>
  <c r="V1183" i="4" s="1"/>
  <c r="O1182" i="4"/>
  <c r="U4682" i="4"/>
  <c r="E4682" i="4"/>
  <c r="T4682" i="4" s="1"/>
  <c r="S4682" i="4" s="1"/>
  <c r="V4683" i="4" s="1"/>
  <c r="C4683" i="4"/>
  <c r="Q4682" i="4"/>
  <c r="O4682" i="4"/>
  <c r="U1183" i="4" l="1"/>
  <c r="C1184" i="4"/>
  <c r="E1183" i="4"/>
  <c r="T1183" i="4" s="1"/>
  <c r="S1183" i="4" s="1"/>
  <c r="V1184" i="4" s="1"/>
  <c r="O1183" i="4"/>
  <c r="U4683" i="4"/>
  <c r="C4684" i="4"/>
  <c r="E4683" i="4"/>
  <c r="T4683" i="4" s="1"/>
  <c r="S4683" i="4" s="1"/>
  <c r="V4684" i="4" s="1"/>
  <c r="Q4683" i="4"/>
  <c r="O4683" i="4"/>
  <c r="U4684" i="4" l="1"/>
  <c r="E4684" i="4"/>
  <c r="T4684" i="4" s="1"/>
  <c r="S4684" i="4" s="1"/>
  <c r="V4685" i="4" s="1"/>
  <c r="C4685" i="4"/>
  <c r="Q4684" i="4"/>
  <c r="O4684" i="4"/>
  <c r="U1184" i="4"/>
  <c r="E1184" i="4"/>
  <c r="T1184" i="4" s="1"/>
  <c r="S1184" i="4" s="1"/>
  <c r="V1185" i="4" s="1"/>
  <c r="C1185" i="4"/>
  <c r="O1184" i="4"/>
  <c r="U1185" i="4" l="1"/>
  <c r="E1185" i="4"/>
  <c r="T1185" i="4" s="1"/>
  <c r="S1185" i="4" s="1"/>
  <c r="V1186" i="4" s="1"/>
  <c r="C1186" i="4"/>
  <c r="O1185" i="4"/>
  <c r="U4685" i="4"/>
  <c r="E4685" i="4"/>
  <c r="T4685" i="4" s="1"/>
  <c r="S4685" i="4" s="1"/>
  <c r="V4686" i="4" s="1"/>
  <c r="C4686" i="4"/>
  <c r="O4685" i="4"/>
  <c r="Q4685" i="4"/>
  <c r="U1186" i="4" l="1"/>
  <c r="C1187" i="4"/>
  <c r="E1186" i="4"/>
  <c r="T1186" i="4" s="1"/>
  <c r="S1186" i="4" s="1"/>
  <c r="V1187" i="4" s="1"/>
  <c r="O1186" i="4"/>
  <c r="U4686" i="4"/>
  <c r="E4686" i="4"/>
  <c r="T4686" i="4" s="1"/>
  <c r="S4686" i="4" s="1"/>
  <c r="V4687" i="4" s="1"/>
  <c r="C4687" i="4"/>
  <c r="Q4686" i="4"/>
  <c r="O4686" i="4"/>
  <c r="U1187" i="4" l="1"/>
  <c r="E1187" i="4"/>
  <c r="T1187" i="4" s="1"/>
  <c r="S1187" i="4" s="1"/>
  <c r="V1188" i="4" s="1"/>
  <c r="C1188" i="4"/>
  <c r="O1187" i="4"/>
  <c r="U4687" i="4"/>
  <c r="E4687" i="4"/>
  <c r="T4687" i="4" s="1"/>
  <c r="S4687" i="4" s="1"/>
  <c r="V4688" i="4" s="1"/>
  <c r="C4688" i="4"/>
  <c r="Q4687" i="4"/>
  <c r="O4687" i="4"/>
  <c r="U1188" i="4" l="1"/>
  <c r="E1188" i="4"/>
  <c r="T1188" i="4" s="1"/>
  <c r="S1188" i="4" s="1"/>
  <c r="V1189" i="4" s="1"/>
  <c r="C1189" i="4"/>
  <c r="O1188" i="4"/>
  <c r="E4688" i="4"/>
  <c r="T4688" i="4" s="1"/>
  <c r="S4688" i="4" s="1"/>
  <c r="V4689" i="4" s="1"/>
  <c r="U4688" i="4"/>
  <c r="C4689" i="4"/>
  <c r="Q4688" i="4"/>
  <c r="O4688" i="4"/>
  <c r="U1189" i="4" l="1"/>
  <c r="C1190" i="4"/>
  <c r="E1189" i="4"/>
  <c r="T1189" i="4" s="1"/>
  <c r="S1189" i="4" s="1"/>
  <c r="V1190" i="4" s="1"/>
  <c r="O1189" i="4"/>
  <c r="U4689" i="4"/>
  <c r="C4690" i="4"/>
  <c r="E4689" i="4"/>
  <c r="T4689" i="4" s="1"/>
  <c r="S4689" i="4" s="1"/>
  <c r="V4690" i="4" s="1"/>
  <c r="O4689" i="4"/>
  <c r="Q4689" i="4"/>
  <c r="U4690" i="4" l="1"/>
  <c r="E4690" i="4"/>
  <c r="T4690" i="4" s="1"/>
  <c r="S4690" i="4" s="1"/>
  <c r="V4691" i="4" s="1"/>
  <c r="C4691" i="4"/>
  <c r="Q4690" i="4"/>
  <c r="O4690" i="4"/>
  <c r="U1190" i="4"/>
  <c r="E1190" i="4"/>
  <c r="T1190" i="4" s="1"/>
  <c r="S1190" i="4" s="1"/>
  <c r="V1191" i="4" s="1"/>
  <c r="C1191" i="4"/>
  <c r="O1190" i="4"/>
  <c r="U1191" i="4" l="1"/>
  <c r="C1192" i="4"/>
  <c r="E1191" i="4"/>
  <c r="T1191" i="4" s="1"/>
  <c r="S1191" i="4" s="1"/>
  <c r="V1192" i="4" s="1"/>
  <c r="O1191" i="4"/>
  <c r="U4691" i="4"/>
  <c r="E4691" i="4"/>
  <c r="T4691" i="4" s="1"/>
  <c r="S4691" i="4" s="1"/>
  <c r="V4692" i="4" s="1"/>
  <c r="C4692" i="4"/>
  <c r="Q4691" i="4"/>
  <c r="O4691" i="4"/>
  <c r="U1192" i="4" l="1"/>
  <c r="C1193" i="4"/>
  <c r="E1192" i="4"/>
  <c r="T1192" i="4" s="1"/>
  <c r="S1192" i="4" s="1"/>
  <c r="V1193" i="4" s="1"/>
  <c r="O1192" i="4"/>
  <c r="U4692" i="4"/>
  <c r="E4692" i="4"/>
  <c r="T4692" i="4" s="1"/>
  <c r="S4692" i="4" s="1"/>
  <c r="V4693" i="4" s="1"/>
  <c r="C4693" i="4"/>
  <c r="Q4692" i="4"/>
  <c r="O4692" i="4"/>
  <c r="U1193" i="4" l="1"/>
  <c r="E1193" i="4"/>
  <c r="T1193" i="4" s="1"/>
  <c r="S1193" i="4" s="1"/>
  <c r="V1194" i="4" s="1"/>
  <c r="C1194" i="4"/>
  <c r="O1193" i="4"/>
  <c r="U4693" i="4"/>
  <c r="E4693" i="4"/>
  <c r="T4693" i="4" s="1"/>
  <c r="S4693" i="4" s="1"/>
  <c r="V4694" i="4" s="1"/>
  <c r="C4694" i="4"/>
  <c r="O4693" i="4"/>
  <c r="Q4693" i="4"/>
  <c r="U1194" i="4" l="1"/>
  <c r="E1194" i="4"/>
  <c r="T1194" i="4" s="1"/>
  <c r="S1194" i="4" s="1"/>
  <c r="V1195" i="4" s="1"/>
  <c r="C1195" i="4"/>
  <c r="O1194" i="4"/>
  <c r="E4694" i="4"/>
  <c r="T4694" i="4" s="1"/>
  <c r="S4694" i="4" s="1"/>
  <c r="V4695" i="4" s="1"/>
  <c r="U4694" i="4"/>
  <c r="C4695" i="4"/>
  <c r="Q4694" i="4"/>
  <c r="O4694" i="4"/>
  <c r="U1195" i="4" l="1"/>
  <c r="C1196" i="4"/>
  <c r="E1195" i="4"/>
  <c r="T1195" i="4" s="1"/>
  <c r="S1195" i="4" s="1"/>
  <c r="V1196" i="4" s="1"/>
  <c r="O1195" i="4"/>
  <c r="U4695" i="4"/>
  <c r="C4696" i="4"/>
  <c r="E4695" i="4"/>
  <c r="T4695" i="4" s="1"/>
  <c r="S4695" i="4" s="1"/>
  <c r="V4696" i="4" s="1"/>
  <c r="Q4695" i="4"/>
  <c r="O4695" i="4"/>
  <c r="U4696" i="4" l="1"/>
  <c r="E4696" i="4"/>
  <c r="T4696" i="4" s="1"/>
  <c r="S4696" i="4" s="1"/>
  <c r="V4697" i="4" s="1"/>
  <c r="C4697" i="4"/>
  <c r="Q4696" i="4"/>
  <c r="O4696" i="4"/>
  <c r="U1196" i="4"/>
  <c r="E1196" i="4"/>
  <c r="T1196" i="4" s="1"/>
  <c r="S1196" i="4" s="1"/>
  <c r="V1197" i="4" s="1"/>
  <c r="C1197" i="4"/>
  <c r="O1196" i="4"/>
  <c r="U1197" i="4" l="1"/>
  <c r="E1197" i="4"/>
  <c r="T1197" i="4" s="1"/>
  <c r="S1197" i="4" s="1"/>
  <c r="V1198" i="4" s="1"/>
  <c r="C1198" i="4"/>
  <c r="O1197" i="4"/>
  <c r="U4697" i="4"/>
  <c r="E4697" i="4"/>
  <c r="T4697" i="4" s="1"/>
  <c r="S4697" i="4" s="1"/>
  <c r="V4698" i="4" s="1"/>
  <c r="C4698" i="4"/>
  <c r="Q4697" i="4"/>
  <c r="O4697" i="4"/>
  <c r="U1198" i="4" l="1"/>
  <c r="C1199" i="4"/>
  <c r="E1198" i="4"/>
  <c r="T1198" i="4" s="1"/>
  <c r="S1198" i="4" s="1"/>
  <c r="V1199" i="4" s="1"/>
  <c r="O1198" i="4"/>
  <c r="U4698" i="4"/>
  <c r="E4698" i="4"/>
  <c r="T4698" i="4" s="1"/>
  <c r="S4698" i="4" s="1"/>
  <c r="V4699" i="4" s="1"/>
  <c r="C4699" i="4"/>
  <c r="Q4698" i="4"/>
  <c r="O4698" i="4"/>
  <c r="U1199" i="4" l="1"/>
  <c r="E1199" i="4"/>
  <c r="T1199" i="4" s="1"/>
  <c r="S1199" i="4" s="1"/>
  <c r="V1200" i="4" s="1"/>
  <c r="C1200" i="4"/>
  <c r="O1199" i="4"/>
  <c r="U4699" i="4"/>
  <c r="E4699" i="4"/>
  <c r="T4699" i="4" s="1"/>
  <c r="S4699" i="4" s="1"/>
  <c r="V4700" i="4" s="1"/>
  <c r="C4700" i="4"/>
  <c r="Q4699" i="4"/>
  <c r="O4699" i="4"/>
  <c r="U1200" i="4" l="1"/>
  <c r="E1200" i="4"/>
  <c r="T1200" i="4" s="1"/>
  <c r="S1200" i="4" s="1"/>
  <c r="V1201" i="4" s="1"/>
  <c r="C1201" i="4"/>
  <c r="O1200" i="4"/>
  <c r="U4700" i="4"/>
  <c r="E4700" i="4"/>
  <c r="T4700" i="4" s="1"/>
  <c r="S4700" i="4" s="1"/>
  <c r="V4701" i="4" s="1"/>
  <c r="C4701" i="4"/>
  <c r="Q4700" i="4"/>
  <c r="O4700" i="4"/>
  <c r="U1201" i="4" l="1"/>
  <c r="C1202" i="4"/>
  <c r="E1201" i="4"/>
  <c r="T1201" i="4" s="1"/>
  <c r="S1201" i="4" s="1"/>
  <c r="V1202" i="4" s="1"/>
  <c r="O1201" i="4"/>
  <c r="U4701" i="4"/>
  <c r="C4702" i="4"/>
  <c r="E4701" i="4"/>
  <c r="T4701" i="4" s="1"/>
  <c r="S4701" i="4" s="1"/>
  <c r="V4702" i="4" s="1"/>
  <c r="O4701" i="4"/>
  <c r="Q4701" i="4"/>
  <c r="U4702" i="4" l="1"/>
  <c r="E4702" i="4"/>
  <c r="T4702" i="4" s="1"/>
  <c r="S4702" i="4" s="1"/>
  <c r="V4703" i="4" s="1"/>
  <c r="C4703" i="4"/>
  <c r="O4702" i="4"/>
  <c r="Q4702" i="4"/>
  <c r="U1202" i="4"/>
  <c r="E1202" i="4"/>
  <c r="T1202" i="4" s="1"/>
  <c r="S1202" i="4" s="1"/>
  <c r="V1203" i="4" s="1"/>
  <c r="C1203" i="4"/>
  <c r="O1202" i="4"/>
  <c r="U1203" i="4" l="1"/>
  <c r="E1203" i="4"/>
  <c r="T1203" i="4" s="1"/>
  <c r="S1203" i="4" s="1"/>
  <c r="V1204" i="4" s="1"/>
  <c r="C1204" i="4"/>
  <c r="O1203" i="4"/>
  <c r="U4703" i="4"/>
  <c r="E4703" i="4"/>
  <c r="T4703" i="4" s="1"/>
  <c r="S4703" i="4" s="1"/>
  <c r="V4704" i="4" s="1"/>
  <c r="C4704" i="4"/>
  <c r="Q4703" i="4"/>
  <c r="O4703" i="4"/>
  <c r="U1204" i="4" l="1"/>
  <c r="C1205" i="4"/>
  <c r="E1204" i="4"/>
  <c r="T1204" i="4" s="1"/>
  <c r="S1204" i="4" s="1"/>
  <c r="V1205" i="4" s="1"/>
  <c r="O1204" i="4"/>
  <c r="U4704" i="4"/>
  <c r="E4704" i="4"/>
  <c r="T4704" i="4" s="1"/>
  <c r="S4704" i="4" s="1"/>
  <c r="V4705" i="4" s="1"/>
  <c r="C4705" i="4"/>
  <c r="Q4704" i="4"/>
  <c r="O4704" i="4"/>
  <c r="U1205" i="4" l="1"/>
  <c r="E1205" i="4"/>
  <c r="T1205" i="4" s="1"/>
  <c r="S1205" i="4" s="1"/>
  <c r="V1206" i="4" s="1"/>
  <c r="C1206" i="4"/>
  <c r="O1205" i="4"/>
  <c r="U4705" i="4"/>
  <c r="E4705" i="4"/>
  <c r="T4705" i="4" s="1"/>
  <c r="S4705" i="4" s="1"/>
  <c r="V4706" i="4" s="1"/>
  <c r="C4706" i="4"/>
  <c r="O4705" i="4"/>
  <c r="Q4705" i="4"/>
  <c r="U1206" i="4" l="1"/>
  <c r="C1207" i="4"/>
  <c r="E1206" i="4"/>
  <c r="T1206" i="4" s="1"/>
  <c r="S1206" i="4" s="1"/>
  <c r="V1207" i="4" s="1"/>
  <c r="O1206" i="4"/>
  <c r="C4707" i="4"/>
  <c r="U4706" i="4"/>
  <c r="O4706" i="4"/>
  <c r="Q4706" i="4"/>
  <c r="E4706" i="4"/>
  <c r="T4706" i="4" s="1"/>
  <c r="S4706" i="4" s="1"/>
  <c r="V4707" i="4" s="1"/>
  <c r="U4707" i="4" l="1"/>
  <c r="C4708" i="4"/>
  <c r="E4707" i="4"/>
  <c r="T4707" i="4" s="1"/>
  <c r="S4707" i="4" s="1"/>
  <c r="V4708" i="4" s="1"/>
  <c r="Q4707" i="4"/>
  <c r="O4707" i="4"/>
  <c r="U1207" i="4"/>
  <c r="C1208" i="4"/>
  <c r="E1207" i="4"/>
  <c r="T1207" i="4" s="1"/>
  <c r="S1207" i="4" s="1"/>
  <c r="V1208" i="4" s="1"/>
  <c r="O1207" i="4"/>
  <c r="U4708" i="4" l="1"/>
  <c r="E4708" i="4"/>
  <c r="T4708" i="4" s="1"/>
  <c r="S4708" i="4" s="1"/>
  <c r="V4709" i="4" s="1"/>
  <c r="C4709" i="4"/>
  <c r="O4708" i="4"/>
  <c r="Q4708" i="4"/>
  <c r="U1208" i="4"/>
  <c r="E1208" i="4"/>
  <c r="T1208" i="4" s="1"/>
  <c r="S1208" i="4" s="1"/>
  <c r="V1209" i="4" s="1"/>
  <c r="C1209" i="4"/>
  <c r="O1208" i="4"/>
  <c r="U1209" i="4" l="1"/>
  <c r="E1209" i="4"/>
  <c r="T1209" i="4" s="1"/>
  <c r="S1209" i="4" s="1"/>
  <c r="V1210" i="4" s="1"/>
  <c r="C1210" i="4"/>
  <c r="O1209" i="4"/>
  <c r="U4709" i="4"/>
  <c r="E4709" i="4"/>
  <c r="T4709" i="4" s="1"/>
  <c r="S4709" i="4" s="1"/>
  <c r="V4710" i="4" s="1"/>
  <c r="C4710" i="4"/>
  <c r="O4709" i="4"/>
  <c r="Q4709" i="4"/>
  <c r="U1210" i="4" l="1"/>
  <c r="C1211" i="4"/>
  <c r="E1210" i="4"/>
  <c r="T1210" i="4" s="1"/>
  <c r="S1210" i="4" s="1"/>
  <c r="V1211" i="4" s="1"/>
  <c r="O1210" i="4"/>
  <c r="U4710" i="4"/>
  <c r="E4710" i="4"/>
  <c r="T4710" i="4" s="1"/>
  <c r="S4710" i="4" s="1"/>
  <c r="V4711" i="4" s="1"/>
  <c r="C4711" i="4"/>
  <c r="Q4710" i="4"/>
  <c r="O4710" i="4"/>
  <c r="U1211" i="4" l="1"/>
  <c r="E1211" i="4"/>
  <c r="T1211" i="4" s="1"/>
  <c r="S1211" i="4" s="1"/>
  <c r="V1212" i="4" s="1"/>
  <c r="C1212" i="4"/>
  <c r="O1211" i="4"/>
  <c r="U4711" i="4"/>
  <c r="E4711" i="4"/>
  <c r="T4711" i="4" s="1"/>
  <c r="S4711" i="4" s="1"/>
  <c r="V4712" i="4" s="1"/>
  <c r="C4712" i="4"/>
  <c r="Q4711" i="4"/>
  <c r="O4711" i="4"/>
  <c r="U1212" i="4" l="1"/>
  <c r="E1212" i="4"/>
  <c r="T1212" i="4" s="1"/>
  <c r="S1212" i="4" s="1"/>
  <c r="V1213" i="4" s="1"/>
  <c r="C1213" i="4"/>
  <c r="O1212" i="4"/>
  <c r="E4712" i="4"/>
  <c r="T4712" i="4" s="1"/>
  <c r="S4712" i="4" s="1"/>
  <c r="V4713" i="4" s="1"/>
  <c r="U4712" i="4"/>
  <c r="C4713" i="4"/>
  <c r="O4712" i="4"/>
  <c r="Q4712" i="4"/>
  <c r="U1213" i="4" l="1"/>
  <c r="C1214" i="4"/>
  <c r="E1213" i="4"/>
  <c r="T1213" i="4" s="1"/>
  <c r="S1213" i="4" s="1"/>
  <c r="V1214" i="4" s="1"/>
  <c r="O1213" i="4"/>
  <c r="U4713" i="4"/>
  <c r="C4714" i="4"/>
  <c r="E4713" i="4"/>
  <c r="T4713" i="4" s="1"/>
  <c r="S4713" i="4" s="1"/>
  <c r="V4714" i="4" s="1"/>
  <c r="Q4713" i="4"/>
  <c r="O4713" i="4"/>
  <c r="U4714" i="4" l="1"/>
  <c r="E4714" i="4"/>
  <c r="T4714" i="4" s="1"/>
  <c r="S4714" i="4" s="1"/>
  <c r="V4715" i="4" s="1"/>
  <c r="C4715" i="4"/>
  <c r="O4714" i="4"/>
  <c r="Q4714" i="4"/>
  <c r="U1214" i="4"/>
  <c r="E1214" i="4"/>
  <c r="T1214" i="4" s="1"/>
  <c r="S1214" i="4" s="1"/>
  <c r="V1215" i="4" s="1"/>
  <c r="C1215" i="4"/>
  <c r="O1214" i="4"/>
  <c r="U1215" i="4" l="1"/>
  <c r="E1215" i="4"/>
  <c r="T1215" i="4" s="1"/>
  <c r="S1215" i="4" s="1"/>
  <c r="V1216" i="4" s="1"/>
  <c r="C1216" i="4"/>
  <c r="O1215" i="4"/>
  <c r="U4715" i="4"/>
  <c r="E4715" i="4"/>
  <c r="T4715" i="4" s="1"/>
  <c r="S4715" i="4" s="1"/>
  <c r="V4716" i="4" s="1"/>
  <c r="C4716" i="4"/>
  <c r="O4715" i="4"/>
  <c r="Q4715" i="4"/>
  <c r="U1216" i="4" l="1"/>
  <c r="C1217" i="4"/>
  <c r="E1216" i="4"/>
  <c r="T1216" i="4" s="1"/>
  <c r="S1216" i="4" s="1"/>
  <c r="V1217" i="4" s="1"/>
  <c r="O1216" i="4"/>
  <c r="U4716" i="4"/>
  <c r="E4716" i="4"/>
  <c r="T4716" i="4" s="1"/>
  <c r="S4716" i="4" s="1"/>
  <c r="V4717" i="4" s="1"/>
  <c r="C4717" i="4"/>
  <c r="O4716" i="4"/>
  <c r="Q4716" i="4"/>
  <c r="U1217" i="4" l="1"/>
  <c r="E1217" i="4"/>
  <c r="T1217" i="4" s="1"/>
  <c r="S1217" i="4" s="1"/>
  <c r="V1218" i="4" s="1"/>
  <c r="C1218" i="4"/>
  <c r="O1217" i="4"/>
  <c r="U4717" i="4"/>
  <c r="E4717" i="4"/>
  <c r="T4717" i="4" s="1"/>
  <c r="S4717" i="4" s="1"/>
  <c r="V4718" i="4" s="1"/>
  <c r="C4718" i="4"/>
  <c r="Q4717" i="4"/>
  <c r="O4717" i="4"/>
  <c r="U1218" i="4" l="1"/>
  <c r="C1219" i="4"/>
  <c r="E1218" i="4"/>
  <c r="T1218" i="4" s="1"/>
  <c r="S1218" i="4" s="1"/>
  <c r="V1219" i="4" s="1"/>
  <c r="O1218" i="4"/>
  <c r="U4718" i="4"/>
  <c r="E4718" i="4"/>
  <c r="T4718" i="4" s="1"/>
  <c r="S4718" i="4" s="1"/>
  <c r="V4719" i="4" s="1"/>
  <c r="C4719" i="4"/>
  <c r="O4718" i="4"/>
  <c r="Q4718" i="4"/>
  <c r="U1219" i="4" l="1"/>
  <c r="C1220" i="4"/>
  <c r="E1219" i="4"/>
  <c r="T1219" i="4" s="1"/>
  <c r="S1219" i="4" s="1"/>
  <c r="V1220" i="4" s="1"/>
  <c r="O1219" i="4"/>
  <c r="U4719" i="4"/>
  <c r="C4720" i="4"/>
  <c r="Q4719" i="4"/>
  <c r="E4719" i="4"/>
  <c r="T4719" i="4" s="1"/>
  <c r="S4719" i="4" s="1"/>
  <c r="V4720" i="4" s="1"/>
  <c r="O4719" i="4"/>
  <c r="U4720" i="4" l="1"/>
  <c r="E4720" i="4"/>
  <c r="T4720" i="4" s="1"/>
  <c r="S4720" i="4" s="1"/>
  <c r="V4721" i="4" s="1"/>
  <c r="C4721" i="4"/>
  <c r="O4720" i="4"/>
  <c r="Q4720" i="4"/>
  <c r="U1220" i="4"/>
  <c r="E1220" i="4"/>
  <c r="T1220" i="4" s="1"/>
  <c r="S1220" i="4" s="1"/>
  <c r="V1221" i="4" s="1"/>
  <c r="C1221" i="4"/>
  <c r="O1220" i="4"/>
  <c r="U1221" i="4" l="1"/>
  <c r="E1221" i="4"/>
  <c r="T1221" i="4" s="1"/>
  <c r="S1221" i="4" s="1"/>
  <c r="V1222" i="4" s="1"/>
  <c r="C1222" i="4"/>
  <c r="O1221" i="4"/>
  <c r="U4721" i="4"/>
  <c r="E4721" i="4"/>
  <c r="T4721" i="4" s="1"/>
  <c r="S4721" i="4" s="1"/>
  <c r="V4722" i="4" s="1"/>
  <c r="C4722" i="4"/>
  <c r="O4721" i="4"/>
  <c r="Q4721" i="4"/>
  <c r="U1222" i="4" l="1"/>
  <c r="C1223" i="4"/>
  <c r="E1222" i="4"/>
  <c r="T1222" i="4" s="1"/>
  <c r="S1222" i="4" s="1"/>
  <c r="V1223" i="4" s="1"/>
  <c r="O1222" i="4"/>
  <c r="U4722" i="4"/>
  <c r="E4722" i="4"/>
  <c r="T4722" i="4" s="1"/>
  <c r="S4722" i="4" s="1"/>
  <c r="V4723" i="4" s="1"/>
  <c r="C4723" i="4"/>
  <c r="Q4722" i="4"/>
  <c r="O4722" i="4"/>
  <c r="U1223" i="4" l="1"/>
  <c r="E1223" i="4"/>
  <c r="T1223" i="4" s="1"/>
  <c r="S1223" i="4" s="1"/>
  <c r="V1224" i="4" s="1"/>
  <c r="C1224" i="4"/>
  <c r="O1223" i="4"/>
  <c r="U4723" i="4"/>
  <c r="E4723" i="4"/>
  <c r="T4723" i="4" s="1"/>
  <c r="S4723" i="4" s="1"/>
  <c r="V4724" i="4" s="1"/>
  <c r="C4724" i="4"/>
  <c r="O4723" i="4"/>
  <c r="Q4723" i="4"/>
  <c r="U1224" i="4" l="1"/>
  <c r="E1224" i="4"/>
  <c r="T1224" i="4" s="1"/>
  <c r="S1224" i="4" s="1"/>
  <c r="V1225" i="4" s="1"/>
  <c r="C1225" i="4"/>
  <c r="O1224" i="4"/>
  <c r="E4724" i="4"/>
  <c r="T4724" i="4" s="1"/>
  <c r="S4724" i="4" s="1"/>
  <c r="V4725" i="4" s="1"/>
  <c r="U4724" i="4"/>
  <c r="C4725" i="4"/>
  <c r="O4724" i="4"/>
  <c r="Q4724" i="4"/>
  <c r="U1225" i="4" l="1"/>
  <c r="C1226" i="4"/>
  <c r="E1225" i="4"/>
  <c r="T1225" i="4" s="1"/>
  <c r="S1225" i="4" s="1"/>
  <c r="V1226" i="4" s="1"/>
  <c r="O1225" i="4"/>
  <c r="U4725" i="4"/>
  <c r="C4726" i="4"/>
  <c r="E4725" i="4"/>
  <c r="T4725" i="4" s="1"/>
  <c r="S4725" i="4" s="1"/>
  <c r="V4726" i="4" s="1"/>
  <c r="O4725" i="4"/>
  <c r="Q4725" i="4"/>
  <c r="U4726" i="4" l="1"/>
  <c r="E4726" i="4"/>
  <c r="T4726" i="4" s="1"/>
  <c r="S4726" i="4" s="1"/>
  <c r="V4727" i="4" s="1"/>
  <c r="C4727" i="4"/>
  <c r="Q4726" i="4"/>
  <c r="O4726" i="4"/>
  <c r="U1226" i="4"/>
  <c r="E1226" i="4"/>
  <c r="T1226" i="4" s="1"/>
  <c r="S1226" i="4" s="1"/>
  <c r="V1227" i="4" s="1"/>
  <c r="C1227" i="4"/>
  <c r="O1226" i="4"/>
  <c r="U1227" i="4" l="1"/>
  <c r="E1227" i="4"/>
  <c r="T1227" i="4" s="1"/>
  <c r="S1227" i="4" s="1"/>
  <c r="V1228" i="4" s="1"/>
  <c r="C1228" i="4"/>
  <c r="O1227" i="4"/>
  <c r="U4727" i="4"/>
  <c r="E4727" i="4"/>
  <c r="T4727" i="4" s="1"/>
  <c r="S4727" i="4" s="1"/>
  <c r="V4728" i="4" s="1"/>
  <c r="C4728" i="4"/>
  <c r="O4727" i="4"/>
  <c r="Q4727" i="4"/>
  <c r="U1228" i="4" l="1"/>
  <c r="C1229" i="4"/>
  <c r="E1228" i="4"/>
  <c r="T1228" i="4" s="1"/>
  <c r="S1228" i="4" s="1"/>
  <c r="V1229" i="4" s="1"/>
  <c r="O1228" i="4"/>
  <c r="U4728" i="4"/>
  <c r="E4728" i="4"/>
  <c r="T4728" i="4" s="1"/>
  <c r="S4728" i="4" s="1"/>
  <c r="V4729" i="4" s="1"/>
  <c r="C4729" i="4"/>
  <c r="O4728" i="4"/>
  <c r="Q4728" i="4"/>
  <c r="U1229" i="4" l="1"/>
  <c r="E1229" i="4"/>
  <c r="T1229" i="4" s="1"/>
  <c r="S1229" i="4" s="1"/>
  <c r="V1230" i="4" s="1"/>
  <c r="C1230" i="4"/>
  <c r="O1229" i="4"/>
  <c r="U4729" i="4"/>
  <c r="E4729" i="4"/>
  <c r="T4729" i="4" s="1"/>
  <c r="S4729" i="4" s="1"/>
  <c r="V4730" i="4" s="1"/>
  <c r="C4730" i="4"/>
  <c r="O4729" i="4"/>
  <c r="Q4729" i="4"/>
  <c r="U1230" i="4" l="1"/>
  <c r="E1230" i="4"/>
  <c r="T1230" i="4" s="1"/>
  <c r="S1230" i="4" s="1"/>
  <c r="V1231" i="4" s="1"/>
  <c r="C1231" i="4"/>
  <c r="O1230" i="4"/>
  <c r="E4730" i="4"/>
  <c r="T4730" i="4" s="1"/>
  <c r="S4730" i="4" s="1"/>
  <c r="V4731" i="4" s="1"/>
  <c r="U4730" i="4"/>
  <c r="C4731" i="4"/>
  <c r="Q4730" i="4"/>
  <c r="O4730" i="4"/>
  <c r="U1231" i="4" l="1"/>
  <c r="C1232" i="4"/>
  <c r="E1231" i="4"/>
  <c r="T1231" i="4" s="1"/>
  <c r="S1231" i="4" s="1"/>
  <c r="V1232" i="4" s="1"/>
  <c r="O1231" i="4"/>
  <c r="U4731" i="4"/>
  <c r="C4732" i="4"/>
  <c r="E4731" i="4"/>
  <c r="T4731" i="4" s="1"/>
  <c r="S4731" i="4" s="1"/>
  <c r="V4732" i="4" s="1"/>
  <c r="O4731" i="4"/>
  <c r="Q4731" i="4"/>
  <c r="U4732" i="4" l="1"/>
  <c r="E4732" i="4"/>
  <c r="T4732" i="4" s="1"/>
  <c r="S4732" i="4" s="1"/>
  <c r="V4733" i="4" s="1"/>
  <c r="C4733" i="4"/>
  <c r="O4732" i="4"/>
  <c r="Q4732" i="4"/>
  <c r="U1232" i="4"/>
  <c r="E1232" i="4"/>
  <c r="T1232" i="4" s="1"/>
  <c r="S1232" i="4" s="1"/>
  <c r="V1233" i="4" s="1"/>
  <c r="C1233" i="4"/>
  <c r="O1232" i="4"/>
  <c r="U1233" i="4" l="1"/>
  <c r="E1233" i="4"/>
  <c r="T1233" i="4" s="1"/>
  <c r="S1233" i="4" s="1"/>
  <c r="V1234" i="4" s="1"/>
  <c r="C1234" i="4"/>
  <c r="O1233" i="4"/>
  <c r="U4733" i="4"/>
  <c r="E4733" i="4"/>
  <c r="T4733" i="4" s="1"/>
  <c r="S4733" i="4" s="1"/>
  <c r="V4734" i="4" s="1"/>
  <c r="C4734" i="4"/>
  <c r="O4733" i="4"/>
  <c r="Q4733" i="4"/>
  <c r="U1234" i="4" l="1"/>
  <c r="C1235" i="4"/>
  <c r="E1234" i="4"/>
  <c r="T1234" i="4" s="1"/>
  <c r="S1234" i="4" s="1"/>
  <c r="V1235" i="4" s="1"/>
  <c r="O1234" i="4"/>
  <c r="U4734" i="4"/>
  <c r="E4734" i="4"/>
  <c r="T4734" i="4" s="1"/>
  <c r="S4734" i="4" s="1"/>
  <c r="V4735" i="4" s="1"/>
  <c r="C4735" i="4"/>
  <c r="O4734" i="4"/>
  <c r="Q4734" i="4"/>
  <c r="U1235" i="4" l="1"/>
  <c r="E1235" i="4"/>
  <c r="T1235" i="4" s="1"/>
  <c r="S1235" i="4" s="1"/>
  <c r="V1236" i="4" s="1"/>
  <c r="C1236" i="4"/>
  <c r="O1235" i="4"/>
  <c r="U4735" i="4"/>
  <c r="E4735" i="4"/>
  <c r="T4735" i="4" s="1"/>
  <c r="S4735" i="4" s="1"/>
  <c r="V4736" i="4" s="1"/>
  <c r="C4736" i="4"/>
  <c r="O4735" i="4"/>
  <c r="Q4735" i="4"/>
  <c r="U1236" i="4" l="1"/>
  <c r="C1237" i="4"/>
  <c r="E1236" i="4"/>
  <c r="T1236" i="4" s="1"/>
  <c r="S1236" i="4" s="1"/>
  <c r="V1237" i="4" s="1"/>
  <c r="O1236" i="4"/>
  <c r="U4736" i="4"/>
  <c r="E4736" i="4"/>
  <c r="T4736" i="4" s="1"/>
  <c r="S4736" i="4" s="1"/>
  <c r="V4737" i="4" s="1"/>
  <c r="C4737" i="4"/>
  <c r="O4736" i="4"/>
  <c r="Q4736" i="4"/>
  <c r="U1237" i="4" l="1"/>
  <c r="C1238" i="4"/>
  <c r="E1237" i="4"/>
  <c r="T1237" i="4" s="1"/>
  <c r="S1237" i="4" s="1"/>
  <c r="V1238" i="4" s="1"/>
  <c r="O1237" i="4"/>
  <c r="U4737" i="4"/>
  <c r="C4738" i="4"/>
  <c r="E4737" i="4"/>
  <c r="T4737" i="4" s="1"/>
  <c r="S4737" i="4" s="1"/>
  <c r="V4738" i="4" s="1"/>
  <c r="O4737" i="4"/>
  <c r="Q4737" i="4"/>
  <c r="U4738" i="4" l="1"/>
  <c r="E4738" i="4"/>
  <c r="T4738" i="4" s="1"/>
  <c r="S4738" i="4" s="1"/>
  <c r="V4739" i="4" s="1"/>
  <c r="C4739" i="4"/>
  <c r="Q4738" i="4"/>
  <c r="O4738" i="4"/>
  <c r="U1238" i="4"/>
  <c r="E1238" i="4"/>
  <c r="T1238" i="4" s="1"/>
  <c r="S1238" i="4" s="1"/>
  <c r="V1239" i="4" s="1"/>
  <c r="C1239" i="4"/>
  <c r="O1238" i="4"/>
  <c r="U1239" i="4" l="1"/>
  <c r="E1239" i="4"/>
  <c r="T1239" i="4" s="1"/>
  <c r="S1239" i="4" s="1"/>
  <c r="V1240" i="4" s="1"/>
  <c r="C1240" i="4"/>
  <c r="O1239" i="4"/>
  <c r="U4739" i="4"/>
  <c r="E4739" i="4"/>
  <c r="T4739" i="4" s="1"/>
  <c r="S4739" i="4" s="1"/>
  <c r="V4740" i="4" s="1"/>
  <c r="C4740" i="4"/>
  <c r="O4739" i="4"/>
  <c r="Q4739" i="4"/>
  <c r="U1240" i="4" l="1"/>
  <c r="C1241" i="4"/>
  <c r="E1240" i="4"/>
  <c r="T1240" i="4" s="1"/>
  <c r="S1240" i="4" s="1"/>
  <c r="V1241" i="4" s="1"/>
  <c r="O1240" i="4"/>
  <c r="U4740" i="4"/>
  <c r="E4740" i="4"/>
  <c r="T4740" i="4" s="1"/>
  <c r="S4740" i="4" s="1"/>
  <c r="V4741" i="4" s="1"/>
  <c r="C4741" i="4"/>
  <c r="O4740" i="4"/>
  <c r="Q4740" i="4"/>
  <c r="U1241" i="4" l="1"/>
  <c r="E1241" i="4"/>
  <c r="T1241" i="4" s="1"/>
  <c r="S1241" i="4" s="1"/>
  <c r="V1242" i="4" s="1"/>
  <c r="C1242" i="4"/>
  <c r="O1241" i="4"/>
  <c r="U4741" i="4"/>
  <c r="E4741" i="4"/>
  <c r="T4741" i="4" s="1"/>
  <c r="S4741" i="4" s="1"/>
  <c r="V4742" i="4" s="1"/>
  <c r="C4742" i="4"/>
  <c r="O4741" i="4"/>
  <c r="Q4741" i="4"/>
  <c r="U1242" i="4" l="1"/>
  <c r="E1242" i="4"/>
  <c r="T1242" i="4" s="1"/>
  <c r="S1242" i="4" s="1"/>
  <c r="V1243" i="4" s="1"/>
  <c r="C1243" i="4"/>
  <c r="O1242" i="4"/>
  <c r="E4742" i="4"/>
  <c r="T4742" i="4" s="1"/>
  <c r="S4742" i="4" s="1"/>
  <c r="V4743" i="4" s="1"/>
  <c r="U4742" i="4"/>
  <c r="C4743" i="4"/>
  <c r="Q4742" i="4"/>
  <c r="O4742" i="4"/>
  <c r="U1243" i="4" l="1"/>
  <c r="C1244" i="4"/>
  <c r="E1243" i="4"/>
  <c r="T1243" i="4" s="1"/>
  <c r="S1243" i="4" s="1"/>
  <c r="V1244" i="4" s="1"/>
  <c r="O1243" i="4"/>
  <c r="U4743" i="4"/>
  <c r="C4744" i="4"/>
  <c r="E4743" i="4"/>
  <c r="T4743" i="4" s="1"/>
  <c r="S4743" i="4" s="1"/>
  <c r="V4744" i="4" s="1"/>
  <c r="O4743" i="4"/>
  <c r="Q4743" i="4"/>
  <c r="U4744" i="4" l="1"/>
  <c r="E4744" i="4"/>
  <c r="T4744" i="4" s="1"/>
  <c r="S4744" i="4" s="1"/>
  <c r="V4745" i="4" s="1"/>
  <c r="C4745" i="4"/>
  <c r="Q4744" i="4"/>
  <c r="O4744" i="4"/>
  <c r="U1244" i="4"/>
  <c r="E1244" i="4"/>
  <c r="T1244" i="4" s="1"/>
  <c r="S1244" i="4" s="1"/>
  <c r="V1245" i="4" s="1"/>
  <c r="C1245" i="4"/>
  <c r="O1244" i="4"/>
  <c r="U4745" i="4" l="1"/>
  <c r="E4745" i="4"/>
  <c r="T4745" i="4" s="1"/>
  <c r="S4745" i="4" s="1"/>
  <c r="V4746" i="4" s="1"/>
  <c r="C4746" i="4"/>
  <c r="O4745" i="4"/>
  <c r="Q4745" i="4"/>
  <c r="U1245" i="4"/>
  <c r="C1246" i="4"/>
  <c r="E1245" i="4"/>
  <c r="T1245" i="4" s="1"/>
  <c r="S1245" i="4" s="1"/>
  <c r="V1246" i="4" s="1"/>
  <c r="O1245" i="4"/>
  <c r="U4746" i="4" l="1"/>
  <c r="E4746" i="4"/>
  <c r="T4746" i="4" s="1"/>
  <c r="S4746" i="4" s="1"/>
  <c r="V4747" i="4" s="1"/>
  <c r="C4747" i="4"/>
  <c r="O4746" i="4"/>
  <c r="Q4746" i="4"/>
  <c r="U1246" i="4"/>
  <c r="C1247" i="4"/>
  <c r="E1246" i="4"/>
  <c r="T1246" i="4" s="1"/>
  <c r="S1246" i="4" s="1"/>
  <c r="V1247" i="4" s="1"/>
  <c r="O1246" i="4"/>
  <c r="U4747" i="4" l="1"/>
  <c r="E4747" i="4"/>
  <c r="T4747" i="4" s="1"/>
  <c r="S4747" i="4" s="1"/>
  <c r="V4748" i="4" s="1"/>
  <c r="C4748" i="4"/>
  <c r="O4747" i="4"/>
  <c r="Q4747" i="4"/>
  <c r="U1247" i="4"/>
  <c r="E1247" i="4"/>
  <c r="T1247" i="4" s="1"/>
  <c r="S1247" i="4" s="1"/>
  <c r="V1248" i="4" s="1"/>
  <c r="C1248" i="4"/>
  <c r="O1247" i="4"/>
  <c r="U1248" i="4" l="1"/>
  <c r="E1248" i="4"/>
  <c r="T1248" i="4" s="1"/>
  <c r="S1248" i="4" s="1"/>
  <c r="V1249" i="4" s="1"/>
  <c r="C1249" i="4"/>
  <c r="O1248" i="4"/>
  <c r="E4748" i="4"/>
  <c r="T4748" i="4" s="1"/>
  <c r="S4748" i="4" s="1"/>
  <c r="V4749" i="4" s="1"/>
  <c r="U4748" i="4"/>
  <c r="C4749" i="4"/>
  <c r="O4748" i="4"/>
  <c r="Q4748" i="4"/>
  <c r="U1249" i="4" l="1"/>
  <c r="C1250" i="4"/>
  <c r="E1249" i="4"/>
  <c r="T1249" i="4" s="1"/>
  <c r="S1249" i="4" s="1"/>
  <c r="V1250" i="4" s="1"/>
  <c r="O1249" i="4"/>
  <c r="U4749" i="4"/>
  <c r="C4750" i="4"/>
  <c r="E4749" i="4"/>
  <c r="T4749" i="4" s="1"/>
  <c r="S4749" i="4" s="1"/>
  <c r="V4750" i="4" s="1"/>
  <c r="Q4749" i="4"/>
  <c r="O4749" i="4"/>
  <c r="U4750" i="4" l="1"/>
  <c r="E4750" i="4"/>
  <c r="T4750" i="4" s="1"/>
  <c r="S4750" i="4" s="1"/>
  <c r="V4751" i="4" s="1"/>
  <c r="C4751" i="4"/>
  <c r="O4750" i="4"/>
  <c r="Q4750" i="4"/>
  <c r="U1250" i="4"/>
  <c r="E1250" i="4"/>
  <c r="T1250" i="4" s="1"/>
  <c r="S1250" i="4" s="1"/>
  <c r="V1251" i="4" s="1"/>
  <c r="C1251" i="4"/>
  <c r="O1250" i="4"/>
  <c r="U1251" i="4" l="1"/>
  <c r="E1251" i="4"/>
  <c r="T1251" i="4" s="1"/>
  <c r="S1251" i="4" s="1"/>
  <c r="V1252" i="4" s="1"/>
  <c r="C1252" i="4"/>
  <c r="O1251" i="4"/>
  <c r="U4751" i="4"/>
  <c r="E4751" i="4"/>
  <c r="T4751" i="4" s="1"/>
  <c r="S4751" i="4" s="1"/>
  <c r="V4752" i="4" s="1"/>
  <c r="C4752" i="4"/>
  <c r="Q4751" i="4"/>
  <c r="O4751" i="4"/>
  <c r="U1252" i="4" l="1"/>
  <c r="C1253" i="4"/>
  <c r="E1252" i="4"/>
  <c r="T1252" i="4" s="1"/>
  <c r="S1252" i="4" s="1"/>
  <c r="V1253" i="4" s="1"/>
  <c r="O1252" i="4"/>
  <c r="U4752" i="4"/>
  <c r="E4752" i="4"/>
  <c r="T4752" i="4" s="1"/>
  <c r="S4752" i="4" s="1"/>
  <c r="V4753" i="4" s="1"/>
  <c r="C4753" i="4"/>
  <c r="O4752" i="4"/>
  <c r="Q4752" i="4"/>
  <c r="U1253" i="4" l="1"/>
  <c r="E1253" i="4"/>
  <c r="T1253" i="4" s="1"/>
  <c r="S1253" i="4" s="1"/>
  <c r="V1254" i="4" s="1"/>
  <c r="C1254" i="4"/>
  <c r="O1253" i="4"/>
  <c r="U4753" i="4"/>
  <c r="E4753" i="4"/>
  <c r="T4753" i="4" s="1"/>
  <c r="S4753" i="4" s="1"/>
  <c r="V4754" i="4" s="1"/>
  <c r="C4754" i="4"/>
  <c r="Q4753" i="4"/>
  <c r="O4753" i="4"/>
  <c r="U1254" i="4" l="1"/>
  <c r="E1254" i="4"/>
  <c r="T1254" i="4" s="1"/>
  <c r="S1254" i="4" s="1"/>
  <c r="V1255" i="4" s="1"/>
  <c r="C1255" i="4"/>
  <c r="O1254" i="4"/>
  <c r="U4754" i="4"/>
  <c r="E4754" i="4"/>
  <c r="T4754" i="4" s="1"/>
  <c r="S4754" i="4" s="1"/>
  <c r="V4755" i="4" s="1"/>
  <c r="C4755" i="4"/>
  <c r="O4754" i="4"/>
  <c r="Q4754" i="4"/>
  <c r="U1255" i="4" l="1"/>
  <c r="C1256" i="4"/>
  <c r="E1255" i="4"/>
  <c r="T1255" i="4" s="1"/>
  <c r="S1255" i="4" s="1"/>
  <c r="V1256" i="4" s="1"/>
  <c r="O1255" i="4"/>
  <c r="U4755" i="4"/>
  <c r="C4756" i="4"/>
  <c r="E4755" i="4"/>
  <c r="T4755" i="4" s="1"/>
  <c r="S4755" i="4" s="1"/>
  <c r="V4756" i="4" s="1"/>
  <c r="Q4755" i="4"/>
  <c r="O4755" i="4"/>
  <c r="U4756" i="4" l="1"/>
  <c r="C4757" i="4"/>
  <c r="E4756" i="4"/>
  <c r="T4756" i="4" s="1"/>
  <c r="S4756" i="4" s="1"/>
  <c r="V4757" i="4" s="1"/>
  <c r="O4756" i="4"/>
  <c r="Q4756" i="4"/>
  <c r="U1256" i="4"/>
  <c r="C1257" i="4"/>
  <c r="O1256" i="4"/>
  <c r="E1256" i="4"/>
  <c r="T1256" i="4" s="1"/>
  <c r="S1256" i="4" s="1"/>
  <c r="V1257" i="4" s="1"/>
  <c r="U4757" i="4" l="1"/>
  <c r="E4757" i="4"/>
  <c r="T4757" i="4" s="1"/>
  <c r="S4757" i="4" s="1"/>
  <c r="V4758" i="4" s="1"/>
  <c r="C4758" i="4"/>
  <c r="Q4757" i="4"/>
  <c r="O4757" i="4"/>
  <c r="U1257" i="4"/>
  <c r="E1257" i="4"/>
  <c r="T1257" i="4" s="1"/>
  <c r="S1257" i="4" s="1"/>
  <c r="C1258" i="4"/>
  <c r="O1257" i="4"/>
  <c r="C1259" i="4" l="1"/>
  <c r="E1258" i="4"/>
  <c r="T1258" i="4" s="1"/>
  <c r="S1258" i="4" s="1"/>
  <c r="O1258" i="4"/>
  <c r="U4758" i="4"/>
  <c r="C4759" i="4"/>
  <c r="E4758" i="4"/>
  <c r="T4758" i="4" s="1"/>
  <c r="S4758" i="4" s="1"/>
  <c r="V4759" i="4" s="1"/>
  <c r="O4758" i="4"/>
  <c r="Q4758" i="4"/>
  <c r="V1258" i="4"/>
  <c r="U1258" i="4" s="1"/>
  <c r="U4759" i="4" l="1"/>
  <c r="E4759" i="4"/>
  <c r="T4759" i="4" s="1"/>
  <c r="S4759" i="4" s="1"/>
  <c r="V4760" i="4" s="1"/>
  <c r="C4760" i="4"/>
  <c r="Q4759" i="4"/>
  <c r="O4759" i="4"/>
  <c r="V1259" i="4"/>
  <c r="U1259" i="4" s="1"/>
  <c r="E1259" i="4"/>
  <c r="T1259" i="4" s="1"/>
  <c r="S1259" i="4" s="1"/>
  <c r="C1260" i="4"/>
  <c r="O1259" i="4"/>
  <c r="E1260" i="4" l="1"/>
  <c r="T1260" i="4" s="1"/>
  <c r="S1260" i="4" s="1"/>
  <c r="C1261" i="4"/>
  <c r="O1260" i="4"/>
  <c r="E4760" i="4"/>
  <c r="T4760" i="4" s="1"/>
  <c r="S4760" i="4" s="1"/>
  <c r="V4761" i="4" s="1"/>
  <c r="U4760" i="4"/>
  <c r="C4761" i="4"/>
  <c r="Q4760" i="4"/>
  <c r="O4760" i="4"/>
  <c r="V1260" i="4"/>
  <c r="U1260" i="4" s="1"/>
  <c r="C1262" i="4" l="1"/>
  <c r="E1261" i="4"/>
  <c r="T1261" i="4" s="1"/>
  <c r="S1261" i="4" s="1"/>
  <c r="O1261" i="4"/>
  <c r="V1261" i="4"/>
  <c r="U1261" i="4" s="1"/>
  <c r="U4761" i="4"/>
  <c r="C4762" i="4"/>
  <c r="E4761" i="4"/>
  <c r="T4761" i="4" s="1"/>
  <c r="S4761" i="4" s="1"/>
  <c r="V4762" i="4" s="1"/>
  <c r="Q4761" i="4"/>
  <c r="O4761" i="4"/>
  <c r="V1262" i="4" l="1"/>
  <c r="U1262" i="4"/>
  <c r="E1262" i="4"/>
  <c r="T1262" i="4" s="1"/>
  <c r="S1262" i="4" s="1"/>
  <c r="V1263" i="4" s="1"/>
  <c r="C1263" i="4"/>
  <c r="O1262" i="4"/>
  <c r="U4762" i="4"/>
  <c r="E4762" i="4"/>
  <c r="T4762" i="4" s="1"/>
  <c r="S4762" i="4" s="1"/>
  <c r="V4763" i="4" s="1"/>
  <c r="C4763" i="4"/>
  <c r="O4762" i="4"/>
  <c r="Q4762" i="4"/>
  <c r="U1263" i="4" l="1"/>
  <c r="C1264" i="4"/>
  <c r="E1263" i="4"/>
  <c r="T1263" i="4" s="1"/>
  <c r="S1263" i="4" s="1"/>
  <c r="V1264" i="4" s="1"/>
  <c r="O1263" i="4"/>
  <c r="U4763" i="4"/>
  <c r="E4763" i="4"/>
  <c r="T4763" i="4" s="1"/>
  <c r="S4763" i="4" s="1"/>
  <c r="V4764" i="4" s="1"/>
  <c r="C4764" i="4"/>
  <c r="Q4763" i="4"/>
  <c r="O4763" i="4"/>
  <c r="U1264" i="4" l="1"/>
  <c r="C1265" i="4"/>
  <c r="E1264" i="4"/>
  <c r="T1264" i="4" s="1"/>
  <c r="S1264" i="4" s="1"/>
  <c r="V1265" i="4" s="1"/>
  <c r="O1264" i="4"/>
  <c r="U4764" i="4"/>
  <c r="E4764" i="4"/>
  <c r="T4764" i="4" s="1"/>
  <c r="S4764" i="4" s="1"/>
  <c r="V4765" i="4" s="1"/>
  <c r="C4765" i="4"/>
  <c r="O4764" i="4"/>
  <c r="Q4764" i="4"/>
  <c r="U1265" i="4" l="1"/>
  <c r="E1265" i="4"/>
  <c r="T1265" i="4" s="1"/>
  <c r="S1265" i="4" s="1"/>
  <c r="V1266" i="4" s="1"/>
  <c r="C1266" i="4"/>
  <c r="O1265" i="4"/>
  <c r="U4765" i="4"/>
  <c r="E4765" i="4"/>
  <c r="T4765" i="4" s="1"/>
  <c r="S4765" i="4" s="1"/>
  <c r="V4766" i="4" s="1"/>
  <c r="C4766" i="4"/>
  <c r="Q4765" i="4"/>
  <c r="O4765" i="4"/>
  <c r="U1266" i="4" l="1"/>
  <c r="E1266" i="4"/>
  <c r="T1266" i="4" s="1"/>
  <c r="S1266" i="4" s="1"/>
  <c r="V1267" i="4" s="1"/>
  <c r="C1267" i="4"/>
  <c r="O1266" i="4"/>
  <c r="E4766" i="4"/>
  <c r="T4766" i="4" s="1"/>
  <c r="S4766" i="4" s="1"/>
  <c r="V4767" i="4" s="1"/>
  <c r="U4766" i="4"/>
  <c r="C4767" i="4"/>
  <c r="O4766" i="4"/>
  <c r="Q4766" i="4"/>
  <c r="U1267" i="4" l="1"/>
  <c r="C1268" i="4"/>
  <c r="E1267" i="4"/>
  <c r="T1267" i="4" s="1"/>
  <c r="S1267" i="4" s="1"/>
  <c r="V1268" i="4" s="1"/>
  <c r="O1267" i="4"/>
  <c r="U4767" i="4"/>
  <c r="C4768" i="4"/>
  <c r="E4767" i="4"/>
  <c r="T4767" i="4" s="1"/>
  <c r="S4767" i="4" s="1"/>
  <c r="V4768" i="4" s="1"/>
  <c r="O4767" i="4"/>
  <c r="Q4767" i="4"/>
  <c r="U4768" i="4" l="1"/>
  <c r="E4768" i="4"/>
  <c r="T4768" i="4" s="1"/>
  <c r="S4768" i="4" s="1"/>
  <c r="V4769" i="4" s="1"/>
  <c r="C4769" i="4"/>
  <c r="Q4768" i="4"/>
  <c r="O4768" i="4"/>
  <c r="U1268" i="4"/>
  <c r="E1268" i="4"/>
  <c r="T1268" i="4" s="1"/>
  <c r="S1268" i="4" s="1"/>
  <c r="V1269" i="4" s="1"/>
  <c r="C1269" i="4"/>
  <c r="O1268" i="4"/>
  <c r="U1269" i="4" l="1"/>
  <c r="E1269" i="4"/>
  <c r="T1269" i="4" s="1"/>
  <c r="S1269" i="4" s="1"/>
  <c r="V1270" i="4" s="1"/>
  <c r="C1270" i="4"/>
  <c r="O1269" i="4"/>
  <c r="U4769" i="4"/>
  <c r="E4769" i="4"/>
  <c r="T4769" i="4" s="1"/>
  <c r="S4769" i="4" s="1"/>
  <c r="V4770" i="4" s="1"/>
  <c r="C4770" i="4"/>
  <c r="Q4769" i="4"/>
  <c r="O4769" i="4"/>
  <c r="U1270" i="4" l="1"/>
  <c r="C1271" i="4"/>
  <c r="E1270" i="4"/>
  <c r="T1270" i="4" s="1"/>
  <c r="S1270" i="4" s="1"/>
  <c r="V1271" i="4" s="1"/>
  <c r="O1270" i="4"/>
  <c r="U4770" i="4"/>
  <c r="C4771" i="4"/>
  <c r="E4770" i="4"/>
  <c r="T4770" i="4" s="1"/>
  <c r="S4770" i="4" s="1"/>
  <c r="V4771" i="4" s="1"/>
  <c r="O4770" i="4"/>
  <c r="Q4770" i="4"/>
  <c r="U4771" i="4" l="1"/>
  <c r="E4771" i="4"/>
  <c r="T4771" i="4" s="1"/>
  <c r="S4771" i="4" s="1"/>
  <c r="V4772" i="4" s="1"/>
  <c r="C4772" i="4"/>
  <c r="Q4771" i="4"/>
  <c r="O4771" i="4"/>
  <c r="U1271" i="4"/>
  <c r="E1271" i="4"/>
  <c r="T1271" i="4" s="1"/>
  <c r="S1271" i="4" s="1"/>
  <c r="V1272" i="4" s="1"/>
  <c r="C1272" i="4"/>
  <c r="O1271" i="4"/>
  <c r="U1272" i="4" l="1"/>
  <c r="C1273" i="4"/>
  <c r="E1272" i="4"/>
  <c r="T1272" i="4" s="1"/>
  <c r="S1272" i="4" s="1"/>
  <c r="V1273" i="4" s="1"/>
  <c r="O1272" i="4"/>
  <c r="U4772" i="4"/>
  <c r="E4772" i="4"/>
  <c r="T4772" i="4" s="1"/>
  <c r="S4772" i="4" s="1"/>
  <c r="V4773" i="4" s="1"/>
  <c r="C4773" i="4"/>
  <c r="Q4772" i="4"/>
  <c r="O4772" i="4"/>
  <c r="U1273" i="4" l="1"/>
  <c r="C1274" i="4"/>
  <c r="E1273" i="4"/>
  <c r="T1273" i="4" s="1"/>
  <c r="S1273" i="4" s="1"/>
  <c r="V1274" i="4" s="1"/>
  <c r="O1273" i="4"/>
  <c r="U4773" i="4"/>
  <c r="C4774" i="4"/>
  <c r="E4773" i="4"/>
  <c r="T4773" i="4" s="1"/>
  <c r="S4773" i="4" s="1"/>
  <c r="V4774" i="4" s="1"/>
  <c r="O4773" i="4"/>
  <c r="Q4773" i="4"/>
  <c r="U4774" i="4" l="1"/>
  <c r="E4774" i="4"/>
  <c r="T4774" i="4" s="1"/>
  <c r="S4774" i="4" s="1"/>
  <c r="V4775" i="4" s="1"/>
  <c r="C4775" i="4"/>
  <c r="O4774" i="4"/>
  <c r="Q4774" i="4"/>
  <c r="U1274" i="4"/>
  <c r="E1274" i="4"/>
  <c r="T1274" i="4" s="1"/>
  <c r="S1274" i="4" s="1"/>
  <c r="V1275" i="4" s="1"/>
  <c r="C1275" i="4"/>
  <c r="O1274" i="4"/>
  <c r="U1275" i="4" l="1"/>
  <c r="E1275" i="4"/>
  <c r="T1275" i="4" s="1"/>
  <c r="S1275" i="4" s="1"/>
  <c r="V1276" i="4" s="1"/>
  <c r="C1276" i="4"/>
  <c r="O1275" i="4"/>
  <c r="U4775" i="4"/>
  <c r="E4775" i="4"/>
  <c r="T4775" i="4" s="1"/>
  <c r="S4775" i="4" s="1"/>
  <c r="V4776" i="4" s="1"/>
  <c r="C4776" i="4"/>
  <c r="Q4775" i="4"/>
  <c r="O4775" i="4"/>
  <c r="U1276" i="4" l="1"/>
  <c r="C1277" i="4"/>
  <c r="E1276" i="4"/>
  <c r="T1276" i="4" s="1"/>
  <c r="S1276" i="4" s="1"/>
  <c r="V1277" i="4" s="1"/>
  <c r="O1276" i="4"/>
  <c r="U4776" i="4"/>
  <c r="E4776" i="4"/>
  <c r="T4776" i="4" s="1"/>
  <c r="S4776" i="4" s="1"/>
  <c r="V4777" i="4" s="1"/>
  <c r="C4777" i="4"/>
  <c r="O4776" i="4"/>
  <c r="Q4776" i="4"/>
  <c r="U1277" i="4" l="1"/>
  <c r="E1277" i="4"/>
  <c r="T1277" i="4" s="1"/>
  <c r="S1277" i="4" s="1"/>
  <c r="V1278" i="4" s="1"/>
  <c r="C1278" i="4"/>
  <c r="O1277" i="4"/>
  <c r="U4777" i="4"/>
  <c r="E4777" i="4"/>
  <c r="T4777" i="4" s="1"/>
  <c r="S4777" i="4" s="1"/>
  <c r="V4778" i="4" s="1"/>
  <c r="C4778" i="4"/>
  <c r="Q4777" i="4"/>
  <c r="O4777" i="4"/>
  <c r="U1278" i="4" l="1"/>
  <c r="E1278" i="4"/>
  <c r="T1278" i="4" s="1"/>
  <c r="S1278" i="4" s="1"/>
  <c r="V1279" i="4" s="1"/>
  <c r="C1279" i="4"/>
  <c r="O1278" i="4"/>
  <c r="E4778" i="4"/>
  <c r="T4778" i="4" s="1"/>
  <c r="S4778" i="4" s="1"/>
  <c r="V4779" i="4" s="1"/>
  <c r="U4778" i="4"/>
  <c r="C4779" i="4"/>
  <c r="Q4778" i="4"/>
  <c r="O4778" i="4"/>
  <c r="U1279" i="4" l="1"/>
  <c r="C1280" i="4"/>
  <c r="E1279" i="4"/>
  <c r="T1279" i="4" s="1"/>
  <c r="S1279" i="4" s="1"/>
  <c r="V1280" i="4" s="1"/>
  <c r="O1279" i="4"/>
  <c r="U4779" i="4"/>
  <c r="C4780" i="4"/>
  <c r="E4779" i="4"/>
  <c r="T4779" i="4" s="1"/>
  <c r="S4779" i="4" s="1"/>
  <c r="V4780" i="4" s="1"/>
  <c r="Q4779" i="4"/>
  <c r="O4779" i="4"/>
  <c r="U4780" i="4" l="1"/>
  <c r="E4780" i="4"/>
  <c r="T4780" i="4" s="1"/>
  <c r="S4780" i="4" s="1"/>
  <c r="V4781" i="4" s="1"/>
  <c r="C4781" i="4"/>
  <c r="Q4780" i="4"/>
  <c r="O4780" i="4"/>
  <c r="U1280" i="4"/>
  <c r="E1280" i="4"/>
  <c r="T1280" i="4" s="1"/>
  <c r="S1280" i="4" s="1"/>
  <c r="V1281" i="4" s="1"/>
  <c r="C1281" i="4"/>
  <c r="O1280" i="4"/>
  <c r="U1281" i="4" l="1"/>
  <c r="C1282" i="4"/>
  <c r="E1281" i="4"/>
  <c r="T1281" i="4" s="1"/>
  <c r="S1281" i="4" s="1"/>
  <c r="V1282" i="4" s="1"/>
  <c r="O1281" i="4"/>
  <c r="U4781" i="4"/>
  <c r="E4781" i="4"/>
  <c r="T4781" i="4" s="1"/>
  <c r="S4781" i="4" s="1"/>
  <c r="V4782" i="4" s="1"/>
  <c r="C4782" i="4"/>
  <c r="O4781" i="4"/>
  <c r="Q4781" i="4"/>
  <c r="U1282" i="4" l="1"/>
  <c r="C1283" i="4"/>
  <c r="E1282" i="4"/>
  <c r="T1282" i="4" s="1"/>
  <c r="S1282" i="4" s="1"/>
  <c r="V1283" i="4" s="1"/>
  <c r="O1282" i="4"/>
  <c r="U4782" i="4"/>
  <c r="C4783" i="4"/>
  <c r="E4782" i="4"/>
  <c r="T4782" i="4" s="1"/>
  <c r="S4782" i="4" s="1"/>
  <c r="V4783" i="4" s="1"/>
  <c r="Q4782" i="4"/>
  <c r="O4782" i="4"/>
  <c r="U4783" i="4" l="1"/>
  <c r="E4783" i="4"/>
  <c r="T4783" i="4" s="1"/>
  <c r="S4783" i="4" s="1"/>
  <c r="V4784" i="4" s="1"/>
  <c r="C4784" i="4"/>
  <c r="Q4783" i="4"/>
  <c r="O4783" i="4"/>
  <c r="U1283" i="4"/>
  <c r="E1283" i="4"/>
  <c r="T1283" i="4" s="1"/>
  <c r="S1283" i="4" s="1"/>
  <c r="V1284" i="4" s="1"/>
  <c r="C1284" i="4"/>
  <c r="O1283" i="4"/>
  <c r="U1284" i="4" l="1"/>
  <c r="E1284" i="4"/>
  <c r="T1284" i="4" s="1"/>
  <c r="S1284" i="4" s="1"/>
  <c r="V1285" i="4" s="1"/>
  <c r="C1285" i="4"/>
  <c r="O1284" i="4"/>
  <c r="E4784" i="4"/>
  <c r="T4784" i="4" s="1"/>
  <c r="S4784" i="4" s="1"/>
  <c r="V4785" i="4" s="1"/>
  <c r="U4784" i="4"/>
  <c r="C4785" i="4"/>
  <c r="O4784" i="4"/>
  <c r="Q4784" i="4"/>
  <c r="U1285" i="4" l="1"/>
  <c r="C1286" i="4"/>
  <c r="E1285" i="4"/>
  <c r="T1285" i="4" s="1"/>
  <c r="S1285" i="4" s="1"/>
  <c r="V1286" i="4" s="1"/>
  <c r="O1285" i="4"/>
  <c r="U4785" i="4"/>
  <c r="C4786" i="4"/>
  <c r="E4785" i="4"/>
  <c r="T4785" i="4" s="1"/>
  <c r="S4785" i="4" s="1"/>
  <c r="V4786" i="4" s="1"/>
  <c r="O4785" i="4"/>
  <c r="Q4785" i="4"/>
  <c r="U4786" i="4" l="1"/>
  <c r="E4786" i="4"/>
  <c r="T4786" i="4" s="1"/>
  <c r="S4786" i="4" s="1"/>
  <c r="V4787" i="4" s="1"/>
  <c r="C4787" i="4"/>
  <c r="Q4786" i="4"/>
  <c r="O4786" i="4"/>
  <c r="U1286" i="4"/>
  <c r="E1286" i="4"/>
  <c r="T1286" i="4" s="1"/>
  <c r="S1286" i="4" s="1"/>
  <c r="V1287" i="4" s="1"/>
  <c r="C1287" i="4"/>
  <c r="O1286" i="4"/>
  <c r="U1287" i="4" l="1"/>
  <c r="E1287" i="4"/>
  <c r="T1287" i="4" s="1"/>
  <c r="S1287" i="4" s="1"/>
  <c r="V1288" i="4" s="1"/>
  <c r="C1288" i="4"/>
  <c r="O1287" i="4"/>
  <c r="U4787" i="4"/>
  <c r="E4787" i="4"/>
  <c r="T4787" i="4" s="1"/>
  <c r="S4787" i="4" s="1"/>
  <c r="V4788" i="4" s="1"/>
  <c r="C4788" i="4"/>
  <c r="Q4787" i="4"/>
  <c r="O4787" i="4"/>
  <c r="U1288" i="4" l="1"/>
  <c r="C1289" i="4"/>
  <c r="E1288" i="4"/>
  <c r="T1288" i="4" s="1"/>
  <c r="S1288" i="4" s="1"/>
  <c r="V1289" i="4" s="1"/>
  <c r="O1288" i="4"/>
  <c r="U4788" i="4"/>
  <c r="E4788" i="4"/>
  <c r="T4788" i="4" s="1"/>
  <c r="S4788" i="4" s="1"/>
  <c r="V4789" i="4" s="1"/>
  <c r="C4789" i="4"/>
  <c r="Q4788" i="4"/>
  <c r="O4788" i="4"/>
  <c r="U1289" i="4" l="1"/>
  <c r="E1289" i="4"/>
  <c r="T1289" i="4" s="1"/>
  <c r="S1289" i="4" s="1"/>
  <c r="V1290" i="4" s="1"/>
  <c r="C1290" i="4"/>
  <c r="O1289" i="4"/>
  <c r="U4789" i="4"/>
  <c r="E4789" i="4"/>
  <c r="T4789" i="4" s="1"/>
  <c r="S4789" i="4" s="1"/>
  <c r="V4790" i="4" s="1"/>
  <c r="C4790" i="4"/>
  <c r="O4789" i="4"/>
  <c r="Q4789" i="4"/>
  <c r="U1290" i="4" l="1"/>
  <c r="C1291" i="4"/>
  <c r="E1290" i="4"/>
  <c r="T1290" i="4" s="1"/>
  <c r="S1290" i="4" s="1"/>
  <c r="V1291" i="4" s="1"/>
  <c r="O1290" i="4"/>
  <c r="U4790" i="4"/>
  <c r="E4790" i="4"/>
  <c r="T4790" i="4" s="1"/>
  <c r="S4790" i="4" s="1"/>
  <c r="V4791" i="4" s="1"/>
  <c r="O4790" i="4"/>
  <c r="Q4790" i="4"/>
  <c r="C4791" i="4"/>
  <c r="U1291" i="4" l="1"/>
  <c r="C1292" i="4"/>
  <c r="E1291" i="4"/>
  <c r="T1291" i="4" s="1"/>
  <c r="S1291" i="4" s="1"/>
  <c r="V1292" i="4" s="1"/>
  <c r="O1291" i="4"/>
  <c r="U4791" i="4"/>
  <c r="C4792" i="4"/>
  <c r="E4791" i="4"/>
  <c r="T4791" i="4" s="1"/>
  <c r="S4791" i="4" s="1"/>
  <c r="V4792" i="4" s="1"/>
  <c r="O4791" i="4"/>
  <c r="Q4791" i="4"/>
  <c r="U4792" i="4" l="1"/>
  <c r="E4792" i="4"/>
  <c r="T4792" i="4" s="1"/>
  <c r="S4792" i="4" s="1"/>
  <c r="V4793" i="4" s="1"/>
  <c r="C4793" i="4"/>
  <c r="Q4792" i="4"/>
  <c r="O4792" i="4"/>
  <c r="U1292" i="4"/>
  <c r="E1292" i="4"/>
  <c r="T1292" i="4" s="1"/>
  <c r="S1292" i="4" s="1"/>
  <c r="V1293" i="4" s="1"/>
  <c r="C1293" i="4"/>
  <c r="O1292" i="4"/>
  <c r="U1293" i="4" l="1"/>
  <c r="E1293" i="4"/>
  <c r="T1293" i="4" s="1"/>
  <c r="S1293" i="4" s="1"/>
  <c r="V1294" i="4" s="1"/>
  <c r="C1294" i="4"/>
  <c r="O1293" i="4"/>
  <c r="U4793" i="4"/>
  <c r="E4793" i="4"/>
  <c r="T4793" i="4" s="1"/>
  <c r="S4793" i="4" s="1"/>
  <c r="V4794" i="4" s="1"/>
  <c r="C4794" i="4"/>
  <c r="Q4793" i="4"/>
  <c r="O4793" i="4"/>
  <c r="U1294" i="4" l="1"/>
  <c r="C1295" i="4"/>
  <c r="E1294" i="4"/>
  <c r="T1294" i="4" s="1"/>
  <c r="S1294" i="4" s="1"/>
  <c r="V1295" i="4" s="1"/>
  <c r="O1294" i="4"/>
  <c r="U4794" i="4"/>
  <c r="C4795" i="4"/>
  <c r="E4794" i="4"/>
  <c r="T4794" i="4" s="1"/>
  <c r="S4794" i="4" s="1"/>
  <c r="V4795" i="4" s="1"/>
  <c r="Q4794" i="4"/>
  <c r="O4794" i="4"/>
  <c r="U4795" i="4" l="1"/>
  <c r="E4795" i="4"/>
  <c r="T4795" i="4" s="1"/>
  <c r="S4795" i="4" s="1"/>
  <c r="V4796" i="4" s="1"/>
  <c r="C4796" i="4"/>
  <c r="O4795" i="4"/>
  <c r="Q4795" i="4"/>
  <c r="U1295" i="4"/>
  <c r="E1295" i="4"/>
  <c r="T1295" i="4" s="1"/>
  <c r="S1295" i="4" s="1"/>
  <c r="V1296" i="4" s="1"/>
  <c r="C1296" i="4"/>
  <c r="O1295" i="4"/>
  <c r="U1296" i="4" l="1"/>
  <c r="E1296" i="4"/>
  <c r="T1296" i="4" s="1"/>
  <c r="S1296" i="4" s="1"/>
  <c r="V1297" i="4" s="1"/>
  <c r="C1297" i="4"/>
  <c r="O1296" i="4"/>
  <c r="E4796" i="4"/>
  <c r="T4796" i="4" s="1"/>
  <c r="S4796" i="4" s="1"/>
  <c r="V4797" i="4" s="1"/>
  <c r="U4796" i="4"/>
  <c r="C4797" i="4"/>
  <c r="O4796" i="4"/>
  <c r="Q4796" i="4"/>
  <c r="U1297" i="4" l="1"/>
  <c r="C1298" i="4"/>
  <c r="E1297" i="4"/>
  <c r="T1297" i="4" s="1"/>
  <c r="S1297" i="4" s="1"/>
  <c r="V1298" i="4" s="1"/>
  <c r="O1297" i="4"/>
  <c r="U4797" i="4"/>
  <c r="C4798" i="4"/>
  <c r="E4797" i="4"/>
  <c r="T4797" i="4" s="1"/>
  <c r="S4797" i="4" s="1"/>
  <c r="V4798" i="4" s="1"/>
  <c r="O4797" i="4"/>
  <c r="Q4797" i="4"/>
  <c r="U4798" i="4" l="1"/>
  <c r="E4798" i="4"/>
  <c r="T4798" i="4" s="1"/>
  <c r="S4798" i="4" s="1"/>
  <c r="V4799" i="4" s="1"/>
  <c r="C4799" i="4"/>
  <c r="Q4798" i="4"/>
  <c r="O4798" i="4"/>
  <c r="U1298" i="4"/>
  <c r="E1298" i="4"/>
  <c r="T1298" i="4" s="1"/>
  <c r="S1298" i="4" s="1"/>
  <c r="V1299" i="4" s="1"/>
  <c r="C1299" i="4"/>
  <c r="O1298" i="4"/>
  <c r="U1299" i="4" l="1"/>
  <c r="C1300" i="4"/>
  <c r="E1299" i="4"/>
  <c r="T1299" i="4" s="1"/>
  <c r="S1299" i="4" s="1"/>
  <c r="V1300" i="4" s="1"/>
  <c r="O1299" i="4"/>
  <c r="U4799" i="4"/>
  <c r="E4799" i="4"/>
  <c r="T4799" i="4" s="1"/>
  <c r="S4799" i="4" s="1"/>
  <c r="V4800" i="4" s="1"/>
  <c r="C4800" i="4"/>
  <c r="O4799" i="4"/>
  <c r="Q4799" i="4"/>
  <c r="U1300" i="4" l="1"/>
  <c r="C1301" i="4"/>
  <c r="E1300" i="4"/>
  <c r="T1300" i="4" s="1"/>
  <c r="S1300" i="4" s="1"/>
  <c r="V1301" i="4" s="1"/>
  <c r="O1300" i="4"/>
  <c r="U4800" i="4"/>
  <c r="E4800" i="4"/>
  <c r="T4800" i="4" s="1"/>
  <c r="S4800" i="4" s="1"/>
  <c r="V4801" i="4" s="1"/>
  <c r="C4801" i="4"/>
  <c r="Q4800" i="4"/>
  <c r="O4800" i="4"/>
  <c r="U1301" i="4" l="1"/>
  <c r="E1301" i="4"/>
  <c r="T1301" i="4" s="1"/>
  <c r="S1301" i="4" s="1"/>
  <c r="V1302" i="4" s="1"/>
  <c r="C1302" i="4"/>
  <c r="O1301" i="4"/>
  <c r="U4801" i="4"/>
  <c r="E4801" i="4"/>
  <c r="T4801" i="4" s="1"/>
  <c r="S4801" i="4" s="1"/>
  <c r="V4802" i="4" s="1"/>
  <c r="C4802" i="4"/>
  <c r="Q4801" i="4"/>
  <c r="O4801" i="4"/>
  <c r="U1302" i="4" l="1"/>
  <c r="E1302" i="4"/>
  <c r="T1302" i="4" s="1"/>
  <c r="S1302" i="4" s="1"/>
  <c r="V1303" i="4" s="1"/>
  <c r="C1303" i="4"/>
  <c r="O1302" i="4"/>
  <c r="E4802" i="4"/>
  <c r="T4802" i="4" s="1"/>
  <c r="S4802" i="4" s="1"/>
  <c r="V4803" i="4" s="1"/>
  <c r="U4802" i="4"/>
  <c r="C4803" i="4"/>
  <c r="Q4802" i="4"/>
  <c r="O4802" i="4"/>
  <c r="U1303" i="4" l="1"/>
  <c r="C1304" i="4"/>
  <c r="E1303" i="4"/>
  <c r="T1303" i="4" s="1"/>
  <c r="S1303" i="4" s="1"/>
  <c r="V1304" i="4" s="1"/>
  <c r="O1303" i="4"/>
  <c r="U4803" i="4"/>
  <c r="C4804" i="4"/>
  <c r="E4803" i="4"/>
  <c r="T4803" i="4" s="1"/>
  <c r="S4803" i="4" s="1"/>
  <c r="V4804" i="4" s="1"/>
  <c r="Q4803" i="4"/>
  <c r="O4803" i="4"/>
  <c r="U4804" i="4" l="1"/>
  <c r="E4804" i="4"/>
  <c r="T4804" i="4" s="1"/>
  <c r="S4804" i="4" s="1"/>
  <c r="V4805" i="4" s="1"/>
  <c r="C4805" i="4"/>
  <c r="Q4804" i="4"/>
  <c r="O4804" i="4"/>
  <c r="U1304" i="4"/>
  <c r="E1304" i="4"/>
  <c r="T1304" i="4" s="1"/>
  <c r="S1304" i="4" s="1"/>
  <c r="V1305" i="4" s="1"/>
  <c r="C1305" i="4"/>
  <c r="O1304" i="4"/>
  <c r="U1305" i="4" l="1"/>
  <c r="E1305" i="4"/>
  <c r="T1305" i="4" s="1"/>
  <c r="S1305" i="4" s="1"/>
  <c r="V1306" i="4" s="1"/>
  <c r="C1306" i="4"/>
  <c r="O1305" i="4"/>
  <c r="U4805" i="4"/>
  <c r="E4805" i="4"/>
  <c r="T4805" i="4" s="1"/>
  <c r="S4805" i="4" s="1"/>
  <c r="V4806" i="4" s="1"/>
  <c r="C4806" i="4"/>
  <c r="O4805" i="4"/>
  <c r="Q4805" i="4"/>
  <c r="U1306" i="4" l="1"/>
  <c r="C1307" i="4"/>
  <c r="O1306" i="4"/>
  <c r="E1306" i="4"/>
  <c r="T1306" i="4" s="1"/>
  <c r="S1306" i="4" s="1"/>
  <c r="V1307" i="4" s="1"/>
  <c r="U4806" i="4"/>
  <c r="C4807" i="4"/>
  <c r="O4806" i="4"/>
  <c r="Q4806" i="4"/>
  <c r="E4806" i="4"/>
  <c r="T4806" i="4" s="1"/>
  <c r="S4806" i="4" s="1"/>
  <c r="V4807" i="4" s="1"/>
  <c r="U4807" i="4" l="1"/>
  <c r="E4807" i="4"/>
  <c r="T4807" i="4" s="1"/>
  <c r="S4807" i="4" s="1"/>
  <c r="V4808" i="4" s="1"/>
  <c r="C4808" i="4"/>
  <c r="Q4807" i="4"/>
  <c r="O4807" i="4"/>
  <c r="U1307" i="4"/>
  <c r="E1307" i="4"/>
  <c r="T1307" i="4" s="1"/>
  <c r="S1307" i="4" s="1"/>
  <c r="V1308" i="4" s="1"/>
  <c r="C1308" i="4"/>
  <c r="O1307" i="4"/>
  <c r="U1308" i="4" l="1"/>
  <c r="E1308" i="4"/>
  <c r="T1308" i="4" s="1"/>
  <c r="S1308" i="4" s="1"/>
  <c r="V1309" i="4" s="1"/>
  <c r="C1309" i="4"/>
  <c r="O1308" i="4"/>
  <c r="U4808" i="4"/>
  <c r="E4808" i="4"/>
  <c r="T4808" i="4" s="1"/>
  <c r="S4808" i="4" s="1"/>
  <c r="V4809" i="4" s="1"/>
  <c r="C4809" i="4"/>
  <c r="O4808" i="4"/>
  <c r="Q4808" i="4"/>
  <c r="U1309" i="4" l="1"/>
  <c r="C1310" i="4"/>
  <c r="E1309" i="4"/>
  <c r="T1309" i="4" s="1"/>
  <c r="S1309" i="4" s="1"/>
  <c r="V1310" i="4" s="1"/>
  <c r="O1309" i="4"/>
  <c r="U4809" i="4"/>
  <c r="C4810" i="4"/>
  <c r="E4809" i="4"/>
  <c r="T4809" i="4" s="1"/>
  <c r="S4809" i="4" s="1"/>
  <c r="V4810" i="4" s="1"/>
  <c r="Q4809" i="4"/>
  <c r="O4809" i="4"/>
  <c r="U4810" i="4" l="1"/>
  <c r="E4810" i="4"/>
  <c r="T4810" i="4" s="1"/>
  <c r="S4810" i="4" s="1"/>
  <c r="V4811" i="4" s="1"/>
  <c r="C4811" i="4"/>
  <c r="Q4810" i="4"/>
  <c r="O4810" i="4"/>
  <c r="U1310" i="4"/>
  <c r="E1310" i="4"/>
  <c r="T1310" i="4" s="1"/>
  <c r="S1310" i="4" s="1"/>
  <c r="V1311" i="4" s="1"/>
  <c r="C1311" i="4"/>
  <c r="O1310" i="4"/>
  <c r="U1311" i="4" l="1"/>
  <c r="E1311" i="4"/>
  <c r="T1311" i="4" s="1"/>
  <c r="S1311" i="4" s="1"/>
  <c r="V1312" i="4" s="1"/>
  <c r="C1312" i="4"/>
  <c r="O1311" i="4"/>
  <c r="U4811" i="4"/>
  <c r="E4811" i="4"/>
  <c r="T4811" i="4" s="1"/>
  <c r="S4811" i="4" s="1"/>
  <c r="V4812" i="4" s="1"/>
  <c r="C4812" i="4"/>
  <c r="Q4811" i="4"/>
  <c r="O4811" i="4"/>
  <c r="U1312" i="4" l="1"/>
  <c r="C1313" i="4"/>
  <c r="E1312" i="4"/>
  <c r="T1312" i="4" s="1"/>
  <c r="S1312" i="4" s="1"/>
  <c r="V1313" i="4" s="1"/>
  <c r="O1312" i="4"/>
  <c r="U4812" i="4"/>
  <c r="E4812" i="4"/>
  <c r="T4812" i="4" s="1"/>
  <c r="S4812" i="4" s="1"/>
  <c r="V4813" i="4" s="1"/>
  <c r="C4813" i="4"/>
  <c r="Q4812" i="4"/>
  <c r="O4812" i="4"/>
  <c r="U1313" i="4" l="1"/>
  <c r="E1313" i="4"/>
  <c r="T1313" i="4" s="1"/>
  <c r="S1313" i="4" s="1"/>
  <c r="V1314" i="4" s="1"/>
  <c r="C1314" i="4"/>
  <c r="O1313" i="4"/>
  <c r="U4813" i="4"/>
  <c r="E4813" i="4"/>
  <c r="T4813" i="4" s="1"/>
  <c r="S4813" i="4" s="1"/>
  <c r="V4814" i="4" s="1"/>
  <c r="C4814" i="4"/>
  <c r="Q4813" i="4"/>
  <c r="O4813" i="4"/>
  <c r="U1314" i="4" l="1"/>
  <c r="C1315" i="4"/>
  <c r="E1314" i="4"/>
  <c r="T1314" i="4" s="1"/>
  <c r="S1314" i="4" s="1"/>
  <c r="V1315" i="4" s="1"/>
  <c r="O1314" i="4"/>
  <c r="E4814" i="4"/>
  <c r="T4814" i="4" s="1"/>
  <c r="S4814" i="4" s="1"/>
  <c r="V4815" i="4" s="1"/>
  <c r="U4814" i="4"/>
  <c r="C4815" i="4"/>
  <c r="O4814" i="4"/>
  <c r="Q4814" i="4"/>
  <c r="U1315" i="4" l="1"/>
  <c r="C1316" i="4"/>
  <c r="E1315" i="4"/>
  <c r="T1315" i="4" s="1"/>
  <c r="S1315" i="4" s="1"/>
  <c r="V1316" i="4" s="1"/>
  <c r="O1315" i="4"/>
  <c r="U4815" i="4"/>
  <c r="C4816" i="4"/>
  <c r="E4815" i="4"/>
  <c r="T4815" i="4" s="1"/>
  <c r="S4815" i="4" s="1"/>
  <c r="V4816" i="4" s="1"/>
  <c r="Q4815" i="4"/>
  <c r="O4815" i="4"/>
  <c r="U4816" i="4" l="1"/>
  <c r="E4816" i="4"/>
  <c r="T4816" i="4" s="1"/>
  <c r="S4816" i="4" s="1"/>
  <c r="V4817" i="4" s="1"/>
  <c r="C4817" i="4"/>
  <c r="O4816" i="4"/>
  <c r="Q4816" i="4"/>
  <c r="U1316" i="4"/>
  <c r="E1316" i="4"/>
  <c r="T1316" i="4" s="1"/>
  <c r="S1316" i="4" s="1"/>
  <c r="V1317" i="4" s="1"/>
  <c r="C1317" i="4"/>
  <c r="O1316" i="4"/>
  <c r="U1317" i="4" l="1"/>
  <c r="E1317" i="4"/>
  <c r="T1317" i="4" s="1"/>
  <c r="S1317" i="4" s="1"/>
  <c r="V1318" i="4" s="1"/>
  <c r="C1318" i="4"/>
  <c r="O1317" i="4"/>
  <c r="U4817" i="4"/>
  <c r="E4817" i="4"/>
  <c r="T4817" i="4" s="1"/>
  <c r="S4817" i="4" s="1"/>
  <c r="V4818" i="4" s="1"/>
  <c r="C4818" i="4"/>
  <c r="Q4817" i="4"/>
  <c r="O4817" i="4"/>
  <c r="U1318" i="4" l="1"/>
  <c r="C1319" i="4"/>
  <c r="E1318" i="4"/>
  <c r="T1318" i="4" s="1"/>
  <c r="S1318" i="4" s="1"/>
  <c r="V1319" i="4" s="1"/>
  <c r="O1318" i="4"/>
  <c r="U4818" i="4"/>
  <c r="C4819" i="4"/>
  <c r="E4818" i="4"/>
  <c r="T4818" i="4" s="1"/>
  <c r="S4818" i="4" s="1"/>
  <c r="V4819" i="4" s="1"/>
  <c r="Q4818" i="4"/>
  <c r="O4818" i="4"/>
  <c r="U4819" i="4" l="1"/>
  <c r="E4819" i="4"/>
  <c r="T4819" i="4" s="1"/>
  <c r="S4819" i="4" s="1"/>
  <c r="V4820" i="4" s="1"/>
  <c r="C4820" i="4"/>
  <c r="Q4819" i="4"/>
  <c r="O4819" i="4"/>
  <c r="U1319" i="4"/>
  <c r="E1319" i="4"/>
  <c r="T1319" i="4" s="1"/>
  <c r="S1319" i="4" s="1"/>
  <c r="V1320" i="4" s="1"/>
  <c r="C1320" i="4"/>
  <c r="O1319" i="4"/>
  <c r="U1320" i="4" l="1"/>
  <c r="E1320" i="4"/>
  <c r="T1320" i="4" s="1"/>
  <c r="S1320" i="4" s="1"/>
  <c r="V1321" i="4" s="1"/>
  <c r="C1321" i="4"/>
  <c r="O1320" i="4"/>
  <c r="E4820" i="4"/>
  <c r="T4820" i="4" s="1"/>
  <c r="S4820" i="4" s="1"/>
  <c r="V4821" i="4" s="1"/>
  <c r="U4820" i="4"/>
  <c r="C4821" i="4"/>
  <c r="O4820" i="4"/>
  <c r="Q4820" i="4"/>
  <c r="U1321" i="4" l="1"/>
  <c r="C1322" i="4"/>
  <c r="E1321" i="4"/>
  <c r="T1321" i="4" s="1"/>
  <c r="S1321" i="4" s="1"/>
  <c r="V1322" i="4" s="1"/>
  <c r="O1321" i="4"/>
  <c r="U4821" i="4"/>
  <c r="C4822" i="4"/>
  <c r="E4821" i="4"/>
  <c r="T4821" i="4" s="1"/>
  <c r="S4821" i="4" s="1"/>
  <c r="V4822" i="4" s="1"/>
  <c r="Q4821" i="4"/>
  <c r="O4821" i="4"/>
  <c r="U4822" i="4" l="1"/>
  <c r="E4822" i="4"/>
  <c r="T4822" i="4" s="1"/>
  <c r="S4822" i="4" s="1"/>
  <c r="V4823" i="4" s="1"/>
  <c r="C4823" i="4"/>
  <c r="Q4822" i="4"/>
  <c r="O4822" i="4"/>
  <c r="U1322" i="4"/>
  <c r="E1322" i="4"/>
  <c r="T1322" i="4" s="1"/>
  <c r="S1322" i="4" s="1"/>
  <c r="V1323" i="4" s="1"/>
  <c r="C1323" i="4"/>
  <c r="O1322" i="4"/>
  <c r="U1323" i="4" l="1"/>
  <c r="E1323" i="4"/>
  <c r="T1323" i="4" s="1"/>
  <c r="S1323" i="4" s="1"/>
  <c r="V1324" i="4" s="1"/>
  <c r="C1324" i="4"/>
  <c r="O1323" i="4"/>
  <c r="U4823" i="4"/>
  <c r="E4823" i="4"/>
  <c r="T4823" i="4" s="1"/>
  <c r="S4823" i="4" s="1"/>
  <c r="V4824" i="4" s="1"/>
  <c r="C4824" i="4"/>
  <c r="Q4823" i="4"/>
  <c r="O4823" i="4"/>
  <c r="U1324" i="4" l="1"/>
  <c r="C1325" i="4"/>
  <c r="E1324" i="4"/>
  <c r="T1324" i="4" s="1"/>
  <c r="S1324" i="4" s="1"/>
  <c r="V1325" i="4" s="1"/>
  <c r="O1324" i="4"/>
  <c r="U4824" i="4"/>
  <c r="E4824" i="4"/>
  <c r="T4824" i="4" s="1"/>
  <c r="S4824" i="4" s="1"/>
  <c r="V4825" i="4" s="1"/>
  <c r="C4825" i="4"/>
  <c r="Q4824" i="4"/>
  <c r="O4824" i="4"/>
  <c r="U1325" i="4" l="1"/>
  <c r="E1325" i="4"/>
  <c r="T1325" i="4" s="1"/>
  <c r="S1325" i="4" s="1"/>
  <c r="V1326" i="4" s="1"/>
  <c r="C1326" i="4"/>
  <c r="O1325" i="4"/>
  <c r="U4825" i="4"/>
  <c r="E4825" i="4"/>
  <c r="T4825" i="4" s="1"/>
  <c r="S4825" i="4" s="1"/>
  <c r="V4826" i="4" s="1"/>
  <c r="C4826" i="4"/>
  <c r="Q4825" i="4"/>
  <c r="O4825" i="4"/>
  <c r="U1326" i="4" l="1"/>
  <c r="E1326" i="4"/>
  <c r="T1326" i="4" s="1"/>
  <c r="S1326" i="4" s="1"/>
  <c r="V1327" i="4" s="1"/>
  <c r="C1327" i="4"/>
  <c r="O1326" i="4"/>
  <c r="U4826" i="4"/>
  <c r="E4826" i="4"/>
  <c r="T4826" i="4" s="1"/>
  <c r="S4826" i="4" s="1"/>
  <c r="V4827" i="4" s="1"/>
  <c r="C4827" i="4"/>
  <c r="O4826" i="4"/>
  <c r="Q4826" i="4"/>
  <c r="U1327" i="4" l="1"/>
  <c r="C1328" i="4"/>
  <c r="E1327" i="4"/>
  <c r="T1327" i="4" s="1"/>
  <c r="S1327" i="4" s="1"/>
  <c r="V1328" i="4" s="1"/>
  <c r="O1327" i="4"/>
  <c r="U4827" i="4"/>
  <c r="C4828" i="4"/>
  <c r="E4827" i="4"/>
  <c r="T4827" i="4" s="1"/>
  <c r="S4827" i="4" s="1"/>
  <c r="V4828" i="4" s="1"/>
  <c r="Q4827" i="4"/>
  <c r="O4827" i="4"/>
  <c r="U4828" i="4" l="1"/>
  <c r="E4828" i="4"/>
  <c r="T4828" i="4" s="1"/>
  <c r="S4828" i="4" s="1"/>
  <c r="V4829" i="4" s="1"/>
  <c r="C4829" i="4"/>
  <c r="Q4828" i="4"/>
  <c r="O4828" i="4"/>
  <c r="U1328" i="4"/>
  <c r="E1328" i="4"/>
  <c r="T1328" i="4" s="1"/>
  <c r="S1328" i="4" s="1"/>
  <c r="V1329" i="4" s="1"/>
  <c r="C1329" i="4"/>
  <c r="O1328" i="4"/>
  <c r="U1329" i="4" l="1"/>
  <c r="E1329" i="4"/>
  <c r="T1329" i="4" s="1"/>
  <c r="S1329" i="4" s="1"/>
  <c r="V1330" i="4" s="1"/>
  <c r="C1330" i="4"/>
  <c r="O1329" i="4"/>
  <c r="U4829" i="4"/>
  <c r="E4829" i="4"/>
  <c r="T4829" i="4" s="1"/>
  <c r="S4829" i="4" s="1"/>
  <c r="V4830" i="4" s="1"/>
  <c r="C4830" i="4"/>
  <c r="O4829" i="4"/>
  <c r="Q4829" i="4"/>
  <c r="U1330" i="4" l="1"/>
  <c r="C1331" i="4"/>
  <c r="E1330" i="4"/>
  <c r="T1330" i="4" s="1"/>
  <c r="S1330" i="4" s="1"/>
  <c r="V1331" i="4" s="1"/>
  <c r="O1330" i="4"/>
  <c r="U4830" i="4"/>
  <c r="C4831" i="4"/>
  <c r="E4830" i="4"/>
  <c r="T4830" i="4" s="1"/>
  <c r="S4830" i="4" s="1"/>
  <c r="V4831" i="4" s="1"/>
  <c r="Q4830" i="4"/>
  <c r="O4830" i="4"/>
  <c r="U4831" i="4" l="1"/>
  <c r="E4831" i="4"/>
  <c r="T4831" i="4" s="1"/>
  <c r="S4831" i="4" s="1"/>
  <c r="V4832" i="4" s="1"/>
  <c r="C4832" i="4"/>
  <c r="Q4831" i="4"/>
  <c r="O4831" i="4"/>
  <c r="U1331" i="4"/>
  <c r="E1331" i="4"/>
  <c r="T1331" i="4" s="1"/>
  <c r="S1331" i="4" s="1"/>
  <c r="V1332" i="4" s="1"/>
  <c r="C1332" i="4"/>
  <c r="O1331" i="4"/>
  <c r="U1332" i="4" l="1"/>
  <c r="C1333" i="4"/>
  <c r="E1332" i="4"/>
  <c r="T1332" i="4" s="1"/>
  <c r="S1332" i="4" s="1"/>
  <c r="V1333" i="4" s="1"/>
  <c r="O1332" i="4"/>
  <c r="E4832" i="4"/>
  <c r="T4832" i="4" s="1"/>
  <c r="S4832" i="4" s="1"/>
  <c r="V4833" i="4" s="1"/>
  <c r="U4832" i="4"/>
  <c r="C4833" i="4"/>
  <c r="O4832" i="4"/>
  <c r="Q4832" i="4"/>
  <c r="U1333" i="4" l="1"/>
  <c r="C1334" i="4"/>
  <c r="E1333" i="4"/>
  <c r="T1333" i="4" s="1"/>
  <c r="S1333" i="4" s="1"/>
  <c r="V1334" i="4" s="1"/>
  <c r="O1333" i="4"/>
  <c r="U4833" i="4"/>
  <c r="C4834" i="4"/>
  <c r="E4833" i="4"/>
  <c r="T4833" i="4" s="1"/>
  <c r="S4833" i="4" s="1"/>
  <c r="V4834" i="4" s="1"/>
  <c r="Q4833" i="4"/>
  <c r="O4833" i="4"/>
  <c r="U4834" i="4" l="1"/>
  <c r="E4834" i="4"/>
  <c r="T4834" i="4" s="1"/>
  <c r="S4834" i="4" s="1"/>
  <c r="V4835" i="4" s="1"/>
  <c r="C4835" i="4"/>
  <c r="Q4834" i="4"/>
  <c r="O4834" i="4"/>
  <c r="U1334" i="4"/>
  <c r="E1334" i="4"/>
  <c r="T1334" i="4" s="1"/>
  <c r="S1334" i="4" s="1"/>
  <c r="V1335" i="4" s="1"/>
  <c r="C1335" i="4"/>
  <c r="O1334" i="4"/>
  <c r="U1335" i="4" l="1"/>
  <c r="E1335" i="4"/>
  <c r="T1335" i="4" s="1"/>
  <c r="S1335" i="4" s="1"/>
  <c r="V1336" i="4" s="1"/>
  <c r="C1336" i="4"/>
  <c r="O1335" i="4"/>
  <c r="U4835" i="4"/>
  <c r="E4835" i="4"/>
  <c r="T4835" i="4" s="1"/>
  <c r="S4835" i="4" s="1"/>
  <c r="V4836" i="4" s="1"/>
  <c r="C4836" i="4"/>
  <c r="Q4835" i="4"/>
  <c r="O4835" i="4"/>
  <c r="U1336" i="4" l="1"/>
  <c r="C1337" i="4"/>
  <c r="E1336" i="4"/>
  <c r="T1336" i="4" s="1"/>
  <c r="S1336" i="4" s="1"/>
  <c r="V1337" i="4" s="1"/>
  <c r="O1336" i="4"/>
  <c r="U4836" i="4"/>
  <c r="E4836" i="4"/>
  <c r="T4836" i="4" s="1"/>
  <c r="S4836" i="4" s="1"/>
  <c r="V4837" i="4" s="1"/>
  <c r="C4837" i="4"/>
  <c r="Q4836" i="4"/>
  <c r="O4836" i="4"/>
  <c r="U1337" i="4" l="1"/>
  <c r="E1337" i="4"/>
  <c r="T1337" i="4" s="1"/>
  <c r="S1337" i="4" s="1"/>
  <c r="V1338" i="4" s="1"/>
  <c r="C1338" i="4"/>
  <c r="O1337" i="4"/>
  <c r="U4837" i="4"/>
  <c r="E4837" i="4"/>
  <c r="T4837" i="4" s="1"/>
  <c r="S4837" i="4" s="1"/>
  <c r="V4838" i="4" s="1"/>
  <c r="C4838" i="4"/>
  <c r="Q4837" i="4"/>
  <c r="O4837" i="4"/>
  <c r="U1338" i="4" l="1"/>
  <c r="E1338" i="4"/>
  <c r="T1338" i="4" s="1"/>
  <c r="S1338" i="4" s="1"/>
  <c r="V1339" i="4" s="1"/>
  <c r="C1339" i="4"/>
  <c r="O1338" i="4"/>
  <c r="E4838" i="4"/>
  <c r="T4838" i="4" s="1"/>
  <c r="S4838" i="4" s="1"/>
  <c r="V4839" i="4" s="1"/>
  <c r="U4838" i="4"/>
  <c r="C4839" i="4"/>
  <c r="O4838" i="4"/>
  <c r="Q4838" i="4"/>
  <c r="U1339" i="4" l="1"/>
  <c r="C1340" i="4"/>
  <c r="E1339" i="4"/>
  <c r="T1339" i="4" s="1"/>
  <c r="S1339" i="4" s="1"/>
  <c r="V1340" i="4" s="1"/>
  <c r="O1339" i="4"/>
  <c r="U4839" i="4"/>
  <c r="C4840" i="4"/>
  <c r="E4839" i="4"/>
  <c r="T4839" i="4" s="1"/>
  <c r="S4839" i="4" s="1"/>
  <c r="V4840" i="4" s="1"/>
  <c r="O4839" i="4"/>
  <c r="Q4839" i="4"/>
  <c r="U4840" i="4" l="1"/>
  <c r="E4840" i="4"/>
  <c r="T4840" i="4" s="1"/>
  <c r="S4840" i="4" s="1"/>
  <c r="V4841" i="4" s="1"/>
  <c r="C4841" i="4"/>
  <c r="Q4840" i="4"/>
  <c r="O4840" i="4"/>
  <c r="U1340" i="4"/>
  <c r="E1340" i="4"/>
  <c r="T1340" i="4" s="1"/>
  <c r="S1340" i="4" s="1"/>
  <c r="V1341" i="4" s="1"/>
  <c r="C1341" i="4"/>
  <c r="O1340" i="4"/>
  <c r="U1341" i="4" l="1"/>
  <c r="C1342" i="4"/>
  <c r="E1341" i="4"/>
  <c r="T1341" i="4" s="1"/>
  <c r="S1341" i="4" s="1"/>
  <c r="V1342" i="4" s="1"/>
  <c r="O1341" i="4"/>
  <c r="U4841" i="4"/>
  <c r="E4841" i="4"/>
  <c r="T4841" i="4" s="1"/>
  <c r="S4841" i="4" s="1"/>
  <c r="V4842" i="4" s="1"/>
  <c r="C4842" i="4"/>
  <c r="Q4841" i="4"/>
  <c r="O4841" i="4"/>
  <c r="U1342" i="4" l="1"/>
  <c r="C1343" i="4"/>
  <c r="E1342" i="4"/>
  <c r="T1342" i="4" s="1"/>
  <c r="S1342" i="4" s="1"/>
  <c r="V1343" i="4" s="1"/>
  <c r="O1342" i="4"/>
  <c r="U4842" i="4"/>
  <c r="C4843" i="4"/>
  <c r="E4842" i="4"/>
  <c r="T4842" i="4" s="1"/>
  <c r="S4842" i="4" s="1"/>
  <c r="V4843" i="4" s="1"/>
  <c r="Q4842" i="4"/>
  <c r="O4842" i="4"/>
  <c r="U4843" i="4" l="1"/>
  <c r="E4843" i="4"/>
  <c r="T4843" i="4" s="1"/>
  <c r="S4843" i="4" s="1"/>
  <c r="V4844" i="4" s="1"/>
  <c r="C4844" i="4"/>
  <c r="Q4843" i="4"/>
  <c r="O4843" i="4"/>
  <c r="U1343" i="4"/>
  <c r="E1343" i="4"/>
  <c r="T1343" i="4" s="1"/>
  <c r="S1343" i="4" s="1"/>
  <c r="V1344" i="4" s="1"/>
  <c r="C1344" i="4"/>
  <c r="O1343" i="4"/>
  <c r="U1344" i="4" l="1"/>
  <c r="E1344" i="4"/>
  <c r="T1344" i="4" s="1"/>
  <c r="S1344" i="4" s="1"/>
  <c r="V1345" i="4" s="1"/>
  <c r="C1345" i="4"/>
  <c r="O1344" i="4"/>
  <c r="U4844" i="4"/>
  <c r="E4844" i="4"/>
  <c r="T4844" i="4" s="1"/>
  <c r="S4844" i="4" s="1"/>
  <c r="V4845" i="4" s="1"/>
  <c r="C4845" i="4"/>
  <c r="O4844" i="4"/>
  <c r="Q4844" i="4"/>
  <c r="U1345" i="4" l="1"/>
  <c r="C1346" i="4"/>
  <c r="E1345" i="4"/>
  <c r="T1345" i="4" s="1"/>
  <c r="S1345" i="4" s="1"/>
  <c r="V1346" i="4" s="1"/>
  <c r="O1345" i="4"/>
  <c r="U4845" i="4"/>
  <c r="C4846" i="4"/>
  <c r="E4845" i="4"/>
  <c r="T4845" i="4" s="1"/>
  <c r="S4845" i="4" s="1"/>
  <c r="V4846" i="4" s="1"/>
  <c r="Q4845" i="4"/>
  <c r="O4845" i="4"/>
  <c r="U4846" i="4" l="1"/>
  <c r="E4846" i="4"/>
  <c r="T4846" i="4" s="1"/>
  <c r="S4846" i="4" s="1"/>
  <c r="V4847" i="4" s="1"/>
  <c r="C4847" i="4"/>
  <c r="Q4846" i="4"/>
  <c r="O4846" i="4"/>
  <c r="U1346" i="4"/>
  <c r="E1346" i="4"/>
  <c r="T1346" i="4" s="1"/>
  <c r="S1346" i="4" s="1"/>
  <c r="V1347" i="4" s="1"/>
  <c r="C1347" i="4"/>
  <c r="O1346" i="4"/>
  <c r="U1347" i="4" l="1"/>
  <c r="E1347" i="4"/>
  <c r="T1347" i="4" s="1"/>
  <c r="S1347" i="4" s="1"/>
  <c r="V1348" i="4" s="1"/>
  <c r="C1348" i="4"/>
  <c r="O1347" i="4"/>
  <c r="U4847" i="4"/>
  <c r="E4847" i="4"/>
  <c r="T4847" i="4" s="1"/>
  <c r="S4847" i="4" s="1"/>
  <c r="V4848" i="4" s="1"/>
  <c r="C4848" i="4"/>
  <c r="Q4847" i="4"/>
  <c r="O4847" i="4"/>
  <c r="U1348" i="4" l="1"/>
  <c r="C1349" i="4"/>
  <c r="E1348" i="4"/>
  <c r="T1348" i="4" s="1"/>
  <c r="S1348" i="4" s="1"/>
  <c r="V1349" i="4" s="1"/>
  <c r="O1348" i="4"/>
  <c r="U4848" i="4"/>
  <c r="E4848" i="4"/>
  <c r="T4848" i="4" s="1"/>
  <c r="S4848" i="4" s="1"/>
  <c r="V4849" i="4" s="1"/>
  <c r="C4849" i="4"/>
  <c r="Q4848" i="4"/>
  <c r="O4848" i="4"/>
  <c r="U1349" i="4" l="1"/>
  <c r="E1349" i="4"/>
  <c r="T1349" i="4" s="1"/>
  <c r="S1349" i="4" s="1"/>
  <c r="V1350" i="4" s="1"/>
  <c r="C1350" i="4"/>
  <c r="O1349" i="4"/>
  <c r="U4849" i="4"/>
  <c r="E4849" i="4"/>
  <c r="T4849" i="4" s="1"/>
  <c r="S4849" i="4" s="1"/>
  <c r="V4850" i="4" s="1"/>
  <c r="C4850" i="4"/>
  <c r="Q4849" i="4"/>
  <c r="O4849" i="4"/>
  <c r="U1350" i="4" l="1"/>
  <c r="E1350" i="4"/>
  <c r="T1350" i="4" s="1"/>
  <c r="S1350" i="4" s="1"/>
  <c r="V1351" i="4" s="1"/>
  <c r="C1351" i="4"/>
  <c r="O1350" i="4"/>
  <c r="E4850" i="4"/>
  <c r="T4850" i="4" s="1"/>
  <c r="S4850" i="4" s="1"/>
  <c r="V4851" i="4" s="1"/>
  <c r="U4850" i="4"/>
  <c r="C4851" i="4"/>
  <c r="O4850" i="4"/>
  <c r="Q4850" i="4"/>
  <c r="U1351" i="4" l="1"/>
  <c r="C1352" i="4"/>
  <c r="E1351" i="4"/>
  <c r="T1351" i="4" s="1"/>
  <c r="S1351" i="4" s="1"/>
  <c r="V1352" i="4" s="1"/>
  <c r="O1351" i="4"/>
  <c r="U4851" i="4"/>
  <c r="C4852" i="4"/>
  <c r="E4851" i="4"/>
  <c r="T4851" i="4" s="1"/>
  <c r="S4851" i="4" s="1"/>
  <c r="V4852" i="4" s="1"/>
  <c r="Q4851" i="4"/>
  <c r="O4851" i="4"/>
  <c r="U4852" i="4" l="1"/>
  <c r="E4852" i="4"/>
  <c r="T4852" i="4" s="1"/>
  <c r="S4852" i="4" s="1"/>
  <c r="V4853" i="4" s="1"/>
  <c r="C4853" i="4"/>
  <c r="Q4852" i="4"/>
  <c r="O4852" i="4"/>
  <c r="U1352" i="4"/>
  <c r="E1352" i="4"/>
  <c r="T1352" i="4" s="1"/>
  <c r="S1352" i="4" s="1"/>
  <c r="V1353" i="4" s="1"/>
  <c r="C1353" i="4"/>
  <c r="O1352" i="4"/>
  <c r="U1353" i="4" l="1"/>
  <c r="E1353" i="4"/>
  <c r="T1353" i="4" s="1"/>
  <c r="S1353" i="4" s="1"/>
  <c r="V1354" i="4" s="1"/>
  <c r="C1354" i="4"/>
  <c r="O1353" i="4"/>
  <c r="U4853" i="4"/>
  <c r="E4853" i="4"/>
  <c r="T4853" i="4" s="1"/>
  <c r="S4853" i="4" s="1"/>
  <c r="V4854" i="4" s="1"/>
  <c r="C4854" i="4"/>
  <c r="Q4853" i="4"/>
  <c r="O4853" i="4"/>
  <c r="U1354" i="4" l="1"/>
  <c r="C1355" i="4"/>
  <c r="E1354" i="4"/>
  <c r="T1354" i="4" s="1"/>
  <c r="S1354" i="4" s="1"/>
  <c r="V1355" i="4" s="1"/>
  <c r="O1354" i="4"/>
  <c r="U4854" i="4"/>
  <c r="C4855" i="4"/>
  <c r="E4854" i="4"/>
  <c r="T4854" i="4" s="1"/>
  <c r="S4854" i="4" s="1"/>
  <c r="V4855" i="4" s="1"/>
  <c r="Q4854" i="4"/>
  <c r="O4854" i="4"/>
  <c r="U4855" i="4" l="1"/>
  <c r="E4855" i="4"/>
  <c r="T4855" i="4" s="1"/>
  <c r="S4855" i="4" s="1"/>
  <c r="V4856" i="4" s="1"/>
  <c r="C4856" i="4"/>
  <c r="Q4855" i="4"/>
  <c r="O4855" i="4"/>
  <c r="U1355" i="4"/>
  <c r="E1355" i="4"/>
  <c r="T1355" i="4" s="1"/>
  <c r="S1355" i="4" s="1"/>
  <c r="V1356" i="4" s="1"/>
  <c r="C1356" i="4"/>
  <c r="O1355" i="4"/>
  <c r="U1356" i="4" l="1"/>
  <c r="C1357" i="4"/>
  <c r="E1356" i="4"/>
  <c r="T1356" i="4" s="1"/>
  <c r="S1356" i="4" s="1"/>
  <c r="V1357" i="4" s="1"/>
  <c r="O1356" i="4"/>
  <c r="C4857" i="4"/>
  <c r="U4856" i="4"/>
  <c r="E4856" i="4"/>
  <c r="T4856" i="4" s="1"/>
  <c r="S4856" i="4" s="1"/>
  <c r="V4857" i="4" s="1"/>
  <c r="Q4856" i="4"/>
  <c r="O4856" i="4"/>
  <c r="U4857" i="4" l="1"/>
  <c r="C4858" i="4"/>
  <c r="E4857" i="4"/>
  <c r="T4857" i="4" s="1"/>
  <c r="S4857" i="4" s="1"/>
  <c r="V4858" i="4" s="1"/>
  <c r="Q4857" i="4"/>
  <c r="O4857" i="4"/>
  <c r="U1357" i="4"/>
  <c r="C1358" i="4"/>
  <c r="E1357" i="4"/>
  <c r="T1357" i="4" s="1"/>
  <c r="S1357" i="4" s="1"/>
  <c r="O1357" i="4"/>
  <c r="V1358" i="4" l="1"/>
  <c r="U4858" i="4"/>
  <c r="E4858" i="4"/>
  <c r="T4858" i="4" s="1"/>
  <c r="S4858" i="4" s="1"/>
  <c r="V4859" i="4" s="1"/>
  <c r="C4859" i="4"/>
  <c r="O4858" i="4"/>
  <c r="Q4858" i="4"/>
  <c r="U1358" i="4"/>
  <c r="E1358" i="4"/>
  <c r="T1358" i="4" s="1"/>
  <c r="S1358" i="4" s="1"/>
  <c r="V1359" i="4" s="1"/>
  <c r="C1359" i="4"/>
  <c r="O1358" i="4"/>
  <c r="U4859" i="4" l="1"/>
  <c r="E4859" i="4"/>
  <c r="T4859" i="4" s="1"/>
  <c r="S4859" i="4" s="1"/>
  <c r="V4860" i="4" s="1"/>
  <c r="C4860" i="4"/>
  <c r="O4859" i="4"/>
  <c r="Q4859" i="4"/>
  <c r="U1359" i="4"/>
  <c r="E1359" i="4"/>
  <c r="T1359" i="4" s="1"/>
  <c r="S1359" i="4" s="1"/>
  <c r="V1360" i="4" s="1"/>
  <c r="C1360" i="4"/>
  <c r="O1359" i="4"/>
  <c r="U1360" i="4" l="1"/>
  <c r="C1361" i="4"/>
  <c r="E1360" i="4"/>
  <c r="T1360" i="4" s="1"/>
  <c r="S1360" i="4" s="1"/>
  <c r="V1361" i="4" s="1"/>
  <c r="O1360" i="4"/>
  <c r="U4860" i="4"/>
  <c r="E4860" i="4"/>
  <c r="T4860" i="4" s="1"/>
  <c r="S4860" i="4" s="1"/>
  <c r="V4861" i="4" s="1"/>
  <c r="C4861" i="4"/>
  <c r="O4860" i="4"/>
  <c r="Q4860" i="4"/>
  <c r="U1361" i="4" l="1"/>
  <c r="E1361" i="4"/>
  <c r="T1361" i="4" s="1"/>
  <c r="S1361" i="4" s="1"/>
  <c r="V1362" i="4" s="1"/>
  <c r="C1362" i="4"/>
  <c r="O1361" i="4"/>
  <c r="U4861" i="4"/>
  <c r="E4861" i="4"/>
  <c r="T4861" i="4" s="1"/>
  <c r="S4861" i="4" s="1"/>
  <c r="V4862" i="4" s="1"/>
  <c r="C4862" i="4"/>
  <c r="O4861" i="4"/>
  <c r="Q4861" i="4"/>
  <c r="U1362" i="4" l="1"/>
  <c r="E1362" i="4"/>
  <c r="T1362" i="4" s="1"/>
  <c r="S1362" i="4" s="1"/>
  <c r="V1363" i="4" s="1"/>
  <c r="C1363" i="4"/>
  <c r="O1362" i="4"/>
  <c r="U4862" i="4"/>
  <c r="E4862" i="4"/>
  <c r="T4862" i="4" s="1"/>
  <c r="S4862" i="4" s="1"/>
  <c r="V4863" i="4" s="1"/>
  <c r="C4863" i="4"/>
  <c r="Q4862" i="4"/>
  <c r="O4862" i="4"/>
  <c r="U1363" i="4" l="1"/>
  <c r="C1364" i="4"/>
  <c r="E1363" i="4"/>
  <c r="T1363" i="4" s="1"/>
  <c r="S1363" i="4" s="1"/>
  <c r="V1364" i="4" s="1"/>
  <c r="O1363" i="4"/>
  <c r="U4863" i="4"/>
  <c r="C4864" i="4"/>
  <c r="E4863" i="4"/>
  <c r="T4863" i="4" s="1"/>
  <c r="S4863" i="4" s="1"/>
  <c r="V4864" i="4" s="1"/>
  <c r="O4863" i="4"/>
  <c r="Q4863" i="4"/>
  <c r="U4864" i="4" l="1"/>
  <c r="E4864" i="4"/>
  <c r="T4864" i="4" s="1"/>
  <c r="S4864" i="4" s="1"/>
  <c r="V4865" i="4" s="1"/>
  <c r="C4865" i="4"/>
  <c r="Q4864" i="4"/>
  <c r="O4864" i="4"/>
  <c r="U1364" i="4"/>
  <c r="E1364" i="4"/>
  <c r="T1364" i="4" s="1"/>
  <c r="S1364" i="4" s="1"/>
  <c r="V1365" i="4" s="1"/>
  <c r="C1365" i="4"/>
  <c r="O1364" i="4"/>
  <c r="U1365" i="4" l="1"/>
  <c r="E1365" i="4"/>
  <c r="T1365" i="4" s="1"/>
  <c r="S1365" i="4" s="1"/>
  <c r="V1366" i="4" s="1"/>
  <c r="C1366" i="4"/>
  <c r="O1365" i="4"/>
  <c r="U4865" i="4"/>
  <c r="E4865" i="4"/>
  <c r="T4865" i="4" s="1"/>
  <c r="S4865" i="4" s="1"/>
  <c r="V4866" i="4" s="1"/>
  <c r="C4866" i="4"/>
  <c r="O4865" i="4"/>
  <c r="Q4865" i="4"/>
  <c r="U1366" i="4" l="1"/>
  <c r="C1367" i="4"/>
  <c r="E1366" i="4"/>
  <c r="T1366" i="4" s="1"/>
  <c r="S1366" i="4" s="1"/>
  <c r="V1367" i="4" s="1"/>
  <c r="O1366" i="4"/>
  <c r="U4866" i="4"/>
  <c r="C4867" i="4"/>
  <c r="E4866" i="4"/>
  <c r="T4866" i="4" s="1"/>
  <c r="S4866" i="4" s="1"/>
  <c r="V4867" i="4" s="1"/>
  <c r="Q4866" i="4"/>
  <c r="O4866" i="4"/>
  <c r="U4867" i="4" l="1"/>
  <c r="E4867" i="4"/>
  <c r="T4867" i="4" s="1"/>
  <c r="S4867" i="4" s="1"/>
  <c r="V4868" i="4" s="1"/>
  <c r="C4868" i="4"/>
  <c r="O4867" i="4"/>
  <c r="Q4867" i="4"/>
  <c r="U1367" i="4"/>
  <c r="E1367" i="4"/>
  <c r="T1367" i="4" s="1"/>
  <c r="S1367" i="4" s="1"/>
  <c r="C1368" i="4"/>
  <c r="O1367" i="4"/>
  <c r="E4868" i="4" l="1"/>
  <c r="T4868" i="4" s="1"/>
  <c r="S4868" i="4" s="1"/>
  <c r="U4868" i="4"/>
  <c r="C4869" i="4"/>
  <c r="Q4868" i="4"/>
  <c r="O4868" i="4"/>
  <c r="U1368" i="4"/>
  <c r="C1369" i="4"/>
  <c r="E1368" i="4"/>
  <c r="T1368" i="4" s="1"/>
  <c r="S1368" i="4" s="1"/>
  <c r="V1369" i="4" s="1"/>
  <c r="O1368" i="4"/>
  <c r="V1368" i="4"/>
  <c r="U1369" i="4" l="1"/>
  <c r="C1370" i="4"/>
  <c r="E1369" i="4"/>
  <c r="T1369" i="4" s="1"/>
  <c r="S1369" i="4" s="1"/>
  <c r="V1370" i="4" s="1"/>
  <c r="O1369" i="4"/>
  <c r="U4869" i="4"/>
  <c r="C4870" i="4"/>
  <c r="E4869" i="4"/>
  <c r="T4869" i="4" s="1"/>
  <c r="S4869" i="4" s="1"/>
  <c r="O4869" i="4"/>
  <c r="Q4869" i="4"/>
  <c r="V4869" i="4"/>
  <c r="U4870" i="4" l="1"/>
  <c r="E4870" i="4"/>
  <c r="T4870" i="4" s="1"/>
  <c r="S4870" i="4" s="1"/>
  <c r="V4871" i="4" s="1"/>
  <c r="C4871" i="4"/>
  <c r="Q4870" i="4"/>
  <c r="O4870" i="4"/>
  <c r="U1370" i="4"/>
  <c r="E1370" i="4"/>
  <c r="T1370" i="4" s="1"/>
  <c r="S1370" i="4" s="1"/>
  <c r="V1371" i="4" s="1"/>
  <c r="C1371" i="4"/>
  <c r="O1370" i="4"/>
  <c r="V4870" i="4"/>
  <c r="U1371" i="4" l="1"/>
  <c r="E1371" i="4"/>
  <c r="T1371" i="4" s="1"/>
  <c r="S1371" i="4" s="1"/>
  <c r="V1372" i="4" s="1"/>
  <c r="C1372" i="4"/>
  <c r="O1371" i="4"/>
  <c r="U4871" i="4"/>
  <c r="E4871" i="4"/>
  <c r="T4871" i="4" s="1"/>
  <c r="S4871" i="4" s="1"/>
  <c r="V4872" i="4" s="1"/>
  <c r="C4872" i="4"/>
  <c r="O4871" i="4"/>
  <c r="Q4871" i="4"/>
  <c r="U1372" i="4" l="1"/>
  <c r="C1373" i="4"/>
  <c r="E1372" i="4"/>
  <c r="T1372" i="4" s="1"/>
  <c r="S1372" i="4" s="1"/>
  <c r="V1373" i="4" s="1"/>
  <c r="O1372" i="4"/>
  <c r="U4872" i="4"/>
  <c r="E4872" i="4"/>
  <c r="T4872" i="4" s="1"/>
  <c r="S4872" i="4" s="1"/>
  <c r="V4873" i="4" s="1"/>
  <c r="C4873" i="4"/>
  <c r="Q4872" i="4"/>
  <c r="O4872" i="4"/>
  <c r="U1373" i="4" l="1"/>
  <c r="E1373" i="4"/>
  <c r="T1373" i="4" s="1"/>
  <c r="S1373" i="4" s="1"/>
  <c r="V1374" i="4" s="1"/>
  <c r="C1374" i="4"/>
  <c r="O1373" i="4"/>
  <c r="U4873" i="4"/>
  <c r="E4873" i="4"/>
  <c r="T4873" i="4" s="1"/>
  <c r="S4873" i="4" s="1"/>
  <c r="V4874" i="4" s="1"/>
  <c r="C4874" i="4"/>
  <c r="O4873" i="4"/>
  <c r="Q4873" i="4"/>
  <c r="U1374" i="4" l="1"/>
  <c r="E1374" i="4"/>
  <c r="T1374" i="4" s="1"/>
  <c r="S1374" i="4" s="1"/>
  <c r="V1375" i="4" s="1"/>
  <c r="C1375" i="4"/>
  <c r="O1374" i="4"/>
  <c r="E4874" i="4"/>
  <c r="T4874" i="4" s="1"/>
  <c r="S4874" i="4" s="1"/>
  <c r="V4875" i="4" s="1"/>
  <c r="U4874" i="4"/>
  <c r="C4875" i="4"/>
  <c r="Q4874" i="4"/>
  <c r="O4874" i="4"/>
  <c r="U1375" i="4" l="1"/>
  <c r="C1376" i="4"/>
  <c r="E1375" i="4"/>
  <c r="T1375" i="4" s="1"/>
  <c r="S1375" i="4" s="1"/>
  <c r="V1376" i="4" s="1"/>
  <c r="O1375" i="4"/>
  <c r="U4875" i="4"/>
  <c r="C4876" i="4"/>
  <c r="E4875" i="4"/>
  <c r="T4875" i="4" s="1"/>
  <c r="S4875" i="4" s="1"/>
  <c r="V4876" i="4" s="1"/>
  <c r="O4875" i="4"/>
  <c r="Q4875" i="4"/>
  <c r="U4876" i="4" l="1"/>
  <c r="E4876" i="4"/>
  <c r="T4876" i="4" s="1"/>
  <c r="S4876" i="4" s="1"/>
  <c r="V4877" i="4" s="1"/>
  <c r="C4877" i="4"/>
  <c r="Q4876" i="4"/>
  <c r="O4876" i="4"/>
  <c r="U1376" i="4"/>
  <c r="E1376" i="4"/>
  <c r="T1376" i="4" s="1"/>
  <c r="S1376" i="4" s="1"/>
  <c r="V1377" i="4" s="1"/>
  <c r="C1377" i="4"/>
  <c r="O1376" i="4"/>
  <c r="U1377" i="4" l="1"/>
  <c r="E1377" i="4"/>
  <c r="T1377" i="4" s="1"/>
  <c r="S1377" i="4" s="1"/>
  <c r="V1378" i="4" s="1"/>
  <c r="O1377" i="4"/>
  <c r="C1378" i="4"/>
  <c r="U4877" i="4"/>
  <c r="E4877" i="4"/>
  <c r="T4877" i="4" s="1"/>
  <c r="S4877" i="4" s="1"/>
  <c r="V4878" i="4" s="1"/>
  <c r="C4878" i="4"/>
  <c r="O4877" i="4"/>
  <c r="Q4877" i="4"/>
  <c r="U1378" i="4" l="1"/>
  <c r="C1379" i="4"/>
  <c r="E1378" i="4"/>
  <c r="T1378" i="4" s="1"/>
  <c r="S1378" i="4" s="1"/>
  <c r="V1379" i="4" s="1"/>
  <c r="O1378" i="4"/>
  <c r="U4878" i="4"/>
  <c r="C4879" i="4"/>
  <c r="E4878" i="4"/>
  <c r="T4878" i="4" s="1"/>
  <c r="S4878" i="4" s="1"/>
  <c r="O4878" i="4"/>
  <c r="Q4878" i="4"/>
  <c r="U1379" i="4" l="1"/>
  <c r="E1379" i="4"/>
  <c r="T1379" i="4" s="1"/>
  <c r="S1379" i="4" s="1"/>
  <c r="V1380" i="4" s="1"/>
  <c r="C1380" i="4"/>
  <c r="O1379" i="4"/>
  <c r="U4879" i="4"/>
  <c r="E4879" i="4"/>
  <c r="T4879" i="4" s="1"/>
  <c r="S4879" i="4" s="1"/>
  <c r="V4880" i="4" s="1"/>
  <c r="C4880" i="4"/>
  <c r="O4879" i="4"/>
  <c r="Q4879" i="4"/>
  <c r="V4879" i="4"/>
  <c r="U1380" i="4" l="1"/>
  <c r="E1380" i="4"/>
  <c r="T1380" i="4" s="1"/>
  <c r="S1380" i="4" s="1"/>
  <c r="V1381" i="4" s="1"/>
  <c r="C1381" i="4"/>
  <c r="O1380" i="4"/>
  <c r="U4880" i="4"/>
  <c r="E4880" i="4"/>
  <c r="T4880" i="4" s="1"/>
  <c r="S4880" i="4" s="1"/>
  <c r="V4881" i="4" s="1"/>
  <c r="C4881" i="4"/>
  <c r="Q4880" i="4"/>
  <c r="O4880" i="4"/>
  <c r="U1381" i="4" l="1"/>
  <c r="C1382" i="4"/>
  <c r="E1381" i="4"/>
  <c r="T1381" i="4" s="1"/>
  <c r="S1381" i="4" s="1"/>
  <c r="V1382" i="4" s="1"/>
  <c r="O1381" i="4"/>
  <c r="U4881" i="4"/>
  <c r="C4882" i="4"/>
  <c r="E4881" i="4"/>
  <c r="T4881" i="4" s="1"/>
  <c r="S4881" i="4" s="1"/>
  <c r="V4882" i="4" s="1"/>
  <c r="Q4881" i="4"/>
  <c r="O4881" i="4"/>
  <c r="U4882" i="4" l="1"/>
  <c r="E4882" i="4"/>
  <c r="T4882" i="4" s="1"/>
  <c r="S4882" i="4" s="1"/>
  <c r="V4883" i="4" s="1"/>
  <c r="C4883" i="4"/>
  <c r="O4882" i="4"/>
  <c r="Q4882" i="4"/>
  <c r="U1382" i="4"/>
  <c r="E1382" i="4"/>
  <c r="T1382" i="4" s="1"/>
  <c r="S1382" i="4" s="1"/>
  <c r="V1383" i="4" s="1"/>
  <c r="C1383" i="4"/>
  <c r="O1382" i="4"/>
  <c r="U4883" i="4" l="1"/>
  <c r="E4883" i="4"/>
  <c r="T4883" i="4" s="1"/>
  <c r="S4883" i="4" s="1"/>
  <c r="V4884" i="4" s="1"/>
  <c r="C4884" i="4"/>
  <c r="Q4883" i="4"/>
  <c r="O4883" i="4"/>
  <c r="U1383" i="4"/>
  <c r="E1383" i="4"/>
  <c r="T1383" i="4" s="1"/>
  <c r="S1383" i="4" s="1"/>
  <c r="V1384" i="4" s="1"/>
  <c r="C1384" i="4"/>
  <c r="O1383" i="4"/>
  <c r="U1384" i="4" l="1"/>
  <c r="C1385" i="4"/>
  <c r="E1384" i="4"/>
  <c r="T1384" i="4" s="1"/>
  <c r="S1384" i="4" s="1"/>
  <c r="V1385" i="4" s="1"/>
  <c r="O1384" i="4"/>
  <c r="U4884" i="4"/>
  <c r="E4884" i="4"/>
  <c r="T4884" i="4" s="1"/>
  <c r="S4884" i="4" s="1"/>
  <c r="V4885" i="4" s="1"/>
  <c r="Q4884" i="4"/>
  <c r="O4884" i="4"/>
  <c r="C4885" i="4"/>
  <c r="U4885" i="4" l="1"/>
  <c r="E4885" i="4"/>
  <c r="T4885" i="4" s="1"/>
  <c r="S4885" i="4" s="1"/>
  <c r="V4886" i="4" s="1"/>
  <c r="C4886" i="4"/>
  <c r="O4885" i="4"/>
  <c r="Q4885" i="4"/>
  <c r="U1385" i="4"/>
  <c r="E1385" i="4"/>
  <c r="T1385" i="4" s="1"/>
  <c r="S1385" i="4" s="1"/>
  <c r="V1386" i="4" s="1"/>
  <c r="C1386" i="4"/>
  <c r="O1385" i="4"/>
  <c r="U1386" i="4" l="1"/>
  <c r="C1387" i="4"/>
  <c r="E1386" i="4"/>
  <c r="T1386" i="4" s="1"/>
  <c r="S1386" i="4" s="1"/>
  <c r="V1387" i="4" s="1"/>
  <c r="O1386" i="4"/>
  <c r="E4886" i="4"/>
  <c r="T4886" i="4" s="1"/>
  <c r="S4886" i="4" s="1"/>
  <c r="V4887" i="4" s="1"/>
  <c r="U4886" i="4"/>
  <c r="C4887" i="4"/>
  <c r="O4886" i="4"/>
  <c r="Q4886" i="4"/>
  <c r="U1387" i="4" l="1"/>
  <c r="C1388" i="4"/>
  <c r="E1387" i="4"/>
  <c r="T1387" i="4" s="1"/>
  <c r="S1387" i="4" s="1"/>
  <c r="V1388" i="4" s="1"/>
  <c r="O1387" i="4"/>
  <c r="U4887" i="4"/>
  <c r="C4888" i="4"/>
  <c r="E4887" i="4"/>
  <c r="T4887" i="4" s="1"/>
  <c r="S4887" i="4" s="1"/>
  <c r="V4888" i="4" s="1"/>
  <c r="O4887" i="4"/>
  <c r="Q4887" i="4"/>
  <c r="U4888" i="4" l="1"/>
  <c r="E4888" i="4"/>
  <c r="T4888" i="4" s="1"/>
  <c r="S4888" i="4" s="1"/>
  <c r="V4889" i="4" s="1"/>
  <c r="C4889" i="4"/>
  <c r="O4888" i="4"/>
  <c r="Q4888" i="4"/>
  <c r="U1388" i="4"/>
  <c r="E1388" i="4"/>
  <c r="T1388" i="4" s="1"/>
  <c r="S1388" i="4" s="1"/>
  <c r="V1389" i="4" s="1"/>
  <c r="C1389" i="4"/>
  <c r="O1388" i="4"/>
  <c r="U1389" i="4" l="1"/>
  <c r="E1389" i="4"/>
  <c r="T1389" i="4" s="1"/>
  <c r="S1389" i="4" s="1"/>
  <c r="V1390" i="4" s="1"/>
  <c r="C1390" i="4"/>
  <c r="O1389" i="4"/>
  <c r="U4889" i="4"/>
  <c r="E4889" i="4"/>
  <c r="T4889" i="4" s="1"/>
  <c r="S4889" i="4" s="1"/>
  <c r="V4890" i="4" s="1"/>
  <c r="C4890" i="4"/>
  <c r="Q4889" i="4"/>
  <c r="O4889" i="4"/>
  <c r="U1390" i="4" l="1"/>
  <c r="C1391" i="4"/>
  <c r="E1390" i="4"/>
  <c r="T1390" i="4" s="1"/>
  <c r="S1390" i="4" s="1"/>
  <c r="V1391" i="4" s="1"/>
  <c r="O1390" i="4"/>
  <c r="U4890" i="4"/>
  <c r="C4891" i="4"/>
  <c r="E4890" i="4"/>
  <c r="T4890" i="4" s="1"/>
  <c r="S4890" i="4" s="1"/>
  <c r="V4891" i="4" s="1"/>
  <c r="O4890" i="4"/>
  <c r="Q4890" i="4"/>
  <c r="U4891" i="4" l="1"/>
  <c r="E4891" i="4"/>
  <c r="T4891" i="4" s="1"/>
  <c r="S4891" i="4" s="1"/>
  <c r="V4892" i="4" s="1"/>
  <c r="C4892" i="4"/>
  <c r="Q4891" i="4"/>
  <c r="O4891" i="4"/>
  <c r="U1391" i="4"/>
  <c r="E1391" i="4"/>
  <c r="T1391" i="4" s="1"/>
  <c r="S1391" i="4" s="1"/>
  <c r="V1392" i="4" s="1"/>
  <c r="C1392" i="4"/>
  <c r="O1391" i="4"/>
  <c r="U1392" i="4" l="1"/>
  <c r="E1392" i="4"/>
  <c r="T1392" i="4" s="1"/>
  <c r="S1392" i="4" s="1"/>
  <c r="V1393" i="4" s="1"/>
  <c r="C1393" i="4"/>
  <c r="O1392" i="4"/>
  <c r="E4892" i="4"/>
  <c r="T4892" i="4" s="1"/>
  <c r="S4892" i="4" s="1"/>
  <c r="V4893" i="4" s="1"/>
  <c r="U4892" i="4"/>
  <c r="C4893" i="4"/>
  <c r="Q4892" i="4"/>
  <c r="O4892" i="4"/>
  <c r="U1393" i="4" l="1"/>
  <c r="C1394" i="4"/>
  <c r="E1393" i="4"/>
  <c r="T1393" i="4" s="1"/>
  <c r="S1393" i="4" s="1"/>
  <c r="V1394" i="4" s="1"/>
  <c r="O1393" i="4"/>
  <c r="U4893" i="4"/>
  <c r="C4894" i="4"/>
  <c r="E4893" i="4"/>
  <c r="T4893" i="4" s="1"/>
  <c r="S4893" i="4" s="1"/>
  <c r="V4894" i="4" s="1"/>
  <c r="Q4893" i="4"/>
  <c r="O4893" i="4"/>
  <c r="U4894" i="4" l="1"/>
  <c r="E4894" i="4"/>
  <c r="T4894" i="4" s="1"/>
  <c r="S4894" i="4" s="1"/>
  <c r="V4895" i="4" s="1"/>
  <c r="C4895" i="4"/>
  <c r="O4894" i="4"/>
  <c r="Q4894" i="4"/>
  <c r="U1394" i="4"/>
  <c r="E1394" i="4"/>
  <c r="T1394" i="4" s="1"/>
  <c r="S1394" i="4" s="1"/>
  <c r="V1395" i="4" s="1"/>
  <c r="C1395" i="4"/>
  <c r="O1394" i="4"/>
  <c r="U1395" i="4" l="1"/>
  <c r="C1396" i="4"/>
  <c r="E1395" i="4"/>
  <c r="T1395" i="4" s="1"/>
  <c r="S1395" i="4" s="1"/>
  <c r="V1396" i="4" s="1"/>
  <c r="O1395" i="4"/>
  <c r="U4895" i="4"/>
  <c r="E4895" i="4"/>
  <c r="T4895" i="4" s="1"/>
  <c r="S4895" i="4" s="1"/>
  <c r="V4896" i="4" s="1"/>
  <c r="C4896" i="4"/>
  <c r="Q4895" i="4"/>
  <c r="O4895" i="4"/>
  <c r="U1396" i="4" l="1"/>
  <c r="C1397" i="4"/>
  <c r="E1396" i="4"/>
  <c r="T1396" i="4" s="1"/>
  <c r="S1396" i="4" s="1"/>
  <c r="V1397" i="4" s="1"/>
  <c r="O1396" i="4"/>
  <c r="U4896" i="4"/>
  <c r="E4896" i="4"/>
  <c r="T4896" i="4" s="1"/>
  <c r="S4896" i="4" s="1"/>
  <c r="V4897" i="4" s="1"/>
  <c r="C4897" i="4"/>
  <c r="Q4896" i="4"/>
  <c r="O4896" i="4"/>
  <c r="U1397" i="4" l="1"/>
  <c r="E1397" i="4"/>
  <c r="T1397" i="4" s="1"/>
  <c r="S1397" i="4" s="1"/>
  <c r="V1398" i="4" s="1"/>
  <c r="C1398" i="4"/>
  <c r="O1397" i="4"/>
  <c r="U4897" i="4"/>
  <c r="E4897" i="4"/>
  <c r="T4897" i="4" s="1"/>
  <c r="S4897" i="4" s="1"/>
  <c r="V4898" i="4" s="1"/>
  <c r="C4898" i="4"/>
  <c r="Q4897" i="4"/>
  <c r="O4897" i="4"/>
  <c r="U1398" i="4" l="1"/>
  <c r="E1398" i="4"/>
  <c r="T1398" i="4" s="1"/>
  <c r="S1398" i="4" s="1"/>
  <c r="V1399" i="4" s="1"/>
  <c r="C1399" i="4"/>
  <c r="O1398" i="4"/>
  <c r="U4898" i="4"/>
  <c r="E4898" i="4"/>
  <c r="T4898" i="4" s="1"/>
  <c r="S4898" i="4" s="1"/>
  <c r="V4899" i="4" s="1"/>
  <c r="C4899" i="4"/>
  <c r="Q4898" i="4"/>
  <c r="O4898" i="4"/>
  <c r="U1399" i="4" l="1"/>
  <c r="C1400" i="4"/>
  <c r="E1399" i="4"/>
  <c r="T1399" i="4" s="1"/>
  <c r="S1399" i="4" s="1"/>
  <c r="V1400" i="4" s="1"/>
  <c r="O1399" i="4"/>
  <c r="U4899" i="4"/>
  <c r="C4900" i="4"/>
  <c r="E4899" i="4"/>
  <c r="T4899" i="4" s="1"/>
  <c r="S4899" i="4" s="1"/>
  <c r="V4900" i="4" s="1"/>
  <c r="Q4899" i="4"/>
  <c r="O4899" i="4"/>
  <c r="U4900" i="4" l="1"/>
  <c r="E4900" i="4"/>
  <c r="T4900" i="4" s="1"/>
  <c r="S4900" i="4" s="1"/>
  <c r="V4901" i="4" s="1"/>
  <c r="C4901" i="4"/>
  <c r="O4900" i="4"/>
  <c r="Q4900" i="4"/>
  <c r="U1400" i="4"/>
  <c r="E1400" i="4"/>
  <c r="T1400" i="4" s="1"/>
  <c r="S1400" i="4" s="1"/>
  <c r="V1401" i="4" s="1"/>
  <c r="C1401" i="4"/>
  <c r="O1400" i="4"/>
  <c r="U1401" i="4" l="1"/>
  <c r="E1401" i="4"/>
  <c r="T1401" i="4" s="1"/>
  <c r="S1401" i="4" s="1"/>
  <c r="V1402" i="4" s="1"/>
  <c r="C1402" i="4"/>
  <c r="O1401" i="4"/>
  <c r="U4901" i="4"/>
  <c r="E4901" i="4"/>
  <c r="T4901" i="4" s="1"/>
  <c r="S4901" i="4" s="1"/>
  <c r="V4902" i="4" s="1"/>
  <c r="C4902" i="4"/>
  <c r="Q4901" i="4"/>
  <c r="O4901" i="4"/>
  <c r="U1402" i="4" l="1"/>
  <c r="C1403" i="4"/>
  <c r="E1402" i="4"/>
  <c r="T1402" i="4" s="1"/>
  <c r="S1402" i="4" s="1"/>
  <c r="V1403" i="4" s="1"/>
  <c r="O1402" i="4"/>
  <c r="U4902" i="4"/>
  <c r="C4903" i="4"/>
  <c r="E4902" i="4"/>
  <c r="T4902" i="4" s="1"/>
  <c r="S4902" i="4" s="1"/>
  <c r="V4903" i="4" s="1"/>
  <c r="O4902" i="4"/>
  <c r="Q4902" i="4"/>
  <c r="U4903" i="4" l="1"/>
  <c r="E4903" i="4"/>
  <c r="T4903" i="4" s="1"/>
  <c r="S4903" i="4" s="1"/>
  <c r="V4904" i="4" s="1"/>
  <c r="C4904" i="4"/>
  <c r="Q4903" i="4"/>
  <c r="O4903" i="4"/>
  <c r="U1403" i="4"/>
  <c r="E1403" i="4"/>
  <c r="T1403" i="4" s="1"/>
  <c r="S1403" i="4" s="1"/>
  <c r="V1404" i="4" s="1"/>
  <c r="C1404" i="4"/>
  <c r="O1403" i="4"/>
  <c r="U1404" i="4" l="1"/>
  <c r="E1404" i="4"/>
  <c r="T1404" i="4" s="1"/>
  <c r="S1404" i="4" s="1"/>
  <c r="V1405" i="4" s="1"/>
  <c r="C1405" i="4"/>
  <c r="O1404" i="4"/>
  <c r="E4904" i="4"/>
  <c r="T4904" i="4" s="1"/>
  <c r="S4904" i="4" s="1"/>
  <c r="V4905" i="4" s="1"/>
  <c r="U4904" i="4"/>
  <c r="C4905" i="4"/>
  <c r="Q4904" i="4"/>
  <c r="O4904" i="4"/>
  <c r="U1405" i="4" l="1"/>
  <c r="C1406" i="4"/>
  <c r="E1405" i="4"/>
  <c r="T1405" i="4" s="1"/>
  <c r="S1405" i="4" s="1"/>
  <c r="V1406" i="4" s="1"/>
  <c r="O1405" i="4"/>
  <c r="U4905" i="4"/>
  <c r="C4906" i="4"/>
  <c r="E4905" i="4"/>
  <c r="T4905" i="4" s="1"/>
  <c r="S4905" i="4" s="1"/>
  <c r="V4906" i="4" s="1"/>
  <c r="Q4905" i="4"/>
  <c r="O4905" i="4"/>
  <c r="U4906" i="4" l="1"/>
  <c r="C4907" i="4"/>
  <c r="E4906" i="4"/>
  <c r="T4906" i="4" s="1"/>
  <c r="S4906" i="4" s="1"/>
  <c r="V4907" i="4" s="1"/>
  <c r="O4906" i="4"/>
  <c r="Q4906" i="4"/>
  <c r="U1406" i="4"/>
  <c r="C1407" i="4"/>
  <c r="E1406" i="4"/>
  <c r="T1406" i="4" s="1"/>
  <c r="S1406" i="4" s="1"/>
  <c r="V1407" i="4" s="1"/>
  <c r="O1406" i="4"/>
  <c r="U4907" i="4" l="1"/>
  <c r="E4907" i="4"/>
  <c r="T4907" i="4" s="1"/>
  <c r="S4907" i="4" s="1"/>
  <c r="V4908" i="4" s="1"/>
  <c r="C4908" i="4"/>
  <c r="O4907" i="4"/>
  <c r="Q4907" i="4"/>
  <c r="U1407" i="4"/>
  <c r="E1407" i="4"/>
  <c r="T1407" i="4" s="1"/>
  <c r="S1407" i="4" s="1"/>
  <c r="V1408" i="4" s="1"/>
  <c r="C1408" i="4"/>
  <c r="O1407" i="4"/>
  <c r="U1408" i="4" l="1"/>
  <c r="C1409" i="4"/>
  <c r="E1408" i="4"/>
  <c r="T1408" i="4" s="1"/>
  <c r="S1408" i="4" s="1"/>
  <c r="V1409" i="4" s="1"/>
  <c r="O1408" i="4"/>
  <c r="U4908" i="4"/>
  <c r="C4909" i="4"/>
  <c r="Q4908" i="4"/>
  <c r="E4908" i="4"/>
  <c r="T4908" i="4" s="1"/>
  <c r="S4908" i="4" s="1"/>
  <c r="V4909" i="4" s="1"/>
  <c r="O4908" i="4"/>
  <c r="U4909" i="4" l="1"/>
  <c r="E4909" i="4"/>
  <c r="T4909" i="4" s="1"/>
  <c r="S4909" i="4" s="1"/>
  <c r="V4910" i="4" s="1"/>
  <c r="C4910" i="4"/>
  <c r="Q4909" i="4"/>
  <c r="O4909" i="4"/>
  <c r="U1409" i="4"/>
  <c r="E1409" i="4"/>
  <c r="T1409" i="4" s="1"/>
  <c r="S1409" i="4" s="1"/>
  <c r="V1410" i="4" s="1"/>
  <c r="C1410" i="4"/>
  <c r="O1409" i="4"/>
  <c r="U1410" i="4" l="1"/>
  <c r="E1410" i="4"/>
  <c r="T1410" i="4" s="1"/>
  <c r="S1410" i="4" s="1"/>
  <c r="V1411" i="4" s="1"/>
  <c r="C1411" i="4"/>
  <c r="O1410" i="4"/>
  <c r="E4910" i="4"/>
  <c r="T4910" i="4" s="1"/>
  <c r="S4910" i="4" s="1"/>
  <c r="V4911" i="4" s="1"/>
  <c r="C4911" i="4"/>
  <c r="U4910" i="4"/>
  <c r="O4910" i="4"/>
  <c r="Q4910" i="4"/>
  <c r="U4911" i="4" l="1"/>
  <c r="E4911" i="4"/>
  <c r="T4911" i="4" s="1"/>
  <c r="S4911" i="4" s="1"/>
  <c r="V4912" i="4" s="1"/>
  <c r="C4912" i="4"/>
  <c r="Q4911" i="4"/>
  <c r="O4911" i="4"/>
  <c r="U1411" i="4"/>
  <c r="C1412" i="4"/>
  <c r="E1411" i="4"/>
  <c r="T1411" i="4" s="1"/>
  <c r="S1411" i="4" s="1"/>
  <c r="V1412" i="4" s="1"/>
  <c r="O1411" i="4"/>
  <c r="U4912" i="4" l="1"/>
  <c r="E4912" i="4"/>
  <c r="T4912" i="4" s="1"/>
  <c r="S4912" i="4" s="1"/>
  <c r="V4913" i="4" s="1"/>
  <c r="C4913" i="4"/>
  <c r="O4912" i="4"/>
  <c r="Q4912" i="4"/>
  <c r="U1412" i="4"/>
  <c r="E1412" i="4"/>
  <c r="T1412" i="4" s="1"/>
  <c r="S1412" i="4" s="1"/>
  <c r="V1413" i="4" s="1"/>
  <c r="C1413" i="4"/>
  <c r="O1412" i="4"/>
  <c r="U1413" i="4" l="1"/>
  <c r="C1414" i="4"/>
  <c r="E1413" i="4"/>
  <c r="T1413" i="4" s="1"/>
  <c r="S1413" i="4" s="1"/>
  <c r="V1414" i="4" s="1"/>
  <c r="O1413" i="4"/>
  <c r="U4913" i="4"/>
  <c r="E4913" i="4"/>
  <c r="T4913" i="4" s="1"/>
  <c r="S4913" i="4" s="1"/>
  <c r="V4914" i="4" s="1"/>
  <c r="C4914" i="4"/>
  <c r="Q4913" i="4"/>
  <c r="O4913" i="4"/>
  <c r="U1414" i="4" l="1"/>
  <c r="C1415" i="4"/>
  <c r="E1414" i="4"/>
  <c r="T1414" i="4" s="1"/>
  <c r="S1414" i="4" s="1"/>
  <c r="V1415" i="4" s="1"/>
  <c r="O1414" i="4"/>
  <c r="U4914" i="4"/>
  <c r="E4914" i="4"/>
  <c r="T4914" i="4" s="1"/>
  <c r="S4914" i="4" s="1"/>
  <c r="V4915" i="4" s="1"/>
  <c r="C4915" i="4"/>
  <c r="Q4914" i="4"/>
  <c r="O4914" i="4"/>
  <c r="U1415" i="4" l="1"/>
  <c r="E1415" i="4"/>
  <c r="T1415" i="4" s="1"/>
  <c r="S1415" i="4" s="1"/>
  <c r="V1416" i="4" s="1"/>
  <c r="C1416" i="4"/>
  <c r="O1415" i="4"/>
  <c r="U4915" i="4"/>
  <c r="E4915" i="4"/>
  <c r="T4915" i="4" s="1"/>
  <c r="S4915" i="4" s="1"/>
  <c r="V4916" i="4" s="1"/>
  <c r="C4916" i="4"/>
  <c r="O4915" i="4"/>
  <c r="Q4915" i="4"/>
  <c r="U1416" i="4" l="1"/>
  <c r="E1416" i="4"/>
  <c r="T1416" i="4" s="1"/>
  <c r="S1416" i="4" s="1"/>
  <c r="V1417" i="4" s="1"/>
  <c r="C1417" i="4"/>
  <c r="O1416" i="4"/>
  <c r="U4916" i="4"/>
  <c r="E4916" i="4"/>
  <c r="T4916" i="4" s="1"/>
  <c r="S4916" i="4" s="1"/>
  <c r="V4917" i="4" s="1"/>
  <c r="C4917" i="4"/>
  <c r="Q4916" i="4"/>
  <c r="O4916" i="4"/>
  <c r="U1417" i="4" l="1"/>
  <c r="C1418" i="4"/>
  <c r="E1417" i="4"/>
  <c r="T1417" i="4" s="1"/>
  <c r="S1417" i="4" s="1"/>
  <c r="V1418" i="4" s="1"/>
  <c r="O1417" i="4"/>
  <c r="U4917" i="4"/>
  <c r="E4917" i="4"/>
  <c r="T4917" i="4" s="1"/>
  <c r="S4917" i="4" s="1"/>
  <c r="V4918" i="4" s="1"/>
  <c r="C4918" i="4"/>
  <c r="Q4917" i="4"/>
  <c r="O4917" i="4"/>
  <c r="U1418" i="4" l="1"/>
  <c r="E1418" i="4"/>
  <c r="T1418" i="4" s="1"/>
  <c r="S1418" i="4" s="1"/>
  <c r="V1419" i="4" s="1"/>
  <c r="C1419" i="4"/>
  <c r="O1418" i="4"/>
  <c r="U4918" i="4"/>
  <c r="E4918" i="4"/>
  <c r="T4918" i="4" s="1"/>
  <c r="S4918" i="4" s="1"/>
  <c r="V4919" i="4" s="1"/>
  <c r="C4919" i="4"/>
  <c r="Q4918" i="4"/>
  <c r="O4918" i="4"/>
  <c r="U1419" i="4" l="1"/>
  <c r="E1419" i="4"/>
  <c r="T1419" i="4" s="1"/>
  <c r="S1419" i="4" s="1"/>
  <c r="V1420" i="4" s="1"/>
  <c r="C1420" i="4"/>
  <c r="O1419" i="4"/>
  <c r="U4919" i="4"/>
  <c r="E4919" i="4"/>
  <c r="T4919" i="4" s="1"/>
  <c r="S4919" i="4" s="1"/>
  <c r="V4920" i="4" s="1"/>
  <c r="C4920" i="4"/>
  <c r="O4919" i="4"/>
  <c r="Q4919" i="4"/>
  <c r="U1420" i="4" l="1"/>
  <c r="C1421" i="4"/>
  <c r="E1420" i="4"/>
  <c r="T1420" i="4" s="1"/>
  <c r="S1420" i="4" s="1"/>
  <c r="V1421" i="4" s="1"/>
  <c r="O1420" i="4"/>
  <c r="U4920" i="4"/>
  <c r="C4921" i="4"/>
  <c r="E4920" i="4"/>
  <c r="T4920" i="4" s="1"/>
  <c r="S4920" i="4" s="1"/>
  <c r="V4921" i="4" s="1"/>
  <c r="O4920" i="4"/>
  <c r="Q4920" i="4"/>
  <c r="U4921" i="4" l="1"/>
  <c r="E4921" i="4"/>
  <c r="T4921" i="4" s="1"/>
  <c r="S4921" i="4" s="1"/>
  <c r="V4922" i="4" s="1"/>
  <c r="C4922" i="4"/>
  <c r="O4921" i="4"/>
  <c r="Q4921" i="4"/>
  <c r="U1421" i="4"/>
  <c r="E1421" i="4"/>
  <c r="T1421" i="4" s="1"/>
  <c r="S1421" i="4" s="1"/>
  <c r="V1422" i="4" s="1"/>
  <c r="C1422" i="4"/>
  <c r="O1421" i="4"/>
  <c r="U1422" i="4" l="1"/>
  <c r="C1423" i="4"/>
  <c r="E1422" i="4"/>
  <c r="T1422" i="4" s="1"/>
  <c r="S1422" i="4" s="1"/>
  <c r="V1423" i="4" s="1"/>
  <c r="O1422" i="4"/>
  <c r="E4922" i="4"/>
  <c r="T4922" i="4" s="1"/>
  <c r="S4922" i="4" s="1"/>
  <c r="V4923" i="4" s="1"/>
  <c r="U4922" i="4"/>
  <c r="C4923" i="4"/>
  <c r="O4922" i="4"/>
  <c r="Q4922" i="4"/>
  <c r="U1423" i="4" l="1"/>
  <c r="C1424" i="4"/>
  <c r="E1423" i="4"/>
  <c r="T1423" i="4" s="1"/>
  <c r="S1423" i="4" s="1"/>
  <c r="V1424" i="4" s="1"/>
  <c r="O1423" i="4"/>
  <c r="U4923" i="4"/>
  <c r="E4923" i="4"/>
  <c r="T4923" i="4" s="1"/>
  <c r="S4923" i="4" s="1"/>
  <c r="V4924" i="4" s="1"/>
  <c r="C4924" i="4"/>
  <c r="O4923" i="4"/>
  <c r="Q4923" i="4"/>
  <c r="U1424" i="4" l="1"/>
  <c r="E1424" i="4"/>
  <c r="T1424" i="4" s="1"/>
  <c r="S1424" i="4" s="1"/>
  <c r="V1425" i="4" s="1"/>
  <c r="C1425" i="4"/>
  <c r="O1424" i="4"/>
  <c r="U4924" i="4"/>
  <c r="E4924" i="4"/>
  <c r="T4924" i="4" s="1"/>
  <c r="S4924" i="4" s="1"/>
  <c r="V4925" i="4" s="1"/>
  <c r="C4925" i="4"/>
  <c r="Q4924" i="4"/>
  <c r="O4924" i="4"/>
  <c r="U1425" i="4" l="1"/>
  <c r="E1425" i="4"/>
  <c r="T1425" i="4" s="1"/>
  <c r="S1425" i="4" s="1"/>
  <c r="V1426" i="4" s="1"/>
  <c r="C1426" i="4"/>
  <c r="O1425" i="4"/>
  <c r="U4925" i="4"/>
  <c r="E4925" i="4"/>
  <c r="T4925" i="4" s="1"/>
  <c r="S4925" i="4" s="1"/>
  <c r="V4926" i="4" s="1"/>
  <c r="C4926" i="4"/>
  <c r="O4925" i="4"/>
  <c r="Q4925" i="4"/>
  <c r="U1426" i="4" l="1"/>
  <c r="C1427" i="4"/>
  <c r="E1426" i="4"/>
  <c r="T1426" i="4" s="1"/>
  <c r="S1426" i="4" s="1"/>
  <c r="V1427" i="4" s="1"/>
  <c r="O1426" i="4"/>
  <c r="U4926" i="4"/>
  <c r="E4926" i="4"/>
  <c r="T4926" i="4" s="1"/>
  <c r="S4926" i="4" s="1"/>
  <c r="V4927" i="4" s="1"/>
  <c r="C4927" i="4"/>
  <c r="O4926" i="4"/>
  <c r="Q4926" i="4"/>
  <c r="U1427" i="4" l="1"/>
  <c r="E1427" i="4"/>
  <c r="T1427" i="4" s="1"/>
  <c r="S1427" i="4" s="1"/>
  <c r="V1428" i="4" s="1"/>
  <c r="C1428" i="4"/>
  <c r="O1427" i="4"/>
  <c r="U4927" i="4"/>
  <c r="E4927" i="4"/>
  <c r="T4927" i="4" s="1"/>
  <c r="S4927" i="4" s="1"/>
  <c r="V4928" i="4" s="1"/>
  <c r="C4928" i="4"/>
  <c r="O4927" i="4"/>
  <c r="Q4927" i="4"/>
  <c r="U1428" i="4" l="1"/>
  <c r="E1428" i="4"/>
  <c r="T1428" i="4" s="1"/>
  <c r="S1428" i="4" s="1"/>
  <c r="V1429" i="4" s="1"/>
  <c r="C1429" i="4"/>
  <c r="O1428" i="4"/>
  <c r="E4928" i="4"/>
  <c r="T4928" i="4" s="1"/>
  <c r="S4928" i="4" s="1"/>
  <c r="V4929" i="4" s="1"/>
  <c r="U4928" i="4"/>
  <c r="C4929" i="4"/>
  <c r="O4928" i="4"/>
  <c r="Q4928" i="4"/>
  <c r="U1429" i="4" l="1"/>
  <c r="C1430" i="4"/>
  <c r="E1429" i="4"/>
  <c r="T1429" i="4" s="1"/>
  <c r="S1429" i="4" s="1"/>
  <c r="V1430" i="4" s="1"/>
  <c r="O1429" i="4"/>
  <c r="U4929" i="4"/>
  <c r="E4929" i="4"/>
  <c r="T4929" i="4" s="1"/>
  <c r="S4929" i="4" s="1"/>
  <c r="V4930" i="4" s="1"/>
  <c r="C4930" i="4"/>
  <c r="O4929" i="4"/>
  <c r="Q4929" i="4"/>
  <c r="U1430" i="4" l="1"/>
  <c r="E1430" i="4"/>
  <c r="T1430" i="4" s="1"/>
  <c r="S1430" i="4" s="1"/>
  <c r="V1431" i="4" s="1"/>
  <c r="C1431" i="4"/>
  <c r="O1430" i="4"/>
  <c r="U4930" i="4"/>
  <c r="E4930" i="4"/>
  <c r="T4930" i="4" s="1"/>
  <c r="S4930" i="4" s="1"/>
  <c r="V4931" i="4" s="1"/>
  <c r="C4931" i="4"/>
  <c r="O4930" i="4"/>
  <c r="Q4930" i="4"/>
  <c r="U1431" i="4" l="1"/>
  <c r="C1432" i="4"/>
  <c r="E1431" i="4"/>
  <c r="T1431" i="4" s="1"/>
  <c r="S1431" i="4" s="1"/>
  <c r="V1432" i="4" s="1"/>
  <c r="O1431" i="4"/>
  <c r="U4931" i="4"/>
  <c r="E4931" i="4"/>
  <c r="T4931" i="4" s="1"/>
  <c r="S4931" i="4" s="1"/>
  <c r="V4932" i="4" s="1"/>
  <c r="C4932" i="4"/>
  <c r="O4931" i="4"/>
  <c r="Q4931" i="4"/>
  <c r="U1432" i="4" l="1"/>
  <c r="C1433" i="4"/>
  <c r="E1432" i="4"/>
  <c r="T1432" i="4" s="1"/>
  <c r="S1432" i="4" s="1"/>
  <c r="V1433" i="4" s="1"/>
  <c r="O1432" i="4"/>
  <c r="U4932" i="4"/>
  <c r="C4933" i="4"/>
  <c r="E4932" i="4"/>
  <c r="T4932" i="4" s="1"/>
  <c r="S4932" i="4" s="1"/>
  <c r="V4933" i="4" s="1"/>
  <c r="Q4932" i="4"/>
  <c r="O4932" i="4"/>
  <c r="U4933" i="4" l="1"/>
  <c r="E4933" i="4"/>
  <c r="T4933" i="4" s="1"/>
  <c r="S4933" i="4" s="1"/>
  <c r="V4934" i="4" s="1"/>
  <c r="C4934" i="4"/>
  <c r="O4933" i="4"/>
  <c r="Q4933" i="4"/>
  <c r="U1433" i="4"/>
  <c r="E1433" i="4"/>
  <c r="T1433" i="4" s="1"/>
  <c r="S1433" i="4" s="1"/>
  <c r="V1434" i="4" s="1"/>
  <c r="C1434" i="4"/>
  <c r="O1433" i="4"/>
  <c r="U1434" i="4" l="1"/>
  <c r="E1434" i="4"/>
  <c r="T1434" i="4" s="1"/>
  <c r="S1434" i="4" s="1"/>
  <c r="V1435" i="4" s="1"/>
  <c r="C1435" i="4"/>
  <c r="O1434" i="4"/>
  <c r="U4934" i="4"/>
  <c r="E4934" i="4"/>
  <c r="T4934" i="4" s="1"/>
  <c r="S4934" i="4" s="1"/>
  <c r="V4935" i="4" s="1"/>
  <c r="C4935" i="4"/>
  <c r="O4934" i="4"/>
  <c r="Q4934" i="4"/>
  <c r="U1435" i="4" l="1"/>
  <c r="C1436" i="4"/>
  <c r="E1435" i="4"/>
  <c r="T1435" i="4" s="1"/>
  <c r="S1435" i="4" s="1"/>
  <c r="V1436" i="4" s="1"/>
  <c r="O1435" i="4"/>
  <c r="U4935" i="4"/>
  <c r="E4935" i="4"/>
  <c r="T4935" i="4" s="1"/>
  <c r="S4935" i="4" s="1"/>
  <c r="V4936" i="4" s="1"/>
  <c r="C4936" i="4"/>
  <c r="O4935" i="4"/>
  <c r="Q4935" i="4"/>
  <c r="U1436" i="4" l="1"/>
  <c r="E1436" i="4"/>
  <c r="T1436" i="4" s="1"/>
  <c r="S1436" i="4" s="1"/>
  <c r="V1437" i="4" s="1"/>
  <c r="C1437" i="4"/>
  <c r="O1436" i="4"/>
  <c r="U4936" i="4"/>
  <c r="E4936" i="4"/>
  <c r="T4936" i="4" s="1"/>
  <c r="S4936" i="4" s="1"/>
  <c r="V4937" i="4" s="1"/>
  <c r="C4937" i="4"/>
  <c r="Q4936" i="4"/>
  <c r="O4936" i="4"/>
  <c r="U1437" i="4" l="1"/>
  <c r="E1437" i="4"/>
  <c r="T1437" i="4" s="1"/>
  <c r="S1437" i="4" s="1"/>
  <c r="V1438" i="4" s="1"/>
  <c r="C1438" i="4"/>
  <c r="O1437" i="4"/>
  <c r="U4937" i="4"/>
  <c r="E4937" i="4"/>
  <c r="T4937" i="4" s="1"/>
  <c r="S4937" i="4" s="1"/>
  <c r="V4938" i="4" s="1"/>
  <c r="C4938" i="4"/>
  <c r="Q4937" i="4"/>
  <c r="O4937" i="4"/>
  <c r="U1438" i="4" l="1"/>
  <c r="C1439" i="4"/>
  <c r="E1438" i="4"/>
  <c r="T1438" i="4" s="1"/>
  <c r="S1438" i="4" s="1"/>
  <c r="V1439" i="4" s="1"/>
  <c r="O1438" i="4"/>
  <c r="U4938" i="4"/>
  <c r="E4938" i="4"/>
  <c r="T4938" i="4" s="1"/>
  <c r="S4938" i="4" s="1"/>
  <c r="V4939" i="4" s="1"/>
  <c r="C4939" i="4"/>
  <c r="Q4938" i="4"/>
  <c r="O4938" i="4"/>
  <c r="U1439" i="4" l="1"/>
  <c r="E1439" i="4"/>
  <c r="T1439" i="4" s="1"/>
  <c r="S1439" i="4" s="1"/>
  <c r="V1440" i="4" s="1"/>
  <c r="C1440" i="4"/>
  <c r="O1439" i="4"/>
  <c r="U4939" i="4"/>
  <c r="E4939" i="4"/>
  <c r="T4939" i="4" s="1"/>
  <c r="S4939" i="4" s="1"/>
  <c r="V4940" i="4" s="1"/>
  <c r="C4940" i="4"/>
  <c r="O4939" i="4"/>
  <c r="Q4939" i="4"/>
  <c r="U1440" i="4" l="1"/>
  <c r="C1441" i="4"/>
  <c r="E1440" i="4"/>
  <c r="T1440" i="4" s="1"/>
  <c r="S1440" i="4" s="1"/>
  <c r="V1441" i="4" s="1"/>
  <c r="O1440" i="4"/>
  <c r="E4940" i="4"/>
  <c r="T4940" i="4" s="1"/>
  <c r="S4940" i="4" s="1"/>
  <c r="V4941" i="4" s="1"/>
  <c r="U4940" i="4"/>
  <c r="C4941" i="4"/>
  <c r="O4940" i="4"/>
  <c r="Q4940" i="4"/>
  <c r="U1441" i="4" l="1"/>
  <c r="C1442" i="4"/>
  <c r="E1441" i="4"/>
  <c r="T1441" i="4" s="1"/>
  <c r="S1441" i="4" s="1"/>
  <c r="V1442" i="4" s="1"/>
  <c r="O1441" i="4"/>
  <c r="U4941" i="4"/>
  <c r="E4941" i="4"/>
  <c r="T4941" i="4" s="1"/>
  <c r="S4941" i="4" s="1"/>
  <c r="V4942" i="4" s="1"/>
  <c r="C4942" i="4"/>
  <c r="O4941" i="4"/>
  <c r="Q4941" i="4"/>
  <c r="E1442" i="4" l="1"/>
  <c r="T1442" i="4" s="1"/>
  <c r="S1442" i="4" s="1"/>
  <c r="V1443" i="4" s="1"/>
  <c r="C1443" i="4"/>
  <c r="U1442" i="4"/>
  <c r="O1442" i="4"/>
  <c r="U4942" i="4"/>
  <c r="E4942" i="4"/>
  <c r="T4942" i="4" s="1"/>
  <c r="S4942" i="4" s="1"/>
  <c r="V4943" i="4" s="1"/>
  <c r="C4943" i="4"/>
  <c r="Q4942" i="4"/>
  <c r="O4942" i="4"/>
  <c r="U4943" i="4" l="1"/>
  <c r="E4943" i="4"/>
  <c r="T4943" i="4" s="1"/>
  <c r="S4943" i="4" s="1"/>
  <c r="V4944" i="4" s="1"/>
  <c r="C4944" i="4"/>
  <c r="O4943" i="4"/>
  <c r="Q4943" i="4"/>
  <c r="U1443" i="4"/>
  <c r="E1443" i="4"/>
  <c r="T1443" i="4" s="1"/>
  <c r="S1443" i="4" s="1"/>
  <c r="V1444" i="4" s="1"/>
  <c r="C1444" i="4"/>
  <c r="O1443" i="4"/>
  <c r="U1444" i="4" l="1"/>
  <c r="C1445" i="4"/>
  <c r="E1444" i="4"/>
  <c r="T1444" i="4" s="1"/>
  <c r="S1444" i="4" s="1"/>
  <c r="V1445" i="4" s="1"/>
  <c r="O1444" i="4"/>
  <c r="U4944" i="4"/>
  <c r="C4945" i="4"/>
  <c r="E4944" i="4"/>
  <c r="T4944" i="4" s="1"/>
  <c r="S4944" i="4" s="1"/>
  <c r="V4945" i="4" s="1"/>
  <c r="Q4944" i="4"/>
  <c r="O4944" i="4"/>
  <c r="U4945" i="4" l="1"/>
  <c r="E4945" i="4"/>
  <c r="T4945" i="4" s="1"/>
  <c r="S4945" i="4" s="1"/>
  <c r="V4946" i="4" s="1"/>
  <c r="C4946" i="4"/>
  <c r="O4945" i="4"/>
  <c r="Q4945" i="4"/>
  <c r="U1445" i="4"/>
  <c r="E1445" i="4"/>
  <c r="T1445" i="4" s="1"/>
  <c r="S1445" i="4" s="1"/>
  <c r="V1446" i="4" s="1"/>
  <c r="C1446" i="4"/>
  <c r="O1445" i="4"/>
  <c r="U1446" i="4" l="1"/>
  <c r="E1446" i="4"/>
  <c r="T1446" i="4" s="1"/>
  <c r="S1446" i="4" s="1"/>
  <c r="V1447" i="4" s="1"/>
  <c r="C1447" i="4"/>
  <c r="O1446" i="4"/>
  <c r="E4946" i="4"/>
  <c r="T4946" i="4" s="1"/>
  <c r="S4946" i="4" s="1"/>
  <c r="V4947" i="4" s="1"/>
  <c r="C4947" i="4"/>
  <c r="U4946" i="4"/>
  <c r="O4946" i="4"/>
  <c r="Q4946" i="4"/>
  <c r="U4947" i="4" l="1"/>
  <c r="E4947" i="4"/>
  <c r="T4947" i="4" s="1"/>
  <c r="S4947" i="4" s="1"/>
  <c r="V4948" i="4" s="1"/>
  <c r="C4948" i="4"/>
  <c r="O4947" i="4"/>
  <c r="Q4947" i="4"/>
  <c r="U1447" i="4"/>
  <c r="C1448" i="4"/>
  <c r="E1447" i="4"/>
  <c r="T1447" i="4" s="1"/>
  <c r="S1447" i="4" s="1"/>
  <c r="V1448" i="4" s="1"/>
  <c r="O1447" i="4"/>
  <c r="U4948" i="4" l="1"/>
  <c r="E4948" i="4"/>
  <c r="T4948" i="4" s="1"/>
  <c r="S4948" i="4" s="1"/>
  <c r="V4949" i="4" s="1"/>
  <c r="C4949" i="4"/>
  <c r="Q4948" i="4"/>
  <c r="O4948" i="4"/>
  <c r="U1448" i="4"/>
  <c r="E1448" i="4"/>
  <c r="T1448" i="4" s="1"/>
  <c r="S1448" i="4" s="1"/>
  <c r="V1449" i="4" s="1"/>
  <c r="C1449" i="4"/>
  <c r="O1448" i="4"/>
  <c r="U1449" i="4" l="1"/>
  <c r="C1450" i="4"/>
  <c r="E1449" i="4"/>
  <c r="T1449" i="4" s="1"/>
  <c r="S1449" i="4" s="1"/>
  <c r="V1450" i="4" s="1"/>
  <c r="O1449" i="4"/>
  <c r="U4949" i="4"/>
  <c r="E4949" i="4"/>
  <c r="T4949" i="4" s="1"/>
  <c r="S4949" i="4" s="1"/>
  <c r="V4950" i="4" s="1"/>
  <c r="C4950" i="4"/>
  <c r="O4949" i="4"/>
  <c r="Q4949" i="4"/>
  <c r="U1450" i="4" l="1"/>
  <c r="C1451" i="4"/>
  <c r="E1450" i="4"/>
  <c r="T1450" i="4" s="1"/>
  <c r="S1450" i="4" s="1"/>
  <c r="V1451" i="4" s="1"/>
  <c r="O1450" i="4"/>
  <c r="U4950" i="4"/>
  <c r="E4950" i="4"/>
  <c r="T4950" i="4" s="1"/>
  <c r="S4950" i="4" s="1"/>
  <c r="V4951" i="4" s="1"/>
  <c r="C4951" i="4"/>
  <c r="O4950" i="4"/>
  <c r="Q4950" i="4"/>
  <c r="U1451" i="4" l="1"/>
  <c r="E1451" i="4"/>
  <c r="T1451" i="4" s="1"/>
  <c r="S1451" i="4" s="1"/>
  <c r="V1452" i="4" s="1"/>
  <c r="C1452" i="4"/>
  <c r="O1451" i="4"/>
  <c r="U4951" i="4"/>
  <c r="E4951" i="4"/>
  <c r="T4951" i="4" s="1"/>
  <c r="S4951" i="4" s="1"/>
  <c r="V4952" i="4" s="1"/>
  <c r="C4952" i="4"/>
  <c r="O4951" i="4"/>
  <c r="Q4951" i="4"/>
  <c r="U1452" i="4" l="1"/>
  <c r="E1452" i="4"/>
  <c r="T1452" i="4" s="1"/>
  <c r="S1452" i="4" s="1"/>
  <c r="V1453" i="4" s="1"/>
  <c r="C1453" i="4"/>
  <c r="O1452" i="4"/>
  <c r="U4952" i="4"/>
  <c r="E4952" i="4"/>
  <c r="T4952" i="4" s="1"/>
  <c r="S4952" i="4" s="1"/>
  <c r="V4953" i="4" s="1"/>
  <c r="C4953" i="4"/>
  <c r="O4952" i="4"/>
  <c r="Q4952" i="4"/>
  <c r="U1453" i="4" l="1"/>
  <c r="C1454" i="4"/>
  <c r="E1453" i="4"/>
  <c r="T1453" i="4" s="1"/>
  <c r="S1453" i="4" s="1"/>
  <c r="V1454" i="4" s="1"/>
  <c r="O1453" i="4"/>
  <c r="U4953" i="4"/>
  <c r="E4953" i="4"/>
  <c r="T4953" i="4" s="1"/>
  <c r="S4953" i="4" s="1"/>
  <c r="V4954" i="4" s="1"/>
  <c r="C4954" i="4"/>
  <c r="O4953" i="4"/>
  <c r="Q4953" i="4"/>
  <c r="U1454" i="4" l="1"/>
  <c r="E1454" i="4"/>
  <c r="T1454" i="4" s="1"/>
  <c r="S1454" i="4" s="1"/>
  <c r="V1455" i="4" s="1"/>
  <c r="C1455" i="4"/>
  <c r="O1454" i="4"/>
  <c r="U4954" i="4"/>
  <c r="E4954" i="4"/>
  <c r="T4954" i="4" s="1"/>
  <c r="S4954" i="4" s="1"/>
  <c r="V4955" i="4" s="1"/>
  <c r="C4955" i="4"/>
  <c r="Q4954" i="4"/>
  <c r="O4954" i="4"/>
  <c r="U1455" i="4" l="1"/>
  <c r="E1455" i="4"/>
  <c r="T1455" i="4" s="1"/>
  <c r="S1455" i="4" s="1"/>
  <c r="V1456" i="4" s="1"/>
  <c r="C1456" i="4"/>
  <c r="O1455" i="4"/>
  <c r="U4955" i="4"/>
  <c r="E4955" i="4"/>
  <c r="T4955" i="4" s="1"/>
  <c r="S4955" i="4" s="1"/>
  <c r="V4956" i="4" s="1"/>
  <c r="O4955" i="4"/>
  <c r="C4956" i="4"/>
  <c r="Q4955" i="4"/>
  <c r="U1456" i="4" l="1"/>
  <c r="C1457" i="4"/>
  <c r="O1456" i="4"/>
  <c r="E1456" i="4"/>
  <c r="T1456" i="4" s="1"/>
  <c r="S1456" i="4" s="1"/>
  <c r="V1457" i="4" s="1"/>
  <c r="U4956" i="4"/>
  <c r="C4957" i="4"/>
  <c r="Q4956" i="4"/>
  <c r="E4956" i="4"/>
  <c r="T4956" i="4" s="1"/>
  <c r="S4956" i="4" s="1"/>
  <c r="V4957" i="4" s="1"/>
  <c r="O4956" i="4"/>
  <c r="U4957" i="4" l="1"/>
  <c r="E4957" i="4"/>
  <c r="T4957" i="4" s="1"/>
  <c r="S4957" i="4" s="1"/>
  <c r="V4958" i="4" s="1"/>
  <c r="C4958" i="4"/>
  <c r="Q4957" i="4"/>
  <c r="O4957" i="4"/>
  <c r="U1457" i="4"/>
  <c r="E1457" i="4"/>
  <c r="T1457" i="4" s="1"/>
  <c r="S1457" i="4" s="1"/>
  <c r="V1458" i="4" s="1"/>
  <c r="C1458" i="4"/>
  <c r="O1457" i="4"/>
  <c r="U1458" i="4" l="1"/>
  <c r="E1458" i="4"/>
  <c r="T1458" i="4" s="1"/>
  <c r="S1458" i="4" s="1"/>
  <c r="V1459" i="4" s="1"/>
  <c r="C1459" i="4"/>
  <c r="O1458" i="4"/>
  <c r="E4958" i="4"/>
  <c r="T4958" i="4" s="1"/>
  <c r="S4958" i="4" s="1"/>
  <c r="V4959" i="4" s="1"/>
  <c r="U4958" i="4"/>
  <c r="C4959" i="4"/>
  <c r="O4958" i="4"/>
  <c r="Q4958" i="4"/>
  <c r="U1459" i="4" l="1"/>
  <c r="C1460" i="4"/>
  <c r="E1459" i="4"/>
  <c r="T1459" i="4" s="1"/>
  <c r="S1459" i="4" s="1"/>
  <c r="V1460" i="4" s="1"/>
  <c r="O1459" i="4"/>
  <c r="U4959" i="4"/>
  <c r="E4959" i="4"/>
  <c r="T4959" i="4" s="1"/>
  <c r="S4959" i="4" s="1"/>
  <c r="V4960" i="4" s="1"/>
  <c r="C4960" i="4"/>
  <c r="Q4959" i="4"/>
  <c r="O4959" i="4"/>
  <c r="U1460" i="4" l="1"/>
  <c r="E1460" i="4"/>
  <c r="T1460" i="4" s="1"/>
  <c r="S1460" i="4" s="1"/>
  <c r="V1461" i="4" s="1"/>
  <c r="C1461" i="4"/>
  <c r="O1460" i="4"/>
  <c r="U4960" i="4"/>
  <c r="E4960" i="4"/>
  <c r="T4960" i="4" s="1"/>
  <c r="S4960" i="4" s="1"/>
  <c r="V4961" i="4" s="1"/>
  <c r="C4961" i="4"/>
  <c r="Q4960" i="4"/>
  <c r="O4960" i="4"/>
  <c r="U1461" i="4" l="1"/>
  <c r="E1461" i="4"/>
  <c r="T1461" i="4" s="1"/>
  <c r="S1461" i="4" s="1"/>
  <c r="V1462" i="4" s="1"/>
  <c r="C1462" i="4"/>
  <c r="O1461" i="4"/>
  <c r="U4961" i="4"/>
  <c r="E4961" i="4"/>
  <c r="T4961" i="4" s="1"/>
  <c r="S4961" i="4" s="1"/>
  <c r="V4962" i="4" s="1"/>
  <c r="C4962" i="4"/>
  <c r="Q4961" i="4"/>
  <c r="O4961" i="4"/>
  <c r="U1462" i="4" l="1"/>
  <c r="C1463" i="4"/>
  <c r="E1462" i="4"/>
  <c r="T1462" i="4" s="1"/>
  <c r="S1462" i="4" s="1"/>
  <c r="V1463" i="4" s="1"/>
  <c r="O1462" i="4"/>
  <c r="U4962" i="4"/>
  <c r="E4962" i="4"/>
  <c r="T4962" i="4" s="1"/>
  <c r="S4962" i="4" s="1"/>
  <c r="V4963" i="4" s="1"/>
  <c r="C4963" i="4"/>
  <c r="O4962" i="4"/>
  <c r="Q4962" i="4"/>
  <c r="U1463" i="4" l="1"/>
  <c r="E1463" i="4"/>
  <c r="T1463" i="4" s="1"/>
  <c r="S1463" i="4" s="1"/>
  <c r="V1464" i="4" s="1"/>
  <c r="C1464" i="4"/>
  <c r="O1463" i="4"/>
  <c r="U4963" i="4"/>
  <c r="E4963" i="4"/>
  <c r="T4963" i="4" s="1"/>
  <c r="S4963" i="4" s="1"/>
  <c r="V4964" i="4" s="1"/>
  <c r="C4964" i="4"/>
  <c r="O4963" i="4"/>
  <c r="Q4963" i="4"/>
  <c r="U1464" i="4" l="1"/>
  <c r="C1465" i="4"/>
  <c r="E1464" i="4"/>
  <c r="T1464" i="4" s="1"/>
  <c r="S1464" i="4" s="1"/>
  <c r="V1465" i="4" s="1"/>
  <c r="O1464" i="4"/>
  <c r="E4964" i="4"/>
  <c r="T4964" i="4" s="1"/>
  <c r="S4964" i="4" s="1"/>
  <c r="V4965" i="4" s="1"/>
  <c r="C4965" i="4"/>
  <c r="U4964" i="4"/>
  <c r="O4964" i="4"/>
  <c r="Q4964" i="4"/>
  <c r="U4965" i="4" l="1"/>
  <c r="E4965" i="4"/>
  <c r="T4965" i="4" s="1"/>
  <c r="S4965" i="4" s="1"/>
  <c r="V4966" i="4" s="1"/>
  <c r="C4966" i="4"/>
  <c r="Q4965" i="4"/>
  <c r="O4965" i="4"/>
  <c r="U1465" i="4"/>
  <c r="C1466" i="4"/>
  <c r="E1465" i="4"/>
  <c r="T1465" i="4" s="1"/>
  <c r="S1465" i="4" s="1"/>
  <c r="V1466" i="4" s="1"/>
  <c r="O1465" i="4"/>
  <c r="U4966" i="4" l="1"/>
  <c r="E4966" i="4"/>
  <c r="T4966" i="4" s="1"/>
  <c r="S4966" i="4" s="1"/>
  <c r="V4967" i="4" s="1"/>
  <c r="C4967" i="4"/>
  <c r="Q4966" i="4"/>
  <c r="O4966" i="4"/>
  <c r="U1466" i="4"/>
  <c r="E1466" i="4"/>
  <c r="T1466" i="4" s="1"/>
  <c r="S1466" i="4" s="1"/>
  <c r="V1467" i="4" s="1"/>
  <c r="C1467" i="4"/>
  <c r="O1466" i="4"/>
  <c r="U1467" i="4" l="1"/>
  <c r="E1467" i="4"/>
  <c r="T1467" i="4" s="1"/>
  <c r="S1467" i="4" s="1"/>
  <c r="V1468" i="4" s="1"/>
  <c r="C1468" i="4"/>
  <c r="O1467" i="4"/>
  <c r="U4967" i="4"/>
  <c r="E4967" i="4"/>
  <c r="T4967" i="4" s="1"/>
  <c r="S4967" i="4" s="1"/>
  <c r="V4968" i="4" s="1"/>
  <c r="C4968" i="4"/>
  <c r="Q4967" i="4"/>
  <c r="O4967" i="4"/>
  <c r="U1468" i="4" l="1"/>
  <c r="C1469" i="4"/>
  <c r="E1468" i="4"/>
  <c r="T1468" i="4" s="1"/>
  <c r="S1468" i="4" s="1"/>
  <c r="V1469" i="4" s="1"/>
  <c r="O1468" i="4"/>
  <c r="U4968" i="4"/>
  <c r="C4969" i="4"/>
  <c r="E4968" i="4"/>
  <c r="T4968" i="4" s="1"/>
  <c r="S4968" i="4" s="1"/>
  <c r="V4969" i="4" s="1"/>
  <c r="O4968" i="4"/>
  <c r="Q4968" i="4"/>
  <c r="U4969" i="4" l="1"/>
  <c r="E4969" i="4"/>
  <c r="T4969" i="4" s="1"/>
  <c r="S4969" i="4" s="1"/>
  <c r="V4970" i="4" s="1"/>
  <c r="C4970" i="4"/>
  <c r="Q4969" i="4"/>
  <c r="O4969" i="4"/>
  <c r="U1469" i="4"/>
  <c r="E1469" i="4"/>
  <c r="T1469" i="4" s="1"/>
  <c r="S1469" i="4" s="1"/>
  <c r="V1470" i="4" s="1"/>
  <c r="C1470" i="4"/>
  <c r="O1469" i="4"/>
  <c r="U1470" i="4" l="1"/>
  <c r="E1470" i="4"/>
  <c r="T1470" i="4" s="1"/>
  <c r="S1470" i="4" s="1"/>
  <c r="V1471" i="4" s="1"/>
  <c r="C1471" i="4"/>
  <c r="O1470" i="4"/>
  <c r="U4970" i="4"/>
  <c r="E4970" i="4"/>
  <c r="T4970" i="4" s="1"/>
  <c r="S4970" i="4" s="1"/>
  <c r="V4971" i="4" s="1"/>
  <c r="C4971" i="4"/>
  <c r="O4970" i="4"/>
  <c r="Q4970" i="4"/>
  <c r="U1471" i="4" l="1"/>
  <c r="C1472" i="4"/>
  <c r="E1471" i="4"/>
  <c r="T1471" i="4" s="1"/>
  <c r="S1471" i="4" s="1"/>
  <c r="V1472" i="4" s="1"/>
  <c r="O1471" i="4"/>
  <c r="U4971" i="4"/>
  <c r="E4971" i="4"/>
  <c r="T4971" i="4" s="1"/>
  <c r="S4971" i="4" s="1"/>
  <c r="V4972" i="4" s="1"/>
  <c r="C4972" i="4"/>
  <c r="Q4971" i="4"/>
  <c r="O4971" i="4"/>
  <c r="U1472" i="4" l="1"/>
  <c r="E1472" i="4"/>
  <c r="T1472" i="4" s="1"/>
  <c r="S1472" i="4" s="1"/>
  <c r="V1473" i="4" s="1"/>
  <c r="C1473" i="4"/>
  <c r="O1472" i="4"/>
  <c r="U4972" i="4"/>
  <c r="E4972" i="4"/>
  <c r="T4972" i="4" s="1"/>
  <c r="S4972" i="4" s="1"/>
  <c r="V4973" i="4" s="1"/>
  <c r="C4973" i="4"/>
  <c r="Q4972" i="4"/>
  <c r="O4972" i="4"/>
  <c r="U1473" i="4" l="1"/>
  <c r="E1473" i="4"/>
  <c r="T1473" i="4" s="1"/>
  <c r="S1473" i="4" s="1"/>
  <c r="V1474" i="4" s="1"/>
  <c r="C1474" i="4"/>
  <c r="O1473" i="4"/>
  <c r="U4973" i="4"/>
  <c r="E4973" i="4"/>
  <c r="T4973" i="4" s="1"/>
  <c r="S4973" i="4" s="1"/>
  <c r="V4974" i="4" s="1"/>
  <c r="C4974" i="4"/>
  <c r="Q4973" i="4"/>
  <c r="O4973" i="4"/>
  <c r="U1474" i="4" l="1"/>
  <c r="C1475" i="4"/>
  <c r="E1474" i="4"/>
  <c r="T1474" i="4" s="1"/>
  <c r="S1474" i="4" s="1"/>
  <c r="V1475" i="4" s="1"/>
  <c r="O1474" i="4"/>
  <c r="U4974" i="4"/>
  <c r="E4974" i="4"/>
  <c r="T4974" i="4" s="1"/>
  <c r="S4974" i="4" s="1"/>
  <c r="V4975" i="4" s="1"/>
  <c r="C4975" i="4"/>
  <c r="O4974" i="4"/>
  <c r="Q4974" i="4"/>
  <c r="U1475" i="4" l="1"/>
  <c r="E1475" i="4"/>
  <c r="T1475" i="4" s="1"/>
  <c r="S1475" i="4" s="1"/>
  <c r="V1476" i="4" s="1"/>
  <c r="C1476" i="4"/>
  <c r="O1475" i="4"/>
  <c r="U4975" i="4"/>
  <c r="E4975" i="4"/>
  <c r="T4975" i="4" s="1"/>
  <c r="S4975" i="4" s="1"/>
  <c r="V4976" i="4" s="1"/>
  <c r="C4976" i="4"/>
  <c r="O4975" i="4"/>
  <c r="Q4975" i="4"/>
  <c r="U1476" i="4" l="1"/>
  <c r="E1476" i="4"/>
  <c r="T1476" i="4" s="1"/>
  <c r="S1476" i="4" s="1"/>
  <c r="V1477" i="4" s="1"/>
  <c r="C1477" i="4"/>
  <c r="O1476" i="4"/>
  <c r="E4976" i="4"/>
  <c r="T4976" i="4" s="1"/>
  <c r="S4976" i="4" s="1"/>
  <c r="V4977" i="4" s="1"/>
  <c r="U4976" i="4"/>
  <c r="C4977" i="4"/>
  <c r="O4976" i="4"/>
  <c r="Q4976" i="4"/>
  <c r="U1477" i="4" l="1"/>
  <c r="C1478" i="4"/>
  <c r="E1477" i="4"/>
  <c r="T1477" i="4" s="1"/>
  <c r="S1477" i="4" s="1"/>
  <c r="V1478" i="4" s="1"/>
  <c r="O1477" i="4"/>
  <c r="U4977" i="4"/>
  <c r="E4977" i="4"/>
  <c r="T4977" i="4" s="1"/>
  <c r="S4977" i="4" s="1"/>
  <c r="V4978" i="4" s="1"/>
  <c r="C4978" i="4"/>
  <c r="Q4977" i="4"/>
  <c r="O4977" i="4"/>
  <c r="U1478" i="4" l="1"/>
  <c r="E1478" i="4"/>
  <c r="T1478" i="4" s="1"/>
  <c r="S1478" i="4" s="1"/>
  <c r="V1479" i="4" s="1"/>
  <c r="C1479" i="4"/>
  <c r="O1478" i="4"/>
  <c r="U4978" i="4"/>
  <c r="E4978" i="4"/>
  <c r="T4978" i="4" s="1"/>
  <c r="S4978" i="4" s="1"/>
  <c r="V4979" i="4" s="1"/>
  <c r="C4979" i="4"/>
  <c r="Q4978" i="4"/>
  <c r="O4978" i="4"/>
  <c r="U1479" i="4" l="1"/>
  <c r="E1479" i="4"/>
  <c r="T1479" i="4" s="1"/>
  <c r="S1479" i="4" s="1"/>
  <c r="V1480" i="4" s="1"/>
  <c r="C1480" i="4"/>
  <c r="O1479" i="4"/>
  <c r="U4979" i="4"/>
  <c r="E4979" i="4"/>
  <c r="T4979" i="4" s="1"/>
  <c r="S4979" i="4" s="1"/>
  <c r="V4980" i="4" s="1"/>
  <c r="C4980" i="4"/>
  <c r="Q4979" i="4"/>
  <c r="O4979" i="4"/>
  <c r="U1480" i="4" l="1"/>
  <c r="C1481" i="4"/>
  <c r="E1480" i="4"/>
  <c r="T1480" i="4" s="1"/>
  <c r="S1480" i="4" s="1"/>
  <c r="V1481" i="4" s="1"/>
  <c r="O1480" i="4"/>
  <c r="U4980" i="4"/>
  <c r="C4981" i="4"/>
  <c r="E4980" i="4"/>
  <c r="T4980" i="4" s="1"/>
  <c r="S4980" i="4" s="1"/>
  <c r="V4981" i="4" s="1"/>
  <c r="Q4980" i="4"/>
  <c r="O4980" i="4"/>
  <c r="U4981" i="4" l="1"/>
  <c r="E4981" i="4"/>
  <c r="T4981" i="4" s="1"/>
  <c r="S4981" i="4" s="1"/>
  <c r="V4982" i="4" s="1"/>
  <c r="C4982" i="4"/>
  <c r="Q4981" i="4"/>
  <c r="O4981" i="4"/>
  <c r="U1481" i="4"/>
  <c r="E1481" i="4"/>
  <c r="T1481" i="4" s="1"/>
  <c r="S1481" i="4" s="1"/>
  <c r="V1482" i="4" s="1"/>
  <c r="C1482" i="4"/>
  <c r="O1481" i="4"/>
  <c r="U1482" i="4" l="1"/>
  <c r="C1483" i="4"/>
  <c r="E1482" i="4"/>
  <c r="T1482" i="4" s="1"/>
  <c r="S1482" i="4" s="1"/>
  <c r="V1483" i="4" s="1"/>
  <c r="O1482" i="4"/>
  <c r="E4982" i="4"/>
  <c r="T4982" i="4" s="1"/>
  <c r="S4982" i="4" s="1"/>
  <c r="V4983" i="4" s="1"/>
  <c r="U4982" i="4"/>
  <c r="C4983" i="4"/>
  <c r="O4982" i="4"/>
  <c r="Q4982" i="4"/>
  <c r="U1483" i="4" l="1"/>
  <c r="C1484" i="4"/>
  <c r="E1483" i="4"/>
  <c r="T1483" i="4" s="1"/>
  <c r="S1483" i="4" s="1"/>
  <c r="V1484" i="4" s="1"/>
  <c r="O1483" i="4"/>
  <c r="U4983" i="4"/>
  <c r="E4983" i="4"/>
  <c r="T4983" i="4" s="1"/>
  <c r="S4983" i="4" s="1"/>
  <c r="V4984" i="4" s="1"/>
  <c r="C4984" i="4"/>
  <c r="Q4983" i="4"/>
  <c r="O4983" i="4"/>
  <c r="U1484" i="4" l="1"/>
  <c r="E1484" i="4"/>
  <c r="T1484" i="4" s="1"/>
  <c r="S1484" i="4" s="1"/>
  <c r="V1485" i="4" s="1"/>
  <c r="C1485" i="4"/>
  <c r="O1484" i="4"/>
  <c r="U4984" i="4"/>
  <c r="E4984" i="4"/>
  <c r="T4984" i="4" s="1"/>
  <c r="S4984" i="4" s="1"/>
  <c r="V4985" i="4" s="1"/>
  <c r="C4985" i="4"/>
  <c r="Q4984" i="4"/>
  <c r="O4984" i="4"/>
  <c r="U1485" i="4" l="1"/>
  <c r="E1485" i="4"/>
  <c r="T1485" i="4" s="1"/>
  <c r="S1485" i="4" s="1"/>
  <c r="V1486" i="4" s="1"/>
  <c r="C1486" i="4"/>
  <c r="O1485" i="4"/>
  <c r="U4985" i="4"/>
  <c r="E4985" i="4"/>
  <c r="T4985" i="4" s="1"/>
  <c r="S4985" i="4" s="1"/>
  <c r="V4986" i="4" s="1"/>
  <c r="C4986" i="4"/>
  <c r="Q4985" i="4"/>
  <c r="O4985" i="4"/>
  <c r="U1486" i="4" l="1"/>
  <c r="C1487" i="4"/>
  <c r="E1486" i="4"/>
  <c r="T1486" i="4" s="1"/>
  <c r="S1486" i="4" s="1"/>
  <c r="V1487" i="4" s="1"/>
  <c r="O1486" i="4"/>
  <c r="U4986" i="4"/>
  <c r="E4986" i="4"/>
  <c r="T4986" i="4" s="1"/>
  <c r="S4986" i="4" s="1"/>
  <c r="V4987" i="4" s="1"/>
  <c r="C4987" i="4"/>
  <c r="O4986" i="4"/>
  <c r="Q4986" i="4"/>
  <c r="U1487" i="4" l="1"/>
  <c r="E1487" i="4"/>
  <c r="T1487" i="4" s="1"/>
  <c r="S1487" i="4" s="1"/>
  <c r="V1488" i="4" s="1"/>
  <c r="C1488" i="4"/>
  <c r="O1487" i="4"/>
  <c r="U4987" i="4"/>
  <c r="E4987" i="4"/>
  <c r="T4987" i="4" s="1"/>
  <c r="S4987" i="4" s="1"/>
  <c r="V4988" i="4" s="1"/>
  <c r="C4988" i="4"/>
  <c r="Q4987" i="4"/>
  <c r="O4987" i="4"/>
  <c r="U1488" i="4" l="1"/>
  <c r="E1488" i="4"/>
  <c r="T1488" i="4" s="1"/>
  <c r="S1488" i="4" s="1"/>
  <c r="V1489" i="4" s="1"/>
  <c r="C1489" i="4"/>
  <c r="O1488" i="4"/>
  <c r="U4988" i="4"/>
  <c r="E4988" i="4"/>
  <c r="T4988" i="4" s="1"/>
  <c r="S4988" i="4" s="1"/>
  <c r="V4989" i="4" s="1"/>
  <c r="C4989" i="4"/>
  <c r="O4988" i="4"/>
  <c r="Q4988" i="4"/>
  <c r="U1489" i="4" l="1"/>
  <c r="C1490" i="4"/>
  <c r="E1489" i="4"/>
  <c r="T1489" i="4" s="1"/>
  <c r="S1489" i="4" s="1"/>
  <c r="V1490" i="4" s="1"/>
  <c r="O1489" i="4"/>
  <c r="U4989" i="4"/>
  <c r="E4989" i="4"/>
  <c r="T4989" i="4" s="1"/>
  <c r="S4989" i="4" s="1"/>
  <c r="V4990" i="4" s="1"/>
  <c r="C4990" i="4"/>
  <c r="Q4989" i="4"/>
  <c r="O4989" i="4"/>
  <c r="U1490" i="4" l="1"/>
  <c r="E1490" i="4"/>
  <c r="T1490" i="4" s="1"/>
  <c r="S1490" i="4" s="1"/>
  <c r="V1491" i="4" s="1"/>
  <c r="C1491" i="4"/>
  <c r="O1490" i="4"/>
  <c r="U4990" i="4"/>
  <c r="E4990" i="4"/>
  <c r="T4990" i="4" s="1"/>
  <c r="S4990" i="4" s="1"/>
  <c r="V4991" i="4" s="1"/>
  <c r="C4991" i="4"/>
  <c r="Q4990" i="4"/>
  <c r="O4990" i="4"/>
  <c r="U1491" i="4" l="1"/>
  <c r="C1492" i="4"/>
  <c r="E1491" i="4"/>
  <c r="T1491" i="4" s="1"/>
  <c r="S1491" i="4" s="1"/>
  <c r="V1492" i="4" s="1"/>
  <c r="O1491" i="4"/>
  <c r="U4991" i="4"/>
  <c r="E4991" i="4"/>
  <c r="T4991" i="4" s="1"/>
  <c r="S4991" i="4" s="1"/>
  <c r="V4992" i="4" s="1"/>
  <c r="C4992" i="4"/>
  <c r="Q4991" i="4"/>
  <c r="O4991" i="4"/>
  <c r="U1492" i="4" l="1"/>
  <c r="C1493" i="4"/>
  <c r="E1492" i="4"/>
  <c r="T1492" i="4" s="1"/>
  <c r="S1492" i="4" s="1"/>
  <c r="V1493" i="4" s="1"/>
  <c r="O1492" i="4"/>
  <c r="U4992" i="4"/>
  <c r="C4993" i="4"/>
  <c r="E4992" i="4"/>
  <c r="T4992" i="4" s="1"/>
  <c r="S4992" i="4" s="1"/>
  <c r="V4993" i="4" s="1"/>
  <c r="O4992" i="4"/>
  <c r="Q4992" i="4"/>
  <c r="U4993" i="4" l="1"/>
  <c r="E4993" i="4"/>
  <c r="T4993" i="4" s="1"/>
  <c r="S4993" i="4" s="1"/>
  <c r="V4994" i="4" s="1"/>
  <c r="C4994" i="4"/>
  <c r="Q4993" i="4"/>
  <c r="O4993" i="4"/>
  <c r="U1493" i="4"/>
  <c r="E1493" i="4"/>
  <c r="T1493" i="4" s="1"/>
  <c r="S1493" i="4" s="1"/>
  <c r="V1494" i="4" s="1"/>
  <c r="C1494" i="4"/>
  <c r="O1493" i="4"/>
  <c r="U1494" i="4" l="1"/>
  <c r="E1494" i="4"/>
  <c r="T1494" i="4" s="1"/>
  <c r="S1494" i="4" s="1"/>
  <c r="V1495" i="4" s="1"/>
  <c r="C1495" i="4"/>
  <c r="O1494" i="4"/>
  <c r="E4994" i="4"/>
  <c r="T4994" i="4" s="1"/>
  <c r="S4994" i="4" s="1"/>
  <c r="V4995" i="4" s="1"/>
  <c r="U4994" i="4"/>
  <c r="C4995" i="4"/>
  <c r="O4994" i="4"/>
  <c r="Q4994" i="4"/>
  <c r="U1495" i="4" l="1"/>
  <c r="C1496" i="4"/>
  <c r="E1495" i="4"/>
  <c r="T1495" i="4" s="1"/>
  <c r="S1495" i="4" s="1"/>
  <c r="V1496" i="4" s="1"/>
  <c r="O1495" i="4"/>
  <c r="U4995" i="4"/>
  <c r="E4995" i="4"/>
  <c r="T4995" i="4" s="1"/>
  <c r="S4995" i="4" s="1"/>
  <c r="V4996" i="4" s="1"/>
  <c r="C4996" i="4"/>
  <c r="Q4995" i="4"/>
  <c r="O4995" i="4"/>
  <c r="U1496" i="4" l="1"/>
  <c r="E1496" i="4"/>
  <c r="T1496" i="4" s="1"/>
  <c r="S1496" i="4" s="1"/>
  <c r="V1497" i="4" s="1"/>
  <c r="C1497" i="4"/>
  <c r="O1496" i="4"/>
  <c r="U4996" i="4"/>
  <c r="E4996" i="4"/>
  <c r="T4996" i="4" s="1"/>
  <c r="S4996" i="4" s="1"/>
  <c r="V4997" i="4" s="1"/>
  <c r="C4997" i="4"/>
  <c r="Q4996" i="4"/>
  <c r="O4996" i="4"/>
  <c r="U1497" i="4" l="1"/>
  <c r="E1497" i="4"/>
  <c r="T1497" i="4" s="1"/>
  <c r="S1497" i="4" s="1"/>
  <c r="V1498" i="4" s="1"/>
  <c r="C1498" i="4"/>
  <c r="O1497" i="4"/>
  <c r="U4997" i="4"/>
  <c r="E4997" i="4"/>
  <c r="T4997" i="4" s="1"/>
  <c r="S4997" i="4" s="1"/>
  <c r="V4998" i="4" s="1"/>
  <c r="C4998" i="4"/>
  <c r="Q4997" i="4"/>
  <c r="O4997" i="4"/>
  <c r="U1498" i="4" l="1"/>
  <c r="C1499" i="4"/>
  <c r="E1498" i="4"/>
  <c r="T1498" i="4" s="1"/>
  <c r="S1498" i="4" s="1"/>
  <c r="V1499" i="4" s="1"/>
  <c r="O1498" i="4"/>
  <c r="U4998" i="4"/>
  <c r="E4998" i="4"/>
  <c r="T4998" i="4" s="1"/>
  <c r="S4998" i="4" s="1"/>
  <c r="V4999" i="4" s="1"/>
  <c r="C4999" i="4"/>
  <c r="O4998" i="4"/>
  <c r="Q4998" i="4"/>
  <c r="U1499" i="4" l="1"/>
  <c r="E1499" i="4"/>
  <c r="T1499" i="4" s="1"/>
  <c r="S1499" i="4" s="1"/>
  <c r="V1500" i="4" s="1"/>
  <c r="C1500" i="4"/>
  <c r="O1499" i="4"/>
  <c r="U4999" i="4"/>
  <c r="E4999" i="4"/>
  <c r="T4999" i="4" s="1"/>
  <c r="S4999" i="4" s="1"/>
  <c r="V5000" i="4" s="1"/>
  <c r="C5000" i="4"/>
  <c r="O4999" i="4"/>
  <c r="Q4999" i="4"/>
  <c r="U1500" i="4" l="1"/>
  <c r="E1500" i="4"/>
  <c r="T1500" i="4" s="1"/>
  <c r="S1500" i="4" s="1"/>
  <c r="V1501" i="4" s="1"/>
  <c r="C1501" i="4"/>
  <c r="O1500" i="4"/>
  <c r="E5000" i="4"/>
  <c r="T5000" i="4" s="1"/>
  <c r="S5000" i="4" s="1"/>
  <c r="V5001" i="4" s="1"/>
  <c r="C5001" i="4"/>
  <c r="U5000" i="4"/>
  <c r="O5000" i="4"/>
  <c r="Q5000" i="4"/>
  <c r="U5001" i="4" l="1"/>
  <c r="E5001" i="4"/>
  <c r="T5001" i="4" s="1"/>
  <c r="S5001" i="4" s="1"/>
  <c r="V5002" i="4" s="1"/>
  <c r="C5002" i="4"/>
  <c r="Q5001" i="4"/>
  <c r="O5001" i="4"/>
  <c r="U1501" i="4"/>
  <c r="C1502" i="4"/>
  <c r="E1501" i="4"/>
  <c r="T1501" i="4" s="1"/>
  <c r="S1501" i="4" s="1"/>
  <c r="V1502" i="4" s="1"/>
  <c r="O1501" i="4"/>
  <c r="U5002" i="4" l="1"/>
  <c r="E5002" i="4"/>
  <c r="T5002" i="4" s="1"/>
  <c r="S5002" i="4" s="1"/>
  <c r="V5003" i="4" s="1"/>
  <c r="C5003" i="4"/>
  <c r="Q5002" i="4"/>
  <c r="O5002" i="4"/>
  <c r="U1502" i="4"/>
  <c r="E1502" i="4"/>
  <c r="T1502" i="4" s="1"/>
  <c r="S1502" i="4" s="1"/>
  <c r="V1503" i="4" s="1"/>
  <c r="C1503" i="4"/>
  <c r="O1502" i="4"/>
  <c r="U1503" i="4" l="1"/>
  <c r="E1503" i="4"/>
  <c r="T1503" i="4" s="1"/>
  <c r="S1503" i="4" s="1"/>
  <c r="V1504" i="4" s="1"/>
  <c r="C1504" i="4"/>
  <c r="O1503" i="4"/>
  <c r="U5003" i="4"/>
  <c r="E5003" i="4"/>
  <c r="T5003" i="4" s="1"/>
  <c r="S5003" i="4" s="1"/>
  <c r="V5004" i="4" s="1"/>
  <c r="C5004" i="4"/>
  <c r="O5003" i="4"/>
  <c r="Q5003" i="4"/>
  <c r="U1504" i="4" l="1"/>
  <c r="C1505" i="4"/>
  <c r="E1504" i="4"/>
  <c r="T1504" i="4" s="1"/>
  <c r="S1504" i="4" s="1"/>
  <c r="V1505" i="4" s="1"/>
  <c r="O1504" i="4"/>
  <c r="U5004" i="4"/>
  <c r="C5005" i="4"/>
  <c r="E5004" i="4"/>
  <c r="T5004" i="4" s="1"/>
  <c r="S5004" i="4" s="1"/>
  <c r="V5005" i="4" s="1"/>
  <c r="Q5004" i="4"/>
  <c r="O5004" i="4"/>
  <c r="U5005" i="4" l="1"/>
  <c r="E5005" i="4"/>
  <c r="T5005" i="4" s="1"/>
  <c r="S5005" i="4" s="1"/>
  <c r="V5006" i="4" s="1"/>
  <c r="C5006" i="4"/>
  <c r="Q5005" i="4"/>
  <c r="O5005" i="4"/>
  <c r="U1505" i="4"/>
  <c r="E1505" i="4"/>
  <c r="T1505" i="4" s="1"/>
  <c r="S1505" i="4" s="1"/>
  <c r="V1506" i="4" s="1"/>
  <c r="C1506" i="4"/>
  <c r="O1505" i="4"/>
  <c r="U1506" i="4" l="1"/>
  <c r="C1507" i="4"/>
  <c r="E1506" i="4"/>
  <c r="T1506" i="4" s="1"/>
  <c r="S1506" i="4" s="1"/>
  <c r="V1507" i="4" s="1"/>
  <c r="O1506" i="4"/>
  <c r="U5006" i="4"/>
  <c r="C5007" i="4"/>
  <c r="Q5006" i="4"/>
  <c r="E5006" i="4"/>
  <c r="T5006" i="4" s="1"/>
  <c r="S5006" i="4" s="1"/>
  <c r="V5007" i="4" s="1"/>
  <c r="O5006" i="4"/>
  <c r="U5007" i="4" l="1"/>
  <c r="E5007" i="4"/>
  <c r="T5007" i="4" s="1"/>
  <c r="S5007" i="4" s="1"/>
  <c r="V5008" i="4" s="1"/>
  <c r="C5008" i="4"/>
  <c r="Q5007" i="4"/>
  <c r="O5007" i="4"/>
  <c r="U1507" i="4"/>
  <c r="C1508" i="4"/>
  <c r="E1507" i="4"/>
  <c r="T1507" i="4" s="1"/>
  <c r="S1507" i="4" s="1"/>
  <c r="V1508" i="4" s="1"/>
  <c r="O1507" i="4"/>
  <c r="U5008" i="4" l="1"/>
  <c r="E5008" i="4"/>
  <c r="T5008" i="4" s="1"/>
  <c r="S5008" i="4" s="1"/>
  <c r="V5009" i="4" s="1"/>
  <c r="C5009" i="4"/>
  <c r="O5008" i="4"/>
  <c r="Q5008" i="4"/>
  <c r="U1508" i="4"/>
  <c r="E1508" i="4"/>
  <c r="T1508" i="4" s="1"/>
  <c r="S1508" i="4" s="1"/>
  <c r="V1509" i="4" s="1"/>
  <c r="C1509" i="4"/>
  <c r="O1508" i="4"/>
  <c r="U1509" i="4" l="1"/>
  <c r="E1509" i="4"/>
  <c r="T1509" i="4" s="1"/>
  <c r="S1509" i="4" s="1"/>
  <c r="V1510" i="4" s="1"/>
  <c r="C1510" i="4"/>
  <c r="O1509" i="4"/>
  <c r="U5009" i="4"/>
  <c r="E5009" i="4"/>
  <c r="T5009" i="4" s="1"/>
  <c r="S5009" i="4" s="1"/>
  <c r="V5010" i="4" s="1"/>
  <c r="C5010" i="4"/>
  <c r="O5009" i="4"/>
  <c r="Q5009" i="4"/>
  <c r="U1510" i="4" l="1"/>
  <c r="C1511" i="4"/>
  <c r="E1510" i="4"/>
  <c r="T1510" i="4" s="1"/>
  <c r="S1510" i="4" s="1"/>
  <c r="V1511" i="4" s="1"/>
  <c r="O1510" i="4"/>
  <c r="U5010" i="4"/>
  <c r="E5010" i="4"/>
  <c r="T5010" i="4" s="1"/>
  <c r="S5010" i="4" s="1"/>
  <c r="V5011" i="4" s="1"/>
  <c r="C5011" i="4"/>
  <c r="O5010" i="4"/>
  <c r="Q5010" i="4"/>
  <c r="U1511" i="4" l="1"/>
  <c r="E1511" i="4"/>
  <c r="T1511" i="4" s="1"/>
  <c r="S1511" i="4" s="1"/>
  <c r="V1512" i="4" s="1"/>
  <c r="C1512" i="4"/>
  <c r="O1511" i="4"/>
  <c r="U5011" i="4"/>
  <c r="E5011" i="4"/>
  <c r="T5011" i="4" s="1"/>
  <c r="S5011" i="4" s="1"/>
  <c r="V5012" i="4" s="1"/>
  <c r="C5012" i="4"/>
  <c r="O5011" i="4"/>
  <c r="Q5011" i="4"/>
  <c r="U1512" i="4" l="1"/>
  <c r="E1512" i="4"/>
  <c r="T1512" i="4" s="1"/>
  <c r="S1512" i="4" s="1"/>
  <c r="V1513" i="4" s="1"/>
  <c r="C1513" i="4"/>
  <c r="O1512" i="4"/>
  <c r="E5012" i="4"/>
  <c r="T5012" i="4" s="1"/>
  <c r="S5012" i="4" s="1"/>
  <c r="V5013" i="4" s="1"/>
  <c r="U5012" i="4"/>
  <c r="C5013" i="4"/>
  <c r="Q5012" i="4"/>
  <c r="O5012" i="4"/>
  <c r="U1513" i="4" l="1"/>
  <c r="C1514" i="4"/>
  <c r="E1513" i="4"/>
  <c r="T1513" i="4" s="1"/>
  <c r="S1513" i="4" s="1"/>
  <c r="V1514" i="4" s="1"/>
  <c r="O1513" i="4"/>
  <c r="U5013" i="4"/>
  <c r="E5013" i="4"/>
  <c r="T5013" i="4" s="1"/>
  <c r="S5013" i="4" s="1"/>
  <c r="V5014" i="4" s="1"/>
  <c r="C5014" i="4"/>
  <c r="O5013" i="4"/>
  <c r="Q5013" i="4"/>
  <c r="U1514" i="4" l="1"/>
  <c r="E1514" i="4"/>
  <c r="T1514" i="4" s="1"/>
  <c r="S1514" i="4" s="1"/>
  <c r="V1515" i="4" s="1"/>
  <c r="C1515" i="4"/>
  <c r="O1514" i="4"/>
  <c r="U5014" i="4"/>
  <c r="E5014" i="4"/>
  <c r="T5014" i="4" s="1"/>
  <c r="S5014" i="4" s="1"/>
  <c r="V5015" i="4" s="1"/>
  <c r="C5015" i="4"/>
  <c r="O5014" i="4"/>
  <c r="Q5014" i="4"/>
  <c r="U1515" i="4" l="1"/>
  <c r="E1515" i="4"/>
  <c r="T1515" i="4" s="1"/>
  <c r="S1515" i="4" s="1"/>
  <c r="V1516" i="4" s="1"/>
  <c r="C1516" i="4"/>
  <c r="O1515" i="4"/>
  <c r="U5015" i="4"/>
  <c r="E5015" i="4"/>
  <c r="T5015" i="4" s="1"/>
  <c r="S5015" i="4" s="1"/>
  <c r="V5016" i="4" s="1"/>
  <c r="C5016" i="4"/>
  <c r="O5015" i="4"/>
  <c r="Q5015" i="4"/>
  <c r="U1516" i="4" l="1"/>
  <c r="C1517" i="4"/>
  <c r="E1516" i="4"/>
  <c r="T1516" i="4" s="1"/>
  <c r="S1516" i="4" s="1"/>
  <c r="V1517" i="4" s="1"/>
  <c r="O1516" i="4"/>
  <c r="U5016" i="4"/>
  <c r="C5017" i="4"/>
  <c r="E5016" i="4"/>
  <c r="T5016" i="4" s="1"/>
  <c r="S5016" i="4" s="1"/>
  <c r="V5017" i="4" s="1"/>
  <c r="O5016" i="4"/>
  <c r="Q5016" i="4"/>
  <c r="U5017" i="4" l="1"/>
  <c r="E5017" i="4"/>
  <c r="T5017" i="4" s="1"/>
  <c r="S5017" i="4" s="1"/>
  <c r="V5018" i="4" s="1"/>
  <c r="C5018" i="4"/>
  <c r="Q5017" i="4"/>
  <c r="O5017" i="4"/>
  <c r="U1517" i="4"/>
  <c r="E1517" i="4"/>
  <c r="T1517" i="4" s="1"/>
  <c r="S1517" i="4" s="1"/>
  <c r="V1518" i="4" s="1"/>
  <c r="C1518" i="4"/>
  <c r="O1517" i="4"/>
  <c r="U1518" i="4" l="1"/>
  <c r="C1519" i="4"/>
  <c r="E1518" i="4"/>
  <c r="T1518" i="4" s="1"/>
  <c r="S1518" i="4" s="1"/>
  <c r="V1519" i="4" s="1"/>
  <c r="O1518" i="4"/>
  <c r="E5018" i="4"/>
  <c r="T5018" i="4" s="1"/>
  <c r="S5018" i="4" s="1"/>
  <c r="V5019" i="4" s="1"/>
  <c r="C5019" i="4"/>
  <c r="U5018" i="4"/>
  <c r="Q5018" i="4"/>
  <c r="O5018" i="4"/>
  <c r="U5019" i="4" l="1"/>
  <c r="E5019" i="4"/>
  <c r="T5019" i="4" s="1"/>
  <c r="S5019" i="4" s="1"/>
  <c r="V5020" i="4" s="1"/>
  <c r="C5020" i="4"/>
  <c r="Q5019" i="4"/>
  <c r="O5019" i="4"/>
  <c r="U1519" i="4"/>
  <c r="C1520" i="4"/>
  <c r="E1519" i="4"/>
  <c r="T1519" i="4" s="1"/>
  <c r="S1519" i="4" s="1"/>
  <c r="V1520" i="4" s="1"/>
  <c r="O1519" i="4"/>
  <c r="U5020" i="4" l="1"/>
  <c r="E5020" i="4"/>
  <c r="T5020" i="4" s="1"/>
  <c r="S5020" i="4" s="1"/>
  <c r="V5021" i="4" s="1"/>
  <c r="C5021" i="4"/>
  <c r="O5020" i="4"/>
  <c r="Q5020" i="4"/>
  <c r="U1520" i="4"/>
  <c r="E1520" i="4"/>
  <c r="T1520" i="4" s="1"/>
  <c r="S1520" i="4" s="1"/>
  <c r="V1521" i="4" s="1"/>
  <c r="C1521" i="4"/>
  <c r="O1520" i="4"/>
  <c r="U1521" i="4" l="1"/>
  <c r="E1521" i="4"/>
  <c r="T1521" i="4" s="1"/>
  <c r="S1521" i="4" s="1"/>
  <c r="V1522" i="4" s="1"/>
  <c r="C1522" i="4"/>
  <c r="O1521" i="4"/>
  <c r="U5021" i="4"/>
  <c r="E5021" i="4"/>
  <c r="T5021" i="4" s="1"/>
  <c r="S5021" i="4" s="1"/>
  <c r="V5022" i="4" s="1"/>
  <c r="C5022" i="4"/>
  <c r="Q5021" i="4"/>
  <c r="O5021" i="4"/>
  <c r="U1522" i="4" l="1"/>
  <c r="C1523" i="4"/>
  <c r="E1522" i="4"/>
  <c r="T1522" i="4" s="1"/>
  <c r="S1522" i="4" s="1"/>
  <c r="V1523" i="4" s="1"/>
  <c r="O1522" i="4"/>
  <c r="U5022" i="4"/>
  <c r="E5022" i="4"/>
  <c r="T5022" i="4" s="1"/>
  <c r="S5022" i="4" s="1"/>
  <c r="V5023" i="4" s="1"/>
  <c r="C5023" i="4"/>
  <c r="Q5022" i="4"/>
  <c r="O5022" i="4"/>
  <c r="U1523" i="4" l="1"/>
  <c r="E1523" i="4"/>
  <c r="T1523" i="4" s="1"/>
  <c r="S1523" i="4" s="1"/>
  <c r="V1524" i="4" s="1"/>
  <c r="C1524" i="4"/>
  <c r="O1523" i="4"/>
  <c r="U5023" i="4"/>
  <c r="E5023" i="4"/>
  <c r="T5023" i="4" s="1"/>
  <c r="S5023" i="4" s="1"/>
  <c r="V5024" i="4" s="1"/>
  <c r="C5024" i="4"/>
  <c r="Q5023" i="4"/>
  <c r="O5023" i="4"/>
  <c r="U1524" i="4" l="1"/>
  <c r="E1524" i="4"/>
  <c r="T1524" i="4" s="1"/>
  <c r="S1524" i="4" s="1"/>
  <c r="V1525" i="4" s="1"/>
  <c r="C1525" i="4"/>
  <c r="O1524" i="4"/>
  <c r="U5024" i="4"/>
  <c r="E5024" i="4"/>
  <c r="T5024" i="4" s="1"/>
  <c r="S5024" i="4" s="1"/>
  <c r="V5025" i="4" s="1"/>
  <c r="C5025" i="4"/>
  <c r="Q5024" i="4"/>
  <c r="O5024" i="4"/>
  <c r="U1525" i="4" l="1"/>
  <c r="C1526" i="4"/>
  <c r="E1525" i="4"/>
  <c r="T1525" i="4" s="1"/>
  <c r="S1525" i="4" s="1"/>
  <c r="V1526" i="4" s="1"/>
  <c r="O1525" i="4"/>
  <c r="U5025" i="4"/>
  <c r="E5025" i="4"/>
  <c r="T5025" i="4" s="1"/>
  <c r="S5025" i="4" s="1"/>
  <c r="V5026" i="4" s="1"/>
  <c r="C5026" i="4"/>
  <c r="Q5025" i="4"/>
  <c r="O5025" i="4"/>
  <c r="U1526" i="4" l="1"/>
  <c r="E1526" i="4"/>
  <c r="T1526" i="4" s="1"/>
  <c r="S1526" i="4" s="1"/>
  <c r="V1527" i="4" s="1"/>
  <c r="C1527" i="4"/>
  <c r="O1526" i="4"/>
  <c r="U5026" i="4"/>
  <c r="E5026" i="4"/>
  <c r="T5026" i="4" s="1"/>
  <c r="S5026" i="4" s="1"/>
  <c r="V5027" i="4" s="1"/>
  <c r="C5027" i="4"/>
  <c r="O5026" i="4"/>
  <c r="Q5026" i="4"/>
  <c r="U1527" i="4" l="1"/>
  <c r="E1527" i="4"/>
  <c r="T1527" i="4" s="1"/>
  <c r="S1527" i="4" s="1"/>
  <c r="V1528" i="4" s="1"/>
  <c r="C1528" i="4"/>
  <c r="O1527" i="4"/>
  <c r="U5027" i="4"/>
  <c r="E5027" i="4"/>
  <c r="T5027" i="4" s="1"/>
  <c r="S5027" i="4" s="1"/>
  <c r="V5028" i="4" s="1"/>
  <c r="C5028" i="4"/>
  <c r="Q5027" i="4"/>
  <c r="O5027" i="4"/>
  <c r="U1528" i="4" l="1"/>
  <c r="C1529" i="4"/>
  <c r="E1528" i="4"/>
  <c r="T1528" i="4" s="1"/>
  <c r="S1528" i="4" s="1"/>
  <c r="V1529" i="4" s="1"/>
  <c r="O1528" i="4"/>
  <c r="U5028" i="4"/>
  <c r="C5029" i="4"/>
  <c r="E5028" i="4"/>
  <c r="T5028" i="4" s="1"/>
  <c r="S5028" i="4" s="1"/>
  <c r="V5029" i="4" s="1"/>
  <c r="Q5028" i="4"/>
  <c r="O5028" i="4"/>
  <c r="U5029" i="4" l="1"/>
  <c r="E5029" i="4"/>
  <c r="T5029" i="4" s="1"/>
  <c r="S5029" i="4" s="1"/>
  <c r="V5030" i="4" s="1"/>
  <c r="C5030" i="4"/>
  <c r="Q5029" i="4"/>
  <c r="O5029" i="4"/>
  <c r="U1529" i="4"/>
  <c r="E1529" i="4"/>
  <c r="T1529" i="4" s="1"/>
  <c r="S1529" i="4" s="1"/>
  <c r="V1530" i="4" s="1"/>
  <c r="C1530" i="4"/>
  <c r="O1529" i="4"/>
  <c r="E5030" i="4" l="1"/>
  <c r="T5030" i="4" s="1"/>
  <c r="S5030" i="4" s="1"/>
  <c r="V5031" i="4" s="1"/>
  <c r="U5030" i="4"/>
  <c r="C5031" i="4"/>
  <c r="Q5030" i="4"/>
  <c r="O5030" i="4"/>
  <c r="U1530" i="4"/>
  <c r="E1530" i="4"/>
  <c r="T1530" i="4" s="1"/>
  <c r="S1530" i="4" s="1"/>
  <c r="V1531" i="4" s="1"/>
  <c r="C1531" i="4"/>
  <c r="O1530" i="4"/>
  <c r="U5031" i="4" l="1"/>
  <c r="E5031" i="4"/>
  <c r="T5031" i="4" s="1"/>
  <c r="S5031" i="4" s="1"/>
  <c r="V5032" i="4" s="1"/>
  <c r="C5032" i="4"/>
  <c r="Q5031" i="4"/>
  <c r="O5031" i="4"/>
  <c r="U1531" i="4"/>
  <c r="C1532" i="4"/>
  <c r="E1531" i="4"/>
  <c r="T1531" i="4" s="1"/>
  <c r="S1531" i="4" s="1"/>
  <c r="V1532" i="4" s="1"/>
  <c r="O1531" i="4"/>
  <c r="U5032" i="4" l="1"/>
  <c r="E5032" i="4"/>
  <c r="T5032" i="4" s="1"/>
  <c r="S5032" i="4" s="1"/>
  <c r="V5033" i="4" s="1"/>
  <c r="C5033" i="4"/>
  <c r="O5032" i="4"/>
  <c r="Q5032" i="4"/>
  <c r="U1532" i="4"/>
  <c r="E1532" i="4"/>
  <c r="T1532" i="4" s="1"/>
  <c r="S1532" i="4" s="1"/>
  <c r="V1533" i="4" s="1"/>
  <c r="C1533" i="4"/>
  <c r="O1532" i="4"/>
  <c r="U1533" i="4" l="1"/>
  <c r="E1533" i="4"/>
  <c r="T1533" i="4" s="1"/>
  <c r="S1533" i="4" s="1"/>
  <c r="V1534" i="4" s="1"/>
  <c r="C1534" i="4"/>
  <c r="O1533" i="4"/>
  <c r="U5033" i="4"/>
  <c r="E5033" i="4"/>
  <c r="T5033" i="4" s="1"/>
  <c r="S5033" i="4" s="1"/>
  <c r="V5034" i="4" s="1"/>
  <c r="C5034" i="4"/>
  <c r="O5033" i="4"/>
  <c r="Q5033" i="4"/>
  <c r="U1534" i="4" l="1"/>
  <c r="C1535" i="4"/>
  <c r="E1534" i="4"/>
  <c r="T1534" i="4" s="1"/>
  <c r="S1534" i="4" s="1"/>
  <c r="V1535" i="4" s="1"/>
  <c r="O1534" i="4"/>
  <c r="U5034" i="4"/>
  <c r="E5034" i="4"/>
  <c r="T5034" i="4" s="1"/>
  <c r="S5034" i="4" s="1"/>
  <c r="V5035" i="4" s="1"/>
  <c r="C5035" i="4"/>
  <c r="Q5034" i="4"/>
  <c r="O5034" i="4"/>
  <c r="U1535" i="4" l="1"/>
  <c r="E1535" i="4"/>
  <c r="T1535" i="4" s="1"/>
  <c r="S1535" i="4" s="1"/>
  <c r="V1536" i="4" s="1"/>
  <c r="C1536" i="4"/>
  <c r="O1535" i="4"/>
  <c r="U5035" i="4"/>
  <c r="E5035" i="4"/>
  <c r="T5035" i="4" s="1"/>
  <c r="S5035" i="4" s="1"/>
  <c r="V5036" i="4" s="1"/>
  <c r="C5036" i="4"/>
  <c r="Q5035" i="4"/>
  <c r="O5035" i="4"/>
  <c r="U1536" i="4" l="1"/>
  <c r="C1537" i="4"/>
  <c r="E1536" i="4"/>
  <c r="T1536" i="4" s="1"/>
  <c r="S1536" i="4" s="1"/>
  <c r="V1537" i="4" s="1"/>
  <c r="O1536" i="4"/>
  <c r="E5036" i="4"/>
  <c r="T5036" i="4" s="1"/>
  <c r="S5036" i="4" s="1"/>
  <c r="V5037" i="4" s="1"/>
  <c r="U5036" i="4"/>
  <c r="C5037" i="4"/>
  <c r="Q5036" i="4"/>
  <c r="O5036" i="4"/>
  <c r="U1537" i="4" l="1"/>
  <c r="C1538" i="4"/>
  <c r="E1537" i="4"/>
  <c r="T1537" i="4" s="1"/>
  <c r="S1537" i="4" s="1"/>
  <c r="V1538" i="4" s="1"/>
  <c r="O1537" i="4"/>
  <c r="U5037" i="4"/>
  <c r="E5037" i="4"/>
  <c r="T5037" i="4" s="1"/>
  <c r="S5037" i="4" s="1"/>
  <c r="V5038" i="4" s="1"/>
  <c r="C5038" i="4"/>
  <c r="O5037" i="4"/>
  <c r="Q5037" i="4"/>
  <c r="U1538" i="4" l="1"/>
  <c r="E1538" i="4"/>
  <c r="T1538" i="4" s="1"/>
  <c r="S1538" i="4" s="1"/>
  <c r="V1539" i="4" s="1"/>
  <c r="C1539" i="4"/>
  <c r="O1538" i="4"/>
  <c r="U5038" i="4"/>
  <c r="E5038" i="4"/>
  <c r="T5038" i="4" s="1"/>
  <c r="S5038" i="4" s="1"/>
  <c r="V5039" i="4" s="1"/>
  <c r="C5039" i="4"/>
  <c r="Q5038" i="4"/>
  <c r="O5038" i="4"/>
  <c r="U1539" i="4" l="1"/>
  <c r="E1539" i="4"/>
  <c r="T1539" i="4" s="1"/>
  <c r="S1539" i="4" s="1"/>
  <c r="V1540" i="4" s="1"/>
  <c r="C1540" i="4"/>
  <c r="O1539" i="4"/>
  <c r="U5039" i="4"/>
  <c r="E5039" i="4"/>
  <c r="T5039" i="4" s="1"/>
  <c r="S5039" i="4" s="1"/>
  <c r="V5040" i="4" s="1"/>
  <c r="Q5039" i="4"/>
  <c r="C5040" i="4"/>
  <c r="O5039" i="4"/>
  <c r="U1540" i="4" l="1"/>
  <c r="C1541" i="4"/>
  <c r="E1540" i="4"/>
  <c r="T1540" i="4" s="1"/>
  <c r="S1540" i="4" s="1"/>
  <c r="V1541" i="4" s="1"/>
  <c r="O1540" i="4"/>
  <c r="U5040" i="4"/>
  <c r="C5041" i="4"/>
  <c r="E5040" i="4"/>
  <c r="T5040" i="4" s="1"/>
  <c r="S5040" i="4" s="1"/>
  <c r="V5041" i="4" s="1"/>
  <c r="O5040" i="4"/>
  <c r="Q5040" i="4"/>
  <c r="U5041" i="4" l="1"/>
  <c r="E5041" i="4"/>
  <c r="T5041" i="4" s="1"/>
  <c r="S5041" i="4" s="1"/>
  <c r="V5042" i="4" s="1"/>
  <c r="C5042" i="4"/>
  <c r="O5041" i="4"/>
  <c r="Q5041" i="4"/>
  <c r="U1541" i="4"/>
  <c r="E1541" i="4"/>
  <c r="T1541" i="4" s="1"/>
  <c r="S1541" i="4" s="1"/>
  <c r="V1542" i="4" s="1"/>
  <c r="C1542" i="4"/>
  <c r="O1541" i="4"/>
  <c r="U1542" i="4" l="1"/>
  <c r="E1542" i="4"/>
  <c r="T1542" i="4" s="1"/>
  <c r="S1542" i="4" s="1"/>
  <c r="V1543" i="4" s="1"/>
  <c r="C1543" i="4"/>
  <c r="O1542" i="4"/>
  <c r="U5042" i="4"/>
  <c r="E5042" i="4"/>
  <c r="T5042" i="4" s="1"/>
  <c r="S5042" i="4" s="1"/>
  <c r="V5043" i="4" s="1"/>
  <c r="C5043" i="4"/>
  <c r="Q5042" i="4"/>
  <c r="O5042" i="4"/>
  <c r="U1543" i="4" l="1"/>
  <c r="C1544" i="4"/>
  <c r="E1543" i="4"/>
  <c r="T1543" i="4" s="1"/>
  <c r="S1543" i="4" s="1"/>
  <c r="V1544" i="4" s="1"/>
  <c r="O1543" i="4"/>
  <c r="U5043" i="4"/>
  <c r="E5043" i="4"/>
  <c r="T5043" i="4" s="1"/>
  <c r="S5043" i="4" s="1"/>
  <c r="V5044" i="4" s="1"/>
  <c r="C5044" i="4"/>
  <c r="O5043" i="4"/>
  <c r="Q5043" i="4"/>
  <c r="U1544" i="4" l="1"/>
  <c r="E1544" i="4"/>
  <c r="T1544" i="4" s="1"/>
  <c r="S1544" i="4" s="1"/>
  <c r="V1545" i="4" s="1"/>
  <c r="C1545" i="4"/>
  <c r="O1544" i="4"/>
  <c r="U5044" i="4"/>
  <c r="E5044" i="4"/>
  <c r="T5044" i="4" s="1"/>
  <c r="S5044" i="4" s="1"/>
  <c r="V5045" i="4" s="1"/>
  <c r="C5045" i="4"/>
  <c r="O5044" i="4"/>
  <c r="Q5044" i="4"/>
  <c r="U1545" i="4" l="1"/>
  <c r="C1546" i="4"/>
  <c r="E1545" i="4"/>
  <c r="T1545" i="4" s="1"/>
  <c r="S1545" i="4" s="1"/>
  <c r="V1546" i="4" s="1"/>
  <c r="O1545" i="4"/>
  <c r="U5045" i="4"/>
  <c r="E5045" i="4"/>
  <c r="T5045" i="4" s="1"/>
  <c r="S5045" i="4" s="1"/>
  <c r="V5046" i="4" s="1"/>
  <c r="C5046" i="4"/>
  <c r="Q5045" i="4"/>
  <c r="O5045" i="4"/>
  <c r="U1546" i="4" l="1"/>
  <c r="C1547" i="4"/>
  <c r="E1546" i="4"/>
  <c r="T1546" i="4" s="1"/>
  <c r="S1546" i="4" s="1"/>
  <c r="V1547" i="4" s="1"/>
  <c r="O1546" i="4"/>
  <c r="U5046" i="4"/>
  <c r="E5046" i="4"/>
  <c r="T5046" i="4" s="1"/>
  <c r="S5046" i="4" s="1"/>
  <c r="V5047" i="4" s="1"/>
  <c r="C5047" i="4"/>
  <c r="O5046" i="4"/>
  <c r="Q5046" i="4"/>
  <c r="U1547" i="4" l="1"/>
  <c r="E1547" i="4"/>
  <c r="T1547" i="4" s="1"/>
  <c r="S1547" i="4" s="1"/>
  <c r="V1548" i="4" s="1"/>
  <c r="C1548" i="4"/>
  <c r="O1547" i="4"/>
  <c r="U5047" i="4"/>
  <c r="E5047" i="4"/>
  <c r="T5047" i="4" s="1"/>
  <c r="S5047" i="4" s="1"/>
  <c r="V5048" i="4" s="1"/>
  <c r="C5048" i="4"/>
  <c r="Q5047" i="4"/>
  <c r="O5047" i="4"/>
  <c r="U1548" i="4" l="1"/>
  <c r="E1548" i="4"/>
  <c r="T1548" i="4" s="1"/>
  <c r="S1548" i="4" s="1"/>
  <c r="V1549" i="4" s="1"/>
  <c r="C1549" i="4"/>
  <c r="O1548" i="4"/>
  <c r="E5048" i="4"/>
  <c r="T5048" i="4" s="1"/>
  <c r="S5048" i="4" s="1"/>
  <c r="V5049" i="4" s="1"/>
  <c r="U5048" i="4"/>
  <c r="C5049" i="4"/>
  <c r="Q5048" i="4"/>
  <c r="O5048" i="4"/>
  <c r="U1549" i="4" l="1"/>
  <c r="C1550" i="4"/>
  <c r="E1549" i="4"/>
  <c r="T1549" i="4" s="1"/>
  <c r="S1549" i="4" s="1"/>
  <c r="V1550" i="4" s="1"/>
  <c r="O1549" i="4"/>
  <c r="U5049" i="4"/>
  <c r="E5049" i="4"/>
  <c r="T5049" i="4" s="1"/>
  <c r="S5049" i="4" s="1"/>
  <c r="V5050" i="4" s="1"/>
  <c r="C5050" i="4"/>
  <c r="Q5049" i="4"/>
  <c r="O5049" i="4"/>
  <c r="U1550" i="4" l="1"/>
  <c r="E1550" i="4"/>
  <c r="T1550" i="4" s="1"/>
  <c r="S1550" i="4" s="1"/>
  <c r="V1551" i="4" s="1"/>
  <c r="C1551" i="4"/>
  <c r="O1550" i="4"/>
  <c r="U5050" i="4"/>
  <c r="E5050" i="4"/>
  <c r="T5050" i="4" s="1"/>
  <c r="S5050" i="4" s="1"/>
  <c r="V5051" i="4" s="1"/>
  <c r="C5051" i="4"/>
  <c r="O5050" i="4"/>
  <c r="Q5050" i="4"/>
  <c r="U1551" i="4" l="1"/>
  <c r="E1551" i="4"/>
  <c r="T1551" i="4" s="1"/>
  <c r="S1551" i="4" s="1"/>
  <c r="V1552" i="4" s="1"/>
  <c r="C1552" i="4"/>
  <c r="O1551" i="4"/>
  <c r="U5051" i="4"/>
  <c r="E5051" i="4"/>
  <c r="T5051" i="4" s="1"/>
  <c r="S5051" i="4" s="1"/>
  <c r="V5052" i="4" s="1"/>
  <c r="C5052" i="4"/>
  <c r="Q5051" i="4"/>
  <c r="O5051" i="4"/>
  <c r="U1552" i="4" l="1"/>
  <c r="C1553" i="4"/>
  <c r="E1552" i="4"/>
  <c r="T1552" i="4" s="1"/>
  <c r="S1552" i="4" s="1"/>
  <c r="V1553" i="4" s="1"/>
  <c r="O1552" i="4"/>
  <c r="U5052" i="4"/>
  <c r="C5053" i="4"/>
  <c r="E5052" i="4"/>
  <c r="T5052" i="4" s="1"/>
  <c r="S5052" i="4" s="1"/>
  <c r="V5053" i="4" s="1"/>
  <c r="O5052" i="4"/>
  <c r="Q5052" i="4"/>
  <c r="U5053" i="4" l="1"/>
  <c r="E5053" i="4"/>
  <c r="T5053" i="4" s="1"/>
  <c r="S5053" i="4" s="1"/>
  <c r="V5054" i="4" s="1"/>
  <c r="C5054" i="4"/>
  <c r="Q5053" i="4"/>
  <c r="O5053" i="4"/>
  <c r="U1553" i="4"/>
  <c r="E1553" i="4"/>
  <c r="T1553" i="4" s="1"/>
  <c r="S1553" i="4" s="1"/>
  <c r="V1554" i="4" s="1"/>
  <c r="C1554" i="4"/>
  <c r="O1553" i="4"/>
  <c r="U1554" i="4" l="1"/>
  <c r="E1554" i="4"/>
  <c r="T1554" i="4" s="1"/>
  <c r="S1554" i="4" s="1"/>
  <c r="V1555" i="4" s="1"/>
  <c r="C1555" i="4"/>
  <c r="O1554" i="4"/>
  <c r="E5054" i="4"/>
  <c r="T5054" i="4" s="1"/>
  <c r="S5054" i="4" s="1"/>
  <c r="V5055" i="4" s="1"/>
  <c r="C5055" i="4"/>
  <c r="U5054" i="4"/>
  <c r="Q5054" i="4"/>
  <c r="O5054" i="4"/>
  <c r="U5055" i="4" l="1"/>
  <c r="E5055" i="4"/>
  <c r="T5055" i="4" s="1"/>
  <c r="S5055" i="4" s="1"/>
  <c r="V5056" i="4" s="1"/>
  <c r="C5056" i="4"/>
  <c r="Q5055" i="4"/>
  <c r="O5055" i="4"/>
  <c r="U1555" i="4"/>
  <c r="C1556" i="4"/>
  <c r="E1555" i="4"/>
  <c r="T1555" i="4" s="1"/>
  <c r="S1555" i="4" s="1"/>
  <c r="O1555" i="4"/>
  <c r="V1556" i="4" l="1"/>
  <c r="U5056" i="4"/>
  <c r="C5057" i="4"/>
  <c r="E5056" i="4"/>
  <c r="T5056" i="4" s="1"/>
  <c r="S5056" i="4" s="1"/>
  <c r="V5057" i="4" s="1"/>
  <c r="O5056" i="4"/>
  <c r="Q5056" i="4"/>
  <c r="U1556" i="4"/>
  <c r="C1557" i="4"/>
  <c r="E1556" i="4"/>
  <c r="T1556" i="4" s="1"/>
  <c r="S1556" i="4" s="1"/>
  <c r="V1557" i="4" s="1"/>
  <c r="O1556" i="4"/>
  <c r="U5057" i="4" l="1"/>
  <c r="E5057" i="4"/>
  <c r="T5057" i="4" s="1"/>
  <c r="S5057" i="4" s="1"/>
  <c r="V5058" i="4" s="1"/>
  <c r="C5058" i="4"/>
  <c r="O5057" i="4"/>
  <c r="Q5057" i="4"/>
  <c r="U1557" i="4"/>
  <c r="E1557" i="4"/>
  <c r="T1557" i="4" s="1"/>
  <c r="S1557" i="4" s="1"/>
  <c r="C1558" i="4"/>
  <c r="O1557" i="4"/>
  <c r="U5058" i="4" l="1"/>
  <c r="C5059" i="4"/>
  <c r="E5058" i="4"/>
  <c r="T5058" i="4" s="1"/>
  <c r="S5058" i="4" s="1"/>
  <c r="V5059" i="4" s="1"/>
  <c r="O5058" i="4"/>
  <c r="Q5058" i="4"/>
  <c r="C1559" i="4"/>
  <c r="E1558" i="4"/>
  <c r="T1558" i="4" s="1"/>
  <c r="S1558" i="4" s="1"/>
  <c r="O1558" i="4"/>
  <c r="V1558" i="4"/>
  <c r="U1558" i="4" s="1"/>
  <c r="V1559" i="4" l="1"/>
  <c r="U5059" i="4"/>
  <c r="E5059" i="4"/>
  <c r="T5059" i="4" s="1"/>
  <c r="S5059" i="4" s="1"/>
  <c r="V5060" i="4" s="1"/>
  <c r="C5060" i="4"/>
  <c r="Q5059" i="4"/>
  <c r="O5059" i="4"/>
  <c r="U1559" i="4"/>
  <c r="E1559" i="4"/>
  <c r="T1559" i="4" s="1"/>
  <c r="S1559" i="4" s="1"/>
  <c r="V1560" i="4" s="1"/>
  <c r="C1560" i="4"/>
  <c r="O1559" i="4"/>
  <c r="U5060" i="4" l="1"/>
  <c r="E5060" i="4"/>
  <c r="T5060" i="4" s="1"/>
  <c r="S5060" i="4" s="1"/>
  <c r="V5061" i="4" s="1"/>
  <c r="C5061" i="4"/>
  <c r="O5060" i="4"/>
  <c r="Q5060" i="4"/>
  <c r="U1560" i="4"/>
  <c r="E1560" i="4"/>
  <c r="T1560" i="4" s="1"/>
  <c r="S1560" i="4" s="1"/>
  <c r="V1561" i="4" s="1"/>
  <c r="C1561" i="4"/>
  <c r="O1560" i="4"/>
  <c r="U1561" i="4" l="1"/>
  <c r="C1562" i="4"/>
  <c r="E1561" i="4"/>
  <c r="T1561" i="4" s="1"/>
  <c r="S1561" i="4" s="1"/>
  <c r="V1562" i="4" s="1"/>
  <c r="O1561" i="4"/>
  <c r="U5061" i="4"/>
  <c r="E5061" i="4"/>
  <c r="T5061" i="4" s="1"/>
  <c r="S5061" i="4" s="1"/>
  <c r="V5062" i="4" s="1"/>
  <c r="C5062" i="4"/>
  <c r="Q5061" i="4"/>
  <c r="O5061" i="4"/>
  <c r="U1562" i="4" l="1"/>
  <c r="E1562" i="4"/>
  <c r="T1562" i="4" s="1"/>
  <c r="S1562" i="4" s="1"/>
  <c r="V1563" i="4" s="1"/>
  <c r="C1563" i="4"/>
  <c r="O1562" i="4"/>
  <c r="U5062" i="4"/>
  <c r="E5062" i="4"/>
  <c r="T5062" i="4" s="1"/>
  <c r="S5062" i="4" s="1"/>
  <c r="V5063" i="4" s="1"/>
  <c r="C5063" i="4"/>
  <c r="O5062" i="4"/>
  <c r="Q5062" i="4"/>
  <c r="U1563" i="4" l="1"/>
  <c r="C1564" i="4"/>
  <c r="E1563" i="4"/>
  <c r="T1563" i="4" s="1"/>
  <c r="S1563" i="4" s="1"/>
  <c r="V1564" i="4" s="1"/>
  <c r="O1563" i="4"/>
  <c r="U5063" i="4"/>
  <c r="E5063" i="4"/>
  <c r="T5063" i="4" s="1"/>
  <c r="S5063" i="4" s="1"/>
  <c r="V5064" i="4" s="1"/>
  <c r="C5064" i="4"/>
  <c r="Q5063" i="4"/>
  <c r="O5063" i="4"/>
  <c r="U1564" i="4" l="1"/>
  <c r="C1565" i="4"/>
  <c r="E1564" i="4"/>
  <c r="T1564" i="4" s="1"/>
  <c r="S1564" i="4" s="1"/>
  <c r="V1565" i="4" s="1"/>
  <c r="O1564" i="4"/>
  <c r="U5064" i="4"/>
  <c r="C5065" i="4"/>
  <c r="E5064" i="4"/>
  <c r="T5064" i="4" s="1"/>
  <c r="S5064" i="4" s="1"/>
  <c r="O5064" i="4"/>
  <c r="Q5064" i="4"/>
  <c r="U1565" i="4" l="1"/>
  <c r="E1565" i="4"/>
  <c r="T1565" i="4" s="1"/>
  <c r="S1565" i="4" s="1"/>
  <c r="V1566" i="4" s="1"/>
  <c r="C1566" i="4"/>
  <c r="O1565" i="4"/>
  <c r="U5065" i="4"/>
  <c r="E5065" i="4"/>
  <c r="T5065" i="4" s="1"/>
  <c r="S5065" i="4" s="1"/>
  <c r="V5066" i="4" s="1"/>
  <c r="C5066" i="4"/>
  <c r="O5065" i="4"/>
  <c r="Q5065" i="4"/>
  <c r="V5065" i="4"/>
  <c r="U1566" i="4" l="1"/>
  <c r="E1566" i="4"/>
  <c r="T1566" i="4" s="1"/>
  <c r="S1566" i="4" s="1"/>
  <c r="V1567" i="4" s="1"/>
  <c r="C1567" i="4"/>
  <c r="O1566" i="4"/>
  <c r="E5066" i="4"/>
  <c r="T5066" i="4" s="1"/>
  <c r="S5066" i="4" s="1"/>
  <c r="V5067" i="4" s="1"/>
  <c r="U5066" i="4"/>
  <c r="C5067" i="4"/>
  <c r="Q5066" i="4"/>
  <c r="O5066" i="4"/>
  <c r="U1567" i="4" l="1"/>
  <c r="C1568" i="4"/>
  <c r="E1567" i="4"/>
  <c r="T1567" i="4" s="1"/>
  <c r="S1567" i="4" s="1"/>
  <c r="V1568" i="4" s="1"/>
  <c r="O1567" i="4"/>
  <c r="U5067" i="4"/>
  <c r="E5067" i="4"/>
  <c r="T5067" i="4" s="1"/>
  <c r="S5067" i="4" s="1"/>
  <c r="V5068" i="4" s="1"/>
  <c r="C5068" i="4"/>
  <c r="Q5067" i="4"/>
  <c r="O5067" i="4"/>
  <c r="U1568" i="4" l="1"/>
  <c r="E1568" i="4"/>
  <c r="T1568" i="4" s="1"/>
  <c r="S1568" i="4" s="1"/>
  <c r="V1569" i="4" s="1"/>
  <c r="C1569" i="4"/>
  <c r="O1568" i="4"/>
  <c r="U5068" i="4"/>
  <c r="E5068" i="4"/>
  <c r="T5068" i="4" s="1"/>
  <c r="S5068" i="4" s="1"/>
  <c r="V5069" i="4" s="1"/>
  <c r="C5069" i="4"/>
  <c r="O5068" i="4"/>
  <c r="Q5068" i="4"/>
  <c r="U1569" i="4" l="1"/>
  <c r="E1569" i="4"/>
  <c r="T1569" i="4" s="1"/>
  <c r="S1569" i="4" s="1"/>
  <c r="V1570" i="4" s="1"/>
  <c r="C1570" i="4"/>
  <c r="O1569" i="4"/>
  <c r="U5069" i="4"/>
  <c r="E5069" i="4"/>
  <c r="T5069" i="4" s="1"/>
  <c r="S5069" i="4" s="1"/>
  <c r="V5070" i="4" s="1"/>
  <c r="C5070" i="4"/>
  <c r="Q5069" i="4"/>
  <c r="O5069" i="4"/>
  <c r="U1570" i="4" l="1"/>
  <c r="C1571" i="4"/>
  <c r="E1570" i="4"/>
  <c r="T1570" i="4" s="1"/>
  <c r="S1570" i="4" s="1"/>
  <c r="V1571" i="4" s="1"/>
  <c r="O1570" i="4"/>
  <c r="U5070" i="4"/>
  <c r="C5071" i="4"/>
  <c r="E5070" i="4"/>
  <c r="T5070" i="4" s="1"/>
  <c r="S5070" i="4" s="1"/>
  <c r="V5071" i="4" s="1"/>
  <c r="Q5070" i="4"/>
  <c r="O5070" i="4"/>
  <c r="U5071" i="4" l="1"/>
  <c r="E5071" i="4"/>
  <c r="T5071" i="4" s="1"/>
  <c r="S5071" i="4" s="1"/>
  <c r="V5072" i="4" s="1"/>
  <c r="C5072" i="4"/>
  <c r="Q5071" i="4"/>
  <c r="O5071" i="4"/>
  <c r="U1571" i="4"/>
  <c r="E1571" i="4"/>
  <c r="T1571" i="4" s="1"/>
  <c r="S1571" i="4" s="1"/>
  <c r="C1572" i="4"/>
  <c r="O1571" i="4"/>
  <c r="C1573" i="4" l="1"/>
  <c r="E1572" i="4"/>
  <c r="T1572" i="4" s="1"/>
  <c r="S1572" i="4" s="1"/>
  <c r="O1572" i="4"/>
  <c r="E5072" i="4"/>
  <c r="T5072" i="4" s="1"/>
  <c r="S5072" i="4" s="1"/>
  <c r="V5073" i="4" s="1"/>
  <c r="C5073" i="4"/>
  <c r="U5072" i="4"/>
  <c r="Q5072" i="4"/>
  <c r="O5072" i="4"/>
  <c r="V1572" i="4"/>
  <c r="U1572" i="4" s="1"/>
  <c r="V1573" i="4" l="1"/>
  <c r="U5073" i="4"/>
  <c r="E5073" i="4"/>
  <c r="T5073" i="4" s="1"/>
  <c r="S5073" i="4" s="1"/>
  <c r="V5074" i="4" s="1"/>
  <c r="C5074" i="4"/>
  <c r="Q5073" i="4"/>
  <c r="O5073" i="4"/>
  <c r="U1573" i="4"/>
  <c r="C1574" i="4"/>
  <c r="E1573" i="4"/>
  <c r="T1573" i="4" s="1"/>
  <c r="S1573" i="4" s="1"/>
  <c r="V1574" i="4" s="1"/>
  <c r="O1573" i="4"/>
  <c r="U5074" i="4" l="1"/>
  <c r="E5074" i="4"/>
  <c r="T5074" i="4" s="1"/>
  <c r="S5074" i="4" s="1"/>
  <c r="V5075" i="4" s="1"/>
  <c r="C5075" i="4"/>
  <c r="O5074" i="4"/>
  <c r="Q5074" i="4"/>
  <c r="U1574" i="4"/>
  <c r="E1574" i="4"/>
  <c r="T1574" i="4" s="1"/>
  <c r="S1574" i="4" s="1"/>
  <c r="V1575" i="4" s="1"/>
  <c r="C1575" i="4"/>
  <c r="O1574" i="4"/>
  <c r="U1575" i="4" l="1"/>
  <c r="E1575" i="4"/>
  <c r="T1575" i="4" s="1"/>
  <c r="S1575" i="4" s="1"/>
  <c r="V1576" i="4" s="1"/>
  <c r="C1576" i="4"/>
  <c r="O1575" i="4"/>
  <c r="U5075" i="4"/>
  <c r="E5075" i="4"/>
  <c r="T5075" i="4" s="1"/>
  <c r="S5075" i="4" s="1"/>
  <c r="V5076" i="4" s="1"/>
  <c r="C5076" i="4"/>
  <c r="Q5075" i="4"/>
  <c r="O5075" i="4"/>
  <c r="U1576" i="4" l="1"/>
  <c r="C1577" i="4"/>
  <c r="E1576" i="4"/>
  <c r="T1576" i="4" s="1"/>
  <c r="S1576" i="4" s="1"/>
  <c r="V1577" i="4" s="1"/>
  <c r="O1576" i="4"/>
  <c r="U5076" i="4"/>
  <c r="C5077" i="4"/>
  <c r="E5076" i="4"/>
  <c r="T5076" i="4" s="1"/>
  <c r="S5076" i="4" s="1"/>
  <c r="V5077" i="4" s="1"/>
  <c r="O5076" i="4"/>
  <c r="Q5076" i="4"/>
  <c r="U5077" i="4" l="1"/>
  <c r="E5077" i="4"/>
  <c r="T5077" i="4" s="1"/>
  <c r="S5077" i="4" s="1"/>
  <c r="V5078" i="4" s="1"/>
  <c r="C5078" i="4"/>
  <c r="Q5077" i="4"/>
  <c r="O5077" i="4"/>
  <c r="U1577" i="4"/>
  <c r="E1577" i="4"/>
  <c r="T1577" i="4" s="1"/>
  <c r="S1577" i="4" s="1"/>
  <c r="V1578" i="4" s="1"/>
  <c r="C1578" i="4"/>
  <c r="O1577" i="4"/>
  <c r="U1578" i="4" l="1"/>
  <c r="E1578" i="4"/>
  <c r="T1578" i="4" s="1"/>
  <c r="S1578" i="4" s="1"/>
  <c r="V1579" i="4" s="1"/>
  <c r="C1579" i="4"/>
  <c r="O1578" i="4"/>
  <c r="U5078" i="4"/>
  <c r="E5078" i="4"/>
  <c r="T5078" i="4" s="1"/>
  <c r="S5078" i="4" s="1"/>
  <c r="V5079" i="4" s="1"/>
  <c r="C5079" i="4"/>
  <c r="Q5078" i="4"/>
  <c r="O5078" i="4"/>
  <c r="U1579" i="4" l="1"/>
  <c r="C1580" i="4"/>
  <c r="E1579" i="4"/>
  <c r="T1579" i="4" s="1"/>
  <c r="S1579" i="4" s="1"/>
  <c r="V1580" i="4" s="1"/>
  <c r="O1579" i="4"/>
  <c r="U5079" i="4"/>
  <c r="E5079" i="4"/>
  <c r="T5079" i="4" s="1"/>
  <c r="S5079" i="4" s="1"/>
  <c r="V5080" i="4" s="1"/>
  <c r="C5080" i="4"/>
  <c r="Q5079" i="4"/>
  <c r="O5079" i="4"/>
  <c r="U1580" i="4" l="1"/>
  <c r="E1580" i="4"/>
  <c r="T1580" i="4" s="1"/>
  <c r="S1580" i="4" s="1"/>
  <c r="V1581" i="4" s="1"/>
  <c r="C1581" i="4"/>
  <c r="O1580" i="4"/>
  <c r="U5080" i="4"/>
  <c r="E5080" i="4"/>
  <c r="T5080" i="4" s="1"/>
  <c r="S5080" i="4" s="1"/>
  <c r="V5081" i="4" s="1"/>
  <c r="C5081" i="4"/>
  <c r="O5080" i="4"/>
  <c r="Q5080" i="4"/>
  <c r="U1581" i="4" l="1"/>
  <c r="C1582" i="4"/>
  <c r="E1581" i="4"/>
  <c r="T1581" i="4" s="1"/>
  <c r="S1581" i="4" s="1"/>
  <c r="V1582" i="4" s="1"/>
  <c r="O1581" i="4"/>
  <c r="U5081" i="4"/>
  <c r="E5081" i="4"/>
  <c r="T5081" i="4" s="1"/>
  <c r="S5081" i="4" s="1"/>
  <c r="V5082" i="4" s="1"/>
  <c r="C5082" i="4"/>
  <c r="O5081" i="4"/>
  <c r="Q5081" i="4"/>
  <c r="U1582" i="4" l="1"/>
  <c r="C1583" i="4"/>
  <c r="E1582" i="4"/>
  <c r="T1582" i="4" s="1"/>
  <c r="S1582" i="4" s="1"/>
  <c r="V1583" i="4" s="1"/>
  <c r="O1582" i="4"/>
  <c r="U5082" i="4"/>
  <c r="C5083" i="4"/>
  <c r="E5082" i="4"/>
  <c r="T5082" i="4" s="1"/>
  <c r="S5082" i="4" s="1"/>
  <c r="V5083" i="4" s="1"/>
  <c r="Q5082" i="4"/>
  <c r="O5082" i="4"/>
  <c r="U5083" i="4" l="1"/>
  <c r="E5083" i="4"/>
  <c r="T5083" i="4" s="1"/>
  <c r="S5083" i="4" s="1"/>
  <c r="V5084" i="4" s="1"/>
  <c r="C5084" i="4"/>
  <c r="Q5083" i="4"/>
  <c r="O5083" i="4"/>
  <c r="U1583" i="4"/>
  <c r="E1583" i="4"/>
  <c r="T1583" i="4" s="1"/>
  <c r="S1583" i="4" s="1"/>
  <c r="V1584" i="4" s="1"/>
  <c r="C1584" i="4"/>
  <c r="O1583" i="4"/>
  <c r="U1584" i="4" l="1"/>
  <c r="E1584" i="4"/>
  <c r="T1584" i="4" s="1"/>
  <c r="S1584" i="4" s="1"/>
  <c r="V1585" i="4" s="1"/>
  <c r="C1585" i="4"/>
  <c r="O1584" i="4"/>
  <c r="E5084" i="4"/>
  <c r="T5084" i="4" s="1"/>
  <c r="S5084" i="4" s="1"/>
  <c r="V5085" i="4" s="1"/>
  <c r="U5084" i="4"/>
  <c r="C5085" i="4"/>
  <c r="Q5084" i="4"/>
  <c r="O5084" i="4"/>
  <c r="U1585" i="4" l="1"/>
  <c r="C1586" i="4"/>
  <c r="E1585" i="4"/>
  <c r="T1585" i="4" s="1"/>
  <c r="S1585" i="4" s="1"/>
  <c r="V1586" i="4" s="1"/>
  <c r="O1585" i="4"/>
  <c r="U5085" i="4"/>
  <c r="E5085" i="4"/>
  <c r="T5085" i="4" s="1"/>
  <c r="S5085" i="4" s="1"/>
  <c r="V5086" i="4" s="1"/>
  <c r="C5086" i="4"/>
  <c r="Q5085" i="4"/>
  <c r="O5085" i="4"/>
  <c r="U1586" i="4" l="1"/>
  <c r="E1586" i="4"/>
  <c r="T1586" i="4" s="1"/>
  <c r="S1586" i="4" s="1"/>
  <c r="V1587" i="4" s="1"/>
  <c r="C1587" i="4"/>
  <c r="O1586" i="4"/>
  <c r="U5086" i="4"/>
  <c r="E5086" i="4"/>
  <c r="T5086" i="4" s="1"/>
  <c r="S5086" i="4" s="1"/>
  <c r="V5087" i="4" s="1"/>
  <c r="C5087" i="4"/>
  <c r="Q5086" i="4"/>
  <c r="O5086" i="4"/>
  <c r="U1587" i="4" l="1"/>
  <c r="E1587" i="4"/>
  <c r="T1587" i="4" s="1"/>
  <c r="S1587" i="4" s="1"/>
  <c r="V1588" i="4" s="1"/>
  <c r="C1588" i="4"/>
  <c r="O1587" i="4"/>
  <c r="U5087" i="4"/>
  <c r="E5087" i="4"/>
  <c r="T5087" i="4" s="1"/>
  <c r="S5087" i="4" s="1"/>
  <c r="V5088" i="4" s="1"/>
  <c r="C5088" i="4"/>
  <c r="Q5087" i="4"/>
  <c r="O5087" i="4"/>
  <c r="U1588" i="4" l="1"/>
  <c r="C1589" i="4"/>
  <c r="E1588" i="4"/>
  <c r="T1588" i="4" s="1"/>
  <c r="S1588" i="4" s="1"/>
  <c r="V1589" i="4" s="1"/>
  <c r="O1588" i="4"/>
  <c r="U5088" i="4"/>
  <c r="C5089" i="4"/>
  <c r="E5088" i="4"/>
  <c r="T5088" i="4" s="1"/>
  <c r="S5088" i="4" s="1"/>
  <c r="V5089" i="4" s="1"/>
  <c r="O5088" i="4"/>
  <c r="Q5088" i="4"/>
  <c r="U5089" i="4" l="1"/>
  <c r="E5089" i="4"/>
  <c r="T5089" i="4" s="1"/>
  <c r="S5089" i="4" s="1"/>
  <c r="V5090" i="4" s="1"/>
  <c r="C5090" i="4"/>
  <c r="Q5089" i="4"/>
  <c r="O5089" i="4"/>
  <c r="U1589" i="4"/>
  <c r="E1589" i="4"/>
  <c r="T1589" i="4" s="1"/>
  <c r="S1589" i="4" s="1"/>
  <c r="V1590" i="4" s="1"/>
  <c r="C1590" i="4"/>
  <c r="O1589" i="4"/>
  <c r="E5090" i="4" l="1"/>
  <c r="T5090" i="4" s="1"/>
  <c r="S5090" i="4" s="1"/>
  <c r="V5091" i="4" s="1"/>
  <c r="U5090" i="4"/>
  <c r="C5091" i="4"/>
  <c r="Q5090" i="4"/>
  <c r="O5090" i="4"/>
  <c r="U1590" i="4"/>
  <c r="C1591" i="4"/>
  <c r="E1590" i="4"/>
  <c r="T1590" i="4" s="1"/>
  <c r="S1590" i="4" s="1"/>
  <c r="V1591" i="4" s="1"/>
  <c r="O1590" i="4"/>
  <c r="U1591" i="4" l="1"/>
  <c r="C1592" i="4"/>
  <c r="E1591" i="4"/>
  <c r="T1591" i="4" s="1"/>
  <c r="S1591" i="4" s="1"/>
  <c r="V1592" i="4" s="1"/>
  <c r="O1591" i="4"/>
  <c r="U5091" i="4"/>
  <c r="E5091" i="4"/>
  <c r="T5091" i="4" s="1"/>
  <c r="S5091" i="4" s="1"/>
  <c r="V5092" i="4" s="1"/>
  <c r="C5092" i="4"/>
  <c r="Q5091" i="4"/>
  <c r="O5091" i="4"/>
  <c r="U1592" i="4" l="1"/>
  <c r="E1592" i="4"/>
  <c r="T1592" i="4" s="1"/>
  <c r="S1592" i="4" s="1"/>
  <c r="V1593" i="4" s="1"/>
  <c r="C1593" i="4"/>
  <c r="O1592" i="4"/>
  <c r="U5092" i="4"/>
  <c r="E5092" i="4"/>
  <c r="T5092" i="4" s="1"/>
  <c r="S5092" i="4" s="1"/>
  <c r="V5093" i="4" s="1"/>
  <c r="C5093" i="4"/>
  <c r="O5092" i="4"/>
  <c r="Q5092" i="4"/>
  <c r="U1593" i="4" l="1"/>
  <c r="E1593" i="4"/>
  <c r="T1593" i="4" s="1"/>
  <c r="S1593" i="4" s="1"/>
  <c r="V1594" i="4" s="1"/>
  <c r="C1594" i="4"/>
  <c r="O1593" i="4"/>
  <c r="U5093" i="4"/>
  <c r="E5093" i="4"/>
  <c r="T5093" i="4" s="1"/>
  <c r="S5093" i="4" s="1"/>
  <c r="V5094" i="4" s="1"/>
  <c r="C5094" i="4"/>
  <c r="O5093" i="4"/>
  <c r="Q5093" i="4"/>
  <c r="U1594" i="4" l="1"/>
  <c r="C1595" i="4"/>
  <c r="E1594" i="4"/>
  <c r="T1594" i="4" s="1"/>
  <c r="S1594" i="4" s="1"/>
  <c r="V1595" i="4" s="1"/>
  <c r="O1594" i="4"/>
  <c r="U5094" i="4"/>
  <c r="C5095" i="4"/>
  <c r="E5094" i="4"/>
  <c r="T5094" i="4" s="1"/>
  <c r="S5094" i="4" s="1"/>
  <c r="V5095" i="4" s="1"/>
  <c r="Q5094" i="4"/>
  <c r="O5094" i="4"/>
  <c r="U5095" i="4" l="1"/>
  <c r="E5095" i="4"/>
  <c r="T5095" i="4" s="1"/>
  <c r="S5095" i="4" s="1"/>
  <c r="V5096" i="4" s="1"/>
  <c r="C5096" i="4"/>
  <c r="Q5095" i="4"/>
  <c r="O5095" i="4"/>
  <c r="U1595" i="4"/>
  <c r="E1595" i="4"/>
  <c r="T1595" i="4" s="1"/>
  <c r="S1595" i="4" s="1"/>
  <c r="V1596" i="4" s="1"/>
  <c r="C1596" i="4"/>
  <c r="O1595" i="4"/>
  <c r="U1596" i="4" l="1"/>
  <c r="E1596" i="4"/>
  <c r="T1596" i="4" s="1"/>
  <c r="S1596" i="4" s="1"/>
  <c r="V1597" i="4" s="1"/>
  <c r="C1597" i="4"/>
  <c r="O1596" i="4"/>
  <c r="U5096" i="4"/>
  <c r="E5096" i="4"/>
  <c r="T5096" i="4" s="1"/>
  <c r="S5096" i="4" s="1"/>
  <c r="V5097" i="4" s="1"/>
  <c r="C5097" i="4"/>
  <c r="Q5096" i="4"/>
  <c r="O5096" i="4"/>
  <c r="U1597" i="4" l="1"/>
  <c r="C1598" i="4"/>
  <c r="E1597" i="4"/>
  <c r="T1597" i="4" s="1"/>
  <c r="S1597" i="4" s="1"/>
  <c r="V1598" i="4" s="1"/>
  <c r="O1597" i="4"/>
  <c r="U5097" i="4"/>
  <c r="E5097" i="4"/>
  <c r="T5097" i="4" s="1"/>
  <c r="S5097" i="4" s="1"/>
  <c r="V5098" i="4" s="1"/>
  <c r="C5098" i="4"/>
  <c r="Q5097" i="4"/>
  <c r="O5097" i="4"/>
  <c r="U1598" i="4" l="1"/>
  <c r="E1598" i="4"/>
  <c r="T1598" i="4" s="1"/>
  <c r="S1598" i="4" s="1"/>
  <c r="V1599" i="4" s="1"/>
  <c r="C1599" i="4"/>
  <c r="O1598" i="4"/>
  <c r="U5098" i="4"/>
  <c r="E5098" i="4"/>
  <c r="T5098" i="4" s="1"/>
  <c r="S5098" i="4" s="1"/>
  <c r="V5099" i="4" s="1"/>
  <c r="C5099" i="4"/>
  <c r="O5098" i="4"/>
  <c r="Q5098" i="4"/>
  <c r="U1599" i="4" l="1"/>
  <c r="C1600" i="4"/>
  <c r="E1599" i="4"/>
  <c r="T1599" i="4" s="1"/>
  <c r="S1599" i="4" s="1"/>
  <c r="V1600" i="4" s="1"/>
  <c r="O1599" i="4"/>
  <c r="U5099" i="4"/>
  <c r="E5099" i="4"/>
  <c r="T5099" i="4" s="1"/>
  <c r="S5099" i="4" s="1"/>
  <c r="V5100" i="4" s="1"/>
  <c r="C5100" i="4"/>
  <c r="Q5099" i="4"/>
  <c r="O5099" i="4"/>
  <c r="U1600" i="4" l="1"/>
  <c r="C1601" i="4"/>
  <c r="E1600" i="4"/>
  <c r="T1600" i="4" s="1"/>
  <c r="S1600" i="4" s="1"/>
  <c r="V1601" i="4" s="1"/>
  <c r="O1600" i="4"/>
  <c r="U5100" i="4"/>
  <c r="C5101" i="4"/>
  <c r="E5100" i="4"/>
  <c r="T5100" i="4" s="1"/>
  <c r="S5100" i="4" s="1"/>
  <c r="V5101" i="4" s="1"/>
  <c r="Q5100" i="4"/>
  <c r="O5100" i="4"/>
  <c r="U5101" i="4" l="1"/>
  <c r="E5101" i="4"/>
  <c r="T5101" i="4" s="1"/>
  <c r="S5101" i="4" s="1"/>
  <c r="V5102" i="4" s="1"/>
  <c r="C5102" i="4"/>
  <c r="O5101" i="4"/>
  <c r="Q5101" i="4"/>
  <c r="U1601" i="4"/>
  <c r="E1601" i="4"/>
  <c r="T1601" i="4" s="1"/>
  <c r="S1601" i="4" s="1"/>
  <c r="V1602" i="4" s="1"/>
  <c r="C1602" i="4"/>
  <c r="O1601" i="4"/>
  <c r="U1602" i="4" l="1"/>
  <c r="E1602" i="4"/>
  <c r="T1602" i="4" s="1"/>
  <c r="S1602" i="4" s="1"/>
  <c r="V1603" i="4" s="1"/>
  <c r="C1603" i="4"/>
  <c r="O1602" i="4"/>
  <c r="E5102" i="4"/>
  <c r="T5102" i="4" s="1"/>
  <c r="S5102" i="4" s="1"/>
  <c r="V5103" i="4" s="1"/>
  <c r="U5102" i="4"/>
  <c r="C5103" i="4"/>
  <c r="Q5102" i="4"/>
  <c r="O5102" i="4"/>
  <c r="U1603" i="4" l="1"/>
  <c r="C1604" i="4"/>
  <c r="E1603" i="4"/>
  <c r="T1603" i="4" s="1"/>
  <c r="S1603" i="4" s="1"/>
  <c r="V1604" i="4" s="1"/>
  <c r="O1603" i="4"/>
  <c r="U5103" i="4"/>
  <c r="E5103" i="4"/>
  <c r="T5103" i="4" s="1"/>
  <c r="S5103" i="4" s="1"/>
  <c r="V5104" i="4" s="1"/>
  <c r="C5104" i="4"/>
  <c r="Q5103" i="4"/>
  <c r="O5103" i="4"/>
  <c r="U1604" i="4" l="1"/>
  <c r="E1604" i="4"/>
  <c r="T1604" i="4" s="1"/>
  <c r="S1604" i="4" s="1"/>
  <c r="V1605" i="4" s="1"/>
  <c r="C1605" i="4"/>
  <c r="O1604" i="4"/>
  <c r="U5104" i="4"/>
  <c r="E5104" i="4"/>
  <c r="T5104" i="4" s="1"/>
  <c r="S5104" i="4" s="1"/>
  <c r="V5105" i="4" s="1"/>
  <c r="C5105" i="4"/>
  <c r="O5104" i="4"/>
  <c r="Q5104" i="4"/>
  <c r="U1605" i="4" l="1"/>
  <c r="E1605" i="4"/>
  <c r="T1605" i="4" s="1"/>
  <c r="S1605" i="4" s="1"/>
  <c r="V1606" i="4" s="1"/>
  <c r="C1606" i="4"/>
  <c r="O1605" i="4"/>
  <c r="U5105" i="4"/>
  <c r="E5105" i="4"/>
  <c r="T5105" i="4" s="1"/>
  <c r="S5105" i="4" s="1"/>
  <c r="V5106" i="4" s="1"/>
  <c r="C5106" i="4"/>
  <c r="O5105" i="4"/>
  <c r="Q5105" i="4"/>
  <c r="U1606" i="4" l="1"/>
  <c r="C1607" i="4"/>
  <c r="E1606" i="4"/>
  <c r="T1606" i="4" s="1"/>
  <c r="S1606" i="4" s="1"/>
  <c r="V1607" i="4" s="1"/>
  <c r="O1606" i="4"/>
  <c r="U5106" i="4"/>
  <c r="Q5106" i="4"/>
  <c r="C5107" i="4"/>
  <c r="O5106" i="4"/>
  <c r="E5106" i="4"/>
  <c r="T5106" i="4" s="1"/>
  <c r="S5106" i="4" s="1"/>
  <c r="V5107" i="4" s="1"/>
  <c r="U1607" i="4" l="1"/>
  <c r="E1607" i="4"/>
  <c r="T1607" i="4" s="1"/>
  <c r="S1607" i="4" s="1"/>
  <c r="V1608" i="4" s="1"/>
  <c r="C1608" i="4"/>
  <c r="O1607" i="4"/>
  <c r="U5107" i="4"/>
  <c r="E5107" i="4"/>
  <c r="T5107" i="4" s="1"/>
  <c r="S5107" i="4" s="1"/>
  <c r="V5108" i="4" s="1"/>
  <c r="C5108" i="4"/>
  <c r="O5107" i="4"/>
  <c r="Q5107" i="4"/>
  <c r="U1608" i="4" l="1"/>
  <c r="E1608" i="4"/>
  <c r="T1608" i="4" s="1"/>
  <c r="S1608" i="4" s="1"/>
  <c r="V1609" i="4" s="1"/>
  <c r="C1609" i="4"/>
  <c r="O1608" i="4"/>
  <c r="E5108" i="4"/>
  <c r="T5108" i="4" s="1"/>
  <c r="S5108" i="4" s="1"/>
  <c r="V5109" i="4" s="1"/>
  <c r="C5109" i="4"/>
  <c r="U5108" i="4"/>
  <c r="O5108" i="4"/>
  <c r="Q5108" i="4"/>
  <c r="U5109" i="4" l="1"/>
  <c r="E5109" i="4"/>
  <c r="T5109" i="4" s="1"/>
  <c r="S5109" i="4" s="1"/>
  <c r="V5110" i="4" s="1"/>
  <c r="C5110" i="4"/>
  <c r="Q5109" i="4"/>
  <c r="O5109" i="4"/>
  <c r="U1609" i="4"/>
  <c r="C1610" i="4"/>
  <c r="E1609" i="4"/>
  <c r="T1609" i="4" s="1"/>
  <c r="S1609" i="4" s="1"/>
  <c r="V1610" i="4" s="1"/>
  <c r="O1609" i="4"/>
  <c r="U5110" i="4" l="1"/>
  <c r="E5110" i="4"/>
  <c r="T5110" i="4" s="1"/>
  <c r="S5110" i="4" s="1"/>
  <c r="V5111" i="4" s="1"/>
  <c r="C5111" i="4"/>
  <c r="Q5110" i="4"/>
  <c r="O5110" i="4"/>
  <c r="U1610" i="4"/>
  <c r="E1610" i="4"/>
  <c r="T1610" i="4" s="1"/>
  <c r="S1610" i="4" s="1"/>
  <c r="V1611" i="4" s="1"/>
  <c r="C1611" i="4"/>
  <c r="O1610" i="4"/>
  <c r="U1611" i="4" l="1"/>
  <c r="E1611" i="4"/>
  <c r="T1611" i="4" s="1"/>
  <c r="S1611" i="4" s="1"/>
  <c r="V1612" i="4" s="1"/>
  <c r="C1612" i="4"/>
  <c r="O1611" i="4"/>
  <c r="U5111" i="4"/>
  <c r="E5111" i="4"/>
  <c r="T5111" i="4" s="1"/>
  <c r="S5111" i="4" s="1"/>
  <c r="V5112" i="4" s="1"/>
  <c r="C5112" i="4"/>
  <c r="Q5111" i="4"/>
  <c r="O5111" i="4"/>
  <c r="U1612" i="4" l="1"/>
  <c r="C1613" i="4"/>
  <c r="E1612" i="4"/>
  <c r="T1612" i="4" s="1"/>
  <c r="S1612" i="4" s="1"/>
  <c r="V1613" i="4" s="1"/>
  <c r="O1612" i="4"/>
  <c r="U5112" i="4"/>
  <c r="C5113" i="4"/>
  <c r="E5112" i="4"/>
  <c r="T5112" i="4" s="1"/>
  <c r="S5112" i="4" s="1"/>
  <c r="V5113" i="4" s="1"/>
  <c r="Q5112" i="4"/>
  <c r="O5112" i="4"/>
  <c r="U5113" i="4" l="1"/>
  <c r="E5113" i="4"/>
  <c r="T5113" i="4" s="1"/>
  <c r="S5113" i="4" s="1"/>
  <c r="V5114" i="4" s="1"/>
  <c r="C5114" i="4"/>
  <c r="O5113" i="4"/>
  <c r="Q5113" i="4"/>
  <c r="U1613" i="4"/>
  <c r="E1613" i="4"/>
  <c r="T1613" i="4" s="1"/>
  <c r="S1613" i="4" s="1"/>
  <c r="V1614" i="4" s="1"/>
  <c r="C1614" i="4"/>
  <c r="O1613" i="4"/>
  <c r="U1614" i="4" l="1"/>
  <c r="C1615" i="4"/>
  <c r="E1614" i="4"/>
  <c r="T1614" i="4" s="1"/>
  <c r="S1614" i="4" s="1"/>
  <c r="V1615" i="4" s="1"/>
  <c r="O1614" i="4"/>
  <c r="U5114" i="4"/>
  <c r="E5114" i="4"/>
  <c r="T5114" i="4" s="1"/>
  <c r="S5114" i="4" s="1"/>
  <c r="V5115" i="4" s="1"/>
  <c r="C5115" i="4"/>
  <c r="O5114" i="4"/>
  <c r="Q5114" i="4"/>
  <c r="U1615" i="4" l="1"/>
  <c r="C1616" i="4"/>
  <c r="E1615" i="4"/>
  <c r="T1615" i="4" s="1"/>
  <c r="S1615" i="4" s="1"/>
  <c r="V1616" i="4" s="1"/>
  <c r="O1615" i="4"/>
  <c r="U5115" i="4"/>
  <c r="E5115" i="4"/>
  <c r="T5115" i="4" s="1"/>
  <c r="S5115" i="4" s="1"/>
  <c r="V5116" i="4" s="1"/>
  <c r="C5116" i="4"/>
  <c r="O5115" i="4"/>
  <c r="Q5115" i="4"/>
  <c r="U1616" i="4" l="1"/>
  <c r="E1616" i="4"/>
  <c r="T1616" i="4" s="1"/>
  <c r="S1616" i="4" s="1"/>
  <c r="V1617" i="4" s="1"/>
  <c r="C1617" i="4"/>
  <c r="O1616" i="4"/>
  <c r="U5116" i="4"/>
  <c r="E5116" i="4"/>
  <c r="T5116" i="4" s="1"/>
  <c r="S5116" i="4" s="1"/>
  <c r="V5117" i="4" s="1"/>
  <c r="C5117" i="4"/>
  <c r="O5116" i="4"/>
  <c r="Q5116" i="4"/>
  <c r="U1617" i="4" l="1"/>
  <c r="E1617" i="4"/>
  <c r="T1617" i="4" s="1"/>
  <c r="S1617" i="4" s="1"/>
  <c r="V1618" i="4" s="1"/>
  <c r="C1618" i="4"/>
  <c r="O1617" i="4"/>
  <c r="U5117" i="4"/>
  <c r="E5117" i="4"/>
  <c r="T5117" i="4" s="1"/>
  <c r="S5117" i="4" s="1"/>
  <c r="V5118" i="4" s="1"/>
  <c r="C5118" i="4"/>
  <c r="Q5117" i="4"/>
  <c r="O5117" i="4"/>
  <c r="U1618" i="4" l="1"/>
  <c r="C1619" i="4"/>
  <c r="E1618" i="4"/>
  <c r="T1618" i="4" s="1"/>
  <c r="S1618" i="4" s="1"/>
  <c r="V1619" i="4" s="1"/>
  <c r="O1618" i="4"/>
  <c r="U5118" i="4"/>
  <c r="C5119" i="4"/>
  <c r="E5118" i="4"/>
  <c r="T5118" i="4" s="1"/>
  <c r="S5118" i="4" s="1"/>
  <c r="V5119" i="4" s="1"/>
  <c r="Q5118" i="4"/>
  <c r="O5118" i="4"/>
  <c r="U5119" i="4" l="1"/>
  <c r="E5119" i="4"/>
  <c r="T5119" i="4" s="1"/>
  <c r="S5119" i="4" s="1"/>
  <c r="V5120" i="4" s="1"/>
  <c r="C5120" i="4"/>
  <c r="Q5119" i="4"/>
  <c r="O5119" i="4"/>
  <c r="U1619" i="4"/>
  <c r="E1619" i="4"/>
  <c r="T1619" i="4" s="1"/>
  <c r="S1619" i="4" s="1"/>
  <c r="V1620" i="4" s="1"/>
  <c r="C1620" i="4"/>
  <c r="O1619" i="4"/>
  <c r="U1620" i="4" l="1"/>
  <c r="E1620" i="4"/>
  <c r="T1620" i="4" s="1"/>
  <c r="S1620" i="4" s="1"/>
  <c r="V1621" i="4" s="1"/>
  <c r="C1621" i="4"/>
  <c r="O1620" i="4"/>
  <c r="E5120" i="4"/>
  <c r="T5120" i="4" s="1"/>
  <c r="S5120" i="4" s="1"/>
  <c r="V5121" i="4" s="1"/>
  <c r="U5120" i="4"/>
  <c r="C5121" i="4"/>
  <c r="O5120" i="4"/>
  <c r="Q5120" i="4"/>
  <c r="U1621" i="4" l="1"/>
  <c r="C1622" i="4"/>
  <c r="E1621" i="4"/>
  <c r="T1621" i="4" s="1"/>
  <c r="S1621" i="4" s="1"/>
  <c r="V1622" i="4" s="1"/>
  <c r="O1621" i="4"/>
  <c r="U5121" i="4"/>
  <c r="E5121" i="4"/>
  <c r="T5121" i="4" s="1"/>
  <c r="S5121" i="4" s="1"/>
  <c r="V5122" i="4" s="1"/>
  <c r="C5122" i="4"/>
  <c r="Q5121" i="4"/>
  <c r="O5121" i="4"/>
  <c r="U1622" i="4" l="1"/>
  <c r="E1622" i="4"/>
  <c r="T1622" i="4" s="1"/>
  <c r="S1622" i="4" s="1"/>
  <c r="V1623" i="4" s="1"/>
  <c r="C1623" i="4"/>
  <c r="O1622" i="4"/>
  <c r="U5122" i="4"/>
  <c r="E5122" i="4"/>
  <c r="T5122" i="4" s="1"/>
  <c r="S5122" i="4" s="1"/>
  <c r="V5123" i="4" s="1"/>
  <c r="C5123" i="4"/>
  <c r="Q5122" i="4"/>
  <c r="O5122" i="4"/>
  <c r="U1623" i="4" l="1"/>
  <c r="E1623" i="4"/>
  <c r="T1623" i="4" s="1"/>
  <c r="S1623" i="4" s="1"/>
  <c r="V1624" i="4" s="1"/>
  <c r="C1624" i="4"/>
  <c r="O1623" i="4"/>
  <c r="U5123" i="4"/>
  <c r="E5123" i="4"/>
  <c r="T5123" i="4" s="1"/>
  <c r="S5123" i="4" s="1"/>
  <c r="V5124" i="4" s="1"/>
  <c r="C5124" i="4"/>
  <c r="Q5123" i="4"/>
  <c r="O5123" i="4"/>
  <c r="U1624" i="4" l="1"/>
  <c r="C1625" i="4"/>
  <c r="E1624" i="4"/>
  <c r="T1624" i="4" s="1"/>
  <c r="S1624" i="4" s="1"/>
  <c r="V1625" i="4" s="1"/>
  <c r="O1624" i="4"/>
  <c r="U5124" i="4"/>
  <c r="C5125" i="4"/>
  <c r="E5124" i="4"/>
  <c r="T5124" i="4" s="1"/>
  <c r="S5124" i="4" s="1"/>
  <c r="V5125" i="4" s="1"/>
  <c r="Q5124" i="4"/>
  <c r="O5124" i="4"/>
  <c r="U5125" i="4" l="1"/>
  <c r="E5125" i="4"/>
  <c r="T5125" i="4" s="1"/>
  <c r="S5125" i="4" s="1"/>
  <c r="V5126" i="4" s="1"/>
  <c r="C5126" i="4"/>
  <c r="Q5125" i="4"/>
  <c r="O5125" i="4"/>
  <c r="U1625" i="4"/>
  <c r="E1625" i="4"/>
  <c r="T1625" i="4" s="1"/>
  <c r="S1625" i="4" s="1"/>
  <c r="V1626" i="4" s="1"/>
  <c r="C1626" i="4"/>
  <c r="O1625" i="4"/>
  <c r="U1626" i="4" l="1"/>
  <c r="E1626" i="4"/>
  <c r="T1626" i="4" s="1"/>
  <c r="S1626" i="4" s="1"/>
  <c r="V1627" i="4" s="1"/>
  <c r="C1627" i="4"/>
  <c r="O1626" i="4"/>
  <c r="E5126" i="4"/>
  <c r="T5126" i="4" s="1"/>
  <c r="S5126" i="4" s="1"/>
  <c r="V5127" i="4" s="1"/>
  <c r="C5127" i="4"/>
  <c r="U5126" i="4"/>
  <c r="O5126" i="4"/>
  <c r="Q5126" i="4"/>
  <c r="U5127" i="4" l="1"/>
  <c r="E5127" i="4"/>
  <c r="T5127" i="4" s="1"/>
  <c r="S5127" i="4" s="1"/>
  <c r="V5128" i="4" s="1"/>
  <c r="C5128" i="4"/>
  <c r="Q5127" i="4"/>
  <c r="O5127" i="4"/>
  <c r="U1627" i="4"/>
  <c r="C1628" i="4"/>
  <c r="E1627" i="4"/>
  <c r="T1627" i="4" s="1"/>
  <c r="S1627" i="4" s="1"/>
  <c r="V1628" i="4" s="1"/>
  <c r="O1627" i="4"/>
  <c r="U5128" i="4" l="1"/>
  <c r="E5128" i="4"/>
  <c r="T5128" i="4" s="1"/>
  <c r="S5128" i="4" s="1"/>
  <c r="V5129" i="4" s="1"/>
  <c r="C5129" i="4"/>
  <c r="O5128" i="4"/>
  <c r="Q5128" i="4"/>
  <c r="U1628" i="4"/>
  <c r="E1628" i="4"/>
  <c r="T1628" i="4" s="1"/>
  <c r="S1628" i="4" s="1"/>
  <c r="V1629" i="4" s="1"/>
  <c r="C1629" i="4"/>
  <c r="O1628" i="4"/>
  <c r="U1629" i="4" l="1"/>
  <c r="E1629" i="4"/>
  <c r="T1629" i="4" s="1"/>
  <c r="S1629" i="4" s="1"/>
  <c r="V1630" i="4" s="1"/>
  <c r="C1630" i="4"/>
  <c r="O1629" i="4"/>
  <c r="U5129" i="4"/>
  <c r="E5129" i="4"/>
  <c r="T5129" i="4" s="1"/>
  <c r="S5129" i="4" s="1"/>
  <c r="V5130" i="4" s="1"/>
  <c r="C5130" i="4"/>
  <c r="Q5129" i="4"/>
  <c r="O5129" i="4"/>
  <c r="U1630" i="4" l="1"/>
  <c r="C1631" i="4"/>
  <c r="E1630" i="4"/>
  <c r="T1630" i="4" s="1"/>
  <c r="S1630" i="4" s="1"/>
  <c r="V1631" i="4" s="1"/>
  <c r="O1630" i="4"/>
  <c r="U5130" i="4"/>
  <c r="C5131" i="4"/>
  <c r="E5130" i="4"/>
  <c r="T5130" i="4" s="1"/>
  <c r="S5130" i="4" s="1"/>
  <c r="V5131" i="4" s="1"/>
  <c r="O5130" i="4"/>
  <c r="Q5130" i="4"/>
  <c r="U5131" i="4" l="1"/>
  <c r="E5131" i="4"/>
  <c r="T5131" i="4" s="1"/>
  <c r="S5131" i="4" s="1"/>
  <c r="V5132" i="4" s="1"/>
  <c r="C5132" i="4"/>
  <c r="Q5131" i="4"/>
  <c r="O5131" i="4"/>
  <c r="U1631" i="4"/>
  <c r="E1631" i="4"/>
  <c r="T1631" i="4" s="1"/>
  <c r="S1631" i="4" s="1"/>
  <c r="V1632" i="4" s="1"/>
  <c r="C1632" i="4"/>
  <c r="O1631" i="4"/>
  <c r="U1632" i="4" l="1"/>
  <c r="C1633" i="4"/>
  <c r="E1632" i="4"/>
  <c r="T1632" i="4" s="1"/>
  <c r="S1632" i="4" s="1"/>
  <c r="V1633" i="4" s="1"/>
  <c r="O1632" i="4"/>
  <c r="U5132" i="4"/>
  <c r="E5132" i="4"/>
  <c r="T5132" i="4" s="1"/>
  <c r="S5132" i="4" s="1"/>
  <c r="V5133" i="4" s="1"/>
  <c r="C5133" i="4"/>
  <c r="O5132" i="4"/>
  <c r="Q5132" i="4"/>
  <c r="U1633" i="4" l="1"/>
  <c r="C1634" i="4"/>
  <c r="E1633" i="4"/>
  <c r="T1633" i="4" s="1"/>
  <c r="S1633" i="4" s="1"/>
  <c r="V1634" i="4" s="1"/>
  <c r="O1633" i="4"/>
  <c r="U5133" i="4"/>
  <c r="E5133" i="4"/>
  <c r="T5133" i="4" s="1"/>
  <c r="S5133" i="4" s="1"/>
  <c r="V5134" i="4" s="1"/>
  <c r="C5134" i="4"/>
  <c r="Q5133" i="4"/>
  <c r="O5133" i="4"/>
  <c r="U1634" i="4" l="1"/>
  <c r="E1634" i="4"/>
  <c r="T1634" i="4" s="1"/>
  <c r="S1634" i="4" s="1"/>
  <c r="V1635" i="4" s="1"/>
  <c r="C1635" i="4"/>
  <c r="O1634" i="4"/>
  <c r="U5134" i="4"/>
  <c r="E5134" i="4"/>
  <c r="T5134" i="4" s="1"/>
  <c r="S5134" i="4" s="1"/>
  <c r="V5135" i="4" s="1"/>
  <c r="C5135" i="4"/>
  <c r="Q5134" i="4"/>
  <c r="O5134" i="4"/>
  <c r="U1635" i="4" l="1"/>
  <c r="E1635" i="4"/>
  <c r="T1635" i="4" s="1"/>
  <c r="S1635" i="4" s="1"/>
  <c r="V1636" i="4" s="1"/>
  <c r="C1636" i="4"/>
  <c r="O1635" i="4"/>
  <c r="U5135" i="4"/>
  <c r="E5135" i="4"/>
  <c r="T5135" i="4" s="1"/>
  <c r="S5135" i="4" s="1"/>
  <c r="V5136" i="4" s="1"/>
  <c r="C5136" i="4"/>
  <c r="Q5135" i="4"/>
  <c r="O5135" i="4"/>
  <c r="U1636" i="4" l="1"/>
  <c r="C1637" i="4"/>
  <c r="E1636" i="4"/>
  <c r="T1636" i="4" s="1"/>
  <c r="S1636" i="4" s="1"/>
  <c r="V1637" i="4" s="1"/>
  <c r="O1636" i="4"/>
  <c r="U5136" i="4"/>
  <c r="C5137" i="4"/>
  <c r="E5136" i="4"/>
  <c r="T5136" i="4" s="1"/>
  <c r="S5136" i="4" s="1"/>
  <c r="V5137" i="4" s="1"/>
  <c r="O5136" i="4"/>
  <c r="Q5136" i="4"/>
  <c r="U5137" i="4" l="1"/>
  <c r="E5137" i="4"/>
  <c r="T5137" i="4" s="1"/>
  <c r="S5137" i="4" s="1"/>
  <c r="V5138" i="4" s="1"/>
  <c r="C5138" i="4"/>
  <c r="Q5137" i="4"/>
  <c r="O5137" i="4"/>
  <c r="U1637" i="4"/>
  <c r="E1637" i="4"/>
  <c r="T1637" i="4" s="1"/>
  <c r="S1637" i="4" s="1"/>
  <c r="V1638" i="4" s="1"/>
  <c r="C1638" i="4"/>
  <c r="O1637" i="4"/>
  <c r="U1638" i="4" l="1"/>
  <c r="E1638" i="4"/>
  <c r="T1638" i="4" s="1"/>
  <c r="S1638" i="4" s="1"/>
  <c r="V1639" i="4" s="1"/>
  <c r="C1639" i="4"/>
  <c r="O1638" i="4"/>
  <c r="E5138" i="4"/>
  <c r="T5138" i="4" s="1"/>
  <c r="S5138" i="4" s="1"/>
  <c r="V5139" i="4" s="1"/>
  <c r="U5138" i="4"/>
  <c r="C5139" i="4"/>
  <c r="O5138" i="4"/>
  <c r="Q5138" i="4"/>
  <c r="U1639" i="4" l="1"/>
  <c r="C1640" i="4"/>
  <c r="E1639" i="4"/>
  <c r="T1639" i="4" s="1"/>
  <c r="S1639" i="4" s="1"/>
  <c r="V1640" i="4" s="1"/>
  <c r="O1639" i="4"/>
  <c r="U5139" i="4"/>
  <c r="E5139" i="4"/>
  <c r="T5139" i="4" s="1"/>
  <c r="S5139" i="4" s="1"/>
  <c r="V5140" i="4" s="1"/>
  <c r="C5140" i="4"/>
  <c r="O5139" i="4"/>
  <c r="Q5139" i="4"/>
  <c r="U1640" i="4" l="1"/>
  <c r="E1640" i="4"/>
  <c r="T1640" i="4" s="1"/>
  <c r="S1640" i="4" s="1"/>
  <c r="V1641" i="4" s="1"/>
  <c r="C1641" i="4"/>
  <c r="O1640" i="4"/>
  <c r="U5140" i="4"/>
  <c r="E5140" i="4"/>
  <c r="T5140" i="4" s="1"/>
  <c r="S5140" i="4" s="1"/>
  <c r="V5141" i="4" s="1"/>
  <c r="C5141" i="4"/>
  <c r="Q5140" i="4"/>
  <c r="O5140" i="4"/>
  <c r="U1641" i="4" l="1"/>
  <c r="C1642" i="4"/>
  <c r="E1641" i="4"/>
  <c r="T1641" i="4" s="1"/>
  <c r="S1641" i="4" s="1"/>
  <c r="V1642" i="4" s="1"/>
  <c r="O1641" i="4"/>
  <c r="U5141" i="4"/>
  <c r="E5141" i="4"/>
  <c r="T5141" i="4" s="1"/>
  <c r="S5141" i="4" s="1"/>
  <c r="V5142" i="4" s="1"/>
  <c r="C5142" i="4"/>
  <c r="O5141" i="4"/>
  <c r="Q5141" i="4"/>
  <c r="U1642" i="4" l="1"/>
  <c r="C1643" i="4"/>
  <c r="E1642" i="4"/>
  <c r="T1642" i="4" s="1"/>
  <c r="S1642" i="4" s="1"/>
  <c r="V1643" i="4" s="1"/>
  <c r="O1642" i="4"/>
  <c r="U5142" i="4"/>
  <c r="C5143" i="4"/>
  <c r="E5142" i="4"/>
  <c r="T5142" i="4" s="1"/>
  <c r="S5142" i="4" s="1"/>
  <c r="V5143" i="4" s="1"/>
  <c r="O5142" i="4"/>
  <c r="Q5142" i="4"/>
  <c r="U5143" i="4" l="1"/>
  <c r="E5143" i="4"/>
  <c r="T5143" i="4" s="1"/>
  <c r="S5143" i="4" s="1"/>
  <c r="V5144" i="4" s="1"/>
  <c r="C5144" i="4"/>
  <c r="Q5143" i="4"/>
  <c r="O5143" i="4"/>
  <c r="U1643" i="4"/>
  <c r="E1643" i="4"/>
  <c r="T1643" i="4" s="1"/>
  <c r="S1643" i="4" s="1"/>
  <c r="V1644" i="4" s="1"/>
  <c r="C1644" i="4"/>
  <c r="O1643" i="4"/>
  <c r="U1644" i="4" l="1"/>
  <c r="E1644" i="4"/>
  <c r="T1644" i="4" s="1"/>
  <c r="S1644" i="4" s="1"/>
  <c r="V1645" i="4" s="1"/>
  <c r="C1645" i="4"/>
  <c r="O1644" i="4"/>
  <c r="E5144" i="4"/>
  <c r="T5144" i="4" s="1"/>
  <c r="S5144" i="4" s="1"/>
  <c r="V5145" i="4" s="1"/>
  <c r="U5144" i="4"/>
  <c r="C5145" i="4"/>
  <c r="O5144" i="4"/>
  <c r="Q5144" i="4"/>
  <c r="U1645" i="4" l="1"/>
  <c r="C1646" i="4"/>
  <c r="E1645" i="4"/>
  <c r="T1645" i="4" s="1"/>
  <c r="S1645" i="4" s="1"/>
  <c r="V1646" i="4" s="1"/>
  <c r="O1645" i="4"/>
  <c r="U5145" i="4"/>
  <c r="E5145" i="4"/>
  <c r="T5145" i="4" s="1"/>
  <c r="S5145" i="4" s="1"/>
  <c r="V5146" i="4" s="1"/>
  <c r="C5146" i="4"/>
  <c r="O5145" i="4"/>
  <c r="Q5145" i="4"/>
  <c r="U1646" i="4" l="1"/>
  <c r="E1646" i="4"/>
  <c r="T1646" i="4" s="1"/>
  <c r="S1646" i="4" s="1"/>
  <c r="V1647" i="4" s="1"/>
  <c r="C1647" i="4"/>
  <c r="O1646" i="4"/>
  <c r="U5146" i="4"/>
  <c r="E5146" i="4"/>
  <c r="T5146" i="4" s="1"/>
  <c r="S5146" i="4" s="1"/>
  <c r="V5147" i="4" s="1"/>
  <c r="C5147" i="4"/>
  <c r="Q5146" i="4"/>
  <c r="O5146" i="4"/>
  <c r="U1647" i="4" l="1"/>
  <c r="E1647" i="4"/>
  <c r="T1647" i="4" s="1"/>
  <c r="S1647" i="4" s="1"/>
  <c r="V1648" i="4" s="1"/>
  <c r="C1648" i="4"/>
  <c r="O1647" i="4"/>
  <c r="U5147" i="4"/>
  <c r="E5147" i="4"/>
  <c r="T5147" i="4" s="1"/>
  <c r="S5147" i="4" s="1"/>
  <c r="V5148" i="4" s="1"/>
  <c r="C5148" i="4"/>
  <c r="Q5147" i="4"/>
  <c r="O5147" i="4"/>
  <c r="U1648" i="4" l="1"/>
  <c r="C1649" i="4"/>
  <c r="E1648" i="4"/>
  <c r="T1648" i="4" s="1"/>
  <c r="S1648" i="4" s="1"/>
  <c r="V1649" i="4" s="1"/>
  <c r="O1648" i="4"/>
  <c r="U5148" i="4"/>
  <c r="C5149" i="4"/>
  <c r="E5148" i="4"/>
  <c r="T5148" i="4" s="1"/>
  <c r="S5148" i="4" s="1"/>
  <c r="V5149" i="4" s="1"/>
  <c r="Q5148" i="4"/>
  <c r="O5148" i="4"/>
  <c r="U5149" i="4" l="1"/>
  <c r="E5149" i="4"/>
  <c r="T5149" i="4" s="1"/>
  <c r="S5149" i="4" s="1"/>
  <c r="V5150" i="4" s="1"/>
  <c r="C5150" i="4"/>
  <c r="Q5149" i="4"/>
  <c r="O5149" i="4"/>
  <c r="U1649" i="4"/>
  <c r="E1649" i="4"/>
  <c r="T1649" i="4" s="1"/>
  <c r="S1649" i="4" s="1"/>
  <c r="V1650" i="4" s="1"/>
  <c r="C1650" i="4"/>
  <c r="O1649" i="4"/>
  <c r="U1650" i="4" l="1"/>
  <c r="E1650" i="4"/>
  <c r="T1650" i="4" s="1"/>
  <c r="S1650" i="4" s="1"/>
  <c r="V1651" i="4" s="1"/>
  <c r="C1651" i="4"/>
  <c r="O1650" i="4"/>
  <c r="U5150" i="4"/>
  <c r="E5150" i="4"/>
  <c r="T5150" i="4" s="1"/>
  <c r="S5150" i="4" s="1"/>
  <c r="V5151" i="4" s="1"/>
  <c r="C5151" i="4"/>
  <c r="O5150" i="4"/>
  <c r="Q5150" i="4"/>
  <c r="U1651" i="4" l="1"/>
  <c r="C1652" i="4"/>
  <c r="E1651" i="4"/>
  <c r="T1651" i="4" s="1"/>
  <c r="S1651" i="4" s="1"/>
  <c r="V1652" i="4" s="1"/>
  <c r="O1651" i="4"/>
  <c r="U5151" i="4"/>
  <c r="E5151" i="4"/>
  <c r="T5151" i="4" s="1"/>
  <c r="S5151" i="4" s="1"/>
  <c r="V5152" i="4" s="1"/>
  <c r="C5152" i="4"/>
  <c r="Q5151" i="4"/>
  <c r="O5151" i="4"/>
  <c r="U1652" i="4" l="1"/>
  <c r="E1652" i="4"/>
  <c r="T1652" i="4" s="1"/>
  <c r="S1652" i="4" s="1"/>
  <c r="V1653" i="4" s="1"/>
  <c r="C1653" i="4"/>
  <c r="O1652" i="4"/>
  <c r="U5152" i="4"/>
  <c r="E5152" i="4"/>
  <c r="T5152" i="4" s="1"/>
  <c r="S5152" i="4" s="1"/>
  <c r="V5153" i="4" s="1"/>
  <c r="C5153" i="4"/>
  <c r="Q5152" i="4"/>
  <c r="O5152" i="4"/>
  <c r="U1653" i="4" l="1"/>
  <c r="E1653" i="4"/>
  <c r="T1653" i="4" s="1"/>
  <c r="S1653" i="4" s="1"/>
  <c r="V1654" i="4" s="1"/>
  <c r="C1654" i="4"/>
  <c r="O1653" i="4"/>
  <c r="U5153" i="4"/>
  <c r="E5153" i="4"/>
  <c r="T5153" i="4" s="1"/>
  <c r="S5153" i="4" s="1"/>
  <c r="V5154" i="4" s="1"/>
  <c r="C5154" i="4"/>
  <c r="O5153" i="4"/>
  <c r="Q5153" i="4"/>
  <c r="U1654" i="4" l="1"/>
  <c r="C1655" i="4"/>
  <c r="E1654" i="4"/>
  <c r="T1654" i="4" s="1"/>
  <c r="S1654" i="4" s="1"/>
  <c r="V1655" i="4" s="1"/>
  <c r="O1654" i="4"/>
  <c r="U5154" i="4"/>
  <c r="C5155" i="4"/>
  <c r="E5154" i="4"/>
  <c r="T5154" i="4" s="1"/>
  <c r="S5154" i="4" s="1"/>
  <c r="V5155" i="4" s="1"/>
  <c r="Q5154" i="4"/>
  <c r="O5154" i="4"/>
  <c r="U5155" i="4" l="1"/>
  <c r="E5155" i="4"/>
  <c r="T5155" i="4" s="1"/>
  <c r="S5155" i="4" s="1"/>
  <c r="V5156" i="4" s="1"/>
  <c r="C5156" i="4"/>
  <c r="Q5155" i="4"/>
  <c r="O5155" i="4"/>
  <c r="U1655" i="4"/>
  <c r="E1655" i="4"/>
  <c r="T1655" i="4" s="1"/>
  <c r="S1655" i="4" s="1"/>
  <c r="V1656" i="4" s="1"/>
  <c r="C1656" i="4"/>
  <c r="O1655" i="4"/>
  <c r="U1656" i="4" l="1"/>
  <c r="C1657" i="4"/>
  <c r="E1656" i="4"/>
  <c r="T1656" i="4" s="1"/>
  <c r="S1656" i="4" s="1"/>
  <c r="V1657" i="4" s="1"/>
  <c r="O1656" i="4"/>
  <c r="C5157" i="4"/>
  <c r="U5156" i="4"/>
  <c r="E5156" i="4"/>
  <c r="T5156" i="4" s="1"/>
  <c r="S5156" i="4" s="1"/>
  <c r="V5157" i="4" s="1"/>
  <c r="O5156" i="4"/>
  <c r="Q5156" i="4"/>
  <c r="U5157" i="4" l="1"/>
  <c r="E5157" i="4"/>
  <c r="T5157" i="4" s="1"/>
  <c r="S5157" i="4" s="1"/>
  <c r="V5158" i="4" s="1"/>
  <c r="C5158" i="4"/>
  <c r="Q5157" i="4"/>
  <c r="O5157" i="4"/>
  <c r="U1657" i="4"/>
  <c r="C1658" i="4"/>
  <c r="E1657" i="4"/>
  <c r="T1657" i="4" s="1"/>
  <c r="S1657" i="4" s="1"/>
  <c r="V1658" i="4" s="1"/>
  <c r="O1657" i="4"/>
  <c r="U5158" i="4" l="1"/>
  <c r="E5158" i="4"/>
  <c r="T5158" i="4" s="1"/>
  <c r="S5158" i="4" s="1"/>
  <c r="V5159" i="4" s="1"/>
  <c r="C5159" i="4"/>
  <c r="O5158" i="4"/>
  <c r="Q5158" i="4"/>
  <c r="U1658" i="4"/>
  <c r="E1658" i="4"/>
  <c r="T1658" i="4" s="1"/>
  <c r="S1658" i="4" s="1"/>
  <c r="V1659" i="4" s="1"/>
  <c r="C1659" i="4"/>
  <c r="O1658" i="4"/>
  <c r="U1659" i="4" l="1"/>
  <c r="E1659" i="4"/>
  <c r="T1659" i="4" s="1"/>
  <c r="S1659" i="4" s="1"/>
  <c r="V1660" i="4" s="1"/>
  <c r="C1660" i="4"/>
  <c r="O1659" i="4"/>
  <c r="U5159" i="4"/>
  <c r="E5159" i="4"/>
  <c r="T5159" i="4" s="1"/>
  <c r="S5159" i="4" s="1"/>
  <c r="V5160" i="4" s="1"/>
  <c r="C5160" i="4"/>
  <c r="O5159" i="4"/>
  <c r="Q5159" i="4"/>
  <c r="U1660" i="4" l="1"/>
  <c r="C1661" i="4"/>
  <c r="E1660" i="4"/>
  <c r="T1660" i="4" s="1"/>
  <c r="S1660" i="4" s="1"/>
  <c r="V1661" i="4" s="1"/>
  <c r="O1660" i="4"/>
  <c r="U5160" i="4"/>
  <c r="C5161" i="4"/>
  <c r="E5160" i="4"/>
  <c r="T5160" i="4" s="1"/>
  <c r="S5160" i="4" s="1"/>
  <c r="V5161" i="4" s="1"/>
  <c r="O5160" i="4"/>
  <c r="Q5160" i="4"/>
  <c r="U5161" i="4" l="1"/>
  <c r="E5161" i="4"/>
  <c r="T5161" i="4" s="1"/>
  <c r="S5161" i="4" s="1"/>
  <c r="V5162" i="4" s="1"/>
  <c r="C5162" i="4"/>
  <c r="O5161" i="4"/>
  <c r="Q5161" i="4"/>
  <c r="U1661" i="4"/>
  <c r="E1661" i="4"/>
  <c r="T1661" i="4" s="1"/>
  <c r="S1661" i="4" s="1"/>
  <c r="V1662" i="4" s="1"/>
  <c r="C1662" i="4"/>
  <c r="O1661" i="4"/>
  <c r="U1662" i="4" l="1"/>
  <c r="E1662" i="4"/>
  <c r="T1662" i="4" s="1"/>
  <c r="S1662" i="4" s="1"/>
  <c r="V1663" i="4" s="1"/>
  <c r="C1663" i="4"/>
  <c r="O1662" i="4"/>
  <c r="E5162" i="4"/>
  <c r="T5162" i="4" s="1"/>
  <c r="S5162" i="4" s="1"/>
  <c r="V5163" i="4" s="1"/>
  <c r="C5163" i="4"/>
  <c r="U5162" i="4"/>
  <c r="O5162" i="4"/>
  <c r="Q5162" i="4"/>
  <c r="U5163" i="4" l="1"/>
  <c r="E5163" i="4"/>
  <c r="T5163" i="4" s="1"/>
  <c r="S5163" i="4" s="1"/>
  <c r="V5164" i="4" s="1"/>
  <c r="C5164" i="4"/>
  <c r="O5163" i="4"/>
  <c r="Q5163" i="4"/>
  <c r="U1663" i="4"/>
  <c r="C1664" i="4"/>
  <c r="E1663" i="4"/>
  <c r="T1663" i="4" s="1"/>
  <c r="S1663" i="4" s="1"/>
  <c r="V1664" i="4" s="1"/>
  <c r="O1663" i="4"/>
  <c r="U5164" i="4" l="1"/>
  <c r="E5164" i="4"/>
  <c r="T5164" i="4" s="1"/>
  <c r="S5164" i="4" s="1"/>
  <c r="V5165" i="4" s="1"/>
  <c r="C5165" i="4"/>
  <c r="Q5164" i="4"/>
  <c r="O5164" i="4"/>
  <c r="U1664" i="4"/>
  <c r="E1664" i="4"/>
  <c r="T1664" i="4" s="1"/>
  <c r="S1664" i="4" s="1"/>
  <c r="V1665" i="4" s="1"/>
  <c r="C1665" i="4"/>
  <c r="O1664" i="4"/>
  <c r="U1665" i="4" l="1"/>
  <c r="E1665" i="4"/>
  <c r="T1665" i="4" s="1"/>
  <c r="S1665" i="4" s="1"/>
  <c r="V1666" i="4" s="1"/>
  <c r="C1666" i="4"/>
  <c r="O1665" i="4"/>
  <c r="U5165" i="4"/>
  <c r="E5165" i="4"/>
  <c r="T5165" i="4" s="1"/>
  <c r="S5165" i="4" s="1"/>
  <c r="V5166" i="4" s="1"/>
  <c r="C5166" i="4"/>
  <c r="O5165" i="4"/>
  <c r="Q5165" i="4"/>
  <c r="U1666" i="4" l="1"/>
  <c r="C1667" i="4"/>
  <c r="E1666" i="4"/>
  <c r="T1666" i="4" s="1"/>
  <c r="S1666" i="4" s="1"/>
  <c r="V1667" i="4" s="1"/>
  <c r="O1666" i="4"/>
  <c r="U5166" i="4"/>
  <c r="C5167" i="4"/>
  <c r="E5166" i="4"/>
  <c r="T5166" i="4" s="1"/>
  <c r="S5166" i="4" s="1"/>
  <c r="V5167" i="4" s="1"/>
  <c r="O5166" i="4"/>
  <c r="Q5166" i="4"/>
  <c r="U5167" i="4" l="1"/>
  <c r="E5167" i="4"/>
  <c r="T5167" i="4" s="1"/>
  <c r="S5167" i="4" s="1"/>
  <c r="V5168" i="4" s="1"/>
  <c r="C5168" i="4"/>
  <c r="O5167" i="4"/>
  <c r="Q5167" i="4"/>
  <c r="U1667" i="4"/>
  <c r="E1667" i="4"/>
  <c r="T1667" i="4" s="1"/>
  <c r="S1667" i="4" s="1"/>
  <c r="V1668" i="4" s="1"/>
  <c r="C1668" i="4"/>
  <c r="O1667" i="4"/>
  <c r="U1668" i="4" l="1"/>
  <c r="C1669" i="4"/>
  <c r="E1668" i="4"/>
  <c r="T1668" i="4" s="1"/>
  <c r="S1668" i="4" s="1"/>
  <c r="V1669" i="4" s="1"/>
  <c r="O1668" i="4"/>
  <c r="U5168" i="4"/>
  <c r="E5168" i="4"/>
  <c r="T5168" i="4" s="1"/>
  <c r="S5168" i="4" s="1"/>
  <c r="V5169" i="4" s="1"/>
  <c r="C5169" i="4"/>
  <c r="O5168" i="4"/>
  <c r="Q5168" i="4"/>
  <c r="U1669" i="4" l="1"/>
  <c r="C1670" i="4"/>
  <c r="E1669" i="4"/>
  <c r="T1669" i="4" s="1"/>
  <c r="S1669" i="4" s="1"/>
  <c r="V1670" i="4" s="1"/>
  <c r="O1669" i="4"/>
  <c r="U5169" i="4"/>
  <c r="E5169" i="4"/>
  <c r="T5169" i="4" s="1"/>
  <c r="S5169" i="4" s="1"/>
  <c r="V5170" i="4" s="1"/>
  <c r="C5170" i="4"/>
  <c r="O5169" i="4"/>
  <c r="Q5169" i="4"/>
  <c r="U1670" i="4" l="1"/>
  <c r="E1670" i="4"/>
  <c r="T1670" i="4" s="1"/>
  <c r="S1670" i="4" s="1"/>
  <c r="V1671" i="4" s="1"/>
  <c r="C1671" i="4"/>
  <c r="O1670" i="4"/>
  <c r="U5170" i="4"/>
  <c r="E5170" i="4"/>
  <c r="T5170" i="4" s="1"/>
  <c r="S5170" i="4" s="1"/>
  <c r="V5171" i="4" s="1"/>
  <c r="C5171" i="4"/>
  <c r="O5170" i="4"/>
  <c r="Q5170" i="4"/>
  <c r="U1671" i="4" l="1"/>
  <c r="E1671" i="4"/>
  <c r="T1671" i="4" s="1"/>
  <c r="S1671" i="4" s="1"/>
  <c r="V1672" i="4" s="1"/>
  <c r="C1672" i="4"/>
  <c r="O1671" i="4"/>
  <c r="U5171" i="4"/>
  <c r="E5171" i="4"/>
  <c r="T5171" i="4" s="1"/>
  <c r="S5171" i="4" s="1"/>
  <c r="V5172" i="4" s="1"/>
  <c r="C5172" i="4"/>
  <c r="O5171" i="4"/>
  <c r="Q5171" i="4"/>
  <c r="U1672" i="4" l="1"/>
  <c r="C1673" i="4"/>
  <c r="E1672" i="4"/>
  <c r="T1672" i="4" s="1"/>
  <c r="S1672" i="4" s="1"/>
  <c r="V1673" i="4" s="1"/>
  <c r="O1672" i="4"/>
  <c r="U5172" i="4"/>
  <c r="C5173" i="4"/>
  <c r="E5172" i="4"/>
  <c r="T5172" i="4" s="1"/>
  <c r="S5172" i="4" s="1"/>
  <c r="V5173" i="4" s="1"/>
  <c r="O5172" i="4"/>
  <c r="Q5172" i="4"/>
  <c r="U5173" i="4" l="1"/>
  <c r="E5173" i="4"/>
  <c r="T5173" i="4" s="1"/>
  <c r="S5173" i="4" s="1"/>
  <c r="V5174" i="4" s="1"/>
  <c r="C5174" i="4"/>
  <c r="O5173" i="4"/>
  <c r="Q5173" i="4"/>
  <c r="U1673" i="4"/>
  <c r="E1673" i="4"/>
  <c r="T1673" i="4" s="1"/>
  <c r="S1673" i="4" s="1"/>
  <c r="V1674" i="4" s="1"/>
  <c r="C1674" i="4"/>
  <c r="O1673" i="4"/>
  <c r="U1674" i="4" l="1"/>
  <c r="E1674" i="4"/>
  <c r="T1674" i="4" s="1"/>
  <c r="S1674" i="4" s="1"/>
  <c r="V1675" i="4" s="1"/>
  <c r="C1675" i="4"/>
  <c r="O1674" i="4"/>
  <c r="E5174" i="4"/>
  <c r="T5174" i="4" s="1"/>
  <c r="S5174" i="4" s="1"/>
  <c r="V5175" i="4" s="1"/>
  <c r="U5174" i="4"/>
  <c r="C5175" i="4"/>
  <c r="Q5174" i="4"/>
  <c r="O5174" i="4"/>
  <c r="U1675" i="4" l="1"/>
  <c r="C1676" i="4"/>
  <c r="E1675" i="4"/>
  <c r="T1675" i="4" s="1"/>
  <c r="S1675" i="4" s="1"/>
  <c r="V1676" i="4" s="1"/>
  <c r="O1675" i="4"/>
  <c r="U5175" i="4"/>
  <c r="E5175" i="4"/>
  <c r="T5175" i="4" s="1"/>
  <c r="S5175" i="4" s="1"/>
  <c r="V5176" i="4" s="1"/>
  <c r="O5175" i="4"/>
  <c r="C5176" i="4"/>
  <c r="Q5175" i="4"/>
  <c r="U5176" i="4" l="1"/>
  <c r="E5176" i="4"/>
  <c r="T5176" i="4" s="1"/>
  <c r="S5176" i="4" s="1"/>
  <c r="V5177" i="4" s="1"/>
  <c r="C5177" i="4"/>
  <c r="Q5176" i="4"/>
  <c r="O5176" i="4"/>
  <c r="U1676" i="4"/>
  <c r="E1676" i="4"/>
  <c r="T1676" i="4" s="1"/>
  <c r="S1676" i="4" s="1"/>
  <c r="V1677" i="4" s="1"/>
  <c r="C1677" i="4"/>
  <c r="O1676" i="4"/>
  <c r="U1677" i="4" l="1"/>
  <c r="E1677" i="4"/>
  <c r="T1677" i="4" s="1"/>
  <c r="S1677" i="4" s="1"/>
  <c r="V1678" i="4" s="1"/>
  <c r="C1678" i="4"/>
  <c r="O1677" i="4"/>
  <c r="U5177" i="4"/>
  <c r="E5177" i="4"/>
  <c r="T5177" i="4" s="1"/>
  <c r="S5177" i="4" s="1"/>
  <c r="V5178" i="4" s="1"/>
  <c r="C5178" i="4"/>
  <c r="O5177" i="4"/>
  <c r="Q5177" i="4"/>
  <c r="U1678" i="4" l="1"/>
  <c r="C1679" i="4"/>
  <c r="E1678" i="4"/>
  <c r="T1678" i="4" s="1"/>
  <c r="S1678" i="4" s="1"/>
  <c r="V1679" i="4" s="1"/>
  <c r="O1678" i="4"/>
  <c r="U5178" i="4"/>
  <c r="C5179" i="4"/>
  <c r="E5178" i="4"/>
  <c r="T5178" i="4" s="1"/>
  <c r="S5178" i="4" s="1"/>
  <c r="V5179" i="4" s="1"/>
  <c r="Q5178" i="4"/>
  <c r="O5178" i="4"/>
  <c r="U5179" i="4" l="1"/>
  <c r="E5179" i="4"/>
  <c r="T5179" i="4" s="1"/>
  <c r="S5179" i="4" s="1"/>
  <c r="V5180" i="4" s="1"/>
  <c r="C5180" i="4"/>
  <c r="Q5179" i="4"/>
  <c r="O5179" i="4"/>
  <c r="U1679" i="4"/>
  <c r="E1679" i="4"/>
  <c r="T1679" i="4" s="1"/>
  <c r="S1679" i="4" s="1"/>
  <c r="V1680" i="4" s="1"/>
  <c r="C1680" i="4"/>
  <c r="O1679" i="4"/>
  <c r="U1680" i="4" l="1"/>
  <c r="E1680" i="4"/>
  <c r="T1680" i="4" s="1"/>
  <c r="S1680" i="4" s="1"/>
  <c r="V1681" i="4" s="1"/>
  <c r="C1681" i="4"/>
  <c r="O1680" i="4"/>
  <c r="E5180" i="4"/>
  <c r="T5180" i="4" s="1"/>
  <c r="S5180" i="4" s="1"/>
  <c r="V5181" i="4" s="1"/>
  <c r="C5181" i="4"/>
  <c r="U5180" i="4"/>
  <c r="Q5180" i="4"/>
  <c r="O5180" i="4"/>
  <c r="U5181" i="4" l="1"/>
  <c r="E5181" i="4"/>
  <c r="T5181" i="4" s="1"/>
  <c r="S5181" i="4" s="1"/>
  <c r="V5182" i="4" s="1"/>
  <c r="C5182" i="4"/>
  <c r="Q5181" i="4"/>
  <c r="O5181" i="4"/>
  <c r="U1681" i="4"/>
  <c r="C1682" i="4"/>
  <c r="E1681" i="4"/>
  <c r="T1681" i="4" s="1"/>
  <c r="S1681" i="4" s="1"/>
  <c r="V1682" i="4" s="1"/>
  <c r="O1681" i="4"/>
  <c r="U5182" i="4" l="1"/>
  <c r="E5182" i="4"/>
  <c r="T5182" i="4" s="1"/>
  <c r="S5182" i="4" s="1"/>
  <c r="V5183" i="4" s="1"/>
  <c r="C5183" i="4"/>
  <c r="O5182" i="4"/>
  <c r="Q5182" i="4"/>
  <c r="E1682" i="4"/>
  <c r="T1682" i="4" s="1"/>
  <c r="S1682" i="4" s="1"/>
  <c r="V1683" i="4" s="1"/>
  <c r="C1683" i="4"/>
  <c r="U1682" i="4"/>
  <c r="O1682" i="4"/>
  <c r="U5183" i="4" l="1"/>
  <c r="E5183" i="4"/>
  <c r="T5183" i="4" s="1"/>
  <c r="S5183" i="4" s="1"/>
  <c r="V5184" i="4" s="1"/>
  <c r="C5184" i="4"/>
  <c r="Q5183" i="4"/>
  <c r="O5183" i="4"/>
  <c r="U1683" i="4"/>
  <c r="E1683" i="4"/>
  <c r="T1683" i="4" s="1"/>
  <c r="S1683" i="4" s="1"/>
  <c r="V1684" i="4" s="1"/>
  <c r="C1684" i="4"/>
  <c r="O1683" i="4"/>
  <c r="U1684" i="4" l="1"/>
  <c r="C1685" i="4"/>
  <c r="E1684" i="4"/>
  <c r="T1684" i="4" s="1"/>
  <c r="S1684" i="4" s="1"/>
  <c r="V1685" i="4" s="1"/>
  <c r="O1684" i="4"/>
  <c r="U5184" i="4"/>
  <c r="C5185" i="4"/>
  <c r="E5184" i="4"/>
  <c r="T5184" i="4" s="1"/>
  <c r="S5184" i="4" s="1"/>
  <c r="V5185" i="4" s="1"/>
  <c r="O5184" i="4"/>
  <c r="Q5184" i="4"/>
  <c r="U5185" i="4" l="1"/>
  <c r="E5185" i="4"/>
  <c r="T5185" i="4" s="1"/>
  <c r="S5185" i="4" s="1"/>
  <c r="V5186" i="4" s="1"/>
  <c r="C5186" i="4"/>
  <c r="Q5185" i="4"/>
  <c r="O5185" i="4"/>
  <c r="U1685" i="4"/>
  <c r="E1685" i="4"/>
  <c r="T1685" i="4" s="1"/>
  <c r="S1685" i="4" s="1"/>
  <c r="V1686" i="4" s="1"/>
  <c r="C1686" i="4"/>
  <c r="O1685" i="4"/>
  <c r="U1686" i="4" l="1"/>
  <c r="C1687" i="4"/>
  <c r="E1686" i="4"/>
  <c r="T1686" i="4" s="1"/>
  <c r="S1686" i="4" s="1"/>
  <c r="V1687" i="4" s="1"/>
  <c r="O1686" i="4"/>
  <c r="U5186" i="4"/>
  <c r="E5186" i="4"/>
  <c r="T5186" i="4" s="1"/>
  <c r="S5186" i="4" s="1"/>
  <c r="V5187" i="4" s="1"/>
  <c r="C5187" i="4"/>
  <c r="O5186" i="4"/>
  <c r="Q5186" i="4"/>
  <c r="U1687" i="4" l="1"/>
  <c r="C1688" i="4"/>
  <c r="E1687" i="4"/>
  <c r="T1687" i="4" s="1"/>
  <c r="S1687" i="4" s="1"/>
  <c r="V1688" i="4" s="1"/>
  <c r="O1687" i="4"/>
  <c r="U5187" i="4"/>
  <c r="E5187" i="4"/>
  <c r="T5187" i="4" s="1"/>
  <c r="S5187" i="4" s="1"/>
  <c r="V5188" i="4" s="1"/>
  <c r="C5188" i="4"/>
  <c r="O5187" i="4"/>
  <c r="Q5187" i="4"/>
  <c r="U1688" i="4" l="1"/>
  <c r="E1688" i="4"/>
  <c r="T1688" i="4" s="1"/>
  <c r="S1688" i="4" s="1"/>
  <c r="V1689" i="4" s="1"/>
  <c r="C1689" i="4"/>
  <c r="O1688" i="4"/>
  <c r="U5188" i="4"/>
  <c r="E5188" i="4"/>
  <c r="T5188" i="4" s="1"/>
  <c r="S5188" i="4" s="1"/>
  <c r="V5189" i="4" s="1"/>
  <c r="C5189" i="4"/>
  <c r="O5188" i="4"/>
  <c r="Q5188" i="4"/>
  <c r="U1689" i="4" l="1"/>
  <c r="E1689" i="4"/>
  <c r="T1689" i="4" s="1"/>
  <c r="S1689" i="4" s="1"/>
  <c r="V1690" i="4" s="1"/>
  <c r="C1690" i="4"/>
  <c r="O1689" i="4"/>
  <c r="U5189" i="4"/>
  <c r="E5189" i="4"/>
  <c r="T5189" i="4" s="1"/>
  <c r="S5189" i="4" s="1"/>
  <c r="V5190" i="4" s="1"/>
  <c r="C5190" i="4"/>
  <c r="O5189" i="4"/>
  <c r="Q5189" i="4"/>
  <c r="U1690" i="4" l="1"/>
  <c r="C1691" i="4"/>
  <c r="E1690" i="4"/>
  <c r="T1690" i="4" s="1"/>
  <c r="S1690" i="4" s="1"/>
  <c r="V1691" i="4" s="1"/>
  <c r="O1690" i="4"/>
  <c r="U5190" i="4"/>
  <c r="C5191" i="4"/>
  <c r="E5190" i="4"/>
  <c r="T5190" i="4" s="1"/>
  <c r="S5190" i="4" s="1"/>
  <c r="V5191" i="4" s="1"/>
  <c r="Q5190" i="4"/>
  <c r="O5190" i="4"/>
  <c r="U5191" i="4" l="1"/>
  <c r="E5191" i="4"/>
  <c r="T5191" i="4" s="1"/>
  <c r="S5191" i="4" s="1"/>
  <c r="V5192" i="4" s="1"/>
  <c r="C5192" i="4"/>
  <c r="O5191" i="4"/>
  <c r="Q5191" i="4"/>
  <c r="U1691" i="4"/>
  <c r="E1691" i="4"/>
  <c r="T1691" i="4" s="1"/>
  <c r="S1691" i="4" s="1"/>
  <c r="V1692" i="4" s="1"/>
  <c r="C1692" i="4"/>
  <c r="O1691" i="4"/>
  <c r="U1692" i="4" l="1"/>
  <c r="E1692" i="4"/>
  <c r="T1692" i="4" s="1"/>
  <c r="S1692" i="4" s="1"/>
  <c r="V1693" i="4" s="1"/>
  <c r="C1693" i="4"/>
  <c r="O1692" i="4"/>
  <c r="E5192" i="4"/>
  <c r="T5192" i="4" s="1"/>
  <c r="S5192" i="4" s="1"/>
  <c r="V5193" i="4" s="1"/>
  <c r="U5192" i="4"/>
  <c r="C5193" i="4"/>
  <c r="O5192" i="4"/>
  <c r="Q5192" i="4"/>
  <c r="U1693" i="4" l="1"/>
  <c r="C1694" i="4"/>
  <c r="E1693" i="4"/>
  <c r="T1693" i="4" s="1"/>
  <c r="S1693" i="4" s="1"/>
  <c r="V1694" i="4" s="1"/>
  <c r="O1693" i="4"/>
  <c r="U5193" i="4"/>
  <c r="E5193" i="4"/>
  <c r="T5193" i="4" s="1"/>
  <c r="S5193" i="4" s="1"/>
  <c r="V5194" i="4" s="1"/>
  <c r="C5194" i="4"/>
  <c r="O5193" i="4"/>
  <c r="Q5193" i="4"/>
  <c r="U1694" i="4" l="1"/>
  <c r="E1694" i="4"/>
  <c r="T1694" i="4" s="1"/>
  <c r="S1694" i="4" s="1"/>
  <c r="V1695" i="4" s="1"/>
  <c r="C1695" i="4"/>
  <c r="O1694" i="4"/>
  <c r="U5194" i="4"/>
  <c r="E5194" i="4"/>
  <c r="T5194" i="4" s="1"/>
  <c r="S5194" i="4" s="1"/>
  <c r="V5195" i="4" s="1"/>
  <c r="C5195" i="4"/>
  <c r="Q5194" i="4"/>
  <c r="O5194" i="4"/>
  <c r="U1695" i="4" l="1"/>
  <c r="C1696" i="4"/>
  <c r="E1695" i="4"/>
  <c r="T1695" i="4" s="1"/>
  <c r="S1695" i="4" s="1"/>
  <c r="V1696" i="4" s="1"/>
  <c r="O1695" i="4"/>
  <c r="U5195" i="4"/>
  <c r="E5195" i="4"/>
  <c r="T5195" i="4" s="1"/>
  <c r="S5195" i="4" s="1"/>
  <c r="V5196" i="4" s="1"/>
  <c r="C5196" i="4"/>
  <c r="O5195" i="4"/>
  <c r="Q5195" i="4"/>
  <c r="U1696" i="4" l="1"/>
  <c r="C1697" i="4"/>
  <c r="E1696" i="4"/>
  <c r="T1696" i="4" s="1"/>
  <c r="S1696" i="4" s="1"/>
  <c r="V1697" i="4" s="1"/>
  <c r="O1696" i="4"/>
  <c r="U5196" i="4"/>
  <c r="C5197" i="4"/>
  <c r="E5196" i="4"/>
  <c r="T5196" i="4" s="1"/>
  <c r="S5196" i="4" s="1"/>
  <c r="V5197" i="4" s="1"/>
  <c r="Q5196" i="4"/>
  <c r="O5196" i="4"/>
  <c r="U5197" i="4" l="1"/>
  <c r="E5197" i="4"/>
  <c r="T5197" i="4" s="1"/>
  <c r="S5197" i="4" s="1"/>
  <c r="V5198" i="4" s="1"/>
  <c r="C5198" i="4"/>
  <c r="O5197" i="4"/>
  <c r="Q5197" i="4"/>
  <c r="U1697" i="4"/>
  <c r="E1697" i="4"/>
  <c r="T1697" i="4" s="1"/>
  <c r="S1697" i="4" s="1"/>
  <c r="V1698" i="4" s="1"/>
  <c r="C1698" i="4"/>
  <c r="O1697" i="4"/>
  <c r="U1698" i="4" l="1"/>
  <c r="E1698" i="4"/>
  <c r="T1698" i="4" s="1"/>
  <c r="S1698" i="4" s="1"/>
  <c r="V1699" i="4" s="1"/>
  <c r="C1699" i="4"/>
  <c r="O1698" i="4"/>
  <c r="E5198" i="4"/>
  <c r="T5198" i="4" s="1"/>
  <c r="S5198" i="4" s="1"/>
  <c r="V5199" i="4" s="1"/>
  <c r="U5198" i="4"/>
  <c r="C5199" i="4"/>
  <c r="O5198" i="4"/>
  <c r="Q5198" i="4"/>
  <c r="U1699" i="4" l="1"/>
  <c r="C1700" i="4"/>
  <c r="E1699" i="4"/>
  <c r="T1699" i="4" s="1"/>
  <c r="S1699" i="4" s="1"/>
  <c r="V1700" i="4" s="1"/>
  <c r="O1699" i="4"/>
  <c r="U5199" i="4"/>
  <c r="E5199" i="4"/>
  <c r="T5199" i="4" s="1"/>
  <c r="S5199" i="4" s="1"/>
  <c r="V5200" i="4" s="1"/>
  <c r="C5200" i="4"/>
  <c r="O5199" i="4"/>
  <c r="Q5199" i="4"/>
  <c r="U1700" i="4" l="1"/>
  <c r="E1700" i="4"/>
  <c r="T1700" i="4" s="1"/>
  <c r="S1700" i="4" s="1"/>
  <c r="V1701" i="4" s="1"/>
  <c r="C1701" i="4"/>
  <c r="O1700" i="4"/>
  <c r="U5200" i="4"/>
  <c r="E5200" i="4"/>
  <c r="T5200" i="4" s="1"/>
  <c r="S5200" i="4" s="1"/>
  <c r="V5201" i="4" s="1"/>
  <c r="C5201" i="4"/>
  <c r="Q5200" i="4"/>
  <c r="O5200" i="4"/>
  <c r="U1701" i="4" l="1"/>
  <c r="E1701" i="4"/>
  <c r="T1701" i="4" s="1"/>
  <c r="S1701" i="4" s="1"/>
  <c r="V1702" i="4" s="1"/>
  <c r="C1702" i="4"/>
  <c r="O1701" i="4"/>
  <c r="U5201" i="4"/>
  <c r="E5201" i="4"/>
  <c r="T5201" i="4" s="1"/>
  <c r="S5201" i="4" s="1"/>
  <c r="V5202" i="4" s="1"/>
  <c r="O5201" i="4"/>
  <c r="Q5201" i="4"/>
  <c r="C5202" i="4"/>
  <c r="U5202" i="4" l="1"/>
  <c r="C5203" i="4"/>
  <c r="E5202" i="4"/>
  <c r="T5202" i="4" s="1"/>
  <c r="S5202" i="4" s="1"/>
  <c r="V5203" i="4" s="1"/>
  <c r="O5202" i="4"/>
  <c r="Q5202" i="4"/>
  <c r="U1702" i="4"/>
  <c r="C1703" i="4"/>
  <c r="E1702" i="4"/>
  <c r="T1702" i="4" s="1"/>
  <c r="S1702" i="4" s="1"/>
  <c r="V1703" i="4" s="1"/>
  <c r="O1702" i="4"/>
  <c r="U5203" i="4" l="1"/>
  <c r="E5203" i="4"/>
  <c r="T5203" i="4" s="1"/>
  <c r="S5203" i="4" s="1"/>
  <c r="V5204" i="4" s="1"/>
  <c r="C5204" i="4"/>
  <c r="O5203" i="4"/>
  <c r="Q5203" i="4"/>
  <c r="E1703" i="4"/>
  <c r="T1703" i="4" s="1"/>
  <c r="S1703" i="4" s="1"/>
  <c r="V1704" i="4" s="1"/>
  <c r="C1704" i="4"/>
  <c r="U1703" i="4"/>
  <c r="O1703" i="4"/>
  <c r="U5204" i="4" l="1"/>
  <c r="E5204" i="4"/>
  <c r="T5204" i="4" s="1"/>
  <c r="S5204" i="4" s="1"/>
  <c r="V5205" i="4" s="1"/>
  <c r="C5205" i="4"/>
  <c r="O5204" i="4"/>
  <c r="Q5204" i="4"/>
  <c r="U1704" i="4"/>
  <c r="E1704" i="4"/>
  <c r="T1704" i="4" s="1"/>
  <c r="S1704" i="4" s="1"/>
  <c r="V1705" i="4" s="1"/>
  <c r="C1705" i="4"/>
  <c r="O1704" i="4"/>
  <c r="U1705" i="4" l="1"/>
  <c r="C1706" i="4"/>
  <c r="E1705" i="4"/>
  <c r="T1705" i="4" s="1"/>
  <c r="S1705" i="4" s="1"/>
  <c r="V1706" i="4" s="1"/>
  <c r="O1705" i="4"/>
  <c r="U5205" i="4"/>
  <c r="E5205" i="4"/>
  <c r="T5205" i="4" s="1"/>
  <c r="S5205" i="4" s="1"/>
  <c r="V5206" i="4" s="1"/>
  <c r="C5206" i="4"/>
  <c r="O5205" i="4"/>
  <c r="Q5205" i="4"/>
  <c r="U1706" i="4" l="1"/>
  <c r="C1707" i="4"/>
  <c r="O1706" i="4"/>
  <c r="E1706" i="4"/>
  <c r="T1706" i="4" s="1"/>
  <c r="S1706" i="4" s="1"/>
  <c r="V1707" i="4" s="1"/>
  <c r="U5206" i="4"/>
  <c r="C5207" i="4"/>
  <c r="Q5206" i="4"/>
  <c r="O5206" i="4"/>
  <c r="E5206" i="4"/>
  <c r="T5206" i="4" s="1"/>
  <c r="S5206" i="4" s="1"/>
  <c r="V5207" i="4" s="1"/>
  <c r="U5207" i="4" l="1"/>
  <c r="E5207" i="4"/>
  <c r="T5207" i="4" s="1"/>
  <c r="S5207" i="4" s="1"/>
  <c r="V5208" i="4" s="1"/>
  <c r="C5208" i="4"/>
  <c r="Q5207" i="4"/>
  <c r="O5207" i="4"/>
  <c r="U1707" i="4"/>
  <c r="E1707" i="4"/>
  <c r="T1707" i="4" s="1"/>
  <c r="S1707" i="4" s="1"/>
  <c r="V1708" i="4" s="1"/>
  <c r="C1708" i="4"/>
  <c r="O1707" i="4"/>
  <c r="U1708" i="4" l="1"/>
  <c r="C1709" i="4"/>
  <c r="E1708" i="4"/>
  <c r="T1708" i="4" s="1"/>
  <c r="S1708" i="4" s="1"/>
  <c r="V1709" i="4" s="1"/>
  <c r="O1708" i="4"/>
  <c r="U5208" i="4"/>
  <c r="C5209" i="4"/>
  <c r="E5208" i="4"/>
  <c r="T5208" i="4" s="1"/>
  <c r="S5208" i="4" s="1"/>
  <c r="V5209" i="4" s="1"/>
  <c r="O5208" i="4"/>
  <c r="Q5208" i="4"/>
  <c r="U5209" i="4" l="1"/>
  <c r="E5209" i="4"/>
  <c r="T5209" i="4" s="1"/>
  <c r="S5209" i="4" s="1"/>
  <c r="V5210" i="4" s="1"/>
  <c r="C5210" i="4"/>
  <c r="O5209" i="4"/>
  <c r="Q5209" i="4"/>
  <c r="U1709" i="4"/>
  <c r="E1709" i="4"/>
  <c r="T1709" i="4" s="1"/>
  <c r="S1709" i="4" s="1"/>
  <c r="V1710" i="4" s="1"/>
  <c r="C1710" i="4"/>
  <c r="O1709" i="4"/>
  <c r="U1710" i="4" l="1"/>
  <c r="E1710" i="4"/>
  <c r="T1710" i="4" s="1"/>
  <c r="S1710" i="4" s="1"/>
  <c r="V1711" i="4" s="1"/>
  <c r="C1711" i="4"/>
  <c r="O1710" i="4"/>
  <c r="E5210" i="4"/>
  <c r="T5210" i="4" s="1"/>
  <c r="S5210" i="4" s="1"/>
  <c r="V5211" i="4" s="1"/>
  <c r="U5210" i="4"/>
  <c r="C5211" i="4"/>
  <c r="Q5210" i="4"/>
  <c r="O5210" i="4"/>
  <c r="U1711" i="4" l="1"/>
  <c r="C1712" i="4"/>
  <c r="E1711" i="4"/>
  <c r="T1711" i="4" s="1"/>
  <c r="S1711" i="4" s="1"/>
  <c r="V1712" i="4" s="1"/>
  <c r="O1711" i="4"/>
  <c r="U5211" i="4"/>
  <c r="C5212" i="4"/>
  <c r="E5211" i="4"/>
  <c r="T5211" i="4" s="1"/>
  <c r="S5211" i="4" s="1"/>
  <c r="V5212" i="4" s="1"/>
  <c r="Q5211" i="4"/>
  <c r="O5211" i="4"/>
  <c r="U5212" i="4" l="1"/>
  <c r="E5212" i="4"/>
  <c r="T5212" i="4" s="1"/>
  <c r="S5212" i="4" s="1"/>
  <c r="V5213" i="4" s="1"/>
  <c r="C5213" i="4"/>
  <c r="O5212" i="4"/>
  <c r="Q5212" i="4"/>
  <c r="U1712" i="4"/>
  <c r="E1712" i="4"/>
  <c r="T1712" i="4" s="1"/>
  <c r="S1712" i="4" s="1"/>
  <c r="V1713" i="4" s="1"/>
  <c r="C1713" i="4"/>
  <c r="O1712" i="4"/>
  <c r="U1713" i="4" l="1"/>
  <c r="C1714" i="4"/>
  <c r="E1713" i="4"/>
  <c r="T1713" i="4" s="1"/>
  <c r="S1713" i="4" s="1"/>
  <c r="V1714" i="4" s="1"/>
  <c r="O1713" i="4"/>
  <c r="U5213" i="4"/>
  <c r="E5213" i="4"/>
  <c r="T5213" i="4" s="1"/>
  <c r="S5213" i="4" s="1"/>
  <c r="V5214" i="4" s="1"/>
  <c r="C5214" i="4"/>
  <c r="O5213" i="4"/>
  <c r="Q5213" i="4"/>
  <c r="U1714" i="4" l="1"/>
  <c r="C1715" i="4"/>
  <c r="E1714" i="4"/>
  <c r="T1714" i="4" s="1"/>
  <c r="S1714" i="4" s="1"/>
  <c r="V1715" i="4" s="1"/>
  <c r="O1714" i="4"/>
  <c r="U5214" i="4"/>
  <c r="C5215" i="4"/>
  <c r="E5214" i="4"/>
  <c r="T5214" i="4" s="1"/>
  <c r="S5214" i="4" s="1"/>
  <c r="V5215" i="4" s="1"/>
  <c r="O5214" i="4"/>
  <c r="Q5214" i="4"/>
  <c r="U5215" i="4" l="1"/>
  <c r="E5215" i="4"/>
  <c r="T5215" i="4" s="1"/>
  <c r="S5215" i="4" s="1"/>
  <c r="V5216" i="4" s="1"/>
  <c r="C5216" i="4"/>
  <c r="O5215" i="4"/>
  <c r="Q5215" i="4"/>
  <c r="U1715" i="4"/>
  <c r="E1715" i="4"/>
  <c r="T1715" i="4" s="1"/>
  <c r="S1715" i="4" s="1"/>
  <c r="V1716" i="4" s="1"/>
  <c r="C1716" i="4"/>
  <c r="O1715" i="4"/>
  <c r="U1716" i="4" l="1"/>
  <c r="E1716" i="4"/>
  <c r="T1716" i="4" s="1"/>
  <c r="S1716" i="4" s="1"/>
  <c r="V1717" i="4" s="1"/>
  <c r="C1717" i="4"/>
  <c r="O1716" i="4"/>
  <c r="E5216" i="4"/>
  <c r="T5216" i="4" s="1"/>
  <c r="S5216" i="4" s="1"/>
  <c r="V5217" i="4" s="1"/>
  <c r="C5217" i="4"/>
  <c r="U5216" i="4"/>
  <c r="Q5216" i="4"/>
  <c r="O5216" i="4"/>
  <c r="U5217" i="4" l="1"/>
  <c r="E5217" i="4"/>
  <c r="T5217" i="4" s="1"/>
  <c r="S5217" i="4" s="1"/>
  <c r="V5218" i="4" s="1"/>
  <c r="C5218" i="4"/>
  <c r="Q5217" i="4"/>
  <c r="O5217" i="4"/>
  <c r="U1717" i="4"/>
  <c r="C1718" i="4"/>
  <c r="E1717" i="4"/>
  <c r="T1717" i="4" s="1"/>
  <c r="S1717" i="4" s="1"/>
  <c r="V1718" i="4" s="1"/>
  <c r="O1717" i="4"/>
  <c r="U5218" i="4" l="1"/>
  <c r="E5218" i="4"/>
  <c r="T5218" i="4" s="1"/>
  <c r="S5218" i="4" s="1"/>
  <c r="V5219" i="4" s="1"/>
  <c r="C5219" i="4"/>
  <c r="O5218" i="4"/>
  <c r="Q5218" i="4"/>
  <c r="U1718" i="4"/>
  <c r="E1718" i="4"/>
  <c r="T1718" i="4" s="1"/>
  <c r="S1718" i="4" s="1"/>
  <c r="V1719" i="4" s="1"/>
  <c r="C1719" i="4"/>
  <c r="O1718" i="4"/>
  <c r="U1719" i="4" l="1"/>
  <c r="E1719" i="4"/>
  <c r="T1719" i="4" s="1"/>
  <c r="S1719" i="4" s="1"/>
  <c r="V1720" i="4" s="1"/>
  <c r="C1720" i="4"/>
  <c r="O1719" i="4"/>
  <c r="U5219" i="4"/>
  <c r="E5219" i="4"/>
  <c r="T5219" i="4" s="1"/>
  <c r="S5219" i="4" s="1"/>
  <c r="V5220" i="4" s="1"/>
  <c r="C5220" i="4"/>
  <c r="O5219" i="4"/>
  <c r="Q5219" i="4"/>
  <c r="U1720" i="4" l="1"/>
  <c r="C1721" i="4"/>
  <c r="E1720" i="4"/>
  <c r="T1720" i="4" s="1"/>
  <c r="S1720" i="4" s="1"/>
  <c r="V1721" i="4" s="1"/>
  <c r="O1720" i="4"/>
  <c r="U5220" i="4"/>
  <c r="C5221" i="4"/>
  <c r="E5220" i="4"/>
  <c r="T5220" i="4" s="1"/>
  <c r="S5220" i="4" s="1"/>
  <c r="V5221" i="4" s="1"/>
  <c r="Q5220" i="4"/>
  <c r="O5220" i="4"/>
  <c r="U5221" i="4" l="1"/>
  <c r="E5221" i="4"/>
  <c r="T5221" i="4" s="1"/>
  <c r="S5221" i="4" s="1"/>
  <c r="V5222" i="4" s="1"/>
  <c r="C5222" i="4"/>
  <c r="O5221" i="4"/>
  <c r="Q5221" i="4"/>
  <c r="U1721" i="4"/>
  <c r="E1721" i="4"/>
  <c r="T1721" i="4" s="1"/>
  <c r="S1721" i="4" s="1"/>
  <c r="V1722" i="4" s="1"/>
  <c r="C1722" i="4"/>
  <c r="O1721" i="4"/>
  <c r="U1722" i="4" l="1"/>
  <c r="C1723" i="4"/>
  <c r="E1722" i="4"/>
  <c r="T1722" i="4" s="1"/>
  <c r="S1722" i="4" s="1"/>
  <c r="V1723" i="4" s="1"/>
  <c r="O1722" i="4"/>
  <c r="U5222" i="4"/>
  <c r="E5222" i="4"/>
  <c r="T5222" i="4" s="1"/>
  <c r="S5222" i="4" s="1"/>
  <c r="V5223" i="4" s="1"/>
  <c r="C5223" i="4"/>
  <c r="Q5222" i="4"/>
  <c r="O5222" i="4"/>
  <c r="U1723" i="4" l="1"/>
  <c r="C1724" i="4"/>
  <c r="E1723" i="4"/>
  <c r="T1723" i="4" s="1"/>
  <c r="S1723" i="4" s="1"/>
  <c r="V1724" i="4" s="1"/>
  <c r="O1723" i="4"/>
  <c r="U5223" i="4"/>
  <c r="E5223" i="4"/>
  <c r="T5223" i="4" s="1"/>
  <c r="S5223" i="4" s="1"/>
  <c r="V5224" i="4" s="1"/>
  <c r="C5224" i="4"/>
  <c r="Q5223" i="4"/>
  <c r="O5223" i="4"/>
  <c r="U1724" i="4" l="1"/>
  <c r="E1724" i="4"/>
  <c r="T1724" i="4" s="1"/>
  <c r="S1724" i="4" s="1"/>
  <c r="V1725" i="4" s="1"/>
  <c r="C1725" i="4"/>
  <c r="O1724" i="4"/>
  <c r="U5224" i="4"/>
  <c r="E5224" i="4"/>
  <c r="T5224" i="4" s="1"/>
  <c r="S5224" i="4" s="1"/>
  <c r="V5225" i="4" s="1"/>
  <c r="C5225" i="4"/>
  <c r="O5224" i="4"/>
  <c r="Q5224" i="4"/>
  <c r="U1725" i="4" l="1"/>
  <c r="E1725" i="4"/>
  <c r="T1725" i="4" s="1"/>
  <c r="S1725" i="4" s="1"/>
  <c r="V1726" i="4" s="1"/>
  <c r="C1726" i="4"/>
  <c r="O1725" i="4"/>
  <c r="U5225" i="4"/>
  <c r="E5225" i="4"/>
  <c r="T5225" i="4" s="1"/>
  <c r="S5225" i="4" s="1"/>
  <c r="V5226" i="4" s="1"/>
  <c r="C5226" i="4"/>
  <c r="Q5225" i="4"/>
  <c r="O5225" i="4"/>
  <c r="U1726" i="4" l="1"/>
  <c r="C1727" i="4"/>
  <c r="E1726" i="4"/>
  <c r="T1726" i="4" s="1"/>
  <c r="S1726" i="4" s="1"/>
  <c r="V1727" i="4" s="1"/>
  <c r="O1726" i="4"/>
  <c r="U5226" i="4"/>
  <c r="C5227" i="4"/>
  <c r="E5226" i="4"/>
  <c r="T5226" i="4" s="1"/>
  <c r="S5226" i="4" s="1"/>
  <c r="V5227" i="4" s="1"/>
  <c r="O5226" i="4"/>
  <c r="Q5226" i="4"/>
  <c r="U5227" i="4" l="1"/>
  <c r="E5227" i="4"/>
  <c r="T5227" i="4" s="1"/>
  <c r="S5227" i="4" s="1"/>
  <c r="V5228" i="4" s="1"/>
  <c r="C5228" i="4"/>
  <c r="Q5227" i="4"/>
  <c r="O5227" i="4"/>
  <c r="U1727" i="4"/>
  <c r="E1727" i="4"/>
  <c r="T1727" i="4" s="1"/>
  <c r="S1727" i="4" s="1"/>
  <c r="V1728" i="4" s="1"/>
  <c r="C1728" i="4"/>
  <c r="O1727" i="4"/>
  <c r="U1728" i="4" l="1"/>
  <c r="E1728" i="4"/>
  <c r="T1728" i="4" s="1"/>
  <c r="S1728" i="4" s="1"/>
  <c r="V1729" i="4" s="1"/>
  <c r="C1729" i="4"/>
  <c r="O1728" i="4"/>
  <c r="E5228" i="4"/>
  <c r="T5228" i="4" s="1"/>
  <c r="S5228" i="4" s="1"/>
  <c r="V5229" i="4" s="1"/>
  <c r="U5228" i="4"/>
  <c r="C5229" i="4"/>
  <c r="Q5228" i="4"/>
  <c r="O5228" i="4"/>
  <c r="U1729" i="4" l="1"/>
  <c r="C1730" i="4"/>
  <c r="E1729" i="4"/>
  <c r="T1729" i="4" s="1"/>
  <c r="S1729" i="4" s="1"/>
  <c r="V1730" i="4" s="1"/>
  <c r="O1729" i="4"/>
  <c r="U5229" i="4"/>
  <c r="E5229" i="4"/>
  <c r="T5229" i="4" s="1"/>
  <c r="S5229" i="4" s="1"/>
  <c r="V5230" i="4" s="1"/>
  <c r="C5230" i="4"/>
  <c r="Q5229" i="4"/>
  <c r="O5229" i="4"/>
  <c r="U1730" i="4" l="1"/>
  <c r="E1730" i="4"/>
  <c r="T1730" i="4" s="1"/>
  <c r="S1730" i="4" s="1"/>
  <c r="V1731" i="4" s="1"/>
  <c r="C1731" i="4"/>
  <c r="O1730" i="4"/>
  <c r="U5230" i="4"/>
  <c r="E5230" i="4"/>
  <c r="T5230" i="4" s="1"/>
  <c r="S5230" i="4" s="1"/>
  <c r="V5231" i="4" s="1"/>
  <c r="C5231" i="4"/>
  <c r="O5230" i="4"/>
  <c r="Q5230" i="4"/>
  <c r="U1731" i="4" l="1"/>
  <c r="C1732" i="4"/>
  <c r="E1731" i="4"/>
  <c r="T1731" i="4" s="1"/>
  <c r="S1731" i="4" s="1"/>
  <c r="V1732" i="4" s="1"/>
  <c r="O1731" i="4"/>
  <c r="U5231" i="4"/>
  <c r="E5231" i="4"/>
  <c r="T5231" i="4" s="1"/>
  <c r="S5231" i="4" s="1"/>
  <c r="V5232" i="4" s="1"/>
  <c r="C5232" i="4"/>
  <c r="Q5231" i="4"/>
  <c r="O5231" i="4"/>
  <c r="U1732" i="4" l="1"/>
  <c r="C1733" i="4"/>
  <c r="E1732" i="4"/>
  <c r="T1732" i="4" s="1"/>
  <c r="S1732" i="4" s="1"/>
  <c r="V1733" i="4" s="1"/>
  <c r="O1732" i="4"/>
  <c r="U5232" i="4"/>
  <c r="C5233" i="4"/>
  <c r="E5232" i="4"/>
  <c r="T5232" i="4" s="1"/>
  <c r="S5232" i="4" s="1"/>
  <c r="V5233" i="4" s="1"/>
  <c r="Q5232" i="4"/>
  <c r="O5232" i="4"/>
  <c r="U5233" i="4" l="1"/>
  <c r="E5233" i="4"/>
  <c r="T5233" i="4" s="1"/>
  <c r="S5233" i="4" s="1"/>
  <c r="V5234" i="4" s="1"/>
  <c r="C5234" i="4"/>
  <c r="O5233" i="4"/>
  <c r="Q5233" i="4"/>
  <c r="U1733" i="4"/>
  <c r="E1733" i="4"/>
  <c r="T1733" i="4" s="1"/>
  <c r="S1733" i="4" s="1"/>
  <c r="V1734" i="4" s="1"/>
  <c r="C1734" i="4"/>
  <c r="O1733" i="4"/>
  <c r="U1734" i="4" l="1"/>
  <c r="E1734" i="4"/>
  <c r="T1734" i="4" s="1"/>
  <c r="S1734" i="4" s="1"/>
  <c r="V1735" i="4" s="1"/>
  <c r="C1735" i="4"/>
  <c r="O1734" i="4"/>
  <c r="E5234" i="4"/>
  <c r="T5234" i="4" s="1"/>
  <c r="S5234" i="4" s="1"/>
  <c r="V5235" i="4" s="1"/>
  <c r="C5235" i="4"/>
  <c r="U5234" i="4"/>
  <c r="O5234" i="4"/>
  <c r="Q5234" i="4"/>
  <c r="U5235" i="4" l="1"/>
  <c r="E5235" i="4"/>
  <c r="T5235" i="4" s="1"/>
  <c r="S5235" i="4" s="1"/>
  <c r="V5236" i="4" s="1"/>
  <c r="C5236" i="4"/>
  <c r="O5235" i="4"/>
  <c r="Q5235" i="4"/>
  <c r="U1735" i="4"/>
  <c r="C1736" i="4"/>
  <c r="E1735" i="4"/>
  <c r="T1735" i="4" s="1"/>
  <c r="S1735" i="4" s="1"/>
  <c r="V1736" i="4" s="1"/>
  <c r="O1735" i="4"/>
  <c r="U5236" i="4" l="1"/>
  <c r="E5236" i="4"/>
  <c r="T5236" i="4" s="1"/>
  <c r="S5236" i="4" s="1"/>
  <c r="V5237" i="4" s="1"/>
  <c r="C5237" i="4"/>
  <c r="O5236" i="4"/>
  <c r="Q5236" i="4"/>
  <c r="U1736" i="4"/>
  <c r="E1736" i="4"/>
  <c r="T1736" i="4" s="1"/>
  <c r="S1736" i="4" s="1"/>
  <c r="V1737" i="4" s="1"/>
  <c r="C1737" i="4"/>
  <c r="O1736" i="4"/>
  <c r="U1737" i="4" l="1"/>
  <c r="E1737" i="4"/>
  <c r="T1737" i="4" s="1"/>
  <c r="S1737" i="4" s="1"/>
  <c r="V1738" i="4" s="1"/>
  <c r="C1738" i="4"/>
  <c r="O1737" i="4"/>
  <c r="U5237" i="4"/>
  <c r="E5237" i="4"/>
  <c r="T5237" i="4" s="1"/>
  <c r="S5237" i="4" s="1"/>
  <c r="V5238" i="4" s="1"/>
  <c r="C5238" i="4"/>
  <c r="O5237" i="4"/>
  <c r="Q5237" i="4"/>
  <c r="U1738" i="4" l="1"/>
  <c r="C1739" i="4"/>
  <c r="E1738" i="4"/>
  <c r="T1738" i="4" s="1"/>
  <c r="S1738" i="4" s="1"/>
  <c r="V1739" i="4" s="1"/>
  <c r="O1738" i="4"/>
  <c r="U5238" i="4"/>
  <c r="C5239" i="4"/>
  <c r="E5238" i="4"/>
  <c r="T5238" i="4" s="1"/>
  <c r="S5238" i="4" s="1"/>
  <c r="V5239" i="4" s="1"/>
  <c r="Q5238" i="4"/>
  <c r="O5238" i="4"/>
  <c r="U5239" i="4" l="1"/>
  <c r="E5239" i="4"/>
  <c r="T5239" i="4" s="1"/>
  <c r="S5239" i="4" s="1"/>
  <c r="V5240" i="4" s="1"/>
  <c r="C5240" i="4"/>
  <c r="O5239" i="4"/>
  <c r="Q5239" i="4"/>
  <c r="U1739" i="4"/>
  <c r="E1739" i="4"/>
  <c r="T1739" i="4" s="1"/>
  <c r="S1739" i="4" s="1"/>
  <c r="V1740" i="4" s="1"/>
  <c r="C1740" i="4"/>
  <c r="O1739" i="4"/>
  <c r="U1740" i="4" l="1"/>
  <c r="C1741" i="4"/>
  <c r="E1740" i="4"/>
  <c r="T1740" i="4" s="1"/>
  <c r="S1740" i="4" s="1"/>
  <c r="V1741" i="4" s="1"/>
  <c r="O1740" i="4"/>
  <c r="U5240" i="4"/>
  <c r="E5240" i="4"/>
  <c r="T5240" i="4" s="1"/>
  <c r="S5240" i="4" s="1"/>
  <c r="V5241" i="4" s="1"/>
  <c r="C5241" i="4"/>
  <c r="Q5240" i="4"/>
  <c r="O5240" i="4"/>
  <c r="U1741" i="4" l="1"/>
  <c r="C1742" i="4"/>
  <c r="E1741" i="4"/>
  <c r="T1741" i="4" s="1"/>
  <c r="S1741" i="4" s="1"/>
  <c r="V1742" i="4" s="1"/>
  <c r="O1741" i="4"/>
  <c r="U5241" i="4"/>
  <c r="E5241" i="4"/>
  <c r="T5241" i="4" s="1"/>
  <c r="S5241" i="4" s="1"/>
  <c r="V5242" i="4" s="1"/>
  <c r="C5242" i="4"/>
  <c r="Q5241" i="4"/>
  <c r="O5241" i="4"/>
  <c r="U1742" i="4" l="1"/>
  <c r="E1742" i="4"/>
  <c r="T1742" i="4" s="1"/>
  <c r="S1742" i="4" s="1"/>
  <c r="V1743" i="4" s="1"/>
  <c r="C1743" i="4"/>
  <c r="O1742" i="4"/>
  <c r="U5242" i="4"/>
  <c r="E5242" i="4"/>
  <c r="T5242" i="4" s="1"/>
  <c r="S5242" i="4" s="1"/>
  <c r="V5243" i="4" s="1"/>
  <c r="C5243" i="4"/>
  <c r="O5242" i="4"/>
  <c r="Q5242" i="4"/>
  <c r="U1743" i="4" l="1"/>
  <c r="E1743" i="4"/>
  <c r="T1743" i="4" s="1"/>
  <c r="S1743" i="4" s="1"/>
  <c r="V1744" i="4" s="1"/>
  <c r="C1744" i="4"/>
  <c r="O1743" i="4"/>
  <c r="U5243" i="4"/>
  <c r="E5243" i="4"/>
  <c r="T5243" i="4" s="1"/>
  <c r="S5243" i="4" s="1"/>
  <c r="V5244" i="4" s="1"/>
  <c r="C5244" i="4"/>
  <c r="Q5243" i="4"/>
  <c r="O5243" i="4"/>
  <c r="U1744" i="4" l="1"/>
  <c r="C1745" i="4"/>
  <c r="E1744" i="4"/>
  <c r="T1744" i="4" s="1"/>
  <c r="S1744" i="4" s="1"/>
  <c r="V1745" i="4" s="1"/>
  <c r="O1744" i="4"/>
  <c r="U5244" i="4"/>
  <c r="C5245" i="4"/>
  <c r="E5244" i="4"/>
  <c r="T5244" i="4" s="1"/>
  <c r="S5244" i="4" s="1"/>
  <c r="V5245" i="4" s="1"/>
  <c r="Q5244" i="4"/>
  <c r="O5244" i="4"/>
  <c r="U5245" i="4" l="1"/>
  <c r="E5245" i="4"/>
  <c r="T5245" i="4" s="1"/>
  <c r="S5245" i="4" s="1"/>
  <c r="V5246" i="4" s="1"/>
  <c r="C5246" i="4"/>
  <c r="Q5245" i="4"/>
  <c r="O5245" i="4"/>
  <c r="U1745" i="4"/>
  <c r="E1745" i="4"/>
  <c r="T1745" i="4" s="1"/>
  <c r="S1745" i="4" s="1"/>
  <c r="V1746" i="4" s="1"/>
  <c r="C1746" i="4"/>
  <c r="O1745" i="4"/>
  <c r="E5246" i="4" l="1"/>
  <c r="T5246" i="4" s="1"/>
  <c r="S5246" i="4" s="1"/>
  <c r="V5247" i="4" s="1"/>
  <c r="U5246" i="4"/>
  <c r="C5247" i="4"/>
  <c r="Q5246" i="4"/>
  <c r="O5246" i="4"/>
  <c r="U1746" i="4"/>
  <c r="E1746" i="4"/>
  <c r="T1746" i="4" s="1"/>
  <c r="S1746" i="4" s="1"/>
  <c r="V1747" i="4" s="1"/>
  <c r="C1747" i="4"/>
  <c r="O1746" i="4"/>
  <c r="U5247" i="4" l="1"/>
  <c r="C5248" i="4"/>
  <c r="E5247" i="4"/>
  <c r="T5247" i="4" s="1"/>
  <c r="S5247" i="4" s="1"/>
  <c r="V5248" i="4" s="1"/>
  <c r="Q5247" i="4"/>
  <c r="O5247" i="4"/>
  <c r="U1747" i="4"/>
  <c r="C1748" i="4"/>
  <c r="E1747" i="4"/>
  <c r="T1747" i="4" s="1"/>
  <c r="S1747" i="4" s="1"/>
  <c r="V1748" i="4" s="1"/>
  <c r="O1747" i="4"/>
  <c r="U5248" i="4" l="1"/>
  <c r="E5248" i="4"/>
  <c r="T5248" i="4" s="1"/>
  <c r="S5248" i="4" s="1"/>
  <c r="V5249" i="4" s="1"/>
  <c r="C5249" i="4"/>
  <c r="O5248" i="4"/>
  <c r="Q5248" i="4"/>
  <c r="U1748" i="4"/>
  <c r="E1748" i="4"/>
  <c r="T1748" i="4" s="1"/>
  <c r="S1748" i="4" s="1"/>
  <c r="V1749" i="4" s="1"/>
  <c r="C1749" i="4"/>
  <c r="O1748" i="4"/>
  <c r="U1749" i="4" l="1"/>
  <c r="C1750" i="4"/>
  <c r="E1749" i="4"/>
  <c r="T1749" i="4" s="1"/>
  <c r="S1749" i="4" s="1"/>
  <c r="V1750" i="4" s="1"/>
  <c r="O1749" i="4"/>
  <c r="U5249" i="4"/>
  <c r="E5249" i="4"/>
  <c r="T5249" i="4" s="1"/>
  <c r="S5249" i="4" s="1"/>
  <c r="V5250" i="4" s="1"/>
  <c r="C5250" i="4"/>
  <c r="O5249" i="4"/>
  <c r="Q5249" i="4"/>
  <c r="U1750" i="4" l="1"/>
  <c r="C1751" i="4"/>
  <c r="E1750" i="4"/>
  <c r="T1750" i="4" s="1"/>
  <c r="S1750" i="4" s="1"/>
  <c r="V1751" i="4" s="1"/>
  <c r="O1750" i="4"/>
  <c r="U5250" i="4"/>
  <c r="C5251" i="4"/>
  <c r="E5250" i="4"/>
  <c r="T5250" i="4" s="1"/>
  <c r="S5250" i="4" s="1"/>
  <c r="V5251" i="4" s="1"/>
  <c r="Q5250" i="4"/>
  <c r="O5250" i="4"/>
  <c r="U5251" i="4" l="1"/>
  <c r="E5251" i="4"/>
  <c r="T5251" i="4" s="1"/>
  <c r="S5251" i="4" s="1"/>
  <c r="V5252" i="4" s="1"/>
  <c r="C5252" i="4"/>
  <c r="O5251" i="4"/>
  <c r="Q5251" i="4"/>
  <c r="U1751" i="4"/>
  <c r="E1751" i="4"/>
  <c r="T1751" i="4" s="1"/>
  <c r="S1751" i="4" s="1"/>
  <c r="V1752" i="4" s="1"/>
  <c r="C1752" i="4"/>
  <c r="O1751" i="4"/>
  <c r="U1752" i="4" l="1"/>
  <c r="E1752" i="4"/>
  <c r="T1752" i="4" s="1"/>
  <c r="S1752" i="4" s="1"/>
  <c r="V1753" i="4" s="1"/>
  <c r="C1753" i="4"/>
  <c r="O1752" i="4"/>
  <c r="E5252" i="4"/>
  <c r="T5252" i="4" s="1"/>
  <c r="S5252" i="4" s="1"/>
  <c r="V5253" i="4" s="1"/>
  <c r="U5252" i="4"/>
  <c r="C5253" i="4"/>
  <c r="Q5252" i="4"/>
  <c r="O5252" i="4"/>
  <c r="U1753" i="4" l="1"/>
  <c r="C1754" i="4"/>
  <c r="E1753" i="4"/>
  <c r="T1753" i="4" s="1"/>
  <c r="S1753" i="4" s="1"/>
  <c r="V1754" i="4" s="1"/>
  <c r="O1753" i="4"/>
  <c r="U5253" i="4"/>
  <c r="E5253" i="4"/>
  <c r="T5253" i="4" s="1"/>
  <c r="S5253" i="4" s="1"/>
  <c r="V5254" i="4" s="1"/>
  <c r="C5254" i="4"/>
  <c r="Q5253" i="4"/>
  <c r="O5253" i="4"/>
  <c r="U1754" i="4" l="1"/>
  <c r="E1754" i="4"/>
  <c r="T1754" i="4" s="1"/>
  <c r="S1754" i="4" s="1"/>
  <c r="V1755" i="4" s="1"/>
  <c r="C1755" i="4"/>
  <c r="O1754" i="4"/>
  <c r="U5254" i="4"/>
  <c r="E5254" i="4"/>
  <c r="T5254" i="4" s="1"/>
  <c r="S5254" i="4" s="1"/>
  <c r="V5255" i="4" s="1"/>
  <c r="C5255" i="4"/>
  <c r="Q5254" i="4"/>
  <c r="O5254" i="4"/>
  <c r="U1755" i="4" l="1"/>
  <c r="E1755" i="4"/>
  <c r="T1755" i="4" s="1"/>
  <c r="S1755" i="4" s="1"/>
  <c r="V1756" i="4" s="1"/>
  <c r="C1756" i="4"/>
  <c r="O1755" i="4"/>
  <c r="U5255" i="4"/>
  <c r="E5255" i="4"/>
  <c r="T5255" i="4" s="1"/>
  <c r="S5255" i="4" s="1"/>
  <c r="V5256" i="4" s="1"/>
  <c r="C5256" i="4"/>
  <c r="O5255" i="4"/>
  <c r="Q5255" i="4"/>
  <c r="U1756" i="4" l="1"/>
  <c r="C1757" i="4"/>
  <c r="O1756" i="4"/>
  <c r="E1756" i="4"/>
  <c r="T1756" i="4" s="1"/>
  <c r="S1756" i="4" s="1"/>
  <c r="V1757" i="4" s="1"/>
  <c r="U5256" i="4"/>
  <c r="Q5256" i="4"/>
  <c r="E5256" i="4"/>
  <c r="T5256" i="4" s="1"/>
  <c r="S5256" i="4" s="1"/>
  <c r="O5256" i="4"/>
  <c r="E1757" i="4" l="1"/>
  <c r="T1757" i="4" s="1"/>
  <c r="S1757" i="4" s="1"/>
  <c r="V1758" i="4" s="1"/>
  <c r="U1757" i="4"/>
  <c r="C1758" i="4"/>
  <c r="O1757" i="4"/>
  <c r="U1758" i="4" l="1"/>
  <c r="E1758" i="4"/>
  <c r="T1758" i="4" s="1"/>
  <c r="S1758" i="4" s="1"/>
  <c r="V1759" i="4" s="1"/>
  <c r="C1759" i="4"/>
  <c r="O1758" i="4"/>
  <c r="U1759" i="4" l="1"/>
  <c r="C1760" i="4"/>
  <c r="E1759" i="4"/>
  <c r="T1759" i="4" s="1"/>
  <c r="S1759" i="4" s="1"/>
  <c r="V1760" i="4" s="1"/>
  <c r="O1759" i="4"/>
  <c r="U1760" i="4" l="1"/>
  <c r="E1760" i="4"/>
  <c r="T1760" i="4" s="1"/>
  <c r="S1760" i="4" s="1"/>
  <c r="V1761" i="4" s="1"/>
  <c r="C1761" i="4"/>
  <c r="O1760" i="4"/>
  <c r="U1761" i="4" l="1"/>
  <c r="E1761" i="4"/>
  <c r="T1761" i="4" s="1"/>
  <c r="S1761" i="4" s="1"/>
  <c r="V1762" i="4" s="1"/>
  <c r="C1762" i="4"/>
  <c r="O1761" i="4"/>
  <c r="U1762" i="4" l="1"/>
  <c r="C1763" i="4"/>
  <c r="E1762" i="4"/>
  <c r="T1762" i="4" s="1"/>
  <c r="S1762" i="4" s="1"/>
  <c r="V1763" i="4" s="1"/>
  <c r="O1762" i="4"/>
  <c r="U1763" i="4" l="1"/>
  <c r="E1763" i="4"/>
  <c r="T1763" i="4" s="1"/>
  <c r="S1763" i="4" s="1"/>
  <c r="V1764" i="4" s="1"/>
  <c r="C1764" i="4"/>
  <c r="O1763" i="4"/>
  <c r="U1764" i="4" l="1"/>
  <c r="C1765" i="4"/>
  <c r="E1764" i="4"/>
  <c r="T1764" i="4" s="1"/>
  <c r="S1764" i="4" s="1"/>
  <c r="V1765" i="4" s="1"/>
  <c r="O1764" i="4"/>
  <c r="U1765" i="4" l="1"/>
  <c r="C1766" i="4"/>
  <c r="E1765" i="4"/>
  <c r="T1765" i="4" s="1"/>
  <c r="S1765" i="4" s="1"/>
  <c r="V1766" i="4" s="1"/>
  <c r="O1765" i="4"/>
  <c r="U1766" i="4" l="1"/>
  <c r="E1766" i="4"/>
  <c r="T1766" i="4" s="1"/>
  <c r="S1766" i="4" s="1"/>
  <c r="V1767" i="4" s="1"/>
  <c r="C1767" i="4"/>
  <c r="O1766" i="4"/>
  <c r="U1767" i="4" l="1"/>
  <c r="E1767" i="4"/>
  <c r="T1767" i="4" s="1"/>
  <c r="S1767" i="4" s="1"/>
  <c r="V1768" i="4" s="1"/>
  <c r="C1768" i="4"/>
  <c r="O1767" i="4"/>
  <c r="U1768" i="4" l="1"/>
  <c r="C1769" i="4"/>
  <c r="E1768" i="4"/>
  <c r="T1768" i="4" s="1"/>
  <c r="S1768" i="4" s="1"/>
  <c r="V1769" i="4" s="1"/>
  <c r="O1768" i="4"/>
  <c r="U1769" i="4" l="1"/>
  <c r="E1769" i="4"/>
  <c r="T1769" i="4" s="1"/>
  <c r="S1769" i="4" s="1"/>
  <c r="V1770" i="4" s="1"/>
  <c r="C1770" i="4"/>
  <c r="O1769" i="4"/>
  <c r="U1770" i="4" l="1"/>
  <c r="E1770" i="4"/>
  <c r="T1770" i="4" s="1"/>
  <c r="S1770" i="4" s="1"/>
  <c r="V1771" i="4" s="1"/>
  <c r="C1771" i="4"/>
  <c r="O1770" i="4"/>
  <c r="U1771" i="4" l="1"/>
  <c r="C1772" i="4"/>
  <c r="E1771" i="4"/>
  <c r="T1771" i="4" s="1"/>
  <c r="S1771" i="4" s="1"/>
  <c r="V1772" i="4" s="1"/>
  <c r="O1771" i="4"/>
  <c r="U1772" i="4" l="1"/>
  <c r="E1772" i="4"/>
  <c r="T1772" i="4" s="1"/>
  <c r="S1772" i="4" s="1"/>
  <c r="V1773" i="4" s="1"/>
  <c r="C1773" i="4"/>
  <c r="O1772" i="4"/>
  <c r="U1773" i="4" l="1"/>
  <c r="E1773" i="4"/>
  <c r="T1773" i="4" s="1"/>
  <c r="S1773" i="4" s="1"/>
  <c r="V1774" i="4" s="1"/>
  <c r="C1774" i="4"/>
  <c r="O1773" i="4"/>
  <c r="U1774" i="4" l="1"/>
  <c r="C1775" i="4"/>
  <c r="E1774" i="4"/>
  <c r="T1774" i="4" s="1"/>
  <c r="S1774" i="4" s="1"/>
  <c r="V1775" i="4" s="1"/>
  <c r="O1774" i="4"/>
  <c r="U1775" i="4" l="1"/>
  <c r="E1775" i="4"/>
  <c r="T1775" i="4" s="1"/>
  <c r="S1775" i="4" s="1"/>
  <c r="V1776" i="4" s="1"/>
  <c r="C1776" i="4"/>
  <c r="O1775" i="4"/>
  <c r="U1776" i="4" l="1"/>
  <c r="E1776" i="4"/>
  <c r="T1776" i="4" s="1"/>
  <c r="S1776" i="4" s="1"/>
  <c r="V1777" i="4" s="1"/>
  <c r="C1777" i="4"/>
  <c r="O1776" i="4"/>
  <c r="U1777" i="4" l="1"/>
  <c r="C1778" i="4"/>
  <c r="E1777" i="4"/>
  <c r="T1777" i="4" s="1"/>
  <c r="S1777" i="4" s="1"/>
  <c r="V1778" i="4" s="1"/>
  <c r="O1777" i="4"/>
  <c r="U1778" i="4" l="1"/>
  <c r="E1778" i="4"/>
  <c r="T1778" i="4" s="1"/>
  <c r="S1778" i="4" s="1"/>
  <c r="V1779" i="4" s="1"/>
  <c r="C1779" i="4"/>
  <c r="O1778" i="4"/>
  <c r="U1779" i="4" l="1"/>
  <c r="E1779" i="4"/>
  <c r="T1779" i="4" s="1"/>
  <c r="S1779" i="4" s="1"/>
  <c r="V1780" i="4" s="1"/>
  <c r="C1780" i="4"/>
  <c r="O1779" i="4"/>
  <c r="U1780" i="4" l="1"/>
  <c r="C1781" i="4"/>
  <c r="E1780" i="4"/>
  <c r="T1780" i="4" s="1"/>
  <c r="S1780" i="4" s="1"/>
  <c r="V1781" i="4" s="1"/>
  <c r="O1780" i="4"/>
  <c r="U1781" i="4" l="1"/>
  <c r="E1781" i="4"/>
  <c r="T1781" i="4" s="1"/>
  <c r="S1781" i="4" s="1"/>
  <c r="V1782" i="4" s="1"/>
  <c r="C1782" i="4"/>
  <c r="O1781" i="4"/>
  <c r="U1782" i="4" l="1"/>
  <c r="C1783" i="4"/>
  <c r="E1782" i="4"/>
  <c r="T1782" i="4" s="1"/>
  <c r="S1782" i="4" s="1"/>
  <c r="V1783" i="4" s="1"/>
  <c r="O1782" i="4"/>
  <c r="U1783" i="4" l="1"/>
  <c r="C1784" i="4"/>
  <c r="E1783" i="4"/>
  <c r="T1783" i="4" s="1"/>
  <c r="S1783" i="4" s="1"/>
  <c r="V1784" i="4" s="1"/>
  <c r="O1783" i="4"/>
  <c r="U1784" i="4" l="1"/>
  <c r="E1784" i="4"/>
  <c r="T1784" i="4" s="1"/>
  <c r="S1784" i="4" s="1"/>
  <c r="V1785" i="4" s="1"/>
  <c r="C1785" i="4"/>
  <c r="O1784" i="4"/>
  <c r="U1785" i="4" l="1"/>
  <c r="E1785" i="4"/>
  <c r="T1785" i="4" s="1"/>
  <c r="S1785" i="4" s="1"/>
  <c r="V1786" i="4" s="1"/>
  <c r="C1786" i="4"/>
  <c r="O1785" i="4"/>
  <c r="U1786" i="4" l="1"/>
  <c r="C1787" i="4"/>
  <c r="E1786" i="4"/>
  <c r="T1786" i="4" s="1"/>
  <c r="S1786" i="4" s="1"/>
  <c r="V1787" i="4" s="1"/>
  <c r="O1786" i="4"/>
  <c r="U1787" i="4" l="1"/>
  <c r="E1787" i="4"/>
  <c r="T1787" i="4" s="1"/>
  <c r="S1787" i="4" s="1"/>
  <c r="V1788" i="4" s="1"/>
  <c r="C1788" i="4"/>
  <c r="O1787" i="4"/>
  <c r="U1788" i="4" l="1"/>
  <c r="E1788" i="4"/>
  <c r="T1788" i="4" s="1"/>
  <c r="S1788" i="4" s="1"/>
  <c r="V1789" i="4" s="1"/>
  <c r="C1789" i="4"/>
  <c r="O1788" i="4"/>
  <c r="U1789" i="4" l="1"/>
  <c r="C1790" i="4"/>
  <c r="E1789" i="4"/>
  <c r="T1789" i="4" s="1"/>
  <c r="S1789" i="4" s="1"/>
  <c r="V1790" i="4" s="1"/>
  <c r="O1789" i="4"/>
  <c r="U1790" i="4" l="1"/>
  <c r="E1790" i="4"/>
  <c r="T1790" i="4" s="1"/>
  <c r="S1790" i="4" s="1"/>
  <c r="V1791" i="4" s="1"/>
  <c r="C1791" i="4"/>
  <c r="O1790" i="4"/>
  <c r="U1791" i="4" l="1"/>
  <c r="C1792" i="4"/>
  <c r="E1791" i="4"/>
  <c r="T1791" i="4" s="1"/>
  <c r="S1791" i="4" s="1"/>
  <c r="V1792" i="4" s="1"/>
  <c r="O1791" i="4"/>
  <c r="U1792" i="4" l="1"/>
  <c r="C1793" i="4"/>
  <c r="E1792" i="4"/>
  <c r="T1792" i="4" s="1"/>
  <c r="S1792" i="4" s="1"/>
  <c r="V1793" i="4" s="1"/>
  <c r="O1792" i="4"/>
  <c r="E1793" i="4" l="1"/>
  <c r="T1793" i="4" s="1"/>
  <c r="S1793" i="4" s="1"/>
  <c r="V1794" i="4" s="1"/>
  <c r="C1794" i="4"/>
  <c r="U1793" i="4"/>
  <c r="O1793" i="4"/>
  <c r="U1794" i="4" l="1"/>
  <c r="E1794" i="4"/>
  <c r="T1794" i="4" s="1"/>
  <c r="S1794" i="4" s="1"/>
  <c r="V1795" i="4" s="1"/>
  <c r="C1795" i="4"/>
  <c r="O1794" i="4"/>
  <c r="U1795" i="4" l="1"/>
  <c r="C1796" i="4"/>
  <c r="E1795" i="4"/>
  <c r="T1795" i="4" s="1"/>
  <c r="S1795" i="4" s="1"/>
  <c r="V1796" i="4" s="1"/>
  <c r="O1795" i="4"/>
  <c r="U1796" i="4" l="1"/>
  <c r="E1796" i="4"/>
  <c r="T1796" i="4" s="1"/>
  <c r="S1796" i="4" s="1"/>
  <c r="V1797" i="4" s="1"/>
  <c r="C1797" i="4"/>
  <c r="O1796" i="4"/>
  <c r="U1797" i="4" l="1"/>
  <c r="E1797" i="4"/>
  <c r="T1797" i="4" s="1"/>
  <c r="S1797" i="4" s="1"/>
  <c r="V1798" i="4" s="1"/>
  <c r="C1798" i="4"/>
  <c r="O1797" i="4"/>
  <c r="U1798" i="4" l="1"/>
  <c r="C1799" i="4"/>
  <c r="E1798" i="4"/>
  <c r="T1798" i="4" s="1"/>
  <c r="S1798" i="4" s="1"/>
  <c r="V1799" i="4" s="1"/>
  <c r="O1798" i="4"/>
  <c r="U1799" i="4" l="1"/>
  <c r="E1799" i="4"/>
  <c r="T1799" i="4" s="1"/>
  <c r="S1799" i="4" s="1"/>
  <c r="V1800" i="4" s="1"/>
  <c r="C1800" i="4"/>
  <c r="O1799" i="4"/>
  <c r="U1800" i="4" l="1"/>
  <c r="E1800" i="4"/>
  <c r="T1800" i="4" s="1"/>
  <c r="S1800" i="4" s="1"/>
  <c r="V1801" i="4" s="1"/>
  <c r="C1801" i="4"/>
  <c r="O1800" i="4"/>
  <c r="U1801" i="4" l="1"/>
  <c r="C1802" i="4"/>
  <c r="E1801" i="4"/>
  <c r="T1801" i="4" s="1"/>
  <c r="S1801" i="4" s="1"/>
  <c r="V1802" i="4" s="1"/>
  <c r="O1801" i="4"/>
  <c r="U1802" i="4" l="1"/>
  <c r="E1802" i="4"/>
  <c r="T1802" i="4" s="1"/>
  <c r="S1802" i="4" s="1"/>
  <c r="V1803" i="4" s="1"/>
  <c r="C1803" i="4"/>
  <c r="O1802" i="4"/>
  <c r="U1803" i="4" l="1"/>
  <c r="E1803" i="4"/>
  <c r="T1803" i="4" s="1"/>
  <c r="S1803" i="4" s="1"/>
  <c r="V1804" i="4" s="1"/>
  <c r="C1804" i="4"/>
  <c r="O1803" i="4"/>
  <c r="U1804" i="4" l="1"/>
  <c r="C1805" i="4"/>
  <c r="E1804" i="4"/>
  <c r="T1804" i="4" s="1"/>
  <c r="S1804" i="4" s="1"/>
  <c r="V1805" i="4" s="1"/>
  <c r="O1804" i="4"/>
  <c r="U1805" i="4" l="1"/>
  <c r="E1805" i="4"/>
  <c r="T1805" i="4" s="1"/>
  <c r="S1805" i="4" s="1"/>
  <c r="V1806" i="4" s="1"/>
  <c r="C1806" i="4"/>
  <c r="O1805" i="4"/>
  <c r="U1806" i="4" l="1"/>
  <c r="C1807" i="4"/>
  <c r="O1806" i="4"/>
  <c r="E1806" i="4"/>
  <c r="T1806" i="4" s="1"/>
  <c r="S1806" i="4" s="1"/>
  <c r="V1807" i="4" s="1"/>
  <c r="U1807" i="4" l="1"/>
  <c r="C1808" i="4"/>
  <c r="E1807" i="4"/>
  <c r="T1807" i="4" s="1"/>
  <c r="S1807" i="4" s="1"/>
  <c r="V1808" i="4" s="1"/>
  <c r="O1807" i="4"/>
  <c r="U1808" i="4" l="1"/>
  <c r="E1808" i="4"/>
  <c r="T1808" i="4" s="1"/>
  <c r="S1808" i="4" s="1"/>
  <c r="V1809" i="4" s="1"/>
  <c r="C1809" i="4"/>
  <c r="O1808" i="4"/>
  <c r="U1809" i="4" l="1"/>
  <c r="E1809" i="4"/>
  <c r="T1809" i="4" s="1"/>
  <c r="S1809" i="4" s="1"/>
  <c r="V1810" i="4" s="1"/>
  <c r="C1810" i="4"/>
  <c r="O1809" i="4"/>
  <c r="U1810" i="4" l="1"/>
  <c r="C1811" i="4"/>
  <c r="E1810" i="4"/>
  <c r="T1810" i="4" s="1"/>
  <c r="S1810" i="4" s="1"/>
  <c r="V1811" i="4" s="1"/>
  <c r="O1810" i="4"/>
  <c r="E1811" i="4" l="1"/>
  <c r="T1811" i="4" s="1"/>
  <c r="S1811" i="4" s="1"/>
  <c r="V1812" i="4" s="1"/>
  <c r="C1812" i="4"/>
  <c r="U1811" i="4"/>
  <c r="O1811" i="4"/>
  <c r="U1812" i="4" l="1"/>
  <c r="E1812" i="4"/>
  <c r="T1812" i="4" s="1"/>
  <c r="S1812" i="4" s="1"/>
  <c r="V1813" i="4" s="1"/>
  <c r="C1813" i="4"/>
  <c r="O1812" i="4"/>
  <c r="U1813" i="4" l="1"/>
  <c r="C1814" i="4"/>
  <c r="E1813" i="4"/>
  <c r="T1813" i="4" s="1"/>
  <c r="S1813" i="4" s="1"/>
  <c r="V1814" i="4" s="1"/>
  <c r="O1813" i="4"/>
  <c r="U1814" i="4" l="1"/>
  <c r="E1814" i="4"/>
  <c r="T1814" i="4" s="1"/>
  <c r="S1814" i="4" s="1"/>
  <c r="V1815" i="4" s="1"/>
  <c r="C1815" i="4"/>
  <c r="O1814" i="4"/>
  <c r="U1815" i="4" l="1"/>
  <c r="E1815" i="4"/>
  <c r="T1815" i="4" s="1"/>
  <c r="S1815" i="4" s="1"/>
  <c r="V1816" i="4" s="1"/>
  <c r="C1816" i="4"/>
  <c r="O1815" i="4"/>
  <c r="U1816" i="4" l="1"/>
  <c r="C1817" i="4"/>
  <c r="E1816" i="4"/>
  <c r="T1816" i="4" s="1"/>
  <c r="S1816" i="4" s="1"/>
  <c r="V1817" i="4" s="1"/>
  <c r="O1816" i="4"/>
  <c r="U1817" i="4" l="1"/>
  <c r="E1817" i="4"/>
  <c r="T1817" i="4" s="1"/>
  <c r="S1817" i="4" s="1"/>
  <c r="V1818" i="4" s="1"/>
  <c r="C1818" i="4"/>
  <c r="O1817" i="4"/>
  <c r="U1818" i="4" l="1"/>
  <c r="C1819" i="4"/>
  <c r="E1818" i="4"/>
  <c r="T1818" i="4" s="1"/>
  <c r="S1818" i="4" s="1"/>
  <c r="V1819" i="4" s="1"/>
  <c r="O1818" i="4"/>
  <c r="U1819" i="4" l="1"/>
  <c r="C1820" i="4"/>
  <c r="E1819" i="4"/>
  <c r="T1819" i="4" s="1"/>
  <c r="S1819" i="4" s="1"/>
  <c r="V1820" i="4" s="1"/>
  <c r="O1819" i="4"/>
  <c r="U1820" i="4" l="1"/>
  <c r="E1820" i="4"/>
  <c r="T1820" i="4" s="1"/>
  <c r="S1820" i="4" s="1"/>
  <c r="V1821" i="4" s="1"/>
  <c r="C1821" i="4"/>
  <c r="O1820" i="4"/>
  <c r="U1821" i="4" l="1"/>
  <c r="E1821" i="4"/>
  <c r="T1821" i="4" s="1"/>
  <c r="S1821" i="4" s="1"/>
  <c r="V1822" i="4" s="1"/>
  <c r="C1822" i="4"/>
  <c r="O1821" i="4"/>
  <c r="U1822" i="4" l="1"/>
  <c r="C1823" i="4"/>
  <c r="E1822" i="4"/>
  <c r="T1822" i="4" s="1"/>
  <c r="S1822" i="4" s="1"/>
  <c r="V1823" i="4" s="1"/>
  <c r="O1822" i="4"/>
  <c r="U1823" i="4" l="1"/>
  <c r="E1823" i="4"/>
  <c r="T1823" i="4" s="1"/>
  <c r="S1823" i="4" s="1"/>
  <c r="V1824" i="4" s="1"/>
  <c r="C1824" i="4"/>
  <c r="O1823" i="4"/>
  <c r="U1824" i="4" l="1"/>
  <c r="E1824" i="4"/>
  <c r="T1824" i="4" s="1"/>
  <c r="S1824" i="4" s="1"/>
  <c r="V1825" i="4" s="1"/>
  <c r="C1825" i="4"/>
  <c r="O1824" i="4"/>
  <c r="U1825" i="4" l="1"/>
  <c r="C1826" i="4"/>
  <c r="E1825" i="4"/>
  <c r="T1825" i="4" s="1"/>
  <c r="S1825" i="4" s="1"/>
  <c r="V1826" i="4" s="1"/>
  <c r="O1825" i="4"/>
  <c r="U1826" i="4" l="1"/>
  <c r="E1826" i="4"/>
  <c r="T1826" i="4" s="1"/>
  <c r="S1826" i="4" s="1"/>
  <c r="V1827" i="4" s="1"/>
  <c r="C1827" i="4"/>
  <c r="O1826" i="4"/>
  <c r="U1827" i="4" l="1"/>
  <c r="E1827" i="4"/>
  <c r="T1827" i="4" s="1"/>
  <c r="S1827" i="4" s="1"/>
  <c r="V1828" i="4" s="1"/>
  <c r="C1828" i="4"/>
  <c r="O1827" i="4"/>
  <c r="U1828" i="4" l="1"/>
  <c r="C1829" i="4"/>
  <c r="E1828" i="4"/>
  <c r="T1828" i="4" s="1"/>
  <c r="S1828" i="4" s="1"/>
  <c r="V1829" i="4" s="1"/>
  <c r="O1828" i="4"/>
  <c r="U1829" i="4" l="1"/>
  <c r="E1829" i="4"/>
  <c r="T1829" i="4" s="1"/>
  <c r="S1829" i="4" s="1"/>
  <c r="V1830" i="4" s="1"/>
  <c r="C1830" i="4"/>
  <c r="O1829" i="4"/>
  <c r="U1830" i="4" l="1"/>
  <c r="E1830" i="4"/>
  <c r="T1830" i="4" s="1"/>
  <c r="S1830" i="4" s="1"/>
  <c r="V1831" i="4" s="1"/>
  <c r="C1831" i="4"/>
  <c r="O1830" i="4"/>
  <c r="U1831" i="4" l="1"/>
  <c r="C1832" i="4"/>
  <c r="E1831" i="4"/>
  <c r="T1831" i="4" s="1"/>
  <c r="S1831" i="4" s="1"/>
  <c r="V1832" i="4" s="1"/>
  <c r="O1831" i="4"/>
  <c r="U1832" i="4" l="1"/>
  <c r="E1832" i="4"/>
  <c r="T1832" i="4" s="1"/>
  <c r="S1832" i="4" s="1"/>
  <c r="V1833" i="4" s="1"/>
  <c r="C1833" i="4"/>
  <c r="O1832" i="4"/>
  <c r="U1833" i="4" l="1"/>
  <c r="E1833" i="4"/>
  <c r="T1833" i="4" s="1"/>
  <c r="S1833" i="4" s="1"/>
  <c r="V1834" i="4" s="1"/>
  <c r="C1834" i="4"/>
  <c r="O1833" i="4"/>
  <c r="U1834" i="4" l="1"/>
  <c r="C1835" i="4"/>
  <c r="E1834" i="4"/>
  <c r="T1834" i="4" s="1"/>
  <c r="S1834" i="4" s="1"/>
  <c r="V1835" i="4" s="1"/>
  <c r="O1834" i="4"/>
  <c r="U1835" i="4" l="1"/>
  <c r="E1835" i="4"/>
  <c r="T1835" i="4" s="1"/>
  <c r="S1835" i="4" s="1"/>
  <c r="V1836" i="4" s="1"/>
  <c r="C1836" i="4"/>
  <c r="O1835" i="4"/>
  <c r="U1836" i="4" l="1"/>
  <c r="C1837" i="4"/>
  <c r="E1836" i="4"/>
  <c r="T1836" i="4" s="1"/>
  <c r="S1836" i="4" s="1"/>
  <c r="V1837" i="4" s="1"/>
  <c r="O1836" i="4"/>
  <c r="U1837" i="4" l="1"/>
  <c r="C1838" i="4"/>
  <c r="E1837" i="4"/>
  <c r="T1837" i="4" s="1"/>
  <c r="S1837" i="4" s="1"/>
  <c r="V1838" i="4" s="1"/>
  <c r="O1837" i="4"/>
  <c r="U1838" i="4" l="1"/>
  <c r="E1838" i="4"/>
  <c r="T1838" i="4" s="1"/>
  <c r="S1838" i="4" s="1"/>
  <c r="V1839" i="4" s="1"/>
  <c r="C1839" i="4"/>
  <c r="O1838" i="4"/>
  <c r="U1839" i="4" l="1"/>
  <c r="E1839" i="4"/>
  <c r="T1839" i="4" s="1"/>
  <c r="S1839" i="4" s="1"/>
  <c r="V1840" i="4" s="1"/>
  <c r="C1840" i="4"/>
  <c r="O1839" i="4"/>
  <c r="U1840" i="4" l="1"/>
  <c r="C1841" i="4"/>
  <c r="E1840" i="4"/>
  <c r="T1840" i="4" s="1"/>
  <c r="S1840" i="4" s="1"/>
  <c r="V1841" i="4" s="1"/>
  <c r="O1840" i="4"/>
  <c r="U1841" i="4" l="1"/>
  <c r="E1841" i="4"/>
  <c r="T1841" i="4" s="1"/>
  <c r="S1841" i="4" s="1"/>
  <c r="V1842" i="4" s="1"/>
  <c r="C1842" i="4"/>
  <c r="O1841" i="4"/>
  <c r="U1842" i="4" l="1"/>
  <c r="E1842" i="4"/>
  <c r="T1842" i="4" s="1"/>
  <c r="S1842" i="4" s="1"/>
  <c r="V1843" i="4" s="1"/>
  <c r="C1843" i="4"/>
  <c r="O1842" i="4"/>
  <c r="U1843" i="4" l="1"/>
  <c r="C1844" i="4"/>
  <c r="E1843" i="4"/>
  <c r="T1843" i="4" s="1"/>
  <c r="S1843" i="4" s="1"/>
  <c r="V1844" i="4" s="1"/>
  <c r="O1843" i="4"/>
  <c r="U1844" i="4" l="1"/>
  <c r="E1844" i="4"/>
  <c r="T1844" i="4" s="1"/>
  <c r="S1844" i="4" s="1"/>
  <c r="V1845" i="4" s="1"/>
  <c r="C1845" i="4"/>
  <c r="O1844" i="4"/>
  <c r="U1845" i="4" l="1"/>
  <c r="C1846" i="4"/>
  <c r="E1845" i="4"/>
  <c r="T1845" i="4" s="1"/>
  <c r="S1845" i="4" s="1"/>
  <c r="V1846" i="4" s="1"/>
  <c r="O1845" i="4"/>
  <c r="U1846" i="4" l="1"/>
  <c r="C1847" i="4"/>
  <c r="E1846" i="4"/>
  <c r="T1846" i="4" s="1"/>
  <c r="S1846" i="4" s="1"/>
  <c r="V1847" i="4" s="1"/>
  <c r="O1846" i="4"/>
  <c r="U1847" i="4" l="1"/>
  <c r="E1847" i="4"/>
  <c r="T1847" i="4" s="1"/>
  <c r="S1847" i="4" s="1"/>
  <c r="V1848" i="4" s="1"/>
  <c r="C1848" i="4"/>
  <c r="O1847" i="4"/>
  <c r="U1848" i="4" l="1"/>
  <c r="E1848" i="4"/>
  <c r="T1848" i="4" s="1"/>
  <c r="S1848" i="4" s="1"/>
  <c r="V1849" i="4" s="1"/>
  <c r="C1849" i="4"/>
  <c r="O1848" i="4"/>
  <c r="U1849" i="4" l="1"/>
  <c r="C1850" i="4"/>
  <c r="E1849" i="4"/>
  <c r="T1849" i="4" s="1"/>
  <c r="S1849" i="4" s="1"/>
  <c r="V1850" i="4" s="1"/>
  <c r="O1849" i="4"/>
  <c r="U1850" i="4" l="1"/>
  <c r="E1850" i="4"/>
  <c r="T1850" i="4" s="1"/>
  <c r="S1850" i="4" s="1"/>
  <c r="V1851" i="4" s="1"/>
  <c r="C1851" i="4"/>
  <c r="O1850" i="4"/>
  <c r="U1851" i="4" l="1"/>
  <c r="E1851" i="4"/>
  <c r="T1851" i="4" s="1"/>
  <c r="S1851" i="4" s="1"/>
  <c r="V1852" i="4" s="1"/>
  <c r="C1852" i="4"/>
  <c r="O1851" i="4"/>
  <c r="U1852" i="4" l="1"/>
  <c r="C1853" i="4"/>
  <c r="E1852" i="4"/>
  <c r="T1852" i="4" s="1"/>
  <c r="S1852" i="4" s="1"/>
  <c r="V1853" i="4" s="1"/>
  <c r="O1852" i="4"/>
  <c r="U1853" i="4" l="1"/>
  <c r="E1853" i="4"/>
  <c r="T1853" i="4" s="1"/>
  <c r="S1853" i="4" s="1"/>
  <c r="V1854" i="4" s="1"/>
  <c r="C1854" i="4"/>
  <c r="O1853" i="4"/>
  <c r="U1854" i="4" l="1"/>
  <c r="E1854" i="4"/>
  <c r="T1854" i="4" s="1"/>
  <c r="S1854" i="4" s="1"/>
  <c r="V1855" i="4" s="1"/>
  <c r="C1855" i="4"/>
  <c r="O1854" i="4"/>
  <c r="U1855" i="4" l="1"/>
  <c r="C1856" i="4"/>
  <c r="E1855" i="4"/>
  <c r="T1855" i="4" s="1"/>
  <c r="S1855" i="4" s="1"/>
  <c r="V1856" i="4" s="1"/>
  <c r="O1855" i="4"/>
  <c r="U1856" i="4" l="1"/>
  <c r="C1857" i="4"/>
  <c r="O1856" i="4"/>
  <c r="E1856" i="4"/>
  <c r="T1856" i="4" s="1"/>
  <c r="S1856" i="4" s="1"/>
  <c r="V1857" i="4" s="1"/>
  <c r="U1857" i="4" l="1"/>
  <c r="E1857" i="4"/>
  <c r="T1857" i="4" s="1"/>
  <c r="S1857" i="4" s="1"/>
  <c r="V1858" i="4" s="1"/>
  <c r="C1858" i="4"/>
  <c r="O1857" i="4"/>
  <c r="U1858" i="4" l="1"/>
  <c r="C1859" i="4"/>
  <c r="E1858" i="4"/>
  <c r="T1858" i="4" s="1"/>
  <c r="S1858" i="4" s="1"/>
  <c r="V1859" i="4" s="1"/>
  <c r="O1858" i="4"/>
  <c r="U1859" i="4" l="1"/>
  <c r="E1859" i="4"/>
  <c r="T1859" i="4" s="1"/>
  <c r="S1859" i="4" s="1"/>
  <c r="V1860" i="4" s="1"/>
  <c r="C1860" i="4"/>
  <c r="O1859" i="4"/>
  <c r="U1860" i="4" l="1"/>
  <c r="E1860" i="4"/>
  <c r="T1860" i="4" s="1"/>
  <c r="S1860" i="4" s="1"/>
  <c r="V1861" i="4" s="1"/>
  <c r="C1861" i="4"/>
  <c r="O1860" i="4"/>
  <c r="U1861" i="4" l="1"/>
  <c r="C1862" i="4"/>
  <c r="E1861" i="4"/>
  <c r="T1861" i="4" s="1"/>
  <c r="S1861" i="4" s="1"/>
  <c r="V1862" i="4" s="1"/>
  <c r="O1861" i="4"/>
  <c r="U1862" i="4" l="1"/>
  <c r="E1862" i="4"/>
  <c r="T1862" i="4" s="1"/>
  <c r="S1862" i="4" s="1"/>
  <c r="V1863" i="4" s="1"/>
  <c r="C1863" i="4"/>
  <c r="O1862" i="4"/>
  <c r="U1863" i="4" l="1"/>
  <c r="C1864" i="4"/>
  <c r="E1863" i="4"/>
  <c r="T1863" i="4" s="1"/>
  <c r="S1863" i="4" s="1"/>
  <c r="V1864" i="4" s="1"/>
  <c r="O1863" i="4"/>
  <c r="U1864" i="4" l="1"/>
  <c r="C1865" i="4"/>
  <c r="E1864" i="4"/>
  <c r="T1864" i="4" s="1"/>
  <c r="S1864" i="4" s="1"/>
  <c r="V1865" i="4" s="1"/>
  <c r="O1864" i="4"/>
  <c r="E1865" i="4" l="1"/>
  <c r="T1865" i="4" s="1"/>
  <c r="S1865" i="4" s="1"/>
  <c r="V1866" i="4" s="1"/>
  <c r="U1865" i="4"/>
  <c r="C1866" i="4"/>
  <c r="O1865" i="4"/>
  <c r="U1866" i="4" l="1"/>
  <c r="E1866" i="4"/>
  <c r="T1866" i="4" s="1"/>
  <c r="S1866" i="4" s="1"/>
  <c r="V1867" i="4" s="1"/>
  <c r="C1867" i="4"/>
  <c r="O1866" i="4"/>
  <c r="U1867" i="4" l="1"/>
  <c r="C1868" i="4"/>
  <c r="E1867" i="4"/>
  <c r="T1867" i="4" s="1"/>
  <c r="S1867" i="4" s="1"/>
  <c r="V1868" i="4" s="1"/>
  <c r="O1867" i="4"/>
  <c r="U1868" i="4" l="1"/>
  <c r="E1868" i="4"/>
  <c r="T1868" i="4" s="1"/>
  <c r="S1868" i="4" s="1"/>
  <c r="V1869" i="4" s="1"/>
  <c r="C1869" i="4"/>
  <c r="O1868" i="4"/>
  <c r="U1869" i="4" l="1"/>
  <c r="E1869" i="4"/>
  <c r="T1869" i="4" s="1"/>
  <c r="S1869" i="4" s="1"/>
  <c r="V1870" i="4" s="1"/>
  <c r="C1870" i="4"/>
  <c r="O1869" i="4"/>
  <c r="U1870" i="4" l="1"/>
  <c r="C1871" i="4"/>
  <c r="E1870" i="4"/>
  <c r="T1870" i="4" s="1"/>
  <c r="S1870" i="4" s="1"/>
  <c r="V1871" i="4" s="1"/>
  <c r="O1870" i="4"/>
  <c r="U1871" i="4" l="1"/>
  <c r="E1871" i="4"/>
  <c r="T1871" i="4" s="1"/>
  <c r="S1871" i="4" s="1"/>
  <c r="V1872" i="4" s="1"/>
  <c r="C1872" i="4"/>
  <c r="O1871" i="4"/>
  <c r="U1872" i="4" l="1"/>
  <c r="C1873" i="4"/>
  <c r="E1872" i="4"/>
  <c r="T1872" i="4" s="1"/>
  <c r="S1872" i="4" s="1"/>
  <c r="V1873" i="4" s="1"/>
  <c r="O1872" i="4"/>
  <c r="U1873" i="4" l="1"/>
  <c r="C1874" i="4"/>
  <c r="E1873" i="4"/>
  <c r="T1873" i="4" s="1"/>
  <c r="S1873" i="4" s="1"/>
  <c r="V1874" i="4" s="1"/>
  <c r="O1873" i="4"/>
  <c r="U1874" i="4" l="1"/>
  <c r="E1874" i="4"/>
  <c r="T1874" i="4" s="1"/>
  <c r="S1874" i="4" s="1"/>
  <c r="V1875" i="4" s="1"/>
  <c r="C1875" i="4"/>
  <c r="O1874" i="4"/>
  <c r="U1875" i="4" l="1"/>
  <c r="E1875" i="4"/>
  <c r="T1875" i="4" s="1"/>
  <c r="S1875" i="4" s="1"/>
  <c r="V1876" i="4" s="1"/>
  <c r="C1876" i="4"/>
  <c r="O1875" i="4"/>
  <c r="U1876" i="4" l="1"/>
  <c r="C1877" i="4"/>
  <c r="E1876" i="4"/>
  <c r="T1876" i="4" s="1"/>
  <c r="S1876" i="4" s="1"/>
  <c r="V1877" i="4" s="1"/>
  <c r="O1876" i="4"/>
  <c r="U1877" i="4" l="1"/>
  <c r="E1877" i="4"/>
  <c r="T1877" i="4" s="1"/>
  <c r="S1877" i="4" s="1"/>
  <c r="V1878" i="4" s="1"/>
  <c r="C1878" i="4"/>
  <c r="O1877" i="4"/>
  <c r="U1878" i="4" l="1"/>
  <c r="E1878" i="4"/>
  <c r="T1878" i="4" s="1"/>
  <c r="S1878" i="4" s="1"/>
  <c r="V1879" i="4" s="1"/>
  <c r="C1879" i="4"/>
  <c r="O1878" i="4"/>
  <c r="U1879" i="4" l="1"/>
  <c r="C1880" i="4"/>
  <c r="E1879" i="4"/>
  <c r="T1879" i="4" s="1"/>
  <c r="S1879" i="4" s="1"/>
  <c r="V1880" i="4" s="1"/>
  <c r="O1879" i="4"/>
  <c r="U1880" i="4" l="1"/>
  <c r="E1880" i="4"/>
  <c r="T1880" i="4" s="1"/>
  <c r="S1880" i="4" s="1"/>
  <c r="V1881" i="4" s="1"/>
  <c r="C1881" i="4"/>
  <c r="O1880" i="4"/>
  <c r="U1881" i="4" l="1"/>
  <c r="C1882" i="4"/>
  <c r="E1881" i="4"/>
  <c r="T1881" i="4" s="1"/>
  <c r="S1881" i="4" s="1"/>
  <c r="V1882" i="4" s="1"/>
  <c r="O1881" i="4"/>
  <c r="U1882" i="4" l="1"/>
  <c r="C1883" i="4"/>
  <c r="E1882" i="4"/>
  <c r="T1882" i="4" s="1"/>
  <c r="S1882" i="4" s="1"/>
  <c r="V1883" i="4" s="1"/>
  <c r="O1882" i="4"/>
  <c r="U1883" i="4" l="1"/>
  <c r="E1883" i="4"/>
  <c r="T1883" i="4" s="1"/>
  <c r="S1883" i="4" s="1"/>
  <c r="V1884" i="4" s="1"/>
  <c r="C1884" i="4"/>
  <c r="O1883" i="4"/>
  <c r="U1884" i="4" l="1"/>
  <c r="E1884" i="4"/>
  <c r="T1884" i="4" s="1"/>
  <c r="S1884" i="4" s="1"/>
  <c r="V1885" i="4" s="1"/>
  <c r="C1885" i="4"/>
  <c r="O1884" i="4"/>
  <c r="U1885" i="4" l="1"/>
  <c r="C1886" i="4"/>
  <c r="E1885" i="4"/>
  <c r="T1885" i="4" s="1"/>
  <c r="S1885" i="4" s="1"/>
  <c r="V1886" i="4" s="1"/>
  <c r="O1885" i="4"/>
  <c r="U1886" i="4" l="1"/>
  <c r="E1886" i="4"/>
  <c r="T1886" i="4" s="1"/>
  <c r="S1886" i="4" s="1"/>
  <c r="V1887" i="4" s="1"/>
  <c r="C1887" i="4"/>
  <c r="O1886" i="4"/>
  <c r="U1887" i="4" l="1"/>
  <c r="E1887" i="4"/>
  <c r="T1887" i="4" s="1"/>
  <c r="S1887" i="4" s="1"/>
  <c r="V1888" i="4" s="1"/>
  <c r="C1888" i="4"/>
  <c r="O1887" i="4"/>
  <c r="U1888" i="4" l="1"/>
  <c r="C1889" i="4"/>
  <c r="E1888" i="4"/>
  <c r="T1888" i="4" s="1"/>
  <c r="S1888" i="4" s="1"/>
  <c r="V1889" i="4" s="1"/>
  <c r="O1888" i="4"/>
  <c r="U1889" i="4" l="1"/>
  <c r="E1889" i="4"/>
  <c r="T1889" i="4" s="1"/>
  <c r="S1889" i="4" s="1"/>
  <c r="V1890" i="4" s="1"/>
  <c r="C1890" i="4"/>
  <c r="O1889" i="4"/>
  <c r="U1890" i="4" l="1"/>
  <c r="C1891" i="4"/>
  <c r="E1890" i="4"/>
  <c r="T1890" i="4" s="1"/>
  <c r="S1890" i="4" s="1"/>
  <c r="V1891" i="4" s="1"/>
  <c r="O1890" i="4"/>
  <c r="U1891" i="4" l="1"/>
  <c r="C1892" i="4"/>
  <c r="E1891" i="4"/>
  <c r="T1891" i="4" s="1"/>
  <c r="S1891" i="4" s="1"/>
  <c r="V1892" i="4" s="1"/>
  <c r="O1891" i="4"/>
  <c r="U1892" i="4" l="1"/>
  <c r="E1892" i="4"/>
  <c r="T1892" i="4" s="1"/>
  <c r="S1892" i="4" s="1"/>
  <c r="V1893" i="4" s="1"/>
  <c r="C1893" i="4"/>
  <c r="O1892" i="4"/>
  <c r="U1893" i="4" l="1"/>
  <c r="E1893" i="4"/>
  <c r="T1893" i="4" s="1"/>
  <c r="S1893" i="4" s="1"/>
  <c r="V1894" i="4" s="1"/>
  <c r="C1894" i="4"/>
  <c r="O1893" i="4"/>
  <c r="U1894" i="4" l="1"/>
  <c r="C1895" i="4"/>
  <c r="E1894" i="4"/>
  <c r="T1894" i="4" s="1"/>
  <c r="S1894" i="4" s="1"/>
  <c r="V1895" i="4" s="1"/>
  <c r="O1894" i="4"/>
  <c r="U1895" i="4" l="1"/>
  <c r="E1895" i="4"/>
  <c r="T1895" i="4" s="1"/>
  <c r="S1895" i="4" s="1"/>
  <c r="V1896" i="4" s="1"/>
  <c r="C1896" i="4"/>
  <c r="O1895" i="4"/>
  <c r="U1896" i="4" l="1"/>
  <c r="E1896" i="4"/>
  <c r="T1896" i="4" s="1"/>
  <c r="S1896" i="4" s="1"/>
  <c r="V1897" i="4" s="1"/>
  <c r="C1897" i="4"/>
  <c r="O1896" i="4"/>
  <c r="U1897" i="4" l="1"/>
  <c r="C1898" i="4"/>
  <c r="E1897" i="4"/>
  <c r="T1897" i="4" s="1"/>
  <c r="S1897" i="4" s="1"/>
  <c r="V1898" i="4" s="1"/>
  <c r="O1897" i="4"/>
  <c r="U1898" i="4" l="1"/>
  <c r="E1898" i="4"/>
  <c r="T1898" i="4" s="1"/>
  <c r="S1898" i="4" s="1"/>
  <c r="V1899" i="4" s="1"/>
  <c r="C1899" i="4"/>
  <c r="O1898" i="4"/>
  <c r="U1899" i="4" l="1"/>
  <c r="C1900" i="4"/>
  <c r="E1899" i="4"/>
  <c r="T1899" i="4" s="1"/>
  <c r="S1899" i="4" s="1"/>
  <c r="V1900" i="4" s="1"/>
  <c r="O1899" i="4"/>
  <c r="U1900" i="4" l="1"/>
  <c r="C1901" i="4"/>
  <c r="E1900" i="4"/>
  <c r="T1900" i="4" s="1"/>
  <c r="S1900" i="4" s="1"/>
  <c r="V1901" i="4" s="1"/>
  <c r="O1900" i="4"/>
  <c r="E1901" i="4" l="1"/>
  <c r="T1901" i="4" s="1"/>
  <c r="S1901" i="4" s="1"/>
  <c r="V1902" i="4" s="1"/>
  <c r="C1902" i="4"/>
  <c r="U1901" i="4"/>
  <c r="O1901" i="4"/>
  <c r="U1902" i="4" l="1"/>
  <c r="E1902" i="4"/>
  <c r="T1902" i="4" s="1"/>
  <c r="S1902" i="4" s="1"/>
  <c r="V1903" i="4" s="1"/>
  <c r="C1903" i="4"/>
  <c r="O1902" i="4"/>
  <c r="U1903" i="4" l="1"/>
  <c r="C1904" i="4"/>
  <c r="E1903" i="4"/>
  <c r="T1903" i="4" s="1"/>
  <c r="S1903" i="4" s="1"/>
  <c r="V1904" i="4" s="1"/>
  <c r="O1903" i="4"/>
  <c r="U1904" i="4" l="1"/>
  <c r="E1904" i="4"/>
  <c r="T1904" i="4" s="1"/>
  <c r="S1904" i="4" s="1"/>
  <c r="V1905" i="4" s="1"/>
  <c r="C1905" i="4"/>
  <c r="O1904" i="4"/>
  <c r="U1905" i="4" l="1"/>
  <c r="E1905" i="4"/>
  <c r="T1905" i="4" s="1"/>
  <c r="S1905" i="4" s="1"/>
  <c r="V1906" i="4" s="1"/>
  <c r="C1906" i="4"/>
  <c r="O1905" i="4"/>
  <c r="U1906" i="4" l="1"/>
  <c r="C1907" i="4"/>
  <c r="O1906" i="4"/>
  <c r="E1906" i="4"/>
  <c r="T1906" i="4" s="1"/>
  <c r="S1906" i="4" s="1"/>
  <c r="V1907" i="4" s="1"/>
  <c r="U1907" i="4" l="1"/>
  <c r="E1907" i="4"/>
  <c r="T1907" i="4" s="1"/>
  <c r="S1907" i="4" s="1"/>
  <c r="V1908" i="4" s="1"/>
  <c r="C1908" i="4"/>
  <c r="O1907" i="4"/>
  <c r="U1908" i="4" l="1"/>
  <c r="E1908" i="4"/>
  <c r="T1908" i="4" s="1"/>
  <c r="S1908" i="4" s="1"/>
  <c r="V1909" i="4" s="1"/>
  <c r="C1909" i="4"/>
  <c r="O1908" i="4"/>
  <c r="U1909" i="4" l="1"/>
  <c r="C1910" i="4"/>
  <c r="E1909" i="4"/>
  <c r="T1909" i="4" s="1"/>
  <c r="S1909" i="4" s="1"/>
  <c r="V1910" i="4" s="1"/>
  <c r="O1909" i="4"/>
  <c r="U1910" i="4" l="1"/>
  <c r="E1910" i="4"/>
  <c r="T1910" i="4" s="1"/>
  <c r="S1910" i="4" s="1"/>
  <c r="V1911" i="4" s="1"/>
  <c r="C1911" i="4"/>
  <c r="O1910" i="4"/>
  <c r="U1911" i="4" l="1"/>
  <c r="E1911" i="4"/>
  <c r="T1911" i="4" s="1"/>
  <c r="S1911" i="4" s="1"/>
  <c r="V1912" i="4" s="1"/>
  <c r="C1912" i="4"/>
  <c r="O1911" i="4"/>
  <c r="U1912" i="4" l="1"/>
  <c r="C1913" i="4"/>
  <c r="E1912" i="4"/>
  <c r="T1912" i="4" s="1"/>
  <c r="S1912" i="4" s="1"/>
  <c r="V1913" i="4" s="1"/>
  <c r="O1912" i="4"/>
  <c r="U1913" i="4" l="1"/>
  <c r="E1913" i="4"/>
  <c r="T1913" i="4" s="1"/>
  <c r="S1913" i="4" s="1"/>
  <c r="V1914" i="4" s="1"/>
  <c r="C1914" i="4"/>
  <c r="O1913" i="4"/>
  <c r="U1914" i="4" l="1"/>
  <c r="C1915" i="4"/>
  <c r="E1914" i="4"/>
  <c r="T1914" i="4" s="1"/>
  <c r="S1914" i="4" s="1"/>
  <c r="V1915" i="4" s="1"/>
  <c r="O1914" i="4"/>
  <c r="U1915" i="4" l="1"/>
  <c r="C1916" i="4"/>
  <c r="E1915" i="4"/>
  <c r="T1915" i="4" s="1"/>
  <c r="S1915" i="4" s="1"/>
  <c r="V1916" i="4" s="1"/>
  <c r="O1915" i="4"/>
  <c r="U1916" i="4" l="1"/>
  <c r="E1916" i="4"/>
  <c r="T1916" i="4" s="1"/>
  <c r="S1916" i="4" s="1"/>
  <c r="V1917" i="4" s="1"/>
  <c r="C1917" i="4"/>
  <c r="O1916" i="4"/>
  <c r="U1917" i="4" l="1"/>
  <c r="E1917" i="4"/>
  <c r="T1917" i="4" s="1"/>
  <c r="S1917" i="4" s="1"/>
  <c r="V1918" i="4" s="1"/>
  <c r="C1918" i="4"/>
  <c r="O1917" i="4"/>
  <c r="U1918" i="4" l="1"/>
  <c r="C1919" i="4"/>
  <c r="E1918" i="4"/>
  <c r="T1918" i="4" s="1"/>
  <c r="S1918" i="4" s="1"/>
  <c r="V1919" i="4" s="1"/>
  <c r="O1918" i="4"/>
  <c r="E1919" i="4" l="1"/>
  <c r="T1919" i="4" s="1"/>
  <c r="S1919" i="4" s="1"/>
  <c r="V1920" i="4" s="1"/>
  <c r="C1920" i="4"/>
  <c r="U1919" i="4"/>
  <c r="O1919" i="4"/>
  <c r="U1920" i="4" l="1"/>
  <c r="E1920" i="4"/>
  <c r="T1920" i="4" s="1"/>
  <c r="S1920" i="4" s="1"/>
  <c r="V1921" i="4" s="1"/>
  <c r="C1921" i="4"/>
  <c r="O1920" i="4"/>
  <c r="U1921" i="4" l="1"/>
  <c r="C1922" i="4"/>
  <c r="E1921" i="4"/>
  <c r="T1921" i="4" s="1"/>
  <c r="S1921" i="4" s="1"/>
  <c r="V1922" i="4" s="1"/>
  <c r="O1921" i="4"/>
  <c r="U1922" i="4" l="1"/>
  <c r="E1922" i="4"/>
  <c r="T1922" i="4" s="1"/>
  <c r="S1922" i="4" s="1"/>
  <c r="V1923" i="4" s="1"/>
  <c r="C1923" i="4"/>
  <c r="O1922" i="4"/>
  <c r="U1923" i="4" l="1"/>
  <c r="E1923" i="4"/>
  <c r="T1923" i="4" s="1"/>
  <c r="S1923" i="4" s="1"/>
  <c r="V1924" i="4" s="1"/>
  <c r="C1924" i="4"/>
  <c r="O1923" i="4"/>
  <c r="U1924" i="4" l="1"/>
  <c r="C1925" i="4"/>
  <c r="E1924" i="4"/>
  <c r="T1924" i="4" s="1"/>
  <c r="S1924" i="4" s="1"/>
  <c r="V1925" i="4" s="1"/>
  <c r="O1924" i="4"/>
  <c r="U1925" i="4" l="1"/>
  <c r="E1925" i="4"/>
  <c r="T1925" i="4" s="1"/>
  <c r="S1925" i="4" s="1"/>
  <c r="V1926" i="4" s="1"/>
  <c r="C1926" i="4"/>
  <c r="O1925" i="4"/>
  <c r="U1926" i="4" l="1"/>
  <c r="E1926" i="4"/>
  <c r="T1926" i="4" s="1"/>
  <c r="S1926" i="4" s="1"/>
  <c r="V1927" i="4" s="1"/>
  <c r="C1927" i="4"/>
  <c r="O1926" i="4"/>
  <c r="U1927" i="4" l="1"/>
  <c r="C1928" i="4"/>
  <c r="E1927" i="4"/>
  <c r="T1927" i="4" s="1"/>
  <c r="S1927" i="4" s="1"/>
  <c r="O1927" i="4"/>
  <c r="E1928" i="4" l="1"/>
  <c r="T1928" i="4" s="1"/>
  <c r="S1928" i="4" s="1"/>
  <c r="C1929" i="4"/>
  <c r="O1928" i="4"/>
  <c r="V1928" i="4"/>
  <c r="U1928" i="4" s="1"/>
  <c r="E1929" i="4" l="1"/>
  <c r="T1929" i="4" s="1"/>
  <c r="S1929" i="4" s="1"/>
  <c r="C1930" i="4"/>
  <c r="O1929" i="4"/>
  <c r="V1929" i="4"/>
  <c r="U1929" i="4" s="1"/>
  <c r="U1930" i="4" l="1"/>
  <c r="C1931" i="4"/>
  <c r="E1930" i="4"/>
  <c r="T1930" i="4" s="1"/>
  <c r="S1930" i="4" s="1"/>
  <c r="O1930" i="4"/>
  <c r="V1930" i="4"/>
  <c r="U1931" i="4" l="1"/>
  <c r="E1931" i="4"/>
  <c r="T1931" i="4" s="1"/>
  <c r="S1931" i="4" s="1"/>
  <c r="V1932" i="4" s="1"/>
  <c r="C1932" i="4"/>
  <c r="O1931" i="4"/>
  <c r="V1931" i="4"/>
  <c r="U1932" i="4" l="1"/>
  <c r="C1933" i="4"/>
  <c r="E1932" i="4"/>
  <c r="T1932" i="4" s="1"/>
  <c r="S1932" i="4" s="1"/>
  <c r="V1933" i="4" s="1"/>
  <c r="O1932" i="4"/>
  <c r="U1933" i="4" l="1"/>
  <c r="C1934" i="4"/>
  <c r="E1933" i="4"/>
  <c r="T1933" i="4" s="1"/>
  <c r="S1933" i="4" s="1"/>
  <c r="V1934" i="4" s="1"/>
  <c r="O1933" i="4"/>
  <c r="U1934" i="4" l="1"/>
  <c r="E1934" i="4"/>
  <c r="T1934" i="4" s="1"/>
  <c r="S1934" i="4" s="1"/>
  <c r="V1935" i="4" s="1"/>
  <c r="C1935" i="4"/>
  <c r="O1934" i="4"/>
  <c r="U1935" i="4" l="1"/>
  <c r="E1935" i="4"/>
  <c r="T1935" i="4" s="1"/>
  <c r="S1935" i="4" s="1"/>
  <c r="V1936" i="4" s="1"/>
  <c r="C1936" i="4"/>
  <c r="O1935" i="4"/>
  <c r="U1936" i="4" l="1"/>
  <c r="C1937" i="4"/>
  <c r="E1936" i="4"/>
  <c r="T1936" i="4" s="1"/>
  <c r="S1936" i="4" s="1"/>
  <c r="O1936" i="4"/>
  <c r="U1937" i="4" l="1"/>
  <c r="E1937" i="4"/>
  <c r="T1937" i="4" s="1"/>
  <c r="S1937" i="4" s="1"/>
  <c r="V1938" i="4" s="1"/>
  <c r="C1938" i="4"/>
  <c r="O1937" i="4"/>
  <c r="V1937" i="4"/>
  <c r="U1938" i="4" l="1"/>
  <c r="E1938" i="4"/>
  <c r="T1938" i="4" s="1"/>
  <c r="S1938" i="4" s="1"/>
  <c r="V1939" i="4" s="1"/>
  <c r="C1939" i="4"/>
  <c r="O1938" i="4"/>
  <c r="U1939" i="4" l="1"/>
  <c r="C1940" i="4"/>
  <c r="E1939" i="4"/>
  <c r="T1939" i="4" s="1"/>
  <c r="S1939" i="4" s="1"/>
  <c r="V1940" i="4" s="1"/>
  <c r="O1939" i="4"/>
  <c r="U1940" i="4" l="1"/>
  <c r="E1940" i="4"/>
  <c r="T1940" i="4" s="1"/>
  <c r="S1940" i="4" s="1"/>
  <c r="V1941" i="4" s="1"/>
  <c r="C1941" i="4"/>
  <c r="O1940" i="4"/>
  <c r="U1941" i="4" l="1"/>
  <c r="C1942" i="4"/>
  <c r="E1941" i="4"/>
  <c r="T1941" i="4" s="1"/>
  <c r="S1941" i="4" s="1"/>
  <c r="V1942" i="4" s="1"/>
  <c r="O1941" i="4"/>
  <c r="U1942" i="4" l="1"/>
  <c r="C1943" i="4"/>
  <c r="E1942" i="4"/>
  <c r="T1942" i="4" s="1"/>
  <c r="S1942" i="4" s="1"/>
  <c r="V1943" i="4" s="1"/>
  <c r="O1942" i="4"/>
  <c r="U1943" i="4" l="1"/>
  <c r="E1943" i="4"/>
  <c r="T1943" i="4" s="1"/>
  <c r="S1943" i="4" s="1"/>
  <c r="V1944" i="4" s="1"/>
  <c r="C1944" i="4"/>
  <c r="O1943" i="4"/>
  <c r="U1944" i="4" l="1"/>
  <c r="E1944" i="4"/>
  <c r="T1944" i="4" s="1"/>
  <c r="S1944" i="4" s="1"/>
  <c r="V1945" i="4" s="1"/>
  <c r="C1945" i="4"/>
  <c r="O1944" i="4"/>
  <c r="U1945" i="4" l="1"/>
  <c r="C1946" i="4"/>
  <c r="E1945" i="4"/>
  <c r="T1945" i="4" s="1"/>
  <c r="S1945" i="4" s="1"/>
  <c r="V1946" i="4" s="1"/>
  <c r="O1945" i="4"/>
  <c r="U1946" i="4" l="1"/>
  <c r="E1946" i="4"/>
  <c r="T1946" i="4" s="1"/>
  <c r="S1946" i="4" s="1"/>
  <c r="V1947" i="4" s="1"/>
  <c r="C1947" i="4"/>
  <c r="O1946" i="4"/>
  <c r="U1947" i="4" l="1"/>
  <c r="E1947" i="4"/>
  <c r="T1947" i="4" s="1"/>
  <c r="S1947" i="4" s="1"/>
  <c r="V1948" i="4" s="1"/>
  <c r="C1948" i="4"/>
  <c r="O1947" i="4"/>
  <c r="U1948" i="4" l="1"/>
  <c r="C1949" i="4"/>
  <c r="E1948" i="4"/>
  <c r="T1948" i="4" s="1"/>
  <c r="S1948" i="4" s="1"/>
  <c r="V1949" i="4" s="1"/>
  <c r="O1948" i="4"/>
  <c r="U1949" i="4" l="1"/>
  <c r="E1949" i="4"/>
  <c r="T1949" i="4" s="1"/>
  <c r="S1949" i="4" s="1"/>
  <c r="V1950" i="4" s="1"/>
  <c r="C1950" i="4"/>
  <c r="O1949" i="4"/>
  <c r="U1950" i="4" l="1"/>
  <c r="E1950" i="4"/>
  <c r="T1950" i="4" s="1"/>
  <c r="S1950" i="4" s="1"/>
  <c r="V1951" i="4" s="1"/>
  <c r="C1951" i="4"/>
  <c r="O1950" i="4"/>
  <c r="U1951" i="4" l="1"/>
  <c r="C1952" i="4"/>
  <c r="E1951" i="4"/>
  <c r="T1951" i="4" s="1"/>
  <c r="S1951" i="4" s="1"/>
  <c r="V1952" i="4" s="1"/>
  <c r="O1951" i="4"/>
  <c r="U1952" i="4" l="1"/>
  <c r="E1952" i="4"/>
  <c r="T1952" i="4" s="1"/>
  <c r="S1952" i="4" s="1"/>
  <c r="V1953" i="4" s="1"/>
  <c r="C1953" i="4"/>
  <c r="O1952" i="4"/>
  <c r="U1953" i="4" l="1"/>
  <c r="E1953" i="4"/>
  <c r="T1953" i="4" s="1"/>
  <c r="S1953" i="4" s="1"/>
  <c r="V1954" i="4" s="1"/>
  <c r="C1954" i="4"/>
  <c r="O1953" i="4"/>
  <c r="U1954" i="4" l="1"/>
  <c r="C1955" i="4"/>
  <c r="E1954" i="4"/>
  <c r="T1954" i="4" s="1"/>
  <c r="S1954" i="4" s="1"/>
  <c r="V1955" i="4" s="1"/>
  <c r="O1954" i="4"/>
  <c r="U1955" i="4" l="1"/>
  <c r="E1955" i="4"/>
  <c r="T1955" i="4" s="1"/>
  <c r="S1955" i="4" s="1"/>
  <c r="V1956" i="4" s="1"/>
  <c r="C1956" i="4"/>
  <c r="O1955" i="4"/>
  <c r="U1956" i="4" l="1"/>
  <c r="C1957" i="4"/>
  <c r="O1956" i="4"/>
  <c r="E1956" i="4"/>
  <c r="T1956" i="4" s="1"/>
  <c r="S1956" i="4" s="1"/>
  <c r="V1957" i="4" s="1"/>
  <c r="U1957" i="4" l="1"/>
  <c r="C1958" i="4"/>
  <c r="E1957" i="4"/>
  <c r="T1957" i="4" s="1"/>
  <c r="S1957" i="4" s="1"/>
  <c r="V1958" i="4" s="1"/>
  <c r="O1957" i="4"/>
  <c r="U1958" i="4" l="1"/>
  <c r="E1958" i="4"/>
  <c r="T1958" i="4" s="1"/>
  <c r="S1958" i="4" s="1"/>
  <c r="V1959" i="4" s="1"/>
  <c r="C1959" i="4"/>
  <c r="O1958" i="4"/>
  <c r="U1959" i="4" l="1"/>
  <c r="E1959" i="4"/>
  <c r="T1959" i="4" s="1"/>
  <c r="S1959" i="4" s="1"/>
  <c r="V1960" i="4" s="1"/>
  <c r="C1960" i="4"/>
  <c r="O1959" i="4"/>
  <c r="U1960" i="4" l="1"/>
  <c r="C1961" i="4"/>
  <c r="E1960" i="4"/>
  <c r="T1960" i="4" s="1"/>
  <c r="S1960" i="4" s="1"/>
  <c r="V1961" i="4" s="1"/>
  <c r="O1960" i="4"/>
  <c r="U1961" i="4" l="1"/>
  <c r="E1961" i="4"/>
  <c r="T1961" i="4" s="1"/>
  <c r="S1961" i="4" s="1"/>
  <c r="V1962" i="4" s="1"/>
  <c r="C1962" i="4"/>
  <c r="O1961" i="4"/>
  <c r="U1962" i="4" l="1"/>
  <c r="E1962" i="4"/>
  <c r="T1962" i="4" s="1"/>
  <c r="S1962" i="4" s="1"/>
  <c r="V1963" i="4" s="1"/>
  <c r="C1963" i="4"/>
  <c r="O1962" i="4"/>
  <c r="U1963" i="4" l="1"/>
  <c r="C1964" i="4"/>
  <c r="E1963" i="4"/>
  <c r="T1963" i="4" s="1"/>
  <c r="S1963" i="4" s="1"/>
  <c r="V1964" i="4" s="1"/>
  <c r="O1963" i="4"/>
  <c r="U1964" i="4" l="1"/>
  <c r="E1964" i="4"/>
  <c r="T1964" i="4" s="1"/>
  <c r="S1964" i="4" s="1"/>
  <c r="V1965" i="4" s="1"/>
  <c r="C1965" i="4"/>
  <c r="O1964" i="4"/>
  <c r="U1965" i="4" l="1"/>
  <c r="E1965" i="4"/>
  <c r="T1965" i="4" s="1"/>
  <c r="S1965" i="4" s="1"/>
  <c r="V1966" i="4" s="1"/>
  <c r="C1966" i="4"/>
  <c r="O1965" i="4"/>
  <c r="U1966" i="4" l="1"/>
  <c r="C1967" i="4"/>
  <c r="E1966" i="4"/>
  <c r="T1966" i="4" s="1"/>
  <c r="S1966" i="4" s="1"/>
  <c r="V1967" i="4" s="1"/>
  <c r="O1966" i="4"/>
  <c r="U1967" i="4" l="1"/>
  <c r="E1967" i="4"/>
  <c r="T1967" i="4" s="1"/>
  <c r="S1967" i="4" s="1"/>
  <c r="V1968" i="4" s="1"/>
  <c r="C1968" i="4"/>
  <c r="O1967" i="4"/>
  <c r="U1968" i="4" l="1"/>
  <c r="C1969" i="4"/>
  <c r="E1968" i="4"/>
  <c r="T1968" i="4" s="1"/>
  <c r="S1968" i="4" s="1"/>
  <c r="V1969" i="4" s="1"/>
  <c r="O1968" i="4"/>
  <c r="U1969" i="4" l="1"/>
  <c r="C1970" i="4"/>
  <c r="E1969" i="4"/>
  <c r="T1969" i="4" s="1"/>
  <c r="S1969" i="4" s="1"/>
  <c r="V1970" i="4" s="1"/>
  <c r="O1969" i="4"/>
  <c r="U1970" i="4" l="1"/>
  <c r="E1970" i="4"/>
  <c r="T1970" i="4" s="1"/>
  <c r="S1970" i="4" s="1"/>
  <c r="V1971" i="4" s="1"/>
  <c r="C1971" i="4"/>
  <c r="O1970" i="4"/>
  <c r="U1971" i="4" l="1"/>
  <c r="E1971" i="4"/>
  <c r="T1971" i="4" s="1"/>
  <c r="S1971" i="4" s="1"/>
  <c r="V1972" i="4" s="1"/>
  <c r="C1972" i="4"/>
  <c r="O1971" i="4"/>
  <c r="U1972" i="4" l="1"/>
  <c r="C1973" i="4"/>
  <c r="E1972" i="4"/>
  <c r="T1972" i="4" s="1"/>
  <c r="S1972" i="4" s="1"/>
  <c r="V1973" i="4" s="1"/>
  <c r="O1972" i="4"/>
  <c r="E1973" i="4" l="1"/>
  <c r="T1973" i="4" s="1"/>
  <c r="S1973" i="4" s="1"/>
  <c r="V1974" i="4" s="1"/>
  <c r="U1973" i="4"/>
  <c r="C1974" i="4"/>
  <c r="O1973" i="4"/>
  <c r="U1974" i="4" l="1"/>
  <c r="E1974" i="4"/>
  <c r="T1974" i="4" s="1"/>
  <c r="S1974" i="4" s="1"/>
  <c r="V1975" i="4" s="1"/>
  <c r="C1975" i="4"/>
  <c r="O1974" i="4"/>
  <c r="U1975" i="4" l="1"/>
  <c r="C1976" i="4"/>
  <c r="E1975" i="4"/>
  <c r="T1975" i="4" s="1"/>
  <c r="S1975" i="4" s="1"/>
  <c r="V1976" i="4" s="1"/>
  <c r="O1975" i="4"/>
  <c r="U1976" i="4" l="1"/>
  <c r="E1976" i="4"/>
  <c r="T1976" i="4" s="1"/>
  <c r="S1976" i="4" s="1"/>
  <c r="V1977" i="4" s="1"/>
  <c r="C1977" i="4"/>
  <c r="O1976" i="4"/>
  <c r="U1977" i="4" l="1"/>
  <c r="E1977" i="4"/>
  <c r="T1977" i="4" s="1"/>
  <c r="S1977" i="4" s="1"/>
  <c r="V1978" i="4" s="1"/>
  <c r="O1977" i="4"/>
  <c r="C1978" i="4"/>
  <c r="U1978" i="4" l="1"/>
  <c r="C1979" i="4"/>
  <c r="E1978" i="4"/>
  <c r="T1978" i="4" s="1"/>
  <c r="S1978" i="4" s="1"/>
  <c r="V1979" i="4" s="1"/>
  <c r="O1978" i="4"/>
  <c r="U1979" i="4" l="1"/>
  <c r="E1979" i="4"/>
  <c r="T1979" i="4" s="1"/>
  <c r="S1979" i="4" s="1"/>
  <c r="V1980" i="4" s="1"/>
  <c r="C1980" i="4"/>
  <c r="O1979" i="4"/>
  <c r="U1980" i="4" l="1"/>
  <c r="E1980" i="4"/>
  <c r="T1980" i="4" s="1"/>
  <c r="S1980" i="4" s="1"/>
  <c r="V1981" i="4" s="1"/>
  <c r="C1981" i="4"/>
  <c r="O1980" i="4"/>
  <c r="U1981" i="4" l="1"/>
  <c r="C1982" i="4"/>
  <c r="E1981" i="4"/>
  <c r="T1981" i="4" s="1"/>
  <c r="S1981" i="4" s="1"/>
  <c r="V1982" i="4" s="1"/>
  <c r="O1981" i="4"/>
  <c r="U1982" i="4" l="1"/>
  <c r="E1982" i="4"/>
  <c r="T1982" i="4" s="1"/>
  <c r="S1982" i="4" s="1"/>
  <c r="V1983" i="4" s="1"/>
  <c r="C1983" i="4"/>
  <c r="O1982" i="4"/>
  <c r="U1983" i="4" l="1"/>
  <c r="E1983" i="4"/>
  <c r="T1983" i="4" s="1"/>
  <c r="S1983" i="4" s="1"/>
  <c r="V1984" i="4" s="1"/>
  <c r="C1984" i="4"/>
  <c r="O1983" i="4"/>
  <c r="U1984" i="4" l="1"/>
  <c r="C1985" i="4"/>
  <c r="E1984" i="4"/>
  <c r="T1984" i="4" s="1"/>
  <c r="S1984" i="4" s="1"/>
  <c r="V1985" i="4" s="1"/>
  <c r="O1984" i="4"/>
  <c r="U1985" i="4" l="1"/>
  <c r="E1985" i="4"/>
  <c r="T1985" i="4" s="1"/>
  <c r="S1985" i="4" s="1"/>
  <c r="V1986" i="4" s="1"/>
  <c r="C1986" i="4"/>
  <c r="O1985" i="4"/>
  <c r="U1986" i="4" l="1"/>
  <c r="C1987" i="4"/>
  <c r="E1986" i="4"/>
  <c r="T1986" i="4" s="1"/>
  <c r="S1986" i="4" s="1"/>
  <c r="V1987" i="4" s="1"/>
  <c r="O1986" i="4"/>
  <c r="U1987" i="4" l="1"/>
  <c r="C1988" i="4"/>
  <c r="E1987" i="4"/>
  <c r="T1987" i="4" s="1"/>
  <c r="S1987" i="4" s="1"/>
  <c r="V1988" i="4" s="1"/>
  <c r="O1987" i="4"/>
  <c r="U1988" i="4" l="1"/>
  <c r="E1988" i="4"/>
  <c r="T1988" i="4" s="1"/>
  <c r="S1988" i="4" s="1"/>
  <c r="V1989" i="4" s="1"/>
  <c r="C1989" i="4"/>
  <c r="O1988" i="4"/>
  <c r="U1989" i="4" l="1"/>
  <c r="E1989" i="4"/>
  <c r="T1989" i="4" s="1"/>
  <c r="S1989" i="4" s="1"/>
  <c r="V1990" i="4" s="1"/>
  <c r="C1990" i="4"/>
  <c r="O1989" i="4"/>
  <c r="U1990" i="4" l="1"/>
  <c r="C1991" i="4"/>
  <c r="E1990" i="4"/>
  <c r="T1990" i="4" s="1"/>
  <c r="S1990" i="4" s="1"/>
  <c r="V1991" i="4" s="1"/>
  <c r="O1990" i="4"/>
  <c r="U1991" i="4" l="1"/>
  <c r="E1991" i="4"/>
  <c r="T1991" i="4" s="1"/>
  <c r="S1991" i="4" s="1"/>
  <c r="V1992" i="4" s="1"/>
  <c r="C1992" i="4"/>
  <c r="O1991" i="4"/>
  <c r="U1992" i="4" l="1"/>
  <c r="E1992" i="4"/>
  <c r="T1992" i="4" s="1"/>
  <c r="S1992" i="4" s="1"/>
  <c r="V1993" i="4" s="1"/>
  <c r="C1993" i="4"/>
  <c r="O1992" i="4"/>
  <c r="U1993" i="4" l="1"/>
  <c r="C1994" i="4"/>
  <c r="E1993" i="4"/>
  <c r="T1993" i="4" s="1"/>
  <c r="S1993" i="4" s="1"/>
  <c r="V1994" i="4" s="1"/>
  <c r="O1993" i="4"/>
  <c r="U1994" i="4" l="1"/>
  <c r="E1994" i="4"/>
  <c r="T1994" i="4" s="1"/>
  <c r="S1994" i="4" s="1"/>
  <c r="V1995" i="4" s="1"/>
  <c r="C1995" i="4"/>
  <c r="O1994" i="4"/>
  <c r="U1995" i="4" l="1"/>
  <c r="C1996" i="4"/>
  <c r="E1995" i="4"/>
  <c r="T1995" i="4" s="1"/>
  <c r="S1995" i="4" s="1"/>
  <c r="V1996" i="4" s="1"/>
  <c r="O1995" i="4"/>
  <c r="U1996" i="4" l="1"/>
  <c r="C1997" i="4"/>
  <c r="E1996" i="4"/>
  <c r="T1996" i="4" s="1"/>
  <c r="S1996" i="4" s="1"/>
  <c r="V1997" i="4" s="1"/>
  <c r="O1996" i="4"/>
  <c r="U1997" i="4" l="1"/>
  <c r="E1997" i="4"/>
  <c r="T1997" i="4" s="1"/>
  <c r="S1997" i="4" s="1"/>
  <c r="V1998" i="4" s="1"/>
  <c r="C1998" i="4"/>
  <c r="O1997" i="4"/>
  <c r="U1998" i="4" l="1"/>
  <c r="E1998" i="4"/>
  <c r="T1998" i="4" s="1"/>
  <c r="S1998" i="4" s="1"/>
  <c r="V1999" i="4" s="1"/>
  <c r="C1999" i="4"/>
  <c r="O1998" i="4"/>
  <c r="U1999" i="4" l="1"/>
  <c r="C2000" i="4"/>
  <c r="E1999" i="4"/>
  <c r="T1999" i="4" s="1"/>
  <c r="S1999" i="4" s="1"/>
  <c r="V2000" i="4" s="1"/>
  <c r="O1999" i="4"/>
  <c r="U2000" i="4" l="1"/>
  <c r="E2000" i="4"/>
  <c r="T2000" i="4" s="1"/>
  <c r="S2000" i="4" s="1"/>
  <c r="V2001" i="4" s="1"/>
  <c r="C2001" i="4"/>
  <c r="O2000" i="4"/>
  <c r="U2001" i="4" l="1"/>
  <c r="E2001" i="4"/>
  <c r="T2001" i="4" s="1"/>
  <c r="S2001" i="4" s="1"/>
  <c r="V2002" i="4" s="1"/>
  <c r="C2002" i="4"/>
  <c r="O2001" i="4"/>
  <c r="U2002" i="4" l="1"/>
  <c r="C2003" i="4"/>
  <c r="E2002" i="4"/>
  <c r="T2002" i="4" s="1"/>
  <c r="S2002" i="4" s="1"/>
  <c r="V2003" i="4" s="1"/>
  <c r="O2002" i="4"/>
  <c r="U2003" i="4" l="1"/>
  <c r="E2003" i="4"/>
  <c r="T2003" i="4" s="1"/>
  <c r="S2003" i="4" s="1"/>
  <c r="V2004" i="4" s="1"/>
  <c r="C2004" i="4"/>
  <c r="O2003" i="4"/>
  <c r="U2004" i="4" l="1"/>
  <c r="E2004" i="4"/>
  <c r="T2004" i="4" s="1"/>
  <c r="S2004" i="4" s="1"/>
  <c r="V2005" i="4" s="1"/>
  <c r="C2005" i="4"/>
  <c r="O2004" i="4"/>
  <c r="U2005" i="4" l="1"/>
  <c r="C2006" i="4"/>
  <c r="E2005" i="4"/>
  <c r="T2005" i="4" s="1"/>
  <c r="S2005" i="4" s="1"/>
  <c r="V2006" i="4" s="1"/>
  <c r="O2005" i="4"/>
  <c r="U2006" i="4" l="1"/>
  <c r="C2007" i="4"/>
  <c r="O2006" i="4"/>
  <c r="E2006" i="4"/>
  <c r="T2006" i="4" s="1"/>
  <c r="S2006" i="4" s="1"/>
  <c r="V2007" i="4" s="1"/>
  <c r="U2007" i="4" l="1"/>
  <c r="E2007" i="4"/>
  <c r="T2007" i="4" s="1"/>
  <c r="S2007" i="4" s="1"/>
  <c r="V2008" i="4" s="1"/>
  <c r="C2008" i="4"/>
  <c r="O2007" i="4"/>
  <c r="U2008" i="4" l="1"/>
  <c r="C2009" i="4"/>
  <c r="E2008" i="4"/>
  <c r="T2008" i="4" s="1"/>
  <c r="S2008" i="4" s="1"/>
  <c r="V2009" i="4" s="1"/>
  <c r="O2008" i="4"/>
  <c r="E2009" i="4" l="1"/>
  <c r="T2009" i="4" s="1"/>
  <c r="S2009" i="4" s="1"/>
  <c r="V2010" i="4" s="1"/>
  <c r="C2010" i="4"/>
  <c r="U2009" i="4"/>
  <c r="O2009" i="4"/>
  <c r="U2010" i="4" l="1"/>
  <c r="E2010" i="4"/>
  <c r="T2010" i="4" s="1"/>
  <c r="S2010" i="4" s="1"/>
  <c r="V2011" i="4" s="1"/>
  <c r="C2011" i="4"/>
  <c r="O2010" i="4"/>
  <c r="U2011" i="4" l="1"/>
  <c r="C2012" i="4"/>
  <c r="E2011" i="4"/>
  <c r="T2011" i="4" s="1"/>
  <c r="S2011" i="4" s="1"/>
  <c r="V2012" i="4" s="1"/>
  <c r="O2011" i="4"/>
  <c r="U2012" i="4" l="1"/>
  <c r="E2012" i="4"/>
  <c r="T2012" i="4" s="1"/>
  <c r="S2012" i="4" s="1"/>
  <c r="V2013" i="4" s="1"/>
  <c r="C2013" i="4"/>
  <c r="O2012" i="4"/>
  <c r="U2013" i="4" l="1"/>
  <c r="C2014" i="4"/>
  <c r="E2013" i="4"/>
  <c r="T2013" i="4" s="1"/>
  <c r="S2013" i="4" s="1"/>
  <c r="V2014" i="4" s="1"/>
  <c r="O2013" i="4"/>
  <c r="U2014" i="4" l="1"/>
  <c r="C2015" i="4"/>
  <c r="E2014" i="4"/>
  <c r="T2014" i="4" s="1"/>
  <c r="S2014" i="4" s="1"/>
  <c r="V2015" i="4" s="1"/>
  <c r="O2014" i="4"/>
  <c r="U2015" i="4" l="1"/>
  <c r="E2015" i="4"/>
  <c r="T2015" i="4" s="1"/>
  <c r="S2015" i="4" s="1"/>
  <c r="V2016" i="4" s="1"/>
  <c r="C2016" i="4"/>
  <c r="O2015" i="4"/>
  <c r="U2016" i="4" l="1"/>
  <c r="E2016" i="4"/>
  <c r="T2016" i="4" s="1"/>
  <c r="S2016" i="4" s="1"/>
  <c r="V2017" i="4" s="1"/>
  <c r="C2017" i="4"/>
  <c r="O2016" i="4"/>
  <c r="U2017" i="4" l="1"/>
  <c r="C2018" i="4"/>
  <c r="E2017" i="4"/>
  <c r="T2017" i="4" s="1"/>
  <c r="S2017" i="4" s="1"/>
  <c r="V2018" i="4" s="1"/>
  <c r="O2017" i="4"/>
  <c r="U2018" i="4" l="1"/>
  <c r="E2018" i="4"/>
  <c r="T2018" i="4" s="1"/>
  <c r="S2018" i="4" s="1"/>
  <c r="V2019" i="4" s="1"/>
  <c r="C2019" i="4"/>
  <c r="O2018" i="4"/>
  <c r="U2019" i="4" l="1"/>
  <c r="E2019" i="4"/>
  <c r="T2019" i="4" s="1"/>
  <c r="S2019" i="4" s="1"/>
  <c r="V2020" i="4" s="1"/>
  <c r="C2020" i="4"/>
  <c r="O2019" i="4"/>
  <c r="U2020" i="4" l="1"/>
  <c r="C2021" i="4"/>
  <c r="E2020" i="4"/>
  <c r="T2020" i="4" s="1"/>
  <c r="S2020" i="4" s="1"/>
  <c r="V2021" i="4" s="1"/>
  <c r="O2020" i="4"/>
  <c r="U2021" i="4" l="1"/>
  <c r="E2021" i="4"/>
  <c r="T2021" i="4" s="1"/>
  <c r="S2021" i="4" s="1"/>
  <c r="V2022" i="4" s="1"/>
  <c r="C2022" i="4"/>
  <c r="O2021" i="4"/>
  <c r="U2022" i="4" l="1"/>
  <c r="C2023" i="4"/>
  <c r="E2022" i="4"/>
  <c r="T2022" i="4" s="1"/>
  <c r="S2022" i="4" s="1"/>
  <c r="V2023" i="4" s="1"/>
  <c r="O2022" i="4"/>
  <c r="C2024" i="4" l="1"/>
  <c r="E2023" i="4"/>
  <c r="T2023" i="4" s="1"/>
  <c r="S2023" i="4" s="1"/>
  <c r="V2024" i="4" s="1"/>
  <c r="U2023" i="4"/>
  <c r="O2023" i="4"/>
  <c r="U2024" i="4" l="1"/>
  <c r="E2024" i="4"/>
  <c r="T2024" i="4" s="1"/>
  <c r="S2024" i="4" s="1"/>
  <c r="V2025" i="4" s="1"/>
  <c r="C2025" i="4"/>
  <c r="O2024" i="4"/>
  <c r="U2025" i="4" l="1"/>
  <c r="E2025" i="4"/>
  <c r="T2025" i="4" s="1"/>
  <c r="S2025" i="4" s="1"/>
  <c r="V2026" i="4" s="1"/>
  <c r="C2026" i="4"/>
  <c r="O2025" i="4"/>
  <c r="U2026" i="4" l="1"/>
  <c r="C2027" i="4"/>
  <c r="E2026" i="4"/>
  <c r="T2026" i="4" s="1"/>
  <c r="S2026" i="4" s="1"/>
  <c r="V2027" i="4" s="1"/>
  <c r="O2026" i="4"/>
  <c r="U2027" i="4" l="1"/>
  <c r="E2027" i="4"/>
  <c r="T2027" i="4" s="1"/>
  <c r="S2027" i="4" s="1"/>
  <c r="V2028" i="4" s="1"/>
  <c r="C2028" i="4"/>
  <c r="O2027" i="4"/>
  <c r="U2028" i="4" l="1"/>
  <c r="C2029" i="4"/>
  <c r="E2028" i="4"/>
  <c r="T2028" i="4" s="1"/>
  <c r="S2028" i="4" s="1"/>
  <c r="V2029" i="4" s="1"/>
  <c r="O2028" i="4"/>
  <c r="U2029" i="4" l="1"/>
  <c r="C2030" i="4"/>
  <c r="E2029" i="4"/>
  <c r="T2029" i="4" s="1"/>
  <c r="S2029" i="4" s="1"/>
  <c r="V2030" i="4" s="1"/>
  <c r="O2029" i="4"/>
  <c r="U2030" i="4" l="1"/>
  <c r="E2030" i="4"/>
  <c r="T2030" i="4" s="1"/>
  <c r="S2030" i="4" s="1"/>
  <c r="V2031" i="4" s="1"/>
  <c r="C2031" i="4"/>
  <c r="O2030" i="4"/>
  <c r="U2031" i="4" l="1"/>
  <c r="E2031" i="4"/>
  <c r="T2031" i="4" s="1"/>
  <c r="S2031" i="4" s="1"/>
  <c r="V2032" i="4" s="1"/>
  <c r="C2032" i="4"/>
  <c r="O2031" i="4"/>
  <c r="U2032" i="4" l="1"/>
  <c r="C2033" i="4"/>
  <c r="E2032" i="4"/>
  <c r="T2032" i="4" s="1"/>
  <c r="S2032" i="4" s="1"/>
  <c r="V2033" i="4" s="1"/>
  <c r="O2032" i="4"/>
  <c r="U2033" i="4" l="1"/>
  <c r="E2033" i="4"/>
  <c r="T2033" i="4" s="1"/>
  <c r="S2033" i="4" s="1"/>
  <c r="V2034" i="4" s="1"/>
  <c r="C2034" i="4"/>
  <c r="O2033" i="4"/>
  <c r="U2034" i="4" l="1"/>
  <c r="C2035" i="4"/>
  <c r="E2034" i="4"/>
  <c r="T2034" i="4" s="1"/>
  <c r="S2034" i="4" s="1"/>
  <c r="V2035" i="4" s="1"/>
  <c r="O2034" i="4"/>
  <c r="U2035" i="4" l="1"/>
  <c r="C2036" i="4"/>
  <c r="E2035" i="4"/>
  <c r="T2035" i="4" s="1"/>
  <c r="S2035" i="4" s="1"/>
  <c r="V2036" i="4" s="1"/>
  <c r="O2035" i="4"/>
  <c r="U2036" i="4" l="1"/>
  <c r="E2036" i="4"/>
  <c r="T2036" i="4" s="1"/>
  <c r="S2036" i="4" s="1"/>
  <c r="V2037" i="4" s="1"/>
  <c r="C2037" i="4"/>
  <c r="O2036" i="4"/>
  <c r="U2037" i="4" l="1"/>
  <c r="E2037" i="4"/>
  <c r="T2037" i="4" s="1"/>
  <c r="S2037" i="4" s="1"/>
  <c r="V2038" i="4" s="1"/>
  <c r="C2038" i="4"/>
  <c r="O2037" i="4"/>
  <c r="U2038" i="4" l="1"/>
  <c r="C2039" i="4"/>
  <c r="E2038" i="4"/>
  <c r="T2038" i="4" s="1"/>
  <c r="S2038" i="4" s="1"/>
  <c r="V2039" i="4" s="1"/>
  <c r="O2038" i="4"/>
  <c r="U2039" i="4" l="1"/>
  <c r="E2039" i="4"/>
  <c r="T2039" i="4" s="1"/>
  <c r="S2039" i="4" s="1"/>
  <c r="V2040" i="4" s="1"/>
  <c r="C2040" i="4"/>
  <c r="O2039" i="4"/>
  <c r="U2040" i="4" l="1"/>
  <c r="C2041" i="4"/>
  <c r="E2040" i="4"/>
  <c r="T2040" i="4" s="1"/>
  <c r="S2040" i="4" s="1"/>
  <c r="V2041" i="4" s="1"/>
  <c r="O2040" i="4"/>
  <c r="U2041" i="4" l="1"/>
  <c r="C2042" i="4"/>
  <c r="E2041" i="4"/>
  <c r="T2041" i="4" s="1"/>
  <c r="S2041" i="4" s="1"/>
  <c r="V2042" i="4" s="1"/>
  <c r="O2041" i="4"/>
  <c r="U2042" i="4" l="1"/>
  <c r="E2042" i="4"/>
  <c r="T2042" i="4" s="1"/>
  <c r="S2042" i="4" s="1"/>
  <c r="V2043" i="4" s="1"/>
  <c r="C2043" i="4"/>
  <c r="O2042" i="4"/>
  <c r="U2043" i="4" l="1"/>
  <c r="E2043" i="4"/>
  <c r="T2043" i="4" s="1"/>
  <c r="S2043" i="4" s="1"/>
  <c r="V2044" i="4" s="1"/>
  <c r="C2044" i="4"/>
  <c r="O2043" i="4"/>
  <c r="U2044" i="4" l="1"/>
  <c r="C2045" i="4"/>
  <c r="E2044" i="4"/>
  <c r="T2044" i="4" s="1"/>
  <c r="S2044" i="4" s="1"/>
  <c r="V2045" i="4" s="1"/>
  <c r="O2044" i="4"/>
  <c r="U2045" i="4" l="1"/>
  <c r="E2045" i="4"/>
  <c r="T2045" i="4" s="1"/>
  <c r="S2045" i="4" s="1"/>
  <c r="V2046" i="4" s="1"/>
  <c r="C2046" i="4"/>
  <c r="O2045" i="4"/>
  <c r="U2046" i="4" l="1"/>
  <c r="C2047" i="4"/>
  <c r="E2046" i="4"/>
  <c r="T2046" i="4" s="1"/>
  <c r="S2046" i="4" s="1"/>
  <c r="V2047" i="4" s="1"/>
  <c r="O2046" i="4"/>
  <c r="U2047" i="4" l="1"/>
  <c r="C2048" i="4"/>
  <c r="E2047" i="4"/>
  <c r="T2047" i="4" s="1"/>
  <c r="S2047" i="4" s="1"/>
  <c r="V2048" i="4" s="1"/>
  <c r="O2047" i="4"/>
  <c r="U2048" i="4" l="1"/>
  <c r="E2048" i="4"/>
  <c r="T2048" i="4" s="1"/>
  <c r="S2048" i="4" s="1"/>
  <c r="V2049" i="4" s="1"/>
  <c r="C2049" i="4"/>
  <c r="O2048" i="4"/>
  <c r="U2049" i="4" l="1"/>
  <c r="E2049" i="4"/>
  <c r="T2049" i="4" s="1"/>
  <c r="S2049" i="4" s="1"/>
  <c r="V2050" i="4" s="1"/>
  <c r="C2050" i="4"/>
  <c r="O2049" i="4"/>
  <c r="C2051" i="4" l="1"/>
  <c r="U2050" i="4"/>
  <c r="E2050" i="4"/>
  <c r="T2050" i="4" s="1"/>
  <c r="S2050" i="4" s="1"/>
  <c r="V2051" i="4" s="1"/>
  <c r="O2050" i="4"/>
  <c r="U2051" i="4" l="1"/>
  <c r="E2051" i="4"/>
  <c r="T2051" i="4" s="1"/>
  <c r="S2051" i="4" s="1"/>
  <c r="V2052" i="4" s="1"/>
  <c r="C2052" i="4"/>
  <c r="O2051" i="4"/>
  <c r="U2052" i="4" l="1"/>
  <c r="C2053" i="4"/>
  <c r="E2052" i="4"/>
  <c r="T2052" i="4" s="1"/>
  <c r="S2052" i="4" s="1"/>
  <c r="V2053" i="4" s="1"/>
  <c r="O2052" i="4"/>
  <c r="U2053" i="4" l="1"/>
  <c r="C2054" i="4"/>
  <c r="E2053" i="4"/>
  <c r="T2053" i="4" s="1"/>
  <c r="S2053" i="4" s="1"/>
  <c r="V2054" i="4" s="1"/>
  <c r="O2053" i="4"/>
  <c r="U2054" i="4" l="1"/>
  <c r="E2054" i="4"/>
  <c r="T2054" i="4" s="1"/>
  <c r="S2054" i="4" s="1"/>
  <c r="V2055" i="4" s="1"/>
  <c r="C2055" i="4"/>
  <c r="O2054" i="4"/>
  <c r="U2055" i="4" l="1"/>
  <c r="E2055" i="4"/>
  <c r="T2055" i="4" s="1"/>
  <c r="S2055" i="4" s="1"/>
  <c r="V2056" i="4" s="1"/>
  <c r="C2056" i="4"/>
  <c r="O2055" i="4"/>
  <c r="U2056" i="4" l="1"/>
  <c r="C2057" i="4"/>
  <c r="O2056" i="4"/>
  <c r="E2056" i="4"/>
  <c r="T2056" i="4" s="1"/>
  <c r="S2056" i="4" s="1"/>
  <c r="V2057" i="4" s="1"/>
  <c r="U2057" i="4" l="1"/>
  <c r="E2057" i="4"/>
  <c r="T2057" i="4" s="1"/>
  <c r="S2057" i="4" s="1"/>
  <c r="V2058" i="4" s="1"/>
  <c r="C2058" i="4"/>
  <c r="O2057" i="4"/>
  <c r="U2058" i="4" l="1"/>
  <c r="E2058" i="4"/>
  <c r="T2058" i="4" s="1"/>
  <c r="S2058" i="4" s="1"/>
  <c r="V2059" i="4" s="1"/>
  <c r="C2059" i="4"/>
  <c r="O2058" i="4"/>
  <c r="U2059" i="4" l="1"/>
  <c r="C2060" i="4"/>
  <c r="E2059" i="4"/>
  <c r="T2059" i="4" s="1"/>
  <c r="S2059" i="4" s="1"/>
  <c r="V2060" i="4" s="1"/>
  <c r="O2059" i="4"/>
  <c r="U2060" i="4" l="1"/>
  <c r="E2060" i="4"/>
  <c r="T2060" i="4" s="1"/>
  <c r="S2060" i="4" s="1"/>
  <c r="V2061" i="4" s="1"/>
  <c r="C2061" i="4"/>
  <c r="O2060" i="4"/>
  <c r="U2061" i="4" l="1"/>
  <c r="E2061" i="4"/>
  <c r="T2061" i="4" s="1"/>
  <c r="S2061" i="4" s="1"/>
  <c r="V2062" i="4" s="1"/>
  <c r="C2062" i="4"/>
  <c r="O2061" i="4"/>
  <c r="U2062" i="4" l="1"/>
  <c r="C2063" i="4"/>
  <c r="E2062" i="4"/>
  <c r="T2062" i="4" s="1"/>
  <c r="S2062" i="4" s="1"/>
  <c r="V2063" i="4" s="1"/>
  <c r="O2062" i="4"/>
  <c r="U2063" i="4" l="1"/>
  <c r="E2063" i="4"/>
  <c r="T2063" i="4" s="1"/>
  <c r="S2063" i="4" s="1"/>
  <c r="V2064" i="4" s="1"/>
  <c r="C2064" i="4"/>
  <c r="O2063" i="4"/>
  <c r="U2064" i="4" l="1"/>
  <c r="E2064" i="4"/>
  <c r="T2064" i="4" s="1"/>
  <c r="S2064" i="4" s="1"/>
  <c r="V2065" i="4" s="1"/>
  <c r="C2065" i="4"/>
  <c r="O2064" i="4"/>
  <c r="U2065" i="4" l="1"/>
  <c r="C2066" i="4"/>
  <c r="E2065" i="4"/>
  <c r="T2065" i="4" s="1"/>
  <c r="S2065" i="4" s="1"/>
  <c r="V2066" i="4" s="1"/>
  <c r="O2065" i="4"/>
  <c r="U2066" i="4" l="1"/>
  <c r="E2066" i="4"/>
  <c r="T2066" i="4" s="1"/>
  <c r="S2066" i="4" s="1"/>
  <c r="V2067" i="4" s="1"/>
  <c r="C2067" i="4"/>
  <c r="O2066" i="4"/>
  <c r="U2067" i="4" l="1"/>
  <c r="E2067" i="4"/>
  <c r="T2067" i="4" s="1"/>
  <c r="S2067" i="4" s="1"/>
  <c r="V2068" i="4" s="1"/>
  <c r="C2068" i="4"/>
  <c r="O2067" i="4"/>
  <c r="U2068" i="4" l="1"/>
  <c r="C2069" i="4"/>
  <c r="E2068" i="4"/>
  <c r="T2068" i="4" s="1"/>
  <c r="S2068" i="4" s="1"/>
  <c r="V2069" i="4" s="1"/>
  <c r="O2068" i="4"/>
  <c r="U2069" i="4" l="1"/>
  <c r="E2069" i="4"/>
  <c r="T2069" i="4" s="1"/>
  <c r="S2069" i="4" s="1"/>
  <c r="V2070" i="4" s="1"/>
  <c r="C2070" i="4"/>
  <c r="O2069" i="4"/>
  <c r="U2070" i="4" l="1"/>
  <c r="E2070" i="4"/>
  <c r="T2070" i="4" s="1"/>
  <c r="S2070" i="4" s="1"/>
  <c r="V2071" i="4" s="1"/>
  <c r="C2071" i="4"/>
  <c r="O2070" i="4"/>
  <c r="U2071" i="4" l="1"/>
  <c r="C2072" i="4"/>
  <c r="E2071" i="4"/>
  <c r="T2071" i="4" s="1"/>
  <c r="S2071" i="4" s="1"/>
  <c r="V2072" i="4" s="1"/>
  <c r="O2071" i="4"/>
  <c r="U2072" i="4" l="1"/>
  <c r="E2072" i="4"/>
  <c r="T2072" i="4" s="1"/>
  <c r="S2072" i="4" s="1"/>
  <c r="V2073" i="4" s="1"/>
  <c r="C2073" i="4"/>
  <c r="O2072" i="4"/>
  <c r="U2073" i="4" l="1"/>
  <c r="E2073" i="4"/>
  <c r="T2073" i="4" s="1"/>
  <c r="S2073" i="4" s="1"/>
  <c r="V2074" i="4" s="1"/>
  <c r="C2074" i="4"/>
  <c r="O2073" i="4"/>
  <c r="U2074" i="4" l="1"/>
  <c r="C2075" i="4"/>
  <c r="E2074" i="4"/>
  <c r="T2074" i="4" s="1"/>
  <c r="S2074" i="4" s="1"/>
  <c r="V2075" i="4" s="1"/>
  <c r="O2074" i="4"/>
  <c r="U2075" i="4" l="1"/>
  <c r="E2075" i="4"/>
  <c r="T2075" i="4" s="1"/>
  <c r="S2075" i="4" s="1"/>
  <c r="V2076" i="4" s="1"/>
  <c r="C2076" i="4"/>
  <c r="O2075" i="4"/>
  <c r="U2076" i="4" l="1"/>
  <c r="E2076" i="4"/>
  <c r="T2076" i="4" s="1"/>
  <c r="S2076" i="4" s="1"/>
  <c r="V2077" i="4" s="1"/>
  <c r="C2077" i="4"/>
  <c r="O2076" i="4"/>
  <c r="C2078" i="4" l="1"/>
  <c r="E2077" i="4"/>
  <c r="T2077" i="4" s="1"/>
  <c r="S2077" i="4" s="1"/>
  <c r="V2078" i="4" s="1"/>
  <c r="U2077" i="4"/>
  <c r="O2077" i="4"/>
  <c r="U2078" i="4" l="1"/>
  <c r="E2078" i="4"/>
  <c r="T2078" i="4" s="1"/>
  <c r="S2078" i="4" s="1"/>
  <c r="V2079" i="4" s="1"/>
  <c r="C2079" i="4"/>
  <c r="O2078" i="4"/>
  <c r="U2079" i="4" l="1"/>
  <c r="E2079" i="4"/>
  <c r="T2079" i="4" s="1"/>
  <c r="S2079" i="4" s="1"/>
  <c r="V2080" i="4" s="1"/>
  <c r="C2080" i="4"/>
  <c r="O2079" i="4"/>
  <c r="U2080" i="4" l="1"/>
  <c r="C2081" i="4"/>
  <c r="E2080" i="4"/>
  <c r="T2080" i="4" s="1"/>
  <c r="S2080" i="4" s="1"/>
  <c r="V2081" i="4" s="1"/>
  <c r="O2080" i="4"/>
  <c r="U2081" i="4" l="1"/>
  <c r="E2081" i="4"/>
  <c r="T2081" i="4" s="1"/>
  <c r="S2081" i="4" s="1"/>
  <c r="V2082" i="4" s="1"/>
  <c r="C2082" i="4"/>
  <c r="O2081" i="4"/>
  <c r="U2082" i="4" l="1"/>
  <c r="E2082" i="4"/>
  <c r="T2082" i="4" s="1"/>
  <c r="S2082" i="4" s="1"/>
  <c r="V2083" i="4" s="1"/>
  <c r="C2083" i="4"/>
  <c r="O2082" i="4"/>
  <c r="U2083" i="4" l="1"/>
  <c r="C2084" i="4"/>
  <c r="E2083" i="4"/>
  <c r="T2083" i="4" s="1"/>
  <c r="S2083" i="4" s="1"/>
  <c r="V2084" i="4" s="1"/>
  <c r="O2083" i="4"/>
  <c r="U2084" i="4" l="1"/>
  <c r="E2084" i="4"/>
  <c r="T2084" i="4" s="1"/>
  <c r="S2084" i="4" s="1"/>
  <c r="V2085" i="4" s="1"/>
  <c r="C2085" i="4"/>
  <c r="O2084" i="4"/>
  <c r="U2085" i="4" l="1"/>
  <c r="E2085" i="4"/>
  <c r="T2085" i="4" s="1"/>
  <c r="S2085" i="4" s="1"/>
  <c r="V2086" i="4" s="1"/>
  <c r="C2086" i="4"/>
  <c r="O2085" i="4"/>
  <c r="U2086" i="4" l="1"/>
  <c r="C2087" i="4"/>
  <c r="E2086" i="4"/>
  <c r="T2086" i="4" s="1"/>
  <c r="S2086" i="4" s="1"/>
  <c r="V2087" i="4" s="1"/>
  <c r="O2086" i="4"/>
  <c r="U2087" i="4" l="1"/>
  <c r="E2087" i="4"/>
  <c r="T2087" i="4" s="1"/>
  <c r="S2087" i="4" s="1"/>
  <c r="V2088" i="4" s="1"/>
  <c r="C2088" i="4"/>
  <c r="O2087" i="4"/>
  <c r="U2088" i="4" l="1"/>
  <c r="E2088" i="4"/>
  <c r="T2088" i="4" s="1"/>
  <c r="S2088" i="4" s="1"/>
  <c r="V2089" i="4" s="1"/>
  <c r="C2089" i="4"/>
  <c r="O2088" i="4"/>
  <c r="U2089" i="4" l="1"/>
  <c r="C2090" i="4"/>
  <c r="E2089" i="4"/>
  <c r="T2089" i="4" s="1"/>
  <c r="S2089" i="4" s="1"/>
  <c r="V2090" i="4" s="1"/>
  <c r="O2089" i="4"/>
  <c r="U2090" i="4" l="1"/>
  <c r="E2090" i="4"/>
  <c r="T2090" i="4" s="1"/>
  <c r="S2090" i="4" s="1"/>
  <c r="V2091" i="4" s="1"/>
  <c r="C2091" i="4"/>
  <c r="O2090" i="4"/>
  <c r="U2091" i="4" l="1"/>
  <c r="E2091" i="4"/>
  <c r="T2091" i="4" s="1"/>
  <c r="S2091" i="4" s="1"/>
  <c r="V2092" i="4" s="1"/>
  <c r="C2092" i="4"/>
  <c r="O2091" i="4"/>
  <c r="U2092" i="4" l="1"/>
  <c r="C2093" i="4"/>
  <c r="E2092" i="4"/>
  <c r="T2092" i="4" s="1"/>
  <c r="S2092" i="4" s="1"/>
  <c r="V2093" i="4" s="1"/>
  <c r="O2092" i="4"/>
  <c r="U2093" i="4" l="1"/>
  <c r="E2093" i="4"/>
  <c r="T2093" i="4" s="1"/>
  <c r="S2093" i="4" s="1"/>
  <c r="V2094" i="4" s="1"/>
  <c r="C2094" i="4"/>
  <c r="O2093" i="4"/>
  <c r="U2094" i="4" l="1"/>
  <c r="E2094" i="4"/>
  <c r="T2094" i="4" s="1"/>
  <c r="S2094" i="4" s="1"/>
  <c r="V2095" i="4" s="1"/>
  <c r="C2095" i="4"/>
  <c r="O2094" i="4"/>
  <c r="U2095" i="4" l="1"/>
  <c r="C2096" i="4"/>
  <c r="E2095" i="4"/>
  <c r="T2095" i="4" s="1"/>
  <c r="S2095" i="4" s="1"/>
  <c r="V2096" i="4" s="1"/>
  <c r="O2095" i="4"/>
  <c r="U2096" i="4" l="1"/>
  <c r="E2096" i="4"/>
  <c r="T2096" i="4" s="1"/>
  <c r="S2096" i="4" s="1"/>
  <c r="V2097" i="4" s="1"/>
  <c r="C2097" i="4"/>
  <c r="O2096" i="4"/>
  <c r="U2097" i="4" l="1"/>
  <c r="E2097" i="4"/>
  <c r="T2097" i="4" s="1"/>
  <c r="S2097" i="4" s="1"/>
  <c r="V2098" i="4" s="1"/>
  <c r="C2098" i="4"/>
  <c r="O2097" i="4"/>
  <c r="U2098" i="4" l="1"/>
  <c r="C2099" i="4"/>
  <c r="E2098" i="4"/>
  <c r="T2098" i="4" s="1"/>
  <c r="S2098" i="4" s="1"/>
  <c r="V2099" i="4" s="1"/>
  <c r="O2098" i="4"/>
  <c r="U2099" i="4" l="1"/>
  <c r="E2099" i="4"/>
  <c r="T2099" i="4" s="1"/>
  <c r="S2099" i="4" s="1"/>
  <c r="V2100" i="4" s="1"/>
  <c r="C2100" i="4"/>
  <c r="O2099" i="4"/>
  <c r="U2100" i="4" l="1"/>
  <c r="E2100" i="4"/>
  <c r="T2100" i="4" s="1"/>
  <c r="S2100" i="4" s="1"/>
  <c r="V2101" i="4" s="1"/>
  <c r="C2101" i="4"/>
  <c r="O2100" i="4"/>
  <c r="U2101" i="4" l="1"/>
  <c r="C2102" i="4"/>
  <c r="E2101" i="4"/>
  <c r="T2101" i="4" s="1"/>
  <c r="S2101" i="4" s="1"/>
  <c r="V2102" i="4" s="1"/>
  <c r="O2101" i="4"/>
  <c r="U2102" i="4" l="1"/>
  <c r="E2102" i="4"/>
  <c r="T2102" i="4" s="1"/>
  <c r="S2102" i="4" s="1"/>
  <c r="V2103" i="4" s="1"/>
  <c r="C2103" i="4"/>
  <c r="O2102" i="4"/>
  <c r="U2103" i="4" l="1"/>
  <c r="E2103" i="4"/>
  <c r="T2103" i="4" s="1"/>
  <c r="S2103" i="4" s="1"/>
  <c r="V2104" i="4" s="1"/>
  <c r="C2104" i="4"/>
  <c r="O2103" i="4"/>
  <c r="C2105" i="4" l="1"/>
  <c r="U2104" i="4"/>
  <c r="E2104" i="4"/>
  <c r="T2104" i="4" s="1"/>
  <c r="S2104" i="4" s="1"/>
  <c r="V2105" i="4" s="1"/>
  <c r="O2104" i="4"/>
  <c r="U2105" i="4" l="1"/>
  <c r="E2105" i="4"/>
  <c r="T2105" i="4" s="1"/>
  <c r="S2105" i="4" s="1"/>
  <c r="V2106" i="4" s="1"/>
  <c r="C2106" i="4"/>
  <c r="O2105" i="4"/>
  <c r="U2106" i="4" l="1"/>
  <c r="C2107" i="4"/>
  <c r="O2106" i="4"/>
  <c r="E2106" i="4"/>
  <c r="T2106" i="4" s="1"/>
  <c r="S2106" i="4" s="1"/>
  <c r="V2107" i="4" s="1"/>
  <c r="U2107" i="4" l="1"/>
  <c r="C2108" i="4"/>
  <c r="E2107" i="4"/>
  <c r="T2107" i="4" s="1"/>
  <c r="S2107" i="4" s="1"/>
  <c r="V2108" i="4" s="1"/>
  <c r="O2107" i="4"/>
  <c r="U2108" i="4" l="1"/>
  <c r="E2108" i="4"/>
  <c r="T2108" i="4" s="1"/>
  <c r="S2108" i="4" s="1"/>
  <c r="V2109" i="4" s="1"/>
  <c r="C2109" i="4"/>
  <c r="O2108" i="4"/>
  <c r="U2109" i="4" l="1"/>
  <c r="E2109" i="4"/>
  <c r="T2109" i="4" s="1"/>
  <c r="S2109" i="4" s="1"/>
  <c r="V2110" i="4" s="1"/>
  <c r="C2110" i="4"/>
  <c r="O2109" i="4"/>
  <c r="U2110" i="4" l="1"/>
  <c r="C2111" i="4"/>
  <c r="E2110" i="4"/>
  <c r="T2110" i="4" s="1"/>
  <c r="S2110" i="4" s="1"/>
  <c r="V2111" i="4" s="1"/>
  <c r="O2110" i="4"/>
  <c r="U2111" i="4" l="1"/>
  <c r="E2111" i="4"/>
  <c r="T2111" i="4" s="1"/>
  <c r="S2111" i="4" s="1"/>
  <c r="V2112" i="4" s="1"/>
  <c r="C2112" i="4"/>
  <c r="O2111" i="4"/>
  <c r="U2112" i="4" l="1"/>
  <c r="E2112" i="4"/>
  <c r="T2112" i="4" s="1"/>
  <c r="S2112" i="4" s="1"/>
  <c r="V2113" i="4" s="1"/>
  <c r="C2113" i="4"/>
  <c r="O2112" i="4"/>
  <c r="U2113" i="4" l="1"/>
  <c r="C2114" i="4"/>
  <c r="E2113" i="4"/>
  <c r="T2113" i="4" s="1"/>
  <c r="S2113" i="4" s="1"/>
  <c r="V2114" i="4" s="1"/>
  <c r="O2113" i="4"/>
  <c r="U2114" i="4" l="1"/>
  <c r="E2114" i="4"/>
  <c r="T2114" i="4" s="1"/>
  <c r="S2114" i="4" s="1"/>
  <c r="V2115" i="4" s="1"/>
  <c r="C2115" i="4"/>
  <c r="O2114" i="4"/>
  <c r="U2115" i="4" l="1"/>
  <c r="E2115" i="4"/>
  <c r="T2115" i="4" s="1"/>
  <c r="S2115" i="4" s="1"/>
  <c r="V2116" i="4" s="1"/>
  <c r="C2116" i="4"/>
  <c r="O2115" i="4"/>
  <c r="U2116" i="4" l="1"/>
  <c r="C2117" i="4"/>
  <c r="E2116" i="4"/>
  <c r="T2116" i="4" s="1"/>
  <c r="S2116" i="4" s="1"/>
  <c r="V2117" i="4" s="1"/>
  <c r="O2116" i="4"/>
  <c r="U2117" i="4" l="1"/>
  <c r="E2117" i="4"/>
  <c r="T2117" i="4" s="1"/>
  <c r="S2117" i="4" s="1"/>
  <c r="V2118" i="4" s="1"/>
  <c r="C2118" i="4"/>
  <c r="O2117" i="4"/>
  <c r="U2118" i="4" l="1"/>
  <c r="E2118" i="4"/>
  <c r="T2118" i="4" s="1"/>
  <c r="S2118" i="4" s="1"/>
  <c r="V2119" i="4" s="1"/>
  <c r="C2119" i="4"/>
  <c r="O2118" i="4"/>
  <c r="U2119" i="4" l="1"/>
  <c r="C2120" i="4"/>
  <c r="E2119" i="4"/>
  <c r="T2119" i="4" s="1"/>
  <c r="S2119" i="4" s="1"/>
  <c r="V2120" i="4" s="1"/>
  <c r="O2119" i="4"/>
  <c r="U2120" i="4" l="1"/>
  <c r="E2120" i="4"/>
  <c r="T2120" i="4" s="1"/>
  <c r="S2120" i="4" s="1"/>
  <c r="V2121" i="4" s="1"/>
  <c r="C2121" i="4"/>
  <c r="O2120" i="4"/>
  <c r="U2121" i="4" l="1"/>
  <c r="E2121" i="4"/>
  <c r="T2121" i="4" s="1"/>
  <c r="S2121" i="4" s="1"/>
  <c r="V2122" i="4" s="1"/>
  <c r="C2122" i="4"/>
  <c r="O2121" i="4"/>
  <c r="U2122" i="4" l="1"/>
  <c r="C2123" i="4"/>
  <c r="E2122" i="4"/>
  <c r="T2122" i="4" s="1"/>
  <c r="S2122" i="4" s="1"/>
  <c r="V2123" i="4" s="1"/>
  <c r="O2122" i="4"/>
  <c r="U2123" i="4" l="1"/>
  <c r="E2123" i="4"/>
  <c r="T2123" i="4" s="1"/>
  <c r="S2123" i="4" s="1"/>
  <c r="V2124" i="4" s="1"/>
  <c r="C2124" i="4"/>
  <c r="O2123" i="4"/>
  <c r="U2124" i="4" l="1"/>
  <c r="E2124" i="4"/>
  <c r="T2124" i="4" s="1"/>
  <c r="S2124" i="4" s="1"/>
  <c r="V2125" i="4" s="1"/>
  <c r="C2125" i="4"/>
  <c r="O2124" i="4"/>
  <c r="U2125" i="4" l="1"/>
  <c r="C2126" i="4"/>
  <c r="E2125" i="4"/>
  <c r="T2125" i="4" s="1"/>
  <c r="S2125" i="4" s="1"/>
  <c r="V2126" i="4" s="1"/>
  <c r="O2125" i="4"/>
  <c r="U2126" i="4" l="1"/>
  <c r="E2126" i="4"/>
  <c r="T2126" i="4" s="1"/>
  <c r="S2126" i="4" s="1"/>
  <c r="V2127" i="4" s="1"/>
  <c r="C2127" i="4"/>
  <c r="O2126" i="4"/>
  <c r="U2127" i="4" l="1"/>
  <c r="E2127" i="4"/>
  <c r="T2127" i="4" s="1"/>
  <c r="S2127" i="4" s="1"/>
  <c r="V2128" i="4" s="1"/>
  <c r="C2128" i="4"/>
  <c r="O2127" i="4"/>
  <c r="U2128" i="4" l="1"/>
  <c r="C2129" i="4"/>
  <c r="E2128" i="4"/>
  <c r="T2128" i="4" s="1"/>
  <c r="S2128" i="4" s="1"/>
  <c r="V2129" i="4" s="1"/>
  <c r="O2128" i="4"/>
  <c r="U2129" i="4" l="1"/>
  <c r="E2129" i="4"/>
  <c r="T2129" i="4" s="1"/>
  <c r="S2129" i="4" s="1"/>
  <c r="V2130" i="4" s="1"/>
  <c r="C2130" i="4"/>
  <c r="O2129" i="4"/>
  <c r="U2130" i="4" l="1"/>
  <c r="E2130" i="4"/>
  <c r="T2130" i="4" s="1"/>
  <c r="S2130" i="4" s="1"/>
  <c r="V2131" i="4" s="1"/>
  <c r="C2131" i="4"/>
  <c r="O2130" i="4"/>
  <c r="C2132" i="4" l="1"/>
  <c r="E2131" i="4"/>
  <c r="T2131" i="4" s="1"/>
  <c r="S2131" i="4" s="1"/>
  <c r="V2132" i="4" s="1"/>
  <c r="U2131" i="4"/>
  <c r="O2131" i="4"/>
  <c r="U2132" i="4" l="1"/>
  <c r="E2132" i="4"/>
  <c r="T2132" i="4" s="1"/>
  <c r="S2132" i="4" s="1"/>
  <c r="V2133" i="4" s="1"/>
  <c r="C2133" i="4"/>
  <c r="O2132" i="4"/>
  <c r="U2133" i="4" l="1"/>
  <c r="E2133" i="4"/>
  <c r="T2133" i="4" s="1"/>
  <c r="S2133" i="4" s="1"/>
  <c r="V2134" i="4" s="1"/>
  <c r="C2134" i="4"/>
  <c r="O2133" i="4"/>
  <c r="U2134" i="4" l="1"/>
  <c r="C2135" i="4"/>
  <c r="E2134" i="4"/>
  <c r="T2134" i="4" s="1"/>
  <c r="S2134" i="4" s="1"/>
  <c r="V2135" i="4" s="1"/>
  <c r="O2134" i="4"/>
  <c r="U2135" i="4" l="1"/>
  <c r="E2135" i="4"/>
  <c r="T2135" i="4" s="1"/>
  <c r="S2135" i="4" s="1"/>
  <c r="V2136" i="4" s="1"/>
  <c r="C2136" i="4"/>
  <c r="O2135" i="4"/>
  <c r="U2136" i="4" l="1"/>
  <c r="E2136" i="4"/>
  <c r="T2136" i="4" s="1"/>
  <c r="S2136" i="4" s="1"/>
  <c r="V2137" i="4" s="1"/>
  <c r="C2137" i="4"/>
  <c r="O2136" i="4"/>
  <c r="U2137" i="4" l="1"/>
  <c r="C2138" i="4"/>
  <c r="E2137" i="4"/>
  <c r="T2137" i="4" s="1"/>
  <c r="S2137" i="4" s="1"/>
  <c r="V2138" i="4" s="1"/>
  <c r="O2137" i="4"/>
  <c r="U2138" i="4" l="1"/>
  <c r="E2138" i="4"/>
  <c r="T2138" i="4" s="1"/>
  <c r="S2138" i="4" s="1"/>
  <c r="V2139" i="4" s="1"/>
  <c r="C2139" i="4"/>
  <c r="O2138" i="4"/>
  <c r="U2139" i="4" l="1"/>
  <c r="E2139" i="4"/>
  <c r="T2139" i="4" s="1"/>
  <c r="S2139" i="4" s="1"/>
  <c r="V2140" i="4" s="1"/>
  <c r="C2140" i="4"/>
  <c r="O2139" i="4"/>
  <c r="U2140" i="4" l="1"/>
  <c r="C2141" i="4"/>
  <c r="E2140" i="4"/>
  <c r="T2140" i="4" s="1"/>
  <c r="S2140" i="4" s="1"/>
  <c r="V2141" i="4" s="1"/>
  <c r="O2140" i="4"/>
  <c r="U2141" i="4" l="1"/>
  <c r="E2141" i="4"/>
  <c r="T2141" i="4" s="1"/>
  <c r="S2141" i="4" s="1"/>
  <c r="V2142" i="4" s="1"/>
  <c r="C2142" i="4"/>
  <c r="O2141" i="4"/>
  <c r="U2142" i="4" l="1"/>
  <c r="E2142" i="4"/>
  <c r="T2142" i="4" s="1"/>
  <c r="S2142" i="4" s="1"/>
  <c r="V2143" i="4" s="1"/>
  <c r="C2143" i="4"/>
  <c r="O2142" i="4"/>
  <c r="U2143" i="4" l="1"/>
  <c r="C2144" i="4"/>
  <c r="E2143" i="4"/>
  <c r="T2143" i="4" s="1"/>
  <c r="S2143" i="4" s="1"/>
  <c r="V2144" i="4" s="1"/>
  <c r="O2143" i="4"/>
  <c r="U2144" i="4" l="1"/>
  <c r="E2144" i="4"/>
  <c r="T2144" i="4" s="1"/>
  <c r="S2144" i="4" s="1"/>
  <c r="V2145" i="4" s="1"/>
  <c r="C2145" i="4"/>
  <c r="O2144" i="4"/>
  <c r="U2145" i="4" l="1"/>
  <c r="E2145" i="4"/>
  <c r="T2145" i="4" s="1"/>
  <c r="S2145" i="4" s="1"/>
  <c r="V2146" i="4" s="1"/>
  <c r="C2146" i="4"/>
  <c r="O2145" i="4"/>
  <c r="U2146" i="4" l="1"/>
  <c r="C2147" i="4"/>
  <c r="E2146" i="4"/>
  <c r="T2146" i="4" s="1"/>
  <c r="S2146" i="4" s="1"/>
  <c r="V2147" i="4" s="1"/>
  <c r="O2146" i="4"/>
  <c r="U2147" i="4" l="1"/>
  <c r="E2147" i="4"/>
  <c r="T2147" i="4" s="1"/>
  <c r="S2147" i="4" s="1"/>
  <c r="V2148" i="4" s="1"/>
  <c r="C2148" i="4"/>
  <c r="O2147" i="4"/>
  <c r="U2148" i="4" l="1"/>
  <c r="E2148" i="4"/>
  <c r="T2148" i="4" s="1"/>
  <c r="S2148" i="4" s="1"/>
  <c r="V2149" i="4" s="1"/>
  <c r="C2149" i="4"/>
  <c r="O2148" i="4"/>
  <c r="U2149" i="4" l="1"/>
  <c r="C2150" i="4"/>
  <c r="E2149" i="4"/>
  <c r="T2149" i="4" s="1"/>
  <c r="S2149" i="4" s="1"/>
  <c r="V2150" i="4" s="1"/>
  <c r="O2149" i="4"/>
  <c r="U2150" i="4" l="1"/>
  <c r="E2150" i="4"/>
  <c r="T2150" i="4" s="1"/>
  <c r="S2150" i="4" s="1"/>
  <c r="V2151" i="4" s="1"/>
  <c r="C2151" i="4"/>
  <c r="O2150" i="4"/>
  <c r="U2151" i="4" l="1"/>
  <c r="E2151" i="4"/>
  <c r="T2151" i="4" s="1"/>
  <c r="S2151" i="4" s="1"/>
  <c r="V2152" i="4" s="1"/>
  <c r="C2152" i="4"/>
  <c r="O2151" i="4"/>
  <c r="U2152" i="4" l="1"/>
  <c r="C2153" i="4"/>
  <c r="E2152" i="4"/>
  <c r="T2152" i="4" s="1"/>
  <c r="S2152" i="4" s="1"/>
  <c r="V2153" i="4" s="1"/>
  <c r="O2152" i="4"/>
  <c r="U2153" i="4" l="1"/>
  <c r="E2153" i="4"/>
  <c r="T2153" i="4" s="1"/>
  <c r="S2153" i="4" s="1"/>
  <c r="V2154" i="4" s="1"/>
  <c r="C2154" i="4"/>
  <c r="O2153" i="4"/>
  <c r="U2154" i="4" l="1"/>
  <c r="E2154" i="4"/>
  <c r="T2154" i="4" s="1"/>
  <c r="S2154" i="4" s="1"/>
  <c r="V2155" i="4" s="1"/>
  <c r="C2155" i="4"/>
  <c r="O2154" i="4"/>
  <c r="U2155" i="4" l="1"/>
  <c r="C2156" i="4"/>
  <c r="E2155" i="4"/>
  <c r="T2155" i="4" s="1"/>
  <c r="S2155" i="4" s="1"/>
  <c r="V2156" i="4" s="1"/>
  <c r="O2155" i="4"/>
  <c r="U2156" i="4" l="1"/>
  <c r="C2157" i="4"/>
  <c r="O2156" i="4"/>
  <c r="E2156" i="4"/>
  <c r="T2156" i="4" s="1"/>
  <c r="S2156" i="4" s="1"/>
  <c r="V2157" i="4" s="1"/>
  <c r="U2157" i="4" l="1"/>
  <c r="E2157" i="4"/>
  <c r="T2157" i="4" s="1"/>
  <c r="S2157" i="4" s="1"/>
  <c r="V2158" i="4" s="1"/>
  <c r="C2158" i="4"/>
  <c r="O2157" i="4"/>
  <c r="C2159" i="4" l="1"/>
  <c r="U2158" i="4"/>
  <c r="E2158" i="4"/>
  <c r="T2158" i="4" s="1"/>
  <c r="S2158" i="4" s="1"/>
  <c r="V2159" i="4" s="1"/>
  <c r="O2158" i="4"/>
  <c r="U2159" i="4" l="1"/>
  <c r="E2159" i="4"/>
  <c r="T2159" i="4" s="1"/>
  <c r="S2159" i="4" s="1"/>
  <c r="V2160" i="4" s="1"/>
  <c r="C2160" i="4"/>
  <c r="O2159" i="4"/>
  <c r="U2160" i="4" l="1"/>
  <c r="E2160" i="4"/>
  <c r="T2160" i="4" s="1"/>
  <c r="S2160" i="4" s="1"/>
  <c r="V2161" i="4" s="1"/>
  <c r="C2161" i="4"/>
  <c r="O2160" i="4"/>
  <c r="U2161" i="4" l="1"/>
  <c r="C2162" i="4"/>
  <c r="E2161" i="4"/>
  <c r="T2161" i="4" s="1"/>
  <c r="S2161" i="4" s="1"/>
  <c r="V2162" i="4" s="1"/>
  <c r="O2161" i="4"/>
  <c r="U2162" i="4" l="1"/>
  <c r="E2162" i="4"/>
  <c r="T2162" i="4" s="1"/>
  <c r="S2162" i="4" s="1"/>
  <c r="V2163" i="4" s="1"/>
  <c r="C2163" i="4"/>
  <c r="O2162" i="4"/>
  <c r="U2163" i="4" l="1"/>
  <c r="E2163" i="4"/>
  <c r="T2163" i="4" s="1"/>
  <c r="S2163" i="4" s="1"/>
  <c r="V2164" i="4" s="1"/>
  <c r="C2164" i="4"/>
  <c r="O2163" i="4"/>
  <c r="U2164" i="4" l="1"/>
  <c r="C2165" i="4"/>
  <c r="E2164" i="4"/>
  <c r="T2164" i="4" s="1"/>
  <c r="S2164" i="4" s="1"/>
  <c r="V2165" i="4" s="1"/>
  <c r="O2164" i="4"/>
  <c r="U2165" i="4" l="1"/>
  <c r="E2165" i="4"/>
  <c r="T2165" i="4" s="1"/>
  <c r="S2165" i="4" s="1"/>
  <c r="V2166" i="4" s="1"/>
  <c r="C2166" i="4"/>
  <c r="O2165" i="4"/>
  <c r="U2166" i="4" l="1"/>
  <c r="E2166" i="4"/>
  <c r="T2166" i="4" s="1"/>
  <c r="S2166" i="4" s="1"/>
  <c r="V2167" i="4" s="1"/>
  <c r="C2167" i="4"/>
  <c r="O2166" i="4"/>
  <c r="U2167" i="4" l="1"/>
  <c r="C2168" i="4"/>
  <c r="E2167" i="4"/>
  <c r="T2167" i="4" s="1"/>
  <c r="S2167" i="4" s="1"/>
  <c r="V2168" i="4" s="1"/>
  <c r="O2167" i="4"/>
  <c r="U2168" i="4" l="1"/>
  <c r="E2168" i="4"/>
  <c r="T2168" i="4" s="1"/>
  <c r="S2168" i="4" s="1"/>
  <c r="V2169" i="4" s="1"/>
  <c r="C2169" i="4"/>
  <c r="O2168" i="4"/>
  <c r="U2169" i="4" l="1"/>
  <c r="C2170" i="4"/>
  <c r="E2169" i="4"/>
  <c r="T2169" i="4" s="1"/>
  <c r="S2169" i="4" s="1"/>
  <c r="V2170" i="4" s="1"/>
  <c r="O2169" i="4"/>
  <c r="U2170" i="4" l="1"/>
  <c r="C2171" i="4"/>
  <c r="E2170" i="4"/>
  <c r="T2170" i="4" s="1"/>
  <c r="S2170" i="4" s="1"/>
  <c r="V2171" i="4" s="1"/>
  <c r="O2170" i="4"/>
  <c r="U2171" i="4" l="1"/>
  <c r="E2171" i="4"/>
  <c r="T2171" i="4" s="1"/>
  <c r="S2171" i="4" s="1"/>
  <c r="V2172" i="4" s="1"/>
  <c r="C2172" i="4"/>
  <c r="O2171" i="4"/>
  <c r="U2172" i="4" l="1"/>
  <c r="E2172" i="4"/>
  <c r="T2172" i="4" s="1"/>
  <c r="S2172" i="4" s="1"/>
  <c r="V2173" i="4" s="1"/>
  <c r="C2173" i="4"/>
  <c r="O2172" i="4"/>
  <c r="U2173" i="4" l="1"/>
  <c r="C2174" i="4"/>
  <c r="E2173" i="4"/>
  <c r="T2173" i="4" s="1"/>
  <c r="S2173" i="4" s="1"/>
  <c r="V2174" i="4" s="1"/>
  <c r="O2173" i="4"/>
  <c r="U2174" i="4" l="1"/>
  <c r="E2174" i="4"/>
  <c r="T2174" i="4" s="1"/>
  <c r="S2174" i="4" s="1"/>
  <c r="V2175" i="4" s="1"/>
  <c r="C2175" i="4"/>
  <c r="O2174" i="4"/>
  <c r="U2175" i="4" l="1"/>
  <c r="E2175" i="4"/>
  <c r="T2175" i="4" s="1"/>
  <c r="S2175" i="4" s="1"/>
  <c r="V2176" i="4" s="1"/>
  <c r="C2176" i="4"/>
  <c r="O2175" i="4"/>
  <c r="U2176" i="4" l="1"/>
  <c r="C2177" i="4"/>
  <c r="E2176" i="4"/>
  <c r="T2176" i="4" s="1"/>
  <c r="S2176" i="4" s="1"/>
  <c r="V2177" i="4" s="1"/>
  <c r="O2176" i="4"/>
  <c r="U2177" i="4" l="1"/>
  <c r="E2177" i="4"/>
  <c r="T2177" i="4" s="1"/>
  <c r="S2177" i="4" s="1"/>
  <c r="V2178" i="4" s="1"/>
  <c r="C2178" i="4"/>
  <c r="O2177" i="4"/>
  <c r="U2178" i="4" l="1"/>
  <c r="E2178" i="4"/>
  <c r="T2178" i="4" s="1"/>
  <c r="S2178" i="4" s="1"/>
  <c r="V2179" i="4" s="1"/>
  <c r="C2179" i="4"/>
  <c r="O2178" i="4"/>
  <c r="U2179" i="4" l="1"/>
  <c r="C2180" i="4"/>
  <c r="E2179" i="4"/>
  <c r="T2179" i="4" s="1"/>
  <c r="S2179" i="4" s="1"/>
  <c r="V2180" i="4" s="1"/>
  <c r="O2179" i="4"/>
  <c r="U2180" i="4" l="1"/>
  <c r="E2180" i="4"/>
  <c r="T2180" i="4" s="1"/>
  <c r="S2180" i="4" s="1"/>
  <c r="V2181" i="4" s="1"/>
  <c r="C2181" i="4"/>
  <c r="O2180" i="4"/>
  <c r="U2181" i="4" l="1"/>
  <c r="C2182" i="4"/>
  <c r="E2181" i="4"/>
  <c r="T2181" i="4" s="1"/>
  <c r="S2181" i="4" s="1"/>
  <c r="V2182" i="4" s="1"/>
  <c r="O2181" i="4"/>
  <c r="U2182" i="4" l="1"/>
  <c r="C2183" i="4"/>
  <c r="E2182" i="4"/>
  <c r="T2182" i="4" s="1"/>
  <c r="S2182" i="4" s="1"/>
  <c r="V2183" i="4" s="1"/>
  <c r="O2182" i="4"/>
  <c r="U2183" i="4" l="1"/>
  <c r="E2183" i="4"/>
  <c r="T2183" i="4" s="1"/>
  <c r="S2183" i="4" s="1"/>
  <c r="V2184" i="4" s="1"/>
  <c r="C2184" i="4"/>
  <c r="O2183" i="4"/>
  <c r="U2184" i="4" l="1"/>
  <c r="E2184" i="4"/>
  <c r="T2184" i="4" s="1"/>
  <c r="S2184" i="4" s="1"/>
  <c r="V2185" i="4" s="1"/>
  <c r="C2185" i="4"/>
  <c r="O2184" i="4"/>
  <c r="C2186" i="4" l="1"/>
  <c r="E2185" i="4"/>
  <c r="T2185" i="4" s="1"/>
  <c r="S2185" i="4" s="1"/>
  <c r="V2186" i="4" s="1"/>
  <c r="U2185" i="4"/>
  <c r="O2185" i="4"/>
  <c r="U2186" i="4" l="1"/>
  <c r="E2186" i="4"/>
  <c r="T2186" i="4" s="1"/>
  <c r="S2186" i="4" s="1"/>
  <c r="V2187" i="4" s="1"/>
  <c r="C2187" i="4"/>
  <c r="O2186" i="4"/>
  <c r="U2187" i="4" l="1"/>
  <c r="C2188" i="4"/>
  <c r="E2187" i="4"/>
  <c r="T2187" i="4" s="1"/>
  <c r="S2187" i="4" s="1"/>
  <c r="V2188" i="4" s="1"/>
  <c r="O2187" i="4"/>
  <c r="U2188" i="4" l="1"/>
  <c r="C2189" i="4"/>
  <c r="E2188" i="4"/>
  <c r="T2188" i="4" s="1"/>
  <c r="S2188" i="4" s="1"/>
  <c r="V2189" i="4" s="1"/>
  <c r="O2188" i="4"/>
  <c r="U2189" i="4" l="1"/>
  <c r="E2189" i="4"/>
  <c r="T2189" i="4" s="1"/>
  <c r="S2189" i="4" s="1"/>
  <c r="V2190" i="4" s="1"/>
  <c r="C2190" i="4"/>
  <c r="O2189" i="4"/>
  <c r="U2190" i="4" l="1"/>
  <c r="E2190" i="4"/>
  <c r="T2190" i="4" s="1"/>
  <c r="S2190" i="4" s="1"/>
  <c r="V2191" i="4" s="1"/>
  <c r="C2191" i="4"/>
  <c r="O2190" i="4"/>
  <c r="U2191" i="4" l="1"/>
  <c r="C2192" i="4"/>
  <c r="E2191" i="4"/>
  <c r="T2191" i="4" s="1"/>
  <c r="S2191" i="4" s="1"/>
  <c r="V2192" i="4" s="1"/>
  <c r="O2191" i="4"/>
  <c r="U2192" i="4" l="1"/>
  <c r="E2192" i="4"/>
  <c r="T2192" i="4" s="1"/>
  <c r="S2192" i="4" s="1"/>
  <c r="V2193" i="4" s="1"/>
  <c r="C2193" i="4"/>
  <c r="O2192" i="4"/>
  <c r="U2193" i="4" l="1"/>
  <c r="E2193" i="4"/>
  <c r="T2193" i="4" s="1"/>
  <c r="S2193" i="4" s="1"/>
  <c r="V2194" i="4" s="1"/>
  <c r="C2194" i="4"/>
  <c r="O2193" i="4"/>
  <c r="U2194" i="4" l="1"/>
  <c r="C2195" i="4"/>
  <c r="E2194" i="4"/>
  <c r="T2194" i="4" s="1"/>
  <c r="S2194" i="4" s="1"/>
  <c r="V2195" i="4" s="1"/>
  <c r="O2194" i="4"/>
  <c r="U2195" i="4" l="1"/>
  <c r="E2195" i="4"/>
  <c r="T2195" i="4" s="1"/>
  <c r="S2195" i="4" s="1"/>
  <c r="V2196" i="4" s="1"/>
  <c r="C2196" i="4"/>
  <c r="O2195" i="4"/>
  <c r="U2196" i="4" l="1"/>
  <c r="E2196" i="4"/>
  <c r="T2196" i="4" s="1"/>
  <c r="S2196" i="4" s="1"/>
  <c r="V2197" i="4" s="1"/>
  <c r="C2197" i="4"/>
  <c r="O2196" i="4"/>
  <c r="U2197" i="4" l="1"/>
  <c r="C2198" i="4"/>
  <c r="E2197" i="4"/>
  <c r="T2197" i="4" s="1"/>
  <c r="S2197" i="4" s="1"/>
  <c r="V2198" i="4" s="1"/>
  <c r="O2197" i="4"/>
  <c r="U2198" i="4" l="1"/>
  <c r="E2198" i="4"/>
  <c r="T2198" i="4" s="1"/>
  <c r="S2198" i="4" s="1"/>
  <c r="V2199" i="4" s="1"/>
  <c r="C2199" i="4"/>
  <c r="O2198" i="4"/>
  <c r="U2199" i="4" l="1"/>
  <c r="E2199" i="4"/>
  <c r="T2199" i="4" s="1"/>
  <c r="S2199" i="4" s="1"/>
  <c r="V2200" i="4" s="1"/>
  <c r="C2200" i="4"/>
  <c r="O2199" i="4"/>
  <c r="U2200" i="4" l="1"/>
  <c r="C2201" i="4"/>
  <c r="E2200" i="4"/>
  <c r="T2200" i="4" s="1"/>
  <c r="S2200" i="4" s="1"/>
  <c r="V2201" i="4" s="1"/>
  <c r="O2200" i="4"/>
  <c r="U2201" i="4" l="1"/>
  <c r="E2201" i="4"/>
  <c r="T2201" i="4" s="1"/>
  <c r="S2201" i="4" s="1"/>
  <c r="V2202" i="4" s="1"/>
  <c r="C2202" i="4"/>
  <c r="O2201" i="4"/>
  <c r="U2202" i="4" l="1"/>
  <c r="E2202" i="4"/>
  <c r="T2202" i="4" s="1"/>
  <c r="S2202" i="4" s="1"/>
  <c r="V2203" i="4" s="1"/>
  <c r="C2203" i="4"/>
  <c r="O2202" i="4"/>
  <c r="U2203" i="4" l="1"/>
  <c r="C2204" i="4"/>
  <c r="E2203" i="4"/>
  <c r="T2203" i="4" s="1"/>
  <c r="S2203" i="4" s="1"/>
  <c r="V2204" i="4" s="1"/>
  <c r="O2203" i="4"/>
  <c r="U2204" i="4" l="1"/>
  <c r="E2204" i="4"/>
  <c r="T2204" i="4" s="1"/>
  <c r="S2204" i="4" s="1"/>
  <c r="V2205" i="4" s="1"/>
  <c r="C2205" i="4"/>
  <c r="O2204" i="4"/>
  <c r="U2205" i="4" l="1"/>
  <c r="C2206" i="4"/>
  <c r="E2205" i="4"/>
  <c r="T2205" i="4" s="1"/>
  <c r="S2205" i="4" s="1"/>
  <c r="V2206" i="4" s="1"/>
  <c r="O2205" i="4"/>
  <c r="U2206" i="4" l="1"/>
  <c r="C2207" i="4"/>
  <c r="O2206" i="4"/>
  <c r="E2206" i="4"/>
  <c r="T2206" i="4" s="1"/>
  <c r="S2206" i="4" s="1"/>
  <c r="V2207" i="4" s="1"/>
  <c r="U2207" i="4" l="1"/>
  <c r="E2207" i="4"/>
  <c r="T2207" i="4" s="1"/>
  <c r="S2207" i="4" s="1"/>
  <c r="V2208" i="4" s="1"/>
  <c r="C2208" i="4"/>
  <c r="O2207" i="4"/>
  <c r="U2208" i="4" l="1"/>
  <c r="E2208" i="4"/>
  <c r="T2208" i="4" s="1"/>
  <c r="S2208" i="4" s="1"/>
  <c r="V2209" i="4" s="1"/>
  <c r="C2209" i="4"/>
  <c r="O2208" i="4"/>
  <c r="U2209" i="4" l="1"/>
  <c r="C2210" i="4"/>
  <c r="E2209" i="4"/>
  <c r="T2209" i="4" s="1"/>
  <c r="S2209" i="4" s="1"/>
  <c r="V2210" i="4" s="1"/>
  <c r="O2209" i="4"/>
  <c r="U2210" i="4" l="1"/>
  <c r="E2210" i="4"/>
  <c r="T2210" i="4" s="1"/>
  <c r="S2210" i="4" s="1"/>
  <c r="V2211" i="4" s="1"/>
  <c r="C2211" i="4"/>
  <c r="O2210" i="4"/>
  <c r="U2211" i="4" l="1"/>
  <c r="C2212" i="4"/>
  <c r="E2211" i="4"/>
  <c r="T2211" i="4" s="1"/>
  <c r="S2211" i="4" s="1"/>
  <c r="V2212" i="4" s="1"/>
  <c r="O2211" i="4"/>
  <c r="C2213" i="4" l="1"/>
  <c r="U2212" i="4"/>
  <c r="E2212" i="4"/>
  <c r="T2212" i="4" s="1"/>
  <c r="S2212" i="4" s="1"/>
  <c r="V2213" i="4" s="1"/>
  <c r="O2212" i="4"/>
  <c r="U2213" i="4" l="1"/>
  <c r="E2213" i="4"/>
  <c r="T2213" i="4" s="1"/>
  <c r="S2213" i="4" s="1"/>
  <c r="V2214" i="4" s="1"/>
  <c r="C2214" i="4"/>
  <c r="O2213" i="4"/>
  <c r="U2214" i="4" l="1"/>
  <c r="E2214" i="4"/>
  <c r="T2214" i="4" s="1"/>
  <c r="S2214" i="4" s="1"/>
  <c r="V2215" i="4" s="1"/>
  <c r="C2215" i="4"/>
  <c r="O2214" i="4"/>
  <c r="U2215" i="4" l="1"/>
  <c r="C2216" i="4"/>
  <c r="E2215" i="4"/>
  <c r="T2215" i="4" s="1"/>
  <c r="S2215" i="4" s="1"/>
  <c r="V2216" i="4" s="1"/>
  <c r="O2215" i="4"/>
  <c r="U2216" i="4" l="1"/>
  <c r="E2216" i="4"/>
  <c r="T2216" i="4" s="1"/>
  <c r="S2216" i="4" s="1"/>
  <c r="V2217" i="4" s="1"/>
  <c r="C2217" i="4"/>
  <c r="O2216" i="4"/>
  <c r="U2217" i="4" l="1"/>
  <c r="C2218" i="4"/>
  <c r="E2217" i="4"/>
  <c r="T2217" i="4" s="1"/>
  <c r="S2217" i="4" s="1"/>
  <c r="V2218" i="4" s="1"/>
  <c r="O2217" i="4"/>
  <c r="U2218" i="4" l="1"/>
  <c r="C2219" i="4"/>
  <c r="E2218" i="4"/>
  <c r="T2218" i="4" s="1"/>
  <c r="S2218" i="4" s="1"/>
  <c r="V2219" i="4" s="1"/>
  <c r="O2218" i="4"/>
  <c r="U2219" i="4" l="1"/>
  <c r="E2219" i="4"/>
  <c r="T2219" i="4" s="1"/>
  <c r="S2219" i="4" s="1"/>
  <c r="V2220" i="4" s="1"/>
  <c r="C2220" i="4"/>
  <c r="O2219" i="4"/>
  <c r="U2220" i="4" l="1"/>
  <c r="E2220" i="4"/>
  <c r="T2220" i="4" s="1"/>
  <c r="S2220" i="4" s="1"/>
  <c r="V2221" i="4" s="1"/>
  <c r="C2221" i="4"/>
  <c r="O2220" i="4"/>
  <c r="U2221" i="4" l="1"/>
  <c r="C2222" i="4"/>
  <c r="E2221" i="4"/>
  <c r="T2221" i="4" s="1"/>
  <c r="S2221" i="4" s="1"/>
  <c r="V2222" i="4" s="1"/>
  <c r="O2221" i="4"/>
  <c r="U2222" i="4" l="1"/>
  <c r="E2222" i="4"/>
  <c r="T2222" i="4" s="1"/>
  <c r="S2222" i="4" s="1"/>
  <c r="V2223" i="4" s="1"/>
  <c r="C2223" i="4"/>
  <c r="O2222" i="4"/>
  <c r="U2223" i="4" l="1"/>
  <c r="C2224" i="4"/>
  <c r="E2223" i="4"/>
  <c r="T2223" i="4" s="1"/>
  <c r="S2223" i="4" s="1"/>
  <c r="V2224" i="4" s="1"/>
  <c r="O2223" i="4"/>
  <c r="U2224" i="4" l="1"/>
  <c r="C2225" i="4"/>
  <c r="E2224" i="4"/>
  <c r="T2224" i="4" s="1"/>
  <c r="S2224" i="4" s="1"/>
  <c r="V2225" i="4" s="1"/>
  <c r="O2224" i="4"/>
  <c r="U2225" i="4" l="1"/>
  <c r="E2225" i="4"/>
  <c r="T2225" i="4" s="1"/>
  <c r="S2225" i="4" s="1"/>
  <c r="V2226" i="4" s="1"/>
  <c r="C2226" i="4"/>
  <c r="O2225" i="4"/>
  <c r="U2226" i="4" l="1"/>
  <c r="E2226" i="4"/>
  <c r="T2226" i="4" s="1"/>
  <c r="S2226" i="4" s="1"/>
  <c r="V2227" i="4" s="1"/>
  <c r="C2227" i="4"/>
  <c r="O2226" i="4"/>
  <c r="U2227" i="4" l="1"/>
  <c r="C2228" i="4"/>
  <c r="E2227" i="4"/>
  <c r="T2227" i="4" s="1"/>
  <c r="S2227" i="4" s="1"/>
  <c r="V2228" i="4" s="1"/>
  <c r="O2227" i="4"/>
  <c r="U2228" i="4" l="1"/>
  <c r="E2228" i="4"/>
  <c r="T2228" i="4" s="1"/>
  <c r="S2228" i="4" s="1"/>
  <c r="V2229" i="4" s="1"/>
  <c r="C2229" i="4"/>
  <c r="O2228" i="4"/>
  <c r="U2229" i="4" l="1"/>
  <c r="C2230" i="4"/>
  <c r="E2229" i="4"/>
  <c r="T2229" i="4" s="1"/>
  <c r="S2229" i="4" s="1"/>
  <c r="V2230" i="4" s="1"/>
  <c r="O2229" i="4"/>
  <c r="U2230" i="4" l="1"/>
  <c r="C2231" i="4"/>
  <c r="E2230" i="4"/>
  <c r="T2230" i="4" s="1"/>
  <c r="S2230" i="4" s="1"/>
  <c r="V2231" i="4" s="1"/>
  <c r="O2230" i="4"/>
  <c r="U2231" i="4" l="1"/>
  <c r="E2231" i="4"/>
  <c r="T2231" i="4" s="1"/>
  <c r="S2231" i="4" s="1"/>
  <c r="V2232" i="4" s="1"/>
  <c r="C2232" i="4"/>
  <c r="O2231" i="4"/>
  <c r="U2232" i="4" l="1"/>
  <c r="E2232" i="4"/>
  <c r="T2232" i="4" s="1"/>
  <c r="S2232" i="4" s="1"/>
  <c r="V2233" i="4" s="1"/>
  <c r="C2233" i="4"/>
  <c r="O2232" i="4"/>
  <c r="U2233" i="4" l="1"/>
  <c r="C2234" i="4"/>
  <c r="E2233" i="4"/>
  <c r="T2233" i="4" s="1"/>
  <c r="S2233" i="4" s="1"/>
  <c r="V2234" i="4" s="1"/>
  <c r="O2233" i="4"/>
  <c r="U2234" i="4" l="1"/>
  <c r="E2234" i="4"/>
  <c r="T2234" i="4" s="1"/>
  <c r="S2234" i="4" s="1"/>
  <c r="V2235" i="4" s="1"/>
  <c r="C2235" i="4"/>
  <c r="O2234" i="4"/>
  <c r="U2235" i="4" l="1"/>
  <c r="C2236" i="4"/>
  <c r="E2235" i="4"/>
  <c r="T2235" i="4" s="1"/>
  <c r="S2235" i="4" s="1"/>
  <c r="V2236" i="4" s="1"/>
  <c r="O2235" i="4"/>
  <c r="U2236" i="4" l="1"/>
  <c r="C2237" i="4"/>
  <c r="E2236" i="4"/>
  <c r="T2236" i="4" s="1"/>
  <c r="S2236" i="4" s="1"/>
  <c r="V2237" i="4" s="1"/>
  <c r="O2236" i="4"/>
  <c r="U2237" i="4" l="1"/>
  <c r="E2237" i="4"/>
  <c r="T2237" i="4" s="1"/>
  <c r="S2237" i="4" s="1"/>
  <c r="V2238" i="4" s="1"/>
  <c r="C2238" i="4"/>
  <c r="O2237" i="4"/>
  <c r="U2238" i="4" l="1"/>
  <c r="E2238" i="4"/>
  <c r="T2238" i="4" s="1"/>
  <c r="S2238" i="4" s="1"/>
  <c r="V2239" i="4" s="1"/>
  <c r="C2239" i="4"/>
  <c r="O2238" i="4"/>
  <c r="C2240" i="4" l="1"/>
  <c r="U2239" i="4"/>
  <c r="E2239" i="4"/>
  <c r="T2239" i="4" s="1"/>
  <c r="S2239" i="4" s="1"/>
  <c r="V2240" i="4" s="1"/>
  <c r="O2239" i="4"/>
  <c r="U2240" i="4" l="1"/>
  <c r="E2240" i="4"/>
  <c r="T2240" i="4" s="1"/>
  <c r="S2240" i="4" s="1"/>
  <c r="V2241" i="4" s="1"/>
  <c r="C2241" i="4"/>
  <c r="O2240" i="4"/>
  <c r="U2241" i="4" l="1"/>
  <c r="C2242" i="4"/>
  <c r="E2241" i="4"/>
  <c r="T2241" i="4" s="1"/>
  <c r="S2241" i="4" s="1"/>
  <c r="V2242" i="4" s="1"/>
  <c r="O2241" i="4"/>
  <c r="U2242" i="4" l="1"/>
  <c r="C2243" i="4"/>
  <c r="E2242" i="4"/>
  <c r="T2242" i="4" s="1"/>
  <c r="S2242" i="4" s="1"/>
  <c r="V2243" i="4" s="1"/>
  <c r="O2242" i="4"/>
  <c r="U2243" i="4" l="1"/>
  <c r="E2243" i="4"/>
  <c r="T2243" i="4" s="1"/>
  <c r="S2243" i="4" s="1"/>
  <c r="V2244" i="4" s="1"/>
  <c r="C2244" i="4"/>
  <c r="O2243" i="4"/>
  <c r="U2244" i="4" l="1"/>
  <c r="E2244" i="4"/>
  <c r="T2244" i="4" s="1"/>
  <c r="S2244" i="4" s="1"/>
  <c r="V2245" i="4" s="1"/>
  <c r="C2245" i="4"/>
  <c r="O2244" i="4"/>
  <c r="U2245" i="4" l="1"/>
  <c r="C2246" i="4"/>
  <c r="E2245" i="4"/>
  <c r="T2245" i="4" s="1"/>
  <c r="S2245" i="4" s="1"/>
  <c r="V2246" i="4" s="1"/>
  <c r="O2245" i="4"/>
  <c r="U2246" i="4" l="1"/>
  <c r="E2246" i="4"/>
  <c r="T2246" i="4" s="1"/>
  <c r="S2246" i="4" s="1"/>
  <c r="V2247" i="4" s="1"/>
  <c r="C2247" i="4"/>
  <c r="O2246" i="4"/>
  <c r="U2247" i="4" l="1"/>
  <c r="C2248" i="4"/>
  <c r="E2247" i="4"/>
  <c r="T2247" i="4" s="1"/>
  <c r="S2247" i="4" s="1"/>
  <c r="V2248" i="4" s="1"/>
  <c r="O2247" i="4"/>
  <c r="U2248" i="4" l="1"/>
  <c r="C2249" i="4"/>
  <c r="E2248" i="4"/>
  <c r="T2248" i="4" s="1"/>
  <c r="S2248" i="4" s="1"/>
  <c r="V2249" i="4" s="1"/>
  <c r="O2248" i="4"/>
  <c r="U2249" i="4" l="1"/>
  <c r="E2249" i="4"/>
  <c r="T2249" i="4" s="1"/>
  <c r="S2249" i="4" s="1"/>
  <c r="V2250" i="4" s="1"/>
  <c r="C2250" i="4"/>
  <c r="O2249" i="4"/>
  <c r="U2250" i="4" l="1"/>
  <c r="E2250" i="4"/>
  <c r="T2250" i="4" s="1"/>
  <c r="S2250" i="4" s="1"/>
  <c r="V2251" i="4" s="1"/>
  <c r="C2251" i="4"/>
  <c r="O2250" i="4"/>
  <c r="U2251" i="4" l="1"/>
  <c r="C2252" i="4"/>
  <c r="E2251" i="4"/>
  <c r="T2251" i="4" s="1"/>
  <c r="S2251" i="4" s="1"/>
  <c r="V2252" i="4" s="1"/>
  <c r="O2251" i="4"/>
  <c r="U2252" i="4" l="1"/>
  <c r="E2252" i="4"/>
  <c r="T2252" i="4" s="1"/>
  <c r="S2252" i="4" s="1"/>
  <c r="V2253" i="4" s="1"/>
  <c r="C2253" i="4"/>
  <c r="O2252" i="4"/>
  <c r="U2253" i="4" l="1"/>
  <c r="C2254" i="4"/>
  <c r="E2253" i="4"/>
  <c r="T2253" i="4" s="1"/>
  <c r="S2253" i="4" s="1"/>
  <c r="V2254" i="4" s="1"/>
  <c r="O2253" i="4"/>
  <c r="U2254" i="4" l="1"/>
  <c r="C2255" i="4"/>
  <c r="E2254" i="4"/>
  <c r="T2254" i="4" s="1"/>
  <c r="S2254" i="4" s="1"/>
  <c r="V2255" i="4" s="1"/>
  <c r="O2254" i="4"/>
  <c r="U2255" i="4" l="1"/>
  <c r="E2255" i="4"/>
  <c r="T2255" i="4" s="1"/>
  <c r="S2255" i="4" s="1"/>
  <c r="V2256" i="4" s="1"/>
  <c r="C2256" i="4"/>
  <c r="O2255" i="4"/>
  <c r="U2256" i="4" l="1"/>
  <c r="C2257" i="4"/>
  <c r="O2256" i="4"/>
  <c r="E2256" i="4"/>
  <c r="T2256" i="4" s="1"/>
  <c r="S2256" i="4" s="1"/>
  <c r="V2257" i="4" s="1"/>
  <c r="U2257" i="4" l="1"/>
  <c r="C2258" i="4"/>
  <c r="E2257" i="4"/>
  <c r="T2257" i="4" s="1"/>
  <c r="S2257" i="4" s="1"/>
  <c r="V2258" i="4" s="1"/>
  <c r="O2257" i="4"/>
  <c r="U2258" i="4" l="1"/>
  <c r="E2258" i="4"/>
  <c r="T2258" i="4" s="1"/>
  <c r="S2258" i="4" s="1"/>
  <c r="V2259" i="4" s="1"/>
  <c r="C2259" i="4"/>
  <c r="O2258" i="4"/>
  <c r="U2259" i="4" l="1"/>
  <c r="C2260" i="4"/>
  <c r="E2259" i="4"/>
  <c r="T2259" i="4" s="1"/>
  <c r="S2259" i="4" s="1"/>
  <c r="V2260" i="4" s="1"/>
  <c r="O2259" i="4"/>
  <c r="U2260" i="4" l="1"/>
  <c r="C2261" i="4"/>
  <c r="E2260" i="4"/>
  <c r="T2260" i="4" s="1"/>
  <c r="S2260" i="4" s="1"/>
  <c r="V2261" i="4" s="1"/>
  <c r="O2260" i="4"/>
  <c r="U2261" i="4" l="1"/>
  <c r="E2261" i="4"/>
  <c r="T2261" i="4" s="1"/>
  <c r="S2261" i="4" s="1"/>
  <c r="V2262" i="4" s="1"/>
  <c r="C2262" i="4"/>
  <c r="O2261" i="4"/>
  <c r="U2262" i="4" l="1"/>
  <c r="E2262" i="4"/>
  <c r="T2262" i="4" s="1"/>
  <c r="S2262" i="4" s="1"/>
  <c r="V2263" i="4" s="1"/>
  <c r="C2263" i="4"/>
  <c r="O2262" i="4"/>
  <c r="U2263" i="4" l="1"/>
  <c r="C2264" i="4"/>
  <c r="E2263" i="4"/>
  <c r="T2263" i="4" s="1"/>
  <c r="S2263" i="4" s="1"/>
  <c r="V2264" i="4" s="1"/>
  <c r="O2263" i="4"/>
  <c r="U2264" i="4" l="1"/>
  <c r="E2264" i="4"/>
  <c r="T2264" i="4" s="1"/>
  <c r="S2264" i="4" s="1"/>
  <c r="V2265" i="4" s="1"/>
  <c r="C2265" i="4"/>
  <c r="O2264" i="4"/>
  <c r="U2265" i="4" l="1"/>
  <c r="C2266" i="4"/>
  <c r="E2265" i="4"/>
  <c r="T2265" i="4" s="1"/>
  <c r="S2265" i="4" s="1"/>
  <c r="V2266" i="4" s="1"/>
  <c r="O2265" i="4"/>
  <c r="C2267" i="4" l="1"/>
  <c r="U2266" i="4"/>
  <c r="E2266" i="4"/>
  <c r="T2266" i="4" s="1"/>
  <c r="S2266" i="4" s="1"/>
  <c r="V2267" i="4" s="1"/>
  <c r="O2266" i="4"/>
  <c r="U2267" i="4" l="1"/>
  <c r="E2267" i="4"/>
  <c r="T2267" i="4" s="1"/>
  <c r="S2267" i="4" s="1"/>
  <c r="V2268" i="4" s="1"/>
  <c r="C2268" i="4"/>
  <c r="O2267" i="4"/>
  <c r="U2268" i="4" l="1"/>
  <c r="E2268" i="4"/>
  <c r="T2268" i="4" s="1"/>
  <c r="S2268" i="4" s="1"/>
  <c r="V2269" i="4" s="1"/>
  <c r="C2269" i="4"/>
  <c r="O2268" i="4"/>
  <c r="U2269" i="4" l="1"/>
  <c r="C2270" i="4"/>
  <c r="E2269" i="4"/>
  <c r="T2269" i="4" s="1"/>
  <c r="S2269" i="4" s="1"/>
  <c r="V2270" i="4" s="1"/>
  <c r="O2269" i="4"/>
  <c r="U2270" i="4" l="1"/>
  <c r="E2270" i="4"/>
  <c r="T2270" i="4" s="1"/>
  <c r="S2270" i="4" s="1"/>
  <c r="V2271" i="4" s="1"/>
  <c r="C2271" i="4"/>
  <c r="O2270" i="4"/>
  <c r="U2271" i="4" l="1"/>
  <c r="C2272" i="4"/>
  <c r="E2271" i="4"/>
  <c r="T2271" i="4" s="1"/>
  <c r="S2271" i="4" s="1"/>
  <c r="V2272" i="4" s="1"/>
  <c r="O2271" i="4"/>
  <c r="U2272" i="4" l="1"/>
  <c r="C2273" i="4"/>
  <c r="E2272" i="4"/>
  <c r="T2272" i="4" s="1"/>
  <c r="S2272" i="4" s="1"/>
  <c r="V2273" i="4" s="1"/>
  <c r="O2272" i="4"/>
  <c r="U2273" i="4" l="1"/>
  <c r="E2273" i="4"/>
  <c r="T2273" i="4" s="1"/>
  <c r="S2273" i="4" s="1"/>
  <c r="V2274" i="4" s="1"/>
  <c r="C2274" i="4"/>
  <c r="O2273" i="4"/>
  <c r="U2274" i="4" l="1"/>
  <c r="E2274" i="4"/>
  <c r="T2274" i="4" s="1"/>
  <c r="S2274" i="4" s="1"/>
  <c r="V2275" i="4" s="1"/>
  <c r="C2275" i="4"/>
  <c r="O2274" i="4"/>
  <c r="U2275" i="4" l="1"/>
  <c r="C2276" i="4"/>
  <c r="E2275" i="4"/>
  <c r="T2275" i="4" s="1"/>
  <c r="S2275" i="4" s="1"/>
  <c r="V2276" i="4" s="1"/>
  <c r="O2275" i="4"/>
  <c r="U2276" i="4" l="1"/>
  <c r="E2276" i="4"/>
  <c r="T2276" i="4" s="1"/>
  <c r="S2276" i="4" s="1"/>
  <c r="V2277" i="4" s="1"/>
  <c r="C2277" i="4"/>
  <c r="O2276" i="4"/>
  <c r="U2277" i="4" l="1"/>
  <c r="C2278" i="4"/>
  <c r="E2277" i="4"/>
  <c r="T2277" i="4" s="1"/>
  <c r="S2277" i="4" s="1"/>
  <c r="V2278" i="4" s="1"/>
  <c r="O2277" i="4"/>
  <c r="U2278" i="4" l="1"/>
  <c r="C2279" i="4"/>
  <c r="E2278" i="4"/>
  <c r="T2278" i="4" s="1"/>
  <c r="S2278" i="4" s="1"/>
  <c r="V2279" i="4" s="1"/>
  <c r="O2278" i="4"/>
  <c r="U2279" i="4" l="1"/>
  <c r="E2279" i="4"/>
  <c r="T2279" i="4" s="1"/>
  <c r="S2279" i="4" s="1"/>
  <c r="V2280" i="4" s="1"/>
  <c r="C2280" i="4"/>
  <c r="O2279" i="4"/>
  <c r="U2280" i="4" l="1"/>
  <c r="E2280" i="4"/>
  <c r="T2280" i="4" s="1"/>
  <c r="S2280" i="4" s="1"/>
  <c r="V2281" i="4" s="1"/>
  <c r="C2281" i="4"/>
  <c r="O2280" i="4"/>
  <c r="U2281" i="4" l="1"/>
  <c r="C2282" i="4"/>
  <c r="E2281" i="4"/>
  <c r="T2281" i="4" s="1"/>
  <c r="S2281" i="4" s="1"/>
  <c r="V2282" i="4" s="1"/>
  <c r="O2281" i="4"/>
  <c r="U2282" i="4" l="1"/>
  <c r="E2282" i="4"/>
  <c r="T2282" i="4" s="1"/>
  <c r="S2282" i="4" s="1"/>
  <c r="V2283" i="4" s="1"/>
  <c r="C2283" i="4"/>
  <c r="O2282" i="4"/>
  <c r="U2283" i="4" l="1"/>
  <c r="C2284" i="4"/>
  <c r="E2283" i="4"/>
  <c r="T2283" i="4" s="1"/>
  <c r="S2283" i="4" s="1"/>
  <c r="V2284" i="4" s="1"/>
  <c r="O2283" i="4"/>
  <c r="U2284" i="4" l="1"/>
  <c r="C2285" i="4"/>
  <c r="E2284" i="4"/>
  <c r="T2284" i="4" s="1"/>
  <c r="S2284" i="4" s="1"/>
  <c r="V2285" i="4" s="1"/>
  <c r="O2284" i="4"/>
  <c r="U2285" i="4" l="1"/>
  <c r="E2285" i="4"/>
  <c r="T2285" i="4" s="1"/>
  <c r="S2285" i="4" s="1"/>
  <c r="V2286" i="4" s="1"/>
  <c r="C2286" i="4"/>
  <c r="O2285" i="4"/>
  <c r="U2286" i="4" l="1"/>
  <c r="E2286" i="4"/>
  <c r="T2286" i="4" s="1"/>
  <c r="S2286" i="4" s="1"/>
  <c r="V2287" i="4" s="1"/>
  <c r="C2287" i="4"/>
  <c r="O2286" i="4"/>
  <c r="U2287" i="4" l="1"/>
  <c r="C2288" i="4"/>
  <c r="E2287" i="4"/>
  <c r="T2287" i="4" s="1"/>
  <c r="S2287" i="4" s="1"/>
  <c r="V2288" i="4" s="1"/>
  <c r="O2287" i="4"/>
  <c r="U2288" i="4" l="1"/>
  <c r="E2288" i="4"/>
  <c r="T2288" i="4" s="1"/>
  <c r="S2288" i="4" s="1"/>
  <c r="V2289" i="4" s="1"/>
  <c r="C2289" i="4"/>
  <c r="O2288" i="4"/>
  <c r="U2289" i="4" l="1"/>
  <c r="C2290" i="4"/>
  <c r="E2289" i="4"/>
  <c r="T2289" i="4" s="1"/>
  <c r="S2289" i="4" s="1"/>
  <c r="V2290" i="4" s="1"/>
  <c r="O2289" i="4"/>
  <c r="U2290" i="4" l="1"/>
  <c r="C2291" i="4"/>
  <c r="E2290" i="4"/>
  <c r="T2290" i="4" s="1"/>
  <c r="S2290" i="4" s="1"/>
  <c r="V2291" i="4" s="1"/>
  <c r="O2290" i="4"/>
  <c r="U2291" i="4" l="1"/>
  <c r="E2291" i="4"/>
  <c r="T2291" i="4" s="1"/>
  <c r="S2291" i="4" s="1"/>
  <c r="V2292" i="4" s="1"/>
  <c r="C2292" i="4"/>
  <c r="O2291" i="4"/>
  <c r="U2292" i="4" l="1"/>
  <c r="E2292" i="4"/>
  <c r="T2292" i="4" s="1"/>
  <c r="S2292" i="4" s="1"/>
  <c r="V2293" i="4" s="1"/>
  <c r="C2293" i="4"/>
  <c r="O2292" i="4"/>
  <c r="C2294" i="4" l="1"/>
  <c r="U2293" i="4"/>
  <c r="E2293" i="4"/>
  <c r="T2293" i="4" s="1"/>
  <c r="S2293" i="4" s="1"/>
  <c r="V2294" i="4" s="1"/>
  <c r="O2293" i="4"/>
  <c r="U2294" i="4" l="1"/>
  <c r="E2294" i="4"/>
  <c r="T2294" i="4" s="1"/>
  <c r="S2294" i="4" s="1"/>
  <c r="V2295" i="4" s="1"/>
  <c r="C2295" i="4"/>
  <c r="O2294" i="4"/>
  <c r="U2295" i="4" l="1"/>
  <c r="C2296" i="4"/>
  <c r="E2295" i="4"/>
  <c r="T2295" i="4" s="1"/>
  <c r="S2295" i="4" s="1"/>
  <c r="V2296" i="4" s="1"/>
  <c r="O2295" i="4"/>
  <c r="U2296" i="4" l="1"/>
  <c r="C2297" i="4"/>
  <c r="E2296" i="4"/>
  <c r="T2296" i="4" s="1"/>
  <c r="S2296" i="4" s="1"/>
  <c r="V2297" i="4" s="1"/>
  <c r="O2296" i="4"/>
  <c r="U2297" i="4" l="1"/>
  <c r="E2297" i="4"/>
  <c r="T2297" i="4" s="1"/>
  <c r="S2297" i="4" s="1"/>
  <c r="V2298" i="4" s="1"/>
  <c r="C2298" i="4"/>
  <c r="O2297" i="4"/>
  <c r="U2298" i="4" l="1"/>
  <c r="E2298" i="4"/>
  <c r="T2298" i="4" s="1"/>
  <c r="S2298" i="4" s="1"/>
  <c r="V2299" i="4" s="1"/>
  <c r="C2299" i="4"/>
  <c r="O2298" i="4"/>
  <c r="U2299" i="4" l="1"/>
  <c r="C2300" i="4"/>
  <c r="E2299" i="4"/>
  <c r="T2299" i="4" s="1"/>
  <c r="S2299" i="4" s="1"/>
  <c r="V2300" i="4" s="1"/>
  <c r="O2299" i="4"/>
  <c r="U2300" i="4" l="1"/>
  <c r="E2300" i="4"/>
  <c r="T2300" i="4" s="1"/>
  <c r="S2300" i="4" s="1"/>
  <c r="V2301" i="4" s="1"/>
  <c r="C2301" i="4"/>
  <c r="O2300" i="4"/>
  <c r="U2301" i="4" l="1"/>
  <c r="C2302" i="4"/>
  <c r="O2301" i="4"/>
  <c r="E2301" i="4"/>
  <c r="T2301" i="4" s="1"/>
  <c r="S2301" i="4" s="1"/>
  <c r="V2302" i="4" s="1"/>
  <c r="U2302" i="4" l="1"/>
  <c r="C2303" i="4"/>
  <c r="E2302" i="4"/>
  <c r="T2302" i="4" s="1"/>
  <c r="S2302" i="4" s="1"/>
  <c r="V2303" i="4" s="1"/>
  <c r="O2302" i="4"/>
  <c r="U2303" i="4" l="1"/>
  <c r="E2303" i="4"/>
  <c r="T2303" i="4" s="1"/>
  <c r="S2303" i="4" s="1"/>
  <c r="V2304" i="4" s="1"/>
  <c r="C2304" i="4"/>
  <c r="O2303" i="4"/>
  <c r="U2304" i="4" l="1"/>
  <c r="E2304" i="4"/>
  <c r="T2304" i="4" s="1"/>
  <c r="S2304" i="4" s="1"/>
  <c r="V2305" i="4" s="1"/>
  <c r="C2305" i="4"/>
  <c r="O2304" i="4"/>
  <c r="U2305" i="4" l="1"/>
  <c r="C2306" i="4"/>
  <c r="E2305" i="4"/>
  <c r="T2305" i="4" s="1"/>
  <c r="S2305" i="4" s="1"/>
  <c r="V2306" i="4" s="1"/>
  <c r="O2305" i="4"/>
  <c r="U2306" i="4" l="1"/>
  <c r="C2307" i="4"/>
  <c r="O2306" i="4"/>
  <c r="E2306" i="4"/>
  <c r="T2306" i="4" s="1"/>
  <c r="S2306" i="4" s="1"/>
  <c r="V2307" i="4" s="1"/>
  <c r="U2307" i="4" l="1"/>
  <c r="E2307" i="4"/>
  <c r="T2307" i="4" s="1"/>
  <c r="S2307" i="4" s="1"/>
  <c r="V2308" i="4" s="1"/>
  <c r="C2308" i="4"/>
  <c r="O2307" i="4"/>
  <c r="U2308" i="4" l="1"/>
  <c r="C2309" i="4"/>
  <c r="E2308" i="4"/>
  <c r="T2308" i="4" s="1"/>
  <c r="S2308" i="4" s="1"/>
  <c r="V2309" i="4" s="1"/>
  <c r="O2308" i="4"/>
  <c r="U2309" i="4" l="1"/>
  <c r="E2309" i="4"/>
  <c r="T2309" i="4" s="1"/>
  <c r="S2309" i="4" s="1"/>
  <c r="V2310" i="4" s="1"/>
  <c r="C2310" i="4"/>
  <c r="O2309" i="4"/>
  <c r="U2310" i="4" l="1"/>
  <c r="E2310" i="4"/>
  <c r="T2310" i="4" s="1"/>
  <c r="S2310" i="4" s="1"/>
  <c r="V2311" i="4" s="1"/>
  <c r="C2311" i="4"/>
  <c r="O2310" i="4"/>
  <c r="U2311" i="4" l="1"/>
  <c r="C2312" i="4"/>
  <c r="E2311" i="4"/>
  <c r="T2311" i="4" s="1"/>
  <c r="S2311" i="4" s="1"/>
  <c r="V2312" i="4" s="1"/>
  <c r="O2311" i="4"/>
  <c r="U2312" i="4" l="1"/>
  <c r="E2312" i="4"/>
  <c r="T2312" i="4" s="1"/>
  <c r="S2312" i="4" s="1"/>
  <c r="V2313" i="4" s="1"/>
  <c r="C2313" i="4"/>
  <c r="O2312" i="4"/>
  <c r="U2313" i="4" l="1"/>
  <c r="E2313" i="4"/>
  <c r="T2313" i="4" s="1"/>
  <c r="S2313" i="4" s="1"/>
  <c r="V2314" i="4" s="1"/>
  <c r="C2314" i="4"/>
  <c r="O2313" i="4"/>
  <c r="U2314" i="4" l="1"/>
  <c r="C2315" i="4"/>
  <c r="E2314" i="4"/>
  <c r="T2314" i="4" s="1"/>
  <c r="S2314" i="4" s="1"/>
  <c r="V2315" i="4" s="1"/>
  <c r="O2314" i="4"/>
  <c r="U2315" i="4" l="1"/>
  <c r="E2315" i="4"/>
  <c r="T2315" i="4" s="1"/>
  <c r="S2315" i="4" s="1"/>
  <c r="V2316" i="4" s="1"/>
  <c r="C2316" i="4"/>
  <c r="O2315" i="4"/>
  <c r="U2316" i="4" l="1"/>
  <c r="E2316" i="4"/>
  <c r="T2316" i="4" s="1"/>
  <c r="S2316" i="4" s="1"/>
  <c r="V2317" i="4" s="1"/>
  <c r="C2317" i="4"/>
  <c r="O2316" i="4"/>
  <c r="U2317" i="4" l="1"/>
  <c r="C2318" i="4"/>
  <c r="E2317" i="4"/>
  <c r="T2317" i="4" s="1"/>
  <c r="S2317" i="4" s="1"/>
  <c r="V2318" i="4" s="1"/>
  <c r="O2317" i="4"/>
  <c r="U2318" i="4" l="1"/>
  <c r="E2318" i="4"/>
  <c r="T2318" i="4" s="1"/>
  <c r="S2318" i="4" s="1"/>
  <c r="V2319" i="4" s="1"/>
  <c r="C2319" i="4"/>
  <c r="O2318" i="4"/>
  <c r="U2319" i="4" l="1"/>
  <c r="E2319" i="4"/>
  <c r="T2319" i="4" s="1"/>
  <c r="S2319" i="4" s="1"/>
  <c r="V2320" i="4" s="1"/>
  <c r="C2320" i="4"/>
  <c r="O2319" i="4"/>
  <c r="C2321" i="4" l="1"/>
  <c r="U2320" i="4"/>
  <c r="E2320" i="4"/>
  <c r="T2320" i="4" s="1"/>
  <c r="S2320" i="4" s="1"/>
  <c r="V2321" i="4" s="1"/>
  <c r="O2320" i="4"/>
  <c r="U2321" i="4" l="1"/>
  <c r="E2321" i="4"/>
  <c r="T2321" i="4" s="1"/>
  <c r="S2321" i="4" s="1"/>
  <c r="V2322" i="4" s="1"/>
  <c r="C2322" i="4"/>
  <c r="O2321" i="4"/>
  <c r="U2322" i="4" l="1"/>
  <c r="E2322" i="4"/>
  <c r="T2322" i="4" s="1"/>
  <c r="S2322" i="4" s="1"/>
  <c r="V2323" i="4" s="1"/>
  <c r="C2323" i="4"/>
  <c r="O2322" i="4"/>
  <c r="U2323" i="4" l="1"/>
  <c r="C2324" i="4"/>
  <c r="E2323" i="4"/>
  <c r="T2323" i="4" s="1"/>
  <c r="S2323" i="4" s="1"/>
  <c r="V2324" i="4" s="1"/>
  <c r="O2323" i="4"/>
  <c r="U2324" i="4" l="1"/>
  <c r="E2324" i="4"/>
  <c r="T2324" i="4" s="1"/>
  <c r="S2324" i="4" s="1"/>
  <c r="V2325" i="4" s="1"/>
  <c r="C2325" i="4"/>
  <c r="O2324" i="4"/>
  <c r="U2325" i="4" l="1"/>
  <c r="E2325" i="4"/>
  <c r="T2325" i="4" s="1"/>
  <c r="S2325" i="4" s="1"/>
  <c r="V2326" i="4" s="1"/>
  <c r="C2326" i="4"/>
  <c r="O2325" i="4"/>
  <c r="U2326" i="4" l="1"/>
  <c r="C2327" i="4"/>
  <c r="E2326" i="4"/>
  <c r="T2326" i="4" s="1"/>
  <c r="S2326" i="4" s="1"/>
  <c r="V2327" i="4" s="1"/>
  <c r="O2326" i="4"/>
  <c r="U2327" i="4" l="1"/>
  <c r="E2327" i="4"/>
  <c r="T2327" i="4" s="1"/>
  <c r="S2327" i="4" s="1"/>
  <c r="V2328" i="4" s="1"/>
  <c r="C2328" i="4"/>
  <c r="O2327" i="4"/>
  <c r="U2328" i="4" l="1"/>
  <c r="E2328" i="4"/>
  <c r="T2328" i="4" s="1"/>
  <c r="S2328" i="4" s="1"/>
  <c r="V2329" i="4" s="1"/>
  <c r="C2329" i="4"/>
  <c r="O2328" i="4"/>
  <c r="U2329" i="4" l="1"/>
  <c r="C2330" i="4"/>
  <c r="E2329" i="4"/>
  <c r="T2329" i="4" s="1"/>
  <c r="S2329" i="4" s="1"/>
  <c r="V2330" i="4" s="1"/>
  <c r="O2329" i="4"/>
  <c r="U2330" i="4" l="1"/>
  <c r="E2330" i="4"/>
  <c r="T2330" i="4" s="1"/>
  <c r="S2330" i="4" s="1"/>
  <c r="V2331" i="4" s="1"/>
  <c r="C2331" i="4"/>
  <c r="O2330" i="4"/>
  <c r="U2331" i="4" l="1"/>
  <c r="E2331" i="4"/>
  <c r="T2331" i="4" s="1"/>
  <c r="S2331" i="4" s="1"/>
  <c r="V2332" i="4" s="1"/>
  <c r="C2332" i="4"/>
  <c r="O2331" i="4"/>
  <c r="U2332" i="4" l="1"/>
  <c r="C2333" i="4"/>
  <c r="E2332" i="4"/>
  <c r="T2332" i="4" s="1"/>
  <c r="S2332" i="4" s="1"/>
  <c r="V2333" i="4" s="1"/>
  <c r="O2332" i="4"/>
  <c r="U2333" i="4" l="1"/>
  <c r="E2333" i="4"/>
  <c r="T2333" i="4" s="1"/>
  <c r="S2333" i="4" s="1"/>
  <c r="V2334" i="4" s="1"/>
  <c r="C2334" i="4"/>
  <c r="O2333" i="4"/>
  <c r="U2334" i="4" l="1"/>
  <c r="E2334" i="4"/>
  <c r="T2334" i="4" s="1"/>
  <c r="S2334" i="4" s="1"/>
  <c r="V2335" i="4" s="1"/>
  <c r="C2335" i="4"/>
  <c r="O2334" i="4"/>
  <c r="U2335" i="4" l="1"/>
  <c r="C2336" i="4"/>
  <c r="E2335" i="4"/>
  <c r="T2335" i="4" s="1"/>
  <c r="S2335" i="4" s="1"/>
  <c r="V2336" i="4" s="1"/>
  <c r="O2335" i="4"/>
  <c r="U2336" i="4" l="1"/>
  <c r="E2336" i="4"/>
  <c r="T2336" i="4" s="1"/>
  <c r="S2336" i="4" s="1"/>
  <c r="V2337" i="4" s="1"/>
  <c r="C2337" i="4"/>
  <c r="O2336" i="4"/>
  <c r="U2337" i="4" l="1"/>
  <c r="E2337" i="4"/>
  <c r="T2337" i="4" s="1"/>
  <c r="S2337" i="4" s="1"/>
  <c r="V2338" i="4" s="1"/>
  <c r="C2338" i="4"/>
  <c r="O2337" i="4"/>
  <c r="U2338" i="4" l="1"/>
  <c r="C2339" i="4"/>
  <c r="E2338" i="4"/>
  <c r="T2338" i="4" s="1"/>
  <c r="S2338" i="4" s="1"/>
  <c r="V2339" i="4" s="1"/>
  <c r="O2338" i="4"/>
  <c r="U2339" i="4" l="1"/>
  <c r="E2339" i="4"/>
  <c r="T2339" i="4" s="1"/>
  <c r="S2339" i="4" s="1"/>
  <c r="V2340" i="4" s="1"/>
  <c r="C2340" i="4"/>
  <c r="O2339" i="4"/>
  <c r="U2340" i="4" l="1"/>
  <c r="E2340" i="4"/>
  <c r="T2340" i="4" s="1"/>
  <c r="S2340" i="4" s="1"/>
  <c r="V2341" i="4" s="1"/>
  <c r="C2341" i="4"/>
  <c r="O2340" i="4"/>
  <c r="U2341" i="4" l="1"/>
  <c r="C2342" i="4"/>
  <c r="E2341" i="4"/>
  <c r="T2341" i="4" s="1"/>
  <c r="S2341" i="4" s="1"/>
  <c r="V2342" i="4" s="1"/>
  <c r="O2341" i="4"/>
  <c r="U2342" i="4" l="1"/>
  <c r="E2342" i="4"/>
  <c r="T2342" i="4" s="1"/>
  <c r="S2342" i="4" s="1"/>
  <c r="V2343" i="4" s="1"/>
  <c r="C2343" i="4"/>
  <c r="O2342" i="4"/>
  <c r="U2343" i="4" l="1"/>
  <c r="E2343" i="4"/>
  <c r="T2343" i="4" s="1"/>
  <c r="S2343" i="4" s="1"/>
  <c r="V2344" i="4" s="1"/>
  <c r="C2344" i="4"/>
  <c r="O2343" i="4"/>
  <c r="U2344" i="4" l="1"/>
  <c r="C2345" i="4"/>
  <c r="E2344" i="4"/>
  <c r="T2344" i="4" s="1"/>
  <c r="S2344" i="4" s="1"/>
  <c r="V2345" i="4" s="1"/>
  <c r="O2344" i="4"/>
  <c r="U2345" i="4" l="1"/>
  <c r="E2345" i="4"/>
  <c r="T2345" i="4" s="1"/>
  <c r="S2345" i="4" s="1"/>
  <c r="V2346" i="4" s="1"/>
  <c r="C2346" i="4"/>
  <c r="O2345" i="4"/>
  <c r="U2346" i="4" l="1"/>
  <c r="E2346" i="4"/>
  <c r="T2346" i="4" s="1"/>
  <c r="S2346" i="4" s="1"/>
  <c r="V2347" i="4" s="1"/>
  <c r="C2347" i="4"/>
  <c r="O2346" i="4"/>
  <c r="C2348" i="4" l="1"/>
  <c r="U2347" i="4"/>
  <c r="E2347" i="4"/>
  <c r="T2347" i="4" s="1"/>
  <c r="S2347" i="4" s="1"/>
  <c r="V2348" i="4" s="1"/>
  <c r="O2347" i="4"/>
  <c r="U2348" i="4" l="1"/>
  <c r="E2348" i="4"/>
  <c r="T2348" i="4" s="1"/>
  <c r="S2348" i="4" s="1"/>
  <c r="V2349" i="4" s="1"/>
  <c r="C2349" i="4"/>
  <c r="O2348" i="4"/>
  <c r="U2349" i="4" l="1"/>
  <c r="E2349" i="4"/>
  <c r="T2349" i="4" s="1"/>
  <c r="S2349" i="4" s="1"/>
  <c r="V2350" i="4" s="1"/>
  <c r="C2350" i="4"/>
  <c r="O2349" i="4"/>
  <c r="U2350" i="4" l="1"/>
  <c r="C2351" i="4"/>
  <c r="E2350" i="4"/>
  <c r="T2350" i="4" s="1"/>
  <c r="S2350" i="4" s="1"/>
  <c r="V2351" i="4" s="1"/>
  <c r="O2350" i="4"/>
  <c r="U2351" i="4" l="1"/>
  <c r="E2351" i="4"/>
  <c r="T2351" i="4" s="1"/>
  <c r="S2351" i="4" s="1"/>
  <c r="V2352" i="4" s="1"/>
  <c r="C2352" i="4"/>
  <c r="O2351" i="4"/>
  <c r="U2352" i="4" l="1"/>
  <c r="E2352" i="4"/>
  <c r="T2352" i="4" s="1"/>
  <c r="S2352" i="4" s="1"/>
  <c r="V2353" i="4" s="1"/>
  <c r="C2353" i="4"/>
  <c r="O2352" i="4"/>
  <c r="U2353" i="4" l="1"/>
  <c r="C2354" i="4"/>
  <c r="E2353" i="4"/>
  <c r="T2353" i="4" s="1"/>
  <c r="S2353" i="4" s="1"/>
  <c r="V2354" i="4" s="1"/>
  <c r="O2353" i="4"/>
  <c r="U2354" i="4" l="1"/>
  <c r="E2354" i="4"/>
  <c r="T2354" i="4" s="1"/>
  <c r="S2354" i="4" s="1"/>
  <c r="V2355" i="4" s="1"/>
  <c r="C2355" i="4"/>
  <c r="O2354" i="4"/>
  <c r="U2355" i="4" l="1"/>
  <c r="E2355" i="4"/>
  <c r="T2355" i="4" s="1"/>
  <c r="S2355" i="4" s="1"/>
  <c r="V2356" i="4" s="1"/>
  <c r="C2356" i="4"/>
  <c r="O2355" i="4"/>
  <c r="U2356" i="4" l="1"/>
  <c r="C2357" i="4"/>
  <c r="O2356" i="4"/>
  <c r="E2356" i="4"/>
  <c r="T2356" i="4" s="1"/>
  <c r="S2356" i="4" s="1"/>
  <c r="V2357" i="4" s="1"/>
  <c r="U2357" i="4" l="1"/>
  <c r="E2357" i="4"/>
  <c r="T2357" i="4" s="1"/>
  <c r="S2357" i="4" s="1"/>
  <c r="V2358" i="4" s="1"/>
  <c r="C2358" i="4"/>
  <c r="O2357" i="4"/>
  <c r="U2358" i="4" l="1"/>
  <c r="C2359" i="4"/>
  <c r="E2358" i="4"/>
  <c r="T2358" i="4" s="1"/>
  <c r="S2358" i="4" s="1"/>
  <c r="V2359" i="4" s="1"/>
  <c r="O2358" i="4"/>
  <c r="U2359" i="4" l="1"/>
  <c r="C2360" i="4"/>
  <c r="E2359" i="4"/>
  <c r="T2359" i="4" s="1"/>
  <c r="S2359" i="4" s="1"/>
  <c r="V2360" i="4" s="1"/>
  <c r="O2359" i="4"/>
  <c r="U2360" i="4" l="1"/>
  <c r="E2360" i="4"/>
  <c r="T2360" i="4" s="1"/>
  <c r="S2360" i="4" s="1"/>
  <c r="V2361" i="4" s="1"/>
  <c r="C2361" i="4"/>
  <c r="O2360" i="4"/>
  <c r="U2361" i="4" l="1"/>
  <c r="E2361" i="4"/>
  <c r="T2361" i="4" s="1"/>
  <c r="S2361" i="4" s="1"/>
  <c r="V2362" i="4" s="1"/>
  <c r="C2362" i="4"/>
  <c r="O2361" i="4"/>
  <c r="U2362" i="4" l="1"/>
  <c r="C2363" i="4"/>
  <c r="E2362" i="4"/>
  <c r="T2362" i="4" s="1"/>
  <c r="S2362" i="4" s="1"/>
  <c r="V2363" i="4" s="1"/>
  <c r="O2362" i="4"/>
  <c r="U2363" i="4" l="1"/>
  <c r="E2363" i="4"/>
  <c r="T2363" i="4" s="1"/>
  <c r="S2363" i="4" s="1"/>
  <c r="V2364" i="4" s="1"/>
  <c r="C2364" i="4"/>
  <c r="O2363" i="4"/>
  <c r="U2364" i="4" l="1"/>
  <c r="E2364" i="4"/>
  <c r="T2364" i="4" s="1"/>
  <c r="S2364" i="4" s="1"/>
  <c r="V2365" i="4" s="1"/>
  <c r="C2365" i="4"/>
  <c r="O2364" i="4"/>
  <c r="U2365" i="4" l="1"/>
  <c r="C2366" i="4"/>
  <c r="E2365" i="4"/>
  <c r="T2365" i="4" s="1"/>
  <c r="S2365" i="4" s="1"/>
  <c r="V2366" i="4" s="1"/>
  <c r="O2365" i="4"/>
  <c r="U2366" i="4" l="1"/>
  <c r="E2366" i="4"/>
  <c r="T2366" i="4" s="1"/>
  <c r="S2366" i="4" s="1"/>
  <c r="V2367" i="4" s="1"/>
  <c r="C2367" i="4"/>
  <c r="O2366" i="4"/>
  <c r="U2367" i="4" l="1"/>
  <c r="E2367" i="4"/>
  <c r="T2367" i="4" s="1"/>
  <c r="S2367" i="4" s="1"/>
  <c r="V2368" i="4" s="1"/>
  <c r="C2368" i="4"/>
  <c r="O2367" i="4"/>
  <c r="U2368" i="4" l="1"/>
  <c r="C2369" i="4"/>
  <c r="E2368" i="4"/>
  <c r="T2368" i="4" s="1"/>
  <c r="S2368" i="4" s="1"/>
  <c r="V2369" i="4" s="1"/>
  <c r="O2368" i="4"/>
  <c r="U2369" i="4" l="1"/>
  <c r="E2369" i="4"/>
  <c r="T2369" i="4" s="1"/>
  <c r="S2369" i="4" s="1"/>
  <c r="V2370" i="4" s="1"/>
  <c r="C2370" i="4"/>
  <c r="O2369" i="4"/>
  <c r="U2370" i="4" l="1"/>
  <c r="C2371" i="4"/>
  <c r="E2370" i="4"/>
  <c r="T2370" i="4" s="1"/>
  <c r="S2370" i="4" s="1"/>
  <c r="V2371" i="4" s="1"/>
  <c r="O2370" i="4"/>
  <c r="U2371" i="4" l="1"/>
  <c r="C2372" i="4"/>
  <c r="E2371" i="4"/>
  <c r="T2371" i="4" s="1"/>
  <c r="S2371" i="4" s="1"/>
  <c r="V2372" i="4" s="1"/>
  <c r="O2371" i="4"/>
  <c r="U2372" i="4" l="1"/>
  <c r="E2372" i="4"/>
  <c r="T2372" i="4" s="1"/>
  <c r="S2372" i="4" s="1"/>
  <c r="V2373" i="4" s="1"/>
  <c r="C2373" i="4"/>
  <c r="O2372" i="4"/>
  <c r="U2373" i="4" l="1"/>
  <c r="E2373" i="4"/>
  <c r="T2373" i="4" s="1"/>
  <c r="S2373" i="4" s="1"/>
  <c r="V2374" i="4" s="1"/>
  <c r="C2374" i="4"/>
  <c r="O2373" i="4"/>
  <c r="C2375" i="4" l="1"/>
  <c r="U2374" i="4"/>
  <c r="E2374" i="4"/>
  <c r="T2374" i="4" s="1"/>
  <c r="S2374" i="4" s="1"/>
  <c r="V2375" i="4" s="1"/>
  <c r="O2374" i="4"/>
  <c r="U2375" i="4" l="1"/>
  <c r="E2375" i="4"/>
  <c r="T2375" i="4" s="1"/>
  <c r="S2375" i="4" s="1"/>
  <c r="V2376" i="4" s="1"/>
  <c r="C2376" i="4"/>
  <c r="O2375" i="4"/>
  <c r="U2376" i="4" l="1"/>
  <c r="C2377" i="4"/>
  <c r="E2376" i="4"/>
  <c r="T2376" i="4" s="1"/>
  <c r="S2376" i="4" s="1"/>
  <c r="V2377" i="4" s="1"/>
  <c r="O2376" i="4"/>
  <c r="U2377" i="4" l="1"/>
  <c r="C2378" i="4"/>
  <c r="E2377" i="4"/>
  <c r="T2377" i="4" s="1"/>
  <c r="S2377" i="4" s="1"/>
  <c r="V2378" i="4" s="1"/>
  <c r="O2377" i="4"/>
  <c r="U2378" i="4" l="1"/>
  <c r="E2378" i="4"/>
  <c r="T2378" i="4" s="1"/>
  <c r="S2378" i="4" s="1"/>
  <c r="V2379" i="4" s="1"/>
  <c r="C2379" i="4"/>
  <c r="O2378" i="4"/>
  <c r="U2379" i="4" l="1"/>
  <c r="E2379" i="4"/>
  <c r="T2379" i="4" s="1"/>
  <c r="S2379" i="4" s="1"/>
  <c r="V2380" i="4" s="1"/>
  <c r="C2380" i="4"/>
  <c r="O2379" i="4"/>
  <c r="U2380" i="4" l="1"/>
  <c r="C2381" i="4"/>
  <c r="E2380" i="4"/>
  <c r="T2380" i="4" s="1"/>
  <c r="S2380" i="4" s="1"/>
  <c r="V2381" i="4" s="1"/>
  <c r="O2380" i="4"/>
  <c r="U2381" i="4" l="1"/>
  <c r="E2381" i="4"/>
  <c r="T2381" i="4" s="1"/>
  <c r="S2381" i="4" s="1"/>
  <c r="V2382" i="4" s="1"/>
  <c r="C2382" i="4"/>
  <c r="O2381" i="4"/>
  <c r="U2382" i="4" l="1"/>
  <c r="E2382" i="4"/>
  <c r="T2382" i="4" s="1"/>
  <c r="S2382" i="4" s="1"/>
  <c r="V2383" i="4" s="1"/>
  <c r="C2383" i="4"/>
  <c r="O2382" i="4"/>
  <c r="U2383" i="4" l="1"/>
  <c r="C2384" i="4"/>
  <c r="E2383" i="4"/>
  <c r="T2383" i="4" s="1"/>
  <c r="S2383" i="4" s="1"/>
  <c r="V2384" i="4" s="1"/>
  <c r="O2383" i="4"/>
  <c r="U2384" i="4" l="1"/>
  <c r="E2384" i="4"/>
  <c r="T2384" i="4" s="1"/>
  <c r="S2384" i="4" s="1"/>
  <c r="V2385" i="4" s="1"/>
  <c r="C2385" i="4"/>
  <c r="O2384" i="4"/>
  <c r="U2385" i="4" l="1"/>
  <c r="E2385" i="4"/>
  <c r="T2385" i="4" s="1"/>
  <c r="S2385" i="4" s="1"/>
  <c r="V2386" i="4" s="1"/>
  <c r="C2386" i="4"/>
  <c r="O2385" i="4"/>
  <c r="U2386" i="4" l="1"/>
  <c r="C2387" i="4"/>
  <c r="E2386" i="4"/>
  <c r="T2386" i="4" s="1"/>
  <c r="S2386" i="4" s="1"/>
  <c r="V2387" i="4" s="1"/>
  <c r="O2386" i="4"/>
  <c r="U2387" i="4" l="1"/>
  <c r="E2387" i="4"/>
  <c r="T2387" i="4" s="1"/>
  <c r="S2387" i="4" s="1"/>
  <c r="V2388" i="4" s="1"/>
  <c r="C2388" i="4"/>
  <c r="O2387" i="4"/>
  <c r="U2388" i="4" l="1"/>
  <c r="E2388" i="4"/>
  <c r="T2388" i="4" s="1"/>
  <c r="S2388" i="4" s="1"/>
  <c r="V2389" i="4" s="1"/>
  <c r="C2389" i="4"/>
  <c r="O2388" i="4"/>
  <c r="U2389" i="4" l="1"/>
  <c r="C2390" i="4"/>
  <c r="E2389" i="4"/>
  <c r="T2389" i="4" s="1"/>
  <c r="S2389" i="4" s="1"/>
  <c r="V2390" i="4" s="1"/>
  <c r="O2389" i="4"/>
  <c r="U2390" i="4" l="1"/>
  <c r="E2390" i="4"/>
  <c r="T2390" i="4" s="1"/>
  <c r="S2390" i="4" s="1"/>
  <c r="V2391" i="4" s="1"/>
  <c r="C2391" i="4"/>
  <c r="O2390" i="4"/>
  <c r="U2391" i="4" l="1"/>
  <c r="E2391" i="4"/>
  <c r="T2391" i="4" s="1"/>
  <c r="S2391" i="4" s="1"/>
  <c r="V2392" i="4" s="1"/>
  <c r="C2392" i="4"/>
  <c r="O2391" i="4"/>
  <c r="U2392" i="4" l="1"/>
  <c r="C2393" i="4"/>
  <c r="E2392" i="4"/>
  <c r="T2392" i="4" s="1"/>
  <c r="S2392" i="4" s="1"/>
  <c r="V2393" i="4" s="1"/>
  <c r="O2392" i="4"/>
  <c r="U2393" i="4" l="1"/>
  <c r="E2393" i="4"/>
  <c r="T2393" i="4" s="1"/>
  <c r="S2393" i="4" s="1"/>
  <c r="V2394" i="4" s="1"/>
  <c r="C2394" i="4"/>
  <c r="O2393" i="4"/>
  <c r="U2394" i="4" l="1"/>
  <c r="C2395" i="4"/>
  <c r="E2394" i="4"/>
  <c r="T2394" i="4" s="1"/>
  <c r="S2394" i="4" s="1"/>
  <c r="V2395" i="4" s="1"/>
  <c r="O2394" i="4"/>
  <c r="U2395" i="4" l="1"/>
  <c r="C2396" i="4"/>
  <c r="E2395" i="4"/>
  <c r="T2395" i="4" s="1"/>
  <c r="S2395" i="4" s="1"/>
  <c r="V2396" i="4" s="1"/>
  <c r="O2395" i="4"/>
  <c r="U2396" i="4" l="1"/>
  <c r="E2396" i="4"/>
  <c r="T2396" i="4" s="1"/>
  <c r="S2396" i="4" s="1"/>
  <c r="V2397" i="4" s="1"/>
  <c r="C2397" i="4"/>
  <c r="O2396" i="4"/>
  <c r="U2397" i="4" l="1"/>
  <c r="E2397" i="4"/>
  <c r="T2397" i="4" s="1"/>
  <c r="S2397" i="4" s="1"/>
  <c r="V2398" i="4" s="1"/>
  <c r="C2398" i="4"/>
  <c r="O2397" i="4"/>
  <c r="U2398" i="4" l="1"/>
  <c r="C2399" i="4"/>
  <c r="E2398" i="4"/>
  <c r="T2398" i="4" s="1"/>
  <c r="S2398" i="4" s="1"/>
  <c r="V2399" i="4" s="1"/>
  <c r="O2398" i="4"/>
  <c r="U2399" i="4" l="1"/>
  <c r="E2399" i="4"/>
  <c r="T2399" i="4" s="1"/>
  <c r="S2399" i="4" s="1"/>
  <c r="V2400" i="4" s="1"/>
  <c r="C2400" i="4"/>
  <c r="O2399" i="4"/>
  <c r="U2400" i="4" l="1"/>
  <c r="E2400" i="4"/>
  <c r="T2400" i="4" s="1"/>
  <c r="S2400" i="4" s="1"/>
  <c r="V2401" i="4" s="1"/>
  <c r="C2401" i="4"/>
  <c r="O2400" i="4"/>
  <c r="C2402" i="4" l="1"/>
  <c r="E2401" i="4"/>
  <c r="T2401" i="4" s="1"/>
  <c r="S2401" i="4" s="1"/>
  <c r="V2402" i="4" s="1"/>
  <c r="U2401" i="4"/>
  <c r="O2401" i="4"/>
  <c r="U2402" i="4" l="1"/>
  <c r="E2402" i="4"/>
  <c r="T2402" i="4" s="1"/>
  <c r="S2402" i="4" s="1"/>
  <c r="V2403" i="4" s="1"/>
  <c r="C2403" i="4"/>
  <c r="O2402" i="4"/>
  <c r="U2403" i="4" l="1"/>
  <c r="E2403" i="4"/>
  <c r="T2403" i="4" s="1"/>
  <c r="S2403" i="4" s="1"/>
  <c r="V2404" i="4" s="1"/>
  <c r="C2404" i="4"/>
  <c r="O2403" i="4"/>
  <c r="U2404" i="4" l="1"/>
  <c r="C2405" i="4"/>
  <c r="E2404" i="4"/>
  <c r="T2404" i="4" s="1"/>
  <c r="S2404" i="4" s="1"/>
  <c r="V2405" i="4" s="1"/>
  <c r="O2404" i="4"/>
  <c r="U2405" i="4" l="1"/>
  <c r="E2405" i="4"/>
  <c r="T2405" i="4" s="1"/>
  <c r="S2405" i="4" s="1"/>
  <c r="V2406" i="4" s="1"/>
  <c r="C2406" i="4"/>
  <c r="O2405" i="4"/>
  <c r="U2406" i="4" l="1"/>
  <c r="C2407" i="4"/>
  <c r="O2406" i="4"/>
  <c r="E2406" i="4"/>
  <c r="T2406" i="4" s="1"/>
  <c r="S2406" i="4" s="1"/>
  <c r="V2407" i="4" s="1"/>
  <c r="U2407" i="4" l="1"/>
  <c r="C2408" i="4"/>
  <c r="E2407" i="4"/>
  <c r="T2407" i="4" s="1"/>
  <c r="S2407" i="4" s="1"/>
  <c r="V2408" i="4" s="1"/>
  <c r="O2407" i="4"/>
  <c r="U2408" i="4" l="1"/>
  <c r="E2408" i="4"/>
  <c r="T2408" i="4" s="1"/>
  <c r="S2408" i="4" s="1"/>
  <c r="V2409" i="4" s="1"/>
  <c r="C2409" i="4"/>
  <c r="O2408" i="4"/>
  <c r="U2409" i="4" l="1"/>
  <c r="E2409" i="4"/>
  <c r="T2409" i="4" s="1"/>
  <c r="S2409" i="4" s="1"/>
  <c r="V2410" i="4" s="1"/>
  <c r="C2410" i="4"/>
  <c r="O2409" i="4"/>
  <c r="U2410" i="4" l="1"/>
  <c r="C2411" i="4"/>
  <c r="E2410" i="4"/>
  <c r="T2410" i="4" s="1"/>
  <c r="S2410" i="4" s="1"/>
  <c r="V2411" i="4" s="1"/>
  <c r="O2410" i="4"/>
  <c r="U2411" i="4" l="1"/>
  <c r="E2411" i="4"/>
  <c r="T2411" i="4" s="1"/>
  <c r="S2411" i="4" s="1"/>
  <c r="V2412" i="4" s="1"/>
  <c r="C2412" i="4"/>
  <c r="O2411" i="4"/>
  <c r="U2412" i="4" l="1"/>
  <c r="C2413" i="4"/>
  <c r="E2412" i="4"/>
  <c r="T2412" i="4" s="1"/>
  <c r="S2412" i="4" s="1"/>
  <c r="V2413" i="4" s="1"/>
  <c r="O2412" i="4"/>
  <c r="U2413" i="4" l="1"/>
  <c r="C2414" i="4"/>
  <c r="E2413" i="4"/>
  <c r="T2413" i="4" s="1"/>
  <c r="S2413" i="4" s="1"/>
  <c r="V2414" i="4" s="1"/>
  <c r="O2413" i="4"/>
  <c r="U2414" i="4" l="1"/>
  <c r="E2414" i="4"/>
  <c r="T2414" i="4" s="1"/>
  <c r="S2414" i="4" s="1"/>
  <c r="V2415" i="4" s="1"/>
  <c r="C2415" i="4"/>
  <c r="O2414" i="4"/>
  <c r="U2415" i="4" l="1"/>
  <c r="E2415" i="4"/>
  <c r="T2415" i="4" s="1"/>
  <c r="S2415" i="4" s="1"/>
  <c r="V2416" i="4" s="1"/>
  <c r="C2416" i="4"/>
  <c r="O2415" i="4"/>
  <c r="U2416" i="4" l="1"/>
  <c r="C2417" i="4"/>
  <c r="E2416" i="4"/>
  <c r="T2416" i="4" s="1"/>
  <c r="S2416" i="4" s="1"/>
  <c r="V2417" i="4" s="1"/>
  <c r="O2416" i="4"/>
  <c r="U2417" i="4" l="1"/>
  <c r="E2417" i="4"/>
  <c r="T2417" i="4" s="1"/>
  <c r="S2417" i="4" s="1"/>
  <c r="V2418" i="4" s="1"/>
  <c r="C2418" i="4"/>
  <c r="O2417" i="4"/>
  <c r="U2418" i="4" l="1"/>
  <c r="E2418" i="4"/>
  <c r="T2418" i="4" s="1"/>
  <c r="S2418" i="4" s="1"/>
  <c r="V2419" i="4" s="1"/>
  <c r="C2419" i="4"/>
  <c r="O2418" i="4"/>
  <c r="U2419" i="4" l="1"/>
  <c r="C2420" i="4"/>
  <c r="E2419" i="4"/>
  <c r="T2419" i="4" s="1"/>
  <c r="S2419" i="4" s="1"/>
  <c r="V2420" i="4" s="1"/>
  <c r="O2419" i="4"/>
  <c r="U2420" i="4" l="1"/>
  <c r="E2420" i="4"/>
  <c r="T2420" i="4" s="1"/>
  <c r="S2420" i="4" s="1"/>
  <c r="V2421" i="4" s="1"/>
  <c r="C2421" i="4"/>
  <c r="O2420" i="4"/>
  <c r="U2421" i="4" l="1"/>
  <c r="E2421" i="4"/>
  <c r="T2421" i="4" s="1"/>
  <c r="S2421" i="4" s="1"/>
  <c r="V2422" i="4" s="1"/>
  <c r="C2422" i="4"/>
  <c r="O2421" i="4"/>
  <c r="U2422" i="4" l="1"/>
  <c r="C2423" i="4"/>
  <c r="E2422" i="4"/>
  <c r="T2422" i="4" s="1"/>
  <c r="S2422" i="4" s="1"/>
  <c r="V2423" i="4" s="1"/>
  <c r="O2422" i="4"/>
  <c r="U2423" i="4" l="1"/>
  <c r="E2423" i="4"/>
  <c r="T2423" i="4" s="1"/>
  <c r="S2423" i="4" s="1"/>
  <c r="V2424" i="4" s="1"/>
  <c r="C2424" i="4"/>
  <c r="O2423" i="4"/>
  <c r="U2424" i="4" l="1"/>
  <c r="E2424" i="4"/>
  <c r="T2424" i="4" s="1"/>
  <c r="S2424" i="4" s="1"/>
  <c r="V2425" i="4" s="1"/>
  <c r="C2425" i="4"/>
  <c r="O2424" i="4"/>
  <c r="U2425" i="4" l="1"/>
  <c r="C2426" i="4"/>
  <c r="E2425" i="4"/>
  <c r="T2425" i="4" s="1"/>
  <c r="S2425" i="4" s="1"/>
  <c r="V2426" i="4" s="1"/>
  <c r="O2425" i="4"/>
  <c r="U2426" i="4" l="1"/>
  <c r="E2426" i="4"/>
  <c r="T2426" i="4" s="1"/>
  <c r="S2426" i="4" s="1"/>
  <c r="V2427" i="4" s="1"/>
  <c r="C2427" i="4"/>
  <c r="O2426" i="4"/>
  <c r="U2427" i="4" l="1"/>
  <c r="E2427" i="4"/>
  <c r="T2427" i="4" s="1"/>
  <c r="S2427" i="4" s="1"/>
  <c r="V2428" i="4" s="1"/>
  <c r="C2428" i="4"/>
  <c r="O2427" i="4"/>
  <c r="C2429" i="4" l="1"/>
  <c r="U2428" i="4"/>
  <c r="E2428" i="4"/>
  <c r="T2428" i="4" s="1"/>
  <c r="S2428" i="4" s="1"/>
  <c r="V2429" i="4" s="1"/>
  <c r="O2428" i="4"/>
  <c r="U2429" i="4" l="1"/>
  <c r="E2429" i="4"/>
  <c r="T2429" i="4" s="1"/>
  <c r="S2429" i="4" s="1"/>
  <c r="V2430" i="4" s="1"/>
  <c r="C2430" i="4"/>
  <c r="O2429" i="4"/>
  <c r="U2430" i="4" l="1"/>
  <c r="C2431" i="4"/>
  <c r="E2430" i="4"/>
  <c r="T2430" i="4" s="1"/>
  <c r="S2430" i="4" s="1"/>
  <c r="V2431" i="4" s="1"/>
  <c r="O2430" i="4"/>
  <c r="U2431" i="4" l="1"/>
  <c r="C2432" i="4"/>
  <c r="E2431" i="4"/>
  <c r="T2431" i="4" s="1"/>
  <c r="S2431" i="4" s="1"/>
  <c r="V2432" i="4" s="1"/>
  <c r="O2431" i="4"/>
  <c r="U2432" i="4" l="1"/>
  <c r="E2432" i="4"/>
  <c r="T2432" i="4" s="1"/>
  <c r="S2432" i="4" s="1"/>
  <c r="V2433" i="4" s="1"/>
  <c r="C2433" i="4"/>
  <c r="O2432" i="4"/>
  <c r="U2433" i="4" l="1"/>
  <c r="E2433" i="4"/>
  <c r="T2433" i="4" s="1"/>
  <c r="S2433" i="4" s="1"/>
  <c r="V2434" i="4" s="1"/>
  <c r="C2434" i="4"/>
  <c r="O2433" i="4"/>
  <c r="U2434" i="4" l="1"/>
  <c r="C2435" i="4"/>
  <c r="E2434" i="4"/>
  <c r="T2434" i="4" s="1"/>
  <c r="S2434" i="4" s="1"/>
  <c r="V2435" i="4" s="1"/>
  <c r="O2434" i="4"/>
  <c r="U2435" i="4" l="1"/>
  <c r="E2435" i="4"/>
  <c r="T2435" i="4" s="1"/>
  <c r="S2435" i="4" s="1"/>
  <c r="V2436" i="4" s="1"/>
  <c r="C2436" i="4"/>
  <c r="O2435" i="4"/>
  <c r="U2436" i="4" l="1"/>
  <c r="E2436" i="4"/>
  <c r="T2436" i="4" s="1"/>
  <c r="S2436" i="4" s="1"/>
  <c r="V2437" i="4" s="1"/>
  <c r="C2437" i="4"/>
  <c r="O2436" i="4"/>
  <c r="U2437" i="4" l="1"/>
  <c r="C2438" i="4"/>
  <c r="E2437" i="4"/>
  <c r="T2437" i="4" s="1"/>
  <c r="S2437" i="4" s="1"/>
  <c r="V2438" i="4" s="1"/>
  <c r="O2437" i="4"/>
  <c r="U2438" i="4" l="1"/>
  <c r="E2438" i="4"/>
  <c r="T2438" i="4" s="1"/>
  <c r="S2438" i="4" s="1"/>
  <c r="V2439" i="4" s="1"/>
  <c r="C2439" i="4"/>
  <c r="O2438" i="4"/>
  <c r="U2439" i="4" l="1"/>
  <c r="E2439" i="4"/>
  <c r="T2439" i="4" s="1"/>
  <c r="S2439" i="4" s="1"/>
  <c r="V2440" i="4" s="1"/>
  <c r="C2440" i="4"/>
  <c r="O2439" i="4"/>
  <c r="U2440" i="4" l="1"/>
  <c r="C2441" i="4"/>
  <c r="E2440" i="4"/>
  <c r="T2440" i="4" s="1"/>
  <c r="S2440" i="4" s="1"/>
  <c r="V2441" i="4" s="1"/>
  <c r="O2440" i="4"/>
  <c r="U2441" i="4" l="1"/>
  <c r="E2441" i="4"/>
  <c r="T2441" i="4" s="1"/>
  <c r="S2441" i="4" s="1"/>
  <c r="V2442" i="4" s="1"/>
  <c r="C2442" i="4"/>
  <c r="O2441" i="4"/>
  <c r="U2442" i="4" l="1"/>
  <c r="C2443" i="4"/>
  <c r="E2442" i="4"/>
  <c r="T2442" i="4" s="1"/>
  <c r="S2442" i="4" s="1"/>
  <c r="V2443" i="4" s="1"/>
  <c r="O2442" i="4"/>
  <c r="U2443" i="4" l="1"/>
  <c r="C2444" i="4"/>
  <c r="E2443" i="4"/>
  <c r="T2443" i="4" s="1"/>
  <c r="S2443" i="4" s="1"/>
  <c r="V2444" i="4" s="1"/>
  <c r="O2443" i="4"/>
  <c r="U2444" i="4" l="1"/>
  <c r="E2444" i="4"/>
  <c r="T2444" i="4" s="1"/>
  <c r="S2444" i="4" s="1"/>
  <c r="V2445" i="4" s="1"/>
  <c r="C2445" i="4"/>
  <c r="O2444" i="4"/>
  <c r="U2445" i="4" l="1"/>
  <c r="E2445" i="4"/>
  <c r="T2445" i="4" s="1"/>
  <c r="S2445" i="4" s="1"/>
  <c r="V2446" i="4" s="1"/>
  <c r="C2446" i="4"/>
  <c r="O2445" i="4"/>
  <c r="U2446" i="4" l="1"/>
  <c r="C2447" i="4"/>
  <c r="E2446" i="4"/>
  <c r="T2446" i="4" s="1"/>
  <c r="S2446" i="4" s="1"/>
  <c r="V2447" i="4" s="1"/>
  <c r="O2446" i="4"/>
  <c r="U2447" i="4" l="1"/>
  <c r="E2447" i="4"/>
  <c r="T2447" i="4" s="1"/>
  <c r="S2447" i="4" s="1"/>
  <c r="V2448" i="4" s="1"/>
  <c r="C2448" i="4"/>
  <c r="O2447" i="4"/>
  <c r="U2448" i="4" l="1"/>
  <c r="C2449" i="4"/>
  <c r="E2448" i="4"/>
  <c r="T2448" i="4" s="1"/>
  <c r="S2448" i="4" s="1"/>
  <c r="V2449" i="4" s="1"/>
  <c r="O2448" i="4"/>
  <c r="U2449" i="4" l="1"/>
  <c r="C2450" i="4"/>
  <c r="E2449" i="4"/>
  <c r="T2449" i="4" s="1"/>
  <c r="S2449" i="4" s="1"/>
  <c r="V2450" i="4" s="1"/>
  <c r="O2449" i="4"/>
  <c r="U2450" i="4" l="1"/>
  <c r="E2450" i="4"/>
  <c r="T2450" i="4" s="1"/>
  <c r="S2450" i="4" s="1"/>
  <c r="V2451" i="4" s="1"/>
  <c r="C2451" i="4"/>
  <c r="O2450" i="4"/>
  <c r="U2451" i="4" l="1"/>
  <c r="E2451" i="4"/>
  <c r="T2451" i="4" s="1"/>
  <c r="S2451" i="4" s="1"/>
  <c r="V2452" i="4" s="1"/>
  <c r="C2452" i="4"/>
  <c r="O2451" i="4"/>
  <c r="U2452" i="4" l="1"/>
  <c r="C2453" i="4"/>
  <c r="E2452" i="4"/>
  <c r="T2452" i="4" s="1"/>
  <c r="S2452" i="4" s="1"/>
  <c r="V2453" i="4" s="1"/>
  <c r="O2452" i="4"/>
  <c r="U2453" i="4" l="1"/>
  <c r="E2453" i="4"/>
  <c r="T2453" i="4" s="1"/>
  <c r="S2453" i="4" s="1"/>
  <c r="V2454" i="4" s="1"/>
  <c r="C2454" i="4"/>
  <c r="O2453" i="4"/>
  <c r="U2454" i="4" l="1"/>
  <c r="E2454" i="4"/>
  <c r="T2454" i="4" s="1"/>
  <c r="S2454" i="4" s="1"/>
  <c r="V2455" i="4" s="1"/>
  <c r="C2455" i="4"/>
  <c r="O2454" i="4"/>
  <c r="C2456" i="4" l="1"/>
  <c r="E2455" i="4"/>
  <c r="T2455" i="4" s="1"/>
  <c r="S2455" i="4" s="1"/>
  <c r="V2456" i="4" s="1"/>
  <c r="U2455" i="4"/>
  <c r="O2455" i="4"/>
  <c r="U2456" i="4" l="1"/>
  <c r="C2457" i="4"/>
  <c r="O2456" i="4"/>
  <c r="E2456" i="4"/>
  <c r="T2456" i="4" s="1"/>
  <c r="S2456" i="4" s="1"/>
  <c r="V2457" i="4" s="1"/>
  <c r="U2457" i="4" l="1"/>
  <c r="E2457" i="4"/>
  <c r="T2457" i="4" s="1"/>
  <c r="S2457" i="4" s="1"/>
  <c r="V2458" i="4" s="1"/>
  <c r="C2458" i="4"/>
  <c r="O2457" i="4"/>
  <c r="U2458" i="4" l="1"/>
  <c r="C2459" i="4"/>
  <c r="E2458" i="4"/>
  <c r="T2458" i="4" s="1"/>
  <c r="S2458" i="4" s="1"/>
  <c r="V2459" i="4" s="1"/>
  <c r="O2458" i="4"/>
  <c r="U2459" i="4" l="1"/>
  <c r="E2459" i="4"/>
  <c r="T2459" i="4" s="1"/>
  <c r="S2459" i="4" s="1"/>
  <c r="V2460" i="4" s="1"/>
  <c r="C2460" i="4"/>
  <c r="O2459" i="4"/>
  <c r="U2460" i="4" l="1"/>
  <c r="C2461" i="4"/>
  <c r="E2460" i="4"/>
  <c r="T2460" i="4" s="1"/>
  <c r="S2460" i="4" s="1"/>
  <c r="V2461" i="4" s="1"/>
  <c r="O2460" i="4"/>
  <c r="U2461" i="4" l="1"/>
  <c r="C2462" i="4"/>
  <c r="E2461" i="4"/>
  <c r="T2461" i="4" s="1"/>
  <c r="S2461" i="4" s="1"/>
  <c r="V2462" i="4" s="1"/>
  <c r="O2461" i="4"/>
  <c r="U2462" i="4" l="1"/>
  <c r="E2462" i="4"/>
  <c r="T2462" i="4" s="1"/>
  <c r="S2462" i="4" s="1"/>
  <c r="V2463" i="4" s="1"/>
  <c r="C2463" i="4"/>
  <c r="O2462" i="4"/>
  <c r="U2463" i="4" l="1"/>
  <c r="E2463" i="4"/>
  <c r="T2463" i="4" s="1"/>
  <c r="S2463" i="4" s="1"/>
  <c r="V2464" i="4" s="1"/>
  <c r="C2464" i="4"/>
  <c r="O2463" i="4"/>
  <c r="U2464" i="4" l="1"/>
  <c r="C2465" i="4"/>
  <c r="E2464" i="4"/>
  <c r="T2464" i="4" s="1"/>
  <c r="S2464" i="4" s="1"/>
  <c r="V2465" i="4" s="1"/>
  <c r="O2464" i="4"/>
  <c r="U2465" i="4" l="1"/>
  <c r="E2465" i="4"/>
  <c r="T2465" i="4" s="1"/>
  <c r="S2465" i="4" s="1"/>
  <c r="V2466" i="4" s="1"/>
  <c r="C2466" i="4"/>
  <c r="O2465" i="4"/>
  <c r="U2466" i="4" l="1"/>
  <c r="C2467" i="4"/>
  <c r="E2466" i="4"/>
  <c r="T2466" i="4" s="1"/>
  <c r="S2466" i="4" s="1"/>
  <c r="V2467" i="4" s="1"/>
  <c r="O2466" i="4"/>
  <c r="U2467" i="4" l="1"/>
  <c r="C2468" i="4"/>
  <c r="E2467" i="4"/>
  <c r="T2467" i="4" s="1"/>
  <c r="S2467" i="4" s="1"/>
  <c r="V2468" i="4" s="1"/>
  <c r="O2467" i="4"/>
  <c r="U2468" i="4" l="1"/>
  <c r="E2468" i="4"/>
  <c r="T2468" i="4" s="1"/>
  <c r="S2468" i="4" s="1"/>
  <c r="V2469" i="4" s="1"/>
  <c r="C2469" i="4"/>
  <c r="O2468" i="4"/>
  <c r="U2469" i="4" l="1"/>
  <c r="E2469" i="4"/>
  <c r="T2469" i="4" s="1"/>
  <c r="S2469" i="4" s="1"/>
  <c r="V2470" i="4" s="1"/>
  <c r="C2470" i="4"/>
  <c r="O2469" i="4"/>
  <c r="U2470" i="4" l="1"/>
  <c r="C2471" i="4"/>
  <c r="E2470" i="4"/>
  <c r="T2470" i="4" s="1"/>
  <c r="S2470" i="4" s="1"/>
  <c r="V2471" i="4" s="1"/>
  <c r="O2470" i="4"/>
  <c r="U2471" i="4" l="1"/>
  <c r="E2471" i="4"/>
  <c r="T2471" i="4" s="1"/>
  <c r="S2471" i="4" s="1"/>
  <c r="V2472" i="4" s="1"/>
  <c r="C2472" i="4"/>
  <c r="O2471" i="4"/>
  <c r="U2472" i="4" l="1"/>
  <c r="C2473" i="4"/>
  <c r="E2472" i="4"/>
  <c r="T2472" i="4" s="1"/>
  <c r="S2472" i="4" s="1"/>
  <c r="V2473" i="4" s="1"/>
  <c r="O2472" i="4"/>
  <c r="U2473" i="4" l="1"/>
  <c r="C2474" i="4"/>
  <c r="E2473" i="4"/>
  <c r="T2473" i="4" s="1"/>
  <c r="S2473" i="4" s="1"/>
  <c r="V2474" i="4" s="1"/>
  <c r="O2473" i="4"/>
  <c r="U2474" i="4" l="1"/>
  <c r="E2474" i="4"/>
  <c r="T2474" i="4" s="1"/>
  <c r="S2474" i="4" s="1"/>
  <c r="V2475" i="4" s="1"/>
  <c r="C2475" i="4"/>
  <c r="O2474" i="4"/>
  <c r="U2475" i="4" l="1"/>
  <c r="E2475" i="4"/>
  <c r="T2475" i="4" s="1"/>
  <c r="S2475" i="4" s="1"/>
  <c r="V2476" i="4" s="1"/>
  <c r="C2476" i="4"/>
  <c r="O2475" i="4"/>
  <c r="U2476" i="4" l="1"/>
  <c r="C2477" i="4"/>
  <c r="E2476" i="4"/>
  <c r="T2476" i="4" s="1"/>
  <c r="S2476" i="4" s="1"/>
  <c r="V2477" i="4" s="1"/>
  <c r="O2476" i="4"/>
  <c r="U2477" i="4" l="1"/>
  <c r="E2477" i="4"/>
  <c r="T2477" i="4" s="1"/>
  <c r="S2477" i="4" s="1"/>
  <c r="V2478" i="4" s="1"/>
  <c r="C2478" i="4"/>
  <c r="O2477" i="4"/>
  <c r="U2478" i="4" l="1"/>
  <c r="C2479" i="4"/>
  <c r="E2478" i="4"/>
  <c r="T2478" i="4" s="1"/>
  <c r="S2478" i="4" s="1"/>
  <c r="V2479" i="4" s="1"/>
  <c r="O2478" i="4"/>
  <c r="U2479" i="4" l="1"/>
  <c r="C2480" i="4"/>
  <c r="E2479" i="4"/>
  <c r="T2479" i="4" s="1"/>
  <c r="S2479" i="4" s="1"/>
  <c r="V2480" i="4" s="1"/>
  <c r="O2479" i="4"/>
  <c r="U2480" i="4" l="1"/>
  <c r="E2480" i="4"/>
  <c r="T2480" i="4" s="1"/>
  <c r="S2480" i="4" s="1"/>
  <c r="V2481" i="4" s="1"/>
  <c r="C2481" i="4"/>
  <c r="O2480" i="4"/>
  <c r="U2481" i="4" l="1"/>
  <c r="E2481" i="4"/>
  <c r="T2481" i="4" s="1"/>
  <c r="S2481" i="4" s="1"/>
  <c r="V2482" i="4" s="1"/>
  <c r="C2482" i="4"/>
  <c r="O2481" i="4"/>
  <c r="C2483" i="4" l="1"/>
  <c r="U2482" i="4"/>
  <c r="E2482" i="4"/>
  <c r="T2482" i="4" s="1"/>
  <c r="S2482" i="4" s="1"/>
  <c r="V2483" i="4" s="1"/>
  <c r="O2482" i="4"/>
  <c r="U2483" i="4" l="1"/>
  <c r="E2483" i="4"/>
  <c r="T2483" i="4" s="1"/>
  <c r="S2483" i="4" s="1"/>
  <c r="V2484" i="4" s="1"/>
  <c r="C2484" i="4"/>
  <c r="O2483" i="4"/>
  <c r="U2484" i="4" l="1"/>
  <c r="C2485" i="4"/>
  <c r="E2484" i="4"/>
  <c r="T2484" i="4" s="1"/>
  <c r="S2484" i="4" s="1"/>
  <c r="V2485" i="4" s="1"/>
  <c r="O2484" i="4"/>
  <c r="U2485" i="4" l="1"/>
  <c r="C2486" i="4"/>
  <c r="E2485" i="4"/>
  <c r="T2485" i="4" s="1"/>
  <c r="S2485" i="4" s="1"/>
  <c r="V2486" i="4" s="1"/>
  <c r="O2485" i="4"/>
  <c r="U2486" i="4" l="1"/>
  <c r="E2486" i="4"/>
  <c r="T2486" i="4" s="1"/>
  <c r="S2486" i="4" s="1"/>
  <c r="V2487" i="4" s="1"/>
  <c r="C2487" i="4"/>
  <c r="O2486" i="4"/>
  <c r="U2487" i="4" l="1"/>
  <c r="E2487" i="4"/>
  <c r="T2487" i="4" s="1"/>
  <c r="S2487" i="4" s="1"/>
  <c r="V2488" i="4" s="1"/>
  <c r="C2488" i="4"/>
  <c r="O2487" i="4"/>
  <c r="U2488" i="4" l="1"/>
  <c r="C2489" i="4"/>
  <c r="E2488" i="4"/>
  <c r="T2488" i="4" s="1"/>
  <c r="S2488" i="4" s="1"/>
  <c r="V2489" i="4" s="1"/>
  <c r="O2488" i="4"/>
  <c r="U2489" i="4" l="1"/>
  <c r="E2489" i="4"/>
  <c r="T2489" i="4" s="1"/>
  <c r="S2489" i="4" s="1"/>
  <c r="V2490" i="4" s="1"/>
  <c r="C2490" i="4"/>
  <c r="O2489" i="4"/>
  <c r="U2490" i="4" l="1"/>
  <c r="C2491" i="4"/>
  <c r="E2490" i="4"/>
  <c r="T2490" i="4" s="1"/>
  <c r="S2490" i="4" s="1"/>
  <c r="V2491" i="4" s="1"/>
  <c r="O2490" i="4"/>
  <c r="U2491" i="4" l="1"/>
  <c r="C2492" i="4"/>
  <c r="E2491" i="4"/>
  <c r="T2491" i="4" s="1"/>
  <c r="S2491" i="4" s="1"/>
  <c r="V2492" i="4" s="1"/>
  <c r="O2491" i="4"/>
  <c r="U2492" i="4" l="1"/>
  <c r="E2492" i="4"/>
  <c r="T2492" i="4" s="1"/>
  <c r="S2492" i="4" s="1"/>
  <c r="V2493" i="4" s="1"/>
  <c r="C2493" i="4"/>
  <c r="O2492" i="4"/>
  <c r="U2493" i="4" l="1"/>
  <c r="E2493" i="4"/>
  <c r="T2493" i="4" s="1"/>
  <c r="S2493" i="4" s="1"/>
  <c r="V2494" i="4" s="1"/>
  <c r="C2494" i="4"/>
  <c r="O2493" i="4"/>
  <c r="U2494" i="4" l="1"/>
  <c r="C2495" i="4"/>
  <c r="E2494" i="4"/>
  <c r="T2494" i="4" s="1"/>
  <c r="S2494" i="4" s="1"/>
  <c r="V2495" i="4" s="1"/>
  <c r="O2494" i="4"/>
  <c r="U2495" i="4" l="1"/>
  <c r="E2495" i="4"/>
  <c r="T2495" i="4" s="1"/>
  <c r="S2495" i="4" s="1"/>
  <c r="V2496" i="4" s="1"/>
  <c r="C2496" i="4"/>
  <c r="O2495" i="4"/>
  <c r="U2496" i="4" l="1"/>
  <c r="C2497" i="4"/>
  <c r="E2496" i="4"/>
  <c r="T2496" i="4" s="1"/>
  <c r="S2496" i="4" s="1"/>
  <c r="V2497" i="4" s="1"/>
  <c r="O2496" i="4"/>
  <c r="U2497" i="4" l="1"/>
  <c r="C2498" i="4"/>
  <c r="E2497" i="4"/>
  <c r="T2497" i="4" s="1"/>
  <c r="S2497" i="4" s="1"/>
  <c r="V2498" i="4" s="1"/>
  <c r="O2497" i="4"/>
  <c r="U2498" i="4" l="1"/>
  <c r="E2498" i="4"/>
  <c r="T2498" i="4" s="1"/>
  <c r="S2498" i="4" s="1"/>
  <c r="V2499" i="4" s="1"/>
  <c r="C2499" i="4"/>
  <c r="O2498" i="4"/>
  <c r="U2499" i="4" l="1"/>
  <c r="E2499" i="4"/>
  <c r="T2499" i="4" s="1"/>
  <c r="S2499" i="4" s="1"/>
  <c r="V2500" i="4" s="1"/>
  <c r="C2500" i="4"/>
  <c r="O2499" i="4"/>
  <c r="U2500" i="4" l="1"/>
  <c r="C2501" i="4"/>
  <c r="E2500" i="4"/>
  <c r="T2500" i="4" s="1"/>
  <c r="S2500" i="4" s="1"/>
  <c r="V2501" i="4" s="1"/>
  <c r="O2500" i="4"/>
  <c r="U2501" i="4" l="1"/>
  <c r="E2501" i="4"/>
  <c r="T2501" i="4" s="1"/>
  <c r="S2501" i="4" s="1"/>
  <c r="V2502" i="4" s="1"/>
  <c r="C2502" i="4"/>
  <c r="O2501" i="4"/>
  <c r="U2502" i="4" l="1"/>
  <c r="C2503" i="4"/>
  <c r="E2502" i="4"/>
  <c r="T2502" i="4" s="1"/>
  <c r="S2502" i="4" s="1"/>
  <c r="V2503" i="4" s="1"/>
  <c r="O2502" i="4"/>
  <c r="U2503" i="4" l="1"/>
  <c r="C2504" i="4"/>
  <c r="E2503" i="4"/>
  <c r="T2503" i="4" s="1"/>
  <c r="S2503" i="4" s="1"/>
  <c r="V2504" i="4" s="1"/>
  <c r="O2503" i="4"/>
  <c r="U2504" i="4" l="1"/>
  <c r="E2504" i="4"/>
  <c r="T2504" i="4" s="1"/>
  <c r="S2504" i="4" s="1"/>
  <c r="V2505" i="4" s="1"/>
  <c r="C2505" i="4"/>
  <c r="O2504" i="4"/>
  <c r="U2505" i="4" l="1"/>
  <c r="E2505" i="4"/>
  <c r="T2505" i="4" s="1"/>
  <c r="S2505" i="4" s="1"/>
  <c r="V2506" i="4" s="1"/>
  <c r="C2506" i="4"/>
  <c r="O2505" i="4"/>
  <c r="U2506" i="4" l="1"/>
  <c r="C2507" i="4"/>
  <c r="O2506" i="4"/>
  <c r="E2506" i="4"/>
  <c r="T2506" i="4" s="1"/>
  <c r="S2506" i="4" s="1"/>
  <c r="V2507" i="4" s="1"/>
  <c r="U2507" i="4" l="1"/>
  <c r="E2507" i="4"/>
  <c r="T2507" i="4" s="1"/>
  <c r="S2507" i="4" s="1"/>
  <c r="V2508" i="4" s="1"/>
  <c r="C2508" i="4"/>
  <c r="O2507" i="4"/>
  <c r="U2508" i="4" l="1"/>
  <c r="E2508" i="4"/>
  <c r="T2508" i="4" s="1"/>
  <c r="S2508" i="4" s="1"/>
  <c r="V2509" i="4" s="1"/>
  <c r="C2509" i="4"/>
  <c r="O2508" i="4"/>
  <c r="C2510" i="4" l="1"/>
  <c r="E2509" i="4"/>
  <c r="T2509" i="4" s="1"/>
  <c r="S2509" i="4" s="1"/>
  <c r="V2510" i="4" s="1"/>
  <c r="U2509" i="4"/>
  <c r="O2509" i="4"/>
  <c r="U2510" i="4" l="1"/>
  <c r="E2510" i="4"/>
  <c r="T2510" i="4" s="1"/>
  <c r="S2510" i="4" s="1"/>
  <c r="V2511" i="4" s="1"/>
  <c r="C2511" i="4"/>
  <c r="O2510" i="4"/>
  <c r="U2511" i="4" l="1"/>
  <c r="E2511" i="4"/>
  <c r="T2511" i="4" s="1"/>
  <c r="S2511" i="4" s="1"/>
  <c r="V2512" i="4" s="1"/>
  <c r="C2512" i="4"/>
  <c r="O2511" i="4"/>
  <c r="U2512" i="4" l="1"/>
  <c r="C2513" i="4"/>
  <c r="E2512" i="4"/>
  <c r="T2512" i="4" s="1"/>
  <c r="S2512" i="4" s="1"/>
  <c r="V2513" i="4" s="1"/>
  <c r="O2512" i="4"/>
  <c r="U2513" i="4" l="1"/>
  <c r="E2513" i="4"/>
  <c r="T2513" i="4" s="1"/>
  <c r="S2513" i="4" s="1"/>
  <c r="V2514" i="4" s="1"/>
  <c r="C2514" i="4"/>
  <c r="O2513" i="4"/>
  <c r="U2514" i="4" l="1"/>
  <c r="E2514" i="4"/>
  <c r="T2514" i="4" s="1"/>
  <c r="S2514" i="4" s="1"/>
  <c r="V2515" i="4" s="1"/>
  <c r="C2515" i="4"/>
  <c r="O2514" i="4"/>
  <c r="U2515" i="4" l="1"/>
  <c r="C2516" i="4"/>
  <c r="E2515" i="4"/>
  <c r="T2515" i="4" s="1"/>
  <c r="S2515" i="4" s="1"/>
  <c r="V2516" i="4" s="1"/>
  <c r="O2515" i="4"/>
  <c r="U2516" i="4" l="1"/>
  <c r="E2516" i="4"/>
  <c r="T2516" i="4" s="1"/>
  <c r="S2516" i="4" s="1"/>
  <c r="V2517" i="4" s="1"/>
  <c r="C2517" i="4"/>
  <c r="O2516" i="4"/>
  <c r="U2517" i="4" l="1"/>
  <c r="E2517" i="4"/>
  <c r="T2517" i="4" s="1"/>
  <c r="S2517" i="4" s="1"/>
  <c r="V2518" i="4" s="1"/>
  <c r="C2518" i="4"/>
  <c r="O2517" i="4"/>
  <c r="U2518" i="4" l="1"/>
  <c r="C2519" i="4"/>
  <c r="E2518" i="4"/>
  <c r="T2518" i="4" s="1"/>
  <c r="S2518" i="4" s="1"/>
  <c r="V2519" i="4" s="1"/>
  <c r="O2518" i="4"/>
  <c r="U2519" i="4" l="1"/>
  <c r="E2519" i="4"/>
  <c r="T2519" i="4" s="1"/>
  <c r="S2519" i="4" s="1"/>
  <c r="V2520" i="4" s="1"/>
  <c r="C2520" i="4"/>
  <c r="O2519" i="4"/>
  <c r="U2520" i="4" l="1"/>
  <c r="E2520" i="4"/>
  <c r="T2520" i="4" s="1"/>
  <c r="S2520" i="4" s="1"/>
  <c r="V2521" i="4" s="1"/>
  <c r="C2521" i="4"/>
  <c r="O2520" i="4"/>
  <c r="U2521" i="4" l="1"/>
  <c r="C2522" i="4"/>
  <c r="E2521" i="4"/>
  <c r="T2521" i="4" s="1"/>
  <c r="S2521" i="4" s="1"/>
  <c r="V2522" i="4" s="1"/>
  <c r="O2521" i="4"/>
  <c r="U2522" i="4" l="1"/>
  <c r="E2522" i="4"/>
  <c r="T2522" i="4" s="1"/>
  <c r="S2522" i="4" s="1"/>
  <c r="V2523" i="4" s="1"/>
  <c r="C2523" i="4"/>
  <c r="O2522" i="4"/>
  <c r="U2523" i="4" l="1"/>
  <c r="E2523" i="4"/>
  <c r="T2523" i="4" s="1"/>
  <c r="S2523" i="4" s="1"/>
  <c r="V2524" i="4" s="1"/>
  <c r="C2524" i="4"/>
  <c r="O2523" i="4"/>
  <c r="U2524" i="4" l="1"/>
  <c r="C2525" i="4"/>
  <c r="E2524" i="4"/>
  <c r="T2524" i="4" s="1"/>
  <c r="S2524" i="4" s="1"/>
  <c r="V2525" i="4" s="1"/>
  <c r="O2524" i="4"/>
  <c r="U2525" i="4" l="1"/>
  <c r="E2525" i="4"/>
  <c r="T2525" i="4" s="1"/>
  <c r="S2525" i="4" s="1"/>
  <c r="V2526" i="4" s="1"/>
  <c r="C2526" i="4"/>
  <c r="O2525" i="4"/>
  <c r="U2526" i="4" l="1"/>
  <c r="E2526" i="4"/>
  <c r="T2526" i="4" s="1"/>
  <c r="S2526" i="4" s="1"/>
  <c r="V2527" i="4" s="1"/>
  <c r="C2527" i="4"/>
  <c r="O2526" i="4"/>
  <c r="U2527" i="4" l="1"/>
  <c r="C2528" i="4"/>
  <c r="E2527" i="4"/>
  <c r="T2527" i="4" s="1"/>
  <c r="S2527" i="4" s="1"/>
  <c r="V2528" i="4" s="1"/>
  <c r="O2527" i="4"/>
  <c r="U2528" i="4" l="1"/>
  <c r="E2528" i="4"/>
  <c r="T2528" i="4" s="1"/>
  <c r="S2528" i="4" s="1"/>
  <c r="V2529" i="4" s="1"/>
  <c r="C2529" i="4"/>
  <c r="O2528" i="4"/>
  <c r="U2529" i="4" l="1"/>
  <c r="E2529" i="4"/>
  <c r="T2529" i="4" s="1"/>
  <c r="S2529" i="4" s="1"/>
  <c r="V2530" i="4" s="1"/>
  <c r="C2530" i="4"/>
  <c r="O2529" i="4"/>
  <c r="U2530" i="4" l="1"/>
  <c r="C2531" i="4"/>
  <c r="E2530" i="4"/>
  <c r="T2530" i="4" s="1"/>
  <c r="S2530" i="4" s="1"/>
  <c r="V2531" i="4" s="1"/>
  <c r="O2530" i="4"/>
  <c r="U2531" i="4" l="1"/>
  <c r="E2531" i="4"/>
  <c r="T2531" i="4" s="1"/>
  <c r="S2531" i="4" s="1"/>
  <c r="V2532" i="4" s="1"/>
  <c r="C2532" i="4"/>
  <c r="O2531" i="4"/>
  <c r="U2532" i="4" l="1"/>
  <c r="E2532" i="4"/>
  <c r="T2532" i="4" s="1"/>
  <c r="S2532" i="4" s="1"/>
  <c r="V2533" i="4" s="1"/>
  <c r="C2533" i="4"/>
  <c r="O2532" i="4"/>
  <c r="U2533" i="4" l="1"/>
  <c r="C2534" i="4"/>
  <c r="E2533" i="4"/>
  <c r="T2533" i="4" s="1"/>
  <c r="S2533" i="4" s="1"/>
  <c r="V2534" i="4" s="1"/>
  <c r="O2533" i="4"/>
  <c r="U2534" i="4" l="1"/>
  <c r="E2534" i="4"/>
  <c r="T2534" i="4" s="1"/>
  <c r="S2534" i="4" s="1"/>
  <c r="V2535" i="4" s="1"/>
  <c r="C2535" i="4"/>
  <c r="O2534" i="4"/>
  <c r="U2535" i="4" l="1"/>
  <c r="E2535" i="4"/>
  <c r="T2535" i="4" s="1"/>
  <c r="S2535" i="4" s="1"/>
  <c r="V2536" i="4" s="1"/>
  <c r="C2536" i="4"/>
  <c r="O2535" i="4"/>
  <c r="C2537" i="4" l="1"/>
  <c r="U2536" i="4"/>
  <c r="E2536" i="4"/>
  <c r="T2536" i="4" s="1"/>
  <c r="S2536" i="4" s="1"/>
  <c r="V2537" i="4" s="1"/>
  <c r="O2536" i="4"/>
  <c r="U2537" i="4" l="1"/>
  <c r="E2537" i="4"/>
  <c r="T2537" i="4" s="1"/>
  <c r="S2537" i="4" s="1"/>
  <c r="V2538" i="4" s="1"/>
  <c r="C2538" i="4"/>
  <c r="O2537" i="4"/>
  <c r="U2538" i="4" l="1"/>
  <c r="E2538" i="4"/>
  <c r="T2538" i="4" s="1"/>
  <c r="S2538" i="4" s="1"/>
  <c r="V2539" i="4" s="1"/>
  <c r="C2539" i="4"/>
  <c r="O2538" i="4"/>
  <c r="U2539" i="4" l="1"/>
  <c r="C2540" i="4"/>
  <c r="E2539" i="4"/>
  <c r="T2539" i="4" s="1"/>
  <c r="S2539" i="4" s="1"/>
  <c r="V2540" i="4" s="1"/>
  <c r="O2539" i="4"/>
  <c r="U2540" i="4" l="1"/>
  <c r="E2540" i="4"/>
  <c r="T2540" i="4" s="1"/>
  <c r="S2540" i="4" s="1"/>
  <c r="V2541" i="4" s="1"/>
  <c r="C2541" i="4"/>
  <c r="O2540" i="4"/>
  <c r="U2541" i="4" l="1"/>
  <c r="E2541" i="4"/>
  <c r="T2541" i="4" s="1"/>
  <c r="S2541" i="4" s="1"/>
  <c r="V2542" i="4" s="1"/>
  <c r="C2542" i="4"/>
  <c r="O2541" i="4"/>
  <c r="U2542" i="4" l="1"/>
  <c r="C2543" i="4"/>
  <c r="E2542" i="4"/>
  <c r="T2542" i="4" s="1"/>
  <c r="S2542" i="4" s="1"/>
  <c r="V2543" i="4" s="1"/>
  <c r="O2542" i="4"/>
  <c r="U2543" i="4" l="1"/>
  <c r="E2543" i="4"/>
  <c r="T2543" i="4" s="1"/>
  <c r="S2543" i="4" s="1"/>
  <c r="V2544" i="4" s="1"/>
  <c r="C2544" i="4"/>
  <c r="O2543" i="4"/>
  <c r="U2544" i="4" l="1"/>
  <c r="E2544" i="4"/>
  <c r="T2544" i="4" s="1"/>
  <c r="S2544" i="4" s="1"/>
  <c r="V2545" i="4" s="1"/>
  <c r="C2545" i="4"/>
  <c r="O2544" i="4"/>
  <c r="U2545" i="4" l="1"/>
  <c r="C2546" i="4"/>
  <c r="E2545" i="4"/>
  <c r="T2545" i="4" s="1"/>
  <c r="S2545" i="4" s="1"/>
  <c r="V2546" i="4" s="1"/>
  <c r="O2545" i="4"/>
  <c r="U2546" i="4" l="1"/>
  <c r="E2546" i="4"/>
  <c r="T2546" i="4" s="1"/>
  <c r="S2546" i="4" s="1"/>
  <c r="V2547" i="4" s="1"/>
  <c r="C2547" i="4"/>
  <c r="O2546" i="4"/>
  <c r="U2547" i="4" l="1"/>
  <c r="E2547" i="4"/>
  <c r="T2547" i="4" s="1"/>
  <c r="S2547" i="4" s="1"/>
  <c r="V2548" i="4" s="1"/>
  <c r="C2548" i="4"/>
  <c r="O2547" i="4"/>
  <c r="U2548" i="4" l="1"/>
  <c r="C2549" i="4"/>
  <c r="E2548" i="4"/>
  <c r="T2548" i="4" s="1"/>
  <c r="S2548" i="4" s="1"/>
  <c r="V2549" i="4" s="1"/>
  <c r="O2548" i="4"/>
  <c r="U2549" i="4" l="1"/>
  <c r="E2549" i="4"/>
  <c r="T2549" i="4" s="1"/>
  <c r="S2549" i="4" s="1"/>
  <c r="V2550" i="4" s="1"/>
  <c r="C2550" i="4"/>
  <c r="O2549" i="4"/>
  <c r="U2550" i="4" l="1"/>
  <c r="E2550" i="4"/>
  <c r="T2550" i="4" s="1"/>
  <c r="S2550" i="4" s="1"/>
  <c r="V2551" i="4" s="1"/>
  <c r="C2551" i="4"/>
  <c r="O2550" i="4"/>
  <c r="U2551" i="4" l="1"/>
  <c r="C2552" i="4"/>
  <c r="E2551" i="4"/>
  <c r="T2551" i="4" s="1"/>
  <c r="S2551" i="4" s="1"/>
  <c r="V2552" i="4" s="1"/>
  <c r="O2551" i="4"/>
  <c r="U2552" i="4" l="1"/>
  <c r="E2552" i="4"/>
  <c r="T2552" i="4" s="1"/>
  <c r="S2552" i="4" s="1"/>
  <c r="V2553" i="4" s="1"/>
  <c r="C2553" i="4"/>
  <c r="O2552" i="4"/>
  <c r="U2553" i="4" l="1"/>
  <c r="E2553" i="4"/>
  <c r="T2553" i="4" s="1"/>
  <c r="S2553" i="4" s="1"/>
  <c r="V2554" i="4" s="1"/>
  <c r="C2554" i="4"/>
  <c r="O2553" i="4"/>
  <c r="U2554" i="4" l="1"/>
  <c r="C2555" i="4"/>
  <c r="E2554" i="4"/>
  <c r="T2554" i="4" s="1"/>
  <c r="S2554" i="4" s="1"/>
  <c r="V2555" i="4" s="1"/>
  <c r="O2554" i="4"/>
  <c r="U2555" i="4" l="1"/>
  <c r="E2555" i="4"/>
  <c r="T2555" i="4" s="1"/>
  <c r="S2555" i="4" s="1"/>
  <c r="V2556" i="4" s="1"/>
  <c r="C2556" i="4"/>
  <c r="O2555" i="4"/>
  <c r="U2556" i="4" l="1"/>
  <c r="C2557" i="4"/>
  <c r="O2556" i="4"/>
  <c r="E2556" i="4"/>
  <c r="T2556" i="4" s="1"/>
  <c r="S2556" i="4" s="1"/>
  <c r="V2557" i="4" s="1"/>
  <c r="U2557" i="4" l="1"/>
  <c r="C2558" i="4"/>
  <c r="E2557" i="4"/>
  <c r="T2557" i="4" s="1"/>
  <c r="S2557" i="4" s="1"/>
  <c r="V2558" i="4" s="1"/>
  <c r="O2557" i="4"/>
  <c r="U2558" i="4" l="1"/>
  <c r="E2558" i="4"/>
  <c r="T2558" i="4" s="1"/>
  <c r="S2558" i="4" s="1"/>
  <c r="V2559" i="4" s="1"/>
  <c r="C2559" i="4"/>
  <c r="O2558" i="4"/>
  <c r="U2559" i="4" l="1"/>
  <c r="E2559" i="4"/>
  <c r="T2559" i="4" s="1"/>
  <c r="S2559" i="4" s="1"/>
  <c r="V2560" i="4" s="1"/>
  <c r="C2560" i="4"/>
  <c r="O2559" i="4"/>
  <c r="U2560" i="4" l="1"/>
  <c r="C2561" i="4"/>
  <c r="E2560" i="4"/>
  <c r="T2560" i="4" s="1"/>
  <c r="S2560" i="4" s="1"/>
  <c r="V2561" i="4" s="1"/>
  <c r="O2560" i="4"/>
  <c r="U2561" i="4" l="1"/>
  <c r="E2561" i="4"/>
  <c r="T2561" i="4" s="1"/>
  <c r="S2561" i="4" s="1"/>
  <c r="V2562" i="4" s="1"/>
  <c r="C2562" i="4"/>
  <c r="O2561" i="4"/>
  <c r="U2562" i="4" l="1"/>
  <c r="E2562" i="4"/>
  <c r="T2562" i="4" s="1"/>
  <c r="S2562" i="4" s="1"/>
  <c r="V2563" i="4" s="1"/>
  <c r="C2563" i="4"/>
  <c r="O2562" i="4"/>
  <c r="C2564" i="4" l="1"/>
  <c r="U2563" i="4"/>
  <c r="E2563" i="4"/>
  <c r="T2563" i="4" s="1"/>
  <c r="S2563" i="4" s="1"/>
  <c r="V2564" i="4" s="1"/>
  <c r="O2563" i="4"/>
  <c r="U2564" i="4" l="1"/>
  <c r="E2564" i="4"/>
  <c r="T2564" i="4" s="1"/>
  <c r="S2564" i="4" s="1"/>
  <c r="V2565" i="4" s="1"/>
  <c r="C2565" i="4"/>
  <c r="O2564" i="4"/>
  <c r="U2565" i="4" l="1"/>
  <c r="E2565" i="4"/>
  <c r="T2565" i="4" s="1"/>
  <c r="S2565" i="4" s="1"/>
  <c r="V2566" i="4" s="1"/>
  <c r="C2566" i="4"/>
  <c r="O2565" i="4"/>
  <c r="U2566" i="4" l="1"/>
  <c r="C2567" i="4"/>
  <c r="E2566" i="4"/>
  <c r="T2566" i="4" s="1"/>
  <c r="S2566" i="4" s="1"/>
  <c r="V2567" i="4" s="1"/>
  <c r="O2566" i="4"/>
  <c r="U2567" i="4" l="1"/>
  <c r="E2567" i="4"/>
  <c r="T2567" i="4" s="1"/>
  <c r="S2567" i="4" s="1"/>
  <c r="V2568" i="4" s="1"/>
  <c r="C2568" i="4"/>
  <c r="O2567" i="4"/>
  <c r="U2568" i="4" l="1"/>
  <c r="E2568" i="4"/>
  <c r="T2568" i="4" s="1"/>
  <c r="S2568" i="4" s="1"/>
  <c r="V2569" i="4" s="1"/>
  <c r="C2569" i="4"/>
  <c r="O2568" i="4"/>
  <c r="U2569" i="4" l="1"/>
  <c r="C2570" i="4"/>
  <c r="E2569" i="4"/>
  <c r="T2569" i="4" s="1"/>
  <c r="S2569" i="4" s="1"/>
  <c r="V2570" i="4" s="1"/>
  <c r="O2569" i="4"/>
  <c r="U2570" i="4" l="1"/>
  <c r="E2570" i="4"/>
  <c r="T2570" i="4" s="1"/>
  <c r="S2570" i="4" s="1"/>
  <c r="V2571" i="4" s="1"/>
  <c r="C2571" i="4"/>
  <c r="O2570" i="4"/>
  <c r="U2571" i="4" l="1"/>
  <c r="E2571" i="4"/>
  <c r="T2571" i="4" s="1"/>
  <c r="S2571" i="4" s="1"/>
  <c r="V2572" i="4" s="1"/>
  <c r="C2572" i="4"/>
  <c r="O2571" i="4"/>
  <c r="U2572" i="4" l="1"/>
  <c r="C2573" i="4"/>
  <c r="E2572" i="4"/>
  <c r="T2572" i="4" s="1"/>
  <c r="S2572" i="4" s="1"/>
  <c r="V2573" i="4" s="1"/>
  <c r="O2572" i="4"/>
  <c r="U2573" i="4" l="1"/>
  <c r="E2573" i="4"/>
  <c r="T2573" i="4" s="1"/>
  <c r="S2573" i="4" s="1"/>
  <c r="V2574" i="4" s="1"/>
  <c r="C2574" i="4"/>
  <c r="O2573" i="4"/>
  <c r="U2574" i="4" l="1"/>
  <c r="E2574" i="4"/>
  <c r="T2574" i="4" s="1"/>
  <c r="S2574" i="4" s="1"/>
  <c r="V2575" i="4" s="1"/>
  <c r="C2575" i="4"/>
  <c r="O2574" i="4"/>
  <c r="U2575" i="4" l="1"/>
  <c r="C2576" i="4"/>
  <c r="E2575" i="4"/>
  <c r="T2575" i="4" s="1"/>
  <c r="S2575" i="4" s="1"/>
  <c r="V2576" i="4" s="1"/>
  <c r="O2575" i="4"/>
  <c r="U2576" i="4" l="1"/>
  <c r="E2576" i="4"/>
  <c r="T2576" i="4" s="1"/>
  <c r="S2576" i="4" s="1"/>
  <c r="V2577" i="4" s="1"/>
  <c r="C2577" i="4"/>
  <c r="O2576" i="4"/>
  <c r="U2577" i="4" l="1"/>
  <c r="E2577" i="4"/>
  <c r="T2577" i="4" s="1"/>
  <c r="S2577" i="4" s="1"/>
  <c r="V2578" i="4" s="1"/>
  <c r="C2578" i="4"/>
  <c r="O2577" i="4"/>
  <c r="U2578" i="4" l="1"/>
  <c r="C2579" i="4"/>
  <c r="E2578" i="4"/>
  <c r="T2578" i="4" s="1"/>
  <c r="S2578" i="4" s="1"/>
  <c r="V2579" i="4" s="1"/>
  <c r="O2578" i="4"/>
  <c r="U2579" i="4" l="1"/>
  <c r="E2579" i="4"/>
  <c r="T2579" i="4" s="1"/>
  <c r="S2579" i="4" s="1"/>
  <c r="V2580" i="4" s="1"/>
  <c r="C2580" i="4"/>
  <c r="O2579" i="4"/>
  <c r="U2580" i="4" l="1"/>
  <c r="E2580" i="4"/>
  <c r="T2580" i="4" s="1"/>
  <c r="S2580" i="4" s="1"/>
  <c r="V2581" i="4" s="1"/>
  <c r="C2581" i="4"/>
  <c r="O2580" i="4"/>
  <c r="U2581" i="4" l="1"/>
  <c r="C2582" i="4"/>
  <c r="E2581" i="4"/>
  <c r="T2581" i="4" s="1"/>
  <c r="S2581" i="4" s="1"/>
  <c r="V2582" i="4" s="1"/>
  <c r="O2581" i="4"/>
  <c r="U2582" i="4" l="1"/>
  <c r="E2582" i="4"/>
  <c r="T2582" i="4" s="1"/>
  <c r="S2582" i="4" s="1"/>
  <c r="V2583" i="4" s="1"/>
  <c r="C2583" i="4"/>
  <c r="O2582" i="4"/>
  <c r="U2583" i="4" l="1"/>
  <c r="E2583" i="4"/>
  <c r="T2583" i="4" s="1"/>
  <c r="S2583" i="4" s="1"/>
  <c r="V2584" i="4" s="1"/>
  <c r="C2584" i="4"/>
  <c r="O2583" i="4"/>
  <c r="U2584" i="4" l="1"/>
  <c r="C2585" i="4"/>
  <c r="E2584" i="4"/>
  <c r="T2584" i="4" s="1"/>
  <c r="S2584" i="4" s="1"/>
  <c r="O2584" i="4"/>
  <c r="V2585" i="4" l="1"/>
  <c r="U2585" i="4"/>
  <c r="E2585" i="4"/>
  <c r="T2585" i="4" s="1"/>
  <c r="S2585" i="4" s="1"/>
  <c r="V2586" i="4" s="1"/>
  <c r="C2586" i="4"/>
  <c r="O2585" i="4"/>
  <c r="U2586" i="4" l="1"/>
  <c r="E2586" i="4"/>
  <c r="T2586" i="4" s="1"/>
  <c r="S2586" i="4" s="1"/>
  <c r="V2587" i="4" s="1"/>
  <c r="C2587" i="4"/>
  <c r="O2586" i="4"/>
  <c r="U2587" i="4" l="1"/>
  <c r="C2588" i="4"/>
  <c r="E2587" i="4"/>
  <c r="T2587" i="4" s="1"/>
  <c r="S2587" i="4" s="1"/>
  <c r="V2588" i="4" s="1"/>
  <c r="O2587" i="4"/>
  <c r="U2588" i="4" l="1"/>
  <c r="E2588" i="4"/>
  <c r="T2588" i="4" s="1"/>
  <c r="S2588" i="4" s="1"/>
  <c r="V2589" i="4" s="1"/>
  <c r="C2589" i="4"/>
  <c r="O2588" i="4"/>
  <c r="U2589" i="4" l="1"/>
  <c r="E2589" i="4"/>
  <c r="T2589" i="4" s="1"/>
  <c r="S2589" i="4" s="1"/>
  <c r="V2590" i="4" s="1"/>
  <c r="C2590" i="4"/>
  <c r="O2589" i="4"/>
  <c r="C2591" i="4" l="1"/>
  <c r="U2590" i="4"/>
  <c r="E2590" i="4"/>
  <c r="T2590" i="4" s="1"/>
  <c r="S2590" i="4" s="1"/>
  <c r="V2591" i="4" s="1"/>
  <c r="O2590" i="4"/>
  <c r="U2591" i="4" l="1"/>
  <c r="E2591" i="4"/>
  <c r="T2591" i="4" s="1"/>
  <c r="S2591" i="4" s="1"/>
  <c r="V2592" i="4" s="1"/>
  <c r="C2592" i="4"/>
  <c r="O2591" i="4"/>
  <c r="U2592" i="4" l="1"/>
  <c r="E2592" i="4"/>
  <c r="T2592" i="4" s="1"/>
  <c r="S2592" i="4" s="1"/>
  <c r="V2593" i="4" s="1"/>
  <c r="C2593" i="4"/>
  <c r="O2592" i="4"/>
  <c r="U2593" i="4" l="1"/>
  <c r="C2594" i="4"/>
  <c r="E2593" i="4"/>
  <c r="T2593" i="4" s="1"/>
  <c r="S2593" i="4" s="1"/>
  <c r="V2594" i="4" s="1"/>
  <c r="O2593" i="4"/>
  <c r="U2594" i="4" l="1"/>
  <c r="E2594" i="4"/>
  <c r="T2594" i="4" s="1"/>
  <c r="S2594" i="4" s="1"/>
  <c r="V2595" i="4" s="1"/>
  <c r="C2595" i="4"/>
  <c r="O2594" i="4"/>
  <c r="U2595" i="4" l="1"/>
  <c r="E2595" i="4"/>
  <c r="T2595" i="4" s="1"/>
  <c r="S2595" i="4" s="1"/>
  <c r="V2596" i="4" s="1"/>
  <c r="C2596" i="4"/>
  <c r="O2595" i="4"/>
  <c r="U2596" i="4" l="1"/>
  <c r="C2597" i="4"/>
  <c r="E2596" i="4"/>
  <c r="T2596" i="4" s="1"/>
  <c r="S2596" i="4" s="1"/>
  <c r="V2597" i="4" s="1"/>
  <c r="O2596" i="4"/>
  <c r="U2597" i="4" l="1"/>
  <c r="E2597" i="4"/>
  <c r="T2597" i="4" s="1"/>
  <c r="S2597" i="4" s="1"/>
  <c r="V2598" i="4" s="1"/>
  <c r="C2598" i="4"/>
  <c r="O2597" i="4"/>
  <c r="U2598" i="4" l="1"/>
  <c r="E2598" i="4"/>
  <c r="T2598" i="4" s="1"/>
  <c r="S2598" i="4" s="1"/>
  <c r="V2599" i="4" s="1"/>
  <c r="C2599" i="4"/>
  <c r="O2598" i="4"/>
  <c r="U2599" i="4" l="1"/>
  <c r="C2600" i="4"/>
  <c r="E2599" i="4"/>
  <c r="T2599" i="4" s="1"/>
  <c r="S2599" i="4" s="1"/>
  <c r="V2600" i="4" s="1"/>
  <c r="O2599" i="4"/>
  <c r="U2600" i="4" l="1"/>
  <c r="E2600" i="4"/>
  <c r="T2600" i="4" s="1"/>
  <c r="S2600" i="4" s="1"/>
  <c r="V2601" i="4" s="1"/>
  <c r="C2601" i="4"/>
  <c r="O2600" i="4"/>
  <c r="U2601" i="4" l="1"/>
  <c r="E2601" i="4"/>
  <c r="T2601" i="4" s="1"/>
  <c r="S2601" i="4" s="1"/>
  <c r="V2602" i="4" s="1"/>
  <c r="C2602" i="4"/>
  <c r="O2601" i="4"/>
  <c r="U2602" i="4" l="1"/>
  <c r="C2603" i="4"/>
  <c r="E2602" i="4"/>
  <c r="T2602" i="4" s="1"/>
  <c r="S2602" i="4" s="1"/>
  <c r="V2603" i="4" s="1"/>
  <c r="O2602" i="4"/>
  <c r="U2603" i="4" l="1"/>
  <c r="E2603" i="4"/>
  <c r="T2603" i="4" s="1"/>
  <c r="S2603" i="4" s="1"/>
  <c r="V2604" i="4" s="1"/>
  <c r="C2604" i="4"/>
  <c r="O2603" i="4"/>
  <c r="U2604" i="4" l="1"/>
  <c r="E2604" i="4"/>
  <c r="T2604" i="4" s="1"/>
  <c r="S2604" i="4" s="1"/>
  <c r="V2605" i="4" s="1"/>
  <c r="C2605" i="4"/>
  <c r="O2604" i="4"/>
  <c r="U2605" i="4" l="1"/>
  <c r="C2606" i="4"/>
  <c r="E2605" i="4"/>
  <c r="T2605" i="4" s="1"/>
  <c r="S2605" i="4" s="1"/>
  <c r="V2606" i="4" s="1"/>
  <c r="O2605" i="4"/>
  <c r="U2606" i="4" l="1"/>
  <c r="C2607" i="4"/>
  <c r="O2606" i="4"/>
  <c r="E2606" i="4"/>
  <c r="T2606" i="4" s="1"/>
  <c r="S2606" i="4" s="1"/>
  <c r="V2607" i="4" s="1"/>
  <c r="U2607" i="4" l="1"/>
  <c r="C2608" i="4"/>
  <c r="E2607" i="4"/>
  <c r="T2607" i="4" s="1"/>
  <c r="S2607" i="4" s="1"/>
  <c r="V2608" i="4" s="1"/>
  <c r="O2607" i="4"/>
  <c r="U2608" i="4" l="1"/>
  <c r="C2609" i="4"/>
  <c r="E2608" i="4"/>
  <c r="T2608" i="4" s="1"/>
  <c r="S2608" i="4" s="1"/>
  <c r="V2609" i="4" s="1"/>
  <c r="O2608" i="4"/>
  <c r="U2609" i="4" l="1"/>
  <c r="E2609" i="4"/>
  <c r="T2609" i="4" s="1"/>
  <c r="S2609" i="4" s="1"/>
  <c r="V2610" i="4" s="1"/>
  <c r="C2610" i="4"/>
  <c r="O2609" i="4"/>
  <c r="U2610" i="4" l="1"/>
  <c r="E2610" i="4"/>
  <c r="T2610" i="4" s="1"/>
  <c r="S2610" i="4" s="1"/>
  <c r="V2611" i="4" s="1"/>
  <c r="C2611" i="4"/>
  <c r="O2610" i="4"/>
  <c r="U2611" i="4" l="1"/>
  <c r="C2612" i="4"/>
  <c r="E2611" i="4"/>
  <c r="T2611" i="4" s="1"/>
  <c r="S2611" i="4" s="1"/>
  <c r="V2612" i="4" s="1"/>
  <c r="O2611" i="4"/>
  <c r="U2612" i="4" l="1"/>
  <c r="E2612" i="4"/>
  <c r="T2612" i="4" s="1"/>
  <c r="S2612" i="4" s="1"/>
  <c r="V2613" i="4" s="1"/>
  <c r="C2613" i="4"/>
  <c r="O2612" i="4"/>
  <c r="U2613" i="4" l="1"/>
  <c r="C2614" i="4"/>
  <c r="E2613" i="4"/>
  <c r="T2613" i="4" s="1"/>
  <c r="S2613" i="4" s="1"/>
  <c r="V2614" i="4" s="1"/>
  <c r="O2613" i="4"/>
  <c r="U2614" i="4" l="1"/>
  <c r="C2615" i="4"/>
  <c r="E2614" i="4"/>
  <c r="T2614" i="4" s="1"/>
  <c r="S2614" i="4" s="1"/>
  <c r="V2615" i="4" s="1"/>
  <c r="O2614" i="4"/>
  <c r="U2615" i="4" l="1"/>
  <c r="E2615" i="4"/>
  <c r="T2615" i="4" s="1"/>
  <c r="S2615" i="4" s="1"/>
  <c r="V2616" i="4" s="1"/>
  <c r="C2616" i="4"/>
  <c r="O2615" i="4"/>
  <c r="U2616" i="4" l="1"/>
  <c r="E2616" i="4"/>
  <c r="T2616" i="4" s="1"/>
  <c r="S2616" i="4" s="1"/>
  <c r="V2617" i="4" s="1"/>
  <c r="C2617" i="4"/>
  <c r="O2616" i="4"/>
  <c r="C2618" i="4" l="1"/>
  <c r="U2617" i="4"/>
  <c r="E2617" i="4"/>
  <c r="T2617" i="4" s="1"/>
  <c r="S2617" i="4" s="1"/>
  <c r="O2617" i="4"/>
  <c r="V2618" i="4" l="1"/>
  <c r="U2618" i="4"/>
  <c r="E2618" i="4"/>
  <c r="T2618" i="4" s="1"/>
  <c r="S2618" i="4" s="1"/>
  <c r="V2619" i="4" s="1"/>
  <c r="C2619" i="4"/>
  <c r="O2618" i="4"/>
  <c r="U2619" i="4" l="1"/>
  <c r="E2619" i="4"/>
  <c r="T2619" i="4" s="1"/>
  <c r="S2619" i="4" s="1"/>
  <c r="V2620" i="4" s="1"/>
  <c r="C2620" i="4"/>
  <c r="O2619" i="4"/>
  <c r="U2620" i="4" l="1"/>
  <c r="C2621" i="4"/>
  <c r="E2620" i="4"/>
  <c r="T2620" i="4" s="1"/>
  <c r="S2620" i="4" s="1"/>
  <c r="V2621" i="4" s="1"/>
  <c r="O2620" i="4"/>
  <c r="U2621" i="4" l="1"/>
  <c r="E2621" i="4"/>
  <c r="T2621" i="4" s="1"/>
  <c r="S2621" i="4" s="1"/>
  <c r="V2622" i="4" s="1"/>
  <c r="C2622" i="4"/>
  <c r="O2621" i="4"/>
  <c r="U2622" i="4" l="1"/>
  <c r="E2622" i="4"/>
  <c r="T2622" i="4" s="1"/>
  <c r="S2622" i="4" s="1"/>
  <c r="V2623" i="4" s="1"/>
  <c r="C2623" i="4"/>
  <c r="O2622" i="4"/>
  <c r="U2623" i="4" l="1"/>
  <c r="C2624" i="4"/>
  <c r="E2623" i="4"/>
  <c r="T2623" i="4" s="1"/>
  <c r="S2623" i="4" s="1"/>
  <c r="V2624" i="4" s="1"/>
  <c r="O2623" i="4"/>
  <c r="U2624" i="4" l="1"/>
  <c r="E2624" i="4"/>
  <c r="T2624" i="4" s="1"/>
  <c r="S2624" i="4" s="1"/>
  <c r="V2625" i="4" s="1"/>
  <c r="C2625" i="4"/>
  <c r="O2624" i="4"/>
  <c r="U2625" i="4" l="1"/>
  <c r="E2625" i="4"/>
  <c r="T2625" i="4" s="1"/>
  <c r="S2625" i="4" s="1"/>
  <c r="V2626" i="4" s="1"/>
  <c r="C2626" i="4"/>
  <c r="O2625" i="4"/>
  <c r="U2626" i="4" l="1"/>
  <c r="C2627" i="4"/>
  <c r="E2626" i="4"/>
  <c r="T2626" i="4" s="1"/>
  <c r="S2626" i="4" s="1"/>
  <c r="V2627" i="4" s="1"/>
  <c r="O2626" i="4"/>
  <c r="U2627" i="4" l="1"/>
  <c r="E2627" i="4"/>
  <c r="T2627" i="4" s="1"/>
  <c r="S2627" i="4" s="1"/>
  <c r="V2628" i="4" s="1"/>
  <c r="C2628" i="4"/>
  <c r="O2627" i="4"/>
  <c r="U2628" i="4" l="1"/>
  <c r="E2628" i="4"/>
  <c r="T2628" i="4" s="1"/>
  <c r="S2628" i="4" s="1"/>
  <c r="V2629" i="4" s="1"/>
  <c r="C2629" i="4"/>
  <c r="O2628" i="4"/>
  <c r="U2629" i="4" l="1"/>
  <c r="C2630" i="4"/>
  <c r="E2629" i="4"/>
  <c r="T2629" i="4" s="1"/>
  <c r="S2629" i="4" s="1"/>
  <c r="V2630" i="4" s="1"/>
  <c r="O2629" i="4"/>
  <c r="U2630" i="4" l="1"/>
  <c r="E2630" i="4"/>
  <c r="T2630" i="4" s="1"/>
  <c r="S2630" i="4" s="1"/>
  <c r="V2631" i="4" s="1"/>
  <c r="C2631" i="4"/>
  <c r="O2630" i="4"/>
  <c r="U2631" i="4" l="1"/>
  <c r="C2632" i="4"/>
  <c r="E2631" i="4"/>
  <c r="T2631" i="4" s="1"/>
  <c r="S2631" i="4" s="1"/>
  <c r="V2632" i="4" s="1"/>
  <c r="O2631" i="4"/>
  <c r="U2632" i="4" l="1"/>
  <c r="C2633" i="4"/>
  <c r="E2632" i="4"/>
  <c r="T2632" i="4" s="1"/>
  <c r="S2632" i="4" s="1"/>
  <c r="V2633" i="4" s="1"/>
  <c r="O2632" i="4"/>
  <c r="U2633" i="4" l="1"/>
  <c r="E2633" i="4"/>
  <c r="T2633" i="4" s="1"/>
  <c r="S2633" i="4" s="1"/>
  <c r="V2634" i="4" s="1"/>
  <c r="C2634" i="4"/>
  <c r="O2633" i="4"/>
  <c r="U2634" i="4" l="1"/>
  <c r="E2634" i="4"/>
  <c r="T2634" i="4" s="1"/>
  <c r="S2634" i="4" s="1"/>
  <c r="V2635" i="4" s="1"/>
  <c r="C2635" i="4"/>
  <c r="O2634" i="4"/>
  <c r="U2635" i="4" l="1"/>
  <c r="C2636" i="4"/>
  <c r="E2635" i="4"/>
  <c r="T2635" i="4" s="1"/>
  <c r="S2635" i="4" s="1"/>
  <c r="V2636" i="4" s="1"/>
  <c r="O2635" i="4"/>
  <c r="U2636" i="4" l="1"/>
  <c r="E2636" i="4"/>
  <c r="T2636" i="4" s="1"/>
  <c r="S2636" i="4" s="1"/>
  <c r="V2637" i="4" s="1"/>
  <c r="C2637" i="4"/>
  <c r="O2636" i="4"/>
  <c r="U2637" i="4" l="1"/>
  <c r="E2637" i="4"/>
  <c r="T2637" i="4" s="1"/>
  <c r="S2637" i="4" s="1"/>
  <c r="V2638" i="4" s="1"/>
  <c r="C2638" i="4"/>
  <c r="O2637" i="4"/>
  <c r="C2639" i="4" l="1"/>
  <c r="U2638" i="4"/>
  <c r="E2638" i="4"/>
  <c r="T2638" i="4" s="1"/>
  <c r="S2638" i="4" s="1"/>
  <c r="V2639" i="4" s="1"/>
  <c r="O2638" i="4"/>
  <c r="U2639" i="4" l="1"/>
  <c r="E2639" i="4"/>
  <c r="T2639" i="4" s="1"/>
  <c r="S2639" i="4" s="1"/>
  <c r="V2640" i="4" s="1"/>
  <c r="C2640" i="4"/>
  <c r="O2639" i="4"/>
  <c r="U2640" i="4" l="1"/>
  <c r="E2640" i="4"/>
  <c r="T2640" i="4" s="1"/>
  <c r="S2640" i="4" s="1"/>
  <c r="V2641" i="4" s="1"/>
  <c r="C2641" i="4"/>
  <c r="O2640" i="4"/>
  <c r="U2641" i="4" l="1"/>
  <c r="C2642" i="4"/>
  <c r="E2641" i="4"/>
  <c r="T2641" i="4" s="1"/>
  <c r="S2641" i="4" s="1"/>
  <c r="V2642" i="4" s="1"/>
  <c r="O2641" i="4"/>
  <c r="U2642" i="4" l="1"/>
  <c r="E2642" i="4"/>
  <c r="T2642" i="4" s="1"/>
  <c r="S2642" i="4" s="1"/>
  <c r="V2643" i="4" s="1"/>
  <c r="C2643" i="4"/>
  <c r="O2642" i="4"/>
  <c r="U2643" i="4" l="1"/>
  <c r="C2644" i="4"/>
  <c r="E2643" i="4"/>
  <c r="T2643" i="4" s="1"/>
  <c r="S2643" i="4" s="1"/>
  <c r="V2644" i="4" s="1"/>
  <c r="O2643" i="4"/>
  <c r="U2644" i="4" l="1"/>
  <c r="C2645" i="4"/>
  <c r="E2644" i="4"/>
  <c r="T2644" i="4" s="1"/>
  <c r="S2644" i="4" s="1"/>
  <c r="V2645" i="4" s="1"/>
  <c r="O2644" i="4"/>
  <c r="U2645" i="4" l="1"/>
  <c r="E2645" i="4"/>
  <c r="T2645" i="4" s="1"/>
  <c r="S2645" i="4" s="1"/>
  <c r="V2646" i="4" s="1"/>
  <c r="C2646" i="4"/>
  <c r="O2645" i="4"/>
  <c r="U2646" i="4" l="1"/>
  <c r="E2646" i="4"/>
  <c r="T2646" i="4" s="1"/>
  <c r="S2646" i="4" s="1"/>
  <c r="V2647" i="4" s="1"/>
  <c r="C2647" i="4"/>
  <c r="O2646" i="4"/>
  <c r="U2647" i="4" l="1"/>
  <c r="C2648" i="4"/>
  <c r="E2647" i="4"/>
  <c r="T2647" i="4" s="1"/>
  <c r="S2647" i="4" s="1"/>
  <c r="V2648" i="4" s="1"/>
  <c r="O2647" i="4"/>
  <c r="U2648" i="4" l="1"/>
  <c r="E2648" i="4"/>
  <c r="T2648" i="4" s="1"/>
  <c r="S2648" i="4" s="1"/>
  <c r="V2649" i="4" s="1"/>
  <c r="C2649" i="4"/>
  <c r="O2648" i="4"/>
  <c r="U2649" i="4" l="1"/>
  <c r="C2650" i="4"/>
  <c r="E2649" i="4"/>
  <c r="T2649" i="4" s="1"/>
  <c r="S2649" i="4" s="1"/>
  <c r="V2650" i="4" s="1"/>
  <c r="O2649" i="4"/>
  <c r="C2651" i="4" l="1"/>
  <c r="E2650" i="4"/>
  <c r="T2650" i="4" s="1"/>
  <c r="S2650" i="4" s="1"/>
  <c r="V2651" i="4" s="1"/>
  <c r="U2650" i="4"/>
  <c r="O2650" i="4"/>
  <c r="U2651" i="4" l="1"/>
  <c r="E2651" i="4"/>
  <c r="T2651" i="4" s="1"/>
  <c r="S2651" i="4" s="1"/>
  <c r="V2652" i="4" s="1"/>
  <c r="C2652" i="4"/>
  <c r="O2651" i="4"/>
  <c r="U2652" i="4" l="1"/>
  <c r="E2652" i="4"/>
  <c r="T2652" i="4" s="1"/>
  <c r="S2652" i="4" s="1"/>
  <c r="V2653" i="4" s="1"/>
  <c r="C2653" i="4"/>
  <c r="O2652" i="4"/>
  <c r="U2653" i="4" l="1"/>
  <c r="C2654" i="4"/>
  <c r="E2653" i="4"/>
  <c r="T2653" i="4" s="1"/>
  <c r="S2653" i="4" s="1"/>
  <c r="V2654" i="4" s="1"/>
  <c r="O2653" i="4"/>
  <c r="U2654" i="4" l="1"/>
  <c r="E2654" i="4"/>
  <c r="T2654" i="4" s="1"/>
  <c r="S2654" i="4" s="1"/>
  <c r="V2655" i="4" s="1"/>
  <c r="C2655" i="4"/>
  <c r="O2654" i="4"/>
  <c r="E2655" i="4" l="1"/>
  <c r="T2655" i="4" s="1"/>
  <c r="S2655" i="4" s="1"/>
  <c r="V2656" i="4" s="1"/>
  <c r="C2656" i="4"/>
  <c r="U2655" i="4"/>
  <c r="O2655" i="4"/>
  <c r="U2656" i="4" l="1"/>
  <c r="C2657" i="4"/>
  <c r="O2656" i="4"/>
  <c r="E2656" i="4"/>
  <c r="T2656" i="4" s="1"/>
  <c r="S2656" i="4" s="1"/>
  <c r="V2657" i="4" s="1"/>
  <c r="U2657" i="4" l="1"/>
  <c r="E2657" i="4"/>
  <c r="T2657" i="4" s="1"/>
  <c r="S2657" i="4" s="1"/>
  <c r="V2658" i="4" s="1"/>
  <c r="C2658" i="4"/>
  <c r="O2657" i="4"/>
  <c r="U2658" i="4" l="1"/>
  <c r="E2658" i="4"/>
  <c r="T2658" i="4" s="1"/>
  <c r="S2658" i="4" s="1"/>
  <c r="V2659" i="4" s="1"/>
  <c r="C2659" i="4"/>
  <c r="O2658" i="4"/>
  <c r="U2659" i="4" l="1"/>
  <c r="C2660" i="4"/>
  <c r="E2659" i="4"/>
  <c r="T2659" i="4" s="1"/>
  <c r="S2659" i="4" s="1"/>
  <c r="V2660" i="4" s="1"/>
  <c r="O2659" i="4"/>
  <c r="U2660" i="4" l="1"/>
  <c r="E2660" i="4"/>
  <c r="T2660" i="4" s="1"/>
  <c r="S2660" i="4" s="1"/>
  <c r="V2661" i="4" s="1"/>
  <c r="C2661" i="4"/>
  <c r="O2660" i="4"/>
  <c r="U2661" i="4" l="1"/>
  <c r="C2662" i="4"/>
  <c r="E2661" i="4"/>
  <c r="T2661" i="4" s="1"/>
  <c r="S2661" i="4" s="1"/>
  <c r="V2662" i="4" s="1"/>
  <c r="O2661" i="4"/>
  <c r="U2662" i="4" l="1"/>
  <c r="C2663" i="4"/>
  <c r="E2662" i="4"/>
  <c r="T2662" i="4" s="1"/>
  <c r="S2662" i="4" s="1"/>
  <c r="V2663" i="4" s="1"/>
  <c r="O2662" i="4"/>
  <c r="U2663" i="4" l="1"/>
  <c r="E2663" i="4"/>
  <c r="T2663" i="4" s="1"/>
  <c r="S2663" i="4" s="1"/>
  <c r="V2664" i="4" s="1"/>
  <c r="C2664" i="4"/>
  <c r="O2663" i="4"/>
  <c r="U2664" i="4" l="1"/>
  <c r="E2664" i="4"/>
  <c r="T2664" i="4" s="1"/>
  <c r="S2664" i="4" s="1"/>
  <c r="V2665" i="4" s="1"/>
  <c r="C2665" i="4"/>
  <c r="O2664" i="4"/>
  <c r="U2665" i="4" l="1"/>
  <c r="C2666" i="4"/>
  <c r="E2665" i="4"/>
  <c r="T2665" i="4" s="1"/>
  <c r="S2665" i="4" s="1"/>
  <c r="V2666" i="4" s="1"/>
  <c r="O2665" i="4"/>
  <c r="U2666" i="4" l="1"/>
  <c r="E2666" i="4"/>
  <c r="T2666" i="4" s="1"/>
  <c r="S2666" i="4" s="1"/>
  <c r="V2667" i="4" s="1"/>
  <c r="C2667" i="4"/>
  <c r="O2666" i="4"/>
  <c r="U2667" i="4" l="1"/>
  <c r="C2668" i="4"/>
  <c r="E2667" i="4"/>
  <c r="T2667" i="4" s="1"/>
  <c r="S2667" i="4" s="1"/>
  <c r="V2668" i="4" s="1"/>
  <c r="O2667" i="4"/>
  <c r="U2668" i="4" l="1"/>
  <c r="C2669" i="4"/>
  <c r="E2668" i="4"/>
  <c r="T2668" i="4" s="1"/>
  <c r="S2668" i="4" s="1"/>
  <c r="V2669" i="4" s="1"/>
  <c r="O2668" i="4"/>
  <c r="U2669" i="4" l="1"/>
  <c r="E2669" i="4"/>
  <c r="T2669" i="4" s="1"/>
  <c r="S2669" i="4" s="1"/>
  <c r="V2670" i="4" s="1"/>
  <c r="C2670" i="4"/>
  <c r="O2669" i="4"/>
  <c r="U2670" i="4" l="1"/>
  <c r="E2670" i="4"/>
  <c r="T2670" i="4" s="1"/>
  <c r="S2670" i="4" s="1"/>
  <c r="V2671" i="4" s="1"/>
  <c r="C2671" i="4"/>
  <c r="O2670" i="4"/>
  <c r="U2671" i="4" l="1"/>
  <c r="C2672" i="4"/>
  <c r="E2671" i="4"/>
  <c r="T2671" i="4" s="1"/>
  <c r="S2671" i="4" s="1"/>
  <c r="V2672" i="4" s="1"/>
  <c r="O2671" i="4"/>
  <c r="U2672" i="4" l="1"/>
  <c r="E2672" i="4"/>
  <c r="T2672" i="4" s="1"/>
  <c r="S2672" i="4" s="1"/>
  <c r="V2673" i="4" s="1"/>
  <c r="C2673" i="4"/>
  <c r="O2672" i="4"/>
  <c r="U2673" i="4" l="1"/>
  <c r="C2674" i="4"/>
  <c r="E2673" i="4"/>
  <c r="T2673" i="4" s="1"/>
  <c r="S2673" i="4" s="1"/>
  <c r="V2674" i="4" s="1"/>
  <c r="O2673" i="4"/>
  <c r="C2675" i="4" l="1"/>
  <c r="U2674" i="4"/>
  <c r="E2674" i="4"/>
  <c r="T2674" i="4" s="1"/>
  <c r="S2674" i="4" s="1"/>
  <c r="V2675" i="4" s="1"/>
  <c r="O2674" i="4"/>
  <c r="U2675" i="4" l="1"/>
  <c r="E2675" i="4"/>
  <c r="T2675" i="4" s="1"/>
  <c r="S2675" i="4" s="1"/>
  <c r="V2676" i="4" s="1"/>
  <c r="C2676" i="4"/>
  <c r="O2675" i="4"/>
  <c r="U2676" i="4" l="1"/>
  <c r="E2676" i="4"/>
  <c r="T2676" i="4" s="1"/>
  <c r="S2676" i="4" s="1"/>
  <c r="V2677" i="4" s="1"/>
  <c r="C2677" i="4"/>
  <c r="O2676" i="4"/>
  <c r="U2677" i="4" l="1"/>
  <c r="C2678" i="4"/>
  <c r="E2677" i="4"/>
  <c r="T2677" i="4" s="1"/>
  <c r="S2677" i="4" s="1"/>
  <c r="V2678" i="4" s="1"/>
  <c r="O2677" i="4"/>
  <c r="U2678" i="4" l="1"/>
  <c r="E2678" i="4"/>
  <c r="T2678" i="4" s="1"/>
  <c r="S2678" i="4" s="1"/>
  <c r="V2679" i="4" s="1"/>
  <c r="C2679" i="4"/>
  <c r="O2678" i="4"/>
  <c r="U2679" i="4" l="1"/>
  <c r="C2680" i="4"/>
  <c r="E2679" i="4"/>
  <c r="T2679" i="4" s="1"/>
  <c r="S2679" i="4" s="1"/>
  <c r="V2680" i="4" s="1"/>
  <c r="O2679" i="4"/>
  <c r="U2680" i="4" l="1"/>
  <c r="C2681" i="4"/>
  <c r="E2680" i="4"/>
  <c r="T2680" i="4" s="1"/>
  <c r="S2680" i="4" s="1"/>
  <c r="V2681" i="4" s="1"/>
  <c r="O2680" i="4"/>
  <c r="U2681" i="4" l="1"/>
  <c r="E2681" i="4"/>
  <c r="T2681" i="4" s="1"/>
  <c r="S2681" i="4" s="1"/>
  <c r="V2682" i="4" s="1"/>
  <c r="C2682" i="4"/>
  <c r="O2681" i="4"/>
  <c r="U2682" i="4" l="1"/>
  <c r="E2682" i="4"/>
  <c r="T2682" i="4" s="1"/>
  <c r="S2682" i="4" s="1"/>
  <c r="V2683" i="4" s="1"/>
  <c r="C2683" i="4"/>
  <c r="O2682" i="4"/>
  <c r="U2683" i="4" l="1"/>
  <c r="C2684" i="4"/>
  <c r="E2683" i="4"/>
  <c r="T2683" i="4" s="1"/>
  <c r="S2683" i="4" s="1"/>
  <c r="V2684" i="4" s="1"/>
  <c r="O2683" i="4"/>
  <c r="U2684" i="4" l="1"/>
  <c r="E2684" i="4"/>
  <c r="T2684" i="4" s="1"/>
  <c r="S2684" i="4" s="1"/>
  <c r="V2685" i="4" s="1"/>
  <c r="C2685" i="4"/>
  <c r="O2684" i="4"/>
  <c r="U2685" i="4" l="1"/>
  <c r="C2686" i="4"/>
  <c r="E2685" i="4"/>
  <c r="T2685" i="4" s="1"/>
  <c r="S2685" i="4" s="1"/>
  <c r="V2686" i="4" s="1"/>
  <c r="O2685" i="4"/>
  <c r="C2687" i="4" l="1"/>
  <c r="E2686" i="4"/>
  <c r="T2686" i="4" s="1"/>
  <c r="S2686" i="4" s="1"/>
  <c r="V2687" i="4" s="1"/>
  <c r="U2686" i="4"/>
  <c r="O2686" i="4"/>
  <c r="U2687" i="4" l="1"/>
  <c r="E2687" i="4"/>
  <c r="T2687" i="4" s="1"/>
  <c r="S2687" i="4" s="1"/>
  <c r="V2688" i="4" s="1"/>
  <c r="C2688" i="4"/>
  <c r="O2687" i="4"/>
  <c r="U2688" i="4" l="1"/>
  <c r="E2688" i="4"/>
  <c r="T2688" i="4" s="1"/>
  <c r="S2688" i="4" s="1"/>
  <c r="V2689" i="4" s="1"/>
  <c r="C2689" i="4"/>
  <c r="O2688" i="4"/>
  <c r="U2689" i="4" l="1"/>
  <c r="C2690" i="4"/>
  <c r="E2689" i="4"/>
  <c r="T2689" i="4" s="1"/>
  <c r="S2689" i="4" s="1"/>
  <c r="V2690" i="4" s="1"/>
  <c r="O2689" i="4"/>
  <c r="U2690" i="4" l="1"/>
  <c r="E2690" i="4"/>
  <c r="T2690" i="4" s="1"/>
  <c r="S2690" i="4" s="1"/>
  <c r="V2691" i="4" s="1"/>
  <c r="C2691" i="4"/>
  <c r="O2690" i="4"/>
  <c r="U2691" i="4" l="1"/>
  <c r="C2692" i="4"/>
  <c r="E2691" i="4"/>
  <c r="T2691" i="4" s="1"/>
  <c r="S2691" i="4" s="1"/>
  <c r="V2692" i="4" s="1"/>
  <c r="O2691" i="4"/>
  <c r="C2693" i="4" l="1"/>
  <c r="U2692" i="4"/>
  <c r="E2692" i="4"/>
  <c r="T2692" i="4" s="1"/>
  <c r="S2692" i="4" s="1"/>
  <c r="V2693" i="4" s="1"/>
  <c r="O2692" i="4"/>
  <c r="U2693" i="4" l="1"/>
  <c r="E2693" i="4"/>
  <c r="T2693" i="4" s="1"/>
  <c r="S2693" i="4" s="1"/>
  <c r="V2694" i="4" s="1"/>
  <c r="C2694" i="4"/>
  <c r="O2693" i="4"/>
  <c r="U2694" i="4" l="1"/>
  <c r="E2694" i="4"/>
  <c r="T2694" i="4" s="1"/>
  <c r="S2694" i="4" s="1"/>
  <c r="V2695" i="4" s="1"/>
  <c r="C2695" i="4"/>
  <c r="O2694" i="4"/>
  <c r="U2695" i="4" l="1"/>
  <c r="C2696" i="4"/>
  <c r="E2695" i="4"/>
  <c r="T2695" i="4" s="1"/>
  <c r="S2695" i="4" s="1"/>
  <c r="V2696" i="4" s="1"/>
  <c r="O2695" i="4"/>
  <c r="U2696" i="4" l="1"/>
  <c r="E2696" i="4"/>
  <c r="T2696" i="4" s="1"/>
  <c r="S2696" i="4" s="1"/>
  <c r="V2697" i="4" s="1"/>
  <c r="C2697" i="4"/>
  <c r="O2696" i="4"/>
  <c r="U2697" i="4" l="1"/>
  <c r="C2698" i="4"/>
  <c r="E2697" i="4"/>
  <c r="T2697" i="4" s="1"/>
  <c r="S2697" i="4" s="1"/>
  <c r="V2698" i="4" s="1"/>
  <c r="O2697" i="4"/>
  <c r="U2698" i="4" l="1"/>
  <c r="C2699" i="4"/>
  <c r="E2698" i="4"/>
  <c r="T2698" i="4" s="1"/>
  <c r="S2698" i="4" s="1"/>
  <c r="V2699" i="4" s="1"/>
  <c r="O2698" i="4"/>
  <c r="U2699" i="4" l="1"/>
  <c r="E2699" i="4"/>
  <c r="T2699" i="4" s="1"/>
  <c r="S2699" i="4" s="1"/>
  <c r="V2700" i="4" s="1"/>
  <c r="C2700" i="4"/>
  <c r="O2699" i="4"/>
  <c r="U2700" i="4" l="1"/>
  <c r="E2700" i="4"/>
  <c r="T2700" i="4" s="1"/>
  <c r="S2700" i="4" s="1"/>
  <c r="V2701" i="4" s="1"/>
  <c r="C2701" i="4"/>
  <c r="O2700" i="4"/>
  <c r="U2701" i="4" l="1"/>
  <c r="C2702" i="4"/>
  <c r="E2701" i="4"/>
  <c r="T2701" i="4" s="1"/>
  <c r="S2701" i="4" s="1"/>
  <c r="V2702" i="4" s="1"/>
  <c r="O2701" i="4"/>
  <c r="U2702" i="4" l="1"/>
  <c r="E2702" i="4"/>
  <c r="T2702" i="4" s="1"/>
  <c r="S2702" i="4" s="1"/>
  <c r="V2703" i="4" s="1"/>
  <c r="C2703" i="4"/>
  <c r="O2702" i="4"/>
  <c r="U2703" i="4" l="1"/>
  <c r="C2704" i="4"/>
  <c r="E2703" i="4"/>
  <c r="T2703" i="4" s="1"/>
  <c r="S2703" i="4" s="1"/>
  <c r="V2704" i="4" s="1"/>
  <c r="O2703" i="4"/>
  <c r="U2704" i="4" l="1"/>
  <c r="C2705" i="4"/>
  <c r="E2704" i="4"/>
  <c r="T2704" i="4" s="1"/>
  <c r="S2704" i="4" s="1"/>
  <c r="V2705" i="4" s="1"/>
  <c r="O2704" i="4"/>
  <c r="U2705" i="4" l="1"/>
  <c r="E2705" i="4"/>
  <c r="T2705" i="4" s="1"/>
  <c r="S2705" i="4" s="1"/>
  <c r="V2706" i="4" s="1"/>
  <c r="C2706" i="4"/>
  <c r="O2705" i="4"/>
  <c r="U2706" i="4" l="1"/>
  <c r="C2707" i="4"/>
  <c r="O2706" i="4"/>
  <c r="E2706" i="4"/>
  <c r="T2706" i="4" s="1"/>
  <c r="S2706" i="4" s="1"/>
  <c r="V2707" i="4" s="1"/>
  <c r="U2707" i="4" l="1"/>
  <c r="C2708" i="4"/>
  <c r="E2707" i="4"/>
  <c r="T2707" i="4" s="1"/>
  <c r="S2707" i="4" s="1"/>
  <c r="V2708" i="4" s="1"/>
  <c r="O2707" i="4"/>
  <c r="U2708" i="4" l="1"/>
  <c r="E2708" i="4"/>
  <c r="T2708" i="4" s="1"/>
  <c r="S2708" i="4" s="1"/>
  <c r="V2709" i="4" s="1"/>
  <c r="C2709" i="4"/>
  <c r="O2708" i="4"/>
  <c r="U2709" i="4" l="1"/>
  <c r="C2710" i="4"/>
  <c r="E2709" i="4"/>
  <c r="T2709" i="4" s="1"/>
  <c r="S2709" i="4" s="1"/>
  <c r="V2710" i="4" s="1"/>
  <c r="O2709" i="4"/>
  <c r="C2711" i="4" l="1"/>
  <c r="U2710" i="4"/>
  <c r="E2710" i="4"/>
  <c r="T2710" i="4" s="1"/>
  <c r="S2710" i="4" s="1"/>
  <c r="V2711" i="4" s="1"/>
  <c r="O2710" i="4"/>
  <c r="U2711" i="4" l="1"/>
  <c r="E2711" i="4"/>
  <c r="T2711" i="4" s="1"/>
  <c r="S2711" i="4" s="1"/>
  <c r="V2712" i="4" s="1"/>
  <c r="C2712" i="4"/>
  <c r="O2711" i="4"/>
  <c r="U2712" i="4" l="1"/>
  <c r="E2712" i="4"/>
  <c r="T2712" i="4" s="1"/>
  <c r="S2712" i="4" s="1"/>
  <c r="V2713" i="4" s="1"/>
  <c r="C2713" i="4"/>
  <c r="O2712" i="4"/>
  <c r="U2713" i="4" l="1"/>
  <c r="C2714" i="4"/>
  <c r="E2713" i="4"/>
  <c r="T2713" i="4" s="1"/>
  <c r="S2713" i="4" s="1"/>
  <c r="V2714" i="4" s="1"/>
  <c r="O2713" i="4"/>
  <c r="U2714" i="4" l="1"/>
  <c r="E2714" i="4"/>
  <c r="T2714" i="4" s="1"/>
  <c r="S2714" i="4" s="1"/>
  <c r="V2715" i="4" s="1"/>
  <c r="C2715" i="4"/>
  <c r="O2714" i="4"/>
  <c r="U2715" i="4" l="1"/>
  <c r="C2716" i="4"/>
  <c r="E2715" i="4"/>
  <c r="T2715" i="4" s="1"/>
  <c r="S2715" i="4" s="1"/>
  <c r="V2716" i="4" s="1"/>
  <c r="O2715" i="4"/>
  <c r="U2716" i="4" l="1"/>
  <c r="C2717" i="4"/>
  <c r="E2716" i="4"/>
  <c r="T2716" i="4" s="1"/>
  <c r="S2716" i="4" s="1"/>
  <c r="V2717" i="4" s="1"/>
  <c r="O2716" i="4"/>
  <c r="U2717" i="4" l="1"/>
  <c r="E2717" i="4"/>
  <c r="T2717" i="4" s="1"/>
  <c r="S2717" i="4" s="1"/>
  <c r="V2718" i="4" s="1"/>
  <c r="C2718" i="4"/>
  <c r="O2717" i="4"/>
  <c r="U2718" i="4" l="1"/>
  <c r="E2718" i="4"/>
  <c r="T2718" i="4" s="1"/>
  <c r="S2718" i="4" s="1"/>
  <c r="V2719" i="4" s="1"/>
  <c r="C2719" i="4"/>
  <c r="O2718" i="4"/>
  <c r="U2719" i="4" l="1"/>
  <c r="C2720" i="4"/>
  <c r="E2719" i="4"/>
  <c r="T2719" i="4" s="1"/>
  <c r="S2719" i="4" s="1"/>
  <c r="V2720" i="4" s="1"/>
  <c r="O2719" i="4"/>
  <c r="U2720" i="4" l="1"/>
  <c r="E2720" i="4"/>
  <c r="T2720" i="4" s="1"/>
  <c r="S2720" i="4" s="1"/>
  <c r="V2721" i="4" s="1"/>
  <c r="C2721" i="4"/>
  <c r="O2720" i="4"/>
  <c r="U2721" i="4" l="1"/>
  <c r="C2722" i="4"/>
  <c r="E2721" i="4"/>
  <c r="T2721" i="4" s="1"/>
  <c r="S2721" i="4" s="1"/>
  <c r="V2722" i="4" s="1"/>
  <c r="O2721" i="4"/>
  <c r="C2723" i="4" l="1"/>
  <c r="U2722" i="4"/>
  <c r="E2722" i="4"/>
  <c r="T2722" i="4" s="1"/>
  <c r="S2722" i="4" s="1"/>
  <c r="V2723" i="4" s="1"/>
  <c r="O2722" i="4"/>
  <c r="U2723" i="4" l="1"/>
  <c r="E2723" i="4"/>
  <c r="T2723" i="4" s="1"/>
  <c r="S2723" i="4" s="1"/>
  <c r="V2724" i="4" s="1"/>
  <c r="C2724" i="4"/>
  <c r="O2723" i="4"/>
  <c r="U2724" i="4" l="1"/>
  <c r="E2724" i="4"/>
  <c r="T2724" i="4" s="1"/>
  <c r="S2724" i="4" s="1"/>
  <c r="V2725" i="4" s="1"/>
  <c r="C2725" i="4"/>
  <c r="O2724" i="4"/>
  <c r="U2725" i="4" l="1"/>
  <c r="C2726" i="4"/>
  <c r="E2725" i="4"/>
  <c r="T2725" i="4" s="1"/>
  <c r="S2725" i="4" s="1"/>
  <c r="V2726" i="4" s="1"/>
  <c r="O2725" i="4"/>
  <c r="U2726" i="4" l="1"/>
  <c r="E2726" i="4"/>
  <c r="T2726" i="4" s="1"/>
  <c r="S2726" i="4" s="1"/>
  <c r="V2727" i="4" s="1"/>
  <c r="C2727" i="4"/>
  <c r="O2726" i="4"/>
  <c r="C2728" i="4" l="1"/>
  <c r="U2727" i="4"/>
  <c r="E2727" i="4"/>
  <c r="T2727" i="4" s="1"/>
  <c r="S2727" i="4" s="1"/>
  <c r="V2728" i="4" s="1"/>
  <c r="O2727" i="4"/>
  <c r="C2729" i="4" l="1"/>
  <c r="U2728" i="4"/>
  <c r="E2728" i="4"/>
  <c r="T2728" i="4" s="1"/>
  <c r="S2728" i="4" s="1"/>
  <c r="V2729" i="4" s="1"/>
  <c r="O2728" i="4"/>
  <c r="U2729" i="4" l="1"/>
  <c r="E2729" i="4"/>
  <c r="T2729" i="4" s="1"/>
  <c r="S2729" i="4" s="1"/>
  <c r="V2730" i="4" s="1"/>
  <c r="C2730" i="4"/>
  <c r="O2729" i="4"/>
  <c r="U2730" i="4" l="1"/>
  <c r="E2730" i="4"/>
  <c r="T2730" i="4" s="1"/>
  <c r="S2730" i="4" s="1"/>
  <c r="V2731" i="4" s="1"/>
  <c r="C2731" i="4"/>
  <c r="O2730" i="4"/>
  <c r="U2731" i="4" l="1"/>
  <c r="C2732" i="4"/>
  <c r="E2731" i="4"/>
  <c r="T2731" i="4" s="1"/>
  <c r="S2731" i="4" s="1"/>
  <c r="V2732" i="4" s="1"/>
  <c r="O2731" i="4"/>
  <c r="U2732" i="4" l="1"/>
  <c r="E2732" i="4"/>
  <c r="T2732" i="4" s="1"/>
  <c r="S2732" i="4" s="1"/>
  <c r="V2733" i="4" s="1"/>
  <c r="C2733" i="4"/>
  <c r="O2732" i="4"/>
  <c r="U2733" i="4" l="1"/>
  <c r="C2734" i="4"/>
  <c r="E2733" i="4"/>
  <c r="T2733" i="4" s="1"/>
  <c r="S2733" i="4" s="1"/>
  <c r="V2734" i="4" s="1"/>
  <c r="O2733" i="4"/>
  <c r="U2734" i="4" l="1"/>
  <c r="C2735" i="4"/>
  <c r="E2734" i="4"/>
  <c r="T2734" i="4" s="1"/>
  <c r="S2734" i="4" s="1"/>
  <c r="V2735" i="4" s="1"/>
  <c r="O2734" i="4"/>
  <c r="U2735" i="4" l="1"/>
  <c r="E2735" i="4"/>
  <c r="T2735" i="4" s="1"/>
  <c r="S2735" i="4" s="1"/>
  <c r="V2736" i="4" s="1"/>
  <c r="C2736" i="4"/>
  <c r="O2735" i="4"/>
  <c r="U2736" i="4" l="1"/>
  <c r="E2736" i="4"/>
  <c r="T2736" i="4" s="1"/>
  <c r="S2736" i="4" s="1"/>
  <c r="V2737" i="4" s="1"/>
  <c r="C2737" i="4"/>
  <c r="O2736" i="4"/>
  <c r="U2737" i="4" l="1"/>
  <c r="C2738" i="4"/>
  <c r="E2737" i="4"/>
  <c r="T2737" i="4" s="1"/>
  <c r="S2737" i="4" s="1"/>
  <c r="V2738" i="4" s="1"/>
  <c r="O2737" i="4"/>
  <c r="U2738" i="4" l="1"/>
  <c r="E2738" i="4"/>
  <c r="T2738" i="4" s="1"/>
  <c r="S2738" i="4" s="1"/>
  <c r="V2739" i="4" s="1"/>
  <c r="C2739" i="4"/>
  <c r="O2738" i="4"/>
  <c r="U2739" i="4" l="1"/>
  <c r="C2740" i="4"/>
  <c r="E2739" i="4"/>
  <c r="T2739" i="4" s="1"/>
  <c r="S2739" i="4" s="1"/>
  <c r="V2740" i="4" s="1"/>
  <c r="O2739" i="4"/>
  <c r="U2740" i="4" l="1"/>
  <c r="C2741" i="4"/>
  <c r="E2740" i="4"/>
  <c r="T2740" i="4" s="1"/>
  <c r="S2740" i="4" s="1"/>
  <c r="V2741" i="4" s="1"/>
  <c r="O2740" i="4"/>
  <c r="U2741" i="4" l="1"/>
  <c r="E2741" i="4"/>
  <c r="T2741" i="4" s="1"/>
  <c r="S2741" i="4" s="1"/>
  <c r="V2742" i="4" s="1"/>
  <c r="C2742" i="4"/>
  <c r="O2741" i="4"/>
  <c r="U2742" i="4" l="1"/>
  <c r="E2742" i="4"/>
  <c r="T2742" i="4" s="1"/>
  <c r="S2742" i="4" s="1"/>
  <c r="V2743" i="4" s="1"/>
  <c r="C2743" i="4"/>
  <c r="O2742" i="4"/>
  <c r="U2743" i="4" l="1"/>
  <c r="C2744" i="4"/>
  <c r="E2743" i="4"/>
  <c r="T2743" i="4" s="1"/>
  <c r="S2743" i="4" s="1"/>
  <c r="V2744" i="4" s="1"/>
  <c r="O2743" i="4"/>
  <c r="U2744" i="4" l="1"/>
  <c r="E2744" i="4"/>
  <c r="T2744" i="4" s="1"/>
  <c r="S2744" i="4" s="1"/>
  <c r="V2745" i="4" s="1"/>
  <c r="C2745" i="4"/>
  <c r="O2744" i="4"/>
  <c r="U2745" i="4" l="1"/>
  <c r="C2746" i="4"/>
  <c r="E2745" i="4"/>
  <c r="T2745" i="4" s="1"/>
  <c r="S2745" i="4" s="1"/>
  <c r="V2746" i="4" s="1"/>
  <c r="O2745" i="4"/>
  <c r="C2747" i="4" l="1"/>
  <c r="U2746" i="4"/>
  <c r="E2746" i="4"/>
  <c r="T2746" i="4" s="1"/>
  <c r="S2746" i="4" s="1"/>
  <c r="V2747" i="4" s="1"/>
  <c r="O2746" i="4"/>
  <c r="U2747" i="4" l="1"/>
  <c r="E2747" i="4"/>
  <c r="T2747" i="4" s="1"/>
  <c r="S2747" i="4" s="1"/>
  <c r="V2748" i="4" s="1"/>
  <c r="C2748" i="4"/>
  <c r="O2747" i="4"/>
  <c r="U2748" i="4" l="1"/>
  <c r="E2748" i="4"/>
  <c r="T2748" i="4" s="1"/>
  <c r="S2748" i="4" s="1"/>
  <c r="V2749" i="4" s="1"/>
  <c r="C2749" i="4"/>
  <c r="O2748" i="4"/>
  <c r="U2749" i="4" l="1"/>
  <c r="C2750" i="4"/>
  <c r="E2749" i="4"/>
  <c r="T2749" i="4" s="1"/>
  <c r="S2749" i="4" s="1"/>
  <c r="V2750" i="4" s="1"/>
  <c r="O2749" i="4"/>
  <c r="U2750" i="4" l="1"/>
  <c r="E2750" i="4"/>
  <c r="T2750" i="4" s="1"/>
  <c r="S2750" i="4" s="1"/>
  <c r="V2751" i="4" s="1"/>
  <c r="C2751" i="4"/>
  <c r="O2750" i="4"/>
  <c r="U2751" i="4" l="1"/>
  <c r="C2752" i="4"/>
  <c r="E2751" i="4"/>
  <c r="T2751" i="4" s="1"/>
  <c r="S2751" i="4" s="1"/>
  <c r="V2752" i="4" s="1"/>
  <c r="O2751" i="4"/>
  <c r="U2752" i="4" l="1"/>
  <c r="C2753" i="4"/>
  <c r="E2752" i="4"/>
  <c r="T2752" i="4" s="1"/>
  <c r="S2752" i="4" s="1"/>
  <c r="V2753" i="4" s="1"/>
  <c r="O2752" i="4"/>
  <c r="U2753" i="4" l="1"/>
  <c r="E2753" i="4"/>
  <c r="T2753" i="4" s="1"/>
  <c r="S2753" i="4" s="1"/>
  <c r="V2754" i="4" s="1"/>
  <c r="C2754" i="4"/>
  <c r="O2753" i="4"/>
  <c r="U2754" i="4" l="1"/>
  <c r="E2754" i="4"/>
  <c r="T2754" i="4" s="1"/>
  <c r="S2754" i="4" s="1"/>
  <c r="V2755" i="4" s="1"/>
  <c r="C2755" i="4"/>
  <c r="O2754" i="4"/>
  <c r="U2755" i="4" l="1"/>
  <c r="C2756" i="4"/>
  <c r="E2755" i="4"/>
  <c r="T2755" i="4" s="1"/>
  <c r="S2755" i="4" s="1"/>
  <c r="V2756" i="4" s="1"/>
  <c r="O2755" i="4"/>
  <c r="U2756" i="4" l="1"/>
  <c r="C2757" i="4"/>
  <c r="O2756" i="4"/>
  <c r="E2756" i="4"/>
  <c r="T2756" i="4" s="1"/>
  <c r="S2756" i="4" s="1"/>
  <c r="V2757" i="4" s="1"/>
  <c r="U2757" i="4" l="1"/>
  <c r="E2757" i="4"/>
  <c r="T2757" i="4" s="1"/>
  <c r="S2757" i="4" s="1"/>
  <c r="V2758" i="4" s="1"/>
  <c r="C2758" i="4"/>
  <c r="O2757" i="4"/>
  <c r="C2759" i="4" l="1"/>
  <c r="E2758" i="4"/>
  <c r="T2758" i="4" s="1"/>
  <c r="S2758" i="4" s="1"/>
  <c r="V2759" i="4" s="1"/>
  <c r="U2758" i="4"/>
  <c r="O2758" i="4"/>
  <c r="U2759" i="4" l="1"/>
  <c r="E2759" i="4"/>
  <c r="T2759" i="4" s="1"/>
  <c r="S2759" i="4" s="1"/>
  <c r="V2760" i="4" s="1"/>
  <c r="C2760" i="4"/>
  <c r="O2759" i="4"/>
  <c r="U2760" i="4" l="1"/>
  <c r="E2760" i="4"/>
  <c r="T2760" i="4" s="1"/>
  <c r="S2760" i="4" s="1"/>
  <c r="V2761" i="4" s="1"/>
  <c r="C2761" i="4"/>
  <c r="O2760" i="4"/>
  <c r="U2761" i="4" l="1"/>
  <c r="C2762" i="4"/>
  <c r="E2761" i="4"/>
  <c r="T2761" i="4" s="1"/>
  <c r="S2761" i="4" s="1"/>
  <c r="V2762" i="4" s="1"/>
  <c r="O2761" i="4"/>
  <c r="U2762" i="4" l="1"/>
  <c r="E2762" i="4"/>
  <c r="T2762" i="4" s="1"/>
  <c r="S2762" i="4" s="1"/>
  <c r="V2763" i="4" s="1"/>
  <c r="C2763" i="4"/>
  <c r="O2762" i="4"/>
  <c r="E2763" i="4" l="1"/>
  <c r="T2763" i="4" s="1"/>
  <c r="S2763" i="4" s="1"/>
  <c r="V2764" i="4" s="1"/>
  <c r="C2764" i="4"/>
  <c r="U2763" i="4"/>
  <c r="O2763" i="4"/>
  <c r="C2765" i="4" l="1"/>
  <c r="U2764" i="4"/>
  <c r="E2764" i="4"/>
  <c r="T2764" i="4" s="1"/>
  <c r="S2764" i="4" s="1"/>
  <c r="V2765" i="4" s="1"/>
  <c r="O2764" i="4"/>
  <c r="U2765" i="4" l="1"/>
  <c r="E2765" i="4"/>
  <c r="T2765" i="4" s="1"/>
  <c r="S2765" i="4" s="1"/>
  <c r="V2766" i="4" s="1"/>
  <c r="C2766" i="4"/>
  <c r="O2765" i="4"/>
  <c r="U2766" i="4" l="1"/>
  <c r="E2766" i="4"/>
  <c r="T2766" i="4" s="1"/>
  <c r="S2766" i="4" s="1"/>
  <c r="V2767" i="4" s="1"/>
  <c r="C2767" i="4"/>
  <c r="O2766" i="4"/>
  <c r="U2767" i="4" l="1"/>
  <c r="C2768" i="4"/>
  <c r="E2767" i="4"/>
  <c r="T2767" i="4" s="1"/>
  <c r="S2767" i="4" s="1"/>
  <c r="V2768" i="4" s="1"/>
  <c r="O2767" i="4"/>
  <c r="U2768" i="4" l="1"/>
  <c r="E2768" i="4"/>
  <c r="T2768" i="4" s="1"/>
  <c r="S2768" i="4" s="1"/>
  <c r="V2769" i="4" s="1"/>
  <c r="C2769" i="4"/>
  <c r="O2768" i="4"/>
  <c r="U2769" i="4" l="1"/>
  <c r="E2769" i="4"/>
  <c r="T2769" i="4" s="1"/>
  <c r="S2769" i="4" s="1"/>
  <c r="V2770" i="4" s="1"/>
  <c r="C2770" i="4"/>
  <c r="O2769" i="4"/>
  <c r="U2770" i="4" l="1"/>
  <c r="C2771" i="4"/>
  <c r="E2770" i="4"/>
  <c r="T2770" i="4" s="1"/>
  <c r="S2770" i="4" s="1"/>
  <c r="V2771" i="4" s="1"/>
  <c r="O2770" i="4"/>
  <c r="U2771" i="4" l="1"/>
  <c r="E2771" i="4"/>
  <c r="T2771" i="4" s="1"/>
  <c r="S2771" i="4" s="1"/>
  <c r="V2772" i="4" s="1"/>
  <c r="C2772" i="4"/>
  <c r="O2771" i="4"/>
  <c r="U2772" i="4" l="1"/>
  <c r="E2772" i="4"/>
  <c r="T2772" i="4" s="1"/>
  <c r="S2772" i="4" s="1"/>
  <c r="V2773" i="4" s="1"/>
  <c r="C2773" i="4"/>
  <c r="O2772" i="4"/>
  <c r="U2773" i="4" l="1"/>
  <c r="C2774" i="4"/>
  <c r="E2773" i="4"/>
  <c r="T2773" i="4" s="1"/>
  <c r="S2773" i="4" s="1"/>
  <c r="V2774" i="4" s="1"/>
  <c r="O2773" i="4"/>
  <c r="U2774" i="4" l="1"/>
  <c r="E2774" i="4"/>
  <c r="T2774" i="4" s="1"/>
  <c r="S2774" i="4" s="1"/>
  <c r="V2775" i="4" s="1"/>
  <c r="C2775" i="4"/>
  <c r="O2774" i="4"/>
  <c r="U2775" i="4" l="1"/>
  <c r="E2775" i="4"/>
  <c r="T2775" i="4" s="1"/>
  <c r="S2775" i="4" s="1"/>
  <c r="V2776" i="4" s="1"/>
  <c r="C2776" i="4"/>
  <c r="O2775" i="4"/>
  <c r="U2776" i="4" l="1"/>
  <c r="C2777" i="4"/>
  <c r="E2776" i="4"/>
  <c r="T2776" i="4" s="1"/>
  <c r="S2776" i="4" s="1"/>
  <c r="V2777" i="4" s="1"/>
  <c r="O2776" i="4"/>
  <c r="U2777" i="4" l="1"/>
  <c r="E2777" i="4"/>
  <c r="T2777" i="4" s="1"/>
  <c r="S2777" i="4" s="1"/>
  <c r="V2778" i="4" s="1"/>
  <c r="C2778" i="4"/>
  <c r="O2777" i="4"/>
  <c r="U2778" i="4" l="1"/>
  <c r="E2778" i="4"/>
  <c r="T2778" i="4" s="1"/>
  <c r="S2778" i="4" s="1"/>
  <c r="V2779" i="4" s="1"/>
  <c r="C2779" i="4"/>
  <c r="O2778" i="4"/>
  <c r="U2779" i="4" l="1"/>
  <c r="C2780" i="4"/>
  <c r="E2779" i="4"/>
  <c r="T2779" i="4" s="1"/>
  <c r="S2779" i="4" s="1"/>
  <c r="V2780" i="4" s="1"/>
  <c r="O2779" i="4"/>
  <c r="U2780" i="4" l="1"/>
  <c r="E2780" i="4"/>
  <c r="T2780" i="4" s="1"/>
  <c r="S2780" i="4" s="1"/>
  <c r="V2781" i="4" s="1"/>
  <c r="C2781" i="4"/>
  <c r="O2780" i="4"/>
  <c r="U2781" i="4" l="1"/>
  <c r="E2781" i="4"/>
  <c r="T2781" i="4" s="1"/>
  <c r="S2781" i="4" s="1"/>
  <c r="V2782" i="4" s="1"/>
  <c r="C2782" i="4"/>
  <c r="O2781" i="4"/>
  <c r="C2783" i="4" l="1"/>
  <c r="U2782" i="4"/>
  <c r="E2782" i="4"/>
  <c r="T2782" i="4" s="1"/>
  <c r="S2782" i="4" s="1"/>
  <c r="V2783" i="4" s="1"/>
  <c r="O2782" i="4"/>
  <c r="U2783" i="4" l="1"/>
  <c r="E2783" i="4"/>
  <c r="T2783" i="4" s="1"/>
  <c r="S2783" i="4" s="1"/>
  <c r="V2784" i="4" s="1"/>
  <c r="C2784" i="4"/>
  <c r="O2783" i="4"/>
  <c r="U2784" i="4" l="1"/>
  <c r="E2784" i="4"/>
  <c r="T2784" i="4" s="1"/>
  <c r="S2784" i="4" s="1"/>
  <c r="V2785" i="4" s="1"/>
  <c r="C2785" i="4"/>
  <c r="O2784" i="4"/>
  <c r="U2785" i="4" l="1"/>
  <c r="C2786" i="4"/>
  <c r="E2785" i="4"/>
  <c r="T2785" i="4" s="1"/>
  <c r="S2785" i="4" s="1"/>
  <c r="V2786" i="4" s="1"/>
  <c r="O2785" i="4"/>
  <c r="U2786" i="4" l="1"/>
  <c r="E2786" i="4"/>
  <c r="T2786" i="4" s="1"/>
  <c r="S2786" i="4" s="1"/>
  <c r="V2787" i="4" s="1"/>
  <c r="C2787" i="4"/>
  <c r="O2786" i="4"/>
  <c r="U2787" i="4" l="1"/>
  <c r="E2787" i="4"/>
  <c r="T2787" i="4" s="1"/>
  <c r="S2787" i="4" s="1"/>
  <c r="V2788" i="4" s="1"/>
  <c r="C2788" i="4"/>
  <c r="O2787" i="4"/>
  <c r="U2788" i="4" l="1"/>
  <c r="C2789" i="4"/>
  <c r="E2788" i="4"/>
  <c r="T2788" i="4" s="1"/>
  <c r="S2788" i="4" s="1"/>
  <c r="V2789" i="4" s="1"/>
  <c r="O2788" i="4"/>
  <c r="U2789" i="4" l="1"/>
  <c r="E2789" i="4"/>
  <c r="T2789" i="4" s="1"/>
  <c r="S2789" i="4" s="1"/>
  <c r="V2790" i="4" s="1"/>
  <c r="C2790" i="4"/>
  <c r="O2789" i="4"/>
  <c r="U2790" i="4" l="1"/>
  <c r="E2790" i="4"/>
  <c r="T2790" i="4" s="1"/>
  <c r="S2790" i="4" s="1"/>
  <c r="V2791" i="4" s="1"/>
  <c r="C2791" i="4"/>
  <c r="O2790" i="4"/>
  <c r="U2791" i="4" l="1"/>
  <c r="C2792" i="4"/>
  <c r="E2791" i="4"/>
  <c r="T2791" i="4" s="1"/>
  <c r="S2791" i="4" s="1"/>
  <c r="V2792" i="4" s="1"/>
  <c r="O2791" i="4"/>
  <c r="U2792" i="4" l="1"/>
  <c r="E2792" i="4"/>
  <c r="T2792" i="4" s="1"/>
  <c r="S2792" i="4" s="1"/>
  <c r="V2793" i="4" s="1"/>
  <c r="C2793" i="4"/>
  <c r="O2792" i="4"/>
  <c r="U2793" i="4" l="1"/>
  <c r="E2793" i="4"/>
  <c r="T2793" i="4" s="1"/>
  <c r="S2793" i="4" s="1"/>
  <c r="V2794" i="4" s="1"/>
  <c r="C2794" i="4"/>
  <c r="O2793" i="4"/>
  <c r="C2795" i="4" l="1"/>
  <c r="E2794" i="4"/>
  <c r="T2794" i="4" s="1"/>
  <c r="S2794" i="4" s="1"/>
  <c r="V2795" i="4" s="1"/>
  <c r="U2794" i="4"/>
  <c r="O2794" i="4"/>
  <c r="U2795" i="4" l="1"/>
  <c r="E2795" i="4"/>
  <c r="T2795" i="4" s="1"/>
  <c r="S2795" i="4" s="1"/>
  <c r="V2796" i="4" s="1"/>
  <c r="C2796" i="4"/>
  <c r="O2795" i="4"/>
  <c r="U2796" i="4" l="1"/>
  <c r="E2796" i="4"/>
  <c r="T2796" i="4" s="1"/>
  <c r="S2796" i="4" s="1"/>
  <c r="V2797" i="4" s="1"/>
  <c r="C2797" i="4"/>
  <c r="O2796" i="4"/>
  <c r="U2797" i="4" l="1"/>
  <c r="C2798" i="4"/>
  <c r="E2797" i="4"/>
  <c r="T2797" i="4" s="1"/>
  <c r="S2797" i="4" s="1"/>
  <c r="V2798" i="4" s="1"/>
  <c r="O2797" i="4"/>
  <c r="U2798" i="4" l="1"/>
  <c r="E2798" i="4"/>
  <c r="T2798" i="4" s="1"/>
  <c r="S2798" i="4" s="1"/>
  <c r="V2799" i="4" s="1"/>
  <c r="C2799" i="4"/>
  <c r="O2798" i="4"/>
  <c r="U2799" i="4" l="1"/>
  <c r="E2799" i="4"/>
  <c r="T2799" i="4" s="1"/>
  <c r="S2799" i="4" s="1"/>
  <c r="V2800" i="4" s="1"/>
  <c r="C2800" i="4"/>
  <c r="O2799" i="4"/>
  <c r="C2801" i="4" l="1"/>
  <c r="U2800" i="4"/>
  <c r="E2800" i="4"/>
  <c r="T2800" i="4" s="1"/>
  <c r="S2800" i="4" s="1"/>
  <c r="V2801" i="4" s="1"/>
  <c r="O2800" i="4"/>
  <c r="U2801" i="4" l="1"/>
  <c r="E2801" i="4"/>
  <c r="T2801" i="4" s="1"/>
  <c r="S2801" i="4" s="1"/>
  <c r="V2802" i="4" s="1"/>
  <c r="C2802" i="4"/>
  <c r="O2801" i="4"/>
  <c r="U2802" i="4" l="1"/>
  <c r="E2802" i="4"/>
  <c r="T2802" i="4" s="1"/>
  <c r="S2802" i="4" s="1"/>
  <c r="V2803" i="4" s="1"/>
  <c r="C2803" i="4"/>
  <c r="O2802" i="4"/>
  <c r="U2803" i="4" l="1"/>
  <c r="C2804" i="4"/>
  <c r="E2803" i="4"/>
  <c r="T2803" i="4" s="1"/>
  <c r="S2803" i="4" s="1"/>
  <c r="V2804" i="4" s="1"/>
  <c r="O2803" i="4"/>
  <c r="U2804" i="4" l="1"/>
  <c r="E2804" i="4"/>
  <c r="T2804" i="4" s="1"/>
  <c r="S2804" i="4" s="1"/>
  <c r="V2805" i="4" s="1"/>
  <c r="C2805" i="4"/>
  <c r="O2804" i="4"/>
  <c r="U2805" i="4" l="1"/>
  <c r="E2805" i="4"/>
  <c r="T2805" i="4" s="1"/>
  <c r="S2805" i="4" s="1"/>
  <c r="V2806" i="4" s="1"/>
  <c r="C2806" i="4"/>
  <c r="O2805" i="4"/>
  <c r="U2806" i="4" l="1"/>
  <c r="C2807" i="4"/>
  <c r="O2806" i="4"/>
  <c r="E2806" i="4"/>
  <c r="T2806" i="4" s="1"/>
  <c r="S2806" i="4" s="1"/>
  <c r="V2807" i="4" s="1"/>
  <c r="U2807" i="4" l="1"/>
  <c r="E2807" i="4"/>
  <c r="T2807" i="4" s="1"/>
  <c r="S2807" i="4" s="1"/>
  <c r="V2808" i="4" s="1"/>
  <c r="C2808" i="4"/>
  <c r="O2807" i="4"/>
  <c r="U2808" i="4" l="1"/>
  <c r="E2808" i="4"/>
  <c r="T2808" i="4" s="1"/>
  <c r="S2808" i="4" s="1"/>
  <c r="V2809" i="4" s="1"/>
  <c r="C2809" i="4"/>
  <c r="O2808" i="4"/>
  <c r="U2809" i="4" l="1"/>
  <c r="C2810" i="4"/>
  <c r="E2809" i="4"/>
  <c r="T2809" i="4" s="1"/>
  <c r="S2809" i="4" s="1"/>
  <c r="V2810" i="4" s="1"/>
  <c r="O2809" i="4"/>
  <c r="U2810" i="4" l="1"/>
  <c r="E2810" i="4"/>
  <c r="T2810" i="4" s="1"/>
  <c r="S2810" i="4" s="1"/>
  <c r="V2811" i="4" s="1"/>
  <c r="C2811" i="4"/>
  <c r="O2810" i="4"/>
  <c r="U2811" i="4" l="1"/>
  <c r="E2811" i="4"/>
  <c r="T2811" i="4" s="1"/>
  <c r="S2811" i="4" s="1"/>
  <c r="V2812" i="4" s="1"/>
  <c r="C2812" i="4"/>
  <c r="O2811" i="4"/>
  <c r="U2812" i="4" l="1"/>
  <c r="C2813" i="4"/>
  <c r="E2812" i="4"/>
  <c r="T2812" i="4" s="1"/>
  <c r="S2812" i="4" s="1"/>
  <c r="V2813" i="4" s="1"/>
  <c r="O2812" i="4"/>
  <c r="U2813" i="4" l="1"/>
  <c r="E2813" i="4"/>
  <c r="T2813" i="4" s="1"/>
  <c r="S2813" i="4" s="1"/>
  <c r="V2814" i="4" s="1"/>
  <c r="C2814" i="4"/>
  <c r="O2813" i="4"/>
  <c r="U2814" i="4" l="1"/>
  <c r="E2814" i="4"/>
  <c r="T2814" i="4" s="1"/>
  <c r="S2814" i="4" s="1"/>
  <c r="V2815" i="4" s="1"/>
  <c r="C2815" i="4"/>
  <c r="O2814" i="4"/>
  <c r="U2815" i="4" l="1"/>
  <c r="C2816" i="4"/>
  <c r="E2815" i="4"/>
  <c r="T2815" i="4" s="1"/>
  <c r="S2815" i="4" s="1"/>
  <c r="V2816" i="4" s="1"/>
  <c r="O2815" i="4"/>
  <c r="U2816" i="4" l="1"/>
  <c r="E2816" i="4"/>
  <c r="T2816" i="4" s="1"/>
  <c r="S2816" i="4" s="1"/>
  <c r="V2817" i="4" s="1"/>
  <c r="C2817" i="4"/>
  <c r="O2816" i="4"/>
  <c r="U2817" i="4" l="1"/>
  <c r="E2817" i="4"/>
  <c r="T2817" i="4" s="1"/>
  <c r="S2817" i="4" s="1"/>
  <c r="V2818" i="4" s="1"/>
  <c r="C2818" i="4"/>
  <c r="O2817" i="4"/>
  <c r="C2819" i="4" l="1"/>
  <c r="U2818" i="4"/>
  <c r="E2818" i="4"/>
  <c r="T2818" i="4" s="1"/>
  <c r="S2818" i="4" s="1"/>
  <c r="V2819" i="4" s="1"/>
  <c r="O2818" i="4"/>
  <c r="U2819" i="4" l="1"/>
  <c r="E2819" i="4"/>
  <c r="T2819" i="4" s="1"/>
  <c r="S2819" i="4" s="1"/>
  <c r="V2820" i="4" s="1"/>
  <c r="C2820" i="4"/>
  <c r="O2819" i="4"/>
  <c r="U2820" i="4" l="1"/>
  <c r="C2821" i="4"/>
  <c r="E2820" i="4"/>
  <c r="T2820" i="4" s="1"/>
  <c r="S2820" i="4" s="1"/>
  <c r="V2821" i="4" s="1"/>
  <c r="O2820" i="4"/>
  <c r="U2821" i="4" l="1"/>
  <c r="C2822" i="4"/>
  <c r="E2821" i="4"/>
  <c r="T2821" i="4" s="1"/>
  <c r="S2821" i="4" s="1"/>
  <c r="V2822" i="4" s="1"/>
  <c r="O2821" i="4"/>
  <c r="U2822" i="4" l="1"/>
  <c r="E2822" i="4"/>
  <c r="T2822" i="4" s="1"/>
  <c r="S2822" i="4" s="1"/>
  <c r="V2823" i="4" s="1"/>
  <c r="C2823" i="4"/>
  <c r="O2822" i="4"/>
  <c r="U2823" i="4" l="1"/>
  <c r="E2823" i="4"/>
  <c r="T2823" i="4" s="1"/>
  <c r="S2823" i="4" s="1"/>
  <c r="V2824" i="4" s="1"/>
  <c r="C2824" i="4"/>
  <c r="O2823" i="4"/>
  <c r="U2824" i="4" l="1"/>
  <c r="C2825" i="4"/>
  <c r="E2824" i="4"/>
  <c r="T2824" i="4" s="1"/>
  <c r="S2824" i="4" s="1"/>
  <c r="V2825" i="4" s="1"/>
  <c r="O2824" i="4"/>
  <c r="U2825" i="4" l="1"/>
  <c r="E2825" i="4"/>
  <c r="T2825" i="4" s="1"/>
  <c r="S2825" i="4" s="1"/>
  <c r="V2826" i="4" s="1"/>
  <c r="C2826" i="4"/>
  <c r="O2825" i="4"/>
  <c r="U2826" i="4" l="1"/>
  <c r="E2826" i="4"/>
  <c r="T2826" i="4" s="1"/>
  <c r="S2826" i="4" s="1"/>
  <c r="V2827" i="4" s="1"/>
  <c r="C2827" i="4"/>
  <c r="O2826" i="4"/>
  <c r="U2827" i="4" l="1"/>
  <c r="C2828" i="4"/>
  <c r="E2827" i="4"/>
  <c r="T2827" i="4" s="1"/>
  <c r="S2827" i="4" s="1"/>
  <c r="V2828" i="4" s="1"/>
  <c r="O2827" i="4"/>
  <c r="U2828" i="4" l="1"/>
  <c r="E2828" i="4"/>
  <c r="T2828" i="4" s="1"/>
  <c r="S2828" i="4" s="1"/>
  <c r="V2829" i="4" s="1"/>
  <c r="C2829" i="4"/>
  <c r="O2828" i="4"/>
  <c r="U2829" i="4" l="1"/>
  <c r="E2829" i="4"/>
  <c r="T2829" i="4" s="1"/>
  <c r="S2829" i="4" s="1"/>
  <c r="V2830" i="4" s="1"/>
  <c r="C2830" i="4"/>
  <c r="O2829" i="4"/>
  <c r="C2831" i="4" l="1"/>
  <c r="U2830" i="4"/>
  <c r="E2830" i="4"/>
  <c r="T2830" i="4" s="1"/>
  <c r="S2830" i="4" s="1"/>
  <c r="V2831" i="4" s="1"/>
  <c r="O2830" i="4"/>
  <c r="U2831" i="4" l="1"/>
  <c r="E2831" i="4"/>
  <c r="T2831" i="4" s="1"/>
  <c r="S2831" i="4" s="1"/>
  <c r="V2832" i="4" s="1"/>
  <c r="C2832" i="4"/>
  <c r="O2831" i="4"/>
  <c r="U2832" i="4" l="1"/>
  <c r="E2832" i="4"/>
  <c r="T2832" i="4" s="1"/>
  <c r="S2832" i="4" s="1"/>
  <c r="V2833" i="4" s="1"/>
  <c r="C2833" i="4"/>
  <c r="O2832" i="4"/>
  <c r="U2833" i="4" l="1"/>
  <c r="C2834" i="4"/>
  <c r="E2833" i="4"/>
  <c r="T2833" i="4" s="1"/>
  <c r="S2833" i="4" s="1"/>
  <c r="V2834" i="4" s="1"/>
  <c r="O2833" i="4"/>
  <c r="U2834" i="4" l="1"/>
  <c r="E2834" i="4"/>
  <c r="T2834" i="4" s="1"/>
  <c r="S2834" i="4" s="1"/>
  <c r="V2835" i="4" s="1"/>
  <c r="C2835" i="4"/>
  <c r="O2834" i="4"/>
  <c r="E2835" i="4" l="1"/>
  <c r="T2835" i="4" s="1"/>
  <c r="S2835" i="4" s="1"/>
  <c r="V2836" i="4" s="1"/>
  <c r="U2835" i="4"/>
  <c r="C2836" i="4"/>
  <c r="O2835" i="4"/>
  <c r="C2837" i="4" l="1"/>
  <c r="U2836" i="4"/>
  <c r="E2836" i="4"/>
  <c r="T2836" i="4" s="1"/>
  <c r="S2836" i="4" s="1"/>
  <c r="V2837" i="4" s="1"/>
  <c r="O2836" i="4"/>
  <c r="U2837" i="4" l="1"/>
  <c r="E2837" i="4"/>
  <c r="T2837" i="4" s="1"/>
  <c r="S2837" i="4" s="1"/>
  <c r="V2838" i="4" s="1"/>
  <c r="C2838" i="4"/>
  <c r="O2837" i="4"/>
  <c r="U2838" i="4" l="1"/>
  <c r="C2839" i="4"/>
  <c r="E2838" i="4"/>
  <c r="T2838" i="4" s="1"/>
  <c r="S2838" i="4" s="1"/>
  <c r="V2839" i="4" s="1"/>
  <c r="O2838" i="4"/>
  <c r="U2839" i="4" l="1"/>
  <c r="C2840" i="4"/>
  <c r="E2839" i="4"/>
  <c r="T2839" i="4" s="1"/>
  <c r="S2839" i="4" s="1"/>
  <c r="V2840" i="4" s="1"/>
  <c r="O2839" i="4"/>
  <c r="U2840" i="4" l="1"/>
  <c r="E2840" i="4"/>
  <c r="T2840" i="4" s="1"/>
  <c r="S2840" i="4" s="1"/>
  <c r="V2841" i="4" s="1"/>
  <c r="C2841" i="4"/>
  <c r="O2840" i="4"/>
  <c r="U2841" i="4" l="1"/>
  <c r="E2841" i="4"/>
  <c r="T2841" i="4" s="1"/>
  <c r="S2841" i="4" s="1"/>
  <c r="V2842" i="4" s="1"/>
  <c r="C2842" i="4"/>
  <c r="O2841" i="4"/>
  <c r="U2842" i="4" l="1"/>
  <c r="C2843" i="4"/>
  <c r="E2842" i="4"/>
  <c r="T2842" i="4" s="1"/>
  <c r="S2842" i="4" s="1"/>
  <c r="V2843" i="4" s="1"/>
  <c r="O2842" i="4"/>
  <c r="U2843" i="4" l="1"/>
  <c r="E2843" i="4"/>
  <c r="T2843" i="4" s="1"/>
  <c r="S2843" i="4" s="1"/>
  <c r="V2844" i="4" s="1"/>
  <c r="C2844" i="4"/>
  <c r="O2843" i="4"/>
  <c r="U2844" i="4" l="1"/>
  <c r="E2844" i="4"/>
  <c r="T2844" i="4" s="1"/>
  <c r="S2844" i="4" s="1"/>
  <c r="V2845" i="4" s="1"/>
  <c r="C2845" i="4"/>
  <c r="O2844" i="4"/>
  <c r="U2845" i="4" l="1"/>
  <c r="C2846" i="4"/>
  <c r="E2845" i="4"/>
  <c r="T2845" i="4" s="1"/>
  <c r="S2845" i="4" s="1"/>
  <c r="V2846" i="4" s="1"/>
  <c r="O2845" i="4"/>
  <c r="U2846" i="4" l="1"/>
  <c r="E2846" i="4"/>
  <c r="T2846" i="4" s="1"/>
  <c r="S2846" i="4" s="1"/>
  <c r="V2847" i="4" s="1"/>
  <c r="C2847" i="4"/>
  <c r="O2846" i="4"/>
  <c r="U2847" i="4" l="1"/>
  <c r="E2847" i="4"/>
  <c r="T2847" i="4" s="1"/>
  <c r="S2847" i="4" s="1"/>
  <c r="V2848" i="4" s="1"/>
  <c r="C2848" i="4"/>
  <c r="O2847" i="4"/>
  <c r="U2848" i="4" l="1"/>
  <c r="C2849" i="4"/>
  <c r="E2848" i="4"/>
  <c r="T2848" i="4" s="1"/>
  <c r="S2848" i="4" s="1"/>
  <c r="V2849" i="4" s="1"/>
  <c r="O2848" i="4"/>
  <c r="U2849" i="4" l="1"/>
  <c r="E2849" i="4"/>
  <c r="T2849" i="4" s="1"/>
  <c r="S2849" i="4" s="1"/>
  <c r="V2850" i="4" s="1"/>
  <c r="C2850" i="4"/>
  <c r="O2849" i="4"/>
  <c r="U2850" i="4" l="1"/>
  <c r="E2850" i="4"/>
  <c r="T2850" i="4" s="1"/>
  <c r="S2850" i="4" s="1"/>
  <c r="V2851" i="4" s="1"/>
  <c r="C2851" i="4"/>
  <c r="O2850" i="4"/>
  <c r="U2851" i="4" l="1"/>
  <c r="C2852" i="4"/>
  <c r="E2851" i="4"/>
  <c r="T2851" i="4" s="1"/>
  <c r="S2851" i="4" s="1"/>
  <c r="V2852" i="4" s="1"/>
  <c r="O2851" i="4"/>
  <c r="U2852" i="4" l="1"/>
  <c r="E2852" i="4"/>
  <c r="T2852" i="4" s="1"/>
  <c r="S2852" i="4" s="1"/>
  <c r="V2853" i="4" s="1"/>
  <c r="C2853" i="4"/>
  <c r="O2852" i="4"/>
  <c r="U2853" i="4" l="1"/>
  <c r="E2853" i="4"/>
  <c r="T2853" i="4" s="1"/>
  <c r="S2853" i="4" s="1"/>
  <c r="V2854" i="4" s="1"/>
  <c r="C2854" i="4"/>
  <c r="O2853" i="4"/>
  <c r="C2855" i="4" l="1"/>
  <c r="U2854" i="4"/>
  <c r="E2854" i="4"/>
  <c r="T2854" i="4" s="1"/>
  <c r="S2854" i="4" s="1"/>
  <c r="V2855" i="4" s="1"/>
  <c r="O2854" i="4"/>
  <c r="U2855" i="4" l="1"/>
  <c r="E2855" i="4"/>
  <c r="T2855" i="4" s="1"/>
  <c r="S2855" i="4" s="1"/>
  <c r="V2856" i="4" s="1"/>
  <c r="C2856" i="4"/>
  <c r="O2855" i="4"/>
  <c r="U2856" i="4" l="1"/>
  <c r="C2857" i="4"/>
  <c r="O2856" i="4"/>
  <c r="E2856" i="4"/>
  <c r="T2856" i="4" s="1"/>
  <c r="S2856" i="4" s="1"/>
  <c r="V2857" i="4" s="1"/>
  <c r="U2857" i="4" l="1"/>
  <c r="C2858" i="4"/>
  <c r="E2857" i="4"/>
  <c r="T2857" i="4" s="1"/>
  <c r="S2857" i="4" s="1"/>
  <c r="V2858" i="4" s="1"/>
  <c r="O2857" i="4"/>
  <c r="U2858" i="4" l="1"/>
  <c r="E2858" i="4"/>
  <c r="T2858" i="4" s="1"/>
  <c r="S2858" i="4" s="1"/>
  <c r="V2859" i="4" s="1"/>
  <c r="C2859" i="4"/>
  <c r="O2858" i="4"/>
  <c r="U2859" i="4" l="1"/>
  <c r="E2859" i="4"/>
  <c r="T2859" i="4" s="1"/>
  <c r="S2859" i="4" s="1"/>
  <c r="V2860" i="4" s="1"/>
  <c r="C2860" i="4"/>
  <c r="O2859" i="4"/>
  <c r="U2860" i="4" l="1"/>
  <c r="C2861" i="4"/>
  <c r="E2860" i="4"/>
  <c r="T2860" i="4" s="1"/>
  <c r="S2860" i="4" s="1"/>
  <c r="V2861" i="4" s="1"/>
  <c r="O2860" i="4"/>
  <c r="U2861" i="4" l="1"/>
  <c r="E2861" i="4"/>
  <c r="T2861" i="4" s="1"/>
  <c r="S2861" i="4" s="1"/>
  <c r="V2862" i="4" s="1"/>
  <c r="C2862" i="4"/>
  <c r="O2861" i="4"/>
  <c r="U2862" i="4" l="1"/>
  <c r="E2862" i="4"/>
  <c r="T2862" i="4" s="1"/>
  <c r="S2862" i="4" s="1"/>
  <c r="V2863" i="4" s="1"/>
  <c r="C2863" i="4"/>
  <c r="O2862" i="4"/>
  <c r="U2863" i="4" l="1"/>
  <c r="C2864" i="4"/>
  <c r="E2863" i="4"/>
  <c r="T2863" i="4" s="1"/>
  <c r="S2863" i="4" s="1"/>
  <c r="V2864" i="4" s="1"/>
  <c r="O2863" i="4"/>
  <c r="U2864" i="4" l="1"/>
  <c r="E2864" i="4"/>
  <c r="T2864" i="4" s="1"/>
  <c r="S2864" i="4" s="1"/>
  <c r="V2865" i="4" s="1"/>
  <c r="C2865" i="4"/>
  <c r="O2864" i="4"/>
  <c r="U2865" i="4" l="1"/>
  <c r="E2865" i="4"/>
  <c r="T2865" i="4" s="1"/>
  <c r="S2865" i="4" s="1"/>
  <c r="V2866" i="4" s="1"/>
  <c r="C2866" i="4"/>
  <c r="O2865" i="4"/>
  <c r="C2867" i="4" l="1"/>
  <c r="U2866" i="4"/>
  <c r="E2866" i="4"/>
  <c r="T2866" i="4" s="1"/>
  <c r="S2866" i="4" s="1"/>
  <c r="V2867" i="4" s="1"/>
  <c r="O2866" i="4"/>
  <c r="U2867" i="4" l="1"/>
  <c r="E2867" i="4"/>
  <c r="T2867" i="4" s="1"/>
  <c r="S2867" i="4" s="1"/>
  <c r="V2868" i="4" s="1"/>
  <c r="C2868" i="4"/>
  <c r="O2867" i="4"/>
  <c r="U2868" i="4" l="1"/>
  <c r="E2868" i="4"/>
  <c r="T2868" i="4" s="1"/>
  <c r="S2868" i="4" s="1"/>
  <c r="V2869" i="4" s="1"/>
  <c r="C2869" i="4"/>
  <c r="O2868" i="4"/>
  <c r="U2869" i="4" l="1"/>
  <c r="C2870" i="4"/>
  <c r="E2869" i="4"/>
  <c r="T2869" i="4" s="1"/>
  <c r="S2869" i="4" s="1"/>
  <c r="V2870" i="4" s="1"/>
  <c r="O2869" i="4"/>
  <c r="U2870" i="4" l="1"/>
  <c r="E2870" i="4"/>
  <c r="T2870" i="4" s="1"/>
  <c r="S2870" i="4" s="1"/>
  <c r="V2871" i="4" s="1"/>
  <c r="C2871" i="4"/>
  <c r="O2870" i="4"/>
  <c r="E2871" i="4" l="1"/>
  <c r="T2871" i="4" s="1"/>
  <c r="S2871" i="4" s="1"/>
  <c r="V2872" i="4" s="1"/>
  <c r="C2872" i="4"/>
  <c r="U2871" i="4"/>
  <c r="O2871" i="4"/>
  <c r="C2873" i="4" l="1"/>
  <c r="U2872" i="4"/>
  <c r="E2872" i="4"/>
  <c r="T2872" i="4" s="1"/>
  <c r="S2872" i="4" s="1"/>
  <c r="V2873" i="4" s="1"/>
  <c r="O2872" i="4"/>
  <c r="U2873" i="4" l="1"/>
  <c r="E2873" i="4"/>
  <c r="T2873" i="4" s="1"/>
  <c r="S2873" i="4" s="1"/>
  <c r="V2874" i="4" s="1"/>
  <c r="C2874" i="4"/>
  <c r="O2873" i="4"/>
  <c r="U2874" i="4" l="1"/>
  <c r="C2875" i="4"/>
  <c r="E2874" i="4"/>
  <c r="T2874" i="4" s="1"/>
  <c r="S2874" i="4" s="1"/>
  <c r="V2875" i="4" s="1"/>
  <c r="O2874" i="4"/>
  <c r="U2875" i="4" l="1"/>
  <c r="C2876" i="4"/>
  <c r="E2875" i="4"/>
  <c r="T2875" i="4" s="1"/>
  <c r="S2875" i="4" s="1"/>
  <c r="V2876" i="4" s="1"/>
  <c r="O2875" i="4"/>
  <c r="U2876" i="4" l="1"/>
  <c r="E2876" i="4"/>
  <c r="T2876" i="4" s="1"/>
  <c r="S2876" i="4" s="1"/>
  <c r="V2877" i="4" s="1"/>
  <c r="C2877" i="4"/>
  <c r="O2876" i="4"/>
  <c r="U2877" i="4" l="1"/>
  <c r="E2877" i="4"/>
  <c r="T2877" i="4" s="1"/>
  <c r="S2877" i="4" s="1"/>
  <c r="V2878" i="4" s="1"/>
  <c r="C2878" i="4"/>
  <c r="O2877" i="4"/>
  <c r="U2878" i="4" l="1"/>
  <c r="C2879" i="4"/>
  <c r="E2878" i="4"/>
  <c r="T2878" i="4" s="1"/>
  <c r="S2878" i="4" s="1"/>
  <c r="V2879" i="4" s="1"/>
  <c r="O2878" i="4"/>
  <c r="U2879" i="4" l="1"/>
  <c r="E2879" i="4"/>
  <c r="T2879" i="4" s="1"/>
  <c r="S2879" i="4" s="1"/>
  <c r="V2880" i="4" s="1"/>
  <c r="C2880" i="4"/>
  <c r="O2879" i="4"/>
  <c r="U2880" i="4" l="1"/>
  <c r="E2880" i="4"/>
  <c r="T2880" i="4" s="1"/>
  <c r="S2880" i="4" s="1"/>
  <c r="V2881" i="4" s="1"/>
  <c r="C2881" i="4"/>
  <c r="O2880" i="4"/>
  <c r="U2881" i="4" l="1"/>
  <c r="C2882" i="4"/>
  <c r="E2881" i="4"/>
  <c r="T2881" i="4" s="1"/>
  <c r="S2881" i="4" s="1"/>
  <c r="V2882" i="4" s="1"/>
  <c r="O2881" i="4"/>
  <c r="U2882" i="4" l="1"/>
  <c r="E2882" i="4"/>
  <c r="T2882" i="4" s="1"/>
  <c r="S2882" i="4" s="1"/>
  <c r="V2883" i="4" s="1"/>
  <c r="C2883" i="4"/>
  <c r="O2882" i="4"/>
  <c r="U2883" i="4" l="1"/>
  <c r="E2883" i="4"/>
  <c r="T2883" i="4" s="1"/>
  <c r="S2883" i="4" s="1"/>
  <c r="V2884" i="4" s="1"/>
  <c r="C2884" i="4"/>
  <c r="O2883" i="4"/>
  <c r="U2884" i="4" l="1"/>
  <c r="C2885" i="4"/>
  <c r="E2884" i="4"/>
  <c r="T2884" i="4" s="1"/>
  <c r="S2884" i="4" s="1"/>
  <c r="V2885" i="4" s="1"/>
  <c r="O2884" i="4"/>
  <c r="U2885" i="4" l="1"/>
  <c r="E2885" i="4"/>
  <c r="T2885" i="4" s="1"/>
  <c r="S2885" i="4" s="1"/>
  <c r="V2886" i="4" s="1"/>
  <c r="C2886" i="4"/>
  <c r="O2885" i="4"/>
  <c r="U2886" i="4" l="1"/>
  <c r="C2887" i="4"/>
  <c r="E2886" i="4"/>
  <c r="T2886" i="4" s="1"/>
  <c r="S2886" i="4" s="1"/>
  <c r="V2887" i="4" s="1"/>
  <c r="O2886" i="4"/>
  <c r="U2887" i="4" l="1"/>
  <c r="C2888" i="4"/>
  <c r="E2887" i="4"/>
  <c r="T2887" i="4" s="1"/>
  <c r="S2887" i="4" s="1"/>
  <c r="V2888" i="4" s="1"/>
  <c r="O2887" i="4"/>
  <c r="U2888" i="4" l="1"/>
  <c r="E2888" i="4"/>
  <c r="T2888" i="4" s="1"/>
  <c r="S2888" i="4" s="1"/>
  <c r="V2889" i="4" s="1"/>
  <c r="C2889" i="4"/>
  <c r="O2888" i="4"/>
  <c r="U2889" i="4" l="1"/>
  <c r="E2889" i="4"/>
  <c r="T2889" i="4" s="1"/>
  <c r="S2889" i="4" s="1"/>
  <c r="V2890" i="4" s="1"/>
  <c r="C2890" i="4"/>
  <c r="O2889" i="4"/>
  <c r="C2891" i="4" l="1"/>
  <c r="U2890" i="4"/>
  <c r="E2890" i="4"/>
  <c r="T2890" i="4" s="1"/>
  <c r="S2890" i="4" s="1"/>
  <c r="V2891" i="4" s="1"/>
  <c r="O2890" i="4"/>
  <c r="U2891" i="4" l="1"/>
  <c r="E2891" i="4"/>
  <c r="T2891" i="4" s="1"/>
  <c r="S2891" i="4" s="1"/>
  <c r="V2892" i="4" s="1"/>
  <c r="C2892" i="4"/>
  <c r="O2891" i="4"/>
  <c r="U2892" i="4" l="1"/>
  <c r="C2893" i="4"/>
  <c r="E2892" i="4"/>
  <c r="T2892" i="4" s="1"/>
  <c r="S2892" i="4" s="1"/>
  <c r="V2893" i="4" s="1"/>
  <c r="O2892" i="4"/>
  <c r="U2893" i="4" l="1"/>
  <c r="C2894" i="4"/>
  <c r="E2893" i="4"/>
  <c r="T2893" i="4" s="1"/>
  <c r="S2893" i="4" s="1"/>
  <c r="V2894" i="4" s="1"/>
  <c r="O2893" i="4"/>
  <c r="U2894" i="4" l="1"/>
  <c r="E2894" i="4"/>
  <c r="T2894" i="4" s="1"/>
  <c r="S2894" i="4" s="1"/>
  <c r="V2895" i="4" s="1"/>
  <c r="C2895" i="4"/>
  <c r="O2894" i="4"/>
  <c r="U2895" i="4" l="1"/>
  <c r="E2895" i="4"/>
  <c r="T2895" i="4" s="1"/>
  <c r="S2895" i="4" s="1"/>
  <c r="V2896" i="4" s="1"/>
  <c r="C2896" i="4"/>
  <c r="O2895" i="4"/>
  <c r="U2896" i="4" l="1"/>
  <c r="C2897" i="4"/>
  <c r="E2896" i="4"/>
  <c r="T2896" i="4" s="1"/>
  <c r="S2896" i="4" s="1"/>
  <c r="V2897" i="4" s="1"/>
  <c r="O2896" i="4"/>
  <c r="U2897" i="4" l="1"/>
  <c r="E2897" i="4"/>
  <c r="T2897" i="4" s="1"/>
  <c r="S2897" i="4" s="1"/>
  <c r="V2898" i="4" s="1"/>
  <c r="C2898" i="4"/>
  <c r="O2897" i="4"/>
  <c r="U2898" i="4" l="1"/>
  <c r="E2898" i="4"/>
  <c r="T2898" i="4" s="1"/>
  <c r="S2898" i="4" s="1"/>
  <c r="V2899" i="4" s="1"/>
  <c r="C2899" i="4"/>
  <c r="O2898" i="4"/>
  <c r="U2899" i="4" l="1"/>
  <c r="C2900" i="4"/>
  <c r="E2899" i="4"/>
  <c r="T2899" i="4" s="1"/>
  <c r="S2899" i="4" s="1"/>
  <c r="V2900" i="4" s="1"/>
  <c r="O2899" i="4"/>
  <c r="U2900" i="4" l="1"/>
  <c r="E2900" i="4"/>
  <c r="T2900" i="4" s="1"/>
  <c r="S2900" i="4" s="1"/>
  <c r="V2901" i="4" s="1"/>
  <c r="C2901" i="4"/>
  <c r="O2900" i="4"/>
  <c r="U2901" i="4" l="1"/>
  <c r="E2901" i="4"/>
  <c r="T2901" i="4" s="1"/>
  <c r="S2901" i="4" s="1"/>
  <c r="V2902" i="4" s="1"/>
  <c r="C2902" i="4"/>
  <c r="O2901" i="4"/>
  <c r="C2903" i="4" l="1"/>
  <c r="E2902" i="4"/>
  <c r="T2902" i="4" s="1"/>
  <c r="S2902" i="4" s="1"/>
  <c r="V2903" i="4" s="1"/>
  <c r="U2902" i="4"/>
  <c r="O2902" i="4"/>
  <c r="U2903" i="4" l="1"/>
  <c r="E2903" i="4"/>
  <c r="T2903" i="4" s="1"/>
  <c r="S2903" i="4" s="1"/>
  <c r="V2904" i="4" s="1"/>
  <c r="C2904" i="4"/>
  <c r="O2903" i="4"/>
  <c r="U2904" i="4" l="1"/>
  <c r="E2904" i="4"/>
  <c r="T2904" i="4" s="1"/>
  <c r="S2904" i="4" s="1"/>
  <c r="V2905" i="4" s="1"/>
  <c r="C2905" i="4"/>
  <c r="O2904" i="4"/>
  <c r="U2905" i="4" l="1"/>
  <c r="C2906" i="4"/>
  <c r="E2905" i="4"/>
  <c r="T2905" i="4" s="1"/>
  <c r="S2905" i="4" s="1"/>
  <c r="V2906" i="4" s="1"/>
  <c r="O2905" i="4"/>
  <c r="U2906" i="4" l="1"/>
  <c r="C2907" i="4"/>
  <c r="O2906" i="4"/>
  <c r="E2906" i="4"/>
  <c r="T2906" i="4" s="1"/>
  <c r="S2906" i="4" s="1"/>
  <c r="V2907" i="4" s="1"/>
  <c r="U2907" i="4" l="1"/>
  <c r="E2907" i="4"/>
  <c r="T2907" i="4" s="1"/>
  <c r="S2907" i="4" s="1"/>
  <c r="V2908" i="4" s="1"/>
  <c r="C2908" i="4"/>
  <c r="O2907" i="4"/>
  <c r="C2909" i="4" l="1"/>
  <c r="U2908" i="4"/>
  <c r="E2908" i="4"/>
  <c r="T2908" i="4" s="1"/>
  <c r="S2908" i="4" s="1"/>
  <c r="V2909" i="4" s="1"/>
  <c r="O2908" i="4"/>
  <c r="U2909" i="4" l="1"/>
  <c r="E2909" i="4"/>
  <c r="T2909" i="4" s="1"/>
  <c r="S2909" i="4" s="1"/>
  <c r="V2910" i="4" s="1"/>
  <c r="C2910" i="4"/>
  <c r="O2909" i="4"/>
  <c r="U2910" i="4" l="1"/>
  <c r="C2911" i="4"/>
  <c r="E2910" i="4"/>
  <c r="T2910" i="4" s="1"/>
  <c r="S2910" i="4" s="1"/>
  <c r="V2911" i="4" s="1"/>
  <c r="O2910" i="4"/>
  <c r="U2911" i="4" l="1"/>
  <c r="C2912" i="4"/>
  <c r="E2911" i="4"/>
  <c r="T2911" i="4" s="1"/>
  <c r="S2911" i="4" s="1"/>
  <c r="V2912" i="4" s="1"/>
  <c r="O2911" i="4"/>
  <c r="U2912" i="4" l="1"/>
  <c r="E2912" i="4"/>
  <c r="T2912" i="4" s="1"/>
  <c r="S2912" i="4" s="1"/>
  <c r="V2913" i="4" s="1"/>
  <c r="C2913" i="4"/>
  <c r="O2912" i="4"/>
  <c r="U2913" i="4" l="1"/>
  <c r="E2913" i="4"/>
  <c r="T2913" i="4" s="1"/>
  <c r="S2913" i="4" s="1"/>
  <c r="V2914" i="4" s="1"/>
  <c r="C2914" i="4"/>
  <c r="O2913" i="4"/>
  <c r="U2914" i="4" l="1"/>
  <c r="C2915" i="4"/>
  <c r="E2914" i="4"/>
  <c r="T2914" i="4" s="1"/>
  <c r="S2914" i="4" s="1"/>
  <c r="V2915" i="4" s="1"/>
  <c r="O2914" i="4"/>
  <c r="U2915" i="4" l="1"/>
  <c r="E2915" i="4"/>
  <c r="T2915" i="4" s="1"/>
  <c r="S2915" i="4" s="1"/>
  <c r="V2916" i="4" s="1"/>
  <c r="C2916" i="4"/>
  <c r="O2915" i="4"/>
  <c r="U2916" i="4" l="1"/>
  <c r="C2917" i="4"/>
  <c r="E2916" i="4"/>
  <c r="T2916" i="4" s="1"/>
  <c r="S2916" i="4" s="1"/>
  <c r="V2917" i="4" s="1"/>
  <c r="O2916" i="4"/>
  <c r="U2917" i="4" l="1"/>
  <c r="C2918" i="4"/>
  <c r="E2917" i="4"/>
  <c r="T2917" i="4" s="1"/>
  <c r="S2917" i="4" s="1"/>
  <c r="V2918" i="4" s="1"/>
  <c r="O2917" i="4"/>
  <c r="U2918" i="4" l="1"/>
  <c r="E2918" i="4"/>
  <c r="T2918" i="4" s="1"/>
  <c r="S2918" i="4" s="1"/>
  <c r="V2919" i="4" s="1"/>
  <c r="C2919" i="4"/>
  <c r="O2918" i="4"/>
  <c r="U2919" i="4" l="1"/>
  <c r="E2919" i="4"/>
  <c r="T2919" i="4" s="1"/>
  <c r="S2919" i="4" s="1"/>
  <c r="V2920" i="4" s="1"/>
  <c r="C2920" i="4"/>
  <c r="O2919" i="4"/>
  <c r="U2920" i="4" l="1"/>
  <c r="C2921" i="4"/>
  <c r="E2920" i="4"/>
  <c r="T2920" i="4" s="1"/>
  <c r="S2920" i="4" s="1"/>
  <c r="V2921" i="4" s="1"/>
  <c r="O2920" i="4"/>
  <c r="U2921" i="4" l="1"/>
  <c r="E2921" i="4"/>
  <c r="T2921" i="4" s="1"/>
  <c r="S2921" i="4" s="1"/>
  <c r="V2922" i="4" s="1"/>
  <c r="C2922" i="4"/>
  <c r="O2921" i="4"/>
  <c r="U2922" i="4" l="1"/>
  <c r="C2923" i="4"/>
  <c r="E2922" i="4"/>
  <c r="T2922" i="4" s="1"/>
  <c r="S2922" i="4" s="1"/>
  <c r="V2923" i="4" s="1"/>
  <c r="O2922" i="4"/>
  <c r="U2923" i="4" l="1"/>
  <c r="C2924" i="4"/>
  <c r="E2923" i="4"/>
  <c r="T2923" i="4" s="1"/>
  <c r="S2923" i="4" s="1"/>
  <c r="V2924" i="4" s="1"/>
  <c r="O2923" i="4"/>
  <c r="U2924" i="4" l="1"/>
  <c r="E2924" i="4"/>
  <c r="T2924" i="4" s="1"/>
  <c r="S2924" i="4" s="1"/>
  <c r="V2925" i="4" s="1"/>
  <c r="C2925" i="4"/>
  <c r="O2924" i="4"/>
  <c r="U2925" i="4" l="1"/>
  <c r="E2925" i="4"/>
  <c r="T2925" i="4" s="1"/>
  <c r="S2925" i="4" s="1"/>
  <c r="V2926" i="4" s="1"/>
  <c r="C2926" i="4"/>
  <c r="O2925" i="4"/>
  <c r="C2927" i="4" l="1"/>
  <c r="U2926" i="4"/>
  <c r="E2926" i="4"/>
  <c r="T2926" i="4" s="1"/>
  <c r="S2926" i="4" s="1"/>
  <c r="V2927" i="4" s="1"/>
  <c r="O2926" i="4"/>
  <c r="U2927" i="4" l="1"/>
  <c r="E2927" i="4"/>
  <c r="T2927" i="4" s="1"/>
  <c r="S2927" i="4" s="1"/>
  <c r="V2928" i="4" s="1"/>
  <c r="C2928" i="4"/>
  <c r="O2927" i="4"/>
  <c r="U2928" i="4" l="1"/>
  <c r="C2929" i="4"/>
  <c r="E2928" i="4"/>
  <c r="T2928" i="4" s="1"/>
  <c r="S2928" i="4" s="1"/>
  <c r="V2929" i="4" s="1"/>
  <c r="O2928" i="4"/>
  <c r="U2929" i="4" l="1"/>
  <c r="C2930" i="4"/>
  <c r="E2929" i="4"/>
  <c r="T2929" i="4" s="1"/>
  <c r="S2929" i="4" s="1"/>
  <c r="V2930" i="4" s="1"/>
  <c r="O2929" i="4"/>
  <c r="U2930" i="4" l="1"/>
  <c r="E2930" i="4"/>
  <c r="T2930" i="4" s="1"/>
  <c r="S2930" i="4" s="1"/>
  <c r="V2931" i="4" s="1"/>
  <c r="C2931" i="4"/>
  <c r="O2930" i="4"/>
  <c r="U2931" i="4" l="1"/>
  <c r="E2931" i="4"/>
  <c r="T2931" i="4" s="1"/>
  <c r="S2931" i="4" s="1"/>
  <c r="V2932" i="4" s="1"/>
  <c r="C2932" i="4"/>
  <c r="O2931" i="4"/>
  <c r="U2932" i="4" l="1"/>
  <c r="C2933" i="4"/>
  <c r="E2932" i="4"/>
  <c r="T2932" i="4" s="1"/>
  <c r="S2932" i="4" s="1"/>
  <c r="V2933" i="4" s="1"/>
  <c r="O2932" i="4"/>
  <c r="U2933" i="4" l="1"/>
  <c r="E2933" i="4"/>
  <c r="T2933" i="4" s="1"/>
  <c r="S2933" i="4" s="1"/>
  <c r="V2934" i="4" s="1"/>
  <c r="C2934" i="4"/>
  <c r="O2933" i="4"/>
  <c r="U2934" i="4" l="1"/>
  <c r="C2935" i="4"/>
  <c r="E2934" i="4"/>
  <c r="T2934" i="4" s="1"/>
  <c r="S2934" i="4" s="1"/>
  <c r="V2935" i="4" s="1"/>
  <c r="O2934" i="4"/>
  <c r="U2935" i="4" l="1"/>
  <c r="C2936" i="4"/>
  <c r="E2935" i="4"/>
  <c r="T2935" i="4" s="1"/>
  <c r="S2935" i="4" s="1"/>
  <c r="V2936" i="4" s="1"/>
  <c r="O2935" i="4"/>
  <c r="U2936" i="4" l="1"/>
  <c r="E2936" i="4"/>
  <c r="T2936" i="4" s="1"/>
  <c r="S2936" i="4" s="1"/>
  <c r="V2937" i="4" s="1"/>
  <c r="C2937" i="4"/>
  <c r="O2936" i="4"/>
  <c r="U2937" i="4" l="1"/>
  <c r="E2937" i="4"/>
  <c r="T2937" i="4" s="1"/>
  <c r="S2937" i="4" s="1"/>
  <c r="V2938" i="4" s="1"/>
  <c r="C2938" i="4"/>
  <c r="O2937" i="4"/>
  <c r="C2939" i="4" l="1"/>
  <c r="U2938" i="4"/>
  <c r="E2938" i="4"/>
  <c r="T2938" i="4" s="1"/>
  <c r="S2938" i="4" s="1"/>
  <c r="V2939" i="4" s="1"/>
  <c r="O2938" i="4"/>
  <c r="U2939" i="4" l="1"/>
  <c r="E2939" i="4"/>
  <c r="T2939" i="4" s="1"/>
  <c r="S2939" i="4" s="1"/>
  <c r="V2940" i="4" s="1"/>
  <c r="C2940" i="4"/>
  <c r="O2939" i="4"/>
  <c r="U2940" i="4" l="1"/>
  <c r="C2941" i="4"/>
  <c r="E2940" i="4"/>
  <c r="T2940" i="4" s="1"/>
  <c r="S2940" i="4" s="1"/>
  <c r="V2941" i="4" s="1"/>
  <c r="O2940" i="4"/>
  <c r="U2941" i="4" l="1"/>
  <c r="C2942" i="4"/>
  <c r="E2941" i="4"/>
  <c r="T2941" i="4" s="1"/>
  <c r="S2941" i="4" s="1"/>
  <c r="V2942" i="4" s="1"/>
  <c r="O2941" i="4"/>
  <c r="U2942" i="4" l="1"/>
  <c r="E2942" i="4"/>
  <c r="T2942" i="4" s="1"/>
  <c r="S2942" i="4" s="1"/>
  <c r="V2943" i="4" s="1"/>
  <c r="C2943" i="4"/>
  <c r="O2942" i="4"/>
  <c r="U2943" i="4" l="1"/>
  <c r="E2943" i="4"/>
  <c r="T2943" i="4" s="1"/>
  <c r="S2943" i="4" s="1"/>
  <c r="V2944" i="4" s="1"/>
  <c r="C2944" i="4"/>
  <c r="O2943" i="4"/>
  <c r="C2945" i="4" l="1"/>
  <c r="U2944" i="4"/>
  <c r="E2944" i="4"/>
  <c r="T2944" i="4" s="1"/>
  <c r="S2944" i="4" s="1"/>
  <c r="V2945" i="4" s="1"/>
  <c r="O2944" i="4"/>
  <c r="U2945" i="4" l="1"/>
  <c r="E2945" i="4"/>
  <c r="T2945" i="4" s="1"/>
  <c r="S2945" i="4" s="1"/>
  <c r="V2946" i="4" s="1"/>
  <c r="C2946" i="4"/>
  <c r="O2945" i="4"/>
  <c r="U2946" i="4" l="1"/>
  <c r="C2947" i="4"/>
  <c r="E2946" i="4"/>
  <c r="T2946" i="4" s="1"/>
  <c r="S2946" i="4" s="1"/>
  <c r="V2947" i="4" s="1"/>
  <c r="O2946" i="4"/>
  <c r="U2947" i="4" l="1"/>
  <c r="C2948" i="4"/>
  <c r="E2947" i="4"/>
  <c r="T2947" i="4" s="1"/>
  <c r="S2947" i="4" s="1"/>
  <c r="V2948" i="4" s="1"/>
  <c r="O2947" i="4"/>
  <c r="U2948" i="4" l="1"/>
  <c r="E2948" i="4"/>
  <c r="T2948" i="4" s="1"/>
  <c r="S2948" i="4" s="1"/>
  <c r="V2949" i="4" s="1"/>
  <c r="C2949" i="4"/>
  <c r="O2948" i="4"/>
  <c r="U2949" i="4" l="1"/>
  <c r="E2949" i="4"/>
  <c r="T2949" i="4" s="1"/>
  <c r="S2949" i="4" s="1"/>
  <c r="V2950" i="4" s="1"/>
  <c r="C2950" i="4"/>
  <c r="O2949" i="4"/>
  <c r="U2950" i="4" l="1"/>
  <c r="C2951" i="4"/>
  <c r="E2950" i="4"/>
  <c r="T2950" i="4" s="1"/>
  <c r="S2950" i="4" s="1"/>
  <c r="V2951" i="4" s="1"/>
  <c r="O2950" i="4"/>
  <c r="U2951" i="4" l="1"/>
  <c r="E2951" i="4"/>
  <c r="T2951" i="4" s="1"/>
  <c r="S2951" i="4" s="1"/>
  <c r="V2952" i="4" s="1"/>
  <c r="C2952" i="4"/>
  <c r="O2951" i="4"/>
  <c r="U2952" i="4" l="1"/>
  <c r="C2953" i="4"/>
  <c r="E2952" i="4"/>
  <c r="T2952" i="4" s="1"/>
  <c r="S2952" i="4" s="1"/>
  <c r="V2953" i="4" s="1"/>
  <c r="O2952" i="4"/>
  <c r="U2953" i="4" l="1"/>
  <c r="C2954" i="4"/>
  <c r="E2953" i="4"/>
  <c r="T2953" i="4" s="1"/>
  <c r="S2953" i="4" s="1"/>
  <c r="V2954" i="4" s="1"/>
  <c r="O2953" i="4"/>
  <c r="U2954" i="4" l="1"/>
  <c r="E2954" i="4"/>
  <c r="T2954" i="4" s="1"/>
  <c r="S2954" i="4" s="1"/>
  <c r="V2955" i="4" s="1"/>
  <c r="C2955" i="4"/>
  <c r="O2954" i="4"/>
  <c r="U2955" i="4" l="1"/>
  <c r="E2955" i="4"/>
  <c r="T2955" i="4" s="1"/>
  <c r="S2955" i="4" s="1"/>
  <c r="V2956" i="4" s="1"/>
  <c r="C2956" i="4"/>
  <c r="O2955" i="4"/>
  <c r="U2956" i="4" l="1"/>
  <c r="C2957" i="4"/>
  <c r="O2956" i="4"/>
  <c r="E2956" i="4"/>
  <c r="T2956" i="4" s="1"/>
  <c r="S2956" i="4" s="1"/>
  <c r="V2957" i="4" s="1"/>
  <c r="U2957" i="4" l="1"/>
  <c r="E2957" i="4"/>
  <c r="T2957" i="4" s="1"/>
  <c r="S2957" i="4" s="1"/>
  <c r="V2958" i="4" s="1"/>
  <c r="C2958" i="4"/>
  <c r="O2957" i="4"/>
  <c r="U2958" i="4" l="1"/>
  <c r="E2958" i="4"/>
  <c r="T2958" i="4" s="1"/>
  <c r="S2958" i="4" s="1"/>
  <c r="V2959" i="4" s="1"/>
  <c r="C2959" i="4"/>
  <c r="O2958" i="4"/>
  <c r="U2959" i="4" l="1"/>
  <c r="C2960" i="4"/>
  <c r="E2959" i="4"/>
  <c r="T2959" i="4" s="1"/>
  <c r="S2959" i="4" s="1"/>
  <c r="V2960" i="4" s="1"/>
  <c r="O2959" i="4"/>
  <c r="U2960" i="4" l="1"/>
  <c r="E2960" i="4"/>
  <c r="T2960" i="4" s="1"/>
  <c r="S2960" i="4" s="1"/>
  <c r="V2961" i="4" s="1"/>
  <c r="C2961" i="4"/>
  <c r="O2960" i="4"/>
  <c r="U2961" i="4" l="1"/>
  <c r="E2961" i="4"/>
  <c r="T2961" i="4" s="1"/>
  <c r="S2961" i="4" s="1"/>
  <c r="V2962" i="4" s="1"/>
  <c r="C2962" i="4"/>
  <c r="O2961" i="4"/>
  <c r="C2963" i="4" l="1"/>
  <c r="U2962" i="4"/>
  <c r="E2962" i="4"/>
  <c r="T2962" i="4" s="1"/>
  <c r="S2962" i="4" s="1"/>
  <c r="V2963" i="4" s="1"/>
  <c r="O2962" i="4"/>
  <c r="U2963" i="4" l="1"/>
  <c r="E2963" i="4"/>
  <c r="T2963" i="4" s="1"/>
  <c r="S2963" i="4" s="1"/>
  <c r="V2964" i="4" s="1"/>
  <c r="C2964" i="4"/>
  <c r="O2963" i="4"/>
  <c r="U2964" i="4" l="1"/>
  <c r="E2964" i="4"/>
  <c r="T2964" i="4" s="1"/>
  <c r="S2964" i="4" s="1"/>
  <c r="V2965" i="4" s="1"/>
  <c r="C2965" i="4"/>
  <c r="O2964" i="4"/>
  <c r="U2965" i="4" l="1"/>
  <c r="C2966" i="4"/>
  <c r="E2965" i="4"/>
  <c r="T2965" i="4" s="1"/>
  <c r="S2965" i="4" s="1"/>
  <c r="V2966" i="4" s="1"/>
  <c r="O2965" i="4"/>
  <c r="U2966" i="4" l="1"/>
  <c r="E2966" i="4"/>
  <c r="T2966" i="4" s="1"/>
  <c r="S2966" i="4" s="1"/>
  <c r="V2967" i="4" s="1"/>
  <c r="C2967" i="4"/>
  <c r="O2966" i="4"/>
  <c r="U2967" i="4" l="1"/>
  <c r="E2967" i="4"/>
  <c r="T2967" i="4" s="1"/>
  <c r="S2967" i="4" s="1"/>
  <c r="V2968" i="4" s="1"/>
  <c r="C2968" i="4"/>
  <c r="O2967" i="4"/>
  <c r="U2968" i="4" l="1"/>
  <c r="C2969" i="4"/>
  <c r="E2968" i="4"/>
  <c r="T2968" i="4" s="1"/>
  <c r="S2968" i="4" s="1"/>
  <c r="V2969" i="4" s="1"/>
  <c r="O2968" i="4"/>
  <c r="U2969" i="4" l="1"/>
  <c r="E2969" i="4"/>
  <c r="T2969" i="4" s="1"/>
  <c r="S2969" i="4" s="1"/>
  <c r="V2970" i="4" s="1"/>
  <c r="C2970" i="4"/>
  <c r="O2969" i="4"/>
  <c r="U2970" i="4" l="1"/>
  <c r="E2970" i="4"/>
  <c r="T2970" i="4" s="1"/>
  <c r="S2970" i="4" s="1"/>
  <c r="V2971" i="4" s="1"/>
  <c r="C2971" i="4"/>
  <c r="O2970" i="4"/>
  <c r="U2971" i="4" l="1"/>
  <c r="C2972" i="4"/>
  <c r="E2971" i="4"/>
  <c r="T2971" i="4" s="1"/>
  <c r="S2971" i="4" s="1"/>
  <c r="V2972" i="4" s="1"/>
  <c r="O2971" i="4"/>
  <c r="U2972" i="4" l="1"/>
  <c r="E2972" i="4"/>
  <c r="T2972" i="4" s="1"/>
  <c r="S2972" i="4" s="1"/>
  <c r="V2973" i="4" s="1"/>
  <c r="C2973" i="4"/>
  <c r="O2972" i="4"/>
  <c r="U2973" i="4" l="1"/>
  <c r="E2973" i="4"/>
  <c r="T2973" i="4" s="1"/>
  <c r="S2973" i="4" s="1"/>
  <c r="V2974" i="4" s="1"/>
  <c r="C2974" i="4"/>
  <c r="O2973" i="4"/>
  <c r="C2975" i="4" l="1"/>
  <c r="U2974" i="4"/>
  <c r="E2974" i="4"/>
  <c r="T2974" i="4" s="1"/>
  <c r="S2974" i="4" s="1"/>
  <c r="V2975" i="4" s="1"/>
  <c r="O2974" i="4"/>
  <c r="U2975" i="4" l="1"/>
  <c r="E2975" i="4"/>
  <c r="T2975" i="4" s="1"/>
  <c r="S2975" i="4" s="1"/>
  <c r="V2976" i="4" s="1"/>
  <c r="C2976" i="4"/>
  <c r="O2975" i="4"/>
  <c r="U2976" i="4" l="1"/>
  <c r="E2976" i="4"/>
  <c r="T2976" i="4" s="1"/>
  <c r="S2976" i="4" s="1"/>
  <c r="V2977" i="4" s="1"/>
  <c r="C2977" i="4"/>
  <c r="O2976" i="4"/>
  <c r="U2977" i="4" l="1"/>
  <c r="C2978" i="4"/>
  <c r="E2977" i="4"/>
  <c r="T2977" i="4" s="1"/>
  <c r="S2977" i="4" s="1"/>
  <c r="V2978" i="4" s="1"/>
  <c r="O2977" i="4"/>
  <c r="U2978" i="4" l="1"/>
  <c r="E2978" i="4"/>
  <c r="T2978" i="4" s="1"/>
  <c r="S2978" i="4" s="1"/>
  <c r="V2979" i="4" s="1"/>
  <c r="C2979" i="4"/>
  <c r="O2978" i="4"/>
  <c r="U2979" i="4" l="1"/>
  <c r="E2979" i="4"/>
  <c r="T2979" i="4" s="1"/>
  <c r="S2979" i="4" s="1"/>
  <c r="V2980" i="4" s="1"/>
  <c r="C2980" i="4"/>
  <c r="O2979" i="4"/>
  <c r="U2980" i="4" l="1"/>
  <c r="C2981" i="4"/>
  <c r="E2980" i="4"/>
  <c r="T2980" i="4" s="1"/>
  <c r="S2980" i="4" s="1"/>
  <c r="V2981" i="4" s="1"/>
  <c r="O2980" i="4"/>
  <c r="U2981" i="4" l="1"/>
  <c r="E2981" i="4"/>
  <c r="T2981" i="4" s="1"/>
  <c r="S2981" i="4" s="1"/>
  <c r="V2982" i="4" s="1"/>
  <c r="C2982" i="4"/>
  <c r="O2981" i="4"/>
  <c r="U2982" i="4" l="1"/>
  <c r="E2982" i="4"/>
  <c r="T2982" i="4" s="1"/>
  <c r="S2982" i="4" s="1"/>
  <c r="V2983" i="4" s="1"/>
  <c r="C2983" i="4"/>
  <c r="O2982" i="4"/>
  <c r="U2983" i="4" l="1"/>
  <c r="C2984" i="4"/>
  <c r="E2983" i="4"/>
  <c r="T2983" i="4" s="1"/>
  <c r="S2983" i="4" s="1"/>
  <c r="V2984" i="4" s="1"/>
  <c r="O2983" i="4"/>
  <c r="U2984" i="4" l="1"/>
  <c r="E2984" i="4"/>
  <c r="T2984" i="4" s="1"/>
  <c r="S2984" i="4" s="1"/>
  <c r="V2985" i="4" s="1"/>
  <c r="C2985" i="4"/>
  <c r="O2984" i="4"/>
  <c r="U2985" i="4" l="1"/>
  <c r="E2985" i="4"/>
  <c r="T2985" i="4" s="1"/>
  <c r="S2985" i="4" s="1"/>
  <c r="V2986" i="4" s="1"/>
  <c r="C2986" i="4"/>
  <c r="O2985" i="4"/>
  <c r="U2986" i="4" l="1"/>
  <c r="C2987" i="4"/>
  <c r="E2986" i="4"/>
  <c r="T2986" i="4" s="1"/>
  <c r="S2986" i="4" s="1"/>
  <c r="V2987" i="4" s="1"/>
  <c r="O2986" i="4"/>
  <c r="U2987" i="4" l="1"/>
  <c r="E2987" i="4"/>
  <c r="T2987" i="4" s="1"/>
  <c r="S2987" i="4" s="1"/>
  <c r="V2988" i="4" s="1"/>
  <c r="C2988" i="4"/>
  <c r="O2987" i="4"/>
  <c r="U2988" i="4" l="1"/>
  <c r="E2988" i="4"/>
  <c r="T2988" i="4" s="1"/>
  <c r="S2988" i="4" s="1"/>
  <c r="V2989" i="4" s="1"/>
  <c r="C2989" i="4"/>
  <c r="O2988" i="4"/>
  <c r="U2989" i="4" l="1"/>
  <c r="C2990" i="4"/>
  <c r="E2989" i="4"/>
  <c r="T2989" i="4" s="1"/>
  <c r="S2989" i="4" s="1"/>
  <c r="V2990" i="4" s="1"/>
  <c r="O2989" i="4"/>
  <c r="U2990" i="4" l="1"/>
  <c r="E2990" i="4"/>
  <c r="T2990" i="4" s="1"/>
  <c r="S2990" i="4" s="1"/>
  <c r="C2991" i="4"/>
  <c r="O2990" i="4"/>
  <c r="E2991" i="4" l="1"/>
  <c r="T2991" i="4" s="1"/>
  <c r="S2991" i="4" s="1"/>
  <c r="C2992" i="4"/>
  <c r="O2991" i="4"/>
  <c r="V2991" i="4"/>
  <c r="U2991" i="4" s="1"/>
  <c r="C2993" i="4" l="1"/>
  <c r="E2992" i="4"/>
  <c r="T2992" i="4" s="1"/>
  <c r="S2992" i="4" s="1"/>
  <c r="O2992" i="4"/>
  <c r="V2992" i="4"/>
  <c r="U2992" i="4" s="1"/>
  <c r="V2993" i="4" l="1"/>
  <c r="U2993" i="4"/>
  <c r="E2993" i="4"/>
  <c r="T2993" i="4" s="1"/>
  <c r="S2993" i="4" s="1"/>
  <c r="V2994" i="4" s="1"/>
  <c r="C2994" i="4"/>
  <c r="O2993" i="4"/>
  <c r="U2994" i="4" l="1"/>
  <c r="E2994" i="4"/>
  <c r="T2994" i="4" s="1"/>
  <c r="S2994" i="4" s="1"/>
  <c r="V2995" i="4" s="1"/>
  <c r="C2995" i="4"/>
  <c r="O2994" i="4"/>
  <c r="U2995" i="4" l="1"/>
  <c r="C2996" i="4"/>
  <c r="E2995" i="4"/>
  <c r="T2995" i="4" s="1"/>
  <c r="S2995" i="4" s="1"/>
  <c r="V2996" i="4" s="1"/>
  <c r="O2995" i="4"/>
  <c r="U2996" i="4" l="1"/>
  <c r="E2996" i="4"/>
  <c r="T2996" i="4" s="1"/>
  <c r="S2996" i="4" s="1"/>
  <c r="V2997" i="4" s="1"/>
  <c r="C2997" i="4"/>
  <c r="O2996" i="4"/>
  <c r="U2997" i="4" l="1"/>
  <c r="E2997" i="4"/>
  <c r="T2997" i="4" s="1"/>
  <c r="S2997" i="4" s="1"/>
  <c r="V2998" i="4" s="1"/>
  <c r="C2998" i="4"/>
  <c r="O2997" i="4"/>
  <c r="U2998" i="4" l="1"/>
  <c r="C2999" i="4"/>
  <c r="E2998" i="4"/>
  <c r="T2998" i="4" s="1"/>
  <c r="S2998" i="4" s="1"/>
  <c r="V2999" i="4" s="1"/>
  <c r="O2998" i="4"/>
  <c r="U2999" i="4" l="1"/>
  <c r="E2999" i="4"/>
  <c r="T2999" i="4" s="1"/>
  <c r="S2999" i="4" s="1"/>
  <c r="V3000" i="4" s="1"/>
  <c r="C3000" i="4"/>
  <c r="O2999" i="4"/>
  <c r="U3000" i="4" l="1"/>
  <c r="E3000" i="4"/>
  <c r="T3000" i="4" s="1"/>
  <c r="S3000" i="4" s="1"/>
  <c r="V3001" i="4" s="1"/>
  <c r="C3001" i="4"/>
  <c r="O3000" i="4"/>
  <c r="C3002" i="4" l="1"/>
  <c r="E3001" i="4"/>
  <c r="T3001" i="4" s="1"/>
  <c r="S3001" i="4" s="1"/>
  <c r="V3002" i="4" s="1"/>
  <c r="U3001" i="4"/>
  <c r="O3001" i="4"/>
  <c r="U3002" i="4" l="1"/>
  <c r="E3002" i="4"/>
  <c r="T3002" i="4" s="1"/>
  <c r="S3002" i="4" s="1"/>
  <c r="V3003" i="4" s="1"/>
  <c r="C3003" i="4"/>
  <c r="O3002" i="4"/>
  <c r="U3003" i="4" l="1"/>
  <c r="E3003" i="4"/>
  <c r="T3003" i="4" s="1"/>
  <c r="S3003" i="4" s="1"/>
  <c r="V3004" i="4" s="1"/>
  <c r="C3004" i="4"/>
  <c r="O3003" i="4"/>
  <c r="U3004" i="4" l="1"/>
  <c r="C3005" i="4"/>
  <c r="E3004" i="4"/>
  <c r="T3004" i="4" s="1"/>
  <c r="S3004" i="4" s="1"/>
  <c r="V3005" i="4" s="1"/>
  <c r="O3004" i="4"/>
  <c r="U3005" i="4" l="1"/>
  <c r="E3005" i="4"/>
  <c r="T3005" i="4" s="1"/>
  <c r="S3005" i="4" s="1"/>
  <c r="V3006" i="4" s="1"/>
  <c r="C3006" i="4"/>
  <c r="O3005" i="4"/>
  <c r="U3006" i="4" l="1"/>
  <c r="C3007" i="4"/>
  <c r="O3006" i="4"/>
  <c r="E3006" i="4"/>
  <c r="T3006" i="4" s="1"/>
  <c r="S3006" i="4" s="1"/>
  <c r="U3007" i="4" l="1"/>
  <c r="C3008" i="4"/>
  <c r="E3007" i="4"/>
  <c r="T3007" i="4" s="1"/>
  <c r="S3007" i="4" s="1"/>
  <c r="O3007" i="4"/>
  <c r="V3007" i="4"/>
  <c r="E3008" i="4" l="1"/>
  <c r="T3008" i="4" s="1"/>
  <c r="S3008" i="4" s="1"/>
  <c r="C3009" i="4"/>
  <c r="O3008" i="4"/>
  <c r="V3008" i="4"/>
  <c r="U3008" i="4" s="1"/>
  <c r="E3009" i="4" l="1"/>
  <c r="T3009" i="4" s="1"/>
  <c r="S3009" i="4" s="1"/>
  <c r="C3010" i="4"/>
  <c r="O3009" i="4"/>
  <c r="V3009" i="4"/>
  <c r="U3009" i="4" s="1"/>
  <c r="C3011" i="4" l="1"/>
  <c r="E3010" i="4"/>
  <c r="T3010" i="4" s="1"/>
  <c r="S3010" i="4" s="1"/>
  <c r="O3010" i="4"/>
  <c r="V3010" i="4"/>
  <c r="U3010" i="4" s="1"/>
  <c r="V3011" i="4" l="1"/>
  <c r="U3011" i="4"/>
  <c r="E3011" i="4"/>
  <c r="T3011" i="4" s="1"/>
  <c r="S3011" i="4" s="1"/>
  <c r="V3012" i="4" s="1"/>
  <c r="C3012" i="4"/>
  <c r="O3011" i="4"/>
  <c r="U3012" i="4" l="1"/>
  <c r="E3012" i="4"/>
  <c r="T3012" i="4" s="1"/>
  <c r="S3012" i="4" s="1"/>
  <c r="V3013" i="4" s="1"/>
  <c r="C3013" i="4"/>
  <c r="O3012" i="4"/>
  <c r="U3013" i="4" l="1"/>
  <c r="C3014" i="4"/>
  <c r="E3013" i="4"/>
  <c r="T3013" i="4" s="1"/>
  <c r="S3013" i="4" s="1"/>
  <c r="V3014" i="4" s="1"/>
  <c r="O3013" i="4"/>
  <c r="U3014" i="4" l="1"/>
  <c r="E3014" i="4"/>
  <c r="T3014" i="4" s="1"/>
  <c r="S3014" i="4" s="1"/>
  <c r="V3015" i="4" s="1"/>
  <c r="C3015" i="4"/>
  <c r="O3014" i="4"/>
  <c r="U3015" i="4" l="1"/>
  <c r="E3015" i="4"/>
  <c r="T3015" i="4" s="1"/>
  <c r="S3015" i="4" s="1"/>
  <c r="V3016" i="4" s="1"/>
  <c r="C3016" i="4"/>
  <c r="O3015" i="4"/>
  <c r="U3016" i="4" l="1"/>
  <c r="C3017" i="4"/>
  <c r="E3016" i="4"/>
  <c r="T3016" i="4" s="1"/>
  <c r="S3016" i="4" s="1"/>
  <c r="V3017" i="4" s="1"/>
  <c r="O3016" i="4"/>
  <c r="U3017" i="4" l="1"/>
  <c r="E3017" i="4"/>
  <c r="T3017" i="4" s="1"/>
  <c r="S3017" i="4" s="1"/>
  <c r="V3018" i="4" s="1"/>
  <c r="C3018" i="4"/>
  <c r="O3017" i="4"/>
  <c r="U3018" i="4" l="1"/>
  <c r="E3018" i="4"/>
  <c r="T3018" i="4" s="1"/>
  <c r="S3018" i="4" s="1"/>
  <c r="V3019" i="4" s="1"/>
  <c r="C3019" i="4"/>
  <c r="O3018" i="4"/>
  <c r="C3020" i="4" l="1"/>
  <c r="U3019" i="4"/>
  <c r="E3019" i="4"/>
  <c r="T3019" i="4" s="1"/>
  <c r="S3019" i="4" s="1"/>
  <c r="V3020" i="4" s="1"/>
  <c r="O3019" i="4"/>
  <c r="U3020" i="4" l="1"/>
  <c r="E3020" i="4"/>
  <c r="T3020" i="4" s="1"/>
  <c r="S3020" i="4" s="1"/>
  <c r="C3021" i="4"/>
  <c r="O3020" i="4"/>
  <c r="E3021" i="4" l="1"/>
  <c r="T3021" i="4" s="1"/>
  <c r="S3021" i="4" s="1"/>
  <c r="C3022" i="4"/>
  <c r="O3021" i="4"/>
  <c r="V3021" i="4"/>
  <c r="U3021" i="4" s="1"/>
  <c r="C3023" i="4" l="1"/>
  <c r="E3022" i="4"/>
  <c r="T3022" i="4" s="1"/>
  <c r="S3022" i="4" s="1"/>
  <c r="O3022" i="4"/>
  <c r="V3022" i="4"/>
  <c r="U3022" i="4" s="1"/>
  <c r="V3023" i="4" l="1"/>
  <c r="U3023" i="4"/>
  <c r="E3023" i="4"/>
  <c r="T3023" i="4" s="1"/>
  <c r="S3023" i="4" s="1"/>
  <c r="V3024" i="4" s="1"/>
  <c r="C3024" i="4"/>
  <c r="O3023" i="4"/>
  <c r="U3024" i="4" l="1"/>
  <c r="E3024" i="4"/>
  <c r="T3024" i="4" s="1"/>
  <c r="S3024" i="4" s="1"/>
  <c r="V3025" i="4" s="1"/>
  <c r="C3025" i="4"/>
  <c r="O3024" i="4"/>
  <c r="U3025" i="4" l="1"/>
  <c r="C3026" i="4"/>
  <c r="E3025" i="4"/>
  <c r="T3025" i="4" s="1"/>
  <c r="S3025" i="4" s="1"/>
  <c r="V3026" i="4" s="1"/>
  <c r="O3025" i="4"/>
  <c r="U3026" i="4" l="1"/>
  <c r="E3026" i="4"/>
  <c r="T3026" i="4" s="1"/>
  <c r="S3026" i="4" s="1"/>
  <c r="V3027" i="4" s="1"/>
  <c r="C3027" i="4"/>
  <c r="O3026" i="4"/>
  <c r="U3027" i="4" l="1"/>
  <c r="E3027" i="4"/>
  <c r="T3027" i="4" s="1"/>
  <c r="S3027" i="4" s="1"/>
  <c r="V3028" i="4" s="1"/>
  <c r="C3028" i="4"/>
  <c r="O3027" i="4"/>
  <c r="C3029" i="4" l="1"/>
  <c r="U3028" i="4"/>
  <c r="E3028" i="4"/>
  <c r="T3028" i="4" s="1"/>
  <c r="S3028" i="4" s="1"/>
  <c r="V3029" i="4" s="1"/>
  <c r="O3028" i="4"/>
  <c r="U3029" i="4" l="1"/>
  <c r="E3029" i="4"/>
  <c r="T3029" i="4" s="1"/>
  <c r="S3029" i="4" s="1"/>
  <c r="V3030" i="4" s="1"/>
  <c r="C3030" i="4"/>
  <c r="O3029" i="4"/>
  <c r="U3030" i="4" l="1"/>
  <c r="E3030" i="4"/>
  <c r="T3030" i="4" s="1"/>
  <c r="S3030" i="4" s="1"/>
  <c r="V3031" i="4" s="1"/>
  <c r="C3031" i="4"/>
  <c r="O3030" i="4"/>
  <c r="U3031" i="4" l="1"/>
  <c r="C3032" i="4"/>
  <c r="E3031" i="4"/>
  <c r="T3031" i="4" s="1"/>
  <c r="S3031" i="4" s="1"/>
  <c r="V3032" i="4" s="1"/>
  <c r="O3031" i="4"/>
  <c r="U3032" i="4" l="1"/>
  <c r="E3032" i="4"/>
  <c r="T3032" i="4" s="1"/>
  <c r="S3032" i="4" s="1"/>
  <c r="V3033" i="4" s="1"/>
  <c r="C3033" i="4"/>
  <c r="O3032" i="4"/>
  <c r="U3033" i="4" l="1"/>
  <c r="E3033" i="4"/>
  <c r="T3033" i="4" s="1"/>
  <c r="S3033" i="4" s="1"/>
  <c r="V3034" i="4" s="1"/>
  <c r="C3034" i="4"/>
  <c r="O3033" i="4"/>
  <c r="U3034" i="4" l="1"/>
  <c r="C3035" i="4"/>
  <c r="E3034" i="4"/>
  <c r="T3034" i="4" s="1"/>
  <c r="S3034" i="4" s="1"/>
  <c r="V3035" i="4" s="1"/>
  <c r="O3034" i="4"/>
  <c r="U3035" i="4" l="1"/>
  <c r="E3035" i="4"/>
  <c r="T3035" i="4" s="1"/>
  <c r="S3035" i="4" s="1"/>
  <c r="V3036" i="4" s="1"/>
  <c r="C3036" i="4"/>
  <c r="O3035" i="4"/>
  <c r="U3036" i="4" l="1"/>
  <c r="E3036" i="4"/>
  <c r="T3036" i="4" s="1"/>
  <c r="S3036" i="4" s="1"/>
  <c r="V3037" i="4" s="1"/>
  <c r="C3037" i="4"/>
  <c r="O3036" i="4"/>
  <c r="U3037" i="4" l="1"/>
  <c r="C3038" i="4"/>
  <c r="E3037" i="4"/>
  <c r="T3037" i="4" s="1"/>
  <c r="S3037" i="4" s="1"/>
  <c r="V3038" i="4" s="1"/>
  <c r="O3037" i="4"/>
  <c r="U3038" i="4" l="1"/>
  <c r="E3038" i="4"/>
  <c r="T3038" i="4" s="1"/>
  <c r="S3038" i="4" s="1"/>
  <c r="V3039" i="4" s="1"/>
  <c r="C3039" i="4"/>
  <c r="O3038" i="4"/>
  <c r="U3039" i="4" l="1"/>
  <c r="E3039" i="4"/>
  <c r="T3039" i="4" s="1"/>
  <c r="S3039" i="4" s="1"/>
  <c r="V3040" i="4" s="1"/>
  <c r="O3039" i="4"/>
  <c r="C3040" i="4"/>
  <c r="U3040" i="4" l="1"/>
  <c r="C3041" i="4"/>
  <c r="E3040" i="4"/>
  <c r="T3040" i="4" s="1"/>
  <c r="S3040" i="4" s="1"/>
  <c r="V3041" i="4" s="1"/>
  <c r="O3040" i="4"/>
  <c r="U3041" i="4" l="1"/>
  <c r="E3041" i="4"/>
  <c r="T3041" i="4" s="1"/>
  <c r="S3041" i="4" s="1"/>
  <c r="V3042" i="4" s="1"/>
  <c r="C3042" i="4"/>
  <c r="O3041" i="4"/>
  <c r="U3042" i="4" l="1"/>
  <c r="E3042" i="4"/>
  <c r="T3042" i="4" s="1"/>
  <c r="S3042" i="4" s="1"/>
  <c r="V3043" i="4" s="1"/>
  <c r="C3043" i="4"/>
  <c r="O3042" i="4"/>
  <c r="U3043" i="4" l="1"/>
  <c r="C3044" i="4"/>
  <c r="E3043" i="4"/>
  <c r="T3043" i="4" s="1"/>
  <c r="S3043" i="4" s="1"/>
  <c r="V3044" i="4" s="1"/>
  <c r="O3043" i="4"/>
  <c r="U3044" i="4" l="1"/>
  <c r="E3044" i="4"/>
  <c r="T3044" i="4" s="1"/>
  <c r="S3044" i="4" s="1"/>
  <c r="V3045" i="4" s="1"/>
  <c r="C3045" i="4"/>
  <c r="O3044" i="4"/>
  <c r="U3045" i="4" l="1"/>
  <c r="E3045" i="4"/>
  <c r="T3045" i="4" s="1"/>
  <c r="S3045" i="4" s="1"/>
  <c r="V3046" i="4" s="1"/>
  <c r="C3046" i="4"/>
  <c r="O3045" i="4"/>
  <c r="C3047" i="4" l="1"/>
  <c r="U3046" i="4"/>
  <c r="E3046" i="4"/>
  <c r="T3046" i="4" s="1"/>
  <c r="S3046" i="4" s="1"/>
  <c r="V3047" i="4" s="1"/>
  <c r="O3046" i="4"/>
  <c r="U3047" i="4" l="1"/>
  <c r="E3047" i="4"/>
  <c r="T3047" i="4" s="1"/>
  <c r="S3047" i="4" s="1"/>
  <c r="V3048" i="4" s="1"/>
  <c r="C3048" i="4"/>
  <c r="O3047" i="4"/>
  <c r="U3048" i="4" l="1"/>
  <c r="E3048" i="4"/>
  <c r="T3048" i="4" s="1"/>
  <c r="S3048" i="4" s="1"/>
  <c r="V3049" i="4" s="1"/>
  <c r="C3049" i="4"/>
  <c r="O3048" i="4"/>
  <c r="U3049" i="4" l="1"/>
  <c r="C3050" i="4"/>
  <c r="E3049" i="4"/>
  <c r="T3049" i="4" s="1"/>
  <c r="S3049" i="4" s="1"/>
  <c r="V3050" i="4" s="1"/>
  <c r="O3049" i="4"/>
  <c r="U3050" i="4" l="1"/>
  <c r="E3050" i="4"/>
  <c r="T3050" i="4" s="1"/>
  <c r="S3050" i="4" s="1"/>
  <c r="V3051" i="4" s="1"/>
  <c r="C3051" i="4"/>
  <c r="O3050" i="4"/>
  <c r="U3051" i="4" l="1"/>
  <c r="E3051" i="4"/>
  <c r="T3051" i="4" s="1"/>
  <c r="S3051" i="4" s="1"/>
  <c r="V3052" i="4" s="1"/>
  <c r="C3052" i="4"/>
  <c r="O3051" i="4"/>
  <c r="U3052" i="4" l="1"/>
  <c r="C3053" i="4"/>
  <c r="E3052" i="4"/>
  <c r="T3052" i="4" s="1"/>
  <c r="S3052" i="4" s="1"/>
  <c r="V3053" i="4" s="1"/>
  <c r="O3052" i="4"/>
  <c r="U3053" i="4" l="1"/>
  <c r="E3053" i="4"/>
  <c r="T3053" i="4" s="1"/>
  <c r="S3053" i="4" s="1"/>
  <c r="V3054" i="4" s="1"/>
  <c r="C3054" i="4"/>
  <c r="O3053" i="4"/>
  <c r="U3054" i="4" l="1"/>
  <c r="E3054" i="4"/>
  <c r="T3054" i="4" s="1"/>
  <c r="S3054" i="4" s="1"/>
  <c r="V3055" i="4" s="1"/>
  <c r="C3055" i="4"/>
  <c r="O3054" i="4"/>
  <c r="C3056" i="4" l="1"/>
  <c r="E3055" i="4"/>
  <c r="T3055" i="4" s="1"/>
  <c r="S3055" i="4" s="1"/>
  <c r="V3056" i="4" s="1"/>
  <c r="U3055" i="4"/>
  <c r="O3055" i="4"/>
  <c r="U3056" i="4" l="1"/>
  <c r="C3057" i="4"/>
  <c r="O3056" i="4"/>
  <c r="E3056" i="4"/>
  <c r="T3056" i="4" s="1"/>
  <c r="S3056" i="4" s="1"/>
  <c r="V3057" i="4" s="1"/>
  <c r="U3057" i="4" l="1"/>
  <c r="C3058" i="4"/>
  <c r="E3057" i="4"/>
  <c r="T3057" i="4" s="1"/>
  <c r="S3057" i="4" s="1"/>
  <c r="V3058" i="4" s="1"/>
  <c r="O3057" i="4"/>
  <c r="U3058" i="4" l="1"/>
  <c r="C3059" i="4"/>
  <c r="E3058" i="4"/>
  <c r="T3058" i="4" s="1"/>
  <c r="S3058" i="4" s="1"/>
  <c r="V3059" i="4" s="1"/>
  <c r="O3058" i="4"/>
  <c r="U3059" i="4" l="1"/>
  <c r="E3059" i="4"/>
  <c r="T3059" i="4" s="1"/>
  <c r="S3059" i="4" s="1"/>
  <c r="V3060" i="4" s="1"/>
  <c r="C3060" i="4"/>
  <c r="O3059" i="4"/>
  <c r="U3060" i="4" l="1"/>
  <c r="E3060" i="4"/>
  <c r="T3060" i="4" s="1"/>
  <c r="S3060" i="4" s="1"/>
  <c r="V3061" i="4" s="1"/>
  <c r="C3061" i="4"/>
  <c r="O3060" i="4"/>
  <c r="U3061" i="4" l="1"/>
  <c r="C3062" i="4"/>
  <c r="E3061" i="4"/>
  <c r="T3061" i="4" s="1"/>
  <c r="S3061" i="4" s="1"/>
  <c r="V3062" i="4" s="1"/>
  <c r="O3061" i="4"/>
  <c r="U3062" i="4" l="1"/>
  <c r="E3062" i="4"/>
  <c r="T3062" i="4" s="1"/>
  <c r="S3062" i="4" s="1"/>
  <c r="V3063" i="4" s="1"/>
  <c r="C3063" i="4"/>
  <c r="O3062" i="4"/>
  <c r="U3063" i="4" l="1"/>
  <c r="E3063" i="4"/>
  <c r="T3063" i="4" s="1"/>
  <c r="S3063" i="4" s="1"/>
  <c r="V3064" i="4" s="1"/>
  <c r="C3064" i="4"/>
  <c r="O3063" i="4"/>
  <c r="U3064" i="4" l="1"/>
  <c r="C3065" i="4"/>
  <c r="E3064" i="4"/>
  <c r="T3064" i="4" s="1"/>
  <c r="S3064" i="4" s="1"/>
  <c r="V3065" i="4" s="1"/>
  <c r="O3064" i="4"/>
  <c r="U3065" i="4" l="1"/>
  <c r="E3065" i="4"/>
  <c r="T3065" i="4" s="1"/>
  <c r="S3065" i="4" s="1"/>
  <c r="V3066" i="4" s="1"/>
  <c r="C3066" i="4"/>
  <c r="O3065" i="4"/>
  <c r="U3066" i="4" l="1"/>
  <c r="E3066" i="4"/>
  <c r="T3066" i="4" s="1"/>
  <c r="S3066" i="4" s="1"/>
  <c r="V3067" i="4" s="1"/>
  <c r="C3067" i="4"/>
  <c r="O3066" i="4"/>
  <c r="U3067" i="4" l="1"/>
  <c r="C3068" i="4"/>
  <c r="E3067" i="4"/>
  <c r="T3067" i="4" s="1"/>
  <c r="S3067" i="4" s="1"/>
  <c r="V3068" i="4" s="1"/>
  <c r="O3067" i="4"/>
  <c r="U3068" i="4" l="1"/>
  <c r="E3068" i="4"/>
  <c r="T3068" i="4" s="1"/>
  <c r="S3068" i="4" s="1"/>
  <c r="V3069" i="4" s="1"/>
  <c r="C3069" i="4"/>
  <c r="O3068" i="4"/>
  <c r="U3069" i="4" l="1"/>
  <c r="E3069" i="4"/>
  <c r="T3069" i="4" s="1"/>
  <c r="S3069" i="4" s="1"/>
  <c r="V3070" i="4" s="1"/>
  <c r="C3070" i="4"/>
  <c r="O3069" i="4"/>
  <c r="U3070" i="4" l="1"/>
  <c r="C3071" i="4"/>
  <c r="E3070" i="4"/>
  <c r="T3070" i="4" s="1"/>
  <c r="S3070" i="4" s="1"/>
  <c r="V3071" i="4" s="1"/>
  <c r="O3070" i="4"/>
  <c r="U3071" i="4" l="1"/>
  <c r="E3071" i="4"/>
  <c r="T3071" i="4" s="1"/>
  <c r="S3071" i="4" s="1"/>
  <c r="V3072" i="4" s="1"/>
  <c r="C3072" i="4"/>
  <c r="O3071" i="4"/>
  <c r="U3072" i="4" l="1"/>
  <c r="E3072" i="4"/>
  <c r="T3072" i="4" s="1"/>
  <c r="S3072" i="4" s="1"/>
  <c r="V3073" i="4" s="1"/>
  <c r="C3073" i="4"/>
  <c r="O3072" i="4"/>
  <c r="C3074" i="4" l="1"/>
  <c r="U3073" i="4"/>
  <c r="E3073" i="4"/>
  <c r="T3073" i="4" s="1"/>
  <c r="S3073" i="4" s="1"/>
  <c r="V3074" i="4" s="1"/>
  <c r="O3073" i="4"/>
  <c r="U3074" i="4" l="1"/>
  <c r="E3074" i="4"/>
  <c r="T3074" i="4" s="1"/>
  <c r="S3074" i="4" s="1"/>
  <c r="V3075" i="4" s="1"/>
  <c r="C3075" i="4"/>
  <c r="O3074" i="4"/>
  <c r="U3075" i="4" l="1"/>
  <c r="C3076" i="4"/>
  <c r="E3075" i="4"/>
  <c r="T3075" i="4" s="1"/>
  <c r="S3075" i="4" s="1"/>
  <c r="V3076" i="4" s="1"/>
  <c r="O3075" i="4"/>
  <c r="U3076" i="4" l="1"/>
  <c r="C3077" i="4"/>
  <c r="E3076" i="4"/>
  <c r="T3076" i="4" s="1"/>
  <c r="S3076" i="4" s="1"/>
  <c r="V3077" i="4" s="1"/>
  <c r="O3076" i="4"/>
  <c r="U3077" i="4" l="1"/>
  <c r="E3077" i="4"/>
  <c r="T3077" i="4" s="1"/>
  <c r="S3077" i="4" s="1"/>
  <c r="V3078" i="4" s="1"/>
  <c r="C3078" i="4"/>
  <c r="O3077" i="4"/>
  <c r="U3078" i="4" l="1"/>
  <c r="E3078" i="4"/>
  <c r="T3078" i="4" s="1"/>
  <c r="S3078" i="4" s="1"/>
  <c r="V3079" i="4" s="1"/>
  <c r="C3079" i="4"/>
  <c r="O3078" i="4"/>
  <c r="U3079" i="4" l="1"/>
  <c r="C3080" i="4"/>
  <c r="E3079" i="4"/>
  <c r="T3079" i="4" s="1"/>
  <c r="S3079" i="4" s="1"/>
  <c r="V3080" i="4" s="1"/>
  <c r="O3079" i="4"/>
  <c r="U3080" i="4" l="1"/>
  <c r="E3080" i="4"/>
  <c r="T3080" i="4" s="1"/>
  <c r="S3080" i="4" s="1"/>
  <c r="V3081" i="4" s="1"/>
  <c r="C3081" i="4"/>
  <c r="O3080" i="4"/>
  <c r="U3081" i="4" l="1"/>
  <c r="E3081" i="4"/>
  <c r="T3081" i="4" s="1"/>
  <c r="S3081" i="4" s="1"/>
  <c r="V3082" i="4" s="1"/>
  <c r="C3082" i="4"/>
  <c r="O3081" i="4"/>
  <c r="C3083" i="4" l="1"/>
  <c r="E3082" i="4"/>
  <c r="T3082" i="4" s="1"/>
  <c r="S3082" i="4" s="1"/>
  <c r="V3083" i="4" s="1"/>
  <c r="U3082" i="4"/>
  <c r="O3082" i="4"/>
  <c r="U3083" i="4" l="1"/>
  <c r="E3083" i="4"/>
  <c r="T3083" i="4" s="1"/>
  <c r="S3083" i="4" s="1"/>
  <c r="V3084" i="4" s="1"/>
  <c r="C3084" i="4"/>
  <c r="O3083" i="4"/>
  <c r="U3084" i="4" l="1"/>
  <c r="E3084" i="4"/>
  <c r="T3084" i="4" s="1"/>
  <c r="S3084" i="4" s="1"/>
  <c r="V3085" i="4" s="1"/>
  <c r="C3085" i="4"/>
  <c r="O3084" i="4"/>
  <c r="U3085" i="4" l="1"/>
  <c r="C3086" i="4"/>
  <c r="E3085" i="4"/>
  <c r="T3085" i="4" s="1"/>
  <c r="S3085" i="4" s="1"/>
  <c r="V3086" i="4" s="1"/>
  <c r="O3085" i="4"/>
  <c r="U3086" i="4" l="1"/>
  <c r="E3086" i="4"/>
  <c r="T3086" i="4" s="1"/>
  <c r="S3086" i="4" s="1"/>
  <c r="V3087" i="4" s="1"/>
  <c r="C3087" i="4"/>
  <c r="O3086" i="4"/>
  <c r="U3087" i="4" l="1"/>
  <c r="C3088" i="4"/>
  <c r="E3087" i="4"/>
  <c r="T3087" i="4" s="1"/>
  <c r="S3087" i="4" s="1"/>
  <c r="V3088" i="4" s="1"/>
  <c r="O3087" i="4"/>
  <c r="U3088" i="4" l="1"/>
  <c r="C3089" i="4"/>
  <c r="E3088" i="4"/>
  <c r="T3088" i="4" s="1"/>
  <c r="S3088" i="4" s="1"/>
  <c r="V3089" i="4" s="1"/>
  <c r="O3088" i="4"/>
  <c r="U3089" i="4" l="1"/>
  <c r="E3089" i="4"/>
  <c r="T3089" i="4" s="1"/>
  <c r="S3089" i="4" s="1"/>
  <c r="V3090" i="4" s="1"/>
  <c r="C3090" i="4"/>
  <c r="O3089" i="4"/>
  <c r="U3090" i="4" l="1"/>
  <c r="E3090" i="4"/>
  <c r="T3090" i="4" s="1"/>
  <c r="S3090" i="4" s="1"/>
  <c r="V3091" i="4" s="1"/>
  <c r="C3091" i="4"/>
  <c r="O3090" i="4"/>
  <c r="U3091" i="4" l="1"/>
  <c r="C3092" i="4"/>
  <c r="E3091" i="4"/>
  <c r="T3091" i="4" s="1"/>
  <c r="S3091" i="4" s="1"/>
  <c r="V3092" i="4" s="1"/>
  <c r="O3091" i="4"/>
  <c r="U3092" i="4" l="1"/>
  <c r="E3092" i="4"/>
  <c r="T3092" i="4" s="1"/>
  <c r="S3092" i="4" s="1"/>
  <c r="V3093" i="4" s="1"/>
  <c r="C3093" i="4"/>
  <c r="O3092" i="4"/>
  <c r="U3093" i="4" l="1"/>
  <c r="C3094" i="4"/>
  <c r="E3093" i="4"/>
  <c r="T3093" i="4" s="1"/>
  <c r="S3093" i="4" s="1"/>
  <c r="V3094" i="4" s="1"/>
  <c r="O3093" i="4"/>
  <c r="U3094" i="4" l="1"/>
  <c r="C3095" i="4"/>
  <c r="E3094" i="4"/>
  <c r="T3094" i="4" s="1"/>
  <c r="S3094" i="4" s="1"/>
  <c r="V3095" i="4" s="1"/>
  <c r="O3094" i="4"/>
  <c r="U3095" i="4" l="1"/>
  <c r="E3095" i="4"/>
  <c r="T3095" i="4" s="1"/>
  <c r="S3095" i="4" s="1"/>
  <c r="V3096" i="4" s="1"/>
  <c r="C3096" i="4"/>
  <c r="O3095" i="4"/>
  <c r="U3096" i="4" l="1"/>
  <c r="E3096" i="4"/>
  <c r="T3096" i="4" s="1"/>
  <c r="S3096" i="4" s="1"/>
  <c r="V3097" i="4" s="1"/>
  <c r="C3097" i="4"/>
  <c r="O3096" i="4"/>
  <c r="U3097" i="4" l="1"/>
  <c r="C3098" i="4"/>
  <c r="E3097" i="4"/>
  <c r="T3097" i="4" s="1"/>
  <c r="S3097" i="4" s="1"/>
  <c r="V3098" i="4" s="1"/>
  <c r="O3097" i="4"/>
  <c r="U3098" i="4" l="1"/>
  <c r="E3098" i="4"/>
  <c r="T3098" i="4" s="1"/>
  <c r="S3098" i="4" s="1"/>
  <c r="V3099" i="4" s="1"/>
  <c r="C3099" i="4"/>
  <c r="O3098" i="4"/>
  <c r="U3099" i="4" l="1"/>
  <c r="E3099" i="4"/>
  <c r="T3099" i="4" s="1"/>
  <c r="S3099" i="4" s="1"/>
  <c r="V3100" i="4" s="1"/>
  <c r="C3100" i="4"/>
  <c r="O3099" i="4"/>
  <c r="C3101" i="4" l="1"/>
  <c r="U3100" i="4"/>
  <c r="E3100" i="4"/>
  <c r="T3100" i="4" s="1"/>
  <c r="S3100" i="4" s="1"/>
  <c r="V3101" i="4" s="1"/>
  <c r="O3100" i="4"/>
  <c r="U3101" i="4" l="1"/>
  <c r="E3101" i="4"/>
  <c r="T3101" i="4" s="1"/>
  <c r="S3101" i="4" s="1"/>
  <c r="V3102" i="4" s="1"/>
  <c r="C3102" i="4"/>
  <c r="O3101" i="4"/>
  <c r="U3102" i="4" l="1"/>
  <c r="E3102" i="4"/>
  <c r="T3102" i="4" s="1"/>
  <c r="S3102" i="4" s="1"/>
  <c r="V3103" i="4" s="1"/>
  <c r="C3103" i="4"/>
  <c r="O3102" i="4"/>
  <c r="U3103" i="4" l="1"/>
  <c r="C3104" i="4"/>
  <c r="E3103" i="4"/>
  <c r="T3103" i="4" s="1"/>
  <c r="S3103" i="4" s="1"/>
  <c r="V3104" i="4" s="1"/>
  <c r="O3103" i="4"/>
  <c r="U3104" i="4" l="1"/>
  <c r="E3104" i="4"/>
  <c r="T3104" i="4" s="1"/>
  <c r="S3104" i="4" s="1"/>
  <c r="V3105" i="4" s="1"/>
  <c r="C3105" i="4"/>
  <c r="O3104" i="4"/>
  <c r="U3105" i="4" l="1"/>
  <c r="E3105" i="4"/>
  <c r="T3105" i="4" s="1"/>
  <c r="S3105" i="4" s="1"/>
  <c r="V3106" i="4" s="1"/>
  <c r="C3106" i="4"/>
  <c r="O3105" i="4"/>
  <c r="U3106" i="4" l="1"/>
  <c r="C3107" i="4"/>
  <c r="O3106" i="4"/>
  <c r="E3106" i="4"/>
  <c r="T3106" i="4" s="1"/>
  <c r="S3106" i="4" s="1"/>
  <c r="V3107" i="4" s="1"/>
  <c r="U3107" i="4" l="1"/>
  <c r="E3107" i="4"/>
  <c r="T3107" i="4" s="1"/>
  <c r="S3107" i="4" s="1"/>
  <c r="V3108" i="4" s="1"/>
  <c r="C3108" i="4"/>
  <c r="O3107" i="4"/>
  <c r="U3108" i="4" l="1"/>
  <c r="E3108" i="4"/>
  <c r="T3108" i="4" s="1"/>
  <c r="S3108" i="4" s="1"/>
  <c r="V3109" i="4" s="1"/>
  <c r="C3109" i="4"/>
  <c r="O3108" i="4"/>
  <c r="C3110" i="4" l="1"/>
  <c r="U3109" i="4"/>
  <c r="E3109" i="4"/>
  <c r="T3109" i="4" s="1"/>
  <c r="S3109" i="4" s="1"/>
  <c r="V3110" i="4" s="1"/>
  <c r="O3109" i="4"/>
  <c r="U3110" i="4" l="1"/>
  <c r="E3110" i="4"/>
  <c r="T3110" i="4" s="1"/>
  <c r="S3110" i="4" s="1"/>
  <c r="V3111" i="4" s="1"/>
  <c r="C3111" i="4"/>
  <c r="O3110" i="4"/>
  <c r="U3111" i="4" l="1"/>
  <c r="C3112" i="4"/>
  <c r="E3111" i="4"/>
  <c r="T3111" i="4" s="1"/>
  <c r="S3111" i="4" s="1"/>
  <c r="V3112" i="4" s="1"/>
  <c r="O3111" i="4"/>
  <c r="U3112" i="4" l="1"/>
  <c r="C3113" i="4"/>
  <c r="E3112" i="4"/>
  <c r="T3112" i="4" s="1"/>
  <c r="S3112" i="4" s="1"/>
  <c r="V3113" i="4" s="1"/>
  <c r="O3112" i="4"/>
  <c r="U3113" i="4" l="1"/>
  <c r="E3113" i="4"/>
  <c r="T3113" i="4" s="1"/>
  <c r="S3113" i="4" s="1"/>
  <c r="V3114" i="4" s="1"/>
  <c r="C3114" i="4"/>
  <c r="O3113" i="4"/>
  <c r="U3114" i="4" l="1"/>
  <c r="E3114" i="4"/>
  <c r="T3114" i="4" s="1"/>
  <c r="S3114" i="4" s="1"/>
  <c r="V3115" i="4" s="1"/>
  <c r="C3115" i="4"/>
  <c r="O3114" i="4"/>
  <c r="U3115" i="4" l="1"/>
  <c r="C3116" i="4"/>
  <c r="E3115" i="4"/>
  <c r="T3115" i="4" s="1"/>
  <c r="S3115" i="4" s="1"/>
  <c r="V3116" i="4" s="1"/>
  <c r="O3115" i="4"/>
  <c r="U3116" i="4" l="1"/>
  <c r="E3116" i="4"/>
  <c r="T3116" i="4" s="1"/>
  <c r="S3116" i="4" s="1"/>
  <c r="V3117" i="4" s="1"/>
  <c r="C3117" i="4"/>
  <c r="O3116" i="4"/>
  <c r="U3117" i="4" l="1"/>
  <c r="C3118" i="4"/>
  <c r="E3117" i="4"/>
  <c r="T3117" i="4" s="1"/>
  <c r="S3117" i="4" s="1"/>
  <c r="V3118" i="4" s="1"/>
  <c r="O3117" i="4"/>
  <c r="U3118" i="4" l="1"/>
  <c r="C3119" i="4"/>
  <c r="E3118" i="4"/>
  <c r="T3118" i="4" s="1"/>
  <c r="S3118" i="4" s="1"/>
  <c r="V3119" i="4" s="1"/>
  <c r="O3118" i="4"/>
  <c r="U3119" i="4" l="1"/>
  <c r="E3119" i="4"/>
  <c r="T3119" i="4" s="1"/>
  <c r="S3119" i="4" s="1"/>
  <c r="V3120" i="4" s="1"/>
  <c r="C3120" i="4"/>
  <c r="O3119" i="4"/>
  <c r="U3120" i="4" l="1"/>
  <c r="E3120" i="4"/>
  <c r="T3120" i="4" s="1"/>
  <c r="S3120" i="4" s="1"/>
  <c r="V3121" i="4" s="1"/>
  <c r="C3121" i="4"/>
  <c r="O3120" i="4"/>
  <c r="U3121" i="4" l="1"/>
  <c r="C3122" i="4"/>
  <c r="E3121" i="4"/>
  <c r="T3121" i="4" s="1"/>
  <c r="S3121" i="4" s="1"/>
  <c r="V3122" i="4" s="1"/>
  <c r="O3121" i="4"/>
  <c r="U3122" i="4" l="1"/>
  <c r="E3122" i="4"/>
  <c r="T3122" i="4" s="1"/>
  <c r="S3122" i="4" s="1"/>
  <c r="V3123" i="4" s="1"/>
  <c r="C3123" i="4"/>
  <c r="O3122" i="4"/>
  <c r="U3123" i="4" l="1"/>
  <c r="C3124" i="4"/>
  <c r="E3123" i="4"/>
  <c r="T3123" i="4" s="1"/>
  <c r="S3123" i="4" s="1"/>
  <c r="V3124" i="4" s="1"/>
  <c r="O3123" i="4"/>
  <c r="U3124" i="4" l="1"/>
  <c r="C3125" i="4"/>
  <c r="E3124" i="4"/>
  <c r="T3124" i="4" s="1"/>
  <c r="S3124" i="4" s="1"/>
  <c r="V3125" i="4" s="1"/>
  <c r="O3124" i="4"/>
  <c r="U3125" i="4" l="1"/>
  <c r="E3125" i="4"/>
  <c r="T3125" i="4" s="1"/>
  <c r="S3125" i="4" s="1"/>
  <c r="V3126" i="4" s="1"/>
  <c r="C3126" i="4"/>
  <c r="O3125" i="4"/>
  <c r="U3126" i="4" l="1"/>
  <c r="E3126" i="4"/>
  <c r="T3126" i="4" s="1"/>
  <c r="S3126" i="4" s="1"/>
  <c r="V3127" i="4" s="1"/>
  <c r="C3127" i="4"/>
  <c r="O3126" i="4"/>
  <c r="C3128" i="4" l="1"/>
  <c r="U3127" i="4"/>
  <c r="E3127" i="4"/>
  <c r="T3127" i="4" s="1"/>
  <c r="S3127" i="4" s="1"/>
  <c r="V3128" i="4" s="1"/>
  <c r="O3127" i="4"/>
  <c r="U3128" i="4" l="1"/>
  <c r="E3128" i="4"/>
  <c r="T3128" i="4" s="1"/>
  <c r="S3128" i="4" s="1"/>
  <c r="V3129" i="4" s="1"/>
  <c r="C3129" i="4"/>
  <c r="O3128" i="4"/>
  <c r="U3129" i="4" l="1"/>
  <c r="C3130" i="4"/>
  <c r="E3129" i="4"/>
  <c r="T3129" i="4" s="1"/>
  <c r="S3129" i="4" s="1"/>
  <c r="V3130" i="4" s="1"/>
  <c r="O3129" i="4"/>
  <c r="U3130" i="4" l="1"/>
  <c r="C3131" i="4"/>
  <c r="E3130" i="4"/>
  <c r="T3130" i="4" s="1"/>
  <c r="S3130" i="4" s="1"/>
  <c r="V3131" i="4" s="1"/>
  <c r="O3130" i="4"/>
  <c r="U3131" i="4" l="1"/>
  <c r="E3131" i="4"/>
  <c r="T3131" i="4" s="1"/>
  <c r="S3131" i="4" s="1"/>
  <c r="V3132" i="4" s="1"/>
  <c r="C3132" i="4"/>
  <c r="O3131" i="4"/>
  <c r="U3132" i="4" l="1"/>
  <c r="E3132" i="4"/>
  <c r="T3132" i="4" s="1"/>
  <c r="S3132" i="4" s="1"/>
  <c r="V3133" i="4" s="1"/>
  <c r="C3133" i="4"/>
  <c r="O3132" i="4"/>
  <c r="U3133" i="4" l="1"/>
  <c r="C3134" i="4"/>
  <c r="E3133" i="4"/>
  <c r="T3133" i="4" s="1"/>
  <c r="S3133" i="4" s="1"/>
  <c r="V3134" i="4" s="1"/>
  <c r="O3133" i="4"/>
  <c r="U3134" i="4" l="1"/>
  <c r="E3134" i="4"/>
  <c r="T3134" i="4" s="1"/>
  <c r="S3134" i="4" s="1"/>
  <c r="V3135" i="4" s="1"/>
  <c r="C3135" i="4"/>
  <c r="O3134" i="4"/>
  <c r="U3135" i="4" l="1"/>
  <c r="C3136" i="4"/>
  <c r="E3135" i="4"/>
  <c r="T3135" i="4" s="1"/>
  <c r="S3135" i="4" s="1"/>
  <c r="V3136" i="4" s="1"/>
  <c r="O3135" i="4"/>
  <c r="C3137" i="4" l="1"/>
  <c r="E3136" i="4"/>
  <c r="T3136" i="4" s="1"/>
  <c r="S3136" i="4" s="1"/>
  <c r="V3137" i="4" s="1"/>
  <c r="U3136" i="4"/>
  <c r="O3136" i="4"/>
  <c r="U3137" i="4" l="1"/>
  <c r="E3137" i="4"/>
  <c r="T3137" i="4" s="1"/>
  <c r="S3137" i="4" s="1"/>
  <c r="V3138" i="4" s="1"/>
  <c r="C3138" i="4"/>
  <c r="O3137" i="4"/>
  <c r="U3138" i="4" l="1"/>
  <c r="E3138" i="4"/>
  <c r="T3138" i="4" s="1"/>
  <c r="S3138" i="4" s="1"/>
  <c r="V3139" i="4" s="1"/>
  <c r="C3139" i="4"/>
  <c r="O3138" i="4"/>
  <c r="U3139" i="4" l="1"/>
  <c r="C3140" i="4"/>
  <c r="E3139" i="4"/>
  <c r="T3139" i="4" s="1"/>
  <c r="S3139" i="4" s="1"/>
  <c r="V3140" i="4" s="1"/>
  <c r="O3139" i="4"/>
  <c r="U3140" i="4" l="1"/>
  <c r="E3140" i="4"/>
  <c r="T3140" i="4" s="1"/>
  <c r="S3140" i="4" s="1"/>
  <c r="V3141" i="4" s="1"/>
  <c r="C3141" i="4"/>
  <c r="O3140" i="4"/>
  <c r="U3141" i="4" l="1"/>
  <c r="C3142" i="4"/>
  <c r="E3141" i="4"/>
  <c r="T3141" i="4" s="1"/>
  <c r="S3141" i="4" s="1"/>
  <c r="V3142" i="4" s="1"/>
  <c r="O3141" i="4"/>
  <c r="U3142" i="4" l="1"/>
  <c r="C3143" i="4"/>
  <c r="E3142" i="4"/>
  <c r="T3142" i="4" s="1"/>
  <c r="S3142" i="4" s="1"/>
  <c r="V3143" i="4" s="1"/>
  <c r="O3142" i="4"/>
  <c r="U3143" i="4" l="1"/>
  <c r="E3143" i="4"/>
  <c r="T3143" i="4" s="1"/>
  <c r="S3143" i="4" s="1"/>
  <c r="V3144" i="4" s="1"/>
  <c r="C3144" i="4"/>
  <c r="O3143" i="4"/>
  <c r="U3144" i="4" l="1"/>
  <c r="E3144" i="4"/>
  <c r="T3144" i="4" s="1"/>
  <c r="S3144" i="4" s="1"/>
  <c r="V3145" i="4" s="1"/>
  <c r="C3145" i="4"/>
  <c r="O3144" i="4"/>
  <c r="U3145" i="4" l="1"/>
  <c r="C3146" i="4"/>
  <c r="E3145" i="4"/>
  <c r="T3145" i="4" s="1"/>
  <c r="S3145" i="4" s="1"/>
  <c r="V3146" i="4" s="1"/>
  <c r="O3145" i="4"/>
  <c r="U3146" i="4" l="1"/>
  <c r="E3146" i="4"/>
  <c r="T3146" i="4" s="1"/>
  <c r="S3146" i="4" s="1"/>
  <c r="V3147" i="4" s="1"/>
  <c r="C3147" i="4"/>
  <c r="O3146" i="4"/>
  <c r="U3147" i="4" l="1"/>
  <c r="C3148" i="4"/>
  <c r="E3147" i="4"/>
  <c r="T3147" i="4" s="1"/>
  <c r="S3147" i="4" s="1"/>
  <c r="V3148" i="4" s="1"/>
  <c r="O3147" i="4"/>
  <c r="U3148" i="4" l="1"/>
  <c r="C3149" i="4"/>
  <c r="E3148" i="4"/>
  <c r="T3148" i="4" s="1"/>
  <c r="S3148" i="4" s="1"/>
  <c r="V3149" i="4" s="1"/>
  <c r="O3148" i="4"/>
  <c r="U3149" i="4" l="1"/>
  <c r="E3149" i="4"/>
  <c r="T3149" i="4" s="1"/>
  <c r="S3149" i="4" s="1"/>
  <c r="V3150" i="4" s="1"/>
  <c r="C3150" i="4"/>
  <c r="O3149" i="4"/>
  <c r="U3150" i="4" l="1"/>
  <c r="E3150" i="4"/>
  <c r="T3150" i="4" s="1"/>
  <c r="S3150" i="4" s="1"/>
  <c r="V3151" i="4" s="1"/>
  <c r="C3151" i="4"/>
  <c r="O3150" i="4"/>
  <c r="U3151" i="4" l="1"/>
  <c r="C3152" i="4"/>
  <c r="E3151" i="4"/>
  <c r="T3151" i="4" s="1"/>
  <c r="S3151" i="4" s="1"/>
  <c r="V3152" i="4" s="1"/>
  <c r="O3151" i="4"/>
  <c r="U3152" i="4" l="1"/>
  <c r="E3152" i="4"/>
  <c r="T3152" i="4" s="1"/>
  <c r="S3152" i="4" s="1"/>
  <c r="V3153" i="4" s="1"/>
  <c r="C3153" i="4"/>
  <c r="O3152" i="4"/>
  <c r="U3153" i="4" l="1"/>
  <c r="C3154" i="4"/>
  <c r="E3153" i="4"/>
  <c r="T3153" i="4" s="1"/>
  <c r="S3153" i="4" s="1"/>
  <c r="V3154" i="4" s="1"/>
  <c r="O3153" i="4"/>
  <c r="C3155" i="4" l="1"/>
  <c r="U3154" i="4"/>
  <c r="E3154" i="4"/>
  <c r="T3154" i="4" s="1"/>
  <c r="S3154" i="4" s="1"/>
  <c r="V3155" i="4" s="1"/>
  <c r="O3154" i="4"/>
  <c r="U3155" i="4" l="1"/>
  <c r="E3155" i="4"/>
  <c r="T3155" i="4" s="1"/>
  <c r="S3155" i="4" s="1"/>
  <c r="V3156" i="4" s="1"/>
  <c r="C3156" i="4"/>
  <c r="O3155" i="4"/>
  <c r="U3156" i="4" l="1"/>
  <c r="C3157" i="4"/>
  <c r="O3156" i="4"/>
  <c r="E3156" i="4"/>
  <c r="T3156" i="4" s="1"/>
  <c r="S3156" i="4" s="1"/>
  <c r="V3157" i="4" s="1"/>
  <c r="U3157" i="4" l="1"/>
  <c r="C3158" i="4"/>
  <c r="E3157" i="4"/>
  <c r="T3157" i="4" s="1"/>
  <c r="S3157" i="4" s="1"/>
  <c r="V3158" i="4" s="1"/>
  <c r="O3157" i="4"/>
  <c r="U3158" i="4" l="1"/>
  <c r="E3158" i="4"/>
  <c r="T3158" i="4" s="1"/>
  <c r="S3158" i="4" s="1"/>
  <c r="V3159" i="4" s="1"/>
  <c r="C3159" i="4"/>
  <c r="O3158" i="4"/>
  <c r="U3159" i="4" l="1"/>
  <c r="C3160" i="4"/>
  <c r="E3159" i="4"/>
  <c r="T3159" i="4" s="1"/>
  <c r="S3159" i="4" s="1"/>
  <c r="V3160" i="4" s="1"/>
  <c r="O3159" i="4"/>
  <c r="U3160" i="4" l="1"/>
  <c r="C3161" i="4"/>
  <c r="E3160" i="4"/>
  <c r="T3160" i="4" s="1"/>
  <c r="S3160" i="4" s="1"/>
  <c r="V3161" i="4" s="1"/>
  <c r="O3160" i="4"/>
  <c r="U3161" i="4" l="1"/>
  <c r="E3161" i="4"/>
  <c r="T3161" i="4" s="1"/>
  <c r="S3161" i="4" s="1"/>
  <c r="V3162" i="4" s="1"/>
  <c r="C3162" i="4"/>
  <c r="O3161" i="4"/>
  <c r="U3162" i="4" l="1"/>
  <c r="E3162" i="4"/>
  <c r="T3162" i="4" s="1"/>
  <c r="S3162" i="4" s="1"/>
  <c r="V3163" i="4" s="1"/>
  <c r="C3163" i="4"/>
  <c r="O3162" i="4"/>
  <c r="C3164" i="4" l="1"/>
  <c r="U3163" i="4"/>
  <c r="E3163" i="4"/>
  <c r="T3163" i="4" s="1"/>
  <c r="S3163" i="4" s="1"/>
  <c r="V3164" i="4" s="1"/>
  <c r="O3163" i="4"/>
  <c r="U3164" i="4" l="1"/>
  <c r="E3164" i="4"/>
  <c r="T3164" i="4" s="1"/>
  <c r="S3164" i="4" s="1"/>
  <c r="V3165" i="4" s="1"/>
  <c r="C3165" i="4"/>
  <c r="O3164" i="4"/>
  <c r="U3165" i="4" l="1"/>
  <c r="C3166" i="4"/>
  <c r="E3165" i="4"/>
  <c r="T3165" i="4" s="1"/>
  <c r="S3165" i="4" s="1"/>
  <c r="V3166" i="4" s="1"/>
  <c r="O3165" i="4"/>
  <c r="U3166" i="4" l="1"/>
  <c r="C3167" i="4"/>
  <c r="E3166" i="4"/>
  <c r="T3166" i="4" s="1"/>
  <c r="S3166" i="4" s="1"/>
  <c r="V3167" i="4" s="1"/>
  <c r="O3166" i="4"/>
  <c r="U3167" i="4" l="1"/>
  <c r="E3167" i="4"/>
  <c r="T3167" i="4" s="1"/>
  <c r="S3167" i="4" s="1"/>
  <c r="V3168" i="4" s="1"/>
  <c r="C3168" i="4"/>
  <c r="O3167" i="4"/>
  <c r="U3168" i="4" l="1"/>
  <c r="E3168" i="4"/>
  <c r="T3168" i="4" s="1"/>
  <c r="S3168" i="4" s="1"/>
  <c r="V3169" i="4" s="1"/>
  <c r="C3169" i="4"/>
  <c r="O3168" i="4"/>
  <c r="U3169" i="4" l="1"/>
  <c r="C3170" i="4"/>
  <c r="E3169" i="4"/>
  <c r="T3169" i="4" s="1"/>
  <c r="S3169" i="4" s="1"/>
  <c r="V3170" i="4" s="1"/>
  <c r="O3169" i="4"/>
  <c r="U3170" i="4" l="1"/>
  <c r="E3170" i="4"/>
  <c r="T3170" i="4" s="1"/>
  <c r="S3170" i="4" s="1"/>
  <c r="V3171" i="4" s="1"/>
  <c r="C3171" i="4"/>
  <c r="O3170" i="4"/>
  <c r="U3171" i="4" l="1"/>
  <c r="C3172" i="4"/>
  <c r="E3171" i="4"/>
  <c r="T3171" i="4" s="1"/>
  <c r="S3171" i="4" s="1"/>
  <c r="V3172" i="4" s="1"/>
  <c r="O3171" i="4"/>
  <c r="U3172" i="4" l="1"/>
  <c r="C3173" i="4"/>
  <c r="E3172" i="4"/>
  <c r="T3172" i="4" s="1"/>
  <c r="S3172" i="4" s="1"/>
  <c r="V3173" i="4" s="1"/>
  <c r="O3172" i="4"/>
  <c r="U3173" i="4" l="1"/>
  <c r="E3173" i="4"/>
  <c r="T3173" i="4" s="1"/>
  <c r="S3173" i="4" s="1"/>
  <c r="V3174" i="4" s="1"/>
  <c r="C3174" i="4"/>
  <c r="O3173" i="4"/>
  <c r="U3174" i="4" l="1"/>
  <c r="E3174" i="4"/>
  <c r="T3174" i="4" s="1"/>
  <c r="S3174" i="4" s="1"/>
  <c r="V3175" i="4" s="1"/>
  <c r="C3175" i="4"/>
  <c r="O3174" i="4"/>
  <c r="U3175" i="4" l="1"/>
  <c r="C3176" i="4"/>
  <c r="E3175" i="4"/>
  <c r="T3175" i="4" s="1"/>
  <c r="S3175" i="4" s="1"/>
  <c r="V3176" i="4" s="1"/>
  <c r="O3175" i="4"/>
  <c r="U3176" i="4" l="1"/>
  <c r="E3176" i="4"/>
  <c r="T3176" i="4" s="1"/>
  <c r="S3176" i="4" s="1"/>
  <c r="V3177" i="4" s="1"/>
  <c r="C3177" i="4"/>
  <c r="O3176" i="4"/>
  <c r="U3177" i="4" l="1"/>
  <c r="C3178" i="4"/>
  <c r="E3177" i="4"/>
  <c r="T3177" i="4" s="1"/>
  <c r="S3177" i="4" s="1"/>
  <c r="V3178" i="4" s="1"/>
  <c r="O3177" i="4"/>
  <c r="U3178" i="4" l="1"/>
  <c r="C3179" i="4"/>
  <c r="E3178" i="4"/>
  <c r="T3178" i="4" s="1"/>
  <c r="S3178" i="4" s="1"/>
  <c r="V3179" i="4" s="1"/>
  <c r="O3178" i="4"/>
  <c r="U3179" i="4" l="1"/>
  <c r="E3179" i="4"/>
  <c r="T3179" i="4" s="1"/>
  <c r="S3179" i="4" s="1"/>
  <c r="V3180" i="4" s="1"/>
  <c r="C3180" i="4"/>
  <c r="O3179" i="4"/>
  <c r="U3180" i="4" l="1"/>
  <c r="E3180" i="4"/>
  <c r="T3180" i="4" s="1"/>
  <c r="S3180" i="4" s="1"/>
  <c r="V3181" i="4" s="1"/>
  <c r="C3181" i="4"/>
  <c r="O3180" i="4"/>
  <c r="C3182" i="4" l="1"/>
  <c r="U3181" i="4"/>
  <c r="E3181" i="4"/>
  <c r="T3181" i="4" s="1"/>
  <c r="S3181" i="4" s="1"/>
  <c r="V3182" i="4" s="1"/>
  <c r="O3181" i="4"/>
  <c r="U3182" i="4" l="1"/>
  <c r="E3182" i="4"/>
  <c r="T3182" i="4" s="1"/>
  <c r="S3182" i="4" s="1"/>
  <c r="V3183" i="4" s="1"/>
  <c r="C3183" i="4"/>
  <c r="O3182" i="4"/>
  <c r="U3183" i="4" l="1"/>
  <c r="C3184" i="4"/>
  <c r="E3183" i="4"/>
  <c r="T3183" i="4" s="1"/>
  <c r="S3183" i="4" s="1"/>
  <c r="V3184" i="4" s="1"/>
  <c r="O3183" i="4"/>
  <c r="U3184" i="4" l="1"/>
  <c r="C3185" i="4"/>
  <c r="E3184" i="4"/>
  <c r="T3184" i="4" s="1"/>
  <c r="S3184" i="4" s="1"/>
  <c r="V3185" i="4" s="1"/>
  <c r="O3184" i="4"/>
  <c r="U3185" i="4" l="1"/>
  <c r="E3185" i="4"/>
  <c r="T3185" i="4" s="1"/>
  <c r="S3185" i="4" s="1"/>
  <c r="V3186" i="4" s="1"/>
  <c r="C3186" i="4"/>
  <c r="O3185" i="4"/>
  <c r="U3186" i="4" l="1"/>
  <c r="E3186" i="4"/>
  <c r="T3186" i="4" s="1"/>
  <c r="S3186" i="4" s="1"/>
  <c r="V3187" i="4" s="1"/>
  <c r="C3187" i="4"/>
  <c r="O3186" i="4"/>
  <c r="U3187" i="4" l="1"/>
  <c r="C3188" i="4"/>
  <c r="E3187" i="4"/>
  <c r="T3187" i="4" s="1"/>
  <c r="S3187" i="4" s="1"/>
  <c r="V3188" i="4" s="1"/>
  <c r="O3187" i="4"/>
  <c r="U3188" i="4" l="1"/>
  <c r="E3188" i="4"/>
  <c r="T3188" i="4" s="1"/>
  <c r="S3188" i="4" s="1"/>
  <c r="V3189" i="4" s="1"/>
  <c r="C3189" i="4"/>
  <c r="O3188" i="4"/>
  <c r="U3189" i="4" l="1"/>
  <c r="C3190" i="4"/>
  <c r="E3189" i="4"/>
  <c r="T3189" i="4" s="1"/>
  <c r="S3189" i="4" s="1"/>
  <c r="V3190" i="4" s="1"/>
  <c r="O3189" i="4"/>
  <c r="C3191" i="4" l="1"/>
  <c r="U3190" i="4"/>
  <c r="E3190" i="4"/>
  <c r="T3190" i="4" s="1"/>
  <c r="S3190" i="4" s="1"/>
  <c r="V3191" i="4" s="1"/>
  <c r="O3190" i="4"/>
  <c r="U3191" i="4" l="1"/>
  <c r="E3191" i="4"/>
  <c r="T3191" i="4" s="1"/>
  <c r="S3191" i="4" s="1"/>
  <c r="V3192" i="4" s="1"/>
  <c r="C3192" i="4"/>
  <c r="O3191" i="4"/>
  <c r="U3192" i="4" l="1"/>
  <c r="E3192" i="4"/>
  <c r="T3192" i="4" s="1"/>
  <c r="S3192" i="4" s="1"/>
  <c r="V3193" i="4" s="1"/>
  <c r="C3193" i="4"/>
  <c r="O3192" i="4"/>
  <c r="U3193" i="4" l="1"/>
  <c r="C3194" i="4"/>
  <c r="E3193" i="4"/>
  <c r="T3193" i="4" s="1"/>
  <c r="S3193" i="4" s="1"/>
  <c r="V3194" i="4" s="1"/>
  <c r="O3193" i="4"/>
  <c r="U3194" i="4" l="1"/>
  <c r="E3194" i="4"/>
  <c r="T3194" i="4" s="1"/>
  <c r="S3194" i="4" s="1"/>
  <c r="V3195" i="4" s="1"/>
  <c r="C3195" i="4"/>
  <c r="O3194" i="4"/>
  <c r="U3195" i="4" l="1"/>
  <c r="C3196" i="4"/>
  <c r="E3195" i="4"/>
  <c r="T3195" i="4" s="1"/>
  <c r="S3195" i="4" s="1"/>
  <c r="V3196" i="4" s="1"/>
  <c r="O3195" i="4"/>
  <c r="U3196" i="4" l="1"/>
  <c r="C3197" i="4"/>
  <c r="E3196" i="4"/>
  <c r="T3196" i="4" s="1"/>
  <c r="S3196" i="4" s="1"/>
  <c r="V3197" i="4" s="1"/>
  <c r="O3196" i="4"/>
  <c r="U3197" i="4" l="1"/>
  <c r="E3197" i="4"/>
  <c r="T3197" i="4" s="1"/>
  <c r="S3197" i="4" s="1"/>
  <c r="V3198" i="4" s="1"/>
  <c r="C3198" i="4"/>
  <c r="O3197" i="4"/>
  <c r="U3198" i="4" l="1"/>
  <c r="E3198" i="4"/>
  <c r="T3198" i="4" s="1"/>
  <c r="S3198" i="4" s="1"/>
  <c r="V3199" i="4" s="1"/>
  <c r="C3199" i="4"/>
  <c r="O3198" i="4"/>
  <c r="U3199" i="4" l="1"/>
  <c r="C3200" i="4"/>
  <c r="E3199" i="4"/>
  <c r="T3199" i="4" s="1"/>
  <c r="S3199" i="4" s="1"/>
  <c r="V3200" i="4" s="1"/>
  <c r="O3199" i="4"/>
  <c r="U3200" i="4" l="1"/>
  <c r="E3200" i="4"/>
  <c r="T3200" i="4" s="1"/>
  <c r="S3200" i="4" s="1"/>
  <c r="V3201" i="4" s="1"/>
  <c r="C3201" i="4"/>
  <c r="O3200" i="4"/>
  <c r="U3201" i="4" l="1"/>
  <c r="C3202" i="4"/>
  <c r="E3201" i="4"/>
  <c r="T3201" i="4" s="1"/>
  <c r="S3201" i="4" s="1"/>
  <c r="V3202" i="4" s="1"/>
  <c r="O3201" i="4"/>
  <c r="U3202" i="4" l="1"/>
  <c r="C3203" i="4"/>
  <c r="E3202" i="4"/>
  <c r="T3202" i="4" s="1"/>
  <c r="S3202" i="4" s="1"/>
  <c r="V3203" i="4" s="1"/>
  <c r="O3202" i="4"/>
  <c r="U3203" i="4" l="1"/>
  <c r="E3203" i="4"/>
  <c r="T3203" i="4" s="1"/>
  <c r="S3203" i="4" s="1"/>
  <c r="V3204" i="4" s="1"/>
  <c r="C3204" i="4"/>
  <c r="O3203" i="4"/>
  <c r="U3204" i="4" l="1"/>
  <c r="E3204" i="4"/>
  <c r="T3204" i="4" s="1"/>
  <c r="S3204" i="4" s="1"/>
  <c r="V3205" i="4" s="1"/>
  <c r="C3205" i="4"/>
  <c r="O3204" i="4"/>
  <c r="U3205" i="4" l="1"/>
  <c r="C3206" i="4"/>
  <c r="E3205" i="4"/>
  <c r="T3205" i="4" s="1"/>
  <c r="S3205" i="4" s="1"/>
  <c r="V3206" i="4" s="1"/>
  <c r="O3205" i="4"/>
  <c r="U3206" i="4" l="1"/>
  <c r="C3207" i="4"/>
  <c r="O3206" i="4"/>
  <c r="E3206" i="4"/>
  <c r="T3206" i="4" s="1"/>
  <c r="S3206" i="4" s="1"/>
  <c r="V3207" i="4" s="1"/>
  <c r="U3207" i="4" l="1"/>
  <c r="E3207" i="4"/>
  <c r="T3207" i="4" s="1"/>
  <c r="S3207" i="4" s="1"/>
  <c r="V3208" i="4" s="1"/>
  <c r="C3208" i="4"/>
  <c r="O3207" i="4"/>
  <c r="C3209" i="4" l="1"/>
  <c r="U3208" i="4"/>
  <c r="E3208" i="4"/>
  <c r="T3208" i="4" s="1"/>
  <c r="S3208" i="4" s="1"/>
  <c r="V3209" i="4" s="1"/>
  <c r="O3208" i="4"/>
  <c r="U3209" i="4" l="1"/>
  <c r="E3209" i="4"/>
  <c r="T3209" i="4" s="1"/>
  <c r="S3209" i="4" s="1"/>
  <c r="V3210" i="4" s="1"/>
  <c r="C3210" i="4"/>
  <c r="O3209" i="4"/>
  <c r="U3210" i="4" l="1"/>
  <c r="E3210" i="4"/>
  <c r="T3210" i="4" s="1"/>
  <c r="S3210" i="4" s="1"/>
  <c r="V3211" i="4" s="1"/>
  <c r="C3211" i="4"/>
  <c r="O3210" i="4"/>
  <c r="U3211" i="4" l="1"/>
  <c r="C3212" i="4"/>
  <c r="E3211" i="4"/>
  <c r="T3211" i="4" s="1"/>
  <c r="S3211" i="4" s="1"/>
  <c r="V3212" i="4" s="1"/>
  <c r="O3211" i="4"/>
  <c r="U3212" i="4" l="1"/>
  <c r="E3212" i="4"/>
  <c r="T3212" i="4" s="1"/>
  <c r="S3212" i="4" s="1"/>
  <c r="V3213" i="4" s="1"/>
  <c r="C3213" i="4"/>
  <c r="O3212" i="4"/>
  <c r="U3213" i="4" l="1"/>
  <c r="E3213" i="4"/>
  <c r="T3213" i="4" s="1"/>
  <c r="S3213" i="4" s="1"/>
  <c r="V3214" i="4" s="1"/>
  <c r="C3214" i="4"/>
  <c r="O3213" i="4"/>
  <c r="U3214" i="4" l="1"/>
  <c r="C3215" i="4"/>
  <c r="E3214" i="4"/>
  <c r="T3214" i="4" s="1"/>
  <c r="S3214" i="4" s="1"/>
  <c r="V3215" i="4" s="1"/>
  <c r="O3214" i="4"/>
  <c r="U3215" i="4" l="1"/>
  <c r="E3215" i="4"/>
  <c r="T3215" i="4" s="1"/>
  <c r="S3215" i="4" s="1"/>
  <c r="V3216" i="4" s="1"/>
  <c r="C3216" i="4"/>
  <c r="O3215" i="4"/>
  <c r="U3216" i="4" l="1"/>
  <c r="E3216" i="4"/>
  <c r="T3216" i="4" s="1"/>
  <c r="S3216" i="4" s="1"/>
  <c r="V3217" i="4" s="1"/>
  <c r="C3217" i="4"/>
  <c r="O3216" i="4"/>
  <c r="C3218" i="4" l="1"/>
  <c r="U3217" i="4"/>
  <c r="E3217" i="4"/>
  <c r="T3217" i="4" s="1"/>
  <c r="S3217" i="4" s="1"/>
  <c r="V3218" i="4" s="1"/>
  <c r="O3217" i="4"/>
  <c r="U3218" i="4" l="1"/>
  <c r="E3218" i="4"/>
  <c r="T3218" i="4" s="1"/>
  <c r="S3218" i="4" s="1"/>
  <c r="V3219" i="4" s="1"/>
  <c r="C3219" i="4"/>
  <c r="O3218" i="4"/>
  <c r="U3219" i="4" l="1"/>
  <c r="E3219" i="4"/>
  <c r="T3219" i="4" s="1"/>
  <c r="S3219" i="4" s="1"/>
  <c r="V3220" i="4" s="1"/>
  <c r="C3220" i="4"/>
  <c r="O3219" i="4"/>
  <c r="U3220" i="4" l="1"/>
  <c r="C3221" i="4"/>
  <c r="E3220" i="4"/>
  <c r="T3220" i="4" s="1"/>
  <c r="S3220" i="4" s="1"/>
  <c r="V3221" i="4" s="1"/>
  <c r="O3220" i="4"/>
  <c r="U3221" i="4" l="1"/>
  <c r="E3221" i="4"/>
  <c r="T3221" i="4" s="1"/>
  <c r="S3221" i="4" s="1"/>
  <c r="V3222" i="4" s="1"/>
  <c r="C3222" i="4"/>
  <c r="O3221" i="4"/>
  <c r="U3222" i="4" l="1"/>
  <c r="E3222" i="4"/>
  <c r="T3222" i="4" s="1"/>
  <c r="S3222" i="4" s="1"/>
  <c r="V3223" i="4" s="1"/>
  <c r="C3223" i="4"/>
  <c r="O3222" i="4"/>
  <c r="U3223" i="4" l="1"/>
  <c r="C3224" i="4"/>
  <c r="E3223" i="4"/>
  <c r="T3223" i="4" s="1"/>
  <c r="S3223" i="4" s="1"/>
  <c r="V3224" i="4" s="1"/>
  <c r="O3223" i="4"/>
  <c r="U3224" i="4" l="1"/>
  <c r="E3224" i="4"/>
  <c r="T3224" i="4" s="1"/>
  <c r="S3224" i="4" s="1"/>
  <c r="V3225" i="4" s="1"/>
  <c r="C3225" i="4"/>
  <c r="O3224" i="4"/>
  <c r="U3225" i="4" l="1"/>
  <c r="E3225" i="4"/>
  <c r="T3225" i="4" s="1"/>
  <c r="S3225" i="4" s="1"/>
  <c r="V3226" i="4" s="1"/>
  <c r="C3226" i="4"/>
  <c r="O3225" i="4"/>
  <c r="U3226" i="4" l="1"/>
  <c r="C3227" i="4"/>
  <c r="E3226" i="4"/>
  <c r="T3226" i="4" s="1"/>
  <c r="S3226" i="4" s="1"/>
  <c r="V3227" i="4" s="1"/>
  <c r="O3226" i="4"/>
  <c r="U3227" i="4" l="1"/>
  <c r="E3227" i="4"/>
  <c r="T3227" i="4" s="1"/>
  <c r="S3227" i="4" s="1"/>
  <c r="V3228" i="4" s="1"/>
  <c r="C3228" i="4"/>
  <c r="O3227" i="4"/>
  <c r="U3228" i="4" l="1"/>
  <c r="E3228" i="4"/>
  <c r="T3228" i="4" s="1"/>
  <c r="S3228" i="4" s="1"/>
  <c r="V3229" i="4" s="1"/>
  <c r="C3229" i="4"/>
  <c r="O3228" i="4"/>
  <c r="U3229" i="4" l="1"/>
  <c r="C3230" i="4"/>
  <c r="E3229" i="4"/>
  <c r="T3229" i="4" s="1"/>
  <c r="S3229" i="4" s="1"/>
  <c r="V3230" i="4" s="1"/>
  <c r="O3229" i="4"/>
  <c r="U3230" i="4" l="1"/>
  <c r="E3230" i="4"/>
  <c r="T3230" i="4" s="1"/>
  <c r="S3230" i="4" s="1"/>
  <c r="V3231" i="4" s="1"/>
  <c r="C3231" i="4"/>
  <c r="O3230" i="4"/>
  <c r="U3231" i="4" l="1"/>
  <c r="E3231" i="4"/>
  <c r="T3231" i="4" s="1"/>
  <c r="S3231" i="4" s="1"/>
  <c r="V3232" i="4" s="1"/>
  <c r="C3232" i="4"/>
  <c r="O3231" i="4"/>
  <c r="U3232" i="4" l="1"/>
  <c r="C3233" i="4"/>
  <c r="E3232" i="4"/>
  <c r="T3232" i="4" s="1"/>
  <c r="S3232" i="4" s="1"/>
  <c r="V3233" i="4" s="1"/>
  <c r="O3232" i="4"/>
  <c r="U3233" i="4" l="1"/>
  <c r="E3233" i="4"/>
  <c r="T3233" i="4" s="1"/>
  <c r="S3233" i="4" s="1"/>
  <c r="V3234" i="4" s="1"/>
  <c r="C3234" i="4"/>
  <c r="O3233" i="4"/>
  <c r="U3234" i="4" l="1"/>
  <c r="E3234" i="4"/>
  <c r="T3234" i="4" s="1"/>
  <c r="S3234" i="4" s="1"/>
  <c r="V3235" i="4" s="1"/>
  <c r="C3235" i="4"/>
  <c r="O3234" i="4"/>
  <c r="C3236" i="4" l="1"/>
  <c r="U3235" i="4"/>
  <c r="E3235" i="4"/>
  <c r="T3235" i="4" s="1"/>
  <c r="S3235" i="4" s="1"/>
  <c r="V3236" i="4" s="1"/>
  <c r="O3235" i="4"/>
  <c r="U3236" i="4" l="1"/>
  <c r="E3236" i="4"/>
  <c r="T3236" i="4" s="1"/>
  <c r="S3236" i="4" s="1"/>
  <c r="V3237" i="4" s="1"/>
  <c r="C3237" i="4"/>
  <c r="O3236" i="4"/>
  <c r="U3237" i="4" l="1"/>
  <c r="E3237" i="4"/>
  <c r="T3237" i="4" s="1"/>
  <c r="S3237" i="4" s="1"/>
  <c r="V3238" i="4" s="1"/>
  <c r="C3238" i="4"/>
  <c r="O3237" i="4"/>
  <c r="U3238" i="4" l="1"/>
  <c r="C3239" i="4"/>
  <c r="E3238" i="4"/>
  <c r="T3238" i="4" s="1"/>
  <c r="S3238" i="4" s="1"/>
  <c r="V3239" i="4" s="1"/>
  <c r="O3238" i="4"/>
  <c r="U3239" i="4" l="1"/>
  <c r="E3239" i="4"/>
  <c r="T3239" i="4" s="1"/>
  <c r="S3239" i="4" s="1"/>
  <c r="V3240" i="4" s="1"/>
  <c r="C3240" i="4"/>
  <c r="O3239" i="4"/>
  <c r="U3240" i="4" l="1"/>
  <c r="E3240" i="4"/>
  <c r="T3240" i="4" s="1"/>
  <c r="S3240" i="4" s="1"/>
  <c r="V3241" i="4" s="1"/>
  <c r="C3241" i="4"/>
  <c r="O3240" i="4"/>
  <c r="U3241" i="4" l="1"/>
  <c r="C3242" i="4"/>
  <c r="E3241" i="4"/>
  <c r="T3241" i="4" s="1"/>
  <c r="S3241" i="4" s="1"/>
  <c r="V3242" i="4" s="1"/>
  <c r="O3241" i="4"/>
  <c r="U3242" i="4" l="1"/>
  <c r="E3242" i="4"/>
  <c r="T3242" i="4" s="1"/>
  <c r="S3242" i="4" s="1"/>
  <c r="V3243" i="4" s="1"/>
  <c r="C3243" i="4"/>
  <c r="O3242" i="4"/>
  <c r="U3243" i="4" l="1"/>
  <c r="E3243" i="4"/>
  <c r="T3243" i="4" s="1"/>
  <c r="S3243" i="4" s="1"/>
  <c r="V3244" i="4" s="1"/>
  <c r="C3244" i="4"/>
  <c r="O3243" i="4"/>
  <c r="C3245" i="4" l="1"/>
  <c r="E3244" i="4"/>
  <c r="T3244" i="4" s="1"/>
  <c r="S3244" i="4" s="1"/>
  <c r="V3245" i="4" s="1"/>
  <c r="U3244" i="4"/>
  <c r="O3244" i="4"/>
  <c r="U3245" i="4" l="1"/>
  <c r="E3245" i="4"/>
  <c r="T3245" i="4" s="1"/>
  <c r="S3245" i="4" s="1"/>
  <c r="V3246" i="4" s="1"/>
  <c r="C3246" i="4"/>
  <c r="O3245" i="4"/>
  <c r="U3246" i="4" l="1"/>
  <c r="E3246" i="4"/>
  <c r="T3246" i="4" s="1"/>
  <c r="S3246" i="4" s="1"/>
  <c r="V3247" i="4" s="1"/>
  <c r="C3247" i="4"/>
  <c r="O3246" i="4"/>
  <c r="U3247" i="4" l="1"/>
  <c r="C3248" i="4"/>
  <c r="E3247" i="4"/>
  <c r="T3247" i="4" s="1"/>
  <c r="S3247" i="4" s="1"/>
  <c r="V3248" i="4" s="1"/>
  <c r="O3247" i="4"/>
  <c r="U3248" i="4" l="1"/>
  <c r="E3248" i="4"/>
  <c r="T3248" i="4" s="1"/>
  <c r="S3248" i="4" s="1"/>
  <c r="V3249" i="4" s="1"/>
  <c r="C3249" i="4"/>
  <c r="O3248" i="4"/>
  <c r="U3249" i="4" l="1"/>
  <c r="E3249" i="4"/>
  <c r="T3249" i="4" s="1"/>
  <c r="S3249" i="4" s="1"/>
  <c r="V3250" i="4" s="1"/>
  <c r="C3250" i="4"/>
  <c r="O3249" i="4"/>
  <c r="U3250" i="4" l="1"/>
  <c r="C3251" i="4"/>
  <c r="E3250" i="4"/>
  <c r="T3250" i="4" s="1"/>
  <c r="S3250" i="4" s="1"/>
  <c r="V3251" i="4" s="1"/>
  <c r="O3250" i="4"/>
  <c r="U3251" i="4" l="1"/>
  <c r="E3251" i="4"/>
  <c r="T3251" i="4" s="1"/>
  <c r="S3251" i="4" s="1"/>
  <c r="V3252" i="4" s="1"/>
  <c r="C3252" i="4"/>
  <c r="O3251" i="4"/>
  <c r="U3252" i="4" l="1"/>
  <c r="E3252" i="4"/>
  <c r="T3252" i="4" s="1"/>
  <c r="S3252" i="4" s="1"/>
  <c r="V3253" i="4" s="1"/>
  <c r="C3253" i="4"/>
  <c r="O3252" i="4"/>
  <c r="U3253" i="4" l="1"/>
  <c r="C3254" i="4"/>
  <c r="E3253" i="4"/>
  <c r="T3253" i="4" s="1"/>
  <c r="S3253" i="4" s="1"/>
  <c r="V3254" i="4" s="1"/>
  <c r="O3253" i="4"/>
  <c r="U3254" i="4" l="1"/>
  <c r="E3254" i="4"/>
  <c r="T3254" i="4" s="1"/>
  <c r="S3254" i="4" s="1"/>
  <c r="V3255" i="4" s="1"/>
  <c r="C3255" i="4"/>
  <c r="O3254" i="4"/>
  <c r="U3255" i="4" l="1"/>
  <c r="E3255" i="4"/>
  <c r="T3255" i="4" s="1"/>
  <c r="S3255" i="4" s="1"/>
  <c r="V3256" i="4" s="1"/>
  <c r="C3256" i="4"/>
  <c r="O3255" i="4"/>
  <c r="U3256" i="4" l="1"/>
  <c r="C3257" i="4"/>
  <c r="O3256" i="4"/>
  <c r="E3256" i="4"/>
  <c r="T3256" i="4" s="1"/>
  <c r="S3256" i="4" s="1"/>
  <c r="V3257" i="4" s="1"/>
  <c r="U3257" i="4" l="1"/>
  <c r="E3257" i="4"/>
  <c r="T3257" i="4" s="1"/>
  <c r="S3257" i="4" s="1"/>
  <c r="V3258" i="4" s="1"/>
  <c r="C3258" i="4"/>
  <c r="O3257" i="4"/>
  <c r="U3258" i="4" l="1"/>
  <c r="E3258" i="4"/>
  <c r="T3258" i="4" s="1"/>
  <c r="S3258" i="4" s="1"/>
  <c r="V3259" i="4" s="1"/>
  <c r="C3259" i="4"/>
  <c r="O3258" i="4"/>
  <c r="U3259" i="4" l="1"/>
  <c r="C3260" i="4"/>
  <c r="E3259" i="4"/>
  <c r="T3259" i="4" s="1"/>
  <c r="S3259" i="4" s="1"/>
  <c r="V3260" i="4" s="1"/>
  <c r="O3259" i="4"/>
  <c r="U3260" i="4" l="1"/>
  <c r="E3260" i="4"/>
  <c r="T3260" i="4" s="1"/>
  <c r="S3260" i="4" s="1"/>
  <c r="V3261" i="4" s="1"/>
  <c r="C3261" i="4"/>
  <c r="O3260" i="4"/>
  <c r="U3261" i="4" l="1"/>
  <c r="E3261" i="4"/>
  <c r="T3261" i="4" s="1"/>
  <c r="S3261" i="4" s="1"/>
  <c r="V3262" i="4" s="1"/>
  <c r="C3262" i="4"/>
  <c r="O3261" i="4"/>
  <c r="C3263" i="4" l="1"/>
  <c r="U3262" i="4"/>
  <c r="E3262" i="4"/>
  <c r="T3262" i="4" s="1"/>
  <c r="S3262" i="4" s="1"/>
  <c r="V3263" i="4" s="1"/>
  <c r="O3262" i="4"/>
  <c r="U3263" i="4" l="1"/>
  <c r="E3263" i="4"/>
  <c r="T3263" i="4" s="1"/>
  <c r="S3263" i="4" s="1"/>
  <c r="V3264" i="4" s="1"/>
  <c r="C3264" i="4"/>
  <c r="O3263" i="4"/>
  <c r="U3264" i="4" l="1"/>
  <c r="C3265" i="4"/>
  <c r="E3264" i="4"/>
  <c r="T3264" i="4" s="1"/>
  <c r="S3264" i="4" s="1"/>
  <c r="V3265" i="4" s="1"/>
  <c r="O3264" i="4"/>
  <c r="U3265" i="4" l="1"/>
  <c r="C3266" i="4"/>
  <c r="E3265" i="4"/>
  <c r="T3265" i="4" s="1"/>
  <c r="S3265" i="4" s="1"/>
  <c r="V3266" i="4" s="1"/>
  <c r="O3265" i="4"/>
  <c r="U3266" i="4" l="1"/>
  <c r="E3266" i="4"/>
  <c r="T3266" i="4" s="1"/>
  <c r="S3266" i="4" s="1"/>
  <c r="V3267" i="4" s="1"/>
  <c r="C3267" i="4"/>
  <c r="O3266" i="4"/>
  <c r="U3267" i="4" l="1"/>
  <c r="E3267" i="4"/>
  <c r="T3267" i="4" s="1"/>
  <c r="S3267" i="4" s="1"/>
  <c r="V3268" i="4" s="1"/>
  <c r="C3268" i="4"/>
  <c r="O3267" i="4"/>
  <c r="U3268" i="4" l="1"/>
  <c r="C3269" i="4"/>
  <c r="E3268" i="4"/>
  <c r="T3268" i="4" s="1"/>
  <c r="S3268" i="4" s="1"/>
  <c r="V3269" i="4" s="1"/>
  <c r="O3268" i="4"/>
  <c r="U3269" i="4" l="1"/>
  <c r="E3269" i="4"/>
  <c r="T3269" i="4" s="1"/>
  <c r="S3269" i="4" s="1"/>
  <c r="V3270" i="4" s="1"/>
  <c r="C3270" i="4"/>
  <c r="O3269" i="4"/>
  <c r="U3270" i="4" l="1"/>
  <c r="E3270" i="4"/>
  <c r="T3270" i="4" s="1"/>
  <c r="S3270" i="4" s="1"/>
  <c r="V3271" i="4" s="1"/>
  <c r="C3271" i="4"/>
  <c r="O3270" i="4"/>
  <c r="C3272" i="4" l="1"/>
  <c r="E3271" i="4"/>
  <c r="T3271" i="4" s="1"/>
  <c r="S3271" i="4" s="1"/>
  <c r="V3272" i="4" s="1"/>
  <c r="U3271" i="4"/>
  <c r="O3271" i="4"/>
  <c r="U3272" i="4" l="1"/>
  <c r="E3272" i="4"/>
  <c r="T3272" i="4" s="1"/>
  <c r="S3272" i="4" s="1"/>
  <c r="V3273" i="4" s="1"/>
  <c r="C3273" i="4"/>
  <c r="O3272" i="4"/>
  <c r="U3273" i="4" l="1"/>
  <c r="E3273" i="4"/>
  <c r="T3273" i="4" s="1"/>
  <c r="S3273" i="4" s="1"/>
  <c r="V3274" i="4" s="1"/>
  <c r="C3274" i="4"/>
  <c r="O3273" i="4"/>
  <c r="U3274" i="4" l="1"/>
  <c r="C3275" i="4"/>
  <c r="E3274" i="4"/>
  <c r="T3274" i="4" s="1"/>
  <c r="S3274" i="4" s="1"/>
  <c r="V3275" i="4" s="1"/>
  <c r="O3274" i="4"/>
  <c r="U3275" i="4" l="1"/>
  <c r="E3275" i="4"/>
  <c r="T3275" i="4" s="1"/>
  <c r="S3275" i="4" s="1"/>
  <c r="V3276" i="4" s="1"/>
  <c r="C3276" i="4"/>
  <c r="O3275" i="4"/>
  <c r="U3276" i="4" l="1"/>
  <c r="E3276" i="4"/>
  <c r="T3276" i="4" s="1"/>
  <c r="S3276" i="4" s="1"/>
  <c r="V3277" i="4" s="1"/>
  <c r="C3277" i="4"/>
  <c r="O3276" i="4"/>
  <c r="U3277" i="4" l="1"/>
  <c r="C3278" i="4"/>
  <c r="E3277" i="4"/>
  <c r="T3277" i="4" s="1"/>
  <c r="S3277" i="4" s="1"/>
  <c r="V3278" i="4" s="1"/>
  <c r="O3277" i="4"/>
  <c r="U3278" i="4" l="1"/>
  <c r="E3278" i="4"/>
  <c r="T3278" i="4" s="1"/>
  <c r="S3278" i="4" s="1"/>
  <c r="V3279" i="4" s="1"/>
  <c r="C3279" i="4"/>
  <c r="O3278" i="4"/>
  <c r="U3279" i="4" l="1"/>
  <c r="E3279" i="4"/>
  <c r="T3279" i="4" s="1"/>
  <c r="S3279" i="4" s="1"/>
  <c r="V3280" i="4" s="1"/>
  <c r="C3280" i="4"/>
  <c r="O3279" i="4"/>
  <c r="U3280" i="4" l="1"/>
  <c r="C3281" i="4"/>
  <c r="E3280" i="4"/>
  <c r="T3280" i="4" s="1"/>
  <c r="S3280" i="4" s="1"/>
  <c r="V3281" i="4" s="1"/>
  <c r="O3280" i="4"/>
  <c r="U3281" i="4" l="1"/>
  <c r="E3281" i="4"/>
  <c r="T3281" i="4" s="1"/>
  <c r="S3281" i="4" s="1"/>
  <c r="V3282" i="4" s="1"/>
  <c r="C3282" i="4"/>
  <c r="O3281" i="4"/>
  <c r="U3282" i="4" l="1"/>
  <c r="C3283" i="4"/>
  <c r="E3282" i="4"/>
  <c r="T3282" i="4" s="1"/>
  <c r="S3282" i="4" s="1"/>
  <c r="V3283" i="4" s="1"/>
  <c r="O3282" i="4"/>
  <c r="U3283" i="4" l="1"/>
  <c r="C3284" i="4"/>
  <c r="E3283" i="4"/>
  <c r="T3283" i="4" s="1"/>
  <c r="S3283" i="4" s="1"/>
  <c r="V3284" i="4" s="1"/>
  <c r="O3283" i="4"/>
  <c r="U3284" i="4" l="1"/>
  <c r="E3284" i="4"/>
  <c r="T3284" i="4" s="1"/>
  <c r="S3284" i="4" s="1"/>
  <c r="V3285" i="4" s="1"/>
  <c r="C3285" i="4"/>
  <c r="O3284" i="4"/>
  <c r="U3285" i="4" l="1"/>
  <c r="E3285" i="4"/>
  <c r="T3285" i="4" s="1"/>
  <c r="S3285" i="4" s="1"/>
  <c r="V3286" i="4" s="1"/>
  <c r="C3286" i="4"/>
  <c r="O3285" i="4"/>
  <c r="U3286" i="4" l="1"/>
  <c r="C3287" i="4"/>
  <c r="E3286" i="4"/>
  <c r="T3286" i="4" s="1"/>
  <c r="S3286" i="4" s="1"/>
  <c r="V3287" i="4" s="1"/>
  <c r="O3286" i="4"/>
  <c r="U3287" i="4" l="1"/>
  <c r="E3287" i="4"/>
  <c r="T3287" i="4" s="1"/>
  <c r="S3287" i="4" s="1"/>
  <c r="V3288" i="4" s="1"/>
  <c r="C3288" i="4"/>
  <c r="O3287" i="4"/>
  <c r="U3288" i="4" l="1"/>
  <c r="E3288" i="4"/>
  <c r="T3288" i="4" s="1"/>
  <c r="S3288" i="4" s="1"/>
  <c r="V3289" i="4" s="1"/>
  <c r="C3289" i="4"/>
  <c r="O3288" i="4"/>
  <c r="C3290" i="4" l="1"/>
  <c r="U3289" i="4"/>
  <c r="E3289" i="4"/>
  <c r="T3289" i="4" s="1"/>
  <c r="S3289" i="4" s="1"/>
  <c r="V3290" i="4" s="1"/>
  <c r="O3289" i="4"/>
  <c r="U3290" i="4" l="1"/>
  <c r="E3290" i="4"/>
  <c r="T3290" i="4" s="1"/>
  <c r="S3290" i="4" s="1"/>
  <c r="V3291" i="4" s="1"/>
  <c r="C3291" i="4"/>
  <c r="O3290" i="4"/>
  <c r="U3291" i="4" l="1"/>
  <c r="E3291" i="4"/>
  <c r="T3291" i="4" s="1"/>
  <c r="S3291" i="4" s="1"/>
  <c r="V3292" i="4" s="1"/>
  <c r="C3292" i="4"/>
  <c r="O3291" i="4"/>
  <c r="U3292" i="4" l="1"/>
  <c r="C3293" i="4"/>
  <c r="E3292" i="4"/>
  <c r="T3292" i="4" s="1"/>
  <c r="S3292" i="4" s="1"/>
  <c r="O3292" i="4"/>
  <c r="V3293" i="4" l="1"/>
  <c r="U3293" i="4"/>
  <c r="E3293" i="4"/>
  <c r="T3293" i="4" s="1"/>
  <c r="S3293" i="4" s="1"/>
  <c r="V3294" i="4" s="1"/>
  <c r="C3294" i="4"/>
  <c r="O3293" i="4"/>
  <c r="U3294" i="4" l="1"/>
  <c r="E3294" i="4"/>
  <c r="T3294" i="4" s="1"/>
  <c r="S3294" i="4" s="1"/>
  <c r="V3295" i="4" s="1"/>
  <c r="C3295" i="4"/>
  <c r="O3294" i="4"/>
  <c r="U3295" i="4" l="1"/>
  <c r="C3296" i="4"/>
  <c r="E3295" i="4"/>
  <c r="T3295" i="4" s="1"/>
  <c r="S3295" i="4" s="1"/>
  <c r="V3296" i="4" s="1"/>
  <c r="O3295" i="4"/>
  <c r="U3296" i="4" l="1"/>
  <c r="E3296" i="4"/>
  <c r="T3296" i="4" s="1"/>
  <c r="S3296" i="4" s="1"/>
  <c r="V3297" i="4" s="1"/>
  <c r="C3297" i="4"/>
  <c r="O3296" i="4"/>
  <c r="U3297" i="4" l="1"/>
  <c r="E3297" i="4"/>
  <c r="T3297" i="4" s="1"/>
  <c r="S3297" i="4" s="1"/>
  <c r="V3298" i="4" s="1"/>
  <c r="C3298" i="4"/>
  <c r="O3297" i="4"/>
  <c r="C3299" i="4" l="1"/>
  <c r="U3298" i="4"/>
  <c r="E3298" i="4"/>
  <c r="T3298" i="4" s="1"/>
  <c r="S3298" i="4" s="1"/>
  <c r="V3299" i="4" s="1"/>
  <c r="O3298" i="4"/>
  <c r="U3299" i="4" l="1"/>
  <c r="E3299" i="4"/>
  <c r="T3299" i="4" s="1"/>
  <c r="S3299" i="4" s="1"/>
  <c r="V3300" i="4" s="1"/>
  <c r="C3300" i="4"/>
  <c r="O3299" i="4"/>
  <c r="U3300" i="4" l="1"/>
  <c r="C3301" i="4"/>
  <c r="E3300" i="4"/>
  <c r="T3300" i="4" s="1"/>
  <c r="S3300" i="4" s="1"/>
  <c r="V3301" i="4" s="1"/>
  <c r="O3300" i="4"/>
  <c r="U3301" i="4" l="1"/>
  <c r="C3302" i="4"/>
  <c r="E3301" i="4"/>
  <c r="T3301" i="4" s="1"/>
  <c r="S3301" i="4" s="1"/>
  <c r="V3302" i="4" s="1"/>
  <c r="O3301" i="4"/>
  <c r="U3302" i="4" l="1"/>
  <c r="E3302" i="4"/>
  <c r="T3302" i="4" s="1"/>
  <c r="S3302" i="4" s="1"/>
  <c r="V3303" i="4" s="1"/>
  <c r="C3303" i="4"/>
  <c r="O3302" i="4"/>
  <c r="U3303" i="4" l="1"/>
  <c r="E3303" i="4"/>
  <c r="T3303" i="4" s="1"/>
  <c r="S3303" i="4" s="1"/>
  <c r="V3304" i="4" s="1"/>
  <c r="C3304" i="4"/>
  <c r="O3303" i="4"/>
  <c r="U3304" i="4" l="1"/>
  <c r="C3305" i="4"/>
  <c r="E3304" i="4"/>
  <c r="T3304" i="4" s="1"/>
  <c r="S3304" i="4" s="1"/>
  <c r="V3305" i="4" s="1"/>
  <c r="O3304" i="4"/>
  <c r="U3305" i="4" l="1"/>
  <c r="E3305" i="4"/>
  <c r="T3305" i="4" s="1"/>
  <c r="S3305" i="4" s="1"/>
  <c r="V3306" i="4" s="1"/>
  <c r="C3306" i="4"/>
  <c r="O3305" i="4"/>
  <c r="U3306" i="4" l="1"/>
  <c r="C3307" i="4"/>
  <c r="O3306" i="4"/>
  <c r="E3306" i="4"/>
  <c r="T3306" i="4" s="1"/>
  <c r="S3306" i="4" s="1"/>
  <c r="V3307" i="4" s="1"/>
  <c r="U3307" i="4" l="1"/>
  <c r="C3308" i="4"/>
  <c r="E3307" i="4"/>
  <c r="T3307" i="4" s="1"/>
  <c r="S3307" i="4" s="1"/>
  <c r="V3308" i="4" s="1"/>
  <c r="O3307" i="4"/>
  <c r="U3308" i="4" l="1"/>
  <c r="E3308" i="4"/>
  <c r="T3308" i="4" s="1"/>
  <c r="S3308" i="4" s="1"/>
  <c r="V3309" i="4" s="1"/>
  <c r="C3309" i="4"/>
  <c r="O3308" i="4"/>
  <c r="U3309" i="4" l="1"/>
  <c r="E3309" i="4"/>
  <c r="T3309" i="4" s="1"/>
  <c r="S3309" i="4" s="1"/>
  <c r="V3310" i="4" s="1"/>
  <c r="C3310" i="4"/>
  <c r="O3309" i="4"/>
  <c r="U3310" i="4" l="1"/>
  <c r="C3311" i="4"/>
  <c r="E3310" i="4"/>
  <c r="T3310" i="4" s="1"/>
  <c r="S3310" i="4" s="1"/>
  <c r="V3311" i="4" s="1"/>
  <c r="O3310" i="4"/>
  <c r="U3311" i="4" l="1"/>
  <c r="E3311" i="4"/>
  <c r="T3311" i="4" s="1"/>
  <c r="S3311" i="4" s="1"/>
  <c r="V3312" i="4" s="1"/>
  <c r="C3312" i="4"/>
  <c r="O3311" i="4"/>
  <c r="U3312" i="4" l="1"/>
  <c r="E3312" i="4"/>
  <c r="T3312" i="4" s="1"/>
  <c r="S3312" i="4" s="1"/>
  <c r="V3313" i="4" s="1"/>
  <c r="C3313" i="4"/>
  <c r="O3312" i="4"/>
  <c r="U3313" i="4" l="1"/>
  <c r="C3314" i="4"/>
  <c r="E3313" i="4"/>
  <c r="T3313" i="4" s="1"/>
  <c r="S3313" i="4" s="1"/>
  <c r="V3314" i="4" s="1"/>
  <c r="O3313" i="4"/>
  <c r="U3314" i="4" l="1"/>
  <c r="E3314" i="4"/>
  <c r="T3314" i="4" s="1"/>
  <c r="S3314" i="4" s="1"/>
  <c r="V3315" i="4" s="1"/>
  <c r="C3315" i="4"/>
  <c r="O3314" i="4"/>
  <c r="U3315" i="4" l="1"/>
  <c r="E3315" i="4"/>
  <c r="T3315" i="4" s="1"/>
  <c r="S3315" i="4" s="1"/>
  <c r="V3316" i="4" s="1"/>
  <c r="C3316" i="4"/>
  <c r="O3315" i="4"/>
  <c r="C3317" i="4" l="1"/>
  <c r="U3316" i="4"/>
  <c r="E3316" i="4"/>
  <c r="T3316" i="4" s="1"/>
  <c r="S3316" i="4" s="1"/>
  <c r="V3317" i="4" s="1"/>
  <c r="O3316" i="4"/>
  <c r="U3317" i="4" l="1"/>
  <c r="E3317" i="4"/>
  <c r="T3317" i="4" s="1"/>
  <c r="S3317" i="4" s="1"/>
  <c r="V3318" i="4" s="1"/>
  <c r="C3318" i="4"/>
  <c r="O3317" i="4"/>
  <c r="U3318" i="4" l="1"/>
  <c r="C3319" i="4"/>
  <c r="E3318" i="4"/>
  <c r="T3318" i="4" s="1"/>
  <c r="S3318" i="4" s="1"/>
  <c r="V3319" i="4" s="1"/>
  <c r="O3318" i="4"/>
  <c r="U3319" i="4" l="1"/>
  <c r="C3320" i="4"/>
  <c r="E3319" i="4"/>
  <c r="T3319" i="4" s="1"/>
  <c r="S3319" i="4" s="1"/>
  <c r="V3320" i="4" s="1"/>
  <c r="O3319" i="4"/>
  <c r="U3320" i="4" l="1"/>
  <c r="E3320" i="4"/>
  <c r="T3320" i="4" s="1"/>
  <c r="S3320" i="4" s="1"/>
  <c r="V3321" i="4" s="1"/>
  <c r="C3321" i="4"/>
  <c r="O3320" i="4"/>
  <c r="U3321" i="4" l="1"/>
  <c r="E3321" i="4"/>
  <c r="T3321" i="4" s="1"/>
  <c r="S3321" i="4" s="1"/>
  <c r="V3322" i="4" s="1"/>
  <c r="C3322" i="4"/>
  <c r="O3321" i="4"/>
  <c r="U3322" i="4" l="1"/>
  <c r="C3323" i="4"/>
  <c r="E3322" i="4"/>
  <c r="T3322" i="4" s="1"/>
  <c r="S3322" i="4" s="1"/>
  <c r="V3323" i="4" s="1"/>
  <c r="O3322" i="4"/>
  <c r="U3323" i="4" l="1"/>
  <c r="E3323" i="4"/>
  <c r="T3323" i="4" s="1"/>
  <c r="S3323" i="4" s="1"/>
  <c r="V3324" i="4" s="1"/>
  <c r="C3324" i="4"/>
  <c r="O3323" i="4"/>
  <c r="U3324" i="4" l="1"/>
  <c r="E3324" i="4"/>
  <c r="T3324" i="4" s="1"/>
  <c r="S3324" i="4" s="1"/>
  <c r="V3325" i="4" s="1"/>
  <c r="C3325" i="4"/>
  <c r="O3324" i="4"/>
  <c r="C3326" i="4" l="1"/>
  <c r="E3325" i="4"/>
  <c r="T3325" i="4" s="1"/>
  <c r="S3325" i="4" s="1"/>
  <c r="V3326" i="4" s="1"/>
  <c r="U3325" i="4"/>
  <c r="O3325" i="4"/>
  <c r="U3326" i="4" l="1"/>
  <c r="E3326" i="4"/>
  <c r="T3326" i="4" s="1"/>
  <c r="S3326" i="4" s="1"/>
  <c r="V3327" i="4" s="1"/>
  <c r="C3327" i="4"/>
  <c r="O3326" i="4"/>
  <c r="U3327" i="4" l="1"/>
  <c r="E3327" i="4"/>
  <c r="T3327" i="4" s="1"/>
  <c r="S3327" i="4" s="1"/>
  <c r="V3328" i="4" s="1"/>
  <c r="C3328" i="4"/>
  <c r="O3327" i="4"/>
  <c r="U3328" i="4" l="1"/>
  <c r="C3329" i="4"/>
  <c r="E3328" i="4"/>
  <c r="T3328" i="4" s="1"/>
  <c r="S3328" i="4" s="1"/>
  <c r="V3329" i="4" s="1"/>
  <c r="O3328" i="4"/>
  <c r="U3329" i="4" l="1"/>
  <c r="E3329" i="4"/>
  <c r="T3329" i="4" s="1"/>
  <c r="S3329" i="4" s="1"/>
  <c r="V3330" i="4" s="1"/>
  <c r="C3330" i="4"/>
  <c r="O3329" i="4"/>
  <c r="U3330" i="4" l="1"/>
  <c r="E3330" i="4"/>
  <c r="T3330" i="4" s="1"/>
  <c r="S3330" i="4" s="1"/>
  <c r="V3331" i="4" s="1"/>
  <c r="C3331" i="4"/>
  <c r="O3330" i="4"/>
  <c r="U3331" i="4" l="1"/>
  <c r="C3332" i="4"/>
  <c r="E3331" i="4"/>
  <c r="T3331" i="4" s="1"/>
  <c r="S3331" i="4" s="1"/>
  <c r="V3332" i="4" s="1"/>
  <c r="O3331" i="4"/>
  <c r="U3332" i="4" l="1"/>
  <c r="E3332" i="4"/>
  <c r="T3332" i="4" s="1"/>
  <c r="S3332" i="4" s="1"/>
  <c r="V3333" i="4" s="1"/>
  <c r="C3333" i="4"/>
  <c r="O3332" i="4"/>
  <c r="U3333" i="4" l="1"/>
  <c r="E3333" i="4"/>
  <c r="T3333" i="4" s="1"/>
  <c r="S3333" i="4" s="1"/>
  <c r="V3334" i="4" s="1"/>
  <c r="C3334" i="4"/>
  <c r="O3333" i="4"/>
  <c r="U3334" i="4" l="1"/>
  <c r="C3335" i="4"/>
  <c r="E3334" i="4"/>
  <c r="T3334" i="4" s="1"/>
  <c r="S3334" i="4" s="1"/>
  <c r="V3335" i="4" s="1"/>
  <c r="O3334" i="4"/>
  <c r="U3335" i="4" l="1"/>
  <c r="E3335" i="4"/>
  <c r="T3335" i="4" s="1"/>
  <c r="S3335" i="4" s="1"/>
  <c r="V3336" i="4" s="1"/>
  <c r="C3336" i="4"/>
  <c r="O3335" i="4"/>
  <c r="U3336" i="4" l="1"/>
  <c r="C3337" i="4"/>
  <c r="E3336" i="4"/>
  <c r="T3336" i="4" s="1"/>
  <c r="S3336" i="4" s="1"/>
  <c r="V3337" i="4" s="1"/>
  <c r="O3336" i="4"/>
  <c r="U3337" i="4" l="1"/>
  <c r="C3338" i="4"/>
  <c r="E3337" i="4"/>
  <c r="T3337" i="4" s="1"/>
  <c r="S3337" i="4" s="1"/>
  <c r="V3338" i="4" s="1"/>
  <c r="O3337" i="4"/>
  <c r="U3338" i="4" l="1"/>
  <c r="E3338" i="4"/>
  <c r="T3338" i="4" s="1"/>
  <c r="S3338" i="4" s="1"/>
  <c r="V3339" i="4" s="1"/>
  <c r="C3339" i="4"/>
  <c r="O3338" i="4"/>
  <c r="U3339" i="4" l="1"/>
  <c r="E3339" i="4"/>
  <c r="T3339" i="4" s="1"/>
  <c r="S3339" i="4" s="1"/>
  <c r="V3340" i="4" s="1"/>
  <c r="C3340" i="4"/>
  <c r="O3339" i="4"/>
  <c r="U3340" i="4" l="1"/>
  <c r="C3341" i="4"/>
  <c r="E3340" i="4"/>
  <c r="T3340" i="4" s="1"/>
  <c r="S3340" i="4" s="1"/>
  <c r="V3341" i="4" s="1"/>
  <c r="O3340" i="4"/>
  <c r="U3341" i="4" l="1"/>
  <c r="E3341" i="4"/>
  <c r="T3341" i="4" s="1"/>
  <c r="S3341" i="4" s="1"/>
  <c r="V3342" i="4" s="1"/>
  <c r="C3342" i="4"/>
  <c r="O3341" i="4"/>
  <c r="U3342" i="4" l="1"/>
  <c r="E3342" i="4"/>
  <c r="T3342" i="4" s="1"/>
  <c r="S3342" i="4" s="1"/>
  <c r="V3343" i="4" s="1"/>
  <c r="C3343" i="4"/>
  <c r="O3342" i="4"/>
  <c r="C3344" i="4" l="1"/>
  <c r="U3343" i="4"/>
  <c r="E3343" i="4"/>
  <c r="T3343" i="4" s="1"/>
  <c r="S3343" i="4" s="1"/>
  <c r="V3344" i="4" s="1"/>
  <c r="O3343" i="4"/>
  <c r="U3344" i="4" l="1"/>
  <c r="E3344" i="4"/>
  <c r="T3344" i="4" s="1"/>
  <c r="S3344" i="4" s="1"/>
  <c r="V3345" i="4" s="1"/>
  <c r="C3345" i="4"/>
  <c r="O3344" i="4"/>
  <c r="U3345" i="4" l="1"/>
  <c r="E3345" i="4"/>
  <c r="T3345" i="4" s="1"/>
  <c r="S3345" i="4" s="1"/>
  <c r="V3346" i="4" s="1"/>
  <c r="C3346" i="4"/>
  <c r="O3345" i="4"/>
  <c r="U3346" i="4" l="1"/>
  <c r="C3347" i="4"/>
  <c r="E3346" i="4"/>
  <c r="T3346" i="4" s="1"/>
  <c r="S3346" i="4" s="1"/>
  <c r="V3347" i="4" s="1"/>
  <c r="O3346" i="4"/>
  <c r="U3347" i="4" l="1"/>
  <c r="E3347" i="4"/>
  <c r="T3347" i="4" s="1"/>
  <c r="S3347" i="4" s="1"/>
  <c r="V3348" i="4" s="1"/>
  <c r="C3348" i="4"/>
  <c r="O3347" i="4"/>
  <c r="U3348" i="4" l="1"/>
  <c r="E3348" i="4"/>
  <c r="T3348" i="4" s="1"/>
  <c r="S3348" i="4" s="1"/>
  <c r="V3349" i="4" s="1"/>
  <c r="O3348" i="4"/>
  <c r="C3349" i="4"/>
  <c r="U3349" i="4" l="1"/>
  <c r="C3350" i="4"/>
  <c r="E3349" i="4"/>
  <c r="T3349" i="4" s="1"/>
  <c r="S3349" i="4" s="1"/>
  <c r="V3350" i="4" s="1"/>
  <c r="O3349" i="4"/>
  <c r="U3350" i="4" l="1"/>
  <c r="E3350" i="4"/>
  <c r="T3350" i="4" s="1"/>
  <c r="S3350" i="4" s="1"/>
  <c r="V3351" i="4" s="1"/>
  <c r="C3351" i="4"/>
  <c r="O3350" i="4"/>
  <c r="U3351" i="4" l="1"/>
  <c r="E3351" i="4"/>
  <c r="T3351" i="4" s="1"/>
  <c r="S3351" i="4" s="1"/>
  <c r="V3352" i="4" s="1"/>
  <c r="C3352" i="4"/>
  <c r="O3351" i="4"/>
  <c r="C3353" i="4" l="1"/>
  <c r="U3352" i="4"/>
  <c r="E3352" i="4"/>
  <c r="T3352" i="4" s="1"/>
  <c r="S3352" i="4" s="1"/>
  <c r="V3353" i="4" s="1"/>
  <c r="O3352" i="4"/>
  <c r="U3353" i="4" l="1"/>
  <c r="E3353" i="4"/>
  <c r="T3353" i="4" s="1"/>
  <c r="S3353" i="4" s="1"/>
  <c r="V3354" i="4" s="1"/>
  <c r="C3354" i="4"/>
  <c r="O3353" i="4"/>
  <c r="U3354" i="4" l="1"/>
  <c r="C3355" i="4"/>
  <c r="E3354" i="4"/>
  <c r="T3354" i="4" s="1"/>
  <c r="S3354" i="4" s="1"/>
  <c r="V3355" i="4" s="1"/>
  <c r="O3354" i="4"/>
  <c r="U3355" i="4" l="1"/>
  <c r="C3356" i="4"/>
  <c r="E3355" i="4"/>
  <c r="T3355" i="4" s="1"/>
  <c r="S3355" i="4" s="1"/>
  <c r="V3356" i="4" s="1"/>
  <c r="O3355" i="4"/>
  <c r="U3356" i="4" l="1"/>
  <c r="C3357" i="4"/>
  <c r="O3356" i="4"/>
  <c r="E3356" i="4"/>
  <c r="T3356" i="4" s="1"/>
  <c r="S3356" i="4" s="1"/>
  <c r="V3357" i="4" s="1"/>
  <c r="U3357" i="4" l="1"/>
  <c r="E3357" i="4"/>
  <c r="T3357" i="4" s="1"/>
  <c r="S3357" i="4" s="1"/>
  <c r="V3358" i="4" s="1"/>
  <c r="C3358" i="4"/>
  <c r="O3357" i="4"/>
  <c r="U3358" i="4" l="1"/>
  <c r="C3359" i="4"/>
  <c r="E3358" i="4"/>
  <c r="T3358" i="4" s="1"/>
  <c r="S3358" i="4" s="1"/>
  <c r="V3359" i="4" s="1"/>
  <c r="O3358" i="4"/>
  <c r="U3359" i="4" l="1"/>
  <c r="E3359" i="4"/>
  <c r="T3359" i="4" s="1"/>
  <c r="S3359" i="4" s="1"/>
  <c r="V3360" i="4" s="1"/>
  <c r="C3360" i="4"/>
  <c r="O3359" i="4"/>
  <c r="U3360" i="4" l="1"/>
  <c r="C3361" i="4"/>
  <c r="E3360" i="4"/>
  <c r="T3360" i="4" s="1"/>
  <c r="S3360" i="4" s="1"/>
  <c r="V3361" i="4" s="1"/>
  <c r="O3360" i="4"/>
  <c r="U3361" i="4" l="1"/>
  <c r="C3362" i="4"/>
  <c r="E3361" i="4"/>
  <c r="T3361" i="4" s="1"/>
  <c r="S3361" i="4" s="1"/>
  <c r="V3362" i="4" s="1"/>
  <c r="O3361" i="4"/>
  <c r="U3362" i="4" l="1"/>
  <c r="E3362" i="4"/>
  <c r="T3362" i="4" s="1"/>
  <c r="S3362" i="4" s="1"/>
  <c r="V3363" i="4" s="1"/>
  <c r="C3363" i="4"/>
  <c r="O3362" i="4"/>
  <c r="U3363" i="4" l="1"/>
  <c r="E3363" i="4"/>
  <c r="T3363" i="4" s="1"/>
  <c r="S3363" i="4" s="1"/>
  <c r="V3364" i="4" s="1"/>
  <c r="C3364" i="4"/>
  <c r="O3363" i="4"/>
  <c r="U3364" i="4" l="1"/>
  <c r="C3365" i="4"/>
  <c r="E3364" i="4"/>
  <c r="T3364" i="4" s="1"/>
  <c r="S3364" i="4" s="1"/>
  <c r="V3365" i="4" s="1"/>
  <c r="O3364" i="4"/>
  <c r="U3365" i="4" l="1"/>
  <c r="E3365" i="4"/>
  <c r="T3365" i="4" s="1"/>
  <c r="S3365" i="4" s="1"/>
  <c r="V3366" i="4" s="1"/>
  <c r="C3366" i="4"/>
  <c r="O3365" i="4"/>
  <c r="U3366" i="4" l="1"/>
  <c r="C3367" i="4"/>
  <c r="E3366" i="4"/>
  <c r="T3366" i="4" s="1"/>
  <c r="S3366" i="4" s="1"/>
  <c r="V3367" i="4" s="1"/>
  <c r="O3366" i="4"/>
  <c r="U3367" i="4" l="1"/>
  <c r="C3368" i="4"/>
  <c r="E3367" i="4"/>
  <c r="T3367" i="4" s="1"/>
  <c r="S3367" i="4" s="1"/>
  <c r="V3368" i="4" s="1"/>
  <c r="O3367" i="4"/>
  <c r="U3368" i="4" l="1"/>
  <c r="E3368" i="4"/>
  <c r="T3368" i="4" s="1"/>
  <c r="S3368" i="4" s="1"/>
  <c r="V3369" i="4" s="1"/>
  <c r="C3369" i="4"/>
  <c r="O3368" i="4"/>
  <c r="U3369" i="4" l="1"/>
  <c r="E3369" i="4"/>
  <c r="T3369" i="4" s="1"/>
  <c r="S3369" i="4" s="1"/>
  <c r="V3370" i="4" s="1"/>
  <c r="C3370" i="4"/>
  <c r="O3369" i="4"/>
  <c r="C3371" i="4" l="1"/>
  <c r="U3370" i="4"/>
  <c r="E3370" i="4"/>
  <c r="T3370" i="4" s="1"/>
  <c r="S3370" i="4" s="1"/>
  <c r="V3371" i="4" s="1"/>
  <c r="O3370" i="4"/>
  <c r="U3371" i="4" l="1"/>
  <c r="E3371" i="4"/>
  <c r="T3371" i="4" s="1"/>
  <c r="S3371" i="4" s="1"/>
  <c r="V3372" i="4" s="1"/>
  <c r="C3372" i="4"/>
  <c r="O3371" i="4"/>
  <c r="U3372" i="4" l="1"/>
  <c r="C3373" i="4"/>
  <c r="E3372" i="4"/>
  <c r="T3372" i="4" s="1"/>
  <c r="S3372" i="4" s="1"/>
  <c r="V3373" i="4" s="1"/>
  <c r="O3372" i="4"/>
  <c r="U3373" i="4" l="1"/>
  <c r="C3374" i="4"/>
  <c r="E3373" i="4"/>
  <c r="T3373" i="4" s="1"/>
  <c r="S3373" i="4" s="1"/>
  <c r="V3374" i="4" s="1"/>
  <c r="O3373" i="4"/>
  <c r="U3374" i="4" l="1"/>
  <c r="E3374" i="4"/>
  <c r="T3374" i="4" s="1"/>
  <c r="S3374" i="4" s="1"/>
  <c r="V3375" i="4" s="1"/>
  <c r="C3375" i="4"/>
  <c r="O3374" i="4"/>
  <c r="U3375" i="4" l="1"/>
  <c r="E3375" i="4"/>
  <c r="T3375" i="4" s="1"/>
  <c r="S3375" i="4" s="1"/>
  <c r="V3376" i="4" s="1"/>
  <c r="C3376" i="4"/>
  <c r="O3375" i="4"/>
  <c r="U3376" i="4" l="1"/>
  <c r="C3377" i="4"/>
  <c r="E3376" i="4"/>
  <c r="T3376" i="4" s="1"/>
  <c r="S3376" i="4" s="1"/>
  <c r="V3377" i="4" s="1"/>
  <c r="O3376" i="4"/>
  <c r="U3377" i="4" l="1"/>
  <c r="E3377" i="4"/>
  <c r="T3377" i="4" s="1"/>
  <c r="S3377" i="4" s="1"/>
  <c r="V3378" i="4" s="1"/>
  <c r="C3378" i="4"/>
  <c r="O3377" i="4"/>
  <c r="U3378" i="4" l="1"/>
  <c r="C3379" i="4"/>
  <c r="E3378" i="4"/>
  <c r="T3378" i="4" s="1"/>
  <c r="S3378" i="4" s="1"/>
  <c r="V3379" i="4" s="1"/>
  <c r="O3378" i="4"/>
  <c r="C3380" i="4" l="1"/>
  <c r="E3379" i="4"/>
  <c r="T3379" i="4" s="1"/>
  <c r="S3379" i="4" s="1"/>
  <c r="V3380" i="4" s="1"/>
  <c r="U3379" i="4"/>
  <c r="O3379" i="4"/>
  <c r="U3380" i="4" l="1"/>
  <c r="E3380" i="4"/>
  <c r="T3380" i="4" s="1"/>
  <c r="S3380" i="4" s="1"/>
  <c r="V3381" i="4" s="1"/>
  <c r="C3381" i="4"/>
  <c r="O3380" i="4"/>
  <c r="U3381" i="4" l="1"/>
  <c r="E3381" i="4"/>
  <c r="T3381" i="4" s="1"/>
  <c r="S3381" i="4" s="1"/>
  <c r="V3382" i="4" s="1"/>
  <c r="C3382" i="4"/>
  <c r="O3381" i="4"/>
  <c r="U3382" i="4" l="1"/>
  <c r="C3383" i="4"/>
  <c r="E3382" i="4"/>
  <c r="T3382" i="4" s="1"/>
  <c r="S3382" i="4" s="1"/>
  <c r="V3383" i="4" s="1"/>
  <c r="O3382" i="4"/>
  <c r="U3383" i="4" l="1"/>
  <c r="E3383" i="4"/>
  <c r="T3383" i="4" s="1"/>
  <c r="S3383" i="4" s="1"/>
  <c r="V3384" i="4" s="1"/>
  <c r="C3384" i="4"/>
  <c r="O3383" i="4"/>
  <c r="U3384" i="4" l="1"/>
  <c r="C3385" i="4"/>
  <c r="E3384" i="4"/>
  <c r="T3384" i="4" s="1"/>
  <c r="S3384" i="4" s="1"/>
  <c r="V3385" i="4" s="1"/>
  <c r="O3384" i="4"/>
  <c r="U3385" i="4" l="1"/>
  <c r="C3386" i="4"/>
  <c r="E3385" i="4"/>
  <c r="T3385" i="4" s="1"/>
  <c r="S3385" i="4" s="1"/>
  <c r="V3386" i="4" s="1"/>
  <c r="O3385" i="4"/>
  <c r="U3386" i="4" l="1"/>
  <c r="E3386" i="4"/>
  <c r="T3386" i="4" s="1"/>
  <c r="S3386" i="4" s="1"/>
  <c r="V3387" i="4" s="1"/>
  <c r="C3387" i="4"/>
  <c r="O3386" i="4"/>
  <c r="U3387" i="4" l="1"/>
  <c r="E3387" i="4"/>
  <c r="T3387" i="4" s="1"/>
  <c r="S3387" i="4" s="1"/>
  <c r="V3388" i="4" s="1"/>
  <c r="C3388" i="4"/>
  <c r="O3387" i="4"/>
  <c r="U3388" i="4" l="1"/>
  <c r="C3389" i="4"/>
  <c r="E3388" i="4"/>
  <c r="T3388" i="4" s="1"/>
  <c r="S3388" i="4" s="1"/>
  <c r="V3389" i="4" s="1"/>
  <c r="O3388" i="4"/>
  <c r="U3389" i="4" l="1"/>
  <c r="E3389" i="4"/>
  <c r="T3389" i="4" s="1"/>
  <c r="S3389" i="4" s="1"/>
  <c r="V3390" i="4" s="1"/>
  <c r="C3390" i="4"/>
  <c r="O3389" i="4"/>
  <c r="U3390" i="4" l="1"/>
  <c r="C3391" i="4"/>
  <c r="E3390" i="4"/>
  <c r="T3390" i="4" s="1"/>
  <c r="S3390" i="4" s="1"/>
  <c r="V3391" i="4" s="1"/>
  <c r="O3390" i="4"/>
  <c r="U3391" i="4" l="1"/>
  <c r="C3392" i="4"/>
  <c r="E3391" i="4"/>
  <c r="T3391" i="4" s="1"/>
  <c r="S3391" i="4" s="1"/>
  <c r="V3392" i="4" s="1"/>
  <c r="O3391" i="4"/>
  <c r="U3392" i="4" l="1"/>
  <c r="E3392" i="4"/>
  <c r="T3392" i="4" s="1"/>
  <c r="S3392" i="4" s="1"/>
  <c r="V3393" i="4" s="1"/>
  <c r="C3393" i="4"/>
  <c r="O3392" i="4"/>
  <c r="U3393" i="4" l="1"/>
  <c r="E3393" i="4"/>
  <c r="T3393" i="4" s="1"/>
  <c r="S3393" i="4" s="1"/>
  <c r="V3394" i="4" s="1"/>
  <c r="C3394" i="4"/>
  <c r="O3393" i="4"/>
  <c r="U3394" i="4" l="1"/>
  <c r="C3395" i="4"/>
  <c r="E3394" i="4"/>
  <c r="T3394" i="4" s="1"/>
  <c r="S3394" i="4" s="1"/>
  <c r="V3395" i="4" s="1"/>
  <c r="O3394" i="4"/>
  <c r="U3395" i="4" l="1"/>
  <c r="E3395" i="4"/>
  <c r="T3395" i="4" s="1"/>
  <c r="S3395" i="4" s="1"/>
  <c r="V3396" i="4" s="1"/>
  <c r="C3396" i="4"/>
  <c r="O3395" i="4"/>
  <c r="U3396" i="4" l="1"/>
  <c r="C3397" i="4"/>
  <c r="E3396" i="4"/>
  <c r="T3396" i="4" s="1"/>
  <c r="S3396" i="4" s="1"/>
  <c r="V3397" i="4" s="1"/>
  <c r="O3396" i="4"/>
  <c r="C3398" i="4" l="1"/>
  <c r="U3397" i="4"/>
  <c r="E3397" i="4"/>
  <c r="T3397" i="4" s="1"/>
  <c r="S3397" i="4" s="1"/>
  <c r="V3398" i="4" s="1"/>
  <c r="O3397" i="4"/>
  <c r="U3398" i="4" l="1"/>
  <c r="E3398" i="4"/>
  <c r="T3398" i="4" s="1"/>
  <c r="S3398" i="4" s="1"/>
  <c r="V3399" i="4" s="1"/>
  <c r="C3399" i="4"/>
  <c r="O3398" i="4"/>
  <c r="U3399" i="4" l="1"/>
  <c r="E3399" i="4"/>
  <c r="T3399" i="4" s="1"/>
  <c r="S3399" i="4" s="1"/>
  <c r="V3400" i="4" s="1"/>
  <c r="C3400" i="4"/>
  <c r="O3399" i="4"/>
  <c r="U3400" i="4" l="1"/>
  <c r="C3401" i="4"/>
  <c r="E3400" i="4"/>
  <c r="T3400" i="4" s="1"/>
  <c r="S3400" i="4" s="1"/>
  <c r="V3401" i="4" s="1"/>
  <c r="O3400" i="4"/>
  <c r="U3401" i="4" l="1"/>
  <c r="E3401" i="4"/>
  <c r="T3401" i="4" s="1"/>
  <c r="S3401" i="4" s="1"/>
  <c r="V3402" i="4" s="1"/>
  <c r="C3402" i="4"/>
  <c r="O3401" i="4"/>
  <c r="U3402" i="4" l="1"/>
  <c r="C3403" i="4"/>
  <c r="E3402" i="4"/>
  <c r="T3402" i="4" s="1"/>
  <c r="S3402" i="4" s="1"/>
  <c r="V3403" i="4" s="1"/>
  <c r="O3402" i="4"/>
  <c r="U3403" i="4" l="1"/>
  <c r="C3404" i="4"/>
  <c r="E3403" i="4"/>
  <c r="T3403" i="4" s="1"/>
  <c r="S3403" i="4" s="1"/>
  <c r="V3404" i="4" s="1"/>
  <c r="O3403" i="4"/>
  <c r="U3404" i="4" l="1"/>
  <c r="E3404" i="4"/>
  <c r="T3404" i="4" s="1"/>
  <c r="S3404" i="4" s="1"/>
  <c r="V3405" i="4" s="1"/>
  <c r="C3405" i="4"/>
  <c r="O3404" i="4"/>
  <c r="U3405" i="4" l="1"/>
  <c r="E3405" i="4"/>
  <c r="T3405" i="4" s="1"/>
  <c r="S3405" i="4" s="1"/>
  <c r="V3406" i="4" s="1"/>
  <c r="C3406" i="4"/>
  <c r="O3405" i="4"/>
  <c r="U3406" i="4" l="1"/>
  <c r="C3407" i="4"/>
  <c r="O3406" i="4"/>
  <c r="E3406" i="4"/>
  <c r="T3406" i="4" s="1"/>
  <c r="S3406" i="4" s="1"/>
  <c r="V3407" i="4" s="1"/>
  <c r="U3407" i="4" l="1"/>
  <c r="E3407" i="4"/>
  <c r="T3407" i="4" s="1"/>
  <c r="S3407" i="4" s="1"/>
  <c r="V3408" i="4" s="1"/>
  <c r="C3408" i="4"/>
  <c r="O3407" i="4"/>
  <c r="U3408" i="4" l="1"/>
  <c r="E3408" i="4"/>
  <c r="T3408" i="4" s="1"/>
  <c r="S3408" i="4" s="1"/>
  <c r="V3409" i="4" s="1"/>
  <c r="C3409" i="4"/>
  <c r="O3408" i="4"/>
  <c r="U3409" i="4" l="1"/>
  <c r="C3410" i="4"/>
  <c r="E3409" i="4"/>
  <c r="T3409" i="4" s="1"/>
  <c r="S3409" i="4" s="1"/>
  <c r="V3410" i="4" s="1"/>
  <c r="O3409" i="4"/>
  <c r="U3410" i="4" l="1"/>
  <c r="E3410" i="4"/>
  <c r="T3410" i="4" s="1"/>
  <c r="S3410" i="4" s="1"/>
  <c r="V3411" i="4" s="1"/>
  <c r="C3411" i="4"/>
  <c r="O3410" i="4"/>
  <c r="U3411" i="4" l="1"/>
  <c r="E3411" i="4"/>
  <c r="T3411" i="4" s="1"/>
  <c r="S3411" i="4" s="1"/>
  <c r="V3412" i="4" s="1"/>
  <c r="C3412" i="4"/>
  <c r="O3411" i="4"/>
  <c r="U3412" i="4" l="1"/>
  <c r="C3413" i="4"/>
  <c r="E3412" i="4"/>
  <c r="T3412" i="4" s="1"/>
  <c r="S3412" i="4" s="1"/>
  <c r="V3413" i="4" s="1"/>
  <c r="O3412" i="4"/>
  <c r="U3413" i="4" l="1"/>
  <c r="E3413" i="4"/>
  <c r="T3413" i="4" s="1"/>
  <c r="S3413" i="4" s="1"/>
  <c r="V3414" i="4" s="1"/>
  <c r="C3414" i="4"/>
  <c r="O3413" i="4"/>
  <c r="U3414" i="4" l="1"/>
  <c r="E3414" i="4"/>
  <c r="T3414" i="4" s="1"/>
  <c r="S3414" i="4" s="1"/>
  <c r="V3415" i="4" s="1"/>
  <c r="C3415" i="4"/>
  <c r="O3414" i="4"/>
  <c r="U3415" i="4" l="1"/>
  <c r="C3416" i="4"/>
  <c r="E3415" i="4"/>
  <c r="T3415" i="4" s="1"/>
  <c r="S3415" i="4" s="1"/>
  <c r="V3416" i="4" s="1"/>
  <c r="O3415" i="4"/>
  <c r="U3416" i="4" l="1"/>
  <c r="E3416" i="4"/>
  <c r="T3416" i="4" s="1"/>
  <c r="S3416" i="4" s="1"/>
  <c r="V3417" i="4" s="1"/>
  <c r="C3417" i="4"/>
  <c r="O3416" i="4"/>
  <c r="U3417" i="4" l="1"/>
  <c r="E3417" i="4"/>
  <c r="T3417" i="4" s="1"/>
  <c r="S3417" i="4" s="1"/>
  <c r="V3418" i="4" s="1"/>
  <c r="C3418" i="4"/>
  <c r="O3417" i="4"/>
  <c r="U3418" i="4" l="1"/>
  <c r="C3419" i="4"/>
  <c r="E3418" i="4"/>
  <c r="T3418" i="4" s="1"/>
  <c r="S3418" i="4" s="1"/>
  <c r="V3419" i="4" s="1"/>
  <c r="O3418" i="4"/>
  <c r="U3419" i="4" l="1"/>
  <c r="E3419" i="4"/>
  <c r="T3419" i="4" s="1"/>
  <c r="S3419" i="4" s="1"/>
  <c r="V3420" i="4" s="1"/>
  <c r="C3420" i="4"/>
  <c r="O3419" i="4"/>
  <c r="U3420" i="4" l="1"/>
  <c r="E3420" i="4"/>
  <c r="T3420" i="4" s="1"/>
  <c r="S3420" i="4" s="1"/>
  <c r="V3421" i="4" s="1"/>
  <c r="C3421" i="4"/>
  <c r="O3420" i="4"/>
  <c r="U3421" i="4" l="1"/>
  <c r="C3422" i="4"/>
  <c r="E3421" i="4"/>
  <c r="T3421" i="4" s="1"/>
  <c r="S3421" i="4" s="1"/>
  <c r="V3422" i="4" s="1"/>
  <c r="O3421" i="4"/>
  <c r="U3422" i="4" l="1"/>
  <c r="E3422" i="4"/>
  <c r="T3422" i="4" s="1"/>
  <c r="S3422" i="4" s="1"/>
  <c r="V3423" i="4" s="1"/>
  <c r="C3423" i="4"/>
  <c r="O3422" i="4"/>
  <c r="U3423" i="4" l="1"/>
  <c r="E3423" i="4"/>
  <c r="T3423" i="4" s="1"/>
  <c r="S3423" i="4" s="1"/>
  <c r="V3424" i="4" s="1"/>
  <c r="C3424" i="4"/>
  <c r="O3423" i="4"/>
  <c r="C3425" i="4" l="1"/>
  <c r="U3424" i="4"/>
  <c r="E3424" i="4"/>
  <c r="T3424" i="4" s="1"/>
  <c r="S3424" i="4" s="1"/>
  <c r="V3425" i="4" s="1"/>
  <c r="O3424" i="4"/>
  <c r="U3425" i="4" l="1"/>
  <c r="E3425" i="4"/>
  <c r="T3425" i="4" s="1"/>
  <c r="S3425" i="4" s="1"/>
  <c r="V3426" i="4" s="1"/>
  <c r="C3426" i="4"/>
  <c r="O3425" i="4"/>
  <c r="U3426" i="4" l="1"/>
  <c r="E3426" i="4"/>
  <c r="T3426" i="4" s="1"/>
  <c r="S3426" i="4" s="1"/>
  <c r="V3427" i="4" s="1"/>
  <c r="C3427" i="4"/>
  <c r="O3426" i="4"/>
  <c r="U3427" i="4" l="1"/>
  <c r="C3428" i="4"/>
  <c r="E3427" i="4"/>
  <c r="T3427" i="4" s="1"/>
  <c r="S3427" i="4" s="1"/>
  <c r="V3428" i="4" s="1"/>
  <c r="O3427" i="4"/>
  <c r="U3428" i="4" l="1"/>
  <c r="E3428" i="4"/>
  <c r="T3428" i="4" s="1"/>
  <c r="S3428" i="4" s="1"/>
  <c r="V3429" i="4" s="1"/>
  <c r="C3429" i="4"/>
  <c r="O3428" i="4"/>
  <c r="U3429" i="4" l="1"/>
  <c r="E3429" i="4"/>
  <c r="T3429" i="4" s="1"/>
  <c r="S3429" i="4" s="1"/>
  <c r="V3430" i="4" s="1"/>
  <c r="C3430" i="4"/>
  <c r="O3429" i="4"/>
  <c r="U3430" i="4" l="1"/>
  <c r="C3431" i="4"/>
  <c r="E3430" i="4"/>
  <c r="T3430" i="4" s="1"/>
  <c r="S3430" i="4" s="1"/>
  <c r="V3431" i="4" s="1"/>
  <c r="O3430" i="4"/>
  <c r="U3431" i="4" l="1"/>
  <c r="E3431" i="4"/>
  <c r="T3431" i="4" s="1"/>
  <c r="S3431" i="4" s="1"/>
  <c r="V3432" i="4" s="1"/>
  <c r="C3432" i="4"/>
  <c r="O3431" i="4"/>
  <c r="U3432" i="4" l="1"/>
  <c r="E3432" i="4"/>
  <c r="T3432" i="4" s="1"/>
  <c r="S3432" i="4" s="1"/>
  <c r="V3433" i="4" s="1"/>
  <c r="C3433" i="4"/>
  <c r="O3432" i="4"/>
  <c r="C3434" i="4" l="1"/>
  <c r="U3433" i="4"/>
  <c r="E3433" i="4"/>
  <c r="T3433" i="4" s="1"/>
  <c r="S3433" i="4" s="1"/>
  <c r="V3434" i="4" s="1"/>
  <c r="O3433" i="4"/>
  <c r="U3434" i="4" l="1"/>
  <c r="E3434" i="4"/>
  <c r="T3434" i="4" s="1"/>
  <c r="S3434" i="4" s="1"/>
  <c r="V3435" i="4" s="1"/>
  <c r="C3435" i="4"/>
  <c r="O3434" i="4"/>
  <c r="U3435" i="4" l="1"/>
  <c r="E3435" i="4"/>
  <c r="T3435" i="4" s="1"/>
  <c r="S3435" i="4" s="1"/>
  <c r="V3436" i="4" s="1"/>
  <c r="C3436" i="4"/>
  <c r="O3435" i="4"/>
  <c r="U3436" i="4" l="1"/>
  <c r="C3437" i="4"/>
  <c r="E3436" i="4"/>
  <c r="T3436" i="4" s="1"/>
  <c r="S3436" i="4" s="1"/>
  <c r="V3437" i="4" s="1"/>
  <c r="O3436" i="4"/>
  <c r="U3437" i="4" l="1"/>
  <c r="E3437" i="4"/>
  <c r="T3437" i="4" s="1"/>
  <c r="S3437" i="4" s="1"/>
  <c r="V3438" i="4" s="1"/>
  <c r="C3438" i="4"/>
  <c r="O3437" i="4"/>
  <c r="U3438" i="4" l="1"/>
  <c r="E3438" i="4"/>
  <c r="T3438" i="4" s="1"/>
  <c r="S3438" i="4" s="1"/>
  <c r="V3439" i="4" s="1"/>
  <c r="C3439" i="4"/>
  <c r="O3438" i="4"/>
  <c r="U3439" i="4" l="1"/>
  <c r="C3440" i="4"/>
  <c r="E3439" i="4"/>
  <c r="T3439" i="4" s="1"/>
  <c r="S3439" i="4" s="1"/>
  <c r="V3440" i="4" s="1"/>
  <c r="O3439" i="4"/>
  <c r="U3440" i="4" l="1"/>
  <c r="E3440" i="4"/>
  <c r="T3440" i="4" s="1"/>
  <c r="S3440" i="4" s="1"/>
  <c r="V3441" i="4" s="1"/>
  <c r="C3441" i="4"/>
  <c r="O3440" i="4"/>
  <c r="U3441" i="4" l="1"/>
  <c r="E3441" i="4"/>
  <c r="T3441" i="4" s="1"/>
  <c r="S3441" i="4" s="1"/>
  <c r="V3442" i="4" s="1"/>
  <c r="C3442" i="4"/>
  <c r="O3441" i="4"/>
  <c r="U3442" i="4" l="1"/>
  <c r="C3443" i="4"/>
  <c r="E3442" i="4"/>
  <c r="T3442" i="4" s="1"/>
  <c r="S3442" i="4" s="1"/>
  <c r="V3443" i="4" s="1"/>
  <c r="O3442" i="4"/>
  <c r="U3443" i="4" l="1"/>
  <c r="E3443" i="4"/>
  <c r="T3443" i="4" s="1"/>
  <c r="S3443" i="4" s="1"/>
  <c r="V3444" i="4" s="1"/>
  <c r="C3444" i="4"/>
  <c r="O3443" i="4"/>
  <c r="U3444" i="4" l="1"/>
  <c r="E3444" i="4"/>
  <c r="T3444" i="4" s="1"/>
  <c r="S3444" i="4" s="1"/>
  <c r="V3445" i="4" s="1"/>
  <c r="C3445" i="4"/>
  <c r="O3444" i="4"/>
  <c r="U3445" i="4" l="1"/>
  <c r="C3446" i="4"/>
  <c r="E3445" i="4"/>
  <c r="T3445" i="4" s="1"/>
  <c r="S3445" i="4" s="1"/>
  <c r="V3446" i="4" s="1"/>
  <c r="O3445" i="4"/>
  <c r="U3446" i="4" l="1"/>
  <c r="E3446" i="4"/>
  <c r="T3446" i="4" s="1"/>
  <c r="S3446" i="4" s="1"/>
  <c r="V3447" i="4" s="1"/>
  <c r="C3447" i="4"/>
  <c r="O3446" i="4"/>
  <c r="U3447" i="4" l="1"/>
  <c r="E3447" i="4"/>
  <c r="T3447" i="4" s="1"/>
  <c r="S3447" i="4" s="1"/>
  <c r="V3448" i="4" s="1"/>
  <c r="C3448" i="4"/>
  <c r="O3447" i="4"/>
  <c r="U3448" i="4" l="1"/>
  <c r="C3449" i="4"/>
  <c r="E3448" i="4"/>
  <c r="T3448" i="4" s="1"/>
  <c r="S3448" i="4" s="1"/>
  <c r="V3449" i="4" s="1"/>
  <c r="O3448" i="4"/>
  <c r="U3449" i="4" l="1"/>
  <c r="E3449" i="4"/>
  <c r="T3449" i="4" s="1"/>
  <c r="S3449" i="4" s="1"/>
  <c r="V3450" i="4" s="1"/>
  <c r="C3450" i="4"/>
  <c r="O3449" i="4"/>
  <c r="U3450" i="4" l="1"/>
  <c r="E3450" i="4"/>
  <c r="T3450" i="4" s="1"/>
  <c r="S3450" i="4" s="1"/>
  <c r="V3451" i="4" s="1"/>
  <c r="C3451" i="4"/>
  <c r="O3450" i="4"/>
  <c r="C3452" i="4" l="1"/>
  <c r="U3451" i="4"/>
  <c r="E3451" i="4"/>
  <c r="T3451" i="4" s="1"/>
  <c r="S3451" i="4" s="1"/>
  <c r="V3452" i="4" s="1"/>
  <c r="O3451" i="4"/>
  <c r="U3452" i="4" l="1"/>
  <c r="E3452" i="4"/>
  <c r="T3452" i="4" s="1"/>
  <c r="S3452" i="4" s="1"/>
  <c r="V3453" i="4" s="1"/>
  <c r="C3453" i="4"/>
  <c r="O3452" i="4"/>
  <c r="U3453" i="4" l="1"/>
  <c r="E3453" i="4"/>
  <c r="T3453" i="4" s="1"/>
  <c r="S3453" i="4" s="1"/>
  <c r="V3454" i="4" s="1"/>
  <c r="C3454" i="4"/>
  <c r="O3453" i="4"/>
  <c r="U3454" i="4" l="1"/>
  <c r="C3455" i="4"/>
  <c r="E3454" i="4"/>
  <c r="T3454" i="4" s="1"/>
  <c r="S3454" i="4" s="1"/>
  <c r="V3455" i="4" s="1"/>
  <c r="O3454" i="4"/>
  <c r="U3455" i="4" l="1"/>
  <c r="E3455" i="4"/>
  <c r="T3455" i="4" s="1"/>
  <c r="S3455" i="4" s="1"/>
  <c r="V3456" i="4" s="1"/>
  <c r="C3456" i="4"/>
  <c r="O3455" i="4"/>
  <c r="U3456" i="4" l="1"/>
  <c r="C3457" i="4"/>
  <c r="O3456" i="4"/>
  <c r="E3456" i="4"/>
  <c r="T3456" i="4" s="1"/>
  <c r="S3456" i="4" s="1"/>
  <c r="V3457" i="4" s="1"/>
  <c r="U3457" i="4" l="1"/>
  <c r="C3458" i="4"/>
  <c r="E3457" i="4"/>
  <c r="T3457" i="4" s="1"/>
  <c r="S3457" i="4" s="1"/>
  <c r="V3458" i="4" s="1"/>
  <c r="O3457" i="4"/>
  <c r="U3458" i="4" l="1"/>
  <c r="E3458" i="4"/>
  <c r="T3458" i="4" s="1"/>
  <c r="S3458" i="4" s="1"/>
  <c r="V3459" i="4" s="1"/>
  <c r="C3459" i="4"/>
  <c r="O3458" i="4"/>
  <c r="U3459" i="4" l="1"/>
  <c r="E3459" i="4"/>
  <c r="T3459" i="4" s="1"/>
  <c r="S3459" i="4" s="1"/>
  <c r="V3460" i="4" s="1"/>
  <c r="C3460" i="4"/>
  <c r="O3459" i="4"/>
  <c r="C3461" i="4" l="1"/>
  <c r="U3460" i="4"/>
  <c r="E3460" i="4"/>
  <c r="T3460" i="4" s="1"/>
  <c r="S3460" i="4" s="1"/>
  <c r="V3461" i="4" s="1"/>
  <c r="O3460" i="4"/>
  <c r="U3461" i="4" l="1"/>
  <c r="E3461" i="4"/>
  <c r="T3461" i="4" s="1"/>
  <c r="S3461" i="4" s="1"/>
  <c r="V3462" i="4" s="1"/>
  <c r="C3462" i="4"/>
  <c r="O3461" i="4"/>
  <c r="U3462" i="4" l="1"/>
  <c r="E3462" i="4"/>
  <c r="T3462" i="4" s="1"/>
  <c r="S3462" i="4" s="1"/>
  <c r="V3463" i="4" s="1"/>
  <c r="C3463" i="4"/>
  <c r="O3462" i="4"/>
  <c r="U3463" i="4" l="1"/>
  <c r="C3464" i="4"/>
  <c r="E3463" i="4"/>
  <c r="T3463" i="4" s="1"/>
  <c r="S3463" i="4" s="1"/>
  <c r="V3464" i="4" s="1"/>
  <c r="O3463" i="4"/>
  <c r="U3464" i="4" l="1"/>
  <c r="E3464" i="4"/>
  <c r="T3464" i="4" s="1"/>
  <c r="S3464" i="4" s="1"/>
  <c r="V3465" i="4" s="1"/>
  <c r="C3465" i="4"/>
  <c r="O3464" i="4"/>
  <c r="U3465" i="4" l="1"/>
  <c r="E3465" i="4"/>
  <c r="T3465" i="4" s="1"/>
  <c r="S3465" i="4" s="1"/>
  <c r="V3466" i="4" s="1"/>
  <c r="C3466" i="4"/>
  <c r="O3465" i="4"/>
  <c r="U3466" i="4" l="1"/>
  <c r="C3467" i="4"/>
  <c r="E3466" i="4"/>
  <c r="T3466" i="4" s="1"/>
  <c r="S3466" i="4" s="1"/>
  <c r="V3467" i="4" s="1"/>
  <c r="O3466" i="4"/>
  <c r="U3467" i="4" l="1"/>
  <c r="E3467" i="4"/>
  <c r="T3467" i="4" s="1"/>
  <c r="S3467" i="4" s="1"/>
  <c r="V3468" i="4" s="1"/>
  <c r="C3468" i="4"/>
  <c r="O3467" i="4"/>
  <c r="U3468" i="4" l="1"/>
  <c r="E3468" i="4"/>
  <c r="T3468" i="4" s="1"/>
  <c r="S3468" i="4" s="1"/>
  <c r="V3469" i="4" s="1"/>
  <c r="C3469" i="4"/>
  <c r="O3468" i="4"/>
  <c r="U3469" i="4" l="1"/>
  <c r="C3470" i="4"/>
  <c r="E3469" i="4"/>
  <c r="T3469" i="4" s="1"/>
  <c r="S3469" i="4" s="1"/>
  <c r="V3470" i="4" s="1"/>
  <c r="O3469" i="4"/>
  <c r="U3470" i="4" l="1"/>
  <c r="E3470" i="4"/>
  <c r="T3470" i="4" s="1"/>
  <c r="S3470" i="4" s="1"/>
  <c r="V3471" i="4" s="1"/>
  <c r="C3471" i="4"/>
  <c r="O3470" i="4"/>
  <c r="U3471" i="4" l="1"/>
  <c r="E3471" i="4"/>
  <c r="T3471" i="4" s="1"/>
  <c r="S3471" i="4" s="1"/>
  <c r="V3472" i="4" s="1"/>
  <c r="C3472" i="4"/>
  <c r="O3471" i="4"/>
  <c r="U3472" i="4" l="1"/>
  <c r="C3473" i="4"/>
  <c r="E3472" i="4"/>
  <c r="T3472" i="4" s="1"/>
  <c r="S3472" i="4" s="1"/>
  <c r="V3473" i="4" s="1"/>
  <c r="O3472" i="4"/>
  <c r="U3473" i="4" l="1"/>
  <c r="E3473" i="4"/>
  <c r="T3473" i="4" s="1"/>
  <c r="S3473" i="4" s="1"/>
  <c r="V3474" i="4" s="1"/>
  <c r="C3474" i="4"/>
  <c r="O3473" i="4"/>
  <c r="U3474" i="4" l="1"/>
  <c r="E3474" i="4"/>
  <c r="T3474" i="4" s="1"/>
  <c r="S3474" i="4" s="1"/>
  <c r="V3475" i="4" s="1"/>
  <c r="C3475" i="4"/>
  <c r="O3474" i="4"/>
  <c r="U3475" i="4" l="1"/>
  <c r="C3476" i="4"/>
  <c r="E3475" i="4"/>
  <c r="T3475" i="4" s="1"/>
  <c r="S3475" i="4" s="1"/>
  <c r="V3476" i="4" s="1"/>
  <c r="O3475" i="4"/>
  <c r="U3476" i="4" l="1"/>
  <c r="E3476" i="4"/>
  <c r="T3476" i="4" s="1"/>
  <c r="S3476" i="4" s="1"/>
  <c r="V3477" i="4" s="1"/>
  <c r="C3477" i="4"/>
  <c r="O3476" i="4"/>
  <c r="U3477" i="4" l="1"/>
  <c r="E3477" i="4"/>
  <c r="T3477" i="4" s="1"/>
  <c r="S3477" i="4" s="1"/>
  <c r="V3478" i="4" s="1"/>
  <c r="C3478" i="4"/>
  <c r="O3477" i="4"/>
  <c r="C3479" i="4" l="1"/>
  <c r="U3478" i="4"/>
  <c r="E3478" i="4"/>
  <c r="T3478" i="4" s="1"/>
  <c r="S3478" i="4" s="1"/>
  <c r="V3479" i="4" s="1"/>
  <c r="O3478" i="4"/>
  <c r="U3479" i="4" l="1"/>
  <c r="E3479" i="4"/>
  <c r="T3479" i="4" s="1"/>
  <c r="S3479" i="4" s="1"/>
  <c r="V3480" i="4" s="1"/>
  <c r="C3480" i="4"/>
  <c r="O3479" i="4"/>
  <c r="U3480" i="4" l="1"/>
  <c r="E3480" i="4"/>
  <c r="T3480" i="4" s="1"/>
  <c r="S3480" i="4" s="1"/>
  <c r="V3481" i="4" s="1"/>
  <c r="C3481" i="4"/>
  <c r="O3480" i="4"/>
  <c r="U3481" i="4" l="1"/>
  <c r="C3482" i="4"/>
  <c r="E3481" i="4"/>
  <c r="T3481" i="4" s="1"/>
  <c r="S3481" i="4" s="1"/>
  <c r="V3482" i="4" s="1"/>
  <c r="O3481" i="4"/>
  <c r="U3482" i="4" l="1"/>
  <c r="E3482" i="4"/>
  <c r="T3482" i="4" s="1"/>
  <c r="S3482" i="4" s="1"/>
  <c r="V3483" i="4" s="1"/>
  <c r="C3483" i="4"/>
  <c r="O3482" i="4"/>
  <c r="U3483" i="4" l="1"/>
  <c r="E3483" i="4"/>
  <c r="T3483" i="4" s="1"/>
  <c r="S3483" i="4" s="1"/>
  <c r="V3484" i="4" s="1"/>
  <c r="C3484" i="4"/>
  <c r="O3483" i="4"/>
  <c r="U3484" i="4" l="1"/>
  <c r="C3485" i="4"/>
  <c r="E3484" i="4"/>
  <c r="T3484" i="4" s="1"/>
  <c r="S3484" i="4" s="1"/>
  <c r="V3485" i="4" s="1"/>
  <c r="O3484" i="4"/>
  <c r="U3485" i="4" l="1"/>
  <c r="E3485" i="4"/>
  <c r="T3485" i="4" s="1"/>
  <c r="S3485" i="4" s="1"/>
  <c r="V3486" i="4" s="1"/>
  <c r="C3486" i="4"/>
  <c r="O3485" i="4"/>
  <c r="U3486" i="4" l="1"/>
  <c r="E3486" i="4"/>
  <c r="T3486" i="4" s="1"/>
  <c r="S3486" i="4" s="1"/>
  <c r="V3487" i="4" s="1"/>
  <c r="C3487" i="4"/>
  <c r="O3486" i="4"/>
  <c r="C3488" i="4" l="1"/>
  <c r="E3487" i="4"/>
  <c r="T3487" i="4" s="1"/>
  <c r="S3487" i="4" s="1"/>
  <c r="V3488" i="4" s="1"/>
  <c r="U3487" i="4"/>
  <c r="O3487" i="4"/>
  <c r="U3488" i="4" l="1"/>
  <c r="E3488" i="4"/>
  <c r="T3488" i="4" s="1"/>
  <c r="S3488" i="4" s="1"/>
  <c r="V3489" i="4" s="1"/>
  <c r="C3489" i="4"/>
  <c r="O3488" i="4"/>
  <c r="U3489" i="4" l="1"/>
  <c r="E3489" i="4"/>
  <c r="T3489" i="4" s="1"/>
  <c r="S3489" i="4" s="1"/>
  <c r="V3490" i="4" s="1"/>
  <c r="C3490" i="4"/>
  <c r="O3489" i="4"/>
  <c r="U3490" i="4" l="1"/>
  <c r="C3491" i="4"/>
  <c r="E3490" i="4"/>
  <c r="T3490" i="4" s="1"/>
  <c r="S3490" i="4" s="1"/>
  <c r="V3491" i="4" s="1"/>
  <c r="O3490" i="4"/>
  <c r="U3491" i="4" l="1"/>
  <c r="E3491" i="4"/>
  <c r="T3491" i="4" s="1"/>
  <c r="S3491" i="4" s="1"/>
  <c r="V3492" i="4" s="1"/>
  <c r="C3492" i="4"/>
  <c r="O3491" i="4"/>
  <c r="U3492" i="4" l="1"/>
  <c r="E3492" i="4"/>
  <c r="T3492" i="4" s="1"/>
  <c r="S3492" i="4" s="1"/>
  <c r="V3493" i="4" s="1"/>
  <c r="C3493" i="4"/>
  <c r="O3492" i="4"/>
  <c r="U3493" i="4" l="1"/>
  <c r="C3494" i="4"/>
  <c r="E3493" i="4"/>
  <c r="T3493" i="4" s="1"/>
  <c r="S3493" i="4" s="1"/>
  <c r="V3494" i="4" s="1"/>
  <c r="O3493" i="4"/>
  <c r="U3494" i="4" l="1"/>
  <c r="E3494" i="4"/>
  <c r="T3494" i="4" s="1"/>
  <c r="S3494" i="4" s="1"/>
  <c r="V3495" i="4" s="1"/>
  <c r="C3495" i="4"/>
  <c r="O3494" i="4"/>
  <c r="U3495" i="4" l="1"/>
  <c r="E3495" i="4"/>
  <c r="T3495" i="4" s="1"/>
  <c r="S3495" i="4" s="1"/>
  <c r="V3496" i="4" s="1"/>
  <c r="C3496" i="4"/>
  <c r="O3495" i="4"/>
  <c r="U3496" i="4" l="1"/>
  <c r="C3497" i="4"/>
  <c r="E3496" i="4"/>
  <c r="T3496" i="4" s="1"/>
  <c r="S3496" i="4" s="1"/>
  <c r="V3497" i="4" s="1"/>
  <c r="O3496" i="4"/>
  <c r="U3497" i="4" l="1"/>
  <c r="E3497" i="4"/>
  <c r="T3497" i="4" s="1"/>
  <c r="S3497" i="4" s="1"/>
  <c r="V3498" i="4" s="1"/>
  <c r="C3498" i="4"/>
  <c r="O3497" i="4"/>
  <c r="U3498" i="4" l="1"/>
  <c r="E3498" i="4"/>
  <c r="T3498" i="4" s="1"/>
  <c r="S3498" i="4" s="1"/>
  <c r="V3499" i="4" s="1"/>
  <c r="C3499" i="4"/>
  <c r="O3498" i="4"/>
  <c r="U3499" i="4" l="1"/>
  <c r="C3500" i="4"/>
  <c r="E3499" i="4"/>
  <c r="T3499" i="4" s="1"/>
  <c r="S3499" i="4" s="1"/>
  <c r="V3500" i="4" s="1"/>
  <c r="O3499" i="4"/>
  <c r="U3500" i="4" l="1"/>
  <c r="E3500" i="4"/>
  <c r="T3500" i="4" s="1"/>
  <c r="S3500" i="4" s="1"/>
  <c r="V3501" i="4" s="1"/>
  <c r="C3501" i="4"/>
  <c r="O3500" i="4"/>
  <c r="U3501" i="4" l="1"/>
  <c r="E3501" i="4"/>
  <c r="T3501" i="4" s="1"/>
  <c r="S3501" i="4" s="1"/>
  <c r="V3502" i="4" s="1"/>
  <c r="C3502" i="4"/>
  <c r="O3501" i="4"/>
  <c r="U3502" i="4" l="1"/>
  <c r="C3503" i="4"/>
  <c r="E3502" i="4"/>
  <c r="T3502" i="4" s="1"/>
  <c r="S3502" i="4" s="1"/>
  <c r="V3503" i="4" s="1"/>
  <c r="O3502" i="4"/>
  <c r="U3503" i="4" l="1"/>
  <c r="E3503" i="4"/>
  <c r="T3503" i="4" s="1"/>
  <c r="S3503" i="4" s="1"/>
  <c r="V3504" i="4" s="1"/>
  <c r="C3504" i="4"/>
  <c r="O3503" i="4"/>
  <c r="U3504" i="4" l="1"/>
  <c r="E3504" i="4"/>
  <c r="T3504" i="4" s="1"/>
  <c r="S3504" i="4" s="1"/>
  <c r="V3505" i="4" s="1"/>
  <c r="C3505" i="4"/>
  <c r="O3504" i="4"/>
  <c r="C3506" i="4" l="1"/>
  <c r="U3505" i="4"/>
  <c r="E3505" i="4"/>
  <c r="T3505" i="4" s="1"/>
  <c r="S3505" i="4" s="1"/>
  <c r="V3506" i="4" s="1"/>
  <c r="O3505" i="4"/>
  <c r="U3506" i="4" l="1"/>
  <c r="O3506" i="4"/>
  <c r="E3506" i="4"/>
  <c r="T3506" i="4" s="1"/>
  <c r="S3506" i="4" s="1"/>
  <c r="V3507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  <author>WZP</author>
  </authors>
  <commentList>
    <comment ref="A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2、3位为仙魂等级
最后1位为品质</t>
        </r>
      </text>
    </comment>
    <comment ref="F1" authorId="1" shapeId="0" xr:uid="{A0FBCB5C-EE83-4BAF-83A4-7C3DC801D936}">
      <text>
        <r>
          <rPr>
            <b/>
            <sz val="9"/>
            <color indexed="81"/>
            <rFont val="宋体"/>
            <family val="3"/>
            <charset val="134"/>
          </rPr>
          <t>WZP:</t>
        </r>
        <r>
          <rPr>
            <sz val="9"/>
            <color indexed="81"/>
            <rFont val="宋体"/>
            <family val="3"/>
            <charset val="134"/>
          </rPr>
          <t xml:space="preserve">
必须先填写属性1才能填写属性2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  <author>WZP</author>
  </authors>
  <commentList>
    <comment ref="A1" authorId="0" shapeId="0" xr:uid="{375508DE-DEE4-49CC-BD58-F1D23F7AD91B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2、3位为仙魂等级
最后1位为品质</t>
        </r>
      </text>
    </comment>
    <comment ref="F1" authorId="1" shapeId="0" xr:uid="{8C4C3DB6-67AA-43A6-B08A-28740ACAD200}">
      <text>
        <r>
          <rPr>
            <b/>
            <sz val="9"/>
            <color indexed="81"/>
            <rFont val="宋体"/>
            <family val="3"/>
            <charset val="134"/>
          </rPr>
          <t>WZP:</t>
        </r>
        <r>
          <rPr>
            <sz val="9"/>
            <color indexed="81"/>
            <rFont val="宋体"/>
            <family val="3"/>
            <charset val="134"/>
          </rPr>
          <t xml:space="preserve">
必须先填写属性1才能填写属性2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  <author>WZP</author>
  </authors>
  <commentList>
    <comment ref="A1" authorId="0" shapeId="0" xr:uid="{9432EB99-FBEF-419B-8645-1F192E430896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2、3位为仙魂等级
最后1位为品质</t>
        </r>
      </text>
    </comment>
    <comment ref="J1" authorId="1" shapeId="0" xr:uid="{B9DD7E66-B603-482A-A894-3D4C42DC45C2}">
      <text>
        <r>
          <rPr>
            <b/>
            <sz val="9"/>
            <color indexed="81"/>
            <rFont val="宋体"/>
            <family val="3"/>
            <charset val="134"/>
          </rPr>
          <t>WZP:</t>
        </r>
        <r>
          <rPr>
            <sz val="9"/>
            <color indexed="81"/>
            <rFont val="宋体"/>
            <family val="3"/>
            <charset val="134"/>
          </rPr>
          <t xml:space="preserve">
必须先填写属性1才能填写属性2</t>
        </r>
      </text>
    </comment>
  </commentList>
</comments>
</file>

<file path=xl/sharedStrings.xml><?xml version="1.0" encoding="utf-8"?>
<sst xmlns="http://schemas.openxmlformats.org/spreadsheetml/2006/main" count="12424" uniqueCount="121">
  <si>
    <t>名字</t>
    <phoneticPr fontId="1" type="noConversion"/>
  </si>
  <si>
    <t>仙魂等级</t>
    <phoneticPr fontId="1" type="noConversion"/>
  </si>
  <si>
    <t>增加属性1</t>
    <phoneticPr fontId="1" type="noConversion"/>
  </si>
  <si>
    <t>增加属性2</t>
    <phoneticPr fontId="1" type="noConversion"/>
  </si>
  <si>
    <t>增加属性值1</t>
    <phoneticPr fontId="1" type="noConversion"/>
  </si>
  <si>
    <t>增加属性值2</t>
    <phoneticPr fontId="1" type="noConversion"/>
  </si>
  <si>
    <t>升级所需仙尘</t>
    <phoneticPr fontId="1" type="noConversion"/>
  </si>
  <si>
    <t>分解所得仙尘</t>
    <phoneticPr fontId="1" type="noConversion"/>
  </si>
  <si>
    <t>仙魂ID</t>
  </si>
  <si>
    <t>仙魂碎片</t>
  </si>
  <si>
    <t>攻击之魂</t>
  </si>
  <si>
    <t>防御之魂</t>
  </si>
  <si>
    <t>生命之魂</t>
  </si>
  <si>
    <t>破甲之魂</t>
  </si>
  <si>
    <t>闪避之魂</t>
  </si>
  <si>
    <t>命中之魂</t>
  </si>
  <si>
    <t>成长之魂</t>
  </si>
  <si>
    <t>强化之魂</t>
  </si>
  <si>
    <t>狂战之魂</t>
  </si>
  <si>
    <t>天罡之魂</t>
  </si>
  <si>
    <t>强体之魂</t>
  </si>
  <si>
    <t>碎甲之魂</t>
  </si>
  <si>
    <t>仙魂·崇武</t>
  </si>
  <si>
    <t>仙魂·遁甲</t>
  </si>
  <si>
    <t>仙魂·长生</t>
  </si>
  <si>
    <t>仙魂·破军</t>
  </si>
  <si>
    <t>仙魂·追命</t>
  </si>
  <si>
    <t>仙魂·化境</t>
  </si>
  <si>
    <t>仙魂·暴戾</t>
  </si>
  <si>
    <t>术攻之魂</t>
  </si>
  <si>
    <t>术防之魂</t>
  </si>
  <si>
    <t>双</t>
    <phoneticPr fontId="1" type="noConversion"/>
  </si>
  <si>
    <t>紫</t>
    <phoneticPr fontId="1" type="noConversion"/>
  </si>
  <si>
    <t>橙</t>
    <phoneticPr fontId="1" type="noConversion"/>
  </si>
  <si>
    <t>红</t>
    <phoneticPr fontId="1" type="noConversion"/>
  </si>
  <si>
    <t>——&gt;</t>
    <phoneticPr fontId="1" type="noConversion"/>
  </si>
  <si>
    <t>品质</t>
    <phoneticPr fontId="1" type="noConversion"/>
  </si>
  <si>
    <t>1级攻击属性</t>
    <phoneticPr fontId="1" type="noConversion"/>
  </si>
  <si>
    <t>分解经验</t>
    <phoneticPr fontId="1" type="noConversion"/>
  </si>
  <si>
    <t>碎片经验</t>
    <phoneticPr fontId="1" type="noConversion"/>
  </si>
  <si>
    <t>礼包估价</t>
    <phoneticPr fontId="1" type="noConversion"/>
  </si>
  <si>
    <t>经验</t>
    <phoneticPr fontId="1" type="noConversion"/>
  </si>
  <si>
    <t>白色碎片</t>
    <phoneticPr fontId="1" type="noConversion"/>
  </si>
  <si>
    <t>蓝色碎片</t>
    <phoneticPr fontId="1" type="noConversion"/>
  </si>
  <si>
    <t>紫色碎片</t>
    <phoneticPr fontId="1" type="noConversion"/>
  </si>
  <si>
    <t>橙色碎片</t>
    <phoneticPr fontId="1" type="noConversion"/>
  </si>
  <si>
    <t>红色碎片</t>
    <phoneticPr fontId="1" type="noConversion"/>
  </si>
  <si>
    <t>名称</t>
    <phoneticPr fontId="1" type="noConversion"/>
  </si>
  <si>
    <t>价值</t>
    <phoneticPr fontId="1" type="noConversion"/>
  </si>
  <si>
    <t>白色单属性</t>
    <phoneticPr fontId="1" type="noConversion"/>
  </si>
  <si>
    <t>蓝色单属性</t>
    <phoneticPr fontId="1" type="noConversion"/>
  </si>
  <si>
    <t>紫色单属性</t>
    <phoneticPr fontId="1" type="noConversion"/>
  </si>
  <si>
    <t>橙色单属性</t>
    <phoneticPr fontId="1" type="noConversion"/>
  </si>
  <si>
    <t>红色单属性</t>
    <phoneticPr fontId="1" type="noConversion"/>
  </si>
  <si>
    <t>橙色双属性</t>
    <phoneticPr fontId="1" type="noConversion"/>
  </si>
  <si>
    <t>红色双属性</t>
    <phoneticPr fontId="1" type="noConversion"/>
  </si>
  <si>
    <t>分解损耗</t>
    <phoneticPr fontId="1" type="noConversion"/>
  </si>
  <si>
    <t>石头</t>
    <phoneticPr fontId="1" type="noConversion"/>
  </si>
  <si>
    <t>需要石头</t>
    <phoneticPr fontId="1" type="noConversion"/>
  </si>
  <si>
    <t>等级</t>
    <phoneticPr fontId="1" type="noConversion"/>
  </si>
  <si>
    <t>需求经验</t>
    <phoneticPr fontId="1" type="noConversion"/>
  </si>
  <si>
    <t>属性</t>
    <phoneticPr fontId="1" type="noConversion"/>
  </si>
  <si>
    <t>（以攻击为标准）</t>
    <phoneticPr fontId="1" type="noConversion"/>
  </si>
  <si>
    <t>（效益）</t>
    <phoneticPr fontId="1" type="noConversion"/>
  </si>
  <si>
    <t>白</t>
    <phoneticPr fontId="1" type="noConversion"/>
  </si>
  <si>
    <t>蓝</t>
    <phoneticPr fontId="1" type="noConversion"/>
  </si>
  <si>
    <t>品质</t>
    <phoneticPr fontId="1" type="noConversion"/>
  </si>
  <si>
    <t>属性id</t>
    <phoneticPr fontId="1" type="noConversion"/>
  </si>
  <si>
    <t>属性比</t>
    <phoneticPr fontId="1" type="noConversion"/>
  </si>
  <si>
    <t>基础防御</t>
    <phoneticPr fontId="1" type="noConversion"/>
  </si>
  <si>
    <t>基础攻击</t>
    <phoneticPr fontId="1" type="noConversion"/>
  </si>
  <si>
    <t>基础生命</t>
    <phoneticPr fontId="1" type="noConversion"/>
  </si>
  <si>
    <t>基础破甲</t>
    <phoneticPr fontId="1" type="noConversion"/>
  </si>
  <si>
    <t>战力</t>
    <phoneticPr fontId="1" type="noConversion"/>
  </si>
  <si>
    <t>辅助（战力）</t>
    <phoneticPr fontId="1" type="noConversion"/>
  </si>
  <si>
    <t>角色等级</t>
  </si>
  <si>
    <t>转生获得属性</t>
  </si>
  <si>
    <t>角色350</t>
    <phoneticPr fontId="1" type="noConversion"/>
  </si>
  <si>
    <t>转职和</t>
    <phoneticPr fontId="1" type="noConversion"/>
  </si>
  <si>
    <t>总和</t>
    <phoneticPr fontId="1" type="noConversion"/>
  </si>
  <si>
    <t>转生等级</t>
    <phoneticPr fontId="1" type="noConversion"/>
  </si>
  <si>
    <t>(辅助分解）</t>
    <phoneticPr fontId="1" type="noConversion"/>
  </si>
  <si>
    <t>（强化）</t>
    <phoneticPr fontId="1" type="noConversion"/>
  </si>
  <si>
    <t>（成长）</t>
    <phoneticPr fontId="1" type="noConversion"/>
  </si>
  <si>
    <t>辅助（品质&amp;等级）</t>
    <phoneticPr fontId="1" type="noConversion"/>
  </si>
  <si>
    <t>品质&amp;等级</t>
    <phoneticPr fontId="1" type="noConversion"/>
  </si>
  <si>
    <t>单双</t>
    <phoneticPr fontId="1" type="noConversion"/>
  </si>
  <si>
    <t>增加属性值1</t>
    <phoneticPr fontId="1" type="noConversion"/>
  </si>
  <si>
    <t>增加属性值2</t>
    <phoneticPr fontId="1" type="noConversion"/>
  </si>
  <si>
    <t>辅助（属性1）</t>
    <phoneticPr fontId="1" type="noConversion"/>
  </si>
  <si>
    <t>辅助（属性2）</t>
    <phoneticPr fontId="1" type="noConversion"/>
  </si>
  <si>
    <t>(单双属性）</t>
    <phoneticPr fontId="1" type="noConversion"/>
  </si>
  <si>
    <t>（单双经验）</t>
    <phoneticPr fontId="1" type="noConversion"/>
  </si>
  <si>
    <t>（辅助仙尘）</t>
    <phoneticPr fontId="1" type="noConversion"/>
  </si>
  <si>
    <t>紫核</t>
    <phoneticPr fontId="1" type="noConversion"/>
  </si>
  <si>
    <t>橙核</t>
    <phoneticPr fontId="1" type="noConversion"/>
  </si>
  <si>
    <t>红核</t>
    <phoneticPr fontId="1" type="noConversion"/>
  </si>
  <si>
    <t>等级</t>
    <phoneticPr fontId="1" type="noConversion"/>
  </si>
  <si>
    <t>需求经验</t>
    <phoneticPr fontId="1" type="noConversion"/>
  </si>
  <si>
    <t>仙魂品质</t>
    <phoneticPr fontId="1" type="noConversion"/>
  </si>
  <si>
    <t>装备仙魂数量</t>
    <phoneticPr fontId="1" type="noConversion"/>
  </si>
  <si>
    <t>单</t>
    <phoneticPr fontId="1" type="noConversion"/>
  </si>
  <si>
    <t>仙魂本身价值</t>
    <phoneticPr fontId="1" type="noConversion"/>
  </si>
  <si>
    <t>仙魂升级所需经验</t>
    <phoneticPr fontId="1" type="noConversion"/>
  </si>
  <si>
    <t>经验转为价值</t>
    <phoneticPr fontId="1" type="noConversion"/>
  </si>
  <si>
    <t>价值总和</t>
    <phoneticPr fontId="1" type="noConversion"/>
  </si>
  <si>
    <t>（需求）</t>
    <phoneticPr fontId="1" type="noConversion"/>
  </si>
  <si>
    <t>(双橙VS橙）</t>
    <phoneticPr fontId="1" type="noConversion"/>
  </si>
  <si>
    <t>(双橙VS红）</t>
    <phoneticPr fontId="1" type="noConversion"/>
  </si>
  <si>
    <t>(双红VS红）</t>
    <phoneticPr fontId="1" type="noConversion"/>
  </si>
  <si>
    <t>（双红vs双橙）</t>
    <phoneticPr fontId="1" type="noConversion"/>
  </si>
  <si>
    <t>双橙</t>
    <phoneticPr fontId="1" type="noConversion"/>
  </si>
  <si>
    <t>双红</t>
    <phoneticPr fontId="1" type="noConversion"/>
  </si>
  <si>
    <t>额外魂石所需</t>
    <phoneticPr fontId="1" type="noConversion"/>
  </si>
  <si>
    <t>折损</t>
    <phoneticPr fontId="1" type="noConversion"/>
  </si>
  <si>
    <t>品质2</t>
    <phoneticPr fontId="1" type="noConversion"/>
  </si>
  <si>
    <t>增加属性值1</t>
  </si>
  <si>
    <t>增加属性值2</t>
  </si>
  <si>
    <t>升级所需仙尘</t>
  </si>
  <si>
    <t>分解所得仙尘</t>
  </si>
  <si>
    <t>(青云）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</si>
</sst>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7030A0"/>
      <name val="等线"/>
      <family val="2"/>
      <charset val="134"/>
      <scheme val="minor"/>
    </font>
    <font>
      <sz val="11"/>
      <color theme="5" tint="-0.249977111117893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sz val="11"/>
      <color rgb="FFFF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sz val="11"/>
      <color theme="5" tint="-0.499984740745262"/>
      <name val="等线"/>
      <family val="3"/>
      <charset val="134"/>
      <scheme val="minor"/>
    </font>
    <font>
      <sz val="11"/>
      <color rgb="FFD60093"/>
      <name val="等线"/>
      <family val="2"/>
      <charset val="134"/>
      <scheme val="minor"/>
    </font>
    <font>
      <sz val="11"/>
      <color rgb="FFD60093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0" fontId="17" fillId="0" borderId="0" xfId="0" applyFont="1" applyAlignment="1"/>
    <xf numFmtId="0" fontId="0" fillId="0" borderId="0" xfId="0" applyAlignment="1"/>
    <xf numFmtId="0" fontId="19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3" fillId="0" borderId="0" xfId="0" applyFont="1" applyAlignment="1">
      <alignment horizontal="center"/>
    </xf>
    <xf numFmtId="0" fontId="2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56"/>
  <sheetViews>
    <sheetView tabSelected="1" zoomScaleNormal="100" workbookViewId="0">
      <selection activeCell="N13" sqref="N13"/>
    </sheetView>
  </sheetViews>
  <sheetFormatPr defaultRowHeight="16.5" x14ac:dyDescent="0.2"/>
  <cols>
    <col min="1" max="1" width="10.75" style="1" bestFit="1" customWidth="1"/>
    <col min="2" max="3" width="9" style="1"/>
    <col min="4" max="4" width="10.375" style="1" bestFit="1" customWidth="1"/>
    <col min="5" max="5" width="12.5" style="1" bestFit="1" customWidth="1"/>
    <col min="6" max="6" width="10.375" style="1" bestFit="1" customWidth="1"/>
    <col min="7" max="7" width="12.5" style="1" bestFit="1" customWidth="1"/>
    <col min="8" max="9" width="13.25" style="1" bestFit="1" customWidth="1"/>
    <col min="10" max="10" width="10.75" style="1" bestFit="1" customWidth="1"/>
    <col min="11" max="16384" width="9" style="1"/>
  </cols>
  <sheetData>
    <row r="1" spans="1:9" x14ac:dyDescent="0.2">
      <c r="A1" s="1" t="s">
        <v>8</v>
      </c>
      <c r="B1" s="1" t="s">
        <v>0</v>
      </c>
      <c r="C1" s="1" t="s">
        <v>1</v>
      </c>
      <c r="D1" s="1" t="s">
        <v>2</v>
      </c>
      <c r="E1" s="1" t="s">
        <v>116</v>
      </c>
      <c r="F1" s="1" t="s">
        <v>3</v>
      </c>
      <c r="G1" s="1" t="s">
        <v>117</v>
      </c>
      <c r="H1" s="1" t="s">
        <v>118</v>
      </c>
      <c r="I1" s="1" t="s">
        <v>119</v>
      </c>
    </row>
    <row r="2" spans="1:9" x14ac:dyDescent="0.35">
      <c r="A2" s="3">
        <v>90100001</v>
      </c>
      <c r="B2" s="3" t="s">
        <v>9</v>
      </c>
      <c r="C2" s="1">
        <v>1</v>
      </c>
      <c r="H2" s="43"/>
      <c r="I2" s="43">
        <v>600</v>
      </c>
    </row>
    <row r="3" spans="1:9" x14ac:dyDescent="0.35">
      <c r="A3" s="3">
        <v>90100002</v>
      </c>
      <c r="B3" s="3" t="s">
        <v>9</v>
      </c>
      <c r="C3" s="1">
        <v>1</v>
      </c>
      <c r="H3" s="43"/>
      <c r="I3" s="43">
        <v>1500</v>
      </c>
    </row>
    <row r="4" spans="1:9" x14ac:dyDescent="0.35">
      <c r="A4" s="3">
        <v>90100003</v>
      </c>
      <c r="B4" s="3" t="s">
        <v>9</v>
      </c>
      <c r="C4" s="1">
        <v>1</v>
      </c>
      <c r="H4" s="43"/>
      <c r="I4" s="43">
        <v>4500</v>
      </c>
    </row>
    <row r="5" spans="1:9" x14ac:dyDescent="0.35">
      <c r="A5" s="3">
        <v>90100004</v>
      </c>
      <c r="B5" s="3" t="s">
        <v>9</v>
      </c>
      <c r="C5" s="1">
        <v>1</v>
      </c>
      <c r="H5" s="43"/>
      <c r="I5" s="43">
        <v>6000</v>
      </c>
    </row>
    <row r="6" spans="1:9" x14ac:dyDescent="0.35">
      <c r="A6" s="3">
        <v>90100005</v>
      </c>
      <c r="B6" s="3" t="s">
        <v>9</v>
      </c>
      <c r="C6" s="1">
        <v>1</v>
      </c>
      <c r="H6" s="43"/>
      <c r="I6" s="43">
        <v>7500</v>
      </c>
    </row>
    <row r="7" spans="1:9" x14ac:dyDescent="0.35">
      <c r="A7" s="3">
        <v>90100011</v>
      </c>
      <c r="B7" s="3" t="s">
        <v>10</v>
      </c>
      <c r="C7" s="1">
        <v>1</v>
      </c>
      <c r="D7" s="1">
        <v>2</v>
      </c>
      <c r="E7" s="1">
        <v>160</v>
      </c>
      <c r="H7" s="43">
        <v>750</v>
      </c>
      <c r="I7" s="43">
        <v>240</v>
      </c>
    </row>
    <row r="8" spans="1:9" x14ac:dyDescent="0.35">
      <c r="A8" s="3">
        <v>90200011</v>
      </c>
      <c r="B8" s="3" t="s">
        <v>10</v>
      </c>
      <c r="C8" s="1">
        <v>2</v>
      </c>
      <c r="D8" s="1">
        <v>2</v>
      </c>
      <c r="E8" s="1">
        <v>170</v>
      </c>
      <c r="H8" s="43">
        <v>1050</v>
      </c>
      <c r="I8" s="43">
        <v>990</v>
      </c>
    </row>
    <row r="9" spans="1:9" x14ac:dyDescent="0.35">
      <c r="A9" s="3">
        <v>90300011</v>
      </c>
      <c r="B9" s="3" t="s">
        <v>10</v>
      </c>
      <c r="C9" s="1">
        <v>3</v>
      </c>
      <c r="D9" s="1">
        <v>2</v>
      </c>
      <c r="E9" s="1">
        <v>180</v>
      </c>
      <c r="H9" s="43">
        <v>1350</v>
      </c>
      <c r="I9" s="43">
        <v>2040</v>
      </c>
    </row>
    <row r="10" spans="1:9" x14ac:dyDescent="0.35">
      <c r="A10" s="3">
        <v>90400011</v>
      </c>
      <c r="B10" s="3" t="s">
        <v>10</v>
      </c>
      <c r="C10" s="1">
        <v>4</v>
      </c>
      <c r="D10" s="1">
        <v>2</v>
      </c>
      <c r="E10" s="1">
        <v>190</v>
      </c>
      <c r="H10" s="43">
        <v>1650</v>
      </c>
      <c r="I10" s="43">
        <v>3390</v>
      </c>
    </row>
    <row r="11" spans="1:9" x14ac:dyDescent="0.35">
      <c r="A11" s="3">
        <v>90500011</v>
      </c>
      <c r="B11" s="3" t="s">
        <v>10</v>
      </c>
      <c r="C11" s="1">
        <v>5</v>
      </c>
      <c r="D11" s="1">
        <v>2</v>
      </c>
      <c r="E11" s="1">
        <v>200</v>
      </c>
      <c r="H11" s="43">
        <v>1950</v>
      </c>
      <c r="I11" s="43">
        <v>5040</v>
      </c>
    </row>
    <row r="12" spans="1:9" x14ac:dyDescent="0.35">
      <c r="A12" s="3">
        <v>90600011</v>
      </c>
      <c r="B12" s="3" t="s">
        <v>10</v>
      </c>
      <c r="C12" s="1">
        <v>6</v>
      </c>
      <c r="D12" s="1">
        <v>2</v>
      </c>
      <c r="E12" s="1">
        <v>210</v>
      </c>
      <c r="H12" s="43">
        <v>2450</v>
      </c>
      <c r="I12" s="43">
        <v>6990</v>
      </c>
    </row>
    <row r="13" spans="1:9" x14ac:dyDescent="0.35">
      <c r="A13" s="3">
        <v>90700011</v>
      </c>
      <c r="B13" s="3" t="s">
        <v>10</v>
      </c>
      <c r="C13" s="1">
        <v>7</v>
      </c>
      <c r="D13" s="1">
        <v>2</v>
      </c>
      <c r="E13" s="1">
        <v>225</v>
      </c>
      <c r="H13" s="43">
        <v>2950</v>
      </c>
      <c r="I13" s="43">
        <v>9440</v>
      </c>
    </row>
    <row r="14" spans="1:9" x14ac:dyDescent="0.35">
      <c r="A14" s="3">
        <v>90800011</v>
      </c>
      <c r="B14" s="3" t="s">
        <v>10</v>
      </c>
      <c r="C14" s="1">
        <v>8</v>
      </c>
      <c r="D14" s="1">
        <v>2</v>
      </c>
      <c r="E14" s="1">
        <v>240</v>
      </c>
      <c r="H14" s="43">
        <v>3450</v>
      </c>
      <c r="I14" s="43">
        <v>12390</v>
      </c>
    </row>
    <row r="15" spans="1:9" x14ac:dyDescent="0.35">
      <c r="A15" s="3">
        <v>90900011</v>
      </c>
      <c r="B15" s="3" t="s">
        <v>10</v>
      </c>
      <c r="C15" s="1">
        <v>9</v>
      </c>
      <c r="D15" s="1">
        <v>2</v>
      </c>
      <c r="E15" s="1">
        <v>255</v>
      </c>
      <c r="H15" s="43">
        <v>3950</v>
      </c>
      <c r="I15" s="43">
        <v>15840</v>
      </c>
    </row>
    <row r="16" spans="1:9" x14ac:dyDescent="0.35">
      <c r="A16" s="3">
        <v>91000011</v>
      </c>
      <c r="B16" s="3" t="s">
        <v>10</v>
      </c>
      <c r="C16" s="1">
        <v>10</v>
      </c>
      <c r="D16" s="1">
        <v>2</v>
      </c>
      <c r="E16" s="1">
        <v>270</v>
      </c>
      <c r="H16" s="43">
        <v>4750</v>
      </c>
      <c r="I16" s="43">
        <v>19790</v>
      </c>
    </row>
    <row r="17" spans="1:9" x14ac:dyDescent="0.35">
      <c r="A17" s="3">
        <v>91100011</v>
      </c>
      <c r="B17" s="3" t="s">
        <v>10</v>
      </c>
      <c r="C17" s="1">
        <v>11</v>
      </c>
      <c r="D17" s="1">
        <v>2</v>
      </c>
      <c r="E17" s="1">
        <v>285</v>
      </c>
      <c r="H17" s="43">
        <v>5550</v>
      </c>
      <c r="I17" s="43">
        <v>24540</v>
      </c>
    </row>
    <row r="18" spans="1:9" x14ac:dyDescent="0.35">
      <c r="A18" s="3">
        <v>91200011</v>
      </c>
      <c r="B18" s="3" t="s">
        <v>10</v>
      </c>
      <c r="C18" s="1">
        <v>12</v>
      </c>
      <c r="D18" s="1">
        <v>2</v>
      </c>
      <c r="E18" s="1">
        <v>305</v>
      </c>
      <c r="H18" s="43">
        <v>6350</v>
      </c>
      <c r="I18" s="43">
        <v>30090</v>
      </c>
    </row>
    <row r="19" spans="1:9" x14ac:dyDescent="0.35">
      <c r="A19" s="3">
        <v>91300011</v>
      </c>
      <c r="B19" s="3" t="s">
        <v>10</v>
      </c>
      <c r="C19" s="1">
        <v>13</v>
      </c>
      <c r="D19" s="1">
        <v>2</v>
      </c>
      <c r="E19" s="1">
        <v>325</v>
      </c>
      <c r="H19" s="43">
        <v>7150</v>
      </c>
      <c r="I19" s="43">
        <v>36440</v>
      </c>
    </row>
    <row r="20" spans="1:9" x14ac:dyDescent="0.35">
      <c r="A20" s="3">
        <v>91400011</v>
      </c>
      <c r="B20" s="3" t="s">
        <v>10</v>
      </c>
      <c r="C20" s="1">
        <v>14</v>
      </c>
      <c r="D20" s="1">
        <v>2</v>
      </c>
      <c r="E20" s="1">
        <v>345</v>
      </c>
      <c r="H20" s="43">
        <v>8350</v>
      </c>
      <c r="I20" s="43">
        <v>43590</v>
      </c>
    </row>
    <row r="21" spans="1:9" x14ac:dyDescent="0.35">
      <c r="A21" s="3">
        <v>91500011</v>
      </c>
      <c r="B21" s="3" t="s">
        <v>10</v>
      </c>
      <c r="C21" s="1">
        <v>15</v>
      </c>
      <c r="D21" s="1">
        <v>2</v>
      </c>
      <c r="E21" s="1">
        <v>365</v>
      </c>
      <c r="H21" s="43">
        <v>9550</v>
      </c>
      <c r="I21" s="43">
        <v>51940</v>
      </c>
    </row>
    <row r="22" spans="1:9" x14ac:dyDescent="0.35">
      <c r="A22" s="3">
        <v>91600011</v>
      </c>
      <c r="B22" s="3" t="s">
        <v>10</v>
      </c>
      <c r="C22" s="1">
        <v>16</v>
      </c>
      <c r="D22" s="1">
        <v>2</v>
      </c>
      <c r="E22" s="1">
        <v>385</v>
      </c>
      <c r="H22" s="43">
        <v>10750</v>
      </c>
      <c r="I22" s="43">
        <v>61490</v>
      </c>
    </row>
    <row r="23" spans="1:9" x14ac:dyDescent="0.35">
      <c r="A23" s="3">
        <v>91700011</v>
      </c>
      <c r="B23" s="3" t="s">
        <v>10</v>
      </c>
      <c r="C23" s="1">
        <v>17</v>
      </c>
      <c r="D23" s="1">
        <v>2</v>
      </c>
      <c r="E23" s="1">
        <v>410</v>
      </c>
      <c r="H23" s="43">
        <v>11950</v>
      </c>
      <c r="I23" s="43">
        <v>72240</v>
      </c>
    </row>
    <row r="24" spans="1:9" x14ac:dyDescent="0.35">
      <c r="A24" s="3">
        <v>91800011</v>
      </c>
      <c r="B24" s="3" t="s">
        <v>10</v>
      </c>
      <c r="C24" s="1">
        <v>18</v>
      </c>
      <c r="D24" s="1">
        <v>2</v>
      </c>
      <c r="E24" s="1">
        <v>435</v>
      </c>
      <c r="H24" s="43">
        <v>13650</v>
      </c>
      <c r="I24" s="43">
        <v>84190</v>
      </c>
    </row>
    <row r="25" spans="1:9" x14ac:dyDescent="0.35">
      <c r="A25" s="3">
        <v>91900011</v>
      </c>
      <c r="B25" s="3" t="s">
        <v>10</v>
      </c>
      <c r="C25" s="1">
        <v>19</v>
      </c>
      <c r="D25" s="1">
        <v>2</v>
      </c>
      <c r="E25" s="1">
        <v>460</v>
      </c>
      <c r="H25" s="43">
        <v>15350</v>
      </c>
      <c r="I25" s="43">
        <v>97840</v>
      </c>
    </row>
    <row r="26" spans="1:9" x14ac:dyDescent="0.35">
      <c r="A26" s="3">
        <v>92000011</v>
      </c>
      <c r="B26" s="3" t="s">
        <v>10</v>
      </c>
      <c r="C26" s="1">
        <v>20</v>
      </c>
      <c r="D26" s="1">
        <v>2</v>
      </c>
      <c r="E26" s="1">
        <v>485</v>
      </c>
      <c r="H26" s="43">
        <v>17050</v>
      </c>
      <c r="I26" s="43">
        <v>113190</v>
      </c>
    </row>
    <row r="27" spans="1:9" x14ac:dyDescent="0.35">
      <c r="A27" s="3">
        <v>92100011</v>
      </c>
      <c r="B27" s="3" t="s">
        <v>10</v>
      </c>
      <c r="C27" s="1">
        <v>21</v>
      </c>
      <c r="D27" s="1">
        <v>2</v>
      </c>
      <c r="E27" s="1">
        <v>510</v>
      </c>
      <c r="H27" s="43">
        <v>18750</v>
      </c>
      <c r="I27" s="43">
        <v>130240</v>
      </c>
    </row>
    <row r="28" spans="1:9" x14ac:dyDescent="0.35">
      <c r="A28" s="3">
        <v>92200011</v>
      </c>
      <c r="B28" s="3" t="s">
        <v>10</v>
      </c>
      <c r="C28" s="1">
        <v>22</v>
      </c>
      <c r="D28" s="1">
        <v>2</v>
      </c>
      <c r="E28" s="1">
        <v>540</v>
      </c>
      <c r="H28" s="43">
        <v>21050</v>
      </c>
      <c r="I28" s="43">
        <v>148990</v>
      </c>
    </row>
    <row r="29" spans="1:9" x14ac:dyDescent="0.35">
      <c r="A29" s="3">
        <v>92300011</v>
      </c>
      <c r="B29" s="3" t="s">
        <v>10</v>
      </c>
      <c r="C29" s="1">
        <v>23</v>
      </c>
      <c r="D29" s="1">
        <v>2</v>
      </c>
      <c r="E29" s="1">
        <v>570</v>
      </c>
      <c r="H29" s="43">
        <v>23350</v>
      </c>
      <c r="I29" s="43">
        <v>170040</v>
      </c>
    </row>
    <row r="30" spans="1:9" x14ac:dyDescent="0.35">
      <c r="A30" s="3">
        <v>92400011</v>
      </c>
      <c r="B30" s="3" t="s">
        <v>10</v>
      </c>
      <c r="C30" s="1">
        <v>24</v>
      </c>
      <c r="D30" s="1">
        <v>2</v>
      </c>
      <c r="E30" s="1">
        <v>600</v>
      </c>
      <c r="H30" s="43">
        <v>25650</v>
      </c>
      <c r="I30" s="43">
        <v>193390</v>
      </c>
    </row>
    <row r="31" spans="1:9" x14ac:dyDescent="0.35">
      <c r="A31" s="3">
        <v>92500011</v>
      </c>
      <c r="B31" s="3" t="s">
        <v>10</v>
      </c>
      <c r="C31" s="1">
        <v>25</v>
      </c>
      <c r="D31" s="1">
        <v>2</v>
      </c>
      <c r="E31" s="1">
        <v>630</v>
      </c>
      <c r="H31" s="43">
        <v>27950</v>
      </c>
      <c r="I31" s="43">
        <v>219040</v>
      </c>
    </row>
    <row r="32" spans="1:9" x14ac:dyDescent="0.35">
      <c r="A32" s="3">
        <v>92600011</v>
      </c>
      <c r="B32" s="3" t="s">
        <v>10</v>
      </c>
      <c r="C32" s="1">
        <v>26</v>
      </c>
      <c r="D32" s="1">
        <v>2</v>
      </c>
      <c r="E32" s="1">
        <v>660</v>
      </c>
      <c r="H32" s="43">
        <v>30950</v>
      </c>
      <c r="I32" s="43">
        <v>246990</v>
      </c>
    </row>
    <row r="33" spans="1:9" x14ac:dyDescent="0.35">
      <c r="A33" s="3">
        <v>92700011</v>
      </c>
      <c r="B33" s="3" t="s">
        <v>10</v>
      </c>
      <c r="C33" s="1">
        <v>27</v>
      </c>
      <c r="D33" s="1">
        <v>2</v>
      </c>
      <c r="E33" s="1">
        <v>695</v>
      </c>
      <c r="H33" s="43">
        <v>33950</v>
      </c>
      <c r="I33" s="43">
        <v>277940</v>
      </c>
    </row>
    <row r="34" spans="1:9" x14ac:dyDescent="0.35">
      <c r="A34" s="3">
        <v>92800011</v>
      </c>
      <c r="B34" s="3" t="s">
        <v>10</v>
      </c>
      <c r="C34" s="1">
        <v>28</v>
      </c>
      <c r="D34" s="1">
        <v>2</v>
      </c>
      <c r="E34" s="1">
        <v>730</v>
      </c>
      <c r="H34" s="43">
        <v>36950</v>
      </c>
      <c r="I34" s="43">
        <v>311890</v>
      </c>
    </row>
    <row r="35" spans="1:9" x14ac:dyDescent="0.35">
      <c r="A35" s="3">
        <v>92900011</v>
      </c>
      <c r="B35" s="3" t="s">
        <v>10</v>
      </c>
      <c r="C35" s="1">
        <v>29</v>
      </c>
      <c r="D35" s="1">
        <v>2</v>
      </c>
      <c r="E35" s="1">
        <v>765</v>
      </c>
      <c r="H35" s="43">
        <v>39950</v>
      </c>
      <c r="I35" s="43">
        <v>348840</v>
      </c>
    </row>
    <row r="36" spans="1:9" x14ac:dyDescent="0.35">
      <c r="A36" s="3">
        <v>93000011</v>
      </c>
      <c r="B36" s="3" t="s">
        <v>10</v>
      </c>
      <c r="C36" s="1">
        <v>30</v>
      </c>
      <c r="D36" s="1">
        <v>2</v>
      </c>
      <c r="E36" s="1">
        <v>800</v>
      </c>
      <c r="H36" s="43">
        <v>43750</v>
      </c>
      <c r="I36" s="43">
        <v>388790</v>
      </c>
    </row>
    <row r="37" spans="1:9" x14ac:dyDescent="0.35">
      <c r="A37" s="3">
        <v>93100011</v>
      </c>
      <c r="B37" s="3" t="s">
        <v>10</v>
      </c>
      <c r="C37" s="1">
        <v>31</v>
      </c>
      <c r="D37" s="1">
        <v>2</v>
      </c>
      <c r="E37" s="1">
        <v>835</v>
      </c>
      <c r="H37" s="43">
        <v>47550</v>
      </c>
      <c r="I37" s="43">
        <v>432540</v>
      </c>
    </row>
    <row r="38" spans="1:9" x14ac:dyDescent="0.35">
      <c r="A38" s="3">
        <v>93200011</v>
      </c>
      <c r="B38" s="3" t="s">
        <v>10</v>
      </c>
      <c r="C38" s="1">
        <v>32</v>
      </c>
      <c r="D38" s="1">
        <v>2</v>
      </c>
      <c r="E38" s="1">
        <v>875</v>
      </c>
      <c r="H38" s="43">
        <v>51350</v>
      </c>
      <c r="I38" s="43">
        <v>480090</v>
      </c>
    </row>
    <row r="39" spans="1:9" x14ac:dyDescent="0.35">
      <c r="A39" s="3">
        <v>93300011</v>
      </c>
      <c r="B39" s="3" t="s">
        <v>10</v>
      </c>
      <c r="C39" s="1">
        <v>33</v>
      </c>
      <c r="D39" s="1">
        <v>2</v>
      </c>
      <c r="E39" s="1">
        <v>915</v>
      </c>
      <c r="H39" s="43">
        <v>55150</v>
      </c>
      <c r="I39" s="43">
        <v>531440</v>
      </c>
    </row>
    <row r="40" spans="1:9" x14ac:dyDescent="0.35">
      <c r="A40" s="3">
        <v>93400011</v>
      </c>
      <c r="B40" s="3" t="s">
        <v>10</v>
      </c>
      <c r="C40" s="1">
        <v>34</v>
      </c>
      <c r="D40" s="1">
        <v>2</v>
      </c>
      <c r="E40" s="1">
        <v>955</v>
      </c>
      <c r="H40" s="43">
        <v>59850</v>
      </c>
      <c r="I40" s="43">
        <v>586590</v>
      </c>
    </row>
    <row r="41" spans="1:9" x14ac:dyDescent="0.35">
      <c r="A41" s="3">
        <v>93500011</v>
      </c>
      <c r="B41" s="3" t="s">
        <v>10</v>
      </c>
      <c r="C41" s="1">
        <v>35</v>
      </c>
      <c r="D41" s="1">
        <v>2</v>
      </c>
      <c r="E41" s="1">
        <v>995</v>
      </c>
      <c r="H41" s="43">
        <v>64550</v>
      </c>
      <c r="I41" s="43">
        <v>646440</v>
      </c>
    </row>
    <row r="42" spans="1:9" x14ac:dyDescent="0.35">
      <c r="A42" s="3">
        <v>93600011</v>
      </c>
      <c r="B42" s="3" t="s">
        <v>10</v>
      </c>
      <c r="C42" s="1">
        <v>36</v>
      </c>
      <c r="D42" s="1">
        <v>2</v>
      </c>
      <c r="E42" s="1">
        <v>1035</v>
      </c>
      <c r="H42" s="43">
        <v>69250</v>
      </c>
      <c r="I42" s="43">
        <v>710990</v>
      </c>
    </row>
    <row r="43" spans="1:9" x14ac:dyDescent="0.35">
      <c r="A43" s="3">
        <v>93700011</v>
      </c>
      <c r="B43" s="3" t="s">
        <v>10</v>
      </c>
      <c r="C43" s="1">
        <v>37</v>
      </c>
      <c r="D43" s="1">
        <v>2</v>
      </c>
      <c r="E43" s="1">
        <v>1080</v>
      </c>
      <c r="H43" s="43">
        <v>73950</v>
      </c>
      <c r="I43" s="43">
        <v>780240</v>
      </c>
    </row>
    <row r="44" spans="1:9" x14ac:dyDescent="0.35">
      <c r="A44" s="3">
        <v>93800011</v>
      </c>
      <c r="B44" s="3" t="s">
        <v>10</v>
      </c>
      <c r="C44" s="1">
        <v>38</v>
      </c>
      <c r="D44" s="1">
        <v>2</v>
      </c>
      <c r="E44" s="1">
        <v>1125</v>
      </c>
      <c r="H44" s="43">
        <v>79650</v>
      </c>
      <c r="I44" s="43">
        <v>854190</v>
      </c>
    </row>
    <row r="45" spans="1:9" x14ac:dyDescent="0.35">
      <c r="A45" s="3">
        <v>93900011</v>
      </c>
      <c r="B45" s="3" t="s">
        <v>10</v>
      </c>
      <c r="C45" s="1">
        <v>39</v>
      </c>
      <c r="D45" s="1">
        <v>2</v>
      </c>
      <c r="E45" s="1">
        <v>1170</v>
      </c>
      <c r="H45" s="43">
        <v>85350</v>
      </c>
      <c r="I45" s="43">
        <v>933840</v>
      </c>
    </row>
    <row r="46" spans="1:9" x14ac:dyDescent="0.35">
      <c r="A46" s="3">
        <v>94000011</v>
      </c>
      <c r="B46" s="3" t="s">
        <v>10</v>
      </c>
      <c r="C46" s="1">
        <v>40</v>
      </c>
      <c r="D46" s="1">
        <v>2</v>
      </c>
      <c r="E46" s="1">
        <v>1215</v>
      </c>
      <c r="H46" s="43">
        <v>91050</v>
      </c>
      <c r="I46" s="43">
        <v>1019190</v>
      </c>
    </row>
    <row r="47" spans="1:9" x14ac:dyDescent="0.35">
      <c r="A47" s="3">
        <v>94100011</v>
      </c>
      <c r="B47" s="3" t="s">
        <v>10</v>
      </c>
      <c r="C47" s="1">
        <v>41</v>
      </c>
      <c r="D47" s="1">
        <v>2</v>
      </c>
      <c r="E47" s="1">
        <v>1260</v>
      </c>
      <c r="H47" s="43">
        <v>96750</v>
      </c>
      <c r="I47" s="43">
        <v>1110240</v>
      </c>
    </row>
    <row r="48" spans="1:9" x14ac:dyDescent="0.35">
      <c r="A48" s="3">
        <v>94200011</v>
      </c>
      <c r="B48" s="3" t="s">
        <v>10</v>
      </c>
      <c r="C48" s="1">
        <v>42</v>
      </c>
      <c r="D48" s="1">
        <v>2</v>
      </c>
      <c r="E48" s="1">
        <v>1310</v>
      </c>
      <c r="H48" s="43">
        <v>103550</v>
      </c>
      <c r="I48" s="43">
        <v>1206990</v>
      </c>
    </row>
    <row r="49" spans="1:9" x14ac:dyDescent="0.35">
      <c r="A49" s="3">
        <v>94300011</v>
      </c>
      <c r="B49" s="3" t="s">
        <v>10</v>
      </c>
      <c r="C49" s="1">
        <v>43</v>
      </c>
      <c r="D49" s="1">
        <v>2</v>
      </c>
      <c r="E49" s="1">
        <v>1360</v>
      </c>
      <c r="H49" s="43">
        <v>110350</v>
      </c>
      <c r="I49" s="43">
        <v>1310540</v>
      </c>
    </row>
    <row r="50" spans="1:9" x14ac:dyDescent="0.35">
      <c r="A50" s="3">
        <v>94400011</v>
      </c>
      <c r="B50" s="3" t="s">
        <v>10</v>
      </c>
      <c r="C50" s="1">
        <v>44</v>
      </c>
      <c r="D50" s="1">
        <v>2</v>
      </c>
      <c r="E50" s="1">
        <v>1410</v>
      </c>
      <c r="H50" s="43">
        <v>117150</v>
      </c>
      <c r="I50" s="43">
        <v>1420890</v>
      </c>
    </row>
    <row r="51" spans="1:9" x14ac:dyDescent="0.35">
      <c r="A51" s="3">
        <v>94500011</v>
      </c>
      <c r="B51" s="3" t="s">
        <v>10</v>
      </c>
      <c r="C51" s="1">
        <v>45</v>
      </c>
      <c r="D51" s="1">
        <v>2</v>
      </c>
      <c r="E51" s="1">
        <v>1460</v>
      </c>
      <c r="H51" s="43">
        <v>123950</v>
      </c>
      <c r="I51" s="43">
        <v>1538040</v>
      </c>
    </row>
    <row r="52" spans="1:9" x14ac:dyDescent="0.35">
      <c r="A52" s="3">
        <v>94600011</v>
      </c>
      <c r="B52" s="3" t="s">
        <v>10</v>
      </c>
      <c r="C52" s="1">
        <v>46</v>
      </c>
      <c r="D52" s="1">
        <v>2</v>
      </c>
      <c r="E52" s="1">
        <v>1510</v>
      </c>
      <c r="H52" s="43">
        <v>131950</v>
      </c>
      <c r="I52" s="43">
        <v>1661990</v>
      </c>
    </row>
    <row r="53" spans="1:9" x14ac:dyDescent="0.35">
      <c r="A53" s="3">
        <v>94700011</v>
      </c>
      <c r="B53" s="3" t="s">
        <v>10</v>
      </c>
      <c r="C53" s="1">
        <v>47</v>
      </c>
      <c r="D53" s="1">
        <v>2</v>
      </c>
      <c r="E53" s="1">
        <v>1565</v>
      </c>
      <c r="H53" s="43">
        <v>139950</v>
      </c>
      <c r="I53" s="43">
        <v>1793940</v>
      </c>
    </row>
    <row r="54" spans="1:9" x14ac:dyDescent="0.35">
      <c r="A54" s="3">
        <v>94800011</v>
      </c>
      <c r="B54" s="3" t="s">
        <v>10</v>
      </c>
      <c r="C54" s="1">
        <v>48</v>
      </c>
      <c r="D54" s="1">
        <v>2</v>
      </c>
      <c r="E54" s="1">
        <v>1620</v>
      </c>
      <c r="H54" s="43">
        <v>147950</v>
      </c>
      <c r="I54" s="43">
        <v>1933890</v>
      </c>
    </row>
    <row r="55" spans="1:9" x14ac:dyDescent="0.35">
      <c r="A55" s="3">
        <v>94900011</v>
      </c>
      <c r="B55" s="3" t="s">
        <v>10</v>
      </c>
      <c r="C55" s="1">
        <v>49</v>
      </c>
      <c r="D55" s="1">
        <v>2</v>
      </c>
      <c r="E55" s="1">
        <v>1675</v>
      </c>
      <c r="H55" s="43">
        <v>155950</v>
      </c>
      <c r="I55" s="43">
        <v>2081840</v>
      </c>
    </row>
    <row r="56" spans="1:9" x14ac:dyDescent="0.35">
      <c r="A56" s="3">
        <v>95000011</v>
      </c>
      <c r="B56" s="3" t="s">
        <v>10</v>
      </c>
      <c r="C56" s="1">
        <v>50</v>
      </c>
      <c r="D56" s="1">
        <v>2</v>
      </c>
      <c r="E56" s="1">
        <v>1730</v>
      </c>
      <c r="H56" s="43">
        <v>165250</v>
      </c>
      <c r="I56" s="43">
        <v>2237790</v>
      </c>
    </row>
    <row r="57" spans="1:9" x14ac:dyDescent="0.35">
      <c r="A57" s="3">
        <v>90100012</v>
      </c>
      <c r="B57" s="3" t="s">
        <v>10</v>
      </c>
      <c r="C57" s="1">
        <v>1</v>
      </c>
      <c r="D57" s="1">
        <v>2</v>
      </c>
      <c r="E57" s="1">
        <v>240</v>
      </c>
      <c r="H57" s="43">
        <v>900</v>
      </c>
      <c r="I57" s="43">
        <v>1200</v>
      </c>
    </row>
    <row r="58" spans="1:9" x14ac:dyDescent="0.35">
      <c r="A58" s="3">
        <v>90200012</v>
      </c>
      <c r="B58" s="3" t="s">
        <v>10</v>
      </c>
      <c r="C58" s="1">
        <v>2</v>
      </c>
      <c r="D58" s="1">
        <v>2</v>
      </c>
      <c r="E58" s="1">
        <v>255</v>
      </c>
      <c r="H58" s="43">
        <v>1260</v>
      </c>
      <c r="I58" s="43">
        <v>2100</v>
      </c>
    </row>
    <row r="59" spans="1:9" x14ac:dyDescent="0.35">
      <c r="A59" s="3">
        <v>90300012</v>
      </c>
      <c r="B59" s="3" t="s">
        <v>10</v>
      </c>
      <c r="C59" s="1">
        <v>3</v>
      </c>
      <c r="D59" s="1">
        <v>2</v>
      </c>
      <c r="E59" s="1">
        <v>270</v>
      </c>
      <c r="H59" s="43">
        <v>1620</v>
      </c>
      <c r="I59" s="43">
        <v>3360</v>
      </c>
    </row>
    <row r="60" spans="1:9" x14ac:dyDescent="0.35">
      <c r="A60" s="3">
        <v>90400012</v>
      </c>
      <c r="B60" s="3" t="s">
        <v>10</v>
      </c>
      <c r="C60" s="1">
        <v>4</v>
      </c>
      <c r="D60" s="1">
        <v>2</v>
      </c>
      <c r="E60" s="1">
        <v>285</v>
      </c>
      <c r="H60" s="43">
        <v>1980</v>
      </c>
      <c r="I60" s="43">
        <v>4980</v>
      </c>
    </row>
    <row r="61" spans="1:9" x14ac:dyDescent="0.35">
      <c r="A61" s="3">
        <v>90500012</v>
      </c>
      <c r="B61" s="3" t="s">
        <v>10</v>
      </c>
      <c r="C61" s="1">
        <v>5</v>
      </c>
      <c r="D61" s="1">
        <v>2</v>
      </c>
      <c r="E61" s="1">
        <v>300</v>
      </c>
      <c r="H61" s="43">
        <v>2340</v>
      </c>
      <c r="I61" s="43">
        <v>6960</v>
      </c>
    </row>
    <row r="62" spans="1:9" x14ac:dyDescent="0.35">
      <c r="A62" s="3">
        <v>90600012</v>
      </c>
      <c r="B62" s="3" t="s">
        <v>10</v>
      </c>
      <c r="C62" s="1">
        <v>6</v>
      </c>
      <c r="D62" s="1">
        <v>2</v>
      </c>
      <c r="E62" s="1">
        <v>315</v>
      </c>
      <c r="H62" s="43">
        <v>2940</v>
      </c>
      <c r="I62" s="43">
        <v>9300</v>
      </c>
    </row>
    <row r="63" spans="1:9" x14ac:dyDescent="0.35">
      <c r="A63" s="3">
        <v>90700012</v>
      </c>
      <c r="B63" s="3" t="s">
        <v>10</v>
      </c>
      <c r="C63" s="1">
        <v>7</v>
      </c>
      <c r="D63" s="1">
        <v>2</v>
      </c>
      <c r="E63" s="1">
        <v>337</v>
      </c>
      <c r="H63" s="43">
        <v>3540</v>
      </c>
      <c r="I63" s="43">
        <v>12240</v>
      </c>
    </row>
    <row r="64" spans="1:9" x14ac:dyDescent="0.35">
      <c r="A64" s="3">
        <v>90800012</v>
      </c>
      <c r="B64" s="3" t="s">
        <v>10</v>
      </c>
      <c r="C64" s="1">
        <v>8</v>
      </c>
      <c r="D64" s="1">
        <v>2</v>
      </c>
      <c r="E64" s="1">
        <v>360</v>
      </c>
      <c r="H64" s="43">
        <v>4140</v>
      </c>
      <c r="I64" s="43">
        <v>15780</v>
      </c>
    </row>
    <row r="65" spans="1:9" x14ac:dyDescent="0.35">
      <c r="A65" s="3">
        <v>90900012</v>
      </c>
      <c r="B65" s="3" t="s">
        <v>10</v>
      </c>
      <c r="C65" s="1">
        <v>9</v>
      </c>
      <c r="D65" s="1">
        <v>2</v>
      </c>
      <c r="E65" s="1">
        <v>382</v>
      </c>
      <c r="H65" s="43">
        <v>4740</v>
      </c>
      <c r="I65" s="43">
        <v>19920</v>
      </c>
    </row>
    <row r="66" spans="1:9" x14ac:dyDescent="0.35">
      <c r="A66" s="3">
        <v>91000012</v>
      </c>
      <c r="B66" s="3" t="s">
        <v>10</v>
      </c>
      <c r="C66" s="1">
        <v>10</v>
      </c>
      <c r="D66" s="1">
        <v>2</v>
      </c>
      <c r="E66" s="1">
        <v>405</v>
      </c>
      <c r="H66" s="43">
        <v>5700</v>
      </c>
      <c r="I66" s="43">
        <v>24660</v>
      </c>
    </row>
    <row r="67" spans="1:9" x14ac:dyDescent="0.35">
      <c r="A67" s="3">
        <v>91100012</v>
      </c>
      <c r="B67" s="3" t="s">
        <v>10</v>
      </c>
      <c r="C67" s="1">
        <v>11</v>
      </c>
      <c r="D67" s="1">
        <v>2</v>
      </c>
      <c r="E67" s="1">
        <v>427</v>
      </c>
      <c r="H67" s="43">
        <v>6660</v>
      </c>
      <c r="I67" s="43">
        <v>30360</v>
      </c>
    </row>
    <row r="68" spans="1:9" x14ac:dyDescent="0.35">
      <c r="A68" s="3">
        <v>91200012</v>
      </c>
      <c r="B68" s="3" t="s">
        <v>10</v>
      </c>
      <c r="C68" s="1">
        <v>12</v>
      </c>
      <c r="D68" s="1">
        <v>2</v>
      </c>
      <c r="E68" s="1">
        <v>457</v>
      </c>
      <c r="H68" s="43">
        <v>7620</v>
      </c>
      <c r="I68" s="43">
        <v>37020</v>
      </c>
    </row>
    <row r="69" spans="1:9" x14ac:dyDescent="0.35">
      <c r="A69" s="3">
        <v>91300012</v>
      </c>
      <c r="B69" s="3" t="s">
        <v>10</v>
      </c>
      <c r="C69" s="1">
        <v>13</v>
      </c>
      <c r="D69" s="1">
        <v>2</v>
      </c>
      <c r="E69" s="1">
        <v>487</v>
      </c>
      <c r="H69" s="43">
        <v>8580</v>
      </c>
      <c r="I69" s="43">
        <v>44640</v>
      </c>
    </row>
    <row r="70" spans="1:9" x14ac:dyDescent="0.35">
      <c r="A70" s="3">
        <v>91400012</v>
      </c>
      <c r="B70" s="3" t="s">
        <v>10</v>
      </c>
      <c r="C70" s="1">
        <v>14</v>
      </c>
      <c r="D70" s="1">
        <v>2</v>
      </c>
      <c r="E70" s="1">
        <v>517</v>
      </c>
      <c r="H70" s="43">
        <v>10020</v>
      </c>
      <c r="I70" s="43">
        <v>53220</v>
      </c>
    </row>
    <row r="71" spans="1:9" x14ac:dyDescent="0.35">
      <c r="A71" s="3">
        <v>91500012</v>
      </c>
      <c r="B71" s="3" t="s">
        <v>10</v>
      </c>
      <c r="C71" s="1">
        <v>15</v>
      </c>
      <c r="D71" s="1">
        <v>2</v>
      </c>
      <c r="E71" s="1">
        <v>547</v>
      </c>
      <c r="H71" s="43">
        <v>11460</v>
      </c>
      <c r="I71" s="43">
        <v>63240</v>
      </c>
    </row>
    <row r="72" spans="1:9" x14ac:dyDescent="0.35">
      <c r="A72" s="3">
        <v>91600012</v>
      </c>
      <c r="B72" s="3" t="s">
        <v>10</v>
      </c>
      <c r="C72" s="1">
        <v>16</v>
      </c>
      <c r="D72" s="1">
        <v>2</v>
      </c>
      <c r="E72" s="1">
        <v>577</v>
      </c>
      <c r="H72" s="43">
        <v>12900</v>
      </c>
      <c r="I72" s="43">
        <v>74700</v>
      </c>
    </row>
    <row r="73" spans="1:9" x14ac:dyDescent="0.35">
      <c r="A73" s="3">
        <v>91700012</v>
      </c>
      <c r="B73" s="3" t="s">
        <v>10</v>
      </c>
      <c r="C73" s="1">
        <v>17</v>
      </c>
      <c r="D73" s="1">
        <v>2</v>
      </c>
      <c r="E73" s="1">
        <v>615</v>
      </c>
      <c r="H73" s="43">
        <v>14340</v>
      </c>
      <c r="I73" s="43">
        <v>87600</v>
      </c>
    </row>
    <row r="74" spans="1:9" x14ac:dyDescent="0.35">
      <c r="A74" s="3">
        <v>91800012</v>
      </c>
      <c r="B74" s="3" t="s">
        <v>10</v>
      </c>
      <c r="C74" s="1">
        <v>18</v>
      </c>
      <c r="D74" s="1">
        <v>2</v>
      </c>
      <c r="E74" s="1">
        <v>652</v>
      </c>
      <c r="H74" s="43">
        <v>16380</v>
      </c>
      <c r="I74" s="43">
        <v>101940</v>
      </c>
    </row>
    <row r="75" spans="1:9" x14ac:dyDescent="0.35">
      <c r="A75" s="3">
        <v>91900012</v>
      </c>
      <c r="B75" s="3" t="s">
        <v>10</v>
      </c>
      <c r="C75" s="1">
        <v>19</v>
      </c>
      <c r="D75" s="1">
        <v>2</v>
      </c>
      <c r="E75" s="1">
        <v>690</v>
      </c>
      <c r="H75" s="43">
        <v>18420</v>
      </c>
      <c r="I75" s="43">
        <v>118320</v>
      </c>
    </row>
    <row r="76" spans="1:9" x14ac:dyDescent="0.35">
      <c r="A76" s="3">
        <v>92000012</v>
      </c>
      <c r="B76" s="3" t="s">
        <v>10</v>
      </c>
      <c r="C76" s="1">
        <v>20</v>
      </c>
      <c r="D76" s="1">
        <v>2</v>
      </c>
      <c r="E76" s="1">
        <v>727</v>
      </c>
      <c r="H76" s="43">
        <v>20460</v>
      </c>
      <c r="I76" s="43">
        <v>136740</v>
      </c>
    </row>
    <row r="77" spans="1:9" x14ac:dyDescent="0.35">
      <c r="A77" s="3">
        <v>92100012</v>
      </c>
      <c r="B77" s="3" t="s">
        <v>10</v>
      </c>
      <c r="C77" s="1">
        <v>21</v>
      </c>
      <c r="D77" s="1">
        <v>2</v>
      </c>
      <c r="E77" s="1">
        <v>765</v>
      </c>
      <c r="H77" s="43">
        <v>22500</v>
      </c>
      <c r="I77" s="43">
        <v>157200</v>
      </c>
    </row>
    <row r="78" spans="1:9" x14ac:dyDescent="0.35">
      <c r="A78" s="3">
        <v>92200012</v>
      </c>
      <c r="B78" s="3" t="s">
        <v>10</v>
      </c>
      <c r="C78" s="1">
        <v>22</v>
      </c>
      <c r="D78" s="1">
        <v>2</v>
      </c>
      <c r="E78" s="1">
        <v>810</v>
      </c>
      <c r="H78" s="43">
        <v>25260</v>
      </c>
      <c r="I78" s="43">
        <v>179700</v>
      </c>
    </row>
    <row r="79" spans="1:9" x14ac:dyDescent="0.35">
      <c r="A79" s="3">
        <v>92300012</v>
      </c>
      <c r="B79" s="3" t="s">
        <v>10</v>
      </c>
      <c r="C79" s="1">
        <v>23</v>
      </c>
      <c r="D79" s="1">
        <v>2</v>
      </c>
      <c r="E79" s="1">
        <v>855</v>
      </c>
      <c r="H79" s="43">
        <v>28020</v>
      </c>
      <c r="I79" s="43">
        <v>204960</v>
      </c>
    </row>
    <row r="80" spans="1:9" x14ac:dyDescent="0.35">
      <c r="A80" s="3">
        <v>92400012</v>
      </c>
      <c r="B80" s="3" t="s">
        <v>10</v>
      </c>
      <c r="C80" s="1">
        <v>24</v>
      </c>
      <c r="D80" s="1">
        <v>2</v>
      </c>
      <c r="E80" s="1">
        <v>900</v>
      </c>
      <c r="H80" s="43">
        <v>30780</v>
      </c>
      <c r="I80" s="43">
        <v>232980</v>
      </c>
    </row>
    <row r="81" spans="1:9" x14ac:dyDescent="0.35">
      <c r="A81" s="3">
        <v>92500012</v>
      </c>
      <c r="B81" s="3" t="s">
        <v>10</v>
      </c>
      <c r="C81" s="1">
        <v>25</v>
      </c>
      <c r="D81" s="1">
        <v>2</v>
      </c>
      <c r="E81" s="1">
        <v>945</v>
      </c>
      <c r="H81" s="43">
        <v>33540</v>
      </c>
      <c r="I81" s="43">
        <v>263760</v>
      </c>
    </row>
    <row r="82" spans="1:9" x14ac:dyDescent="0.35">
      <c r="A82" s="3">
        <v>92600012</v>
      </c>
      <c r="B82" s="3" t="s">
        <v>10</v>
      </c>
      <c r="C82" s="1">
        <v>26</v>
      </c>
      <c r="D82" s="1">
        <v>2</v>
      </c>
      <c r="E82" s="1">
        <v>990</v>
      </c>
      <c r="H82" s="43">
        <v>37140</v>
      </c>
      <c r="I82" s="43">
        <v>297300</v>
      </c>
    </row>
    <row r="83" spans="1:9" x14ac:dyDescent="0.35">
      <c r="A83" s="3">
        <v>92700012</v>
      </c>
      <c r="B83" s="3" t="s">
        <v>10</v>
      </c>
      <c r="C83" s="1">
        <v>27</v>
      </c>
      <c r="D83" s="1">
        <v>2</v>
      </c>
      <c r="E83" s="1">
        <v>1042</v>
      </c>
      <c r="H83" s="43">
        <v>40740</v>
      </c>
      <c r="I83" s="43">
        <v>334440</v>
      </c>
    </row>
    <row r="84" spans="1:9" x14ac:dyDescent="0.35">
      <c r="A84" s="3">
        <v>92800012</v>
      </c>
      <c r="B84" s="3" t="s">
        <v>10</v>
      </c>
      <c r="C84" s="1">
        <v>28</v>
      </c>
      <c r="D84" s="1">
        <v>2</v>
      </c>
      <c r="E84" s="1">
        <v>1095</v>
      </c>
      <c r="H84" s="43">
        <v>44340</v>
      </c>
      <c r="I84" s="43">
        <v>375180</v>
      </c>
    </row>
    <row r="85" spans="1:9" x14ac:dyDescent="0.35">
      <c r="A85" s="3">
        <v>92900012</v>
      </c>
      <c r="B85" s="3" t="s">
        <v>10</v>
      </c>
      <c r="C85" s="1">
        <v>29</v>
      </c>
      <c r="D85" s="1">
        <v>2</v>
      </c>
      <c r="E85" s="1">
        <v>1147</v>
      </c>
      <c r="H85" s="43">
        <v>47940</v>
      </c>
      <c r="I85" s="43">
        <v>419520</v>
      </c>
    </row>
    <row r="86" spans="1:9" x14ac:dyDescent="0.35">
      <c r="A86" s="3">
        <v>93000012</v>
      </c>
      <c r="B86" s="3" t="s">
        <v>10</v>
      </c>
      <c r="C86" s="1">
        <v>30</v>
      </c>
      <c r="D86" s="1">
        <v>2</v>
      </c>
      <c r="E86" s="1">
        <v>1200</v>
      </c>
      <c r="H86" s="43">
        <v>52500</v>
      </c>
      <c r="I86" s="43">
        <v>467460</v>
      </c>
    </row>
    <row r="87" spans="1:9" x14ac:dyDescent="0.35">
      <c r="A87" s="3">
        <v>93100012</v>
      </c>
      <c r="B87" s="3" t="s">
        <v>10</v>
      </c>
      <c r="C87" s="1">
        <v>31</v>
      </c>
      <c r="D87" s="1">
        <v>2</v>
      </c>
      <c r="E87" s="1">
        <v>1252</v>
      </c>
      <c r="H87" s="43">
        <v>57060</v>
      </c>
      <c r="I87" s="43">
        <v>519960</v>
      </c>
    </row>
    <row r="88" spans="1:9" x14ac:dyDescent="0.35">
      <c r="A88" s="3">
        <v>93200012</v>
      </c>
      <c r="B88" s="3" t="s">
        <v>10</v>
      </c>
      <c r="C88" s="1">
        <v>32</v>
      </c>
      <c r="D88" s="1">
        <v>2</v>
      </c>
      <c r="E88" s="1">
        <v>1312</v>
      </c>
      <c r="H88" s="43">
        <v>61620</v>
      </c>
      <c r="I88" s="43">
        <v>577020</v>
      </c>
    </row>
    <row r="89" spans="1:9" x14ac:dyDescent="0.35">
      <c r="A89" s="3">
        <v>93300012</v>
      </c>
      <c r="B89" s="3" t="s">
        <v>10</v>
      </c>
      <c r="C89" s="1">
        <v>33</v>
      </c>
      <c r="D89" s="1">
        <v>2</v>
      </c>
      <c r="E89" s="1">
        <v>1372</v>
      </c>
      <c r="H89" s="43">
        <v>66180</v>
      </c>
      <c r="I89" s="43">
        <v>638640</v>
      </c>
    </row>
    <row r="90" spans="1:9" x14ac:dyDescent="0.35">
      <c r="A90" s="3">
        <v>93400012</v>
      </c>
      <c r="B90" s="3" t="s">
        <v>10</v>
      </c>
      <c r="C90" s="1">
        <v>34</v>
      </c>
      <c r="D90" s="1">
        <v>2</v>
      </c>
      <c r="E90" s="1">
        <v>1432</v>
      </c>
      <c r="H90" s="43">
        <v>71820</v>
      </c>
      <c r="I90" s="43">
        <v>704820</v>
      </c>
    </row>
    <row r="91" spans="1:9" x14ac:dyDescent="0.35">
      <c r="A91" s="3">
        <v>93500012</v>
      </c>
      <c r="B91" s="3" t="s">
        <v>10</v>
      </c>
      <c r="C91" s="1">
        <v>35</v>
      </c>
      <c r="D91" s="1">
        <v>2</v>
      </c>
      <c r="E91" s="1">
        <v>1492</v>
      </c>
      <c r="H91" s="43">
        <v>77460</v>
      </c>
      <c r="I91" s="43">
        <v>776640</v>
      </c>
    </row>
    <row r="92" spans="1:9" x14ac:dyDescent="0.35">
      <c r="A92" s="3">
        <v>93600012</v>
      </c>
      <c r="B92" s="3" t="s">
        <v>10</v>
      </c>
      <c r="C92" s="1">
        <v>36</v>
      </c>
      <c r="D92" s="1">
        <v>2</v>
      </c>
      <c r="E92" s="1">
        <v>1552</v>
      </c>
      <c r="H92" s="43">
        <v>83100</v>
      </c>
      <c r="I92" s="43">
        <v>854100</v>
      </c>
    </row>
    <row r="93" spans="1:9" x14ac:dyDescent="0.35">
      <c r="A93" s="3">
        <v>93700012</v>
      </c>
      <c r="B93" s="3" t="s">
        <v>10</v>
      </c>
      <c r="C93" s="1">
        <v>37</v>
      </c>
      <c r="D93" s="1">
        <v>2</v>
      </c>
      <c r="E93" s="1">
        <v>1620</v>
      </c>
      <c r="H93" s="43">
        <v>88740</v>
      </c>
      <c r="I93" s="43">
        <v>937200</v>
      </c>
    </row>
    <row r="94" spans="1:9" x14ac:dyDescent="0.35">
      <c r="A94" s="3">
        <v>93800012</v>
      </c>
      <c r="B94" s="3" t="s">
        <v>10</v>
      </c>
      <c r="C94" s="1">
        <v>38</v>
      </c>
      <c r="D94" s="1">
        <v>2</v>
      </c>
      <c r="E94" s="1">
        <v>1687</v>
      </c>
      <c r="H94" s="43">
        <v>95580</v>
      </c>
      <c r="I94" s="43">
        <v>1025940</v>
      </c>
    </row>
    <row r="95" spans="1:9" x14ac:dyDescent="0.35">
      <c r="A95" s="3">
        <v>93900012</v>
      </c>
      <c r="B95" s="3" t="s">
        <v>10</v>
      </c>
      <c r="C95" s="1">
        <v>39</v>
      </c>
      <c r="D95" s="1">
        <v>2</v>
      </c>
      <c r="E95" s="1">
        <v>1755</v>
      </c>
      <c r="H95" s="43">
        <v>102420</v>
      </c>
      <c r="I95" s="43">
        <v>1121520</v>
      </c>
    </row>
    <row r="96" spans="1:9" x14ac:dyDescent="0.35">
      <c r="A96" s="3">
        <v>94000012</v>
      </c>
      <c r="B96" s="3" t="s">
        <v>10</v>
      </c>
      <c r="C96" s="1">
        <v>40</v>
      </c>
      <c r="D96" s="1">
        <v>2</v>
      </c>
      <c r="E96" s="1">
        <v>1822</v>
      </c>
      <c r="H96" s="43">
        <v>109260</v>
      </c>
      <c r="I96" s="43">
        <v>1223940</v>
      </c>
    </row>
    <row r="97" spans="1:9" x14ac:dyDescent="0.35">
      <c r="A97" s="3">
        <v>94100012</v>
      </c>
      <c r="B97" s="3" t="s">
        <v>10</v>
      </c>
      <c r="C97" s="1">
        <v>41</v>
      </c>
      <c r="D97" s="1">
        <v>2</v>
      </c>
      <c r="E97" s="1">
        <v>1890</v>
      </c>
      <c r="H97" s="43">
        <v>116100</v>
      </c>
      <c r="I97" s="43">
        <v>1333200</v>
      </c>
    </row>
    <row r="98" spans="1:9" x14ac:dyDescent="0.35">
      <c r="A98" s="3">
        <v>94200012</v>
      </c>
      <c r="B98" s="3" t="s">
        <v>10</v>
      </c>
      <c r="C98" s="1">
        <v>42</v>
      </c>
      <c r="D98" s="1">
        <v>2</v>
      </c>
      <c r="E98" s="1">
        <v>1965</v>
      </c>
      <c r="H98" s="43">
        <v>124260</v>
      </c>
      <c r="I98" s="43">
        <v>1449300</v>
      </c>
    </row>
    <row r="99" spans="1:9" x14ac:dyDescent="0.35">
      <c r="A99" s="3">
        <v>94300012</v>
      </c>
      <c r="B99" s="3" t="s">
        <v>10</v>
      </c>
      <c r="C99" s="1">
        <v>43</v>
      </c>
      <c r="D99" s="1">
        <v>2</v>
      </c>
      <c r="E99" s="1">
        <v>2040</v>
      </c>
      <c r="H99" s="43">
        <v>132420</v>
      </c>
      <c r="I99" s="43">
        <v>1573560</v>
      </c>
    </row>
    <row r="100" spans="1:9" x14ac:dyDescent="0.35">
      <c r="A100" s="3">
        <v>94400012</v>
      </c>
      <c r="B100" s="3" t="s">
        <v>10</v>
      </c>
      <c r="C100" s="1">
        <v>44</v>
      </c>
      <c r="D100" s="1">
        <v>2</v>
      </c>
      <c r="E100" s="1">
        <v>2115</v>
      </c>
      <c r="H100" s="43">
        <v>140580</v>
      </c>
      <c r="I100" s="43">
        <v>1705980</v>
      </c>
    </row>
    <row r="101" spans="1:9" x14ac:dyDescent="0.35">
      <c r="A101" s="3">
        <v>94500012</v>
      </c>
      <c r="B101" s="3" t="s">
        <v>10</v>
      </c>
      <c r="C101" s="1">
        <v>45</v>
      </c>
      <c r="D101" s="1">
        <v>2</v>
      </c>
      <c r="E101" s="1">
        <v>2190</v>
      </c>
      <c r="H101" s="43">
        <v>148740</v>
      </c>
      <c r="I101" s="43">
        <v>1846560</v>
      </c>
    </row>
    <row r="102" spans="1:9" x14ac:dyDescent="0.35">
      <c r="A102" s="3">
        <v>94600012</v>
      </c>
      <c r="B102" s="3" t="s">
        <v>10</v>
      </c>
      <c r="C102" s="1">
        <v>46</v>
      </c>
      <c r="D102" s="1">
        <v>2</v>
      </c>
      <c r="E102" s="1">
        <v>2265</v>
      </c>
      <c r="H102" s="43">
        <v>158340</v>
      </c>
      <c r="I102" s="43">
        <v>1995300</v>
      </c>
    </row>
    <row r="103" spans="1:9" x14ac:dyDescent="0.35">
      <c r="A103" s="3">
        <v>94700012</v>
      </c>
      <c r="B103" s="3" t="s">
        <v>10</v>
      </c>
      <c r="C103" s="1">
        <v>47</v>
      </c>
      <c r="D103" s="1">
        <v>2</v>
      </c>
      <c r="E103" s="1">
        <v>2347</v>
      </c>
      <c r="H103" s="43">
        <v>167940</v>
      </c>
      <c r="I103" s="43">
        <v>2153640</v>
      </c>
    </row>
    <row r="104" spans="1:9" x14ac:dyDescent="0.35">
      <c r="A104" s="3">
        <v>94800012</v>
      </c>
      <c r="B104" s="3" t="s">
        <v>10</v>
      </c>
      <c r="C104" s="1">
        <v>48</v>
      </c>
      <c r="D104" s="1">
        <v>2</v>
      </c>
      <c r="E104" s="1">
        <v>2430</v>
      </c>
      <c r="H104" s="43">
        <v>177540</v>
      </c>
      <c r="I104" s="43">
        <v>2321580</v>
      </c>
    </row>
    <row r="105" spans="1:9" x14ac:dyDescent="0.35">
      <c r="A105" s="3">
        <v>94900012</v>
      </c>
      <c r="B105" s="3" t="s">
        <v>10</v>
      </c>
      <c r="C105" s="1">
        <v>49</v>
      </c>
      <c r="D105" s="1">
        <v>2</v>
      </c>
      <c r="E105" s="1">
        <v>2512</v>
      </c>
      <c r="H105" s="43">
        <v>187140</v>
      </c>
      <c r="I105" s="43">
        <v>2499120</v>
      </c>
    </row>
    <row r="106" spans="1:9" x14ac:dyDescent="0.35">
      <c r="A106" s="3">
        <v>95000012</v>
      </c>
      <c r="B106" s="3" t="s">
        <v>10</v>
      </c>
      <c r="C106" s="1">
        <v>50</v>
      </c>
      <c r="D106" s="1">
        <v>2</v>
      </c>
      <c r="E106" s="1">
        <v>2595</v>
      </c>
      <c r="H106" s="43">
        <v>198300</v>
      </c>
      <c r="I106" s="43">
        <v>2686260</v>
      </c>
    </row>
    <row r="107" spans="1:9" x14ac:dyDescent="0.35">
      <c r="A107" s="3">
        <v>90100013</v>
      </c>
      <c r="B107" s="3" t="s">
        <v>10</v>
      </c>
      <c r="C107" s="1">
        <v>1</v>
      </c>
      <c r="D107" s="1">
        <v>2</v>
      </c>
      <c r="E107" s="1">
        <v>360</v>
      </c>
      <c r="H107" s="43">
        <v>1125</v>
      </c>
      <c r="I107" s="43">
        <v>6000</v>
      </c>
    </row>
    <row r="108" spans="1:9" x14ac:dyDescent="0.35">
      <c r="A108" s="3">
        <v>90200013</v>
      </c>
      <c r="B108" s="3" t="s">
        <v>10</v>
      </c>
      <c r="C108" s="1">
        <v>2</v>
      </c>
      <c r="D108" s="1">
        <v>2</v>
      </c>
      <c r="E108" s="1">
        <v>382</v>
      </c>
      <c r="H108" s="43">
        <v>1575</v>
      </c>
      <c r="I108" s="43">
        <v>7125</v>
      </c>
    </row>
    <row r="109" spans="1:9" x14ac:dyDescent="0.35">
      <c r="A109" s="3">
        <v>90300013</v>
      </c>
      <c r="B109" s="3" t="s">
        <v>10</v>
      </c>
      <c r="C109" s="1">
        <v>3</v>
      </c>
      <c r="D109" s="1">
        <v>2</v>
      </c>
      <c r="E109" s="1">
        <v>405</v>
      </c>
      <c r="H109" s="43">
        <v>2025</v>
      </c>
      <c r="I109" s="43">
        <v>8700</v>
      </c>
    </row>
    <row r="110" spans="1:9" x14ac:dyDescent="0.35">
      <c r="A110" s="3">
        <v>90400013</v>
      </c>
      <c r="B110" s="3" t="s">
        <v>10</v>
      </c>
      <c r="C110" s="1">
        <v>4</v>
      </c>
      <c r="D110" s="1">
        <v>2</v>
      </c>
      <c r="E110" s="1">
        <v>427</v>
      </c>
      <c r="H110" s="43">
        <v>2475</v>
      </c>
      <c r="I110" s="43">
        <v>10725</v>
      </c>
    </row>
    <row r="111" spans="1:9" x14ac:dyDescent="0.35">
      <c r="A111" s="3">
        <v>90500013</v>
      </c>
      <c r="B111" s="3" t="s">
        <v>10</v>
      </c>
      <c r="C111" s="1">
        <v>5</v>
      </c>
      <c r="D111" s="1">
        <v>2</v>
      </c>
      <c r="E111" s="1">
        <v>450</v>
      </c>
      <c r="H111" s="43">
        <v>2925</v>
      </c>
      <c r="I111" s="43">
        <v>13200</v>
      </c>
    </row>
    <row r="112" spans="1:9" x14ac:dyDescent="0.35">
      <c r="A112" s="3">
        <v>90600013</v>
      </c>
      <c r="B112" s="3" t="s">
        <v>10</v>
      </c>
      <c r="C112" s="1">
        <v>6</v>
      </c>
      <c r="D112" s="1">
        <v>2</v>
      </c>
      <c r="E112" s="1">
        <v>472</v>
      </c>
      <c r="H112" s="43">
        <v>3675</v>
      </c>
      <c r="I112" s="43">
        <v>16125</v>
      </c>
    </row>
    <row r="113" spans="1:9" x14ac:dyDescent="0.35">
      <c r="A113" s="3">
        <v>90700013</v>
      </c>
      <c r="B113" s="3" t="s">
        <v>10</v>
      </c>
      <c r="C113" s="1">
        <v>7</v>
      </c>
      <c r="D113" s="1">
        <v>2</v>
      </c>
      <c r="E113" s="1">
        <v>506</v>
      </c>
      <c r="H113" s="43">
        <v>4425</v>
      </c>
      <c r="I113" s="43">
        <v>19800</v>
      </c>
    </row>
    <row r="114" spans="1:9" x14ac:dyDescent="0.35">
      <c r="A114" s="3">
        <v>90800013</v>
      </c>
      <c r="B114" s="3" t="s">
        <v>10</v>
      </c>
      <c r="C114" s="1">
        <v>8</v>
      </c>
      <c r="D114" s="1">
        <v>2</v>
      </c>
      <c r="E114" s="1">
        <v>540</v>
      </c>
      <c r="H114" s="43">
        <v>5175</v>
      </c>
      <c r="I114" s="43">
        <v>24225</v>
      </c>
    </row>
    <row r="115" spans="1:9" x14ac:dyDescent="0.35">
      <c r="A115" s="3">
        <v>90900013</v>
      </c>
      <c r="B115" s="3" t="s">
        <v>10</v>
      </c>
      <c r="C115" s="1">
        <v>9</v>
      </c>
      <c r="D115" s="1">
        <v>2</v>
      </c>
      <c r="E115" s="1">
        <v>573</v>
      </c>
      <c r="H115" s="43">
        <v>5925</v>
      </c>
      <c r="I115" s="43">
        <v>29400</v>
      </c>
    </row>
    <row r="116" spans="1:9" x14ac:dyDescent="0.35">
      <c r="A116" s="3">
        <v>91000013</v>
      </c>
      <c r="B116" s="3" t="s">
        <v>10</v>
      </c>
      <c r="C116" s="1">
        <v>10</v>
      </c>
      <c r="D116" s="1">
        <v>2</v>
      </c>
      <c r="E116" s="1">
        <v>607</v>
      </c>
      <c r="H116" s="43">
        <v>7125</v>
      </c>
      <c r="I116" s="43">
        <v>35325</v>
      </c>
    </row>
    <row r="117" spans="1:9" x14ac:dyDescent="0.35">
      <c r="A117" s="3">
        <v>91100013</v>
      </c>
      <c r="B117" s="3" t="s">
        <v>10</v>
      </c>
      <c r="C117" s="1">
        <v>11</v>
      </c>
      <c r="D117" s="1">
        <v>2</v>
      </c>
      <c r="E117" s="1">
        <v>641</v>
      </c>
      <c r="H117" s="43">
        <v>8325</v>
      </c>
      <c r="I117" s="43">
        <v>42450</v>
      </c>
    </row>
    <row r="118" spans="1:9" x14ac:dyDescent="0.35">
      <c r="A118" s="3">
        <v>91200013</v>
      </c>
      <c r="B118" s="3" t="s">
        <v>10</v>
      </c>
      <c r="C118" s="1">
        <v>12</v>
      </c>
      <c r="D118" s="1">
        <v>2</v>
      </c>
      <c r="E118" s="1">
        <v>686</v>
      </c>
      <c r="H118" s="43">
        <v>9525</v>
      </c>
      <c r="I118" s="43">
        <v>50775</v>
      </c>
    </row>
    <row r="119" spans="1:9" x14ac:dyDescent="0.35">
      <c r="A119" s="3">
        <v>91300013</v>
      </c>
      <c r="B119" s="3" t="s">
        <v>10</v>
      </c>
      <c r="C119" s="1">
        <v>13</v>
      </c>
      <c r="D119" s="1">
        <v>2</v>
      </c>
      <c r="E119" s="1">
        <v>731</v>
      </c>
      <c r="H119" s="43">
        <v>10725</v>
      </c>
      <c r="I119" s="43">
        <v>60300</v>
      </c>
    </row>
    <row r="120" spans="1:9" x14ac:dyDescent="0.35">
      <c r="A120" s="3">
        <v>91400013</v>
      </c>
      <c r="B120" s="3" t="s">
        <v>10</v>
      </c>
      <c r="C120" s="1">
        <v>14</v>
      </c>
      <c r="D120" s="1">
        <v>2</v>
      </c>
      <c r="E120" s="1">
        <v>776</v>
      </c>
      <c r="H120" s="43">
        <v>12525</v>
      </c>
      <c r="I120" s="43">
        <v>71025</v>
      </c>
    </row>
    <row r="121" spans="1:9" x14ac:dyDescent="0.35">
      <c r="A121" s="3">
        <v>91500013</v>
      </c>
      <c r="B121" s="3" t="s">
        <v>10</v>
      </c>
      <c r="C121" s="1">
        <v>15</v>
      </c>
      <c r="D121" s="1">
        <v>2</v>
      </c>
      <c r="E121" s="1">
        <v>821</v>
      </c>
      <c r="H121" s="43">
        <v>14325</v>
      </c>
      <c r="I121" s="43">
        <v>83550</v>
      </c>
    </row>
    <row r="122" spans="1:9" x14ac:dyDescent="0.35">
      <c r="A122" s="3">
        <v>91600013</v>
      </c>
      <c r="B122" s="3" t="s">
        <v>10</v>
      </c>
      <c r="C122" s="1">
        <v>16</v>
      </c>
      <c r="D122" s="1">
        <v>2</v>
      </c>
      <c r="E122" s="1">
        <v>866</v>
      </c>
      <c r="H122" s="43">
        <v>16125</v>
      </c>
      <c r="I122" s="43">
        <v>97875</v>
      </c>
    </row>
    <row r="123" spans="1:9" x14ac:dyDescent="0.35">
      <c r="A123" s="3">
        <v>91700013</v>
      </c>
      <c r="B123" s="3" t="s">
        <v>10</v>
      </c>
      <c r="C123" s="1">
        <v>17</v>
      </c>
      <c r="D123" s="1">
        <v>2</v>
      </c>
      <c r="E123" s="1">
        <v>922</v>
      </c>
      <c r="H123" s="43">
        <v>17925</v>
      </c>
      <c r="I123" s="43">
        <v>114000</v>
      </c>
    </row>
    <row r="124" spans="1:9" x14ac:dyDescent="0.35">
      <c r="A124" s="3">
        <v>91800013</v>
      </c>
      <c r="B124" s="3" t="s">
        <v>10</v>
      </c>
      <c r="C124" s="1">
        <v>18</v>
      </c>
      <c r="D124" s="1">
        <v>2</v>
      </c>
      <c r="E124" s="1">
        <v>978</v>
      </c>
      <c r="H124" s="43">
        <v>20475</v>
      </c>
      <c r="I124" s="43">
        <v>131925</v>
      </c>
    </row>
    <row r="125" spans="1:9" x14ac:dyDescent="0.35">
      <c r="A125" s="3">
        <v>91900013</v>
      </c>
      <c r="B125" s="3" t="s">
        <v>10</v>
      </c>
      <c r="C125" s="1">
        <v>19</v>
      </c>
      <c r="D125" s="1">
        <v>2</v>
      </c>
      <c r="E125" s="1">
        <v>1035</v>
      </c>
      <c r="H125" s="43">
        <v>23025</v>
      </c>
      <c r="I125" s="43">
        <v>152400</v>
      </c>
    </row>
    <row r="126" spans="1:9" x14ac:dyDescent="0.35">
      <c r="A126" s="3">
        <v>92000013</v>
      </c>
      <c r="B126" s="3" t="s">
        <v>10</v>
      </c>
      <c r="C126" s="1">
        <v>20</v>
      </c>
      <c r="D126" s="1">
        <v>2</v>
      </c>
      <c r="E126" s="1">
        <v>1091</v>
      </c>
      <c r="H126" s="43">
        <v>25575</v>
      </c>
      <c r="I126" s="43">
        <v>175425</v>
      </c>
    </row>
    <row r="127" spans="1:9" x14ac:dyDescent="0.35">
      <c r="A127" s="3">
        <v>92100013</v>
      </c>
      <c r="B127" s="3" t="s">
        <v>10</v>
      </c>
      <c r="C127" s="1">
        <v>21</v>
      </c>
      <c r="D127" s="1">
        <v>2</v>
      </c>
      <c r="E127" s="1">
        <v>1147</v>
      </c>
      <c r="H127" s="43">
        <v>28125</v>
      </c>
      <c r="I127" s="43">
        <v>201000</v>
      </c>
    </row>
    <row r="128" spans="1:9" x14ac:dyDescent="0.35">
      <c r="A128" s="3">
        <v>92200013</v>
      </c>
      <c r="B128" s="3" t="s">
        <v>10</v>
      </c>
      <c r="C128" s="1">
        <v>22</v>
      </c>
      <c r="D128" s="1">
        <v>2</v>
      </c>
      <c r="E128" s="1">
        <v>1215</v>
      </c>
      <c r="H128" s="43">
        <v>31575</v>
      </c>
      <c r="I128" s="43">
        <v>229125</v>
      </c>
    </row>
    <row r="129" spans="1:9" x14ac:dyDescent="0.35">
      <c r="A129" s="3">
        <v>92300013</v>
      </c>
      <c r="B129" s="3" t="s">
        <v>10</v>
      </c>
      <c r="C129" s="1">
        <v>23</v>
      </c>
      <c r="D129" s="1">
        <v>2</v>
      </c>
      <c r="E129" s="1">
        <v>1282</v>
      </c>
      <c r="H129" s="43">
        <v>35025</v>
      </c>
      <c r="I129" s="43">
        <v>260700</v>
      </c>
    </row>
    <row r="130" spans="1:9" x14ac:dyDescent="0.35">
      <c r="A130" s="3">
        <v>92400013</v>
      </c>
      <c r="B130" s="3" t="s">
        <v>10</v>
      </c>
      <c r="C130" s="1">
        <v>24</v>
      </c>
      <c r="D130" s="1">
        <v>2</v>
      </c>
      <c r="E130" s="1">
        <v>1350</v>
      </c>
      <c r="H130" s="43">
        <v>38475</v>
      </c>
      <c r="I130" s="43">
        <v>295725</v>
      </c>
    </row>
    <row r="131" spans="1:9" x14ac:dyDescent="0.35">
      <c r="A131" s="3">
        <v>92500013</v>
      </c>
      <c r="B131" s="3" t="s">
        <v>10</v>
      </c>
      <c r="C131" s="1">
        <v>25</v>
      </c>
      <c r="D131" s="1">
        <v>2</v>
      </c>
      <c r="E131" s="1">
        <v>1417</v>
      </c>
      <c r="H131" s="43">
        <v>41925</v>
      </c>
      <c r="I131" s="43">
        <v>334200</v>
      </c>
    </row>
    <row r="132" spans="1:9" x14ac:dyDescent="0.35">
      <c r="A132" s="3">
        <v>92600013</v>
      </c>
      <c r="B132" s="3" t="s">
        <v>10</v>
      </c>
      <c r="C132" s="1">
        <v>26</v>
      </c>
      <c r="D132" s="1">
        <v>2</v>
      </c>
      <c r="E132" s="1">
        <v>1485</v>
      </c>
      <c r="H132" s="43">
        <v>46425</v>
      </c>
      <c r="I132" s="43">
        <v>376125</v>
      </c>
    </row>
    <row r="133" spans="1:9" x14ac:dyDescent="0.35">
      <c r="A133" s="3">
        <v>92700013</v>
      </c>
      <c r="B133" s="3" t="s">
        <v>10</v>
      </c>
      <c r="C133" s="1">
        <v>27</v>
      </c>
      <c r="D133" s="1">
        <v>2</v>
      </c>
      <c r="E133" s="1">
        <v>1563</v>
      </c>
      <c r="H133" s="43">
        <v>50925</v>
      </c>
      <c r="I133" s="43">
        <v>422550</v>
      </c>
    </row>
    <row r="134" spans="1:9" x14ac:dyDescent="0.35">
      <c r="A134" s="3">
        <v>92800013</v>
      </c>
      <c r="B134" s="3" t="s">
        <v>10</v>
      </c>
      <c r="C134" s="1">
        <v>28</v>
      </c>
      <c r="D134" s="1">
        <v>2</v>
      </c>
      <c r="E134" s="1">
        <v>1642</v>
      </c>
      <c r="H134" s="43">
        <v>55425</v>
      </c>
      <c r="I134" s="43">
        <v>473475</v>
      </c>
    </row>
    <row r="135" spans="1:9" x14ac:dyDescent="0.35">
      <c r="A135" s="3">
        <v>92900013</v>
      </c>
      <c r="B135" s="3" t="s">
        <v>10</v>
      </c>
      <c r="C135" s="1">
        <v>29</v>
      </c>
      <c r="D135" s="1">
        <v>2</v>
      </c>
      <c r="E135" s="1">
        <v>1721</v>
      </c>
      <c r="H135" s="43">
        <v>59925</v>
      </c>
      <c r="I135" s="43">
        <v>528900</v>
      </c>
    </row>
    <row r="136" spans="1:9" x14ac:dyDescent="0.35">
      <c r="A136" s="3">
        <v>93000013</v>
      </c>
      <c r="B136" s="3" t="s">
        <v>10</v>
      </c>
      <c r="C136" s="1">
        <v>30</v>
      </c>
      <c r="D136" s="1">
        <v>2</v>
      </c>
      <c r="E136" s="1">
        <v>1800</v>
      </c>
      <c r="H136" s="43">
        <v>65625</v>
      </c>
      <c r="I136" s="43">
        <v>588825</v>
      </c>
    </row>
    <row r="137" spans="1:9" x14ac:dyDescent="0.35">
      <c r="A137" s="3">
        <v>93100013</v>
      </c>
      <c r="B137" s="3" t="s">
        <v>10</v>
      </c>
      <c r="C137" s="1">
        <v>31</v>
      </c>
      <c r="D137" s="1">
        <v>2</v>
      </c>
      <c r="E137" s="1">
        <v>1878</v>
      </c>
      <c r="H137" s="1">
        <v>71325</v>
      </c>
      <c r="I137" s="43">
        <v>654450</v>
      </c>
    </row>
    <row r="138" spans="1:9" x14ac:dyDescent="0.35">
      <c r="A138" s="1">
        <v>93200013</v>
      </c>
      <c r="B138" s="3" t="s">
        <v>10</v>
      </c>
      <c r="C138" s="1">
        <v>32</v>
      </c>
      <c r="D138" s="1">
        <v>2</v>
      </c>
      <c r="E138" s="1">
        <v>1968</v>
      </c>
      <c r="H138" s="1">
        <v>77025</v>
      </c>
      <c r="I138" s="43">
        <v>725775</v>
      </c>
    </row>
    <row r="139" spans="1:9" x14ac:dyDescent="0.35">
      <c r="A139" s="1">
        <v>93300013</v>
      </c>
      <c r="B139" s="3" t="s">
        <v>10</v>
      </c>
      <c r="C139" s="1">
        <v>33</v>
      </c>
      <c r="D139" s="1">
        <v>2</v>
      </c>
      <c r="E139" s="1">
        <v>2058</v>
      </c>
      <c r="H139" s="1">
        <v>82725</v>
      </c>
      <c r="I139" s="43">
        <v>802800</v>
      </c>
    </row>
    <row r="140" spans="1:9" x14ac:dyDescent="0.35">
      <c r="A140" s="1">
        <v>93400013</v>
      </c>
      <c r="B140" s="3" t="s">
        <v>10</v>
      </c>
      <c r="C140" s="1">
        <v>34</v>
      </c>
      <c r="D140" s="1">
        <v>2</v>
      </c>
      <c r="E140" s="1">
        <v>2148</v>
      </c>
      <c r="H140" s="1">
        <v>89775</v>
      </c>
      <c r="I140" s="43">
        <v>885525</v>
      </c>
    </row>
    <row r="141" spans="1:9" x14ac:dyDescent="0.35">
      <c r="A141" s="1">
        <v>93500013</v>
      </c>
      <c r="B141" s="3" t="s">
        <v>10</v>
      </c>
      <c r="C141" s="1">
        <v>35</v>
      </c>
      <c r="D141" s="1">
        <v>2</v>
      </c>
      <c r="E141" s="1">
        <v>2238</v>
      </c>
      <c r="H141" s="1">
        <v>96825</v>
      </c>
      <c r="I141" s="43">
        <v>975300</v>
      </c>
    </row>
    <row r="142" spans="1:9" x14ac:dyDescent="0.2">
      <c r="A142" s="1">
        <v>93600013</v>
      </c>
      <c r="B142" s="3" t="s">
        <v>10</v>
      </c>
      <c r="C142" s="1">
        <v>36</v>
      </c>
      <c r="D142" s="1">
        <v>2</v>
      </c>
      <c r="E142" s="1">
        <v>2328</v>
      </c>
      <c r="H142" s="1">
        <v>103875</v>
      </c>
      <c r="I142" s="1">
        <v>1072125</v>
      </c>
    </row>
    <row r="143" spans="1:9" x14ac:dyDescent="0.2">
      <c r="A143" s="1">
        <v>93700013</v>
      </c>
      <c r="B143" s="3" t="s">
        <v>10</v>
      </c>
      <c r="C143" s="1">
        <v>37</v>
      </c>
      <c r="D143" s="1">
        <v>2</v>
      </c>
      <c r="E143" s="1">
        <v>2430</v>
      </c>
      <c r="H143" s="1">
        <v>110925</v>
      </c>
      <c r="I143" s="1">
        <v>1176000</v>
      </c>
    </row>
    <row r="144" spans="1:9" x14ac:dyDescent="0.2">
      <c r="A144" s="1">
        <v>93800013</v>
      </c>
      <c r="B144" s="3" t="s">
        <v>10</v>
      </c>
      <c r="C144" s="1">
        <v>38</v>
      </c>
      <c r="D144" s="1">
        <v>2</v>
      </c>
      <c r="E144" s="1">
        <v>2531</v>
      </c>
      <c r="H144" s="1">
        <v>119475</v>
      </c>
      <c r="I144" s="1">
        <v>1286925</v>
      </c>
    </row>
    <row r="145" spans="1:9" x14ac:dyDescent="0.2">
      <c r="A145" s="1">
        <v>93900013</v>
      </c>
      <c r="B145" s="3" t="s">
        <v>10</v>
      </c>
      <c r="C145" s="1">
        <v>39</v>
      </c>
      <c r="D145" s="1">
        <v>2</v>
      </c>
      <c r="E145" s="1">
        <v>2632</v>
      </c>
      <c r="H145" s="1">
        <v>128025</v>
      </c>
      <c r="I145" s="1">
        <v>1406400</v>
      </c>
    </row>
    <row r="146" spans="1:9" x14ac:dyDescent="0.2">
      <c r="A146" s="1">
        <v>94000013</v>
      </c>
      <c r="B146" s="3" t="s">
        <v>10</v>
      </c>
      <c r="C146" s="1">
        <v>40</v>
      </c>
      <c r="D146" s="1">
        <v>2</v>
      </c>
      <c r="E146" s="1">
        <v>2733</v>
      </c>
      <c r="H146" s="1">
        <v>136575</v>
      </c>
      <c r="I146" s="1">
        <v>1534425</v>
      </c>
    </row>
    <row r="147" spans="1:9" x14ac:dyDescent="0.2">
      <c r="A147" s="1">
        <v>94100013</v>
      </c>
      <c r="B147" s="3" t="s">
        <v>10</v>
      </c>
      <c r="C147" s="1">
        <v>41</v>
      </c>
      <c r="D147" s="1">
        <v>2</v>
      </c>
      <c r="E147" s="1">
        <v>2835</v>
      </c>
      <c r="H147" s="1">
        <v>145125</v>
      </c>
      <c r="I147" s="1">
        <v>1671000</v>
      </c>
    </row>
    <row r="148" spans="1:9" x14ac:dyDescent="0.2">
      <c r="A148" s="1">
        <v>94200013</v>
      </c>
      <c r="B148" s="3" t="s">
        <v>10</v>
      </c>
      <c r="C148" s="1">
        <v>42</v>
      </c>
      <c r="D148" s="1">
        <v>2</v>
      </c>
      <c r="E148" s="1">
        <v>2947</v>
      </c>
      <c r="H148" s="1">
        <v>155325</v>
      </c>
      <c r="I148" s="1">
        <v>1816125</v>
      </c>
    </row>
    <row r="149" spans="1:9" x14ac:dyDescent="0.2">
      <c r="A149" s="1">
        <v>94300013</v>
      </c>
      <c r="B149" s="3" t="s">
        <v>10</v>
      </c>
      <c r="C149" s="1">
        <v>43</v>
      </c>
      <c r="D149" s="1">
        <v>2</v>
      </c>
      <c r="E149" s="1">
        <v>3060</v>
      </c>
      <c r="H149" s="1">
        <v>165525</v>
      </c>
      <c r="I149" s="1">
        <v>1971450</v>
      </c>
    </row>
    <row r="150" spans="1:9" x14ac:dyDescent="0.2">
      <c r="A150" s="1">
        <v>94400013</v>
      </c>
      <c r="B150" s="3" t="s">
        <v>10</v>
      </c>
      <c r="C150" s="1">
        <v>44</v>
      </c>
      <c r="D150" s="1">
        <v>2</v>
      </c>
      <c r="E150" s="1">
        <v>3172</v>
      </c>
      <c r="H150" s="1">
        <v>175725</v>
      </c>
      <c r="I150" s="1">
        <v>2136975</v>
      </c>
    </row>
    <row r="151" spans="1:9" x14ac:dyDescent="0.2">
      <c r="A151" s="1">
        <v>94500013</v>
      </c>
      <c r="B151" s="3" t="s">
        <v>10</v>
      </c>
      <c r="C151" s="1">
        <v>45</v>
      </c>
      <c r="D151" s="1">
        <v>2</v>
      </c>
      <c r="E151" s="1">
        <v>3285</v>
      </c>
      <c r="H151" s="1">
        <v>185925</v>
      </c>
      <c r="I151" s="1">
        <v>2312700</v>
      </c>
    </row>
    <row r="152" spans="1:9" x14ac:dyDescent="0.2">
      <c r="A152" s="1">
        <v>94600013</v>
      </c>
      <c r="B152" s="3" t="s">
        <v>10</v>
      </c>
      <c r="C152" s="1">
        <v>46</v>
      </c>
      <c r="D152" s="1">
        <v>2</v>
      </c>
      <c r="E152" s="1">
        <v>3397</v>
      </c>
      <c r="H152" s="1">
        <v>197925</v>
      </c>
      <c r="I152" s="1">
        <v>2498625</v>
      </c>
    </row>
    <row r="153" spans="1:9" x14ac:dyDescent="0.2">
      <c r="A153" s="1">
        <v>94700013</v>
      </c>
      <c r="B153" s="3" t="s">
        <v>10</v>
      </c>
      <c r="C153" s="1">
        <v>47</v>
      </c>
      <c r="D153" s="1">
        <v>2</v>
      </c>
      <c r="E153" s="1">
        <v>3521</v>
      </c>
      <c r="H153" s="1">
        <v>209925</v>
      </c>
      <c r="I153" s="1">
        <v>2696550</v>
      </c>
    </row>
    <row r="154" spans="1:9" x14ac:dyDescent="0.2">
      <c r="A154" s="1">
        <v>94800013</v>
      </c>
      <c r="B154" s="3" t="s">
        <v>10</v>
      </c>
      <c r="C154" s="1">
        <v>48</v>
      </c>
      <c r="D154" s="1">
        <v>2</v>
      </c>
      <c r="E154" s="1">
        <v>3645</v>
      </c>
      <c r="H154" s="1">
        <v>221925</v>
      </c>
      <c r="I154" s="1">
        <v>2906475</v>
      </c>
    </row>
    <row r="155" spans="1:9" x14ac:dyDescent="0.2">
      <c r="A155" s="1">
        <v>94900013</v>
      </c>
      <c r="B155" s="3" t="s">
        <v>10</v>
      </c>
      <c r="C155" s="1">
        <v>49</v>
      </c>
      <c r="D155" s="1">
        <v>2</v>
      </c>
      <c r="E155" s="1">
        <v>3768</v>
      </c>
      <c r="H155" s="1">
        <v>233925</v>
      </c>
      <c r="I155" s="1">
        <v>3128400</v>
      </c>
    </row>
    <row r="156" spans="1:9" x14ac:dyDescent="0.2">
      <c r="A156" s="1">
        <v>95000013</v>
      </c>
      <c r="B156" s="3" t="s">
        <v>10</v>
      </c>
      <c r="C156" s="1">
        <v>50</v>
      </c>
      <c r="D156" s="1">
        <v>2</v>
      </c>
      <c r="E156" s="1">
        <v>3892</v>
      </c>
      <c r="H156" s="1">
        <v>247875</v>
      </c>
      <c r="I156" s="1">
        <v>3362325</v>
      </c>
    </row>
    <row r="157" spans="1:9" x14ac:dyDescent="0.2">
      <c r="A157" s="1">
        <v>90100014</v>
      </c>
      <c r="B157" s="3" t="s">
        <v>10</v>
      </c>
      <c r="C157" s="1">
        <v>1</v>
      </c>
      <c r="D157" s="1">
        <v>2</v>
      </c>
      <c r="E157" s="1">
        <v>640</v>
      </c>
      <c r="H157" s="1">
        <v>1462</v>
      </c>
      <c r="I157" s="1">
        <v>25000</v>
      </c>
    </row>
    <row r="158" spans="1:9" x14ac:dyDescent="0.2">
      <c r="A158" s="1">
        <v>90200014</v>
      </c>
      <c r="B158" s="3" t="s">
        <v>10</v>
      </c>
      <c r="C158" s="1">
        <v>2</v>
      </c>
      <c r="D158" s="1">
        <v>2</v>
      </c>
      <c r="E158" s="1">
        <v>680</v>
      </c>
      <c r="H158" s="1">
        <v>2047</v>
      </c>
      <c r="I158" s="1">
        <v>26462</v>
      </c>
    </row>
    <row r="159" spans="1:9" x14ac:dyDescent="0.2">
      <c r="A159" s="1">
        <v>90300014</v>
      </c>
      <c r="B159" s="3" t="s">
        <v>10</v>
      </c>
      <c r="C159" s="1">
        <v>3</v>
      </c>
      <c r="D159" s="1">
        <v>2</v>
      </c>
      <c r="E159" s="1">
        <v>720</v>
      </c>
      <c r="H159" s="1">
        <v>2632</v>
      </c>
      <c r="I159" s="1">
        <v>28509</v>
      </c>
    </row>
    <row r="160" spans="1:9" x14ac:dyDescent="0.2">
      <c r="A160" s="1">
        <v>90400014</v>
      </c>
      <c r="B160" s="3" t="s">
        <v>10</v>
      </c>
      <c r="C160" s="1">
        <v>4</v>
      </c>
      <c r="D160" s="1">
        <v>2</v>
      </c>
      <c r="E160" s="1">
        <v>760</v>
      </c>
      <c r="H160" s="1">
        <v>3217</v>
      </c>
      <c r="I160" s="1">
        <v>31141</v>
      </c>
    </row>
    <row r="161" spans="1:9" x14ac:dyDescent="0.2">
      <c r="A161" s="1">
        <v>90500014</v>
      </c>
      <c r="B161" s="3" t="s">
        <v>10</v>
      </c>
      <c r="C161" s="1">
        <v>5</v>
      </c>
      <c r="D161" s="1">
        <v>2</v>
      </c>
      <c r="E161" s="1">
        <v>800</v>
      </c>
      <c r="H161" s="1">
        <v>3802</v>
      </c>
      <c r="I161" s="1">
        <v>34358</v>
      </c>
    </row>
    <row r="162" spans="1:9" x14ac:dyDescent="0.2">
      <c r="A162" s="1">
        <v>90600014</v>
      </c>
      <c r="B162" s="3" t="s">
        <v>10</v>
      </c>
      <c r="C162" s="1">
        <v>6</v>
      </c>
      <c r="D162" s="1">
        <v>2</v>
      </c>
      <c r="E162" s="1">
        <v>840</v>
      </c>
      <c r="H162" s="1">
        <v>4777</v>
      </c>
      <c r="I162" s="1">
        <v>38160</v>
      </c>
    </row>
    <row r="163" spans="1:9" x14ac:dyDescent="0.2">
      <c r="A163" s="1">
        <v>90700014</v>
      </c>
      <c r="B163" s="3" t="s">
        <v>10</v>
      </c>
      <c r="C163" s="1">
        <v>7</v>
      </c>
      <c r="D163" s="1">
        <v>2</v>
      </c>
      <c r="E163" s="1">
        <v>900</v>
      </c>
      <c r="H163" s="1">
        <v>5752</v>
      </c>
      <c r="I163" s="1">
        <v>42937</v>
      </c>
    </row>
    <row r="164" spans="1:9" x14ac:dyDescent="0.2">
      <c r="A164" s="1">
        <v>90800014</v>
      </c>
      <c r="B164" s="3" t="s">
        <v>10</v>
      </c>
      <c r="C164" s="1">
        <v>8</v>
      </c>
      <c r="D164" s="1">
        <v>2</v>
      </c>
      <c r="E164" s="1">
        <v>960</v>
      </c>
      <c r="H164" s="1">
        <v>6727</v>
      </c>
      <c r="I164" s="1">
        <v>48689</v>
      </c>
    </row>
    <row r="165" spans="1:9" x14ac:dyDescent="0.2">
      <c r="A165" s="1">
        <v>90900014</v>
      </c>
      <c r="B165" s="3" t="s">
        <v>10</v>
      </c>
      <c r="C165" s="1">
        <v>9</v>
      </c>
      <c r="D165" s="1">
        <v>2</v>
      </c>
      <c r="E165" s="1">
        <v>1020</v>
      </c>
      <c r="H165" s="1">
        <v>7702</v>
      </c>
      <c r="I165" s="1">
        <v>55416</v>
      </c>
    </row>
    <row r="166" spans="1:9" x14ac:dyDescent="0.2">
      <c r="A166" s="1">
        <v>91000014</v>
      </c>
      <c r="B166" s="3" t="s">
        <v>10</v>
      </c>
      <c r="C166" s="1">
        <v>10</v>
      </c>
      <c r="D166" s="1">
        <v>2</v>
      </c>
      <c r="E166" s="1">
        <v>1080</v>
      </c>
      <c r="H166" s="1">
        <v>9262</v>
      </c>
      <c r="I166" s="1">
        <v>63118</v>
      </c>
    </row>
    <row r="167" spans="1:9" x14ac:dyDescent="0.2">
      <c r="A167" s="1">
        <v>91100014</v>
      </c>
      <c r="B167" s="3" t="s">
        <v>10</v>
      </c>
      <c r="C167" s="1">
        <v>11</v>
      </c>
      <c r="D167" s="1">
        <v>2</v>
      </c>
      <c r="E167" s="1">
        <v>1140</v>
      </c>
      <c r="H167" s="1">
        <v>10822</v>
      </c>
      <c r="I167" s="1">
        <v>72380</v>
      </c>
    </row>
    <row r="168" spans="1:9" x14ac:dyDescent="0.2">
      <c r="A168" s="1">
        <v>91200014</v>
      </c>
      <c r="B168" s="3" t="s">
        <v>10</v>
      </c>
      <c r="C168" s="1">
        <v>12</v>
      </c>
      <c r="D168" s="1">
        <v>2</v>
      </c>
      <c r="E168" s="1">
        <v>1220</v>
      </c>
      <c r="H168" s="1">
        <v>12382</v>
      </c>
      <c r="I168" s="1">
        <v>83202</v>
      </c>
    </row>
    <row r="169" spans="1:9" x14ac:dyDescent="0.2">
      <c r="A169" s="1">
        <v>91300014</v>
      </c>
      <c r="B169" s="3" t="s">
        <v>10</v>
      </c>
      <c r="C169" s="1">
        <v>13</v>
      </c>
      <c r="D169" s="1">
        <v>2</v>
      </c>
      <c r="E169" s="1">
        <v>1300</v>
      </c>
      <c r="H169" s="1">
        <v>13942</v>
      </c>
      <c r="I169" s="1">
        <v>95584</v>
      </c>
    </row>
    <row r="170" spans="1:9" x14ac:dyDescent="0.2">
      <c r="A170" s="1">
        <v>91400014</v>
      </c>
      <c r="B170" s="3" t="s">
        <v>10</v>
      </c>
      <c r="C170" s="1">
        <v>14</v>
      </c>
      <c r="D170" s="1">
        <v>2</v>
      </c>
      <c r="E170" s="1">
        <v>1380</v>
      </c>
      <c r="H170" s="1">
        <v>16282</v>
      </c>
      <c r="I170" s="1">
        <v>109526</v>
      </c>
    </row>
    <row r="171" spans="1:9" x14ac:dyDescent="0.2">
      <c r="A171" s="1">
        <v>91500014</v>
      </c>
      <c r="B171" s="3" t="s">
        <v>10</v>
      </c>
      <c r="C171" s="1">
        <v>15</v>
      </c>
      <c r="D171" s="1">
        <v>2</v>
      </c>
      <c r="E171" s="1">
        <v>1460</v>
      </c>
      <c r="H171" s="1">
        <v>18622</v>
      </c>
      <c r="I171" s="1">
        <v>125808</v>
      </c>
    </row>
    <row r="172" spans="1:9" x14ac:dyDescent="0.2">
      <c r="A172" s="1">
        <v>91600014</v>
      </c>
      <c r="B172" s="3" t="s">
        <v>10</v>
      </c>
      <c r="C172" s="1">
        <v>16</v>
      </c>
      <c r="D172" s="1">
        <v>2</v>
      </c>
      <c r="E172" s="1">
        <v>1540</v>
      </c>
      <c r="H172" s="1">
        <v>20962</v>
      </c>
      <c r="I172" s="1">
        <v>144430</v>
      </c>
    </row>
    <row r="173" spans="1:9" x14ac:dyDescent="0.2">
      <c r="A173" s="1">
        <v>91700014</v>
      </c>
      <c r="B173" s="3" t="s">
        <v>10</v>
      </c>
      <c r="C173" s="1">
        <v>17</v>
      </c>
      <c r="D173" s="1">
        <v>2</v>
      </c>
      <c r="E173" s="1">
        <v>1640</v>
      </c>
      <c r="H173" s="1">
        <v>23302</v>
      </c>
      <c r="I173" s="1">
        <v>165392</v>
      </c>
    </row>
    <row r="174" spans="1:9" x14ac:dyDescent="0.2">
      <c r="A174" s="1">
        <v>91800014</v>
      </c>
      <c r="B174" s="3" t="s">
        <v>10</v>
      </c>
      <c r="C174" s="1">
        <v>18</v>
      </c>
      <c r="D174" s="1">
        <v>2</v>
      </c>
      <c r="E174" s="1">
        <v>1740</v>
      </c>
      <c r="H174" s="1">
        <v>26617</v>
      </c>
      <c r="I174" s="1">
        <v>188694</v>
      </c>
    </row>
    <row r="175" spans="1:9" x14ac:dyDescent="0.2">
      <c r="A175" s="1">
        <v>91900014</v>
      </c>
      <c r="B175" s="3" t="s">
        <v>10</v>
      </c>
      <c r="C175" s="1">
        <v>19</v>
      </c>
      <c r="D175" s="1">
        <v>2</v>
      </c>
      <c r="E175" s="1">
        <v>1840</v>
      </c>
      <c r="H175" s="1">
        <v>29932</v>
      </c>
      <c r="I175" s="1">
        <v>215311</v>
      </c>
    </row>
    <row r="176" spans="1:9" x14ac:dyDescent="0.2">
      <c r="A176" s="1">
        <v>92000014</v>
      </c>
      <c r="B176" s="3" t="s">
        <v>10</v>
      </c>
      <c r="C176" s="1">
        <v>20</v>
      </c>
      <c r="D176" s="1">
        <v>2</v>
      </c>
      <c r="E176" s="1">
        <v>1940</v>
      </c>
      <c r="H176" s="1">
        <v>33247</v>
      </c>
      <c r="I176" s="1">
        <v>245243</v>
      </c>
    </row>
    <row r="177" spans="1:9" x14ac:dyDescent="0.2">
      <c r="A177" s="1">
        <v>92100014</v>
      </c>
      <c r="B177" s="3" t="s">
        <v>10</v>
      </c>
      <c r="C177" s="1">
        <v>21</v>
      </c>
      <c r="D177" s="1">
        <v>2</v>
      </c>
      <c r="E177" s="1">
        <v>2040</v>
      </c>
      <c r="H177" s="1">
        <v>36562</v>
      </c>
      <c r="I177" s="1">
        <v>278490</v>
      </c>
    </row>
    <row r="178" spans="1:9" x14ac:dyDescent="0.2">
      <c r="A178" s="1">
        <v>92200014</v>
      </c>
      <c r="B178" s="3" t="s">
        <v>10</v>
      </c>
      <c r="C178" s="1">
        <v>22</v>
      </c>
      <c r="D178" s="1">
        <v>2</v>
      </c>
      <c r="E178" s="1">
        <v>2160</v>
      </c>
      <c r="H178" s="1">
        <v>41047</v>
      </c>
      <c r="I178" s="1">
        <v>315052</v>
      </c>
    </row>
    <row r="179" spans="1:9" x14ac:dyDescent="0.2">
      <c r="A179" s="1">
        <v>92300014</v>
      </c>
      <c r="B179" s="3" t="s">
        <v>10</v>
      </c>
      <c r="C179" s="1">
        <v>23</v>
      </c>
      <c r="D179" s="1">
        <v>2</v>
      </c>
      <c r="E179" s="1">
        <v>2280</v>
      </c>
      <c r="H179" s="1">
        <v>45532</v>
      </c>
      <c r="I179" s="1">
        <v>356099</v>
      </c>
    </row>
    <row r="180" spans="1:9" x14ac:dyDescent="0.2">
      <c r="A180" s="1">
        <v>92400014</v>
      </c>
      <c r="B180" s="3" t="s">
        <v>10</v>
      </c>
      <c r="C180" s="1">
        <v>24</v>
      </c>
      <c r="D180" s="1">
        <v>2</v>
      </c>
      <c r="E180" s="1">
        <v>2400</v>
      </c>
      <c r="H180" s="1">
        <v>50017</v>
      </c>
      <c r="I180" s="1">
        <v>401631</v>
      </c>
    </row>
    <row r="181" spans="1:9" x14ac:dyDescent="0.2">
      <c r="A181" s="1">
        <v>92500014</v>
      </c>
      <c r="B181" s="3" t="s">
        <v>10</v>
      </c>
      <c r="C181" s="1">
        <v>25</v>
      </c>
      <c r="D181" s="1">
        <v>2</v>
      </c>
      <c r="E181" s="1">
        <v>2520</v>
      </c>
      <c r="H181" s="1">
        <v>54502</v>
      </c>
      <c r="I181" s="1">
        <v>451648</v>
      </c>
    </row>
    <row r="182" spans="1:9" x14ac:dyDescent="0.2">
      <c r="A182" s="1">
        <v>92600014</v>
      </c>
      <c r="B182" s="3" t="s">
        <v>10</v>
      </c>
      <c r="C182" s="1">
        <v>26</v>
      </c>
      <c r="D182" s="1">
        <v>2</v>
      </c>
      <c r="E182" s="1">
        <v>2640</v>
      </c>
      <c r="H182" s="1">
        <v>60352</v>
      </c>
      <c r="I182" s="1">
        <v>506150</v>
      </c>
    </row>
    <row r="183" spans="1:9" x14ac:dyDescent="0.2">
      <c r="A183" s="1">
        <v>92700014</v>
      </c>
      <c r="B183" s="3" t="s">
        <v>10</v>
      </c>
      <c r="C183" s="1">
        <v>27</v>
      </c>
      <c r="D183" s="1">
        <v>2</v>
      </c>
      <c r="E183" s="1">
        <v>2780</v>
      </c>
      <c r="H183" s="1">
        <v>66202</v>
      </c>
      <c r="I183" s="1">
        <v>566502</v>
      </c>
    </row>
    <row r="184" spans="1:9" x14ac:dyDescent="0.2">
      <c r="A184" s="1">
        <v>92800014</v>
      </c>
      <c r="B184" s="3" t="s">
        <v>10</v>
      </c>
      <c r="C184" s="1">
        <v>28</v>
      </c>
      <c r="D184" s="1">
        <v>2</v>
      </c>
      <c r="E184" s="1">
        <v>2920</v>
      </c>
      <c r="H184" s="1">
        <v>72052</v>
      </c>
      <c r="I184" s="1">
        <v>632704</v>
      </c>
    </row>
    <row r="185" spans="1:9" x14ac:dyDescent="0.2">
      <c r="A185" s="1">
        <v>92900014</v>
      </c>
      <c r="B185" s="3" t="s">
        <v>10</v>
      </c>
      <c r="C185" s="1">
        <v>29</v>
      </c>
      <c r="D185" s="1">
        <v>2</v>
      </c>
      <c r="E185" s="1">
        <v>3060</v>
      </c>
      <c r="H185" s="1">
        <v>77902</v>
      </c>
      <c r="I185" s="1">
        <v>704756</v>
      </c>
    </row>
    <row r="186" spans="1:9" x14ac:dyDescent="0.2">
      <c r="A186" s="1">
        <v>93000014</v>
      </c>
      <c r="B186" s="3" t="s">
        <v>10</v>
      </c>
      <c r="C186" s="1">
        <v>30</v>
      </c>
      <c r="D186" s="1">
        <v>2</v>
      </c>
      <c r="E186" s="1">
        <v>3200</v>
      </c>
      <c r="H186" s="1">
        <v>85312</v>
      </c>
      <c r="I186" s="1">
        <v>782658</v>
      </c>
    </row>
    <row r="187" spans="1:9" x14ac:dyDescent="0.2">
      <c r="A187" s="1">
        <v>93100014</v>
      </c>
      <c r="B187" s="3" t="s">
        <v>10</v>
      </c>
      <c r="C187" s="1">
        <v>31</v>
      </c>
      <c r="D187" s="1">
        <v>2</v>
      </c>
      <c r="E187" s="1">
        <v>3340</v>
      </c>
      <c r="H187" s="1">
        <v>92722</v>
      </c>
      <c r="I187" s="1">
        <v>867970</v>
      </c>
    </row>
    <row r="188" spans="1:9" x14ac:dyDescent="0.2">
      <c r="A188" s="1">
        <v>93200014</v>
      </c>
      <c r="B188" s="3" t="s">
        <v>10</v>
      </c>
      <c r="C188" s="1">
        <v>32</v>
      </c>
      <c r="D188" s="1">
        <v>2</v>
      </c>
      <c r="E188" s="1">
        <v>3500</v>
      </c>
      <c r="H188" s="1">
        <v>100132</v>
      </c>
      <c r="I188" s="1">
        <v>960692</v>
      </c>
    </row>
    <row r="189" spans="1:9" x14ac:dyDescent="0.2">
      <c r="A189" s="1">
        <v>93300014</v>
      </c>
      <c r="B189" s="3" t="s">
        <v>10</v>
      </c>
      <c r="C189" s="1">
        <v>33</v>
      </c>
      <c r="D189" s="1">
        <v>2</v>
      </c>
      <c r="E189" s="1">
        <v>3660</v>
      </c>
      <c r="H189" s="1">
        <v>107542</v>
      </c>
      <c r="I189" s="1">
        <v>1060824</v>
      </c>
    </row>
    <row r="190" spans="1:9" x14ac:dyDescent="0.2">
      <c r="A190" s="1">
        <v>93400014</v>
      </c>
      <c r="B190" s="3" t="s">
        <v>10</v>
      </c>
      <c r="C190" s="1">
        <v>34</v>
      </c>
      <c r="D190" s="1">
        <v>2</v>
      </c>
      <c r="E190" s="1">
        <v>3820</v>
      </c>
      <c r="H190" s="1">
        <v>116707</v>
      </c>
      <c r="I190" s="1">
        <v>1168366</v>
      </c>
    </row>
    <row r="191" spans="1:9" x14ac:dyDescent="0.2">
      <c r="A191" s="1">
        <v>93500014</v>
      </c>
      <c r="B191" s="3" t="s">
        <v>10</v>
      </c>
      <c r="C191" s="1">
        <v>35</v>
      </c>
      <c r="D191" s="1">
        <v>2</v>
      </c>
      <c r="E191" s="1">
        <v>3980</v>
      </c>
      <c r="H191" s="1">
        <v>125872</v>
      </c>
      <c r="I191" s="1">
        <v>1285073</v>
      </c>
    </row>
    <row r="192" spans="1:9" x14ac:dyDescent="0.2">
      <c r="A192" s="1">
        <v>93600014</v>
      </c>
      <c r="B192" s="3" t="s">
        <v>10</v>
      </c>
      <c r="C192" s="1">
        <v>36</v>
      </c>
      <c r="D192" s="1">
        <v>2</v>
      </c>
      <c r="E192" s="1">
        <v>4140</v>
      </c>
      <c r="H192" s="1">
        <v>135037</v>
      </c>
      <c r="I192" s="1">
        <v>1410945</v>
      </c>
    </row>
    <row r="193" spans="1:9" x14ac:dyDescent="0.2">
      <c r="A193" s="1">
        <v>93700014</v>
      </c>
      <c r="B193" s="3" t="s">
        <v>10</v>
      </c>
      <c r="C193" s="1">
        <v>37</v>
      </c>
      <c r="D193" s="1">
        <v>2</v>
      </c>
      <c r="E193" s="1">
        <v>4320</v>
      </c>
      <c r="H193" s="1">
        <v>144202</v>
      </c>
      <c r="I193" s="1">
        <v>1545982</v>
      </c>
    </row>
    <row r="194" spans="1:9" x14ac:dyDescent="0.2">
      <c r="A194" s="1">
        <v>93800014</v>
      </c>
      <c r="B194" s="3" t="s">
        <v>10</v>
      </c>
      <c r="C194" s="1">
        <v>38</v>
      </c>
      <c r="D194" s="1">
        <v>2</v>
      </c>
      <c r="E194" s="1">
        <v>4500</v>
      </c>
      <c r="H194" s="1">
        <v>155317</v>
      </c>
      <c r="I194" s="1">
        <v>1690184</v>
      </c>
    </row>
    <row r="195" spans="1:9" x14ac:dyDescent="0.2">
      <c r="A195" s="1">
        <v>93900014</v>
      </c>
      <c r="B195" s="3" t="s">
        <v>10</v>
      </c>
      <c r="C195" s="1">
        <v>39</v>
      </c>
      <c r="D195" s="1">
        <v>2</v>
      </c>
      <c r="E195" s="1">
        <v>4680</v>
      </c>
      <c r="H195" s="1">
        <v>166432</v>
      </c>
      <c r="I195" s="1">
        <v>1845501</v>
      </c>
    </row>
    <row r="196" spans="1:9" x14ac:dyDescent="0.2">
      <c r="A196" s="1">
        <v>94000014</v>
      </c>
      <c r="B196" s="3" t="s">
        <v>10</v>
      </c>
      <c r="C196" s="1">
        <v>40</v>
      </c>
      <c r="D196" s="1">
        <v>2</v>
      </c>
      <c r="E196" s="1">
        <v>4860</v>
      </c>
      <c r="H196" s="1">
        <v>177547</v>
      </c>
      <c r="I196" s="1">
        <v>2011933</v>
      </c>
    </row>
    <row r="197" spans="1:9" x14ac:dyDescent="0.2">
      <c r="A197" s="1">
        <v>94100014</v>
      </c>
      <c r="B197" s="3" t="s">
        <v>10</v>
      </c>
      <c r="C197" s="1">
        <v>41</v>
      </c>
      <c r="D197" s="1">
        <v>2</v>
      </c>
      <c r="E197" s="1">
        <v>5040</v>
      </c>
      <c r="H197" s="1">
        <v>188662</v>
      </c>
      <c r="I197" s="1">
        <v>2189480</v>
      </c>
    </row>
    <row r="198" spans="1:9" x14ac:dyDescent="0.2">
      <c r="A198" s="1">
        <v>94200014</v>
      </c>
      <c r="B198" s="3" t="s">
        <v>10</v>
      </c>
      <c r="C198" s="1">
        <v>42</v>
      </c>
      <c r="D198" s="1">
        <v>2</v>
      </c>
      <c r="E198" s="1">
        <v>5240</v>
      </c>
      <c r="H198" s="1">
        <v>201922</v>
      </c>
      <c r="I198" s="1">
        <v>2378142</v>
      </c>
    </row>
    <row r="199" spans="1:9" x14ac:dyDescent="0.2">
      <c r="A199" s="1">
        <v>94300014</v>
      </c>
      <c r="B199" s="3" t="s">
        <v>10</v>
      </c>
      <c r="C199" s="1">
        <v>43</v>
      </c>
      <c r="D199" s="1">
        <v>2</v>
      </c>
      <c r="E199" s="1">
        <v>5440</v>
      </c>
      <c r="H199" s="1">
        <v>215182</v>
      </c>
      <c r="I199" s="1">
        <v>2580064</v>
      </c>
    </row>
    <row r="200" spans="1:9" x14ac:dyDescent="0.2">
      <c r="A200" s="1">
        <v>94400014</v>
      </c>
      <c r="B200" s="3" t="s">
        <v>10</v>
      </c>
      <c r="C200" s="1">
        <v>44</v>
      </c>
      <c r="D200" s="1">
        <v>2</v>
      </c>
      <c r="E200" s="1">
        <v>5640</v>
      </c>
      <c r="H200" s="1">
        <v>228442</v>
      </c>
      <c r="I200" s="1">
        <v>2795246</v>
      </c>
    </row>
    <row r="201" spans="1:9" x14ac:dyDescent="0.2">
      <c r="A201" s="1">
        <v>94500014</v>
      </c>
      <c r="B201" s="3" t="s">
        <v>10</v>
      </c>
      <c r="C201" s="1">
        <v>45</v>
      </c>
      <c r="D201" s="1">
        <v>2</v>
      </c>
      <c r="E201" s="1">
        <v>5840</v>
      </c>
      <c r="H201" s="1">
        <v>241702</v>
      </c>
      <c r="I201" s="1">
        <v>3023688</v>
      </c>
    </row>
    <row r="202" spans="1:9" x14ac:dyDescent="0.2">
      <c r="A202" s="1">
        <v>94600014</v>
      </c>
      <c r="B202" s="3" t="s">
        <v>10</v>
      </c>
      <c r="C202" s="1">
        <v>46</v>
      </c>
      <c r="D202" s="1">
        <v>2</v>
      </c>
      <c r="E202" s="1">
        <v>6040</v>
      </c>
      <c r="H202" s="1">
        <v>257302</v>
      </c>
      <c r="I202" s="1">
        <v>3265390</v>
      </c>
    </row>
    <row r="203" spans="1:9" x14ac:dyDescent="0.2">
      <c r="A203" s="1">
        <v>94700014</v>
      </c>
      <c r="B203" s="3" t="s">
        <v>10</v>
      </c>
      <c r="C203" s="1">
        <v>47</v>
      </c>
      <c r="D203" s="1">
        <v>2</v>
      </c>
      <c r="E203" s="1">
        <v>6260</v>
      </c>
      <c r="H203" s="1">
        <v>272902</v>
      </c>
      <c r="I203" s="1">
        <v>3522692</v>
      </c>
    </row>
    <row r="204" spans="1:9" x14ac:dyDescent="0.2">
      <c r="A204" s="1">
        <v>94800014</v>
      </c>
      <c r="B204" s="3" t="s">
        <v>10</v>
      </c>
      <c r="C204" s="1">
        <v>48</v>
      </c>
      <c r="D204" s="1">
        <v>2</v>
      </c>
      <c r="E204" s="1">
        <v>6480</v>
      </c>
      <c r="H204" s="1">
        <v>288502</v>
      </c>
      <c r="I204" s="1">
        <v>3795594</v>
      </c>
    </row>
    <row r="205" spans="1:9" x14ac:dyDescent="0.2">
      <c r="A205" s="1">
        <v>94900014</v>
      </c>
      <c r="B205" s="3" t="s">
        <v>10</v>
      </c>
      <c r="C205" s="1">
        <v>49</v>
      </c>
      <c r="D205" s="1">
        <v>2</v>
      </c>
      <c r="E205" s="1">
        <v>6700</v>
      </c>
      <c r="H205" s="1">
        <v>304102</v>
      </c>
      <c r="I205" s="1">
        <v>4084096</v>
      </c>
    </row>
    <row r="206" spans="1:9" x14ac:dyDescent="0.2">
      <c r="A206" s="1">
        <v>95000014</v>
      </c>
      <c r="B206" s="3" t="s">
        <v>10</v>
      </c>
      <c r="C206" s="1">
        <v>50</v>
      </c>
      <c r="D206" s="1">
        <v>2</v>
      </c>
      <c r="E206" s="1">
        <v>6920</v>
      </c>
      <c r="H206" s="1">
        <v>322237</v>
      </c>
      <c r="I206" s="1">
        <v>4388198</v>
      </c>
    </row>
    <row r="207" spans="1:9" x14ac:dyDescent="0.2">
      <c r="A207" s="1">
        <v>90100015</v>
      </c>
      <c r="B207" s="3" t="s">
        <v>10</v>
      </c>
      <c r="C207" s="1">
        <v>1</v>
      </c>
      <c r="D207" s="1">
        <v>2</v>
      </c>
      <c r="E207" s="1">
        <v>960</v>
      </c>
      <c r="H207" s="1">
        <v>1901</v>
      </c>
      <c r="I207" s="1">
        <v>75000</v>
      </c>
    </row>
    <row r="208" spans="1:9" x14ac:dyDescent="0.2">
      <c r="A208" s="1">
        <v>90200015</v>
      </c>
      <c r="B208" s="3" t="s">
        <v>10</v>
      </c>
      <c r="C208" s="1">
        <v>2</v>
      </c>
      <c r="D208" s="1">
        <v>2</v>
      </c>
      <c r="E208" s="1">
        <v>1020</v>
      </c>
      <c r="H208" s="1">
        <v>2661</v>
      </c>
      <c r="I208" s="1">
        <v>76901</v>
      </c>
    </row>
    <row r="209" spans="1:9" x14ac:dyDescent="0.2">
      <c r="A209" s="1">
        <v>90300015</v>
      </c>
      <c r="B209" s="3" t="s">
        <v>10</v>
      </c>
      <c r="C209" s="1">
        <v>3</v>
      </c>
      <c r="D209" s="1">
        <v>2</v>
      </c>
      <c r="E209" s="1">
        <v>1080</v>
      </c>
      <c r="H209" s="1">
        <v>3422</v>
      </c>
      <c r="I209" s="1">
        <v>79562</v>
      </c>
    </row>
    <row r="210" spans="1:9" x14ac:dyDescent="0.2">
      <c r="A210" s="1">
        <v>90400015</v>
      </c>
      <c r="B210" s="3" t="s">
        <v>10</v>
      </c>
      <c r="C210" s="1">
        <v>4</v>
      </c>
      <c r="D210" s="1">
        <v>2</v>
      </c>
      <c r="E210" s="1">
        <v>1140</v>
      </c>
      <c r="H210" s="1">
        <v>4182</v>
      </c>
      <c r="I210" s="1">
        <v>82984</v>
      </c>
    </row>
    <row r="211" spans="1:9" x14ac:dyDescent="0.2">
      <c r="A211" s="1">
        <v>90500015</v>
      </c>
      <c r="B211" s="3" t="s">
        <v>10</v>
      </c>
      <c r="C211" s="1">
        <v>5</v>
      </c>
      <c r="D211" s="1">
        <v>2</v>
      </c>
      <c r="E211" s="1">
        <v>1200</v>
      </c>
      <c r="H211" s="1">
        <v>4943</v>
      </c>
      <c r="I211" s="1">
        <v>87166</v>
      </c>
    </row>
    <row r="212" spans="1:9" x14ac:dyDescent="0.2">
      <c r="A212" s="1">
        <v>90600015</v>
      </c>
      <c r="B212" s="3" t="s">
        <v>10</v>
      </c>
      <c r="C212" s="1">
        <v>6</v>
      </c>
      <c r="D212" s="1">
        <v>2</v>
      </c>
      <c r="E212" s="1">
        <v>1260</v>
      </c>
      <c r="H212" s="1">
        <v>6210</v>
      </c>
      <c r="I212" s="1">
        <v>92109</v>
      </c>
    </row>
    <row r="213" spans="1:9" x14ac:dyDescent="0.2">
      <c r="A213" s="1">
        <v>90700015</v>
      </c>
      <c r="B213" s="3" t="s">
        <v>10</v>
      </c>
      <c r="C213" s="1">
        <v>7</v>
      </c>
      <c r="D213" s="1">
        <v>2</v>
      </c>
      <c r="E213" s="1">
        <v>1350</v>
      </c>
      <c r="H213" s="1">
        <v>7478</v>
      </c>
      <c r="I213" s="1">
        <v>98319</v>
      </c>
    </row>
    <row r="214" spans="1:9" x14ac:dyDescent="0.2">
      <c r="A214" s="1">
        <v>90800015</v>
      </c>
      <c r="B214" s="3" t="s">
        <v>10</v>
      </c>
      <c r="C214" s="1">
        <v>8</v>
      </c>
      <c r="D214" s="1">
        <v>2</v>
      </c>
      <c r="E214" s="1">
        <v>1440</v>
      </c>
      <c r="H214" s="1">
        <v>8745</v>
      </c>
      <c r="I214" s="1">
        <v>105797</v>
      </c>
    </row>
    <row r="215" spans="1:9" x14ac:dyDescent="0.2">
      <c r="A215" s="1">
        <v>90900015</v>
      </c>
      <c r="B215" s="3" t="s">
        <v>10</v>
      </c>
      <c r="C215" s="1">
        <v>9</v>
      </c>
      <c r="D215" s="1">
        <v>2</v>
      </c>
      <c r="E215" s="1">
        <v>1530</v>
      </c>
      <c r="H215" s="1">
        <v>10013</v>
      </c>
      <c r="I215" s="1">
        <v>114542</v>
      </c>
    </row>
    <row r="216" spans="1:9" x14ac:dyDescent="0.2">
      <c r="A216" s="1">
        <v>91000015</v>
      </c>
      <c r="B216" s="3" t="s">
        <v>10</v>
      </c>
      <c r="C216" s="1">
        <v>10</v>
      </c>
      <c r="D216" s="1">
        <v>2</v>
      </c>
      <c r="E216" s="1">
        <v>1620</v>
      </c>
      <c r="H216" s="1">
        <v>12041</v>
      </c>
      <c r="I216" s="1">
        <v>124555</v>
      </c>
    </row>
    <row r="217" spans="1:9" x14ac:dyDescent="0.2">
      <c r="A217" s="1">
        <v>91100015</v>
      </c>
      <c r="B217" s="3" t="s">
        <v>10</v>
      </c>
      <c r="C217" s="1">
        <v>11</v>
      </c>
      <c r="D217" s="1">
        <v>2</v>
      </c>
      <c r="E217" s="1">
        <v>1710</v>
      </c>
      <c r="H217" s="1">
        <v>14069</v>
      </c>
      <c r="I217" s="1">
        <v>136596</v>
      </c>
    </row>
    <row r="218" spans="1:9" x14ac:dyDescent="0.2">
      <c r="A218" s="1">
        <v>91200015</v>
      </c>
      <c r="B218" s="3" t="s">
        <v>10</v>
      </c>
      <c r="C218" s="1">
        <v>12</v>
      </c>
      <c r="D218" s="1">
        <v>2</v>
      </c>
      <c r="E218" s="1">
        <v>1830</v>
      </c>
      <c r="H218" s="1">
        <v>16097</v>
      </c>
      <c r="I218" s="1">
        <v>150665</v>
      </c>
    </row>
    <row r="219" spans="1:9" x14ac:dyDescent="0.2">
      <c r="A219" s="1">
        <v>91300015</v>
      </c>
      <c r="B219" s="3" t="s">
        <v>10</v>
      </c>
      <c r="C219" s="1">
        <v>13</v>
      </c>
      <c r="D219" s="1">
        <v>2</v>
      </c>
      <c r="E219" s="1">
        <v>1950</v>
      </c>
      <c r="H219" s="1">
        <v>18125</v>
      </c>
      <c r="I219" s="1">
        <v>166762</v>
      </c>
    </row>
    <row r="220" spans="1:9" x14ac:dyDescent="0.2">
      <c r="A220" s="1">
        <v>91400015</v>
      </c>
      <c r="B220" s="3" t="s">
        <v>10</v>
      </c>
      <c r="C220" s="1">
        <v>14</v>
      </c>
      <c r="D220" s="1">
        <v>2</v>
      </c>
      <c r="E220" s="1">
        <v>2070</v>
      </c>
      <c r="H220" s="1">
        <v>21167</v>
      </c>
      <c r="I220" s="1">
        <v>184887</v>
      </c>
    </row>
    <row r="221" spans="1:9" x14ac:dyDescent="0.2">
      <c r="A221" s="1">
        <v>91500015</v>
      </c>
      <c r="B221" s="3" t="s">
        <v>10</v>
      </c>
      <c r="C221" s="1">
        <v>15</v>
      </c>
      <c r="D221" s="1">
        <v>2</v>
      </c>
      <c r="E221" s="1">
        <v>2190</v>
      </c>
      <c r="H221" s="1">
        <v>24209</v>
      </c>
      <c r="I221" s="1">
        <v>206054</v>
      </c>
    </row>
    <row r="222" spans="1:9" x14ac:dyDescent="0.2">
      <c r="A222" s="1">
        <v>91600015</v>
      </c>
      <c r="B222" s="3" t="s">
        <v>10</v>
      </c>
      <c r="C222" s="1">
        <v>16</v>
      </c>
      <c r="D222" s="1">
        <v>2</v>
      </c>
      <c r="E222" s="1">
        <v>2310</v>
      </c>
      <c r="H222" s="1">
        <v>27251</v>
      </c>
      <c r="I222" s="1">
        <v>230263</v>
      </c>
    </row>
    <row r="223" spans="1:9" x14ac:dyDescent="0.2">
      <c r="A223" s="1">
        <v>91700015</v>
      </c>
      <c r="B223" s="3" t="s">
        <v>10</v>
      </c>
      <c r="C223" s="1">
        <v>17</v>
      </c>
      <c r="D223" s="1">
        <v>2</v>
      </c>
      <c r="E223" s="1">
        <v>2460</v>
      </c>
      <c r="H223" s="1">
        <v>30293</v>
      </c>
      <c r="I223" s="1">
        <v>257514</v>
      </c>
    </row>
    <row r="224" spans="1:9" x14ac:dyDescent="0.2">
      <c r="A224" s="1">
        <v>91800015</v>
      </c>
      <c r="B224" s="3" t="s">
        <v>10</v>
      </c>
      <c r="C224" s="1">
        <v>18</v>
      </c>
      <c r="D224" s="1">
        <v>2</v>
      </c>
      <c r="E224" s="1">
        <v>2610</v>
      </c>
      <c r="H224" s="1">
        <v>34602</v>
      </c>
      <c r="I224" s="1">
        <v>287807</v>
      </c>
    </row>
    <row r="225" spans="1:9" x14ac:dyDescent="0.2">
      <c r="A225" s="1">
        <v>91900015</v>
      </c>
      <c r="B225" s="3" t="s">
        <v>10</v>
      </c>
      <c r="C225" s="1">
        <v>19</v>
      </c>
      <c r="D225" s="1">
        <v>2</v>
      </c>
      <c r="E225" s="1">
        <v>2760</v>
      </c>
      <c r="H225" s="1">
        <v>38912</v>
      </c>
      <c r="I225" s="1">
        <v>322409</v>
      </c>
    </row>
    <row r="226" spans="1:9" x14ac:dyDescent="0.2">
      <c r="A226" s="1">
        <v>92000015</v>
      </c>
      <c r="B226" s="3" t="s">
        <v>10</v>
      </c>
      <c r="C226" s="1">
        <v>20</v>
      </c>
      <c r="D226" s="1">
        <v>2</v>
      </c>
      <c r="E226" s="1">
        <v>2910</v>
      </c>
      <c r="H226" s="1">
        <v>43221</v>
      </c>
      <c r="I226" s="1">
        <v>361321</v>
      </c>
    </row>
    <row r="227" spans="1:9" x14ac:dyDescent="0.2">
      <c r="A227" s="1">
        <v>92100015</v>
      </c>
      <c r="B227" s="3" t="s">
        <v>10</v>
      </c>
      <c r="C227" s="1">
        <v>21</v>
      </c>
      <c r="D227" s="1">
        <v>2</v>
      </c>
      <c r="E227" s="1">
        <v>3060</v>
      </c>
      <c r="H227" s="1">
        <v>47531</v>
      </c>
      <c r="I227" s="1">
        <v>404542</v>
      </c>
    </row>
    <row r="228" spans="1:9" x14ac:dyDescent="0.2">
      <c r="A228" s="1">
        <v>92200015</v>
      </c>
      <c r="B228" s="3" t="s">
        <v>10</v>
      </c>
      <c r="C228" s="1">
        <v>22</v>
      </c>
      <c r="D228" s="1">
        <v>2</v>
      </c>
      <c r="E228" s="1">
        <v>3240</v>
      </c>
      <c r="H228" s="1">
        <v>53361</v>
      </c>
      <c r="I228" s="1">
        <v>452073</v>
      </c>
    </row>
    <row r="229" spans="1:9" x14ac:dyDescent="0.2">
      <c r="A229" s="1">
        <v>92300015</v>
      </c>
      <c r="B229" s="3" t="s">
        <v>10</v>
      </c>
      <c r="C229" s="1">
        <v>23</v>
      </c>
      <c r="D229" s="1">
        <v>2</v>
      </c>
      <c r="E229" s="1">
        <v>3420</v>
      </c>
      <c r="H229" s="1">
        <v>59192</v>
      </c>
      <c r="I229" s="1">
        <v>505434</v>
      </c>
    </row>
    <row r="230" spans="1:9" x14ac:dyDescent="0.2">
      <c r="A230" s="1">
        <v>92400015</v>
      </c>
      <c r="B230" s="3" t="s">
        <v>10</v>
      </c>
      <c r="C230" s="1">
        <v>24</v>
      </c>
      <c r="D230" s="1">
        <v>2</v>
      </c>
      <c r="E230" s="1">
        <v>3600</v>
      </c>
      <c r="H230" s="1">
        <v>65022</v>
      </c>
      <c r="I230" s="1">
        <v>564626</v>
      </c>
    </row>
    <row r="231" spans="1:9" x14ac:dyDescent="0.2">
      <c r="A231" s="1">
        <v>92500015</v>
      </c>
      <c r="B231" s="3" t="s">
        <v>10</v>
      </c>
      <c r="C231" s="1">
        <v>25</v>
      </c>
      <c r="D231" s="1">
        <v>2</v>
      </c>
      <c r="E231" s="1">
        <v>3780</v>
      </c>
      <c r="H231" s="1">
        <v>70853</v>
      </c>
      <c r="I231" s="1">
        <v>629648</v>
      </c>
    </row>
    <row r="232" spans="1:9" x14ac:dyDescent="0.2">
      <c r="A232" s="1">
        <v>92600015</v>
      </c>
      <c r="B232" s="3" t="s">
        <v>10</v>
      </c>
      <c r="C232" s="1">
        <v>26</v>
      </c>
      <c r="D232" s="1">
        <v>2</v>
      </c>
      <c r="E232" s="1">
        <v>3960</v>
      </c>
      <c r="H232" s="1">
        <v>78458</v>
      </c>
      <c r="I232" s="1">
        <v>700501</v>
      </c>
    </row>
    <row r="233" spans="1:9" x14ac:dyDescent="0.2">
      <c r="A233" s="1">
        <v>92700015</v>
      </c>
      <c r="B233" s="3" t="s">
        <v>10</v>
      </c>
      <c r="C233" s="1">
        <v>27</v>
      </c>
      <c r="D233" s="1">
        <v>2</v>
      </c>
      <c r="E233" s="1">
        <v>4170</v>
      </c>
      <c r="H233" s="1">
        <v>86063</v>
      </c>
      <c r="I233" s="1">
        <v>778959</v>
      </c>
    </row>
    <row r="234" spans="1:9" x14ac:dyDescent="0.2">
      <c r="A234" s="1">
        <v>92800015</v>
      </c>
      <c r="B234" s="3" t="s">
        <v>10</v>
      </c>
      <c r="C234" s="1">
        <v>28</v>
      </c>
      <c r="D234" s="1">
        <v>2</v>
      </c>
      <c r="E234" s="1">
        <v>4380</v>
      </c>
      <c r="H234" s="1">
        <v>93668</v>
      </c>
      <c r="I234" s="1">
        <v>865022</v>
      </c>
    </row>
    <row r="235" spans="1:9" x14ac:dyDescent="0.2">
      <c r="A235" s="1">
        <v>92900015</v>
      </c>
      <c r="B235" s="3" t="s">
        <v>10</v>
      </c>
      <c r="C235" s="1">
        <v>29</v>
      </c>
      <c r="D235" s="1">
        <v>2</v>
      </c>
      <c r="E235" s="1">
        <v>4590</v>
      </c>
      <c r="H235" s="1">
        <v>101273</v>
      </c>
      <c r="I235" s="1">
        <v>958690</v>
      </c>
    </row>
    <row r="236" spans="1:9" x14ac:dyDescent="0.2">
      <c r="A236" s="1">
        <v>93000015</v>
      </c>
      <c r="B236" s="3" t="s">
        <v>10</v>
      </c>
      <c r="C236" s="1">
        <v>30</v>
      </c>
      <c r="D236" s="1">
        <v>2</v>
      </c>
      <c r="E236" s="1">
        <v>4800</v>
      </c>
      <c r="H236" s="1">
        <v>110906</v>
      </c>
      <c r="I236" s="1">
        <v>1059963</v>
      </c>
    </row>
    <row r="237" spans="1:9" x14ac:dyDescent="0.2">
      <c r="A237" s="1">
        <v>93100015</v>
      </c>
      <c r="B237" s="3" t="s">
        <v>10</v>
      </c>
      <c r="C237" s="1">
        <v>31</v>
      </c>
      <c r="D237" s="1">
        <v>2</v>
      </c>
      <c r="E237" s="1">
        <v>5010</v>
      </c>
      <c r="H237" s="1">
        <v>120539</v>
      </c>
      <c r="I237" s="1">
        <v>1170869</v>
      </c>
    </row>
    <row r="238" spans="1:9" x14ac:dyDescent="0.2">
      <c r="A238" s="1">
        <v>93200015</v>
      </c>
      <c r="B238" s="3" t="s">
        <v>10</v>
      </c>
      <c r="C238" s="1">
        <v>32</v>
      </c>
      <c r="D238" s="1">
        <v>2</v>
      </c>
      <c r="E238" s="1">
        <v>5250</v>
      </c>
      <c r="H238" s="1">
        <v>130172</v>
      </c>
      <c r="I238" s="1">
        <v>1291408</v>
      </c>
    </row>
    <row r="239" spans="1:9" x14ac:dyDescent="0.2">
      <c r="A239" s="1">
        <v>93300015</v>
      </c>
      <c r="B239" s="3" t="s">
        <v>10</v>
      </c>
      <c r="C239" s="1">
        <v>33</v>
      </c>
      <c r="D239" s="1">
        <v>2</v>
      </c>
      <c r="E239" s="1">
        <v>5490</v>
      </c>
      <c r="H239" s="1">
        <v>139805</v>
      </c>
      <c r="I239" s="1">
        <v>1421580</v>
      </c>
    </row>
    <row r="240" spans="1:9" x14ac:dyDescent="0.2">
      <c r="A240" s="1">
        <v>93400015</v>
      </c>
      <c r="B240" s="3" t="s">
        <v>10</v>
      </c>
      <c r="C240" s="1">
        <v>34</v>
      </c>
      <c r="D240" s="1">
        <v>2</v>
      </c>
      <c r="E240" s="1">
        <v>5730</v>
      </c>
      <c r="H240" s="1">
        <v>151719</v>
      </c>
      <c r="I240" s="1">
        <v>1561385</v>
      </c>
    </row>
    <row r="241" spans="1:9" x14ac:dyDescent="0.2">
      <c r="A241" s="1">
        <v>93500015</v>
      </c>
      <c r="B241" s="3" t="s">
        <v>10</v>
      </c>
      <c r="C241" s="1">
        <v>35</v>
      </c>
      <c r="D241" s="1">
        <v>2</v>
      </c>
      <c r="E241" s="1">
        <v>5970</v>
      </c>
      <c r="H241" s="1">
        <v>163634</v>
      </c>
      <c r="I241" s="1">
        <v>1713104</v>
      </c>
    </row>
    <row r="242" spans="1:9" x14ac:dyDescent="0.2">
      <c r="A242" s="1">
        <v>93600015</v>
      </c>
      <c r="B242" s="3" t="s">
        <v>10</v>
      </c>
      <c r="C242" s="1">
        <v>36</v>
      </c>
      <c r="D242" s="1">
        <v>2</v>
      </c>
      <c r="E242" s="1">
        <v>6210</v>
      </c>
      <c r="H242" s="1">
        <v>175548</v>
      </c>
      <c r="I242" s="1">
        <v>1876738</v>
      </c>
    </row>
    <row r="243" spans="1:9" x14ac:dyDescent="0.2">
      <c r="A243" s="1">
        <v>93700015</v>
      </c>
      <c r="B243" s="3" t="s">
        <v>10</v>
      </c>
      <c r="C243" s="1">
        <v>37</v>
      </c>
      <c r="D243" s="1">
        <v>2</v>
      </c>
      <c r="E243" s="1">
        <v>6480</v>
      </c>
      <c r="H243" s="1">
        <v>187463</v>
      </c>
      <c r="I243" s="1">
        <v>2052286</v>
      </c>
    </row>
    <row r="244" spans="1:9" x14ac:dyDescent="0.2">
      <c r="A244" s="1">
        <v>93800015</v>
      </c>
      <c r="B244" s="3" t="s">
        <v>10</v>
      </c>
      <c r="C244" s="1">
        <v>38</v>
      </c>
      <c r="D244" s="1">
        <v>2</v>
      </c>
      <c r="E244" s="1">
        <v>6750</v>
      </c>
      <c r="H244" s="1">
        <v>201912</v>
      </c>
      <c r="I244" s="1">
        <v>2239749</v>
      </c>
    </row>
    <row r="245" spans="1:9" x14ac:dyDescent="0.2">
      <c r="A245" s="1">
        <v>93900015</v>
      </c>
      <c r="B245" s="3" t="s">
        <v>10</v>
      </c>
      <c r="C245" s="1">
        <v>39</v>
      </c>
      <c r="D245" s="1">
        <v>2</v>
      </c>
      <c r="E245" s="1">
        <v>7020</v>
      </c>
      <c r="H245" s="1">
        <v>216362</v>
      </c>
      <c r="I245" s="1">
        <v>2441661</v>
      </c>
    </row>
    <row r="246" spans="1:9" x14ac:dyDescent="0.2">
      <c r="A246" s="1">
        <v>94000015</v>
      </c>
      <c r="B246" s="3" t="s">
        <v>10</v>
      </c>
      <c r="C246" s="1">
        <v>40</v>
      </c>
      <c r="D246" s="1">
        <v>2</v>
      </c>
      <c r="E246" s="1">
        <v>7290</v>
      </c>
      <c r="H246" s="1">
        <v>230811</v>
      </c>
      <c r="I246" s="1">
        <v>2658023</v>
      </c>
    </row>
    <row r="247" spans="1:9" x14ac:dyDescent="0.2">
      <c r="A247" s="1">
        <v>94100015</v>
      </c>
      <c r="B247" s="3" t="s">
        <v>10</v>
      </c>
      <c r="C247" s="1">
        <v>41</v>
      </c>
      <c r="D247" s="1">
        <v>2</v>
      </c>
      <c r="E247" s="1">
        <v>7560</v>
      </c>
      <c r="H247" s="1">
        <v>245261</v>
      </c>
      <c r="I247" s="1">
        <v>2888834</v>
      </c>
    </row>
    <row r="248" spans="1:9" x14ac:dyDescent="0.2">
      <c r="A248" s="1">
        <v>94200015</v>
      </c>
      <c r="B248" s="3" t="s">
        <v>10</v>
      </c>
      <c r="C248" s="1">
        <v>42</v>
      </c>
      <c r="D248" s="1">
        <v>2</v>
      </c>
      <c r="E248" s="1">
        <v>7860</v>
      </c>
      <c r="H248" s="1">
        <v>262499</v>
      </c>
      <c r="I248" s="1">
        <v>3134095</v>
      </c>
    </row>
    <row r="249" spans="1:9" x14ac:dyDescent="0.2">
      <c r="A249" s="1">
        <v>94300015</v>
      </c>
      <c r="B249" s="3" t="s">
        <v>10</v>
      </c>
      <c r="C249" s="1">
        <v>43</v>
      </c>
      <c r="D249" s="1">
        <v>2</v>
      </c>
      <c r="E249" s="1">
        <v>8160</v>
      </c>
      <c r="H249" s="1">
        <v>279737</v>
      </c>
      <c r="I249" s="1">
        <v>3396594</v>
      </c>
    </row>
    <row r="250" spans="1:9" x14ac:dyDescent="0.2">
      <c r="A250" s="1">
        <v>94400015</v>
      </c>
      <c r="B250" s="3" t="s">
        <v>10</v>
      </c>
      <c r="C250" s="1">
        <v>44</v>
      </c>
      <c r="D250" s="1">
        <v>2</v>
      </c>
      <c r="E250" s="1">
        <v>8460</v>
      </c>
      <c r="H250" s="1">
        <v>296975</v>
      </c>
      <c r="I250" s="1">
        <v>3676331</v>
      </c>
    </row>
    <row r="251" spans="1:9" x14ac:dyDescent="0.2">
      <c r="A251" s="1">
        <v>94500015</v>
      </c>
      <c r="B251" s="3" t="s">
        <v>10</v>
      </c>
      <c r="C251" s="1">
        <v>45</v>
      </c>
      <c r="D251" s="1">
        <v>2</v>
      </c>
      <c r="E251" s="1">
        <v>8760</v>
      </c>
      <c r="H251" s="1">
        <v>314213</v>
      </c>
      <c r="I251" s="1">
        <v>3973306</v>
      </c>
    </row>
    <row r="252" spans="1:9" x14ac:dyDescent="0.2">
      <c r="A252" s="1">
        <v>94600015</v>
      </c>
      <c r="B252" s="3" t="s">
        <v>10</v>
      </c>
      <c r="C252" s="1">
        <v>46</v>
      </c>
      <c r="D252" s="1">
        <v>2</v>
      </c>
      <c r="E252" s="1">
        <v>9060</v>
      </c>
      <c r="H252" s="1">
        <v>334493</v>
      </c>
      <c r="I252" s="1">
        <v>4287519</v>
      </c>
    </row>
    <row r="253" spans="1:9" x14ac:dyDescent="0.2">
      <c r="A253" s="1">
        <v>94700015</v>
      </c>
      <c r="B253" s="3" t="s">
        <v>10</v>
      </c>
      <c r="C253" s="1">
        <v>47</v>
      </c>
      <c r="D253" s="1">
        <v>2</v>
      </c>
      <c r="E253" s="1">
        <v>9390</v>
      </c>
      <c r="H253" s="1">
        <v>354773</v>
      </c>
      <c r="I253" s="1">
        <v>4622012</v>
      </c>
    </row>
    <row r="254" spans="1:9" x14ac:dyDescent="0.2">
      <c r="A254" s="1">
        <v>94800015</v>
      </c>
      <c r="B254" s="3" t="s">
        <v>10</v>
      </c>
      <c r="C254" s="1">
        <v>48</v>
      </c>
      <c r="D254" s="1">
        <v>2</v>
      </c>
      <c r="E254" s="1">
        <v>9720</v>
      </c>
      <c r="H254" s="1">
        <v>375053</v>
      </c>
      <c r="I254" s="1">
        <v>4976785</v>
      </c>
    </row>
    <row r="255" spans="1:9" x14ac:dyDescent="0.2">
      <c r="A255" s="1">
        <v>94900015</v>
      </c>
      <c r="B255" s="3" t="s">
        <v>10</v>
      </c>
      <c r="C255" s="1">
        <v>49</v>
      </c>
      <c r="D255" s="1">
        <v>2</v>
      </c>
      <c r="E255" s="1">
        <v>10050</v>
      </c>
      <c r="H255" s="1">
        <v>395333</v>
      </c>
      <c r="I255" s="1">
        <v>5351838</v>
      </c>
    </row>
    <row r="256" spans="1:9" x14ac:dyDescent="0.2">
      <c r="A256" s="1">
        <v>95000015</v>
      </c>
      <c r="B256" s="3" t="s">
        <v>10</v>
      </c>
      <c r="C256" s="1">
        <v>50</v>
      </c>
      <c r="D256" s="1">
        <v>2</v>
      </c>
      <c r="E256" s="1">
        <v>10380</v>
      </c>
      <c r="H256" s="1">
        <v>418908</v>
      </c>
      <c r="I256" s="1">
        <v>5747171</v>
      </c>
    </row>
    <row r="257" spans="1:9" x14ac:dyDescent="0.2">
      <c r="A257" s="1">
        <v>90100021</v>
      </c>
      <c r="B257" s="3" t="s">
        <v>11</v>
      </c>
      <c r="C257" s="1">
        <v>1</v>
      </c>
      <c r="D257" s="1">
        <v>3</v>
      </c>
      <c r="E257" s="1">
        <v>160</v>
      </c>
      <c r="H257" s="1">
        <v>750</v>
      </c>
      <c r="I257" s="1">
        <v>240</v>
      </c>
    </row>
    <row r="258" spans="1:9" x14ac:dyDescent="0.2">
      <c r="A258" s="1">
        <v>90200021</v>
      </c>
      <c r="B258" s="3" t="s">
        <v>11</v>
      </c>
      <c r="C258" s="1">
        <v>2</v>
      </c>
      <c r="D258" s="1">
        <v>3</v>
      </c>
      <c r="E258" s="1">
        <v>170</v>
      </c>
      <c r="H258" s="1">
        <v>1050</v>
      </c>
      <c r="I258" s="1">
        <v>990</v>
      </c>
    </row>
    <row r="259" spans="1:9" x14ac:dyDescent="0.2">
      <c r="A259" s="1">
        <v>90300021</v>
      </c>
      <c r="B259" s="3" t="s">
        <v>11</v>
      </c>
      <c r="C259" s="1">
        <v>3</v>
      </c>
      <c r="D259" s="1">
        <v>3</v>
      </c>
      <c r="E259" s="1">
        <v>180</v>
      </c>
      <c r="H259" s="1">
        <v>1350</v>
      </c>
      <c r="I259" s="1">
        <v>2040</v>
      </c>
    </row>
    <row r="260" spans="1:9" x14ac:dyDescent="0.2">
      <c r="A260" s="1">
        <v>90400021</v>
      </c>
      <c r="B260" s="3" t="s">
        <v>11</v>
      </c>
      <c r="C260" s="1">
        <v>4</v>
      </c>
      <c r="D260" s="1">
        <v>3</v>
      </c>
      <c r="E260" s="1">
        <v>190</v>
      </c>
      <c r="H260" s="1">
        <v>1650</v>
      </c>
      <c r="I260" s="1">
        <v>3390</v>
      </c>
    </row>
    <row r="261" spans="1:9" x14ac:dyDescent="0.2">
      <c r="A261" s="1">
        <v>90500021</v>
      </c>
      <c r="B261" s="3" t="s">
        <v>11</v>
      </c>
      <c r="C261" s="1">
        <v>5</v>
      </c>
      <c r="D261" s="1">
        <v>3</v>
      </c>
      <c r="E261" s="1">
        <v>200</v>
      </c>
      <c r="H261" s="1">
        <v>1950</v>
      </c>
      <c r="I261" s="1">
        <v>5040</v>
      </c>
    </row>
    <row r="262" spans="1:9" x14ac:dyDescent="0.2">
      <c r="A262" s="1">
        <v>90600021</v>
      </c>
      <c r="B262" s="3" t="s">
        <v>11</v>
      </c>
      <c r="C262" s="1">
        <v>6</v>
      </c>
      <c r="D262" s="1">
        <v>3</v>
      </c>
      <c r="E262" s="1">
        <v>210</v>
      </c>
      <c r="H262" s="1">
        <v>2450</v>
      </c>
      <c r="I262" s="1">
        <v>6990</v>
      </c>
    </row>
    <row r="263" spans="1:9" x14ac:dyDescent="0.2">
      <c r="A263" s="1">
        <v>90700021</v>
      </c>
      <c r="B263" s="3" t="s">
        <v>11</v>
      </c>
      <c r="C263" s="1">
        <v>7</v>
      </c>
      <c r="D263" s="1">
        <v>3</v>
      </c>
      <c r="E263" s="1">
        <v>225</v>
      </c>
      <c r="H263" s="1">
        <v>2950</v>
      </c>
      <c r="I263" s="1">
        <v>9440</v>
      </c>
    </row>
    <row r="264" spans="1:9" x14ac:dyDescent="0.2">
      <c r="A264" s="1">
        <v>90800021</v>
      </c>
      <c r="B264" s="3" t="s">
        <v>11</v>
      </c>
      <c r="C264" s="1">
        <v>8</v>
      </c>
      <c r="D264" s="1">
        <v>3</v>
      </c>
      <c r="E264" s="1">
        <v>240</v>
      </c>
      <c r="H264" s="1">
        <v>3450</v>
      </c>
      <c r="I264" s="1">
        <v>12390</v>
      </c>
    </row>
    <row r="265" spans="1:9" x14ac:dyDescent="0.2">
      <c r="A265" s="1">
        <v>90900021</v>
      </c>
      <c r="B265" s="3" t="s">
        <v>11</v>
      </c>
      <c r="C265" s="1">
        <v>9</v>
      </c>
      <c r="D265" s="1">
        <v>3</v>
      </c>
      <c r="E265" s="1">
        <v>255</v>
      </c>
      <c r="H265" s="1">
        <v>3950</v>
      </c>
      <c r="I265" s="1">
        <v>15840</v>
      </c>
    </row>
    <row r="266" spans="1:9" x14ac:dyDescent="0.2">
      <c r="A266" s="1">
        <v>91000021</v>
      </c>
      <c r="B266" s="3" t="s">
        <v>11</v>
      </c>
      <c r="C266" s="1">
        <v>10</v>
      </c>
      <c r="D266" s="1">
        <v>3</v>
      </c>
      <c r="E266" s="1">
        <v>270</v>
      </c>
      <c r="H266" s="1">
        <v>4750</v>
      </c>
      <c r="I266" s="1">
        <v>19790</v>
      </c>
    </row>
    <row r="267" spans="1:9" x14ac:dyDescent="0.2">
      <c r="A267" s="1">
        <v>91100021</v>
      </c>
      <c r="B267" s="3" t="s">
        <v>11</v>
      </c>
      <c r="C267" s="1">
        <v>11</v>
      </c>
      <c r="D267" s="1">
        <v>3</v>
      </c>
      <c r="E267" s="1">
        <v>285</v>
      </c>
      <c r="H267" s="1">
        <v>5550</v>
      </c>
      <c r="I267" s="1">
        <v>24540</v>
      </c>
    </row>
    <row r="268" spans="1:9" x14ac:dyDescent="0.2">
      <c r="A268" s="1">
        <v>91200021</v>
      </c>
      <c r="B268" s="3" t="s">
        <v>11</v>
      </c>
      <c r="C268" s="1">
        <v>12</v>
      </c>
      <c r="D268" s="1">
        <v>3</v>
      </c>
      <c r="E268" s="1">
        <v>305</v>
      </c>
      <c r="H268" s="1">
        <v>6350</v>
      </c>
      <c r="I268" s="1">
        <v>30090</v>
      </c>
    </row>
    <row r="269" spans="1:9" x14ac:dyDescent="0.2">
      <c r="A269" s="1">
        <v>91300021</v>
      </c>
      <c r="B269" s="3" t="s">
        <v>11</v>
      </c>
      <c r="C269" s="1">
        <v>13</v>
      </c>
      <c r="D269" s="1">
        <v>3</v>
      </c>
      <c r="E269" s="1">
        <v>325</v>
      </c>
      <c r="H269" s="1">
        <v>7150</v>
      </c>
      <c r="I269" s="1">
        <v>36440</v>
      </c>
    </row>
    <row r="270" spans="1:9" x14ac:dyDescent="0.2">
      <c r="A270" s="1">
        <v>91400021</v>
      </c>
      <c r="B270" s="3" t="s">
        <v>11</v>
      </c>
      <c r="C270" s="1">
        <v>14</v>
      </c>
      <c r="D270" s="1">
        <v>3</v>
      </c>
      <c r="E270" s="1">
        <v>345</v>
      </c>
      <c r="H270" s="1">
        <v>8350</v>
      </c>
      <c r="I270" s="1">
        <v>43590</v>
      </c>
    </row>
    <row r="271" spans="1:9" x14ac:dyDescent="0.2">
      <c r="A271" s="1">
        <v>91500021</v>
      </c>
      <c r="B271" s="3" t="s">
        <v>11</v>
      </c>
      <c r="C271" s="1">
        <v>15</v>
      </c>
      <c r="D271" s="1">
        <v>3</v>
      </c>
      <c r="E271" s="1">
        <v>365</v>
      </c>
      <c r="H271" s="1">
        <v>9550</v>
      </c>
      <c r="I271" s="1">
        <v>51940</v>
      </c>
    </row>
    <row r="272" spans="1:9" x14ac:dyDescent="0.2">
      <c r="A272" s="1">
        <v>91600021</v>
      </c>
      <c r="B272" s="3" t="s">
        <v>11</v>
      </c>
      <c r="C272" s="1">
        <v>16</v>
      </c>
      <c r="D272" s="1">
        <v>3</v>
      </c>
      <c r="E272" s="1">
        <v>385</v>
      </c>
      <c r="H272" s="1">
        <v>10750</v>
      </c>
      <c r="I272" s="1">
        <v>61490</v>
      </c>
    </row>
    <row r="273" spans="1:9" x14ac:dyDescent="0.2">
      <c r="A273" s="1">
        <v>91700021</v>
      </c>
      <c r="B273" s="3" t="s">
        <v>11</v>
      </c>
      <c r="C273" s="1">
        <v>17</v>
      </c>
      <c r="D273" s="1">
        <v>3</v>
      </c>
      <c r="E273" s="1">
        <v>410</v>
      </c>
      <c r="H273" s="1">
        <v>11950</v>
      </c>
      <c r="I273" s="1">
        <v>72240</v>
      </c>
    </row>
    <row r="274" spans="1:9" x14ac:dyDescent="0.2">
      <c r="A274" s="1">
        <v>91800021</v>
      </c>
      <c r="B274" s="3" t="s">
        <v>11</v>
      </c>
      <c r="C274" s="1">
        <v>18</v>
      </c>
      <c r="D274" s="1">
        <v>3</v>
      </c>
      <c r="E274" s="1">
        <v>435</v>
      </c>
      <c r="H274" s="1">
        <v>13650</v>
      </c>
      <c r="I274" s="1">
        <v>84190</v>
      </c>
    </row>
    <row r="275" spans="1:9" x14ac:dyDescent="0.2">
      <c r="A275" s="1">
        <v>91900021</v>
      </c>
      <c r="B275" s="3" t="s">
        <v>11</v>
      </c>
      <c r="C275" s="1">
        <v>19</v>
      </c>
      <c r="D275" s="1">
        <v>3</v>
      </c>
      <c r="E275" s="1">
        <v>460</v>
      </c>
      <c r="H275" s="1">
        <v>15350</v>
      </c>
      <c r="I275" s="1">
        <v>97840</v>
      </c>
    </row>
    <row r="276" spans="1:9" x14ac:dyDescent="0.2">
      <c r="A276" s="1">
        <v>92000021</v>
      </c>
      <c r="B276" s="3" t="s">
        <v>11</v>
      </c>
      <c r="C276" s="1">
        <v>20</v>
      </c>
      <c r="D276" s="1">
        <v>3</v>
      </c>
      <c r="E276" s="1">
        <v>485</v>
      </c>
      <c r="H276" s="1">
        <v>17050</v>
      </c>
      <c r="I276" s="1">
        <v>113190</v>
      </c>
    </row>
    <row r="277" spans="1:9" x14ac:dyDescent="0.2">
      <c r="A277" s="1">
        <v>92100021</v>
      </c>
      <c r="B277" s="3" t="s">
        <v>11</v>
      </c>
      <c r="C277" s="1">
        <v>21</v>
      </c>
      <c r="D277" s="1">
        <v>3</v>
      </c>
      <c r="E277" s="1">
        <v>510</v>
      </c>
      <c r="H277" s="1">
        <v>18750</v>
      </c>
      <c r="I277" s="1">
        <v>130240</v>
      </c>
    </row>
    <row r="278" spans="1:9" x14ac:dyDescent="0.2">
      <c r="A278" s="1">
        <v>92200021</v>
      </c>
      <c r="B278" s="3" t="s">
        <v>11</v>
      </c>
      <c r="C278" s="1">
        <v>22</v>
      </c>
      <c r="D278" s="1">
        <v>3</v>
      </c>
      <c r="E278" s="1">
        <v>540</v>
      </c>
      <c r="H278" s="1">
        <v>21050</v>
      </c>
      <c r="I278" s="1">
        <v>148990</v>
      </c>
    </row>
    <row r="279" spans="1:9" x14ac:dyDescent="0.2">
      <c r="A279" s="1">
        <v>92300021</v>
      </c>
      <c r="B279" s="3" t="s">
        <v>11</v>
      </c>
      <c r="C279" s="1">
        <v>23</v>
      </c>
      <c r="D279" s="1">
        <v>3</v>
      </c>
      <c r="E279" s="1">
        <v>570</v>
      </c>
      <c r="H279" s="1">
        <v>23350</v>
      </c>
      <c r="I279" s="1">
        <v>170040</v>
      </c>
    </row>
    <row r="280" spans="1:9" x14ac:dyDescent="0.2">
      <c r="A280" s="1">
        <v>92400021</v>
      </c>
      <c r="B280" s="3" t="s">
        <v>11</v>
      </c>
      <c r="C280" s="1">
        <v>24</v>
      </c>
      <c r="D280" s="1">
        <v>3</v>
      </c>
      <c r="E280" s="1">
        <v>600</v>
      </c>
      <c r="H280" s="1">
        <v>25650</v>
      </c>
      <c r="I280" s="1">
        <v>193390</v>
      </c>
    </row>
    <row r="281" spans="1:9" x14ac:dyDescent="0.2">
      <c r="A281" s="1">
        <v>92500021</v>
      </c>
      <c r="B281" s="3" t="s">
        <v>11</v>
      </c>
      <c r="C281" s="1">
        <v>25</v>
      </c>
      <c r="D281" s="1">
        <v>3</v>
      </c>
      <c r="E281" s="1">
        <v>630</v>
      </c>
      <c r="H281" s="1">
        <v>27950</v>
      </c>
      <c r="I281" s="1">
        <v>219040</v>
      </c>
    </row>
    <row r="282" spans="1:9" x14ac:dyDescent="0.2">
      <c r="A282" s="1">
        <v>92600021</v>
      </c>
      <c r="B282" s="3" t="s">
        <v>11</v>
      </c>
      <c r="C282" s="1">
        <v>26</v>
      </c>
      <c r="D282" s="1">
        <v>3</v>
      </c>
      <c r="E282" s="1">
        <v>660</v>
      </c>
      <c r="H282" s="1">
        <v>30950</v>
      </c>
      <c r="I282" s="1">
        <v>246990</v>
      </c>
    </row>
    <row r="283" spans="1:9" x14ac:dyDescent="0.2">
      <c r="A283" s="1">
        <v>92700021</v>
      </c>
      <c r="B283" s="3" t="s">
        <v>11</v>
      </c>
      <c r="C283" s="1">
        <v>27</v>
      </c>
      <c r="D283" s="1">
        <v>3</v>
      </c>
      <c r="E283" s="1">
        <v>695</v>
      </c>
      <c r="H283" s="1">
        <v>33950</v>
      </c>
      <c r="I283" s="1">
        <v>277940</v>
      </c>
    </row>
    <row r="284" spans="1:9" x14ac:dyDescent="0.2">
      <c r="A284" s="1">
        <v>92800021</v>
      </c>
      <c r="B284" s="3" t="s">
        <v>11</v>
      </c>
      <c r="C284" s="1">
        <v>28</v>
      </c>
      <c r="D284" s="1">
        <v>3</v>
      </c>
      <c r="E284" s="1">
        <v>730</v>
      </c>
      <c r="H284" s="1">
        <v>36950</v>
      </c>
      <c r="I284" s="1">
        <v>311890</v>
      </c>
    </row>
    <row r="285" spans="1:9" x14ac:dyDescent="0.2">
      <c r="A285" s="1">
        <v>92900021</v>
      </c>
      <c r="B285" s="3" t="s">
        <v>11</v>
      </c>
      <c r="C285" s="1">
        <v>29</v>
      </c>
      <c r="D285" s="1">
        <v>3</v>
      </c>
      <c r="E285" s="1">
        <v>765</v>
      </c>
      <c r="H285" s="1">
        <v>39950</v>
      </c>
      <c r="I285" s="1">
        <v>348840</v>
      </c>
    </row>
    <row r="286" spans="1:9" x14ac:dyDescent="0.2">
      <c r="A286" s="1">
        <v>93000021</v>
      </c>
      <c r="B286" s="3" t="s">
        <v>11</v>
      </c>
      <c r="C286" s="1">
        <v>30</v>
      </c>
      <c r="D286" s="1">
        <v>3</v>
      </c>
      <c r="E286" s="1">
        <v>800</v>
      </c>
      <c r="H286" s="1">
        <v>43750</v>
      </c>
      <c r="I286" s="1">
        <v>388790</v>
      </c>
    </row>
    <row r="287" spans="1:9" x14ac:dyDescent="0.2">
      <c r="A287" s="1">
        <v>93100021</v>
      </c>
      <c r="B287" s="3" t="s">
        <v>11</v>
      </c>
      <c r="C287" s="1">
        <v>31</v>
      </c>
      <c r="D287" s="1">
        <v>3</v>
      </c>
      <c r="E287" s="1">
        <v>835</v>
      </c>
      <c r="H287" s="1">
        <v>47550</v>
      </c>
      <c r="I287" s="1">
        <v>432540</v>
      </c>
    </row>
    <row r="288" spans="1:9" x14ac:dyDescent="0.2">
      <c r="A288" s="1">
        <v>93200021</v>
      </c>
      <c r="B288" s="3" t="s">
        <v>11</v>
      </c>
      <c r="C288" s="1">
        <v>32</v>
      </c>
      <c r="D288" s="1">
        <v>3</v>
      </c>
      <c r="E288" s="1">
        <v>875</v>
      </c>
      <c r="H288" s="1">
        <v>51350</v>
      </c>
      <c r="I288" s="1">
        <v>480090</v>
      </c>
    </row>
    <row r="289" spans="1:9" x14ac:dyDescent="0.2">
      <c r="A289" s="1">
        <v>93300021</v>
      </c>
      <c r="B289" s="3" t="s">
        <v>11</v>
      </c>
      <c r="C289" s="1">
        <v>33</v>
      </c>
      <c r="D289" s="1">
        <v>3</v>
      </c>
      <c r="E289" s="1">
        <v>915</v>
      </c>
      <c r="H289" s="1">
        <v>55150</v>
      </c>
      <c r="I289" s="1">
        <v>531440</v>
      </c>
    </row>
    <row r="290" spans="1:9" x14ac:dyDescent="0.2">
      <c r="A290" s="1">
        <v>93400021</v>
      </c>
      <c r="B290" s="3" t="s">
        <v>11</v>
      </c>
      <c r="C290" s="1">
        <v>34</v>
      </c>
      <c r="D290" s="1">
        <v>3</v>
      </c>
      <c r="E290" s="1">
        <v>955</v>
      </c>
      <c r="H290" s="1">
        <v>59850</v>
      </c>
      <c r="I290" s="1">
        <v>586590</v>
      </c>
    </row>
    <row r="291" spans="1:9" x14ac:dyDescent="0.2">
      <c r="A291" s="1">
        <v>93500021</v>
      </c>
      <c r="B291" s="3" t="s">
        <v>11</v>
      </c>
      <c r="C291" s="1">
        <v>35</v>
      </c>
      <c r="D291" s="1">
        <v>3</v>
      </c>
      <c r="E291" s="1">
        <v>995</v>
      </c>
      <c r="H291" s="1">
        <v>64550</v>
      </c>
      <c r="I291" s="1">
        <v>646440</v>
      </c>
    </row>
    <row r="292" spans="1:9" x14ac:dyDescent="0.2">
      <c r="A292" s="1">
        <v>93600021</v>
      </c>
      <c r="B292" s="3" t="s">
        <v>11</v>
      </c>
      <c r="C292" s="1">
        <v>36</v>
      </c>
      <c r="D292" s="1">
        <v>3</v>
      </c>
      <c r="E292" s="1">
        <v>1035</v>
      </c>
      <c r="H292" s="1">
        <v>69250</v>
      </c>
      <c r="I292" s="1">
        <v>710990</v>
      </c>
    </row>
    <row r="293" spans="1:9" x14ac:dyDescent="0.2">
      <c r="A293" s="1">
        <v>93700021</v>
      </c>
      <c r="B293" s="3" t="s">
        <v>11</v>
      </c>
      <c r="C293" s="1">
        <v>37</v>
      </c>
      <c r="D293" s="1">
        <v>3</v>
      </c>
      <c r="E293" s="1">
        <v>1080</v>
      </c>
      <c r="H293" s="1">
        <v>73950</v>
      </c>
      <c r="I293" s="1">
        <v>780240</v>
      </c>
    </row>
    <row r="294" spans="1:9" x14ac:dyDescent="0.2">
      <c r="A294" s="1">
        <v>93800021</v>
      </c>
      <c r="B294" s="3" t="s">
        <v>11</v>
      </c>
      <c r="C294" s="1">
        <v>38</v>
      </c>
      <c r="D294" s="1">
        <v>3</v>
      </c>
      <c r="E294" s="1">
        <v>1125</v>
      </c>
      <c r="H294" s="1">
        <v>79650</v>
      </c>
      <c r="I294" s="1">
        <v>854190</v>
      </c>
    </row>
    <row r="295" spans="1:9" x14ac:dyDescent="0.2">
      <c r="A295" s="1">
        <v>93900021</v>
      </c>
      <c r="B295" s="3" t="s">
        <v>11</v>
      </c>
      <c r="C295" s="1">
        <v>39</v>
      </c>
      <c r="D295" s="1">
        <v>3</v>
      </c>
      <c r="E295" s="1">
        <v>1170</v>
      </c>
      <c r="H295" s="1">
        <v>85350</v>
      </c>
      <c r="I295" s="1">
        <v>933840</v>
      </c>
    </row>
    <row r="296" spans="1:9" x14ac:dyDescent="0.2">
      <c r="A296" s="1">
        <v>94000021</v>
      </c>
      <c r="B296" s="3" t="s">
        <v>11</v>
      </c>
      <c r="C296" s="1">
        <v>40</v>
      </c>
      <c r="D296" s="1">
        <v>3</v>
      </c>
      <c r="E296" s="1">
        <v>1215</v>
      </c>
      <c r="H296" s="1">
        <v>91050</v>
      </c>
      <c r="I296" s="1">
        <v>1019190</v>
      </c>
    </row>
    <row r="297" spans="1:9" x14ac:dyDescent="0.2">
      <c r="A297" s="1">
        <v>94100021</v>
      </c>
      <c r="B297" s="3" t="s">
        <v>11</v>
      </c>
      <c r="C297" s="1">
        <v>41</v>
      </c>
      <c r="D297" s="1">
        <v>3</v>
      </c>
      <c r="E297" s="1">
        <v>1260</v>
      </c>
      <c r="H297" s="1">
        <v>96750</v>
      </c>
      <c r="I297" s="1">
        <v>1110240</v>
      </c>
    </row>
    <row r="298" spans="1:9" x14ac:dyDescent="0.2">
      <c r="A298" s="1">
        <v>94200021</v>
      </c>
      <c r="B298" s="3" t="s">
        <v>11</v>
      </c>
      <c r="C298" s="1">
        <v>42</v>
      </c>
      <c r="D298" s="1">
        <v>3</v>
      </c>
      <c r="E298" s="1">
        <v>1310</v>
      </c>
      <c r="H298" s="1">
        <v>103550</v>
      </c>
      <c r="I298" s="1">
        <v>1206990</v>
      </c>
    </row>
    <row r="299" spans="1:9" x14ac:dyDescent="0.2">
      <c r="A299" s="1">
        <v>94300021</v>
      </c>
      <c r="B299" s="3" t="s">
        <v>11</v>
      </c>
      <c r="C299" s="1">
        <v>43</v>
      </c>
      <c r="D299" s="1">
        <v>3</v>
      </c>
      <c r="E299" s="1">
        <v>1360</v>
      </c>
      <c r="H299" s="1">
        <v>110350</v>
      </c>
      <c r="I299" s="1">
        <v>1310540</v>
      </c>
    </row>
    <row r="300" spans="1:9" x14ac:dyDescent="0.2">
      <c r="A300" s="1">
        <v>94400021</v>
      </c>
      <c r="B300" s="3" t="s">
        <v>11</v>
      </c>
      <c r="C300" s="1">
        <v>44</v>
      </c>
      <c r="D300" s="1">
        <v>3</v>
      </c>
      <c r="E300" s="1">
        <v>1410</v>
      </c>
      <c r="H300" s="1">
        <v>117150</v>
      </c>
      <c r="I300" s="1">
        <v>1420890</v>
      </c>
    </row>
    <row r="301" spans="1:9" x14ac:dyDescent="0.2">
      <c r="A301" s="1">
        <v>94500021</v>
      </c>
      <c r="B301" s="3" t="s">
        <v>11</v>
      </c>
      <c r="C301" s="1">
        <v>45</v>
      </c>
      <c r="D301" s="1">
        <v>3</v>
      </c>
      <c r="E301" s="1">
        <v>1460</v>
      </c>
      <c r="H301" s="1">
        <v>123950</v>
      </c>
      <c r="I301" s="1">
        <v>1538040</v>
      </c>
    </row>
    <row r="302" spans="1:9" x14ac:dyDescent="0.2">
      <c r="A302" s="1">
        <v>94600021</v>
      </c>
      <c r="B302" s="3" t="s">
        <v>11</v>
      </c>
      <c r="C302" s="1">
        <v>46</v>
      </c>
      <c r="D302" s="1">
        <v>3</v>
      </c>
      <c r="E302" s="1">
        <v>1510</v>
      </c>
      <c r="H302" s="1">
        <v>131950</v>
      </c>
      <c r="I302" s="1">
        <v>1661990</v>
      </c>
    </row>
    <row r="303" spans="1:9" x14ac:dyDescent="0.2">
      <c r="A303" s="1">
        <v>94700021</v>
      </c>
      <c r="B303" s="3" t="s">
        <v>11</v>
      </c>
      <c r="C303" s="1">
        <v>47</v>
      </c>
      <c r="D303" s="1">
        <v>3</v>
      </c>
      <c r="E303" s="1">
        <v>1565</v>
      </c>
      <c r="H303" s="1">
        <v>139950</v>
      </c>
      <c r="I303" s="1">
        <v>1793940</v>
      </c>
    </row>
    <row r="304" spans="1:9" x14ac:dyDescent="0.2">
      <c r="A304" s="1">
        <v>94800021</v>
      </c>
      <c r="B304" s="3" t="s">
        <v>11</v>
      </c>
      <c r="C304" s="1">
        <v>48</v>
      </c>
      <c r="D304" s="1">
        <v>3</v>
      </c>
      <c r="E304" s="1">
        <v>1620</v>
      </c>
      <c r="H304" s="1">
        <v>147950</v>
      </c>
      <c r="I304" s="1">
        <v>1933890</v>
      </c>
    </row>
    <row r="305" spans="1:9" x14ac:dyDescent="0.2">
      <c r="A305" s="1">
        <v>94900021</v>
      </c>
      <c r="B305" s="3" t="s">
        <v>11</v>
      </c>
      <c r="C305" s="1">
        <v>49</v>
      </c>
      <c r="D305" s="1">
        <v>3</v>
      </c>
      <c r="E305" s="1">
        <v>1675</v>
      </c>
      <c r="H305" s="1">
        <v>155950</v>
      </c>
      <c r="I305" s="1">
        <v>2081840</v>
      </c>
    </row>
    <row r="306" spans="1:9" x14ac:dyDescent="0.2">
      <c r="A306" s="1">
        <v>95000021</v>
      </c>
      <c r="B306" s="3" t="s">
        <v>11</v>
      </c>
      <c r="C306" s="1">
        <v>50</v>
      </c>
      <c r="D306" s="1">
        <v>3</v>
      </c>
      <c r="E306" s="1">
        <v>1730</v>
      </c>
      <c r="H306" s="1">
        <v>165250</v>
      </c>
      <c r="I306" s="1">
        <v>2237790</v>
      </c>
    </row>
    <row r="307" spans="1:9" x14ac:dyDescent="0.2">
      <c r="A307" s="1">
        <v>90100022</v>
      </c>
      <c r="B307" s="3" t="s">
        <v>11</v>
      </c>
      <c r="C307" s="1">
        <v>1</v>
      </c>
      <c r="D307" s="1">
        <v>3</v>
      </c>
      <c r="E307" s="1">
        <v>240</v>
      </c>
      <c r="H307" s="1">
        <v>900</v>
      </c>
      <c r="I307" s="1">
        <v>1200</v>
      </c>
    </row>
    <row r="308" spans="1:9" x14ac:dyDescent="0.2">
      <c r="A308" s="1">
        <v>90200022</v>
      </c>
      <c r="B308" s="3" t="s">
        <v>11</v>
      </c>
      <c r="C308" s="1">
        <v>2</v>
      </c>
      <c r="D308" s="1">
        <v>3</v>
      </c>
      <c r="E308" s="1">
        <v>255</v>
      </c>
      <c r="H308" s="1">
        <v>1260</v>
      </c>
      <c r="I308" s="1">
        <v>2100</v>
      </c>
    </row>
    <row r="309" spans="1:9" x14ac:dyDescent="0.2">
      <c r="A309" s="1">
        <v>90300022</v>
      </c>
      <c r="B309" s="3" t="s">
        <v>11</v>
      </c>
      <c r="C309" s="1">
        <v>3</v>
      </c>
      <c r="D309" s="1">
        <v>3</v>
      </c>
      <c r="E309" s="1">
        <v>270</v>
      </c>
      <c r="H309" s="1">
        <v>1620</v>
      </c>
      <c r="I309" s="1">
        <v>3360</v>
      </c>
    </row>
    <row r="310" spans="1:9" x14ac:dyDescent="0.2">
      <c r="A310" s="1">
        <v>90400022</v>
      </c>
      <c r="B310" s="3" t="s">
        <v>11</v>
      </c>
      <c r="C310" s="1">
        <v>4</v>
      </c>
      <c r="D310" s="1">
        <v>3</v>
      </c>
      <c r="E310" s="1">
        <v>285</v>
      </c>
      <c r="H310" s="1">
        <v>1980</v>
      </c>
      <c r="I310" s="1">
        <v>4980</v>
      </c>
    </row>
    <row r="311" spans="1:9" x14ac:dyDescent="0.2">
      <c r="A311" s="1">
        <v>90500022</v>
      </c>
      <c r="B311" s="3" t="s">
        <v>11</v>
      </c>
      <c r="C311" s="1">
        <v>5</v>
      </c>
      <c r="D311" s="1">
        <v>3</v>
      </c>
      <c r="E311" s="1">
        <v>300</v>
      </c>
      <c r="H311" s="1">
        <v>2340</v>
      </c>
      <c r="I311" s="1">
        <v>6960</v>
      </c>
    </row>
    <row r="312" spans="1:9" x14ac:dyDescent="0.2">
      <c r="A312" s="1">
        <v>90600022</v>
      </c>
      <c r="B312" s="3" t="s">
        <v>11</v>
      </c>
      <c r="C312" s="1">
        <v>6</v>
      </c>
      <c r="D312" s="1">
        <v>3</v>
      </c>
      <c r="E312" s="1">
        <v>315</v>
      </c>
      <c r="H312" s="1">
        <v>2940</v>
      </c>
      <c r="I312" s="1">
        <v>9300</v>
      </c>
    </row>
    <row r="313" spans="1:9" x14ac:dyDescent="0.2">
      <c r="A313" s="1">
        <v>90700022</v>
      </c>
      <c r="B313" s="3" t="s">
        <v>11</v>
      </c>
      <c r="C313" s="1">
        <v>7</v>
      </c>
      <c r="D313" s="1">
        <v>3</v>
      </c>
      <c r="E313" s="1">
        <v>337</v>
      </c>
      <c r="H313" s="1">
        <v>3540</v>
      </c>
      <c r="I313" s="1">
        <v>12240</v>
      </c>
    </row>
    <row r="314" spans="1:9" x14ac:dyDescent="0.2">
      <c r="A314" s="1">
        <v>90800022</v>
      </c>
      <c r="B314" s="3" t="s">
        <v>11</v>
      </c>
      <c r="C314" s="1">
        <v>8</v>
      </c>
      <c r="D314" s="1">
        <v>3</v>
      </c>
      <c r="E314" s="1">
        <v>360</v>
      </c>
      <c r="H314" s="1">
        <v>4140</v>
      </c>
      <c r="I314" s="1">
        <v>15780</v>
      </c>
    </row>
    <row r="315" spans="1:9" x14ac:dyDescent="0.2">
      <c r="A315" s="1">
        <v>90900022</v>
      </c>
      <c r="B315" s="3" t="s">
        <v>11</v>
      </c>
      <c r="C315" s="1">
        <v>9</v>
      </c>
      <c r="D315" s="1">
        <v>3</v>
      </c>
      <c r="E315" s="1">
        <v>382</v>
      </c>
      <c r="H315" s="1">
        <v>4740</v>
      </c>
      <c r="I315" s="1">
        <v>19920</v>
      </c>
    </row>
    <row r="316" spans="1:9" x14ac:dyDescent="0.2">
      <c r="A316" s="1">
        <v>91000022</v>
      </c>
      <c r="B316" s="3" t="s">
        <v>11</v>
      </c>
      <c r="C316" s="1">
        <v>10</v>
      </c>
      <c r="D316" s="1">
        <v>3</v>
      </c>
      <c r="E316" s="1">
        <v>405</v>
      </c>
      <c r="H316" s="1">
        <v>5700</v>
      </c>
      <c r="I316" s="1">
        <v>24660</v>
      </c>
    </row>
    <row r="317" spans="1:9" x14ac:dyDescent="0.2">
      <c r="A317" s="1">
        <v>91100022</v>
      </c>
      <c r="B317" s="3" t="s">
        <v>11</v>
      </c>
      <c r="C317" s="1">
        <v>11</v>
      </c>
      <c r="D317" s="1">
        <v>3</v>
      </c>
      <c r="E317" s="1">
        <v>427</v>
      </c>
      <c r="H317" s="1">
        <v>6660</v>
      </c>
      <c r="I317" s="1">
        <v>30360</v>
      </c>
    </row>
    <row r="318" spans="1:9" x14ac:dyDescent="0.2">
      <c r="A318" s="1">
        <v>91200022</v>
      </c>
      <c r="B318" s="3" t="s">
        <v>11</v>
      </c>
      <c r="C318" s="1">
        <v>12</v>
      </c>
      <c r="D318" s="1">
        <v>3</v>
      </c>
      <c r="E318" s="1">
        <v>457</v>
      </c>
      <c r="H318" s="1">
        <v>7620</v>
      </c>
      <c r="I318" s="1">
        <v>37020</v>
      </c>
    </row>
    <row r="319" spans="1:9" x14ac:dyDescent="0.2">
      <c r="A319" s="1">
        <v>91300022</v>
      </c>
      <c r="B319" s="3" t="s">
        <v>11</v>
      </c>
      <c r="C319" s="1">
        <v>13</v>
      </c>
      <c r="D319" s="1">
        <v>3</v>
      </c>
      <c r="E319" s="1">
        <v>487</v>
      </c>
      <c r="H319" s="1">
        <v>8580</v>
      </c>
      <c r="I319" s="1">
        <v>44640</v>
      </c>
    </row>
    <row r="320" spans="1:9" x14ac:dyDescent="0.2">
      <c r="A320" s="1">
        <v>91400022</v>
      </c>
      <c r="B320" s="3" t="s">
        <v>11</v>
      </c>
      <c r="C320" s="1">
        <v>14</v>
      </c>
      <c r="D320" s="1">
        <v>3</v>
      </c>
      <c r="E320" s="1">
        <v>517</v>
      </c>
      <c r="H320" s="1">
        <v>10020</v>
      </c>
      <c r="I320" s="1">
        <v>53220</v>
      </c>
    </row>
    <row r="321" spans="1:9" x14ac:dyDescent="0.2">
      <c r="A321" s="1">
        <v>91500022</v>
      </c>
      <c r="B321" s="3" t="s">
        <v>11</v>
      </c>
      <c r="C321" s="1">
        <v>15</v>
      </c>
      <c r="D321" s="1">
        <v>3</v>
      </c>
      <c r="E321" s="1">
        <v>547</v>
      </c>
      <c r="H321" s="1">
        <v>11460</v>
      </c>
      <c r="I321" s="1">
        <v>63240</v>
      </c>
    </row>
    <row r="322" spans="1:9" x14ac:dyDescent="0.2">
      <c r="A322" s="1">
        <v>91600022</v>
      </c>
      <c r="B322" s="3" t="s">
        <v>11</v>
      </c>
      <c r="C322" s="1">
        <v>16</v>
      </c>
      <c r="D322" s="1">
        <v>3</v>
      </c>
      <c r="E322" s="1">
        <v>577</v>
      </c>
      <c r="H322" s="1">
        <v>12900</v>
      </c>
      <c r="I322" s="1">
        <v>74700</v>
      </c>
    </row>
    <row r="323" spans="1:9" x14ac:dyDescent="0.2">
      <c r="A323" s="1">
        <v>91700022</v>
      </c>
      <c r="B323" s="3" t="s">
        <v>11</v>
      </c>
      <c r="C323" s="1">
        <v>17</v>
      </c>
      <c r="D323" s="1">
        <v>3</v>
      </c>
      <c r="E323" s="1">
        <v>615</v>
      </c>
      <c r="H323" s="1">
        <v>14340</v>
      </c>
      <c r="I323" s="1">
        <v>87600</v>
      </c>
    </row>
    <row r="324" spans="1:9" x14ac:dyDescent="0.2">
      <c r="A324" s="1">
        <v>91800022</v>
      </c>
      <c r="B324" s="3" t="s">
        <v>11</v>
      </c>
      <c r="C324" s="1">
        <v>18</v>
      </c>
      <c r="D324" s="1">
        <v>3</v>
      </c>
      <c r="E324" s="1">
        <v>652</v>
      </c>
      <c r="H324" s="1">
        <v>16380</v>
      </c>
      <c r="I324" s="1">
        <v>101940</v>
      </c>
    </row>
    <row r="325" spans="1:9" x14ac:dyDescent="0.2">
      <c r="A325" s="1">
        <v>91900022</v>
      </c>
      <c r="B325" s="3" t="s">
        <v>11</v>
      </c>
      <c r="C325" s="1">
        <v>19</v>
      </c>
      <c r="D325" s="1">
        <v>3</v>
      </c>
      <c r="E325" s="1">
        <v>690</v>
      </c>
      <c r="H325" s="1">
        <v>18420</v>
      </c>
      <c r="I325" s="1">
        <v>118320</v>
      </c>
    </row>
    <row r="326" spans="1:9" x14ac:dyDescent="0.2">
      <c r="A326" s="1">
        <v>92000022</v>
      </c>
      <c r="B326" s="3" t="s">
        <v>11</v>
      </c>
      <c r="C326" s="1">
        <v>20</v>
      </c>
      <c r="D326" s="1">
        <v>3</v>
      </c>
      <c r="E326" s="1">
        <v>727</v>
      </c>
      <c r="H326" s="1">
        <v>20460</v>
      </c>
      <c r="I326" s="1">
        <v>136740</v>
      </c>
    </row>
    <row r="327" spans="1:9" x14ac:dyDescent="0.2">
      <c r="A327" s="1">
        <v>92100022</v>
      </c>
      <c r="B327" s="3" t="s">
        <v>11</v>
      </c>
      <c r="C327" s="1">
        <v>21</v>
      </c>
      <c r="D327" s="1">
        <v>3</v>
      </c>
      <c r="E327" s="1">
        <v>765</v>
      </c>
      <c r="H327" s="1">
        <v>22500</v>
      </c>
      <c r="I327" s="1">
        <v>157200</v>
      </c>
    </row>
    <row r="328" spans="1:9" x14ac:dyDescent="0.2">
      <c r="A328" s="1">
        <v>92200022</v>
      </c>
      <c r="B328" s="3" t="s">
        <v>11</v>
      </c>
      <c r="C328" s="1">
        <v>22</v>
      </c>
      <c r="D328" s="1">
        <v>3</v>
      </c>
      <c r="E328" s="1">
        <v>810</v>
      </c>
      <c r="H328" s="1">
        <v>25260</v>
      </c>
      <c r="I328" s="1">
        <v>179700</v>
      </c>
    </row>
    <row r="329" spans="1:9" x14ac:dyDescent="0.2">
      <c r="A329" s="1">
        <v>92300022</v>
      </c>
      <c r="B329" s="3" t="s">
        <v>11</v>
      </c>
      <c r="C329" s="1">
        <v>23</v>
      </c>
      <c r="D329" s="1">
        <v>3</v>
      </c>
      <c r="E329" s="1">
        <v>855</v>
      </c>
      <c r="H329" s="1">
        <v>28020</v>
      </c>
      <c r="I329" s="1">
        <v>204960</v>
      </c>
    </row>
    <row r="330" spans="1:9" x14ac:dyDescent="0.2">
      <c r="A330" s="1">
        <v>92400022</v>
      </c>
      <c r="B330" s="3" t="s">
        <v>11</v>
      </c>
      <c r="C330" s="1">
        <v>24</v>
      </c>
      <c r="D330" s="1">
        <v>3</v>
      </c>
      <c r="E330" s="1">
        <v>900</v>
      </c>
      <c r="H330" s="1">
        <v>30780</v>
      </c>
      <c r="I330" s="1">
        <v>232980</v>
      </c>
    </row>
    <row r="331" spans="1:9" x14ac:dyDescent="0.2">
      <c r="A331" s="1">
        <v>92500022</v>
      </c>
      <c r="B331" s="3" t="s">
        <v>11</v>
      </c>
      <c r="C331" s="1">
        <v>25</v>
      </c>
      <c r="D331" s="1">
        <v>3</v>
      </c>
      <c r="E331" s="1">
        <v>945</v>
      </c>
      <c r="H331" s="1">
        <v>33540</v>
      </c>
      <c r="I331" s="1">
        <v>263760</v>
      </c>
    </row>
    <row r="332" spans="1:9" x14ac:dyDescent="0.2">
      <c r="A332" s="1">
        <v>92600022</v>
      </c>
      <c r="B332" s="3" t="s">
        <v>11</v>
      </c>
      <c r="C332" s="1">
        <v>26</v>
      </c>
      <c r="D332" s="1">
        <v>3</v>
      </c>
      <c r="E332" s="1">
        <v>990</v>
      </c>
      <c r="H332" s="1">
        <v>37140</v>
      </c>
      <c r="I332" s="1">
        <v>297300</v>
      </c>
    </row>
    <row r="333" spans="1:9" x14ac:dyDescent="0.2">
      <c r="A333" s="1">
        <v>92700022</v>
      </c>
      <c r="B333" s="3" t="s">
        <v>11</v>
      </c>
      <c r="C333" s="1">
        <v>27</v>
      </c>
      <c r="D333" s="1">
        <v>3</v>
      </c>
      <c r="E333" s="1">
        <v>1042</v>
      </c>
      <c r="H333" s="1">
        <v>40740</v>
      </c>
      <c r="I333" s="1">
        <v>334440</v>
      </c>
    </row>
    <row r="334" spans="1:9" x14ac:dyDescent="0.2">
      <c r="A334" s="1">
        <v>92800022</v>
      </c>
      <c r="B334" s="3" t="s">
        <v>11</v>
      </c>
      <c r="C334" s="1">
        <v>28</v>
      </c>
      <c r="D334" s="1">
        <v>3</v>
      </c>
      <c r="E334" s="1">
        <v>1095</v>
      </c>
      <c r="H334" s="1">
        <v>44340</v>
      </c>
      <c r="I334" s="1">
        <v>375180</v>
      </c>
    </row>
    <row r="335" spans="1:9" x14ac:dyDescent="0.2">
      <c r="A335" s="1">
        <v>92900022</v>
      </c>
      <c r="B335" s="3" t="s">
        <v>11</v>
      </c>
      <c r="C335" s="1">
        <v>29</v>
      </c>
      <c r="D335" s="1">
        <v>3</v>
      </c>
      <c r="E335" s="1">
        <v>1147</v>
      </c>
      <c r="H335" s="1">
        <v>47940</v>
      </c>
      <c r="I335" s="1">
        <v>419520</v>
      </c>
    </row>
    <row r="336" spans="1:9" x14ac:dyDescent="0.2">
      <c r="A336" s="1">
        <v>93000022</v>
      </c>
      <c r="B336" s="3" t="s">
        <v>11</v>
      </c>
      <c r="C336" s="1">
        <v>30</v>
      </c>
      <c r="D336" s="1">
        <v>3</v>
      </c>
      <c r="E336" s="1">
        <v>1200</v>
      </c>
      <c r="H336" s="1">
        <v>52500</v>
      </c>
      <c r="I336" s="1">
        <v>467460</v>
      </c>
    </row>
    <row r="337" spans="1:9" x14ac:dyDescent="0.2">
      <c r="A337" s="1">
        <v>93100022</v>
      </c>
      <c r="B337" s="3" t="s">
        <v>11</v>
      </c>
      <c r="C337" s="1">
        <v>31</v>
      </c>
      <c r="D337" s="1">
        <v>3</v>
      </c>
      <c r="E337" s="1">
        <v>1252</v>
      </c>
      <c r="H337" s="1">
        <v>57060</v>
      </c>
      <c r="I337" s="1">
        <v>519960</v>
      </c>
    </row>
    <row r="338" spans="1:9" x14ac:dyDescent="0.2">
      <c r="A338" s="1">
        <v>93200022</v>
      </c>
      <c r="B338" s="3" t="s">
        <v>11</v>
      </c>
      <c r="C338" s="1">
        <v>32</v>
      </c>
      <c r="D338" s="1">
        <v>3</v>
      </c>
      <c r="E338" s="1">
        <v>1312</v>
      </c>
      <c r="H338" s="1">
        <v>61620</v>
      </c>
      <c r="I338" s="1">
        <v>577020</v>
      </c>
    </row>
    <row r="339" spans="1:9" x14ac:dyDescent="0.2">
      <c r="A339" s="1">
        <v>93300022</v>
      </c>
      <c r="B339" s="3" t="s">
        <v>11</v>
      </c>
      <c r="C339" s="1">
        <v>33</v>
      </c>
      <c r="D339" s="1">
        <v>3</v>
      </c>
      <c r="E339" s="1">
        <v>1372</v>
      </c>
      <c r="H339" s="1">
        <v>66180</v>
      </c>
      <c r="I339" s="1">
        <v>638640</v>
      </c>
    </row>
    <row r="340" spans="1:9" x14ac:dyDescent="0.2">
      <c r="A340" s="1">
        <v>93400022</v>
      </c>
      <c r="B340" s="3" t="s">
        <v>11</v>
      </c>
      <c r="C340" s="1">
        <v>34</v>
      </c>
      <c r="D340" s="1">
        <v>3</v>
      </c>
      <c r="E340" s="1">
        <v>1432</v>
      </c>
      <c r="H340" s="1">
        <v>71820</v>
      </c>
      <c r="I340" s="1">
        <v>704820</v>
      </c>
    </row>
    <row r="341" spans="1:9" x14ac:dyDescent="0.2">
      <c r="A341" s="1">
        <v>93500022</v>
      </c>
      <c r="B341" s="3" t="s">
        <v>11</v>
      </c>
      <c r="C341" s="1">
        <v>35</v>
      </c>
      <c r="D341" s="1">
        <v>3</v>
      </c>
      <c r="E341" s="1">
        <v>1492</v>
      </c>
      <c r="H341" s="1">
        <v>77460</v>
      </c>
      <c r="I341" s="1">
        <v>776640</v>
      </c>
    </row>
    <row r="342" spans="1:9" x14ac:dyDescent="0.2">
      <c r="A342" s="1">
        <v>93600022</v>
      </c>
      <c r="B342" s="3" t="s">
        <v>11</v>
      </c>
      <c r="C342" s="1">
        <v>36</v>
      </c>
      <c r="D342" s="1">
        <v>3</v>
      </c>
      <c r="E342" s="1">
        <v>1552</v>
      </c>
      <c r="H342" s="1">
        <v>83100</v>
      </c>
      <c r="I342" s="1">
        <v>854100</v>
      </c>
    </row>
    <row r="343" spans="1:9" x14ac:dyDescent="0.2">
      <c r="A343" s="1">
        <v>93700022</v>
      </c>
      <c r="B343" s="3" t="s">
        <v>11</v>
      </c>
      <c r="C343" s="1">
        <v>37</v>
      </c>
      <c r="D343" s="1">
        <v>3</v>
      </c>
      <c r="E343" s="1">
        <v>1620</v>
      </c>
      <c r="H343" s="1">
        <v>88740</v>
      </c>
      <c r="I343" s="1">
        <v>937200</v>
      </c>
    </row>
    <row r="344" spans="1:9" x14ac:dyDescent="0.2">
      <c r="A344" s="1">
        <v>93800022</v>
      </c>
      <c r="B344" s="3" t="s">
        <v>11</v>
      </c>
      <c r="C344" s="1">
        <v>38</v>
      </c>
      <c r="D344" s="1">
        <v>3</v>
      </c>
      <c r="E344" s="1">
        <v>1687</v>
      </c>
      <c r="H344" s="1">
        <v>95580</v>
      </c>
      <c r="I344" s="1">
        <v>1025940</v>
      </c>
    </row>
    <row r="345" spans="1:9" x14ac:dyDescent="0.2">
      <c r="A345" s="1">
        <v>93900022</v>
      </c>
      <c r="B345" s="3" t="s">
        <v>11</v>
      </c>
      <c r="C345" s="1">
        <v>39</v>
      </c>
      <c r="D345" s="1">
        <v>3</v>
      </c>
      <c r="E345" s="1">
        <v>1755</v>
      </c>
      <c r="H345" s="1">
        <v>102420</v>
      </c>
      <c r="I345" s="1">
        <v>1121520</v>
      </c>
    </row>
    <row r="346" spans="1:9" x14ac:dyDescent="0.2">
      <c r="A346" s="1">
        <v>94000022</v>
      </c>
      <c r="B346" s="3" t="s">
        <v>11</v>
      </c>
      <c r="C346" s="1">
        <v>40</v>
      </c>
      <c r="D346" s="1">
        <v>3</v>
      </c>
      <c r="E346" s="1">
        <v>1822</v>
      </c>
      <c r="H346" s="1">
        <v>109260</v>
      </c>
      <c r="I346" s="1">
        <v>1223940</v>
      </c>
    </row>
    <row r="347" spans="1:9" x14ac:dyDescent="0.2">
      <c r="A347" s="1">
        <v>94100022</v>
      </c>
      <c r="B347" s="3" t="s">
        <v>11</v>
      </c>
      <c r="C347" s="1">
        <v>41</v>
      </c>
      <c r="D347" s="1">
        <v>3</v>
      </c>
      <c r="E347" s="1">
        <v>1890</v>
      </c>
      <c r="H347" s="1">
        <v>116100</v>
      </c>
      <c r="I347" s="1">
        <v>1333200</v>
      </c>
    </row>
    <row r="348" spans="1:9" x14ac:dyDescent="0.2">
      <c r="A348" s="1">
        <v>94200022</v>
      </c>
      <c r="B348" s="3" t="s">
        <v>11</v>
      </c>
      <c r="C348" s="1">
        <v>42</v>
      </c>
      <c r="D348" s="1">
        <v>3</v>
      </c>
      <c r="E348" s="1">
        <v>1965</v>
      </c>
      <c r="H348" s="1">
        <v>124260</v>
      </c>
      <c r="I348" s="1">
        <v>1449300</v>
      </c>
    </row>
    <row r="349" spans="1:9" x14ac:dyDescent="0.2">
      <c r="A349" s="1">
        <v>94300022</v>
      </c>
      <c r="B349" s="3" t="s">
        <v>11</v>
      </c>
      <c r="C349" s="1">
        <v>43</v>
      </c>
      <c r="D349" s="1">
        <v>3</v>
      </c>
      <c r="E349" s="1">
        <v>2040</v>
      </c>
      <c r="H349" s="1">
        <v>132420</v>
      </c>
      <c r="I349" s="1">
        <v>1573560</v>
      </c>
    </row>
    <row r="350" spans="1:9" x14ac:dyDescent="0.2">
      <c r="A350" s="1">
        <v>94400022</v>
      </c>
      <c r="B350" s="3" t="s">
        <v>11</v>
      </c>
      <c r="C350" s="1">
        <v>44</v>
      </c>
      <c r="D350" s="1">
        <v>3</v>
      </c>
      <c r="E350" s="1">
        <v>2115</v>
      </c>
      <c r="H350" s="1">
        <v>140580</v>
      </c>
      <c r="I350" s="1">
        <v>1705980</v>
      </c>
    </row>
    <row r="351" spans="1:9" x14ac:dyDescent="0.2">
      <c r="A351" s="1">
        <v>94500022</v>
      </c>
      <c r="B351" s="3" t="s">
        <v>11</v>
      </c>
      <c r="C351" s="1">
        <v>45</v>
      </c>
      <c r="D351" s="1">
        <v>3</v>
      </c>
      <c r="E351" s="1">
        <v>2190</v>
      </c>
      <c r="H351" s="1">
        <v>148740</v>
      </c>
      <c r="I351" s="1">
        <v>1846560</v>
      </c>
    </row>
    <row r="352" spans="1:9" x14ac:dyDescent="0.2">
      <c r="A352" s="1">
        <v>94600022</v>
      </c>
      <c r="B352" s="3" t="s">
        <v>11</v>
      </c>
      <c r="C352" s="1">
        <v>46</v>
      </c>
      <c r="D352" s="1">
        <v>3</v>
      </c>
      <c r="E352" s="1">
        <v>2265</v>
      </c>
      <c r="H352" s="1">
        <v>158340</v>
      </c>
      <c r="I352" s="1">
        <v>1995300</v>
      </c>
    </row>
    <row r="353" spans="1:9" x14ac:dyDescent="0.2">
      <c r="A353" s="1">
        <v>94700022</v>
      </c>
      <c r="B353" s="3" t="s">
        <v>11</v>
      </c>
      <c r="C353" s="1">
        <v>47</v>
      </c>
      <c r="D353" s="1">
        <v>3</v>
      </c>
      <c r="E353" s="1">
        <v>2347</v>
      </c>
      <c r="H353" s="1">
        <v>167940</v>
      </c>
      <c r="I353" s="1">
        <v>2153640</v>
      </c>
    </row>
    <row r="354" spans="1:9" x14ac:dyDescent="0.2">
      <c r="A354" s="1">
        <v>94800022</v>
      </c>
      <c r="B354" s="3" t="s">
        <v>11</v>
      </c>
      <c r="C354" s="1">
        <v>48</v>
      </c>
      <c r="D354" s="1">
        <v>3</v>
      </c>
      <c r="E354" s="1">
        <v>2430</v>
      </c>
      <c r="H354" s="1">
        <v>177540</v>
      </c>
      <c r="I354" s="1">
        <v>2321580</v>
      </c>
    </row>
    <row r="355" spans="1:9" x14ac:dyDescent="0.2">
      <c r="A355" s="1">
        <v>94900022</v>
      </c>
      <c r="B355" s="3" t="s">
        <v>11</v>
      </c>
      <c r="C355" s="1">
        <v>49</v>
      </c>
      <c r="D355" s="1">
        <v>3</v>
      </c>
      <c r="E355" s="1">
        <v>2512</v>
      </c>
      <c r="H355" s="1">
        <v>187140</v>
      </c>
      <c r="I355" s="1">
        <v>2499120</v>
      </c>
    </row>
    <row r="356" spans="1:9" x14ac:dyDescent="0.2">
      <c r="A356" s="1">
        <v>95000022</v>
      </c>
      <c r="B356" s="3" t="s">
        <v>11</v>
      </c>
      <c r="C356" s="1">
        <v>50</v>
      </c>
      <c r="D356" s="1">
        <v>3</v>
      </c>
      <c r="E356" s="1">
        <v>2595</v>
      </c>
      <c r="H356" s="1">
        <v>198300</v>
      </c>
      <c r="I356" s="1">
        <v>2686260</v>
      </c>
    </row>
    <row r="357" spans="1:9" x14ac:dyDescent="0.2">
      <c r="A357" s="1">
        <v>90100023</v>
      </c>
      <c r="B357" s="3" t="s">
        <v>11</v>
      </c>
      <c r="C357" s="1">
        <v>1</v>
      </c>
      <c r="D357" s="1">
        <v>3</v>
      </c>
      <c r="E357" s="1">
        <v>360</v>
      </c>
      <c r="H357" s="1">
        <v>1125</v>
      </c>
      <c r="I357" s="1">
        <v>6000</v>
      </c>
    </row>
    <row r="358" spans="1:9" x14ac:dyDescent="0.2">
      <c r="A358" s="1">
        <v>90200023</v>
      </c>
      <c r="B358" s="3" t="s">
        <v>11</v>
      </c>
      <c r="C358" s="1">
        <v>2</v>
      </c>
      <c r="D358" s="1">
        <v>3</v>
      </c>
      <c r="E358" s="1">
        <v>382</v>
      </c>
      <c r="H358" s="1">
        <v>1575</v>
      </c>
      <c r="I358" s="1">
        <v>7125</v>
      </c>
    </row>
    <row r="359" spans="1:9" x14ac:dyDescent="0.2">
      <c r="A359" s="1">
        <v>90300023</v>
      </c>
      <c r="B359" s="3" t="s">
        <v>11</v>
      </c>
      <c r="C359" s="1">
        <v>3</v>
      </c>
      <c r="D359" s="1">
        <v>3</v>
      </c>
      <c r="E359" s="1">
        <v>405</v>
      </c>
      <c r="H359" s="1">
        <v>2025</v>
      </c>
      <c r="I359" s="1">
        <v>8700</v>
      </c>
    </row>
    <row r="360" spans="1:9" x14ac:dyDescent="0.2">
      <c r="A360" s="1">
        <v>90400023</v>
      </c>
      <c r="B360" s="3" t="s">
        <v>11</v>
      </c>
      <c r="C360" s="1">
        <v>4</v>
      </c>
      <c r="D360" s="1">
        <v>3</v>
      </c>
      <c r="E360" s="1">
        <v>427</v>
      </c>
      <c r="H360" s="1">
        <v>2475</v>
      </c>
      <c r="I360" s="1">
        <v>10725</v>
      </c>
    </row>
    <row r="361" spans="1:9" x14ac:dyDescent="0.2">
      <c r="A361" s="1">
        <v>90500023</v>
      </c>
      <c r="B361" s="3" t="s">
        <v>11</v>
      </c>
      <c r="C361" s="1">
        <v>5</v>
      </c>
      <c r="D361" s="1">
        <v>3</v>
      </c>
      <c r="E361" s="1">
        <v>450</v>
      </c>
      <c r="H361" s="1">
        <v>2925</v>
      </c>
      <c r="I361" s="1">
        <v>13200</v>
      </c>
    </row>
    <row r="362" spans="1:9" x14ac:dyDescent="0.2">
      <c r="A362" s="1">
        <v>90600023</v>
      </c>
      <c r="B362" s="3" t="s">
        <v>11</v>
      </c>
      <c r="C362" s="1">
        <v>6</v>
      </c>
      <c r="D362" s="1">
        <v>3</v>
      </c>
      <c r="E362" s="1">
        <v>472</v>
      </c>
      <c r="H362" s="1">
        <v>3675</v>
      </c>
      <c r="I362" s="1">
        <v>16125</v>
      </c>
    </row>
    <row r="363" spans="1:9" x14ac:dyDescent="0.2">
      <c r="A363" s="1">
        <v>90700023</v>
      </c>
      <c r="B363" s="3" t="s">
        <v>11</v>
      </c>
      <c r="C363" s="1">
        <v>7</v>
      </c>
      <c r="D363" s="1">
        <v>3</v>
      </c>
      <c r="E363" s="1">
        <v>506</v>
      </c>
      <c r="H363" s="1">
        <v>4425</v>
      </c>
      <c r="I363" s="1">
        <v>19800</v>
      </c>
    </row>
    <row r="364" spans="1:9" x14ac:dyDescent="0.2">
      <c r="A364" s="1">
        <v>90800023</v>
      </c>
      <c r="B364" s="3" t="s">
        <v>11</v>
      </c>
      <c r="C364" s="1">
        <v>8</v>
      </c>
      <c r="D364" s="1">
        <v>3</v>
      </c>
      <c r="E364" s="1">
        <v>540</v>
      </c>
      <c r="H364" s="1">
        <v>5175</v>
      </c>
      <c r="I364" s="1">
        <v>24225</v>
      </c>
    </row>
    <row r="365" spans="1:9" x14ac:dyDescent="0.2">
      <c r="A365" s="1">
        <v>90900023</v>
      </c>
      <c r="B365" s="3" t="s">
        <v>11</v>
      </c>
      <c r="C365" s="1">
        <v>9</v>
      </c>
      <c r="D365" s="1">
        <v>3</v>
      </c>
      <c r="E365" s="1">
        <v>573</v>
      </c>
      <c r="H365" s="1">
        <v>5925</v>
      </c>
      <c r="I365" s="1">
        <v>29400</v>
      </c>
    </row>
    <row r="366" spans="1:9" x14ac:dyDescent="0.2">
      <c r="A366" s="1">
        <v>91000023</v>
      </c>
      <c r="B366" s="3" t="s">
        <v>11</v>
      </c>
      <c r="C366" s="1">
        <v>10</v>
      </c>
      <c r="D366" s="1">
        <v>3</v>
      </c>
      <c r="E366" s="1">
        <v>607</v>
      </c>
      <c r="H366" s="1">
        <v>7125</v>
      </c>
      <c r="I366" s="1">
        <v>35325</v>
      </c>
    </row>
    <row r="367" spans="1:9" x14ac:dyDescent="0.2">
      <c r="A367" s="1">
        <v>91100023</v>
      </c>
      <c r="B367" s="3" t="s">
        <v>11</v>
      </c>
      <c r="C367" s="1">
        <v>11</v>
      </c>
      <c r="D367" s="1">
        <v>3</v>
      </c>
      <c r="E367" s="1">
        <v>641</v>
      </c>
      <c r="H367" s="1">
        <v>8325</v>
      </c>
      <c r="I367" s="1">
        <v>42450</v>
      </c>
    </row>
    <row r="368" spans="1:9" x14ac:dyDescent="0.2">
      <c r="A368" s="1">
        <v>91200023</v>
      </c>
      <c r="B368" s="3" t="s">
        <v>11</v>
      </c>
      <c r="C368" s="1">
        <v>12</v>
      </c>
      <c r="D368" s="1">
        <v>3</v>
      </c>
      <c r="E368" s="1">
        <v>686</v>
      </c>
      <c r="H368" s="1">
        <v>9525</v>
      </c>
      <c r="I368" s="1">
        <v>50775</v>
      </c>
    </row>
    <row r="369" spans="1:9" x14ac:dyDescent="0.2">
      <c r="A369" s="1">
        <v>91300023</v>
      </c>
      <c r="B369" s="3" t="s">
        <v>11</v>
      </c>
      <c r="C369" s="1">
        <v>13</v>
      </c>
      <c r="D369" s="1">
        <v>3</v>
      </c>
      <c r="E369" s="1">
        <v>731</v>
      </c>
      <c r="H369" s="1">
        <v>10725</v>
      </c>
      <c r="I369" s="1">
        <v>60300</v>
      </c>
    </row>
    <row r="370" spans="1:9" x14ac:dyDescent="0.2">
      <c r="A370" s="1">
        <v>91400023</v>
      </c>
      <c r="B370" s="3" t="s">
        <v>11</v>
      </c>
      <c r="C370" s="1">
        <v>14</v>
      </c>
      <c r="D370" s="1">
        <v>3</v>
      </c>
      <c r="E370" s="1">
        <v>776</v>
      </c>
      <c r="H370" s="1">
        <v>12525</v>
      </c>
      <c r="I370" s="1">
        <v>71025</v>
      </c>
    </row>
    <row r="371" spans="1:9" x14ac:dyDescent="0.2">
      <c r="A371" s="1">
        <v>91500023</v>
      </c>
      <c r="B371" s="3" t="s">
        <v>11</v>
      </c>
      <c r="C371" s="1">
        <v>15</v>
      </c>
      <c r="D371" s="1">
        <v>3</v>
      </c>
      <c r="E371" s="1">
        <v>821</v>
      </c>
      <c r="H371" s="1">
        <v>14325</v>
      </c>
      <c r="I371" s="1">
        <v>83550</v>
      </c>
    </row>
    <row r="372" spans="1:9" x14ac:dyDescent="0.2">
      <c r="A372" s="1">
        <v>91600023</v>
      </c>
      <c r="B372" s="3" t="s">
        <v>11</v>
      </c>
      <c r="C372" s="1">
        <v>16</v>
      </c>
      <c r="D372" s="1">
        <v>3</v>
      </c>
      <c r="E372" s="1">
        <v>866</v>
      </c>
      <c r="H372" s="1">
        <v>16125</v>
      </c>
      <c r="I372" s="1">
        <v>97875</v>
      </c>
    </row>
    <row r="373" spans="1:9" x14ac:dyDescent="0.2">
      <c r="A373" s="1">
        <v>91700023</v>
      </c>
      <c r="B373" s="3" t="s">
        <v>11</v>
      </c>
      <c r="C373" s="1">
        <v>17</v>
      </c>
      <c r="D373" s="1">
        <v>3</v>
      </c>
      <c r="E373" s="1">
        <v>922</v>
      </c>
      <c r="H373" s="1">
        <v>17925</v>
      </c>
      <c r="I373" s="1">
        <v>114000</v>
      </c>
    </row>
    <row r="374" spans="1:9" x14ac:dyDescent="0.2">
      <c r="A374" s="1">
        <v>91800023</v>
      </c>
      <c r="B374" s="3" t="s">
        <v>11</v>
      </c>
      <c r="C374" s="1">
        <v>18</v>
      </c>
      <c r="D374" s="1">
        <v>3</v>
      </c>
      <c r="E374" s="1">
        <v>978</v>
      </c>
      <c r="H374" s="1">
        <v>20475</v>
      </c>
      <c r="I374" s="1">
        <v>131925</v>
      </c>
    </row>
    <row r="375" spans="1:9" x14ac:dyDescent="0.2">
      <c r="A375" s="1">
        <v>91900023</v>
      </c>
      <c r="B375" s="3" t="s">
        <v>11</v>
      </c>
      <c r="C375" s="1">
        <v>19</v>
      </c>
      <c r="D375" s="1">
        <v>3</v>
      </c>
      <c r="E375" s="1">
        <v>1035</v>
      </c>
      <c r="H375" s="1">
        <v>23025</v>
      </c>
      <c r="I375" s="1">
        <v>152400</v>
      </c>
    </row>
    <row r="376" spans="1:9" x14ac:dyDescent="0.2">
      <c r="A376" s="1">
        <v>92000023</v>
      </c>
      <c r="B376" s="3" t="s">
        <v>11</v>
      </c>
      <c r="C376" s="1">
        <v>20</v>
      </c>
      <c r="D376" s="1">
        <v>3</v>
      </c>
      <c r="E376" s="1">
        <v>1091</v>
      </c>
      <c r="H376" s="1">
        <v>25575</v>
      </c>
      <c r="I376" s="1">
        <v>175425</v>
      </c>
    </row>
    <row r="377" spans="1:9" x14ac:dyDescent="0.2">
      <c r="A377" s="1">
        <v>92100023</v>
      </c>
      <c r="B377" s="3" t="s">
        <v>11</v>
      </c>
      <c r="C377" s="1">
        <v>21</v>
      </c>
      <c r="D377" s="1">
        <v>3</v>
      </c>
      <c r="E377" s="1">
        <v>1147</v>
      </c>
      <c r="H377" s="1">
        <v>28125</v>
      </c>
      <c r="I377" s="1">
        <v>201000</v>
      </c>
    </row>
    <row r="378" spans="1:9" x14ac:dyDescent="0.2">
      <c r="A378" s="1">
        <v>92200023</v>
      </c>
      <c r="B378" s="3" t="s">
        <v>11</v>
      </c>
      <c r="C378" s="1">
        <v>22</v>
      </c>
      <c r="D378" s="1">
        <v>3</v>
      </c>
      <c r="E378" s="1">
        <v>1215</v>
      </c>
      <c r="H378" s="1">
        <v>31575</v>
      </c>
      <c r="I378" s="1">
        <v>229125</v>
      </c>
    </row>
    <row r="379" spans="1:9" x14ac:dyDescent="0.2">
      <c r="A379" s="1">
        <v>92300023</v>
      </c>
      <c r="B379" s="3" t="s">
        <v>11</v>
      </c>
      <c r="C379" s="1">
        <v>23</v>
      </c>
      <c r="D379" s="1">
        <v>3</v>
      </c>
      <c r="E379" s="1">
        <v>1282</v>
      </c>
      <c r="H379" s="1">
        <v>35025</v>
      </c>
      <c r="I379" s="1">
        <v>260700</v>
      </c>
    </row>
    <row r="380" spans="1:9" x14ac:dyDescent="0.2">
      <c r="A380" s="1">
        <v>92400023</v>
      </c>
      <c r="B380" s="3" t="s">
        <v>11</v>
      </c>
      <c r="C380" s="1">
        <v>24</v>
      </c>
      <c r="D380" s="1">
        <v>3</v>
      </c>
      <c r="E380" s="1">
        <v>1350</v>
      </c>
      <c r="H380" s="1">
        <v>38475</v>
      </c>
      <c r="I380" s="1">
        <v>295725</v>
      </c>
    </row>
    <row r="381" spans="1:9" x14ac:dyDescent="0.2">
      <c r="A381" s="1">
        <v>92500023</v>
      </c>
      <c r="B381" s="3" t="s">
        <v>11</v>
      </c>
      <c r="C381" s="1">
        <v>25</v>
      </c>
      <c r="D381" s="1">
        <v>3</v>
      </c>
      <c r="E381" s="1">
        <v>1417</v>
      </c>
      <c r="H381" s="1">
        <v>41925</v>
      </c>
      <c r="I381" s="1">
        <v>334200</v>
      </c>
    </row>
    <row r="382" spans="1:9" x14ac:dyDescent="0.2">
      <c r="A382" s="1">
        <v>92600023</v>
      </c>
      <c r="B382" s="3" t="s">
        <v>11</v>
      </c>
      <c r="C382" s="1">
        <v>26</v>
      </c>
      <c r="D382" s="1">
        <v>3</v>
      </c>
      <c r="E382" s="1">
        <v>1485</v>
      </c>
      <c r="H382" s="1">
        <v>46425</v>
      </c>
      <c r="I382" s="1">
        <v>376125</v>
      </c>
    </row>
    <row r="383" spans="1:9" x14ac:dyDescent="0.2">
      <c r="A383" s="1">
        <v>92700023</v>
      </c>
      <c r="B383" s="3" t="s">
        <v>11</v>
      </c>
      <c r="C383" s="1">
        <v>27</v>
      </c>
      <c r="D383" s="1">
        <v>3</v>
      </c>
      <c r="E383" s="1">
        <v>1563</v>
      </c>
      <c r="H383" s="1">
        <v>50925</v>
      </c>
      <c r="I383" s="1">
        <v>422550</v>
      </c>
    </row>
    <row r="384" spans="1:9" x14ac:dyDescent="0.2">
      <c r="A384" s="1">
        <v>92800023</v>
      </c>
      <c r="B384" s="3" t="s">
        <v>11</v>
      </c>
      <c r="C384" s="1">
        <v>28</v>
      </c>
      <c r="D384" s="1">
        <v>3</v>
      </c>
      <c r="E384" s="1">
        <v>1642</v>
      </c>
      <c r="H384" s="1">
        <v>55425</v>
      </c>
      <c r="I384" s="1">
        <v>473475</v>
      </c>
    </row>
    <row r="385" spans="1:9" x14ac:dyDescent="0.2">
      <c r="A385" s="1">
        <v>92900023</v>
      </c>
      <c r="B385" s="3" t="s">
        <v>11</v>
      </c>
      <c r="C385" s="1">
        <v>29</v>
      </c>
      <c r="D385" s="1">
        <v>3</v>
      </c>
      <c r="E385" s="1">
        <v>1721</v>
      </c>
      <c r="H385" s="1">
        <v>59925</v>
      </c>
      <c r="I385" s="1">
        <v>528900</v>
      </c>
    </row>
    <row r="386" spans="1:9" x14ac:dyDescent="0.2">
      <c r="A386" s="1">
        <v>93000023</v>
      </c>
      <c r="B386" s="3" t="s">
        <v>11</v>
      </c>
      <c r="C386" s="1">
        <v>30</v>
      </c>
      <c r="D386" s="1">
        <v>3</v>
      </c>
      <c r="E386" s="1">
        <v>1800</v>
      </c>
      <c r="H386" s="1">
        <v>65625</v>
      </c>
      <c r="I386" s="1">
        <v>588825</v>
      </c>
    </row>
    <row r="387" spans="1:9" x14ac:dyDescent="0.2">
      <c r="A387" s="1">
        <v>93100023</v>
      </c>
      <c r="B387" s="3" t="s">
        <v>11</v>
      </c>
      <c r="C387" s="1">
        <v>31</v>
      </c>
      <c r="D387" s="1">
        <v>3</v>
      </c>
      <c r="E387" s="1">
        <v>1878</v>
      </c>
      <c r="H387" s="1">
        <v>71325</v>
      </c>
      <c r="I387" s="1">
        <v>654450</v>
      </c>
    </row>
    <row r="388" spans="1:9" x14ac:dyDescent="0.2">
      <c r="A388" s="1">
        <v>93200023</v>
      </c>
      <c r="B388" s="3" t="s">
        <v>11</v>
      </c>
      <c r="C388" s="1">
        <v>32</v>
      </c>
      <c r="D388" s="1">
        <v>3</v>
      </c>
      <c r="E388" s="1">
        <v>1968</v>
      </c>
      <c r="H388" s="1">
        <v>77025</v>
      </c>
      <c r="I388" s="1">
        <v>725775</v>
      </c>
    </row>
    <row r="389" spans="1:9" x14ac:dyDescent="0.2">
      <c r="A389" s="1">
        <v>93300023</v>
      </c>
      <c r="B389" s="3" t="s">
        <v>11</v>
      </c>
      <c r="C389" s="1">
        <v>33</v>
      </c>
      <c r="D389" s="1">
        <v>3</v>
      </c>
      <c r="E389" s="1">
        <v>2058</v>
      </c>
      <c r="H389" s="1">
        <v>82725</v>
      </c>
      <c r="I389" s="1">
        <v>802800</v>
      </c>
    </row>
    <row r="390" spans="1:9" x14ac:dyDescent="0.2">
      <c r="A390" s="1">
        <v>93400023</v>
      </c>
      <c r="B390" s="3" t="s">
        <v>11</v>
      </c>
      <c r="C390" s="1">
        <v>34</v>
      </c>
      <c r="D390" s="1">
        <v>3</v>
      </c>
      <c r="E390" s="1">
        <v>2148</v>
      </c>
      <c r="H390" s="1">
        <v>89775</v>
      </c>
      <c r="I390" s="1">
        <v>885525</v>
      </c>
    </row>
    <row r="391" spans="1:9" x14ac:dyDescent="0.2">
      <c r="A391" s="1">
        <v>93500023</v>
      </c>
      <c r="B391" s="3" t="s">
        <v>11</v>
      </c>
      <c r="C391" s="1">
        <v>35</v>
      </c>
      <c r="D391" s="1">
        <v>3</v>
      </c>
      <c r="E391" s="1">
        <v>2238</v>
      </c>
      <c r="H391" s="1">
        <v>96825</v>
      </c>
      <c r="I391" s="1">
        <v>975300</v>
      </c>
    </row>
    <row r="392" spans="1:9" x14ac:dyDescent="0.2">
      <c r="A392" s="1">
        <v>93600023</v>
      </c>
      <c r="B392" s="3" t="s">
        <v>11</v>
      </c>
      <c r="C392" s="1">
        <v>36</v>
      </c>
      <c r="D392" s="1">
        <v>3</v>
      </c>
      <c r="E392" s="1">
        <v>2328</v>
      </c>
      <c r="H392" s="1">
        <v>103875</v>
      </c>
      <c r="I392" s="1">
        <v>1072125</v>
      </c>
    </row>
    <row r="393" spans="1:9" x14ac:dyDescent="0.2">
      <c r="A393" s="1">
        <v>93700023</v>
      </c>
      <c r="B393" s="3" t="s">
        <v>11</v>
      </c>
      <c r="C393" s="1">
        <v>37</v>
      </c>
      <c r="D393" s="1">
        <v>3</v>
      </c>
      <c r="E393" s="1">
        <v>2430</v>
      </c>
      <c r="H393" s="1">
        <v>110925</v>
      </c>
      <c r="I393" s="1">
        <v>1176000</v>
      </c>
    </row>
    <row r="394" spans="1:9" x14ac:dyDescent="0.2">
      <c r="A394" s="1">
        <v>93800023</v>
      </c>
      <c r="B394" s="3" t="s">
        <v>11</v>
      </c>
      <c r="C394" s="1">
        <v>38</v>
      </c>
      <c r="D394" s="1">
        <v>3</v>
      </c>
      <c r="E394" s="1">
        <v>2531</v>
      </c>
      <c r="H394" s="1">
        <v>119475</v>
      </c>
      <c r="I394" s="1">
        <v>1286925</v>
      </c>
    </row>
    <row r="395" spans="1:9" x14ac:dyDescent="0.2">
      <c r="A395" s="1">
        <v>93900023</v>
      </c>
      <c r="B395" s="3" t="s">
        <v>11</v>
      </c>
      <c r="C395" s="1">
        <v>39</v>
      </c>
      <c r="D395" s="1">
        <v>3</v>
      </c>
      <c r="E395" s="1">
        <v>2632</v>
      </c>
      <c r="H395" s="1">
        <v>128025</v>
      </c>
      <c r="I395" s="1">
        <v>1406400</v>
      </c>
    </row>
    <row r="396" spans="1:9" x14ac:dyDescent="0.2">
      <c r="A396" s="1">
        <v>94000023</v>
      </c>
      <c r="B396" s="3" t="s">
        <v>11</v>
      </c>
      <c r="C396" s="1">
        <v>40</v>
      </c>
      <c r="D396" s="1">
        <v>3</v>
      </c>
      <c r="E396" s="1">
        <v>2733</v>
      </c>
      <c r="H396" s="1">
        <v>136575</v>
      </c>
      <c r="I396" s="1">
        <v>1534425</v>
      </c>
    </row>
    <row r="397" spans="1:9" x14ac:dyDescent="0.2">
      <c r="A397" s="1">
        <v>94100023</v>
      </c>
      <c r="B397" s="3" t="s">
        <v>11</v>
      </c>
      <c r="C397" s="1">
        <v>41</v>
      </c>
      <c r="D397" s="1">
        <v>3</v>
      </c>
      <c r="E397" s="1">
        <v>2835</v>
      </c>
      <c r="H397" s="1">
        <v>145125</v>
      </c>
      <c r="I397" s="1">
        <v>1671000</v>
      </c>
    </row>
    <row r="398" spans="1:9" x14ac:dyDescent="0.2">
      <c r="A398" s="1">
        <v>94200023</v>
      </c>
      <c r="B398" s="3" t="s">
        <v>11</v>
      </c>
      <c r="C398" s="1">
        <v>42</v>
      </c>
      <c r="D398" s="1">
        <v>3</v>
      </c>
      <c r="E398" s="1">
        <v>2947</v>
      </c>
      <c r="H398" s="1">
        <v>155325</v>
      </c>
      <c r="I398" s="1">
        <v>1816125</v>
      </c>
    </row>
    <row r="399" spans="1:9" x14ac:dyDescent="0.2">
      <c r="A399" s="1">
        <v>94300023</v>
      </c>
      <c r="B399" s="3" t="s">
        <v>11</v>
      </c>
      <c r="C399" s="1">
        <v>43</v>
      </c>
      <c r="D399" s="1">
        <v>3</v>
      </c>
      <c r="E399" s="1">
        <v>3060</v>
      </c>
      <c r="H399" s="1">
        <v>165525</v>
      </c>
      <c r="I399" s="1">
        <v>1971450</v>
      </c>
    </row>
    <row r="400" spans="1:9" x14ac:dyDescent="0.2">
      <c r="A400" s="1">
        <v>94400023</v>
      </c>
      <c r="B400" s="3" t="s">
        <v>11</v>
      </c>
      <c r="C400" s="1">
        <v>44</v>
      </c>
      <c r="D400" s="1">
        <v>3</v>
      </c>
      <c r="E400" s="1">
        <v>3172</v>
      </c>
      <c r="H400" s="1">
        <v>175725</v>
      </c>
      <c r="I400" s="1">
        <v>2136975</v>
      </c>
    </row>
    <row r="401" spans="1:9" x14ac:dyDescent="0.2">
      <c r="A401" s="1">
        <v>94500023</v>
      </c>
      <c r="B401" s="3" t="s">
        <v>11</v>
      </c>
      <c r="C401" s="1">
        <v>45</v>
      </c>
      <c r="D401" s="1">
        <v>3</v>
      </c>
      <c r="E401" s="1">
        <v>3285</v>
      </c>
      <c r="H401" s="1">
        <v>185925</v>
      </c>
      <c r="I401" s="1">
        <v>2312700</v>
      </c>
    </row>
    <row r="402" spans="1:9" x14ac:dyDescent="0.2">
      <c r="A402" s="1">
        <v>94600023</v>
      </c>
      <c r="B402" s="3" t="s">
        <v>11</v>
      </c>
      <c r="C402" s="1">
        <v>46</v>
      </c>
      <c r="D402" s="1">
        <v>3</v>
      </c>
      <c r="E402" s="1">
        <v>3397</v>
      </c>
      <c r="H402" s="1">
        <v>197925</v>
      </c>
      <c r="I402" s="1">
        <v>2498625</v>
      </c>
    </row>
    <row r="403" spans="1:9" x14ac:dyDescent="0.2">
      <c r="A403" s="1">
        <v>94700023</v>
      </c>
      <c r="B403" s="3" t="s">
        <v>11</v>
      </c>
      <c r="C403" s="1">
        <v>47</v>
      </c>
      <c r="D403" s="1">
        <v>3</v>
      </c>
      <c r="E403" s="1">
        <v>3521</v>
      </c>
      <c r="H403" s="1">
        <v>209925</v>
      </c>
      <c r="I403" s="1">
        <v>2696550</v>
      </c>
    </row>
    <row r="404" spans="1:9" x14ac:dyDescent="0.2">
      <c r="A404" s="1">
        <v>94800023</v>
      </c>
      <c r="B404" s="3" t="s">
        <v>11</v>
      </c>
      <c r="C404" s="1">
        <v>48</v>
      </c>
      <c r="D404" s="1">
        <v>3</v>
      </c>
      <c r="E404" s="1">
        <v>3645</v>
      </c>
      <c r="H404" s="1">
        <v>221925</v>
      </c>
      <c r="I404" s="1">
        <v>2906475</v>
      </c>
    </row>
    <row r="405" spans="1:9" x14ac:dyDescent="0.2">
      <c r="A405" s="1">
        <v>94900023</v>
      </c>
      <c r="B405" s="3" t="s">
        <v>11</v>
      </c>
      <c r="C405" s="1">
        <v>49</v>
      </c>
      <c r="D405" s="1">
        <v>3</v>
      </c>
      <c r="E405" s="1">
        <v>3768</v>
      </c>
      <c r="H405" s="1">
        <v>233925</v>
      </c>
      <c r="I405" s="1">
        <v>3128400</v>
      </c>
    </row>
    <row r="406" spans="1:9" x14ac:dyDescent="0.2">
      <c r="A406" s="1">
        <v>95000023</v>
      </c>
      <c r="B406" s="3" t="s">
        <v>11</v>
      </c>
      <c r="C406" s="1">
        <v>50</v>
      </c>
      <c r="D406" s="1">
        <v>3</v>
      </c>
      <c r="E406" s="1">
        <v>3892</v>
      </c>
      <c r="H406" s="1">
        <v>247875</v>
      </c>
      <c r="I406" s="1">
        <v>3362325</v>
      </c>
    </row>
    <row r="407" spans="1:9" x14ac:dyDescent="0.2">
      <c r="A407" s="1">
        <v>90100024</v>
      </c>
      <c r="B407" s="3" t="s">
        <v>11</v>
      </c>
      <c r="C407" s="1">
        <v>1</v>
      </c>
      <c r="D407" s="1">
        <v>3</v>
      </c>
      <c r="E407" s="1">
        <v>640</v>
      </c>
      <c r="H407" s="1">
        <v>1462</v>
      </c>
      <c r="I407" s="1">
        <v>25000</v>
      </c>
    </row>
    <row r="408" spans="1:9" x14ac:dyDescent="0.2">
      <c r="A408" s="1">
        <v>90200024</v>
      </c>
      <c r="B408" s="3" t="s">
        <v>11</v>
      </c>
      <c r="C408" s="1">
        <v>2</v>
      </c>
      <c r="D408" s="1">
        <v>3</v>
      </c>
      <c r="E408" s="1">
        <v>680</v>
      </c>
      <c r="H408" s="1">
        <v>2047</v>
      </c>
      <c r="I408" s="1">
        <v>26462</v>
      </c>
    </row>
    <row r="409" spans="1:9" x14ac:dyDescent="0.2">
      <c r="A409" s="1">
        <v>90300024</v>
      </c>
      <c r="B409" s="3" t="s">
        <v>11</v>
      </c>
      <c r="C409" s="1">
        <v>3</v>
      </c>
      <c r="D409" s="1">
        <v>3</v>
      </c>
      <c r="E409" s="1">
        <v>720</v>
      </c>
      <c r="H409" s="1">
        <v>2632</v>
      </c>
      <c r="I409" s="1">
        <v>28509</v>
      </c>
    </row>
    <row r="410" spans="1:9" x14ac:dyDescent="0.2">
      <c r="A410" s="1">
        <v>90400024</v>
      </c>
      <c r="B410" s="3" t="s">
        <v>11</v>
      </c>
      <c r="C410" s="1">
        <v>4</v>
      </c>
      <c r="D410" s="1">
        <v>3</v>
      </c>
      <c r="E410" s="1">
        <v>760</v>
      </c>
      <c r="H410" s="1">
        <v>3217</v>
      </c>
      <c r="I410" s="1">
        <v>31141</v>
      </c>
    </row>
    <row r="411" spans="1:9" x14ac:dyDescent="0.2">
      <c r="A411" s="1">
        <v>90500024</v>
      </c>
      <c r="B411" s="3" t="s">
        <v>11</v>
      </c>
      <c r="C411" s="1">
        <v>5</v>
      </c>
      <c r="D411" s="1">
        <v>3</v>
      </c>
      <c r="E411" s="1">
        <v>800</v>
      </c>
      <c r="H411" s="1">
        <v>3802</v>
      </c>
      <c r="I411" s="1">
        <v>34358</v>
      </c>
    </row>
    <row r="412" spans="1:9" x14ac:dyDescent="0.2">
      <c r="A412" s="1">
        <v>90600024</v>
      </c>
      <c r="B412" s="3" t="s">
        <v>11</v>
      </c>
      <c r="C412" s="1">
        <v>6</v>
      </c>
      <c r="D412" s="1">
        <v>3</v>
      </c>
      <c r="E412" s="1">
        <v>840</v>
      </c>
      <c r="H412" s="1">
        <v>4777</v>
      </c>
      <c r="I412" s="1">
        <v>38160</v>
      </c>
    </row>
    <row r="413" spans="1:9" x14ac:dyDescent="0.2">
      <c r="A413" s="1">
        <v>90700024</v>
      </c>
      <c r="B413" s="3" t="s">
        <v>11</v>
      </c>
      <c r="C413" s="1">
        <v>7</v>
      </c>
      <c r="D413" s="1">
        <v>3</v>
      </c>
      <c r="E413" s="1">
        <v>900</v>
      </c>
      <c r="H413" s="1">
        <v>5752</v>
      </c>
      <c r="I413" s="1">
        <v>42937</v>
      </c>
    </row>
    <row r="414" spans="1:9" x14ac:dyDescent="0.2">
      <c r="A414" s="1">
        <v>90800024</v>
      </c>
      <c r="B414" s="3" t="s">
        <v>11</v>
      </c>
      <c r="C414" s="1">
        <v>8</v>
      </c>
      <c r="D414" s="1">
        <v>3</v>
      </c>
      <c r="E414" s="1">
        <v>960</v>
      </c>
      <c r="H414" s="1">
        <v>6727</v>
      </c>
      <c r="I414" s="1">
        <v>48689</v>
      </c>
    </row>
    <row r="415" spans="1:9" x14ac:dyDescent="0.2">
      <c r="A415" s="1">
        <v>90900024</v>
      </c>
      <c r="B415" s="3" t="s">
        <v>11</v>
      </c>
      <c r="C415" s="1">
        <v>9</v>
      </c>
      <c r="D415" s="1">
        <v>3</v>
      </c>
      <c r="E415" s="1">
        <v>1020</v>
      </c>
      <c r="H415" s="1">
        <v>7702</v>
      </c>
      <c r="I415" s="1">
        <v>55416</v>
      </c>
    </row>
    <row r="416" spans="1:9" x14ac:dyDescent="0.2">
      <c r="A416" s="1">
        <v>91000024</v>
      </c>
      <c r="B416" s="3" t="s">
        <v>11</v>
      </c>
      <c r="C416" s="1">
        <v>10</v>
      </c>
      <c r="D416" s="1">
        <v>3</v>
      </c>
      <c r="E416" s="1">
        <v>1080</v>
      </c>
      <c r="H416" s="1">
        <v>9262</v>
      </c>
      <c r="I416" s="1">
        <v>63118</v>
      </c>
    </row>
    <row r="417" spans="1:9" x14ac:dyDescent="0.2">
      <c r="A417" s="1">
        <v>91100024</v>
      </c>
      <c r="B417" s="3" t="s">
        <v>11</v>
      </c>
      <c r="C417" s="1">
        <v>11</v>
      </c>
      <c r="D417" s="1">
        <v>3</v>
      </c>
      <c r="E417" s="1">
        <v>1140</v>
      </c>
      <c r="H417" s="1">
        <v>10822</v>
      </c>
      <c r="I417" s="1">
        <v>72380</v>
      </c>
    </row>
    <row r="418" spans="1:9" x14ac:dyDescent="0.2">
      <c r="A418" s="1">
        <v>91200024</v>
      </c>
      <c r="B418" s="3" t="s">
        <v>11</v>
      </c>
      <c r="C418" s="1">
        <v>12</v>
      </c>
      <c r="D418" s="1">
        <v>3</v>
      </c>
      <c r="E418" s="1">
        <v>1220</v>
      </c>
      <c r="H418" s="1">
        <v>12382</v>
      </c>
      <c r="I418" s="1">
        <v>83202</v>
      </c>
    </row>
    <row r="419" spans="1:9" x14ac:dyDescent="0.2">
      <c r="A419" s="1">
        <v>91300024</v>
      </c>
      <c r="B419" s="3" t="s">
        <v>11</v>
      </c>
      <c r="C419" s="1">
        <v>13</v>
      </c>
      <c r="D419" s="1">
        <v>3</v>
      </c>
      <c r="E419" s="1">
        <v>1300</v>
      </c>
      <c r="H419" s="1">
        <v>13942</v>
      </c>
      <c r="I419" s="1">
        <v>95584</v>
      </c>
    </row>
    <row r="420" spans="1:9" x14ac:dyDescent="0.2">
      <c r="A420" s="1">
        <v>91400024</v>
      </c>
      <c r="B420" s="3" t="s">
        <v>11</v>
      </c>
      <c r="C420" s="1">
        <v>14</v>
      </c>
      <c r="D420" s="1">
        <v>3</v>
      </c>
      <c r="E420" s="1">
        <v>1380</v>
      </c>
      <c r="H420" s="1">
        <v>16282</v>
      </c>
      <c r="I420" s="1">
        <v>109526</v>
      </c>
    </row>
    <row r="421" spans="1:9" x14ac:dyDescent="0.2">
      <c r="A421" s="1">
        <v>91500024</v>
      </c>
      <c r="B421" s="3" t="s">
        <v>11</v>
      </c>
      <c r="C421" s="1">
        <v>15</v>
      </c>
      <c r="D421" s="1">
        <v>3</v>
      </c>
      <c r="E421" s="1">
        <v>1460</v>
      </c>
      <c r="H421" s="1">
        <v>18622</v>
      </c>
      <c r="I421" s="1">
        <v>125808</v>
      </c>
    </row>
    <row r="422" spans="1:9" x14ac:dyDescent="0.2">
      <c r="A422" s="1">
        <v>91600024</v>
      </c>
      <c r="B422" s="3" t="s">
        <v>11</v>
      </c>
      <c r="C422" s="1">
        <v>16</v>
      </c>
      <c r="D422" s="1">
        <v>3</v>
      </c>
      <c r="E422" s="1">
        <v>1540</v>
      </c>
      <c r="H422" s="1">
        <v>20962</v>
      </c>
      <c r="I422" s="1">
        <v>144430</v>
      </c>
    </row>
    <row r="423" spans="1:9" x14ac:dyDescent="0.2">
      <c r="A423" s="1">
        <v>91700024</v>
      </c>
      <c r="B423" s="3" t="s">
        <v>11</v>
      </c>
      <c r="C423" s="1">
        <v>17</v>
      </c>
      <c r="D423" s="1">
        <v>3</v>
      </c>
      <c r="E423" s="1">
        <v>1640</v>
      </c>
      <c r="H423" s="1">
        <v>23302</v>
      </c>
      <c r="I423" s="1">
        <v>165392</v>
      </c>
    </row>
    <row r="424" spans="1:9" x14ac:dyDescent="0.2">
      <c r="A424" s="1">
        <v>91800024</v>
      </c>
      <c r="B424" s="3" t="s">
        <v>11</v>
      </c>
      <c r="C424" s="1">
        <v>18</v>
      </c>
      <c r="D424" s="1">
        <v>3</v>
      </c>
      <c r="E424" s="1">
        <v>1740</v>
      </c>
      <c r="H424" s="1">
        <v>26617</v>
      </c>
      <c r="I424" s="1">
        <v>188694</v>
      </c>
    </row>
    <row r="425" spans="1:9" x14ac:dyDescent="0.2">
      <c r="A425" s="1">
        <v>91900024</v>
      </c>
      <c r="B425" s="3" t="s">
        <v>11</v>
      </c>
      <c r="C425" s="1">
        <v>19</v>
      </c>
      <c r="D425" s="1">
        <v>3</v>
      </c>
      <c r="E425" s="1">
        <v>1840</v>
      </c>
      <c r="H425" s="1">
        <v>29932</v>
      </c>
      <c r="I425" s="1">
        <v>215311</v>
      </c>
    </row>
    <row r="426" spans="1:9" x14ac:dyDescent="0.2">
      <c r="A426" s="1">
        <v>92000024</v>
      </c>
      <c r="B426" s="3" t="s">
        <v>11</v>
      </c>
      <c r="C426" s="1">
        <v>20</v>
      </c>
      <c r="D426" s="1">
        <v>3</v>
      </c>
      <c r="E426" s="1">
        <v>1940</v>
      </c>
      <c r="H426" s="1">
        <v>33247</v>
      </c>
      <c r="I426" s="1">
        <v>245243</v>
      </c>
    </row>
    <row r="427" spans="1:9" x14ac:dyDescent="0.2">
      <c r="A427" s="1">
        <v>92100024</v>
      </c>
      <c r="B427" s="3" t="s">
        <v>11</v>
      </c>
      <c r="C427" s="1">
        <v>21</v>
      </c>
      <c r="D427" s="1">
        <v>3</v>
      </c>
      <c r="E427" s="1">
        <v>2040</v>
      </c>
      <c r="H427" s="1">
        <v>36562</v>
      </c>
      <c r="I427" s="1">
        <v>278490</v>
      </c>
    </row>
    <row r="428" spans="1:9" x14ac:dyDescent="0.2">
      <c r="A428" s="1">
        <v>92200024</v>
      </c>
      <c r="B428" s="3" t="s">
        <v>11</v>
      </c>
      <c r="C428" s="1">
        <v>22</v>
      </c>
      <c r="D428" s="1">
        <v>3</v>
      </c>
      <c r="E428" s="1">
        <v>2160</v>
      </c>
      <c r="H428" s="1">
        <v>41047</v>
      </c>
      <c r="I428" s="1">
        <v>315052</v>
      </c>
    </row>
    <row r="429" spans="1:9" x14ac:dyDescent="0.2">
      <c r="A429" s="1">
        <v>92300024</v>
      </c>
      <c r="B429" s="3" t="s">
        <v>11</v>
      </c>
      <c r="C429" s="1">
        <v>23</v>
      </c>
      <c r="D429" s="1">
        <v>3</v>
      </c>
      <c r="E429" s="1">
        <v>2280</v>
      </c>
      <c r="H429" s="1">
        <v>45532</v>
      </c>
      <c r="I429" s="1">
        <v>356099</v>
      </c>
    </row>
    <row r="430" spans="1:9" x14ac:dyDescent="0.2">
      <c r="A430" s="1">
        <v>92400024</v>
      </c>
      <c r="B430" s="3" t="s">
        <v>11</v>
      </c>
      <c r="C430" s="1">
        <v>24</v>
      </c>
      <c r="D430" s="1">
        <v>3</v>
      </c>
      <c r="E430" s="1">
        <v>2400</v>
      </c>
      <c r="H430" s="1">
        <v>50017</v>
      </c>
      <c r="I430" s="1">
        <v>401631</v>
      </c>
    </row>
    <row r="431" spans="1:9" x14ac:dyDescent="0.2">
      <c r="A431" s="1">
        <v>92500024</v>
      </c>
      <c r="B431" s="3" t="s">
        <v>11</v>
      </c>
      <c r="C431" s="1">
        <v>25</v>
      </c>
      <c r="D431" s="1">
        <v>3</v>
      </c>
      <c r="E431" s="1">
        <v>2520</v>
      </c>
      <c r="H431" s="1">
        <v>54502</v>
      </c>
      <c r="I431" s="1">
        <v>451648</v>
      </c>
    </row>
    <row r="432" spans="1:9" x14ac:dyDescent="0.2">
      <c r="A432" s="1">
        <v>92600024</v>
      </c>
      <c r="B432" s="3" t="s">
        <v>11</v>
      </c>
      <c r="C432" s="1">
        <v>26</v>
      </c>
      <c r="D432" s="1">
        <v>3</v>
      </c>
      <c r="E432" s="1">
        <v>2640</v>
      </c>
      <c r="H432" s="1">
        <v>60352</v>
      </c>
      <c r="I432" s="1">
        <v>506150</v>
      </c>
    </row>
    <row r="433" spans="1:9" x14ac:dyDescent="0.2">
      <c r="A433" s="1">
        <v>92700024</v>
      </c>
      <c r="B433" s="3" t="s">
        <v>11</v>
      </c>
      <c r="C433" s="1">
        <v>27</v>
      </c>
      <c r="D433" s="1">
        <v>3</v>
      </c>
      <c r="E433" s="1">
        <v>2780</v>
      </c>
      <c r="H433" s="1">
        <v>66202</v>
      </c>
      <c r="I433" s="1">
        <v>566502</v>
      </c>
    </row>
    <row r="434" spans="1:9" x14ac:dyDescent="0.2">
      <c r="A434" s="1">
        <v>92800024</v>
      </c>
      <c r="B434" s="3" t="s">
        <v>11</v>
      </c>
      <c r="C434" s="1">
        <v>28</v>
      </c>
      <c r="D434" s="1">
        <v>3</v>
      </c>
      <c r="E434" s="1">
        <v>2920</v>
      </c>
      <c r="H434" s="1">
        <v>72052</v>
      </c>
      <c r="I434" s="1">
        <v>632704</v>
      </c>
    </row>
    <row r="435" spans="1:9" x14ac:dyDescent="0.2">
      <c r="A435" s="1">
        <v>92900024</v>
      </c>
      <c r="B435" s="3" t="s">
        <v>11</v>
      </c>
      <c r="C435" s="1">
        <v>29</v>
      </c>
      <c r="D435" s="1">
        <v>3</v>
      </c>
      <c r="E435" s="1">
        <v>3060</v>
      </c>
      <c r="H435" s="1">
        <v>77902</v>
      </c>
      <c r="I435" s="1">
        <v>704756</v>
      </c>
    </row>
    <row r="436" spans="1:9" x14ac:dyDescent="0.2">
      <c r="A436" s="1">
        <v>93000024</v>
      </c>
      <c r="B436" s="3" t="s">
        <v>11</v>
      </c>
      <c r="C436" s="1">
        <v>30</v>
      </c>
      <c r="D436" s="1">
        <v>3</v>
      </c>
      <c r="E436" s="1">
        <v>3200</v>
      </c>
      <c r="H436" s="1">
        <v>85312</v>
      </c>
      <c r="I436" s="1">
        <v>782658</v>
      </c>
    </row>
    <row r="437" spans="1:9" x14ac:dyDescent="0.2">
      <c r="A437" s="1">
        <v>93100024</v>
      </c>
      <c r="B437" s="3" t="s">
        <v>11</v>
      </c>
      <c r="C437" s="1">
        <v>31</v>
      </c>
      <c r="D437" s="1">
        <v>3</v>
      </c>
      <c r="E437" s="1">
        <v>3340</v>
      </c>
      <c r="H437" s="1">
        <v>92722</v>
      </c>
      <c r="I437" s="1">
        <v>867970</v>
      </c>
    </row>
    <row r="438" spans="1:9" x14ac:dyDescent="0.2">
      <c r="A438" s="1">
        <v>93200024</v>
      </c>
      <c r="B438" s="3" t="s">
        <v>11</v>
      </c>
      <c r="C438" s="1">
        <v>32</v>
      </c>
      <c r="D438" s="1">
        <v>3</v>
      </c>
      <c r="E438" s="1">
        <v>3500</v>
      </c>
      <c r="H438" s="1">
        <v>100132</v>
      </c>
      <c r="I438" s="1">
        <v>960692</v>
      </c>
    </row>
    <row r="439" spans="1:9" x14ac:dyDescent="0.2">
      <c r="A439" s="1">
        <v>93300024</v>
      </c>
      <c r="B439" s="3" t="s">
        <v>11</v>
      </c>
      <c r="C439" s="1">
        <v>33</v>
      </c>
      <c r="D439" s="1">
        <v>3</v>
      </c>
      <c r="E439" s="1">
        <v>3660</v>
      </c>
      <c r="H439" s="1">
        <v>107542</v>
      </c>
      <c r="I439" s="1">
        <v>1060824</v>
      </c>
    </row>
    <row r="440" spans="1:9" x14ac:dyDescent="0.2">
      <c r="A440" s="1">
        <v>93400024</v>
      </c>
      <c r="B440" s="3" t="s">
        <v>11</v>
      </c>
      <c r="C440" s="1">
        <v>34</v>
      </c>
      <c r="D440" s="1">
        <v>3</v>
      </c>
      <c r="E440" s="1">
        <v>3820</v>
      </c>
      <c r="H440" s="1">
        <v>116707</v>
      </c>
      <c r="I440" s="1">
        <v>1168366</v>
      </c>
    </row>
    <row r="441" spans="1:9" x14ac:dyDescent="0.2">
      <c r="A441" s="1">
        <v>93500024</v>
      </c>
      <c r="B441" s="3" t="s">
        <v>11</v>
      </c>
      <c r="C441" s="1">
        <v>35</v>
      </c>
      <c r="D441" s="1">
        <v>3</v>
      </c>
      <c r="E441" s="1">
        <v>3980</v>
      </c>
      <c r="H441" s="1">
        <v>125872</v>
      </c>
      <c r="I441" s="1">
        <v>1285073</v>
      </c>
    </row>
    <row r="442" spans="1:9" x14ac:dyDescent="0.2">
      <c r="A442" s="1">
        <v>93600024</v>
      </c>
      <c r="B442" s="3" t="s">
        <v>11</v>
      </c>
      <c r="C442" s="1">
        <v>36</v>
      </c>
      <c r="D442" s="1">
        <v>3</v>
      </c>
      <c r="E442" s="1">
        <v>4140</v>
      </c>
      <c r="H442" s="1">
        <v>135037</v>
      </c>
      <c r="I442" s="1">
        <v>1410945</v>
      </c>
    </row>
    <row r="443" spans="1:9" x14ac:dyDescent="0.2">
      <c r="A443" s="1">
        <v>93700024</v>
      </c>
      <c r="B443" s="3" t="s">
        <v>11</v>
      </c>
      <c r="C443" s="1">
        <v>37</v>
      </c>
      <c r="D443" s="1">
        <v>3</v>
      </c>
      <c r="E443" s="1">
        <v>4320</v>
      </c>
      <c r="H443" s="1">
        <v>144202</v>
      </c>
      <c r="I443" s="1">
        <v>1545982</v>
      </c>
    </row>
    <row r="444" spans="1:9" x14ac:dyDescent="0.2">
      <c r="A444" s="1">
        <v>93800024</v>
      </c>
      <c r="B444" s="3" t="s">
        <v>11</v>
      </c>
      <c r="C444" s="1">
        <v>38</v>
      </c>
      <c r="D444" s="1">
        <v>3</v>
      </c>
      <c r="E444" s="1">
        <v>4500</v>
      </c>
      <c r="H444" s="1">
        <v>155317</v>
      </c>
      <c r="I444" s="1">
        <v>1690184</v>
      </c>
    </row>
    <row r="445" spans="1:9" x14ac:dyDescent="0.2">
      <c r="A445" s="1">
        <v>93900024</v>
      </c>
      <c r="B445" s="3" t="s">
        <v>11</v>
      </c>
      <c r="C445" s="1">
        <v>39</v>
      </c>
      <c r="D445" s="1">
        <v>3</v>
      </c>
      <c r="E445" s="1">
        <v>4680</v>
      </c>
      <c r="H445" s="1">
        <v>166432</v>
      </c>
      <c r="I445" s="1">
        <v>1845501</v>
      </c>
    </row>
    <row r="446" spans="1:9" x14ac:dyDescent="0.2">
      <c r="A446" s="1">
        <v>94000024</v>
      </c>
      <c r="B446" s="3" t="s">
        <v>11</v>
      </c>
      <c r="C446" s="1">
        <v>40</v>
      </c>
      <c r="D446" s="1">
        <v>3</v>
      </c>
      <c r="E446" s="1">
        <v>4860</v>
      </c>
      <c r="H446" s="1">
        <v>177547</v>
      </c>
      <c r="I446" s="1">
        <v>2011933</v>
      </c>
    </row>
    <row r="447" spans="1:9" x14ac:dyDescent="0.2">
      <c r="A447" s="1">
        <v>94100024</v>
      </c>
      <c r="B447" s="3" t="s">
        <v>11</v>
      </c>
      <c r="C447" s="1">
        <v>41</v>
      </c>
      <c r="D447" s="1">
        <v>3</v>
      </c>
      <c r="E447" s="1">
        <v>5040</v>
      </c>
      <c r="H447" s="1">
        <v>188662</v>
      </c>
      <c r="I447" s="1">
        <v>2189480</v>
      </c>
    </row>
    <row r="448" spans="1:9" x14ac:dyDescent="0.2">
      <c r="A448" s="1">
        <v>94200024</v>
      </c>
      <c r="B448" s="3" t="s">
        <v>11</v>
      </c>
      <c r="C448" s="1">
        <v>42</v>
      </c>
      <c r="D448" s="1">
        <v>3</v>
      </c>
      <c r="E448" s="1">
        <v>5240</v>
      </c>
      <c r="H448" s="1">
        <v>201922</v>
      </c>
      <c r="I448" s="1">
        <v>2378142</v>
      </c>
    </row>
    <row r="449" spans="1:9" x14ac:dyDescent="0.2">
      <c r="A449" s="1">
        <v>94300024</v>
      </c>
      <c r="B449" s="3" t="s">
        <v>11</v>
      </c>
      <c r="C449" s="1">
        <v>43</v>
      </c>
      <c r="D449" s="1">
        <v>3</v>
      </c>
      <c r="E449" s="1">
        <v>5440</v>
      </c>
      <c r="H449" s="1">
        <v>215182</v>
      </c>
      <c r="I449" s="1">
        <v>2580064</v>
      </c>
    </row>
    <row r="450" spans="1:9" x14ac:dyDescent="0.2">
      <c r="A450" s="1">
        <v>94400024</v>
      </c>
      <c r="B450" s="3" t="s">
        <v>11</v>
      </c>
      <c r="C450" s="1">
        <v>44</v>
      </c>
      <c r="D450" s="1">
        <v>3</v>
      </c>
      <c r="E450" s="1">
        <v>5640</v>
      </c>
      <c r="H450" s="1">
        <v>228442</v>
      </c>
      <c r="I450" s="1">
        <v>2795246</v>
      </c>
    </row>
    <row r="451" spans="1:9" x14ac:dyDescent="0.2">
      <c r="A451" s="1">
        <v>94500024</v>
      </c>
      <c r="B451" s="3" t="s">
        <v>11</v>
      </c>
      <c r="C451" s="1">
        <v>45</v>
      </c>
      <c r="D451" s="1">
        <v>3</v>
      </c>
      <c r="E451" s="1">
        <v>5840</v>
      </c>
      <c r="H451" s="1">
        <v>241702</v>
      </c>
      <c r="I451" s="1">
        <v>3023688</v>
      </c>
    </row>
    <row r="452" spans="1:9" x14ac:dyDescent="0.2">
      <c r="A452" s="1">
        <v>94600024</v>
      </c>
      <c r="B452" s="3" t="s">
        <v>11</v>
      </c>
      <c r="C452" s="1">
        <v>46</v>
      </c>
      <c r="D452" s="1">
        <v>3</v>
      </c>
      <c r="E452" s="1">
        <v>6040</v>
      </c>
      <c r="H452" s="1">
        <v>257302</v>
      </c>
      <c r="I452" s="1">
        <v>3265390</v>
      </c>
    </row>
    <row r="453" spans="1:9" x14ac:dyDescent="0.2">
      <c r="A453" s="1">
        <v>94700024</v>
      </c>
      <c r="B453" s="3" t="s">
        <v>11</v>
      </c>
      <c r="C453" s="1">
        <v>47</v>
      </c>
      <c r="D453" s="1">
        <v>3</v>
      </c>
      <c r="E453" s="1">
        <v>6260</v>
      </c>
      <c r="H453" s="1">
        <v>272902</v>
      </c>
      <c r="I453" s="1">
        <v>3522692</v>
      </c>
    </row>
    <row r="454" spans="1:9" x14ac:dyDescent="0.2">
      <c r="A454" s="1">
        <v>94800024</v>
      </c>
      <c r="B454" s="3" t="s">
        <v>11</v>
      </c>
      <c r="C454" s="1">
        <v>48</v>
      </c>
      <c r="D454" s="1">
        <v>3</v>
      </c>
      <c r="E454" s="1">
        <v>6480</v>
      </c>
      <c r="H454" s="1">
        <v>288502</v>
      </c>
      <c r="I454" s="1">
        <v>3795594</v>
      </c>
    </row>
    <row r="455" spans="1:9" x14ac:dyDescent="0.2">
      <c r="A455" s="1">
        <v>94900024</v>
      </c>
      <c r="B455" s="3" t="s">
        <v>11</v>
      </c>
      <c r="C455" s="1">
        <v>49</v>
      </c>
      <c r="D455" s="1">
        <v>3</v>
      </c>
      <c r="E455" s="1">
        <v>6700</v>
      </c>
      <c r="H455" s="1">
        <v>304102</v>
      </c>
      <c r="I455" s="1">
        <v>4084096</v>
      </c>
    </row>
    <row r="456" spans="1:9" x14ac:dyDescent="0.2">
      <c r="A456" s="1">
        <v>95000024</v>
      </c>
      <c r="B456" s="3" t="s">
        <v>11</v>
      </c>
      <c r="C456" s="1">
        <v>50</v>
      </c>
      <c r="D456" s="1">
        <v>3</v>
      </c>
      <c r="E456" s="1">
        <v>6920</v>
      </c>
      <c r="H456" s="1">
        <v>322237</v>
      </c>
      <c r="I456" s="1">
        <v>4388198</v>
      </c>
    </row>
    <row r="457" spans="1:9" x14ac:dyDescent="0.2">
      <c r="A457" s="1">
        <v>90100025</v>
      </c>
      <c r="B457" s="3" t="s">
        <v>11</v>
      </c>
      <c r="C457" s="1">
        <v>1</v>
      </c>
      <c r="D457" s="1">
        <v>3</v>
      </c>
      <c r="E457" s="1">
        <v>960</v>
      </c>
      <c r="H457" s="1">
        <v>1901</v>
      </c>
      <c r="I457" s="1">
        <v>75000</v>
      </c>
    </row>
    <row r="458" spans="1:9" x14ac:dyDescent="0.2">
      <c r="A458" s="1">
        <v>90200025</v>
      </c>
      <c r="B458" s="3" t="s">
        <v>11</v>
      </c>
      <c r="C458" s="1">
        <v>2</v>
      </c>
      <c r="D458" s="1">
        <v>3</v>
      </c>
      <c r="E458" s="1">
        <v>1020</v>
      </c>
      <c r="H458" s="1">
        <v>2661</v>
      </c>
      <c r="I458" s="1">
        <v>76901</v>
      </c>
    </row>
    <row r="459" spans="1:9" x14ac:dyDescent="0.2">
      <c r="A459" s="1">
        <v>90300025</v>
      </c>
      <c r="B459" s="3" t="s">
        <v>11</v>
      </c>
      <c r="C459" s="1">
        <v>3</v>
      </c>
      <c r="D459" s="1">
        <v>3</v>
      </c>
      <c r="E459" s="1">
        <v>1080</v>
      </c>
      <c r="H459" s="1">
        <v>3422</v>
      </c>
      <c r="I459" s="1">
        <v>79562</v>
      </c>
    </row>
    <row r="460" spans="1:9" x14ac:dyDescent="0.2">
      <c r="A460" s="1">
        <v>90400025</v>
      </c>
      <c r="B460" s="3" t="s">
        <v>11</v>
      </c>
      <c r="C460" s="1">
        <v>4</v>
      </c>
      <c r="D460" s="1">
        <v>3</v>
      </c>
      <c r="E460" s="1">
        <v>1140</v>
      </c>
      <c r="H460" s="1">
        <v>4182</v>
      </c>
      <c r="I460" s="1">
        <v>82984</v>
      </c>
    </row>
    <row r="461" spans="1:9" x14ac:dyDescent="0.2">
      <c r="A461" s="1">
        <v>90500025</v>
      </c>
      <c r="B461" s="3" t="s">
        <v>11</v>
      </c>
      <c r="C461" s="1">
        <v>5</v>
      </c>
      <c r="D461" s="1">
        <v>3</v>
      </c>
      <c r="E461" s="1">
        <v>1200</v>
      </c>
      <c r="H461" s="1">
        <v>4943</v>
      </c>
      <c r="I461" s="1">
        <v>87166</v>
      </c>
    </row>
    <row r="462" spans="1:9" x14ac:dyDescent="0.2">
      <c r="A462" s="1">
        <v>90600025</v>
      </c>
      <c r="B462" s="3" t="s">
        <v>11</v>
      </c>
      <c r="C462" s="1">
        <v>6</v>
      </c>
      <c r="D462" s="1">
        <v>3</v>
      </c>
      <c r="E462" s="1">
        <v>1260</v>
      </c>
      <c r="H462" s="1">
        <v>6210</v>
      </c>
      <c r="I462" s="1">
        <v>92109</v>
      </c>
    </row>
    <row r="463" spans="1:9" x14ac:dyDescent="0.2">
      <c r="A463" s="1">
        <v>90700025</v>
      </c>
      <c r="B463" s="3" t="s">
        <v>11</v>
      </c>
      <c r="C463" s="1">
        <v>7</v>
      </c>
      <c r="D463" s="1">
        <v>3</v>
      </c>
      <c r="E463" s="1">
        <v>1350</v>
      </c>
      <c r="H463" s="1">
        <v>7478</v>
      </c>
      <c r="I463" s="1">
        <v>98319</v>
      </c>
    </row>
    <row r="464" spans="1:9" x14ac:dyDescent="0.2">
      <c r="A464" s="1">
        <v>90800025</v>
      </c>
      <c r="B464" s="3" t="s">
        <v>11</v>
      </c>
      <c r="C464" s="1">
        <v>8</v>
      </c>
      <c r="D464" s="1">
        <v>3</v>
      </c>
      <c r="E464" s="1">
        <v>1440</v>
      </c>
      <c r="H464" s="1">
        <v>8745</v>
      </c>
      <c r="I464" s="1">
        <v>105797</v>
      </c>
    </row>
    <row r="465" spans="1:9" x14ac:dyDescent="0.2">
      <c r="A465" s="1">
        <v>90900025</v>
      </c>
      <c r="B465" s="3" t="s">
        <v>11</v>
      </c>
      <c r="C465" s="1">
        <v>9</v>
      </c>
      <c r="D465" s="1">
        <v>3</v>
      </c>
      <c r="E465" s="1">
        <v>1530</v>
      </c>
      <c r="H465" s="1">
        <v>10013</v>
      </c>
      <c r="I465" s="1">
        <v>114542</v>
      </c>
    </row>
    <row r="466" spans="1:9" x14ac:dyDescent="0.2">
      <c r="A466" s="1">
        <v>91000025</v>
      </c>
      <c r="B466" s="3" t="s">
        <v>11</v>
      </c>
      <c r="C466" s="1">
        <v>10</v>
      </c>
      <c r="D466" s="1">
        <v>3</v>
      </c>
      <c r="E466" s="1">
        <v>1620</v>
      </c>
      <c r="H466" s="1">
        <v>12041</v>
      </c>
      <c r="I466" s="1">
        <v>124555</v>
      </c>
    </row>
    <row r="467" spans="1:9" x14ac:dyDescent="0.2">
      <c r="A467" s="1">
        <v>91100025</v>
      </c>
      <c r="B467" s="3" t="s">
        <v>11</v>
      </c>
      <c r="C467" s="1">
        <v>11</v>
      </c>
      <c r="D467" s="1">
        <v>3</v>
      </c>
      <c r="E467" s="1">
        <v>1710</v>
      </c>
      <c r="H467" s="1">
        <v>14069</v>
      </c>
      <c r="I467" s="1">
        <v>136596</v>
      </c>
    </row>
    <row r="468" spans="1:9" x14ac:dyDescent="0.2">
      <c r="A468" s="1">
        <v>91200025</v>
      </c>
      <c r="B468" s="3" t="s">
        <v>11</v>
      </c>
      <c r="C468" s="1">
        <v>12</v>
      </c>
      <c r="D468" s="1">
        <v>3</v>
      </c>
      <c r="E468" s="1">
        <v>1830</v>
      </c>
      <c r="H468" s="1">
        <v>16097</v>
      </c>
      <c r="I468" s="1">
        <v>150665</v>
      </c>
    </row>
    <row r="469" spans="1:9" x14ac:dyDescent="0.2">
      <c r="A469" s="1">
        <v>91300025</v>
      </c>
      <c r="B469" s="3" t="s">
        <v>11</v>
      </c>
      <c r="C469" s="1">
        <v>13</v>
      </c>
      <c r="D469" s="1">
        <v>3</v>
      </c>
      <c r="E469" s="1">
        <v>1950</v>
      </c>
      <c r="H469" s="1">
        <v>18125</v>
      </c>
      <c r="I469" s="1">
        <v>166762</v>
      </c>
    </row>
    <row r="470" spans="1:9" x14ac:dyDescent="0.2">
      <c r="A470" s="1">
        <v>91400025</v>
      </c>
      <c r="B470" s="3" t="s">
        <v>11</v>
      </c>
      <c r="C470" s="1">
        <v>14</v>
      </c>
      <c r="D470" s="1">
        <v>3</v>
      </c>
      <c r="E470" s="1">
        <v>2070</v>
      </c>
      <c r="H470" s="1">
        <v>21167</v>
      </c>
      <c r="I470" s="1">
        <v>184887</v>
      </c>
    </row>
    <row r="471" spans="1:9" x14ac:dyDescent="0.2">
      <c r="A471" s="1">
        <v>91500025</v>
      </c>
      <c r="B471" s="3" t="s">
        <v>11</v>
      </c>
      <c r="C471" s="1">
        <v>15</v>
      </c>
      <c r="D471" s="1">
        <v>3</v>
      </c>
      <c r="E471" s="1">
        <v>2190</v>
      </c>
      <c r="H471" s="1">
        <v>24209</v>
      </c>
      <c r="I471" s="1">
        <v>206054</v>
      </c>
    </row>
    <row r="472" spans="1:9" x14ac:dyDescent="0.2">
      <c r="A472" s="1">
        <v>91600025</v>
      </c>
      <c r="B472" s="3" t="s">
        <v>11</v>
      </c>
      <c r="C472" s="1">
        <v>16</v>
      </c>
      <c r="D472" s="1">
        <v>3</v>
      </c>
      <c r="E472" s="1">
        <v>2310</v>
      </c>
      <c r="H472" s="1">
        <v>27251</v>
      </c>
      <c r="I472" s="1">
        <v>230263</v>
      </c>
    </row>
    <row r="473" spans="1:9" x14ac:dyDescent="0.2">
      <c r="A473" s="1">
        <v>91700025</v>
      </c>
      <c r="B473" s="3" t="s">
        <v>11</v>
      </c>
      <c r="C473" s="1">
        <v>17</v>
      </c>
      <c r="D473" s="1">
        <v>3</v>
      </c>
      <c r="E473" s="1">
        <v>2460</v>
      </c>
      <c r="H473" s="1">
        <v>30293</v>
      </c>
      <c r="I473" s="1">
        <v>257514</v>
      </c>
    </row>
    <row r="474" spans="1:9" x14ac:dyDescent="0.2">
      <c r="A474" s="1">
        <v>91800025</v>
      </c>
      <c r="B474" s="3" t="s">
        <v>11</v>
      </c>
      <c r="C474" s="1">
        <v>18</v>
      </c>
      <c r="D474" s="1">
        <v>3</v>
      </c>
      <c r="E474" s="1">
        <v>2610</v>
      </c>
      <c r="H474" s="1">
        <v>34602</v>
      </c>
      <c r="I474" s="1">
        <v>287807</v>
      </c>
    </row>
    <row r="475" spans="1:9" x14ac:dyDescent="0.2">
      <c r="A475" s="1">
        <v>91900025</v>
      </c>
      <c r="B475" s="3" t="s">
        <v>11</v>
      </c>
      <c r="C475" s="1">
        <v>19</v>
      </c>
      <c r="D475" s="1">
        <v>3</v>
      </c>
      <c r="E475" s="1">
        <v>2760</v>
      </c>
      <c r="H475" s="1">
        <v>38912</v>
      </c>
      <c r="I475" s="1">
        <v>322409</v>
      </c>
    </row>
    <row r="476" spans="1:9" x14ac:dyDescent="0.2">
      <c r="A476" s="1">
        <v>92000025</v>
      </c>
      <c r="B476" s="3" t="s">
        <v>11</v>
      </c>
      <c r="C476" s="1">
        <v>20</v>
      </c>
      <c r="D476" s="1">
        <v>3</v>
      </c>
      <c r="E476" s="1">
        <v>2910</v>
      </c>
      <c r="H476" s="1">
        <v>43221</v>
      </c>
      <c r="I476" s="1">
        <v>361321</v>
      </c>
    </row>
    <row r="477" spans="1:9" x14ac:dyDescent="0.2">
      <c r="A477" s="1">
        <v>92100025</v>
      </c>
      <c r="B477" s="3" t="s">
        <v>11</v>
      </c>
      <c r="C477" s="1">
        <v>21</v>
      </c>
      <c r="D477" s="1">
        <v>3</v>
      </c>
      <c r="E477" s="1">
        <v>3060</v>
      </c>
      <c r="H477" s="1">
        <v>47531</v>
      </c>
      <c r="I477" s="1">
        <v>404542</v>
      </c>
    </row>
    <row r="478" spans="1:9" x14ac:dyDescent="0.2">
      <c r="A478" s="1">
        <v>92200025</v>
      </c>
      <c r="B478" s="3" t="s">
        <v>11</v>
      </c>
      <c r="C478" s="1">
        <v>22</v>
      </c>
      <c r="D478" s="1">
        <v>3</v>
      </c>
      <c r="E478" s="1">
        <v>3240</v>
      </c>
      <c r="H478" s="1">
        <v>53361</v>
      </c>
      <c r="I478" s="1">
        <v>452073</v>
      </c>
    </row>
    <row r="479" spans="1:9" x14ac:dyDescent="0.2">
      <c r="A479" s="1">
        <v>92300025</v>
      </c>
      <c r="B479" s="3" t="s">
        <v>11</v>
      </c>
      <c r="C479" s="1">
        <v>23</v>
      </c>
      <c r="D479" s="1">
        <v>3</v>
      </c>
      <c r="E479" s="1">
        <v>3420</v>
      </c>
      <c r="H479" s="1">
        <v>59192</v>
      </c>
      <c r="I479" s="1">
        <v>505434</v>
      </c>
    </row>
    <row r="480" spans="1:9" x14ac:dyDescent="0.2">
      <c r="A480" s="1">
        <v>92400025</v>
      </c>
      <c r="B480" s="3" t="s">
        <v>11</v>
      </c>
      <c r="C480" s="1">
        <v>24</v>
      </c>
      <c r="D480" s="1">
        <v>3</v>
      </c>
      <c r="E480" s="1">
        <v>3600</v>
      </c>
      <c r="H480" s="1">
        <v>65022</v>
      </c>
      <c r="I480" s="1">
        <v>564626</v>
      </c>
    </row>
    <row r="481" spans="1:9" x14ac:dyDescent="0.2">
      <c r="A481" s="1">
        <v>92500025</v>
      </c>
      <c r="B481" s="3" t="s">
        <v>11</v>
      </c>
      <c r="C481" s="1">
        <v>25</v>
      </c>
      <c r="D481" s="1">
        <v>3</v>
      </c>
      <c r="E481" s="1">
        <v>3780</v>
      </c>
      <c r="H481" s="1">
        <v>70853</v>
      </c>
      <c r="I481" s="1">
        <v>629648</v>
      </c>
    </row>
    <row r="482" spans="1:9" x14ac:dyDescent="0.2">
      <c r="A482" s="1">
        <v>92600025</v>
      </c>
      <c r="B482" s="3" t="s">
        <v>11</v>
      </c>
      <c r="C482" s="1">
        <v>26</v>
      </c>
      <c r="D482" s="1">
        <v>3</v>
      </c>
      <c r="E482" s="1">
        <v>3960</v>
      </c>
      <c r="H482" s="1">
        <v>78458</v>
      </c>
      <c r="I482" s="1">
        <v>700501</v>
      </c>
    </row>
    <row r="483" spans="1:9" x14ac:dyDescent="0.2">
      <c r="A483" s="1">
        <v>92700025</v>
      </c>
      <c r="B483" s="3" t="s">
        <v>11</v>
      </c>
      <c r="C483" s="1">
        <v>27</v>
      </c>
      <c r="D483" s="1">
        <v>3</v>
      </c>
      <c r="E483" s="1">
        <v>4170</v>
      </c>
      <c r="H483" s="1">
        <v>86063</v>
      </c>
      <c r="I483" s="1">
        <v>778959</v>
      </c>
    </row>
    <row r="484" spans="1:9" x14ac:dyDescent="0.2">
      <c r="A484" s="1">
        <v>92800025</v>
      </c>
      <c r="B484" s="3" t="s">
        <v>11</v>
      </c>
      <c r="C484" s="1">
        <v>28</v>
      </c>
      <c r="D484" s="1">
        <v>3</v>
      </c>
      <c r="E484" s="1">
        <v>4380</v>
      </c>
      <c r="H484" s="1">
        <v>93668</v>
      </c>
      <c r="I484" s="1">
        <v>865022</v>
      </c>
    </row>
    <row r="485" spans="1:9" x14ac:dyDescent="0.2">
      <c r="A485" s="1">
        <v>92900025</v>
      </c>
      <c r="B485" s="3" t="s">
        <v>11</v>
      </c>
      <c r="C485" s="1">
        <v>29</v>
      </c>
      <c r="D485" s="1">
        <v>3</v>
      </c>
      <c r="E485" s="1">
        <v>4590</v>
      </c>
      <c r="H485" s="1">
        <v>101273</v>
      </c>
      <c r="I485" s="1">
        <v>958690</v>
      </c>
    </row>
    <row r="486" spans="1:9" x14ac:dyDescent="0.2">
      <c r="A486" s="1">
        <v>93000025</v>
      </c>
      <c r="B486" s="3" t="s">
        <v>11</v>
      </c>
      <c r="C486" s="1">
        <v>30</v>
      </c>
      <c r="D486" s="1">
        <v>3</v>
      </c>
      <c r="E486" s="1">
        <v>4800</v>
      </c>
      <c r="H486" s="1">
        <v>110906</v>
      </c>
      <c r="I486" s="1">
        <v>1059963</v>
      </c>
    </row>
    <row r="487" spans="1:9" x14ac:dyDescent="0.2">
      <c r="A487" s="1">
        <v>93100025</v>
      </c>
      <c r="B487" s="3" t="s">
        <v>11</v>
      </c>
      <c r="C487" s="1">
        <v>31</v>
      </c>
      <c r="D487" s="1">
        <v>3</v>
      </c>
      <c r="E487" s="1">
        <v>5010</v>
      </c>
      <c r="H487" s="1">
        <v>120539</v>
      </c>
      <c r="I487" s="1">
        <v>1170869</v>
      </c>
    </row>
    <row r="488" spans="1:9" x14ac:dyDescent="0.2">
      <c r="A488" s="1">
        <v>93200025</v>
      </c>
      <c r="B488" s="3" t="s">
        <v>11</v>
      </c>
      <c r="C488" s="1">
        <v>32</v>
      </c>
      <c r="D488" s="1">
        <v>3</v>
      </c>
      <c r="E488" s="1">
        <v>5250</v>
      </c>
      <c r="H488" s="1">
        <v>130172</v>
      </c>
      <c r="I488" s="1">
        <v>1291408</v>
      </c>
    </row>
    <row r="489" spans="1:9" x14ac:dyDescent="0.2">
      <c r="A489" s="1">
        <v>93300025</v>
      </c>
      <c r="B489" s="3" t="s">
        <v>11</v>
      </c>
      <c r="C489" s="1">
        <v>33</v>
      </c>
      <c r="D489" s="1">
        <v>3</v>
      </c>
      <c r="E489" s="1">
        <v>5490</v>
      </c>
      <c r="H489" s="1">
        <v>139805</v>
      </c>
      <c r="I489" s="1">
        <v>1421580</v>
      </c>
    </row>
    <row r="490" spans="1:9" x14ac:dyDescent="0.2">
      <c r="A490" s="1">
        <v>93400025</v>
      </c>
      <c r="B490" s="3" t="s">
        <v>11</v>
      </c>
      <c r="C490" s="1">
        <v>34</v>
      </c>
      <c r="D490" s="1">
        <v>3</v>
      </c>
      <c r="E490" s="1">
        <v>5730</v>
      </c>
      <c r="H490" s="1">
        <v>151719</v>
      </c>
      <c r="I490" s="1">
        <v>1561385</v>
      </c>
    </row>
    <row r="491" spans="1:9" x14ac:dyDescent="0.2">
      <c r="A491" s="1">
        <v>93500025</v>
      </c>
      <c r="B491" s="3" t="s">
        <v>11</v>
      </c>
      <c r="C491" s="1">
        <v>35</v>
      </c>
      <c r="D491" s="1">
        <v>3</v>
      </c>
      <c r="E491" s="1">
        <v>5970</v>
      </c>
      <c r="H491" s="1">
        <v>163634</v>
      </c>
      <c r="I491" s="1">
        <v>1713104</v>
      </c>
    </row>
    <row r="492" spans="1:9" x14ac:dyDescent="0.2">
      <c r="A492" s="1">
        <v>93600025</v>
      </c>
      <c r="B492" s="3" t="s">
        <v>11</v>
      </c>
      <c r="C492" s="1">
        <v>36</v>
      </c>
      <c r="D492" s="1">
        <v>3</v>
      </c>
      <c r="E492" s="1">
        <v>6210</v>
      </c>
      <c r="H492" s="1">
        <v>175548</v>
      </c>
      <c r="I492" s="1">
        <v>1876738</v>
      </c>
    </row>
    <row r="493" spans="1:9" x14ac:dyDescent="0.2">
      <c r="A493" s="1">
        <v>93700025</v>
      </c>
      <c r="B493" s="3" t="s">
        <v>11</v>
      </c>
      <c r="C493" s="1">
        <v>37</v>
      </c>
      <c r="D493" s="1">
        <v>3</v>
      </c>
      <c r="E493" s="1">
        <v>6480</v>
      </c>
      <c r="H493" s="1">
        <v>187463</v>
      </c>
      <c r="I493" s="1">
        <v>2052286</v>
      </c>
    </row>
    <row r="494" spans="1:9" x14ac:dyDescent="0.2">
      <c r="A494" s="1">
        <v>93800025</v>
      </c>
      <c r="B494" s="3" t="s">
        <v>11</v>
      </c>
      <c r="C494" s="1">
        <v>38</v>
      </c>
      <c r="D494" s="1">
        <v>3</v>
      </c>
      <c r="E494" s="1">
        <v>6750</v>
      </c>
      <c r="H494" s="1">
        <v>201912</v>
      </c>
      <c r="I494" s="1">
        <v>2239749</v>
      </c>
    </row>
    <row r="495" spans="1:9" x14ac:dyDescent="0.2">
      <c r="A495" s="1">
        <v>93900025</v>
      </c>
      <c r="B495" s="3" t="s">
        <v>11</v>
      </c>
      <c r="C495" s="1">
        <v>39</v>
      </c>
      <c r="D495" s="1">
        <v>3</v>
      </c>
      <c r="E495" s="1">
        <v>7020</v>
      </c>
      <c r="H495" s="1">
        <v>216362</v>
      </c>
      <c r="I495" s="1">
        <v>2441661</v>
      </c>
    </row>
    <row r="496" spans="1:9" x14ac:dyDescent="0.2">
      <c r="A496" s="1">
        <v>94000025</v>
      </c>
      <c r="B496" s="3" t="s">
        <v>11</v>
      </c>
      <c r="C496" s="1">
        <v>40</v>
      </c>
      <c r="D496" s="1">
        <v>3</v>
      </c>
      <c r="E496" s="1">
        <v>7290</v>
      </c>
      <c r="H496" s="1">
        <v>230811</v>
      </c>
      <c r="I496" s="1">
        <v>2658023</v>
      </c>
    </row>
    <row r="497" spans="1:9" x14ac:dyDescent="0.2">
      <c r="A497" s="1">
        <v>94100025</v>
      </c>
      <c r="B497" s="3" t="s">
        <v>11</v>
      </c>
      <c r="C497" s="1">
        <v>41</v>
      </c>
      <c r="D497" s="1">
        <v>3</v>
      </c>
      <c r="E497" s="1">
        <v>7560</v>
      </c>
      <c r="H497" s="1">
        <v>245261</v>
      </c>
      <c r="I497" s="1">
        <v>2888834</v>
      </c>
    </row>
    <row r="498" spans="1:9" x14ac:dyDescent="0.2">
      <c r="A498" s="1">
        <v>94200025</v>
      </c>
      <c r="B498" s="3" t="s">
        <v>11</v>
      </c>
      <c r="C498" s="1">
        <v>42</v>
      </c>
      <c r="D498" s="1">
        <v>3</v>
      </c>
      <c r="E498" s="1">
        <v>7860</v>
      </c>
      <c r="H498" s="1">
        <v>262499</v>
      </c>
      <c r="I498" s="1">
        <v>3134095</v>
      </c>
    </row>
    <row r="499" spans="1:9" x14ac:dyDescent="0.2">
      <c r="A499" s="1">
        <v>94300025</v>
      </c>
      <c r="B499" s="3" t="s">
        <v>11</v>
      </c>
      <c r="C499" s="1">
        <v>43</v>
      </c>
      <c r="D499" s="1">
        <v>3</v>
      </c>
      <c r="E499" s="1">
        <v>8160</v>
      </c>
      <c r="H499" s="1">
        <v>279737</v>
      </c>
      <c r="I499" s="1">
        <v>3396594</v>
      </c>
    </row>
    <row r="500" spans="1:9" x14ac:dyDescent="0.2">
      <c r="A500" s="1">
        <v>94400025</v>
      </c>
      <c r="B500" s="3" t="s">
        <v>11</v>
      </c>
      <c r="C500" s="1">
        <v>44</v>
      </c>
      <c r="D500" s="1">
        <v>3</v>
      </c>
      <c r="E500" s="1">
        <v>8460</v>
      </c>
      <c r="H500" s="1">
        <v>296975</v>
      </c>
      <c r="I500" s="1">
        <v>3676331</v>
      </c>
    </row>
    <row r="501" spans="1:9" x14ac:dyDescent="0.2">
      <c r="A501" s="1">
        <v>94500025</v>
      </c>
      <c r="B501" s="3" t="s">
        <v>11</v>
      </c>
      <c r="C501" s="1">
        <v>45</v>
      </c>
      <c r="D501" s="1">
        <v>3</v>
      </c>
      <c r="E501" s="1">
        <v>8760</v>
      </c>
      <c r="H501" s="1">
        <v>314213</v>
      </c>
      <c r="I501" s="1">
        <v>3973306</v>
      </c>
    </row>
    <row r="502" spans="1:9" x14ac:dyDescent="0.2">
      <c r="A502" s="1">
        <v>94600025</v>
      </c>
      <c r="B502" s="3" t="s">
        <v>11</v>
      </c>
      <c r="C502" s="1">
        <v>46</v>
      </c>
      <c r="D502" s="1">
        <v>3</v>
      </c>
      <c r="E502" s="1">
        <v>9060</v>
      </c>
      <c r="H502" s="1">
        <v>334493</v>
      </c>
      <c r="I502" s="1">
        <v>4287519</v>
      </c>
    </row>
    <row r="503" spans="1:9" x14ac:dyDescent="0.2">
      <c r="A503" s="1">
        <v>94700025</v>
      </c>
      <c r="B503" s="3" t="s">
        <v>11</v>
      </c>
      <c r="C503" s="1">
        <v>47</v>
      </c>
      <c r="D503" s="1">
        <v>3</v>
      </c>
      <c r="E503" s="1">
        <v>9390</v>
      </c>
      <c r="H503" s="1">
        <v>354773</v>
      </c>
      <c r="I503" s="1">
        <v>4622012</v>
      </c>
    </row>
    <row r="504" spans="1:9" x14ac:dyDescent="0.2">
      <c r="A504" s="1">
        <v>94800025</v>
      </c>
      <c r="B504" s="3" t="s">
        <v>11</v>
      </c>
      <c r="C504" s="1">
        <v>48</v>
      </c>
      <c r="D504" s="1">
        <v>3</v>
      </c>
      <c r="E504" s="1">
        <v>9720</v>
      </c>
      <c r="H504" s="1">
        <v>375053</v>
      </c>
      <c r="I504" s="1">
        <v>4976785</v>
      </c>
    </row>
    <row r="505" spans="1:9" x14ac:dyDescent="0.2">
      <c r="A505" s="1">
        <v>94900025</v>
      </c>
      <c r="B505" s="3" t="s">
        <v>11</v>
      </c>
      <c r="C505" s="1">
        <v>49</v>
      </c>
      <c r="D505" s="1">
        <v>3</v>
      </c>
      <c r="E505" s="1">
        <v>10050</v>
      </c>
      <c r="H505" s="1">
        <v>395333</v>
      </c>
      <c r="I505" s="1">
        <v>5351838</v>
      </c>
    </row>
    <row r="506" spans="1:9" x14ac:dyDescent="0.2">
      <c r="A506" s="1">
        <v>95000025</v>
      </c>
      <c r="B506" s="3" t="s">
        <v>11</v>
      </c>
      <c r="C506" s="1">
        <v>50</v>
      </c>
      <c r="D506" s="1">
        <v>3</v>
      </c>
      <c r="E506" s="1">
        <v>10380</v>
      </c>
      <c r="H506" s="1">
        <v>418908</v>
      </c>
      <c r="I506" s="1">
        <v>5747171</v>
      </c>
    </row>
    <row r="507" spans="1:9" x14ac:dyDescent="0.2">
      <c r="A507" s="1">
        <v>90100031</v>
      </c>
      <c r="B507" s="3" t="s">
        <v>12</v>
      </c>
      <c r="C507" s="1">
        <v>1</v>
      </c>
      <c r="D507" s="1">
        <v>1</v>
      </c>
      <c r="E507" s="1">
        <v>3200</v>
      </c>
      <c r="H507" s="1">
        <v>750</v>
      </c>
      <c r="I507" s="1">
        <v>240</v>
      </c>
    </row>
    <row r="508" spans="1:9" x14ac:dyDescent="0.2">
      <c r="A508" s="1">
        <v>90200031</v>
      </c>
      <c r="B508" s="3" t="s">
        <v>12</v>
      </c>
      <c r="C508" s="1">
        <v>2</v>
      </c>
      <c r="D508" s="1">
        <v>1</v>
      </c>
      <c r="E508" s="1">
        <v>3400</v>
      </c>
      <c r="H508" s="1">
        <v>1050</v>
      </c>
      <c r="I508" s="1">
        <v>990</v>
      </c>
    </row>
    <row r="509" spans="1:9" x14ac:dyDescent="0.2">
      <c r="A509" s="1">
        <v>90300031</v>
      </c>
      <c r="B509" s="3" t="s">
        <v>12</v>
      </c>
      <c r="C509" s="1">
        <v>3</v>
      </c>
      <c r="D509" s="1">
        <v>1</v>
      </c>
      <c r="E509" s="1">
        <v>3600</v>
      </c>
      <c r="H509" s="1">
        <v>1350</v>
      </c>
      <c r="I509" s="1">
        <v>2040</v>
      </c>
    </row>
    <row r="510" spans="1:9" x14ac:dyDescent="0.2">
      <c r="A510" s="1">
        <v>90400031</v>
      </c>
      <c r="B510" s="3" t="s">
        <v>12</v>
      </c>
      <c r="C510" s="1">
        <v>4</v>
      </c>
      <c r="D510" s="1">
        <v>1</v>
      </c>
      <c r="E510" s="1">
        <v>3800</v>
      </c>
      <c r="H510" s="1">
        <v>1650</v>
      </c>
      <c r="I510" s="1">
        <v>3390</v>
      </c>
    </row>
    <row r="511" spans="1:9" x14ac:dyDescent="0.2">
      <c r="A511" s="1">
        <v>90500031</v>
      </c>
      <c r="B511" s="3" t="s">
        <v>12</v>
      </c>
      <c r="C511" s="1">
        <v>5</v>
      </c>
      <c r="D511" s="1">
        <v>1</v>
      </c>
      <c r="E511" s="1">
        <v>4000</v>
      </c>
      <c r="H511" s="1">
        <v>1950</v>
      </c>
      <c r="I511" s="1">
        <v>5040</v>
      </c>
    </row>
    <row r="512" spans="1:9" x14ac:dyDescent="0.2">
      <c r="A512" s="1">
        <v>90600031</v>
      </c>
      <c r="B512" s="3" t="s">
        <v>12</v>
      </c>
      <c r="C512" s="1">
        <v>6</v>
      </c>
      <c r="D512" s="1">
        <v>1</v>
      </c>
      <c r="E512" s="1">
        <v>4200</v>
      </c>
      <c r="H512" s="1">
        <v>2450</v>
      </c>
      <c r="I512" s="1">
        <v>6990</v>
      </c>
    </row>
    <row r="513" spans="1:9" x14ac:dyDescent="0.2">
      <c r="A513" s="1">
        <v>90700031</v>
      </c>
      <c r="B513" s="3" t="s">
        <v>12</v>
      </c>
      <c r="C513" s="1">
        <v>7</v>
      </c>
      <c r="D513" s="1">
        <v>1</v>
      </c>
      <c r="E513" s="1">
        <v>4500</v>
      </c>
      <c r="H513" s="1">
        <v>2950</v>
      </c>
      <c r="I513" s="1">
        <v>9440</v>
      </c>
    </row>
    <row r="514" spans="1:9" x14ac:dyDescent="0.2">
      <c r="A514" s="1">
        <v>90800031</v>
      </c>
      <c r="B514" s="3" t="s">
        <v>12</v>
      </c>
      <c r="C514" s="1">
        <v>8</v>
      </c>
      <c r="D514" s="1">
        <v>1</v>
      </c>
      <c r="E514" s="1">
        <v>4800</v>
      </c>
      <c r="H514" s="1">
        <v>3450</v>
      </c>
      <c r="I514" s="1">
        <v>12390</v>
      </c>
    </row>
    <row r="515" spans="1:9" x14ac:dyDescent="0.2">
      <c r="A515" s="1">
        <v>90900031</v>
      </c>
      <c r="B515" s="3" t="s">
        <v>12</v>
      </c>
      <c r="C515" s="1">
        <v>9</v>
      </c>
      <c r="D515" s="1">
        <v>1</v>
      </c>
      <c r="E515" s="1">
        <v>5100</v>
      </c>
      <c r="H515" s="1">
        <v>3950</v>
      </c>
      <c r="I515" s="1">
        <v>15840</v>
      </c>
    </row>
    <row r="516" spans="1:9" x14ac:dyDescent="0.2">
      <c r="A516" s="1">
        <v>91000031</v>
      </c>
      <c r="B516" s="3" t="s">
        <v>12</v>
      </c>
      <c r="C516" s="1">
        <v>10</v>
      </c>
      <c r="D516" s="1">
        <v>1</v>
      </c>
      <c r="E516" s="1">
        <v>5400</v>
      </c>
      <c r="H516" s="1">
        <v>4750</v>
      </c>
      <c r="I516" s="1">
        <v>19790</v>
      </c>
    </row>
    <row r="517" spans="1:9" x14ac:dyDescent="0.2">
      <c r="A517" s="1">
        <v>91100031</v>
      </c>
      <c r="B517" s="3" t="s">
        <v>12</v>
      </c>
      <c r="C517" s="1">
        <v>11</v>
      </c>
      <c r="D517" s="1">
        <v>1</v>
      </c>
      <c r="E517" s="1">
        <v>5700</v>
      </c>
      <c r="H517" s="1">
        <v>5550</v>
      </c>
      <c r="I517" s="1">
        <v>24540</v>
      </c>
    </row>
    <row r="518" spans="1:9" x14ac:dyDescent="0.2">
      <c r="A518" s="1">
        <v>91200031</v>
      </c>
      <c r="B518" s="3" t="s">
        <v>12</v>
      </c>
      <c r="C518" s="1">
        <v>12</v>
      </c>
      <c r="D518" s="1">
        <v>1</v>
      </c>
      <c r="E518" s="1">
        <v>6100</v>
      </c>
      <c r="H518" s="1">
        <v>6350</v>
      </c>
      <c r="I518" s="1">
        <v>30090</v>
      </c>
    </row>
    <row r="519" spans="1:9" x14ac:dyDescent="0.2">
      <c r="A519" s="1">
        <v>91300031</v>
      </c>
      <c r="B519" s="3" t="s">
        <v>12</v>
      </c>
      <c r="C519" s="1">
        <v>13</v>
      </c>
      <c r="D519" s="1">
        <v>1</v>
      </c>
      <c r="E519" s="1">
        <v>6500</v>
      </c>
      <c r="H519" s="1">
        <v>7150</v>
      </c>
      <c r="I519" s="1">
        <v>36440</v>
      </c>
    </row>
    <row r="520" spans="1:9" x14ac:dyDescent="0.2">
      <c r="A520" s="1">
        <v>91400031</v>
      </c>
      <c r="B520" s="3" t="s">
        <v>12</v>
      </c>
      <c r="C520" s="1">
        <v>14</v>
      </c>
      <c r="D520" s="1">
        <v>1</v>
      </c>
      <c r="E520" s="1">
        <v>6900</v>
      </c>
      <c r="H520" s="1">
        <v>8350</v>
      </c>
      <c r="I520" s="1">
        <v>43590</v>
      </c>
    </row>
    <row r="521" spans="1:9" x14ac:dyDescent="0.2">
      <c r="A521" s="1">
        <v>91500031</v>
      </c>
      <c r="B521" s="3" t="s">
        <v>12</v>
      </c>
      <c r="C521" s="1">
        <v>15</v>
      </c>
      <c r="D521" s="1">
        <v>1</v>
      </c>
      <c r="E521" s="1">
        <v>7300</v>
      </c>
      <c r="H521" s="1">
        <v>9550</v>
      </c>
      <c r="I521" s="1">
        <v>51940</v>
      </c>
    </row>
    <row r="522" spans="1:9" x14ac:dyDescent="0.2">
      <c r="A522" s="1">
        <v>91600031</v>
      </c>
      <c r="B522" s="3" t="s">
        <v>12</v>
      </c>
      <c r="C522" s="1">
        <v>16</v>
      </c>
      <c r="D522" s="1">
        <v>1</v>
      </c>
      <c r="E522" s="1">
        <v>7700</v>
      </c>
      <c r="H522" s="1">
        <v>10750</v>
      </c>
      <c r="I522" s="1">
        <v>61490</v>
      </c>
    </row>
    <row r="523" spans="1:9" x14ac:dyDescent="0.2">
      <c r="A523" s="1">
        <v>91700031</v>
      </c>
      <c r="B523" s="3" t="s">
        <v>12</v>
      </c>
      <c r="C523" s="1">
        <v>17</v>
      </c>
      <c r="D523" s="1">
        <v>1</v>
      </c>
      <c r="E523" s="1">
        <v>8200</v>
      </c>
      <c r="H523" s="1">
        <v>11950</v>
      </c>
      <c r="I523" s="1">
        <v>72240</v>
      </c>
    </row>
    <row r="524" spans="1:9" x14ac:dyDescent="0.2">
      <c r="A524" s="1">
        <v>91800031</v>
      </c>
      <c r="B524" s="3" t="s">
        <v>12</v>
      </c>
      <c r="C524" s="1">
        <v>18</v>
      </c>
      <c r="D524" s="1">
        <v>1</v>
      </c>
      <c r="E524" s="1">
        <v>8700</v>
      </c>
      <c r="H524" s="1">
        <v>13650</v>
      </c>
      <c r="I524" s="1">
        <v>84190</v>
      </c>
    </row>
    <row r="525" spans="1:9" x14ac:dyDescent="0.2">
      <c r="A525" s="1">
        <v>91900031</v>
      </c>
      <c r="B525" s="3" t="s">
        <v>12</v>
      </c>
      <c r="C525" s="1">
        <v>19</v>
      </c>
      <c r="D525" s="1">
        <v>1</v>
      </c>
      <c r="E525" s="1">
        <v>9200</v>
      </c>
      <c r="H525" s="1">
        <v>15350</v>
      </c>
      <c r="I525" s="1">
        <v>97840</v>
      </c>
    </row>
    <row r="526" spans="1:9" x14ac:dyDescent="0.2">
      <c r="A526" s="1">
        <v>92000031</v>
      </c>
      <c r="B526" s="3" t="s">
        <v>12</v>
      </c>
      <c r="C526" s="1">
        <v>20</v>
      </c>
      <c r="D526" s="1">
        <v>1</v>
      </c>
      <c r="E526" s="1">
        <v>9700</v>
      </c>
      <c r="H526" s="1">
        <v>17050</v>
      </c>
      <c r="I526" s="1">
        <v>113190</v>
      </c>
    </row>
    <row r="527" spans="1:9" x14ac:dyDescent="0.2">
      <c r="A527" s="1">
        <v>92100031</v>
      </c>
      <c r="B527" s="3" t="s">
        <v>12</v>
      </c>
      <c r="C527" s="1">
        <v>21</v>
      </c>
      <c r="D527" s="1">
        <v>1</v>
      </c>
      <c r="E527" s="1">
        <v>10200</v>
      </c>
      <c r="H527" s="1">
        <v>18750</v>
      </c>
      <c r="I527" s="1">
        <v>130240</v>
      </c>
    </row>
    <row r="528" spans="1:9" x14ac:dyDescent="0.2">
      <c r="A528" s="1">
        <v>92200031</v>
      </c>
      <c r="B528" s="3" t="s">
        <v>12</v>
      </c>
      <c r="C528" s="1">
        <v>22</v>
      </c>
      <c r="D528" s="1">
        <v>1</v>
      </c>
      <c r="E528" s="1">
        <v>10800</v>
      </c>
      <c r="H528" s="1">
        <v>21050</v>
      </c>
      <c r="I528" s="1">
        <v>148990</v>
      </c>
    </row>
    <row r="529" spans="1:9" x14ac:dyDescent="0.2">
      <c r="A529" s="1">
        <v>92300031</v>
      </c>
      <c r="B529" s="3" t="s">
        <v>12</v>
      </c>
      <c r="C529" s="1">
        <v>23</v>
      </c>
      <c r="D529" s="1">
        <v>1</v>
      </c>
      <c r="E529" s="1">
        <v>11400</v>
      </c>
      <c r="H529" s="1">
        <v>23350</v>
      </c>
      <c r="I529" s="1">
        <v>170040</v>
      </c>
    </row>
    <row r="530" spans="1:9" x14ac:dyDescent="0.2">
      <c r="A530" s="1">
        <v>92400031</v>
      </c>
      <c r="B530" s="3" t="s">
        <v>12</v>
      </c>
      <c r="C530" s="1">
        <v>24</v>
      </c>
      <c r="D530" s="1">
        <v>1</v>
      </c>
      <c r="E530" s="1">
        <v>12000</v>
      </c>
      <c r="H530" s="1">
        <v>25650</v>
      </c>
      <c r="I530" s="1">
        <v>193390</v>
      </c>
    </row>
    <row r="531" spans="1:9" x14ac:dyDescent="0.2">
      <c r="A531" s="1">
        <v>92500031</v>
      </c>
      <c r="B531" s="3" t="s">
        <v>12</v>
      </c>
      <c r="C531" s="1">
        <v>25</v>
      </c>
      <c r="D531" s="1">
        <v>1</v>
      </c>
      <c r="E531" s="1">
        <v>12600</v>
      </c>
      <c r="H531" s="1">
        <v>27950</v>
      </c>
      <c r="I531" s="1">
        <v>219040</v>
      </c>
    </row>
    <row r="532" spans="1:9" x14ac:dyDescent="0.2">
      <c r="A532" s="1">
        <v>92600031</v>
      </c>
      <c r="B532" s="3" t="s">
        <v>12</v>
      </c>
      <c r="C532" s="1">
        <v>26</v>
      </c>
      <c r="D532" s="1">
        <v>1</v>
      </c>
      <c r="E532" s="1">
        <v>13200</v>
      </c>
      <c r="H532" s="1">
        <v>30950</v>
      </c>
      <c r="I532" s="1">
        <v>246990</v>
      </c>
    </row>
    <row r="533" spans="1:9" x14ac:dyDescent="0.2">
      <c r="A533" s="1">
        <v>92700031</v>
      </c>
      <c r="B533" s="3" t="s">
        <v>12</v>
      </c>
      <c r="C533" s="1">
        <v>27</v>
      </c>
      <c r="D533" s="1">
        <v>1</v>
      </c>
      <c r="E533" s="1">
        <v>13900</v>
      </c>
      <c r="H533" s="1">
        <v>33950</v>
      </c>
      <c r="I533" s="1">
        <v>277940</v>
      </c>
    </row>
    <row r="534" spans="1:9" x14ac:dyDescent="0.2">
      <c r="A534" s="1">
        <v>92800031</v>
      </c>
      <c r="B534" s="3" t="s">
        <v>12</v>
      </c>
      <c r="C534" s="1">
        <v>28</v>
      </c>
      <c r="D534" s="1">
        <v>1</v>
      </c>
      <c r="E534" s="1">
        <v>14600</v>
      </c>
      <c r="H534" s="1">
        <v>36950</v>
      </c>
      <c r="I534" s="1">
        <v>311890</v>
      </c>
    </row>
    <row r="535" spans="1:9" x14ac:dyDescent="0.2">
      <c r="A535" s="1">
        <v>92900031</v>
      </c>
      <c r="B535" s="3" t="s">
        <v>12</v>
      </c>
      <c r="C535" s="1">
        <v>29</v>
      </c>
      <c r="D535" s="1">
        <v>1</v>
      </c>
      <c r="E535" s="1">
        <v>15300</v>
      </c>
      <c r="H535" s="1">
        <v>39950</v>
      </c>
      <c r="I535" s="1">
        <v>348840</v>
      </c>
    </row>
    <row r="536" spans="1:9" x14ac:dyDescent="0.2">
      <c r="A536" s="1">
        <v>93000031</v>
      </c>
      <c r="B536" s="3" t="s">
        <v>12</v>
      </c>
      <c r="C536" s="1">
        <v>30</v>
      </c>
      <c r="D536" s="1">
        <v>1</v>
      </c>
      <c r="E536" s="1">
        <v>16000</v>
      </c>
      <c r="H536" s="1">
        <v>43750</v>
      </c>
      <c r="I536" s="1">
        <v>388790</v>
      </c>
    </row>
    <row r="537" spans="1:9" x14ac:dyDescent="0.2">
      <c r="A537" s="1">
        <v>93100031</v>
      </c>
      <c r="B537" s="3" t="s">
        <v>12</v>
      </c>
      <c r="C537" s="1">
        <v>31</v>
      </c>
      <c r="D537" s="1">
        <v>1</v>
      </c>
      <c r="E537" s="1">
        <v>16700</v>
      </c>
      <c r="H537" s="1">
        <v>47550</v>
      </c>
      <c r="I537" s="1">
        <v>432540</v>
      </c>
    </row>
    <row r="538" spans="1:9" x14ac:dyDescent="0.2">
      <c r="A538" s="1">
        <v>93200031</v>
      </c>
      <c r="B538" s="3" t="s">
        <v>12</v>
      </c>
      <c r="C538" s="1">
        <v>32</v>
      </c>
      <c r="D538" s="1">
        <v>1</v>
      </c>
      <c r="E538" s="1">
        <v>17500</v>
      </c>
      <c r="H538" s="1">
        <v>51350</v>
      </c>
      <c r="I538" s="1">
        <v>480090</v>
      </c>
    </row>
    <row r="539" spans="1:9" x14ac:dyDescent="0.2">
      <c r="A539" s="1">
        <v>93300031</v>
      </c>
      <c r="B539" s="3" t="s">
        <v>12</v>
      </c>
      <c r="C539" s="1">
        <v>33</v>
      </c>
      <c r="D539" s="1">
        <v>1</v>
      </c>
      <c r="E539" s="1">
        <v>18300</v>
      </c>
      <c r="H539" s="1">
        <v>55150</v>
      </c>
      <c r="I539" s="1">
        <v>531440</v>
      </c>
    </row>
    <row r="540" spans="1:9" x14ac:dyDescent="0.2">
      <c r="A540" s="1">
        <v>93400031</v>
      </c>
      <c r="B540" s="3" t="s">
        <v>12</v>
      </c>
      <c r="C540" s="1">
        <v>34</v>
      </c>
      <c r="D540" s="1">
        <v>1</v>
      </c>
      <c r="E540" s="1">
        <v>19100</v>
      </c>
      <c r="H540" s="1">
        <v>59850</v>
      </c>
      <c r="I540" s="1">
        <v>586590</v>
      </c>
    </row>
    <row r="541" spans="1:9" x14ac:dyDescent="0.2">
      <c r="A541" s="1">
        <v>93500031</v>
      </c>
      <c r="B541" s="3" t="s">
        <v>12</v>
      </c>
      <c r="C541" s="1">
        <v>35</v>
      </c>
      <c r="D541" s="1">
        <v>1</v>
      </c>
      <c r="E541" s="1">
        <v>19900</v>
      </c>
      <c r="H541" s="1">
        <v>64550</v>
      </c>
      <c r="I541" s="1">
        <v>646440</v>
      </c>
    </row>
    <row r="542" spans="1:9" x14ac:dyDescent="0.2">
      <c r="A542" s="1">
        <v>93600031</v>
      </c>
      <c r="B542" s="3" t="s">
        <v>12</v>
      </c>
      <c r="C542" s="1">
        <v>36</v>
      </c>
      <c r="D542" s="1">
        <v>1</v>
      </c>
      <c r="E542" s="1">
        <v>20700</v>
      </c>
      <c r="H542" s="1">
        <v>69250</v>
      </c>
      <c r="I542" s="1">
        <v>710990</v>
      </c>
    </row>
    <row r="543" spans="1:9" x14ac:dyDescent="0.2">
      <c r="A543" s="1">
        <v>93700031</v>
      </c>
      <c r="B543" s="3" t="s">
        <v>12</v>
      </c>
      <c r="C543" s="1">
        <v>37</v>
      </c>
      <c r="D543" s="1">
        <v>1</v>
      </c>
      <c r="E543" s="1">
        <v>21600</v>
      </c>
      <c r="H543" s="1">
        <v>73950</v>
      </c>
      <c r="I543" s="1">
        <v>780240</v>
      </c>
    </row>
    <row r="544" spans="1:9" x14ac:dyDescent="0.2">
      <c r="A544" s="1">
        <v>93800031</v>
      </c>
      <c r="B544" s="3" t="s">
        <v>12</v>
      </c>
      <c r="C544" s="1">
        <v>38</v>
      </c>
      <c r="D544" s="1">
        <v>1</v>
      </c>
      <c r="E544" s="1">
        <v>22500</v>
      </c>
      <c r="H544" s="1">
        <v>79650</v>
      </c>
      <c r="I544" s="1">
        <v>854190</v>
      </c>
    </row>
    <row r="545" spans="1:9" x14ac:dyDescent="0.2">
      <c r="A545" s="1">
        <v>93900031</v>
      </c>
      <c r="B545" s="3" t="s">
        <v>12</v>
      </c>
      <c r="C545" s="1">
        <v>39</v>
      </c>
      <c r="D545" s="1">
        <v>1</v>
      </c>
      <c r="E545" s="1">
        <v>23400</v>
      </c>
      <c r="H545" s="1">
        <v>85350</v>
      </c>
      <c r="I545" s="1">
        <v>933840</v>
      </c>
    </row>
    <row r="546" spans="1:9" x14ac:dyDescent="0.2">
      <c r="A546" s="1">
        <v>94000031</v>
      </c>
      <c r="B546" s="3" t="s">
        <v>12</v>
      </c>
      <c r="C546" s="1">
        <v>40</v>
      </c>
      <c r="D546" s="1">
        <v>1</v>
      </c>
      <c r="E546" s="1">
        <v>24300</v>
      </c>
      <c r="H546" s="1">
        <v>91050</v>
      </c>
      <c r="I546" s="1">
        <v>1019190</v>
      </c>
    </row>
    <row r="547" spans="1:9" x14ac:dyDescent="0.2">
      <c r="A547" s="1">
        <v>94100031</v>
      </c>
      <c r="B547" s="3" t="s">
        <v>12</v>
      </c>
      <c r="C547" s="1">
        <v>41</v>
      </c>
      <c r="D547" s="1">
        <v>1</v>
      </c>
      <c r="E547" s="1">
        <v>25200</v>
      </c>
      <c r="H547" s="1">
        <v>96750</v>
      </c>
      <c r="I547" s="1">
        <v>1110240</v>
      </c>
    </row>
    <row r="548" spans="1:9" x14ac:dyDescent="0.2">
      <c r="A548" s="1">
        <v>94200031</v>
      </c>
      <c r="B548" s="3" t="s">
        <v>12</v>
      </c>
      <c r="C548" s="1">
        <v>42</v>
      </c>
      <c r="D548" s="1">
        <v>1</v>
      </c>
      <c r="E548" s="1">
        <v>26200</v>
      </c>
      <c r="H548" s="1">
        <v>103550</v>
      </c>
      <c r="I548" s="1">
        <v>1206990</v>
      </c>
    </row>
    <row r="549" spans="1:9" x14ac:dyDescent="0.2">
      <c r="A549" s="1">
        <v>94300031</v>
      </c>
      <c r="B549" s="3" t="s">
        <v>12</v>
      </c>
      <c r="C549" s="1">
        <v>43</v>
      </c>
      <c r="D549" s="1">
        <v>1</v>
      </c>
      <c r="E549" s="1">
        <v>27200</v>
      </c>
      <c r="H549" s="1">
        <v>110350</v>
      </c>
      <c r="I549" s="1">
        <v>1310540</v>
      </c>
    </row>
    <row r="550" spans="1:9" x14ac:dyDescent="0.2">
      <c r="A550" s="1">
        <v>94400031</v>
      </c>
      <c r="B550" s="3" t="s">
        <v>12</v>
      </c>
      <c r="C550" s="1">
        <v>44</v>
      </c>
      <c r="D550" s="1">
        <v>1</v>
      </c>
      <c r="E550" s="1">
        <v>28200</v>
      </c>
      <c r="H550" s="1">
        <v>117150</v>
      </c>
      <c r="I550" s="1">
        <v>1420890</v>
      </c>
    </row>
    <row r="551" spans="1:9" x14ac:dyDescent="0.2">
      <c r="A551" s="1">
        <v>94500031</v>
      </c>
      <c r="B551" s="3" t="s">
        <v>12</v>
      </c>
      <c r="C551" s="1">
        <v>45</v>
      </c>
      <c r="D551" s="1">
        <v>1</v>
      </c>
      <c r="E551" s="1">
        <v>29200</v>
      </c>
      <c r="H551" s="1">
        <v>123950</v>
      </c>
      <c r="I551" s="1">
        <v>1538040</v>
      </c>
    </row>
    <row r="552" spans="1:9" x14ac:dyDescent="0.2">
      <c r="A552" s="1">
        <v>94600031</v>
      </c>
      <c r="B552" s="3" t="s">
        <v>12</v>
      </c>
      <c r="C552" s="1">
        <v>46</v>
      </c>
      <c r="D552" s="1">
        <v>1</v>
      </c>
      <c r="E552" s="1">
        <v>30200</v>
      </c>
      <c r="H552" s="1">
        <v>131950</v>
      </c>
      <c r="I552" s="1">
        <v>1661990</v>
      </c>
    </row>
    <row r="553" spans="1:9" x14ac:dyDescent="0.2">
      <c r="A553" s="1">
        <v>94700031</v>
      </c>
      <c r="B553" s="3" t="s">
        <v>12</v>
      </c>
      <c r="C553" s="1">
        <v>47</v>
      </c>
      <c r="D553" s="1">
        <v>1</v>
      </c>
      <c r="E553" s="1">
        <v>31300</v>
      </c>
      <c r="H553" s="1">
        <v>139950</v>
      </c>
      <c r="I553" s="1">
        <v>1793940</v>
      </c>
    </row>
    <row r="554" spans="1:9" x14ac:dyDescent="0.2">
      <c r="A554" s="1">
        <v>94800031</v>
      </c>
      <c r="B554" s="3" t="s">
        <v>12</v>
      </c>
      <c r="C554" s="1">
        <v>48</v>
      </c>
      <c r="D554" s="1">
        <v>1</v>
      </c>
      <c r="E554" s="1">
        <v>32400</v>
      </c>
      <c r="H554" s="1">
        <v>147950</v>
      </c>
      <c r="I554" s="1">
        <v>1933890</v>
      </c>
    </row>
    <row r="555" spans="1:9" x14ac:dyDescent="0.2">
      <c r="A555" s="1">
        <v>94900031</v>
      </c>
      <c r="B555" s="3" t="s">
        <v>12</v>
      </c>
      <c r="C555" s="1">
        <v>49</v>
      </c>
      <c r="D555" s="1">
        <v>1</v>
      </c>
      <c r="E555" s="1">
        <v>33500</v>
      </c>
      <c r="H555" s="1">
        <v>155950</v>
      </c>
      <c r="I555" s="1">
        <v>2081840</v>
      </c>
    </row>
    <row r="556" spans="1:9" x14ac:dyDescent="0.2">
      <c r="A556" s="1">
        <v>95000031</v>
      </c>
      <c r="B556" s="3" t="s">
        <v>12</v>
      </c>
      <c r="C556" s="1">
        <v>50</v>
      </c>
      <c r="D556" s="1">
        <v>1</v>
      </c>
      <c r="E556" s="1">
        <v>34600</v>
      </c>
      <c r="H556" s="1">
        <v>165250</v>
      </c>
      <c r="I556" s="1">
        <v>2237790</v>
      </c>
    </row>
    <row r="557" spans="1:9" x14ac:dyDescent="0.2">
      <c r="A557" s="1">
        <v>90100032</v>
      </c>
      <c r="B557" s="3" t="s">
        <v>12</v>
      </c>
      <c r="C557" s="1">
        <v>1</v>
      </c>
      <c r="D557" s="1">
        <v>1</v>
      </c>
      <c r="E557" s="1">
        <v>4800</v>
      </c>
      <c r="H557" s="1">
        <v>900</v>
      </c>
      <c r="I557" s="1">
        <v>1200</v>
      </c>
    </row>
    <row r="558" spans="1:9" x14ac:dyDescent="0.2">
      <c r="A558" s="1">
        <v>90200032</v>
      </c>
      <c r="B558" s="3" t="s">
        <v>12</v>
      </c>
      <c r="C558" s="1">
        <v>2</v>
      </c>
      <c r="D558" s="1">
        <v>1</v>
      </c>
      <c r="E558" s="1">
        <v>5100</v>
      </c>
      <c r="H558" s="1">
        <v>1260</v>
      </c>
      <c r="I558" s="1">
        <v>2100</v>
      </c>
    </row>
    <row r="559" spans="1:9" x14ac:dyDescent="0.2">
      <c r="A559" s="1">
        <v>90300032</v>
      </c>
      <c r="B559" s="3" t="s">
        <v>12</v>
      </c>
      <c r="C559" s="1">
        <v>3</v>
      </c>
      <c r="D559" s="1">
        <v>1</v>
      </c>
      <c r="E559" s="1">
        <v>5400</v>
      </c>
      <c r="H559" s="1">
        <v>1620</v>
      </c>
      <c r="I559" s="1">
        <v>3360</v>
      </c>
    </row>
    <row r="560" spans="1:9" x14ac:dyDescent="0.2">
      <c r="A560" s="1">
        <v>90400032</v>
      </c>
      <c r="B560" s="3" t="s">
        <v>12</v>
      </c>
      <c r="C560" s="1">
        <v>4</v>
      </c>
      <c r="D560" s="1">
        <v>1</v>
      </c>
      <c r="E560" s="1">
        <v>5700</v>
      </c>
      <c r="H560" s="1">
        <v>1980</v>
      </c>
      <c r="I560" s="1">
        <v>4980</v>
      </c>
    </row>
    <row r="561" spans="1:9" x14ac:dyDescent="0.2">
      <c r="A561" s="1">
        <v>90500032</v>
      </c>
      <c r="B561" s="3" t="s">
        <v>12</v>
      </c>
      <c r="C561" s="1">
        <v>5</v>
      </c>
      <c r="D561" s="1">
        <v>1</v>
      </c>
      <c r="E561" s="1">
        <v>6000</v>
      </c>
      <c r="H561" s="1">
        <v>2340</v>
      </c>
      <c r="I561" s="1">
        <v>6960</v>
      </c>
    </row>
    <row r="562" spans="1:9" x14ac:dyDescent="0.2">
      <c r="A562" s="1">
        <v>90600032</v>
      </c>
      <c r="B562" s="3" t="s">
        <v>12</v>
      </c>
      <c r="C562" s="1">
        <v>6</v>
      </c>
      <c r="D562" s="1">
        <v>1</v>
      </c>
      <c r="E562" s="1">
        <v>6300</v>
      </c>
      <c r="H562" s="1">
        <v>2940</v>
      </c>
      <c r="I562" s="1">
        <v>9300</v>
      </c>
    </row>
    <row r="563" spans="1:9" x14ac:dyDescent="0.2">
      <c r="A563" s="1">
        <v>90700032</v>
      </c>
      <c r="B563" s="3" t="s">
        <v>12</v>
      </c>
      <c r="C563" s="1">
        <v>7</v>
      </c>
      <c r="D563" s="1">
        <v>1</v>
      </c>
      <c r="E563" s="1">
        <v>6750</v>
      </c>
      <c r="H563" s="1">
        <v>3540</v>
      </c>
      <c r="I563" s="1">
        <v>12240</v>
      </c>
    </row>
    <row r="564" spans="1:9" x14ac:dyDescent="0.2">
      <c r="A564" s="1">
        <v>90800032</v>
      </c>
      <c r="B564" s="3" t="s">
        <v>12</v>
      </c>
      <c r="C564" s="1">
        <v>8</v>
      </c>
      <c r="D564" s="1">
        <v>1</v>
      </c>
      <c r="E564" s="1">
        <v>7200</v>
      </c>
      <c r="H564" s="1">
        <v>4140</v>
      </c>
      <c r="I564" s="1">
        <v>15780</v>
      </c>
    </row>
    <row r="565" spans="1:9" x14ac:dyDescent="0.2">
      <c r="A565" s="1">
        <v>90900032</v>
      </c>
      <c r="B565" s="3" t="s">
        <v>12</v>
      </c>
      <c r="C565" s="1">
        <v>9</v>
      </c>
      <c r="D565" s="1">
        <v>1</v>
      </c>
      <c r="E565" s="1">
        <v>7650</v>
      </c>
      <c r="H565" s="1">
        <v>4740</v>
      </c>
      <c r="I565" s="1">
        <v>19920</v>
      </c>
    </row>
    <row r="566" spans="1:9" x14ac:dyDescent="0.2">
      <c r="A566" s="1">
        <v>91000032</v>
      </c>
      <c r="B566" s="3" t="s">
        <v>12</v>
      </c>
      <c r="C566" s="1">
        <v>10</v>
      </c>
      <c r="D566" s="1">
        <v>1</v>
      </c>
      <c r="E566" s="1">
        <v>8100</v>
      </c>
      <c r="H566" s="1">
        <v>5700</v>
      </c>
      <c r="I566" s="1">
        <v>24660</v>
      </c>
    </row>
    <row r="567" spans="1:9" x14ac:dyDescent="0.2">
      <c r="A567" s="1">
        <v>91100032</v>
      </c>
      <c r="B567" s="3" t="s">
        <v>12</v>
      </c>
      <c r="C567" s="1">
        <v>11</v>
      </c>
      <c r="D567" s="1">
        <v>1</v>
      </c>
      <c r="E567" s="1">
        <v>8550</v>
      </c>
      <c r="H567" s="1">
        <v>6660</v>
      </c>
      <c r="I567" s="1">
        <v>30360</v>
      </c>
    </row>
    <row r="568" spans="1:9" x14ac:dyDescent="0.2">
      <c r="A568" s="1">
        <v>91200032</v>
      </c>
      <c r="B568" s="3" t="s">
        <v>12</v>
      </c>
      <c r="C568" s="1">
        <v>12</v>
      </c>
      <c r="D568" s="1">
        <v>1</v>
      </c>
      <c r="E568" s="1">
        <v>9150</v>
      </c>
      <c r="H568" s="1">
        <v>7620</v>
      </c>
      <c r="I568" s="1">
        <v>37020</v>
      </c>
    </row>
    <row r="569" spans="1:9" x14ac:dyDescent="0.2">
      <c r="A569" s="1">
        <v>91300032</v>
      </c>
      <c r="B569" s="3" t="s">
        <v>12</v>
      </c>
      <c r="C569" s="1">
        <v>13</v>
      </c>
      <c r="D569" s="1">
        <v>1</v>
      </c>
      <c r="E569" s="1">
        <v>9750</v>
      </c>
      <c r="H569" s="1">
        <v>8580</v>
      </c>
      <c r="I569" s="1">
        <v>44640</v>
      </c>
    </row>
    <row r="570" spans="1:9" x14ac:dyDescent="0.2">
      <c r="A570" s="1">
        <v>91400032</v>
      </c>
      <c r="B570" s="3" t="s">
        <v>12</v>
      </c>
      <c r="C570" s="1">
        <v>14</v>
      </c>
      <c r="D570" s="1">
        <v>1</v>
      </c>
      <c r="E570" s="1">
        <v>10350</v>
      </c>
      <c r="H570" s="1">
        <v>10020</v>
      </c>
      <c r="I570" s="1">
        <v>53220</v>
      </c>
    </row>
    <row r="571" spans="1:9" x14ac:dyDescent="0.2">
      <c r="A571" s="1">
        <v>91500032</v>
      </c>
      <c r="B571" s="3" t="s">
        <v>12</v>
      </c>
      <c r="C571" s="1">
        <v>15</v>
      </c>
      <c r="D571" s="1">
        <v>1</v>
      </c>
      <c r="E571" s="1">
        <v>10950</v>
      </c>
      <c r="H571" s="1">
        <v>11460</v>
      </c>
      <c r="I571" s="1">
        <v>63240</v>
      </c>
    </row>
    <row r="572" spans="1:9" x14ac:dyDescent="0.2">
      <c r="A572" s="1">
        <v>91600032</v>
      </c>
      <c r="B572" s="3" t="s">
        <v>12</v>
      </c>
      <c r="C572" s="1">
        <v>16</v>
      </c>
      <c r="D572" s="1">
        <v>1</v>
      </c>
      <c r="E572" s="1">
        <v>11550</v>
      </c>
      <c r="H572" s="1">
        <v>12900</v>
      </c>
      <c r="I572" s="1">
        <v>74700</v>
      </c>
    </row>
    <row r="573" spans="1:9" x14ac:dyDescent="0.2">
      <c r="A573" s="1">
        <v>91700032</v>
      </c>
      <c r="B573" s="3" t="s">
        <v>12</v>
      </c>
      <c r="C573" s="1">
        <v>17</v>
      </c>
      <c r="D573" s="1">
        <v>1</v>
      </c>
      <c r="E573" s="1">
        <v>12300</v>
      </c>
      <c r="H573" s="1">
        <v>14340</v>
      </c>
      <c r="I573" s="1">
        <v>87600</v>
      </c>
    </row>
    <row r="574" spans="1:9" x14ac:dyDescent="0.2">
      <c r="A574" s="1">
        <v>91800032</v>
      </c>
      <c r="B574" s="3" t="s">
        <v>12</v>
      </c>
      <c r="C574" s="1">
        <v>18</v>
      </c>
      <c r="D574" s="1">
        <v>1</v>
      </c>
      <c r="E574" s="1">
        <v>13050</v>
      </c>
      <c r="H574" s="1">
        <v>16380</v>
      </c>
      <c r="I574" s="1">
        <v>101940</v>
      </c>
    </row>
    <row r="575" spans="1:9" x14ac:dyDescent="0.2">
      <c r="A575" s="1">
        <v>91900032</v>
      </c>
      <c r="B575" s="3" t="s">
        <v>12</v>
      </c>
      <c r="C575" s="1">
        <v>19</v>
      </c>
      <c r="D575" s="1">
        <v>1</v>
      </c>
      <c r="E575" s="1">
        <v>13800</v>
      </c>
      <c r="H575" s="1">
        <v>18420</v>
      </c>
      <c r="I575" s="1">
        <v>118320</v>
      </c>
    </row>
    <row r="576" spans="1:9" x14ac:dyDescent="0.2">
      <c r="A576" s="1">
        <v>92000032</v>
      </c>
      <c r="B576" s="3" t="s">
        <v>12</v>
      </c>
      <c r="C576" s="1">
        <v>20</v>
      </c>
      <c r="D576" s="1">
        <v>1</v>
      </c>
      <c r="E576" s="1">
        <v>14550</v>
      </c>
      <c r="H576" s="1">
        <v>20460</v>
      </c>
      <c r="I576" s="1">
        <v>136740</v>
      </c>
    </row>
    <row r="577" spans="1:9" x14ac:dyDescent="0.2">
      <c r="A577" s="1">
        <v>92100032</v>
      </c>
      <c r="B577" s="3" t="s">
        <v>12</v>
      </c>
      <c r="C577" s="1">
        <v>21</v>
      </c>
      <c r="D577" s="1">
        <v>1</v>
      </c>
      <c r="E577" s="1">
        <v>15300</v>
      </c>
      <c r="H577" s="1">
        <v>22500</v>
      </c>
      <c r="I577" s="1">
        <v>157200</v>
      </c>
    </row>
    <row r="578" spans="1:9" x14ac:dyDescent="0.2">
      <c r="A578" s="1">
        <v>92200032</v>
      </c>
      <c r="B578" s="3" t="s">
        <v>12</v>
      </c>
      <c r="C578" s="1">
        <v>22</v>
      </c>
      <c r="D578" s="1">
        <v>1</v>
      </c>
      <c r="E578" s="1">
        <v>16200</v>
      </c>
      <c r="H578" s="1">
        <v>25260</v>
      </c>
      <c r="I578" s="1">
        <v>179700</v>
      </c>
    </row>
    <row r="579" spans="1:9" x14ac:dyDescent="0.2">
      <c r="A579" s="1">
        <v>92300032</v>
      </c>
      <c r="B579" s="3" t="s">
        <v>12</v>
      </c>
      <c r="C579" s="1">
        <v>23</v>
      </c>
      <c r="D579" s="1">
        <v>1</v>
      </c>
      <c r="E579" s="1">
        <v>17100</v>
      </c>
      <c r="H579" s="1">
        <v>28020</v>
      </c>
      <c r="I579" s="1">
        <v>204960</v>
      </c>
    </row>
    <row r="580" spans="1:9" x14ac:dyDescent="0.2">
      <c r="A580" s="1">
        <v>92400032</v>
      </c>
      <c r="B580" s="3" t="s">
        <v>12</v>
      </c>
      <c r="C580" s="1">
        <v>24</v>
      </c>
      <c r="D580" s="1">
        <v>1</v>
      </c>
      <c r="E580" s="1">
        <v>18000</v>
      </c>
      <c r="H580" s="1">
        <v>30780</v>
      </c>
      <c r="I580" s="1">
        <v>232980</v>
      </c>
    </row>
    <row r="581" spans="1:9" x14ac:dyDescent="0.2">
      <c r="A581" s="1">
        <v>92500032</v>
      </c>
      <c r="B581" s="3" t="s">
        <v>12</v>
      </c>
      <c r="C581" s="1">
        <v>25</v>
      </c>
      <c r="D581" s="1">
        <v>1</v>
      </c>
      <c r="E581" s="1">
        <v>18900</v>
      </c>
      <c r="H581" s="1">
        <v>33540</v>
      </c>
      <c r="I581" s="1">
        <v>263760</v>
      </c>
    </row>
    <row r="582" spans="1:9" x14ac:dyDescent="0.2">
      <c r="A582" s="1">
        <v>92600032</v>
      </c>
      <c r="B582" s="3" t="s">
        <v>12</v>
      </c>
      <c r="C582" s="1">
        <v>26</v>
      </c>
      <c r="D582" s="1">
        <v>1</v>
      </c>
      <c r="E582" s="1">
        <v>19800</v>
      </c>
      <c r="H582" s="1">
        <v>37140</v>
      </c>
      <c r="I582" s="1">
        <v>297300</v>
      </c>
    </row>
    <row r="583" spans="1:9" x14ac:dyDescent="0.2">
      <c r="A583" s="1">
        <v>92700032</v>
      </c>
      <c r="B583" s="3" t="s">
        <v>12</v>
      </c>
      <c r="C583" s="1">
        <v>27</v>
      </c>
      <c r="D583" s="1">
        <v>1</v>
      </c>
      <c r="E583" s="1">
        <v>20850</v>
      </c>
      <c r="H583" s="1">
        <v>40740</v>
      </c>
      <c r="I583" s="1">
        <v>334440</v>
      </c>
    </row>
    <row r="584" spans="1:9" x14ac:dyDescent="0.2">
      <c r="A584" s="1">
        <v>92800032</v>
      </c>
      <c r="B584" s="3" t="s">
        <v>12</v>
      </c>
      <c r="C584" s="1">
        <v>28</v>
      </c>
      <c r="D584" s="1">
        <v>1</v>
      </c>
      <c r="E584" s="1">
        <v>21900</v>
      </c>
      <c r="H584" s="1">
        <v>44340</v>
      </c>
      <c r="I584" s="1">
        <v>375180</v>
      </c>
    </row>
    <row r="585" spans="1:9" x14ac:dyDescent="0.2">
      <c r="A585" s="1">
        <v>92900032</v>
      </c>
      <c r="B585" s="3" t="s">
        <v>12</v>
      </c>
      <c r="C585" s="1">
        <v>29</v>
      </c>
      <c r="D585" s="1">
        <v>1</v>
      </c>
      <c r="E585" s="1">
        <v>22950</v>
      </c>
      <c r="H585" s="1">
        <v>47940</v>
      </c>
      <c r="I585" s="1">
        <v>419520</v>
      </c>
    </row>
    <row r="586" spans="1:9" x14ac:dyDescent="0.2">
      <c r="A586" s="1">
        <v>93000032</v>
      </c>
      <c r="B586" s="3" t="s">
        <v>12</v>
      </c>
      <c r="C586" s="1">
        <v>30</v>
      </c>
      <c r="D586" s="1">
        <v>1</v>
      </c>
      <c r="E586" s="1">
        <v>24000</v>
      </c>
      <c r="H586" s="1">
        <v>52500</v>
      </c>
      <c r="I586" s="1">
        <v>467460</v>
      </c>
    </row>
    <row r="587" spans="1:9" x14ac:dyDescent="0.2">
      <c r="A587" s="1">
        <v>93100032</v>
      </c>
      <c r="B587" s="3" t="s">
        <v>12</v>
      </c>
      <c r="C587" s="1">
        <v>31</v>
      </c>
      <c r="D587" s="1">
        <v>1</v>
      </c>
      <c r="E587" s="1">
        <v>25050</v>
      </c>
      <c r="H587" s="1">
        <v>57060</v>
      </c>
      <c r="I587" s="1">
        <v>519960</v>
      </c>
    </row>
    <row r="588" spans="1:9" x14ac:dyDescent="0.2">
      <c r="A588" s="1">
        <v>93200032</v>
      </c>
      <c r="B588" s="3" t="s">
        <v>12</v>
      </c>
      <c r="C588" s="1">
        <v>32</v>
      </c>
      <c r="D588" s="1">
        <v>1</v>
      </c>
      <c r="E588" s="1">
        <v>26250</v>
      </c>
      <c r="H588" s="1">
        <v>61620</v>
      </c>
      <c r="I588" s="1">
        <v>577020</v>
      </c>
    </row>
    <row r="589" spans="1:9" x14ac:dyDescent="0.2">
      <c r="A589" s="1">
        <v>93300032</v>
      </c>
      <c r="B589" s="3" t="s">
        <v>12</v>
      </c>
      <c r="C589" s="1">
        <v>33</v>
      </c>
      <c r="D589" s="1">
        <v>1</v>
      </c>
      <c r="E589" s="1">
        <v>27450</v>
      </c>
      <c r="H589" s="1">
        <v>66180</v>
      </c>
      <c r="I589" s="1">
        <v>638640</v>
      </c>
    </row>
    <row r="590" spans="1:9" x14ac:dyDescent="0.2">
      <c r="A590" s="1">
        <v>93400032</v>
      </c>
      <c r="B590" s="3" t="s">
        <v>12</v>
      </c>
      <c r="C590" s="1">
        <v>34</v>
      </c>
      <c r="D590" s="1">
        <v>1</v>
      </c>
      <c r="E590" s="1">
        <v>28650</v>
      </c>
      <c r="H590" s="1">
        <v>71820</v>
      </c>
      <c r="I590" s="1">
        <v>704820</v>
      </c>
    </row>
    <row r="591" spans="1:9" x14ac:dyDescent="0.2">
      <c r="A591" s="1">
        <v>93500032</v>
      </c>
      <c r="B591" s="3" t="s">
        <v>12</v>
      </c>
      <c r="C591" s="1">
        <v>35</v>
      </c>
      <c r="D591" s="1">
        <v>1</v>
      </c>
      <c r="E591" s="1">
        <v>29850</v>
      </c>
      <c r="H591" s="1">
        <v>77460</v>
      </c>
      <c r="I591" s="1">
        <v>776640</v>
      </c>
    </row>
    <row r="592" spans="1:9" x14ac:dyDescent="0.2">
      <c r="A592" s="1">
        <v>93600032</v>
      </c>
      <c r="B592" s="3" t="s">
        <v>12</v>
      </c>
      <c r="C592" s="1">
        <v>36</v>
      </c>
      <c r="D592" s="1">
        <v>1</v>
      </c>
      <c r="E592" s="1">
        <v>31050</v>
      </c>
      <c r="H592" s="1">
        <v>83100</v>
      </c>
      <c r="I592" s="1">
        <v>854100</v>
      </c>
    </row>
    <row r="593" spans="1:9" x14ac:dyDescent="0.2">
      <c r="A593" s="1">
        <v>93700032</v>
      </c>
      <c r="B593" s="3" t="s">
        <v>12</v>
      </c>
      <c r="C593" s="1">
        <v>37</v>
      </c>
      <c r="D593" s="1">
        <v>1</v>
      </c>
      <c r="E593" s="1">
        <v>32400</v>
      </c>
      <c r="H593" s="1">
        <v>88740</v>
      </c>
      <c r="I593" s="1">
        <v>937200</v>
      </c>
    </row>
    <row r="594" spans="1:9" x14ac:dyDescent="0.2">
      <c r="A594" s="1">
        <v>93800032</v>
      </c>
      <c r="B594" s="3" t="s">
        <v>12</v>
      </c>
      <c r="C594" s="1">
        <v>38</v>
      </c>
      <c r="D594" s="1">
        <v>1</v>
      </c>
      <c r="E594" s="1">
        <v>33750</v>
      </c>
      <c r="H594" s="1">
        <v>95580</v>
      </c>
      <c r="I594" s="1">
        <v>1025940</v>
      </c>
    </row>
    <row r="595" spans="1:9" x14ac:dyDescent="0.2">
      <c r="A595" s="1">
        <v>93900032</v>
      </c>
      <c r="B595" s="3" t="s">
        <v>12</v>
      </c>
      <c r="C595" s="1">
        <v>39</v>
      </c>
      <c r="D595" s="1">
        <v>1</v>
      </c>
      <c r="E595" s="1">
        <v>35100</v>
      </c>
      <c r="H595" s="1">
        <v>102420</v>
      </c>
      <c r="I595" s="1">
        <v>1121520</v>
      </c>
    </row>
    <row r="596" spans="1:9" x14ac:dyDescent="0.2">
      <c r="A596" s="1">
        <v>94000032</v>
      </c>
      <c r="B596" s="3" t="s">
        <v>12</v>
      </c>
      <c r="C596" s="1">
        <v>40</v>
      </c>
      <c r="D596" s="1">
        <v>1</v>
      </c>
      <c r="E596" s="1">
        <v>36450</v>
      </c>
      <c r="H596" s="1">
        <v>109260</v>
      </c>
      <c r="I596" s="1">
        <v>1223940</v>
      </c>
    </row>
    <row r="597" spans="1:9" x14ac:dyDescent="0.2">
      <c r="A597" s="1">
        <v>94100032</v>
      </c>
      <c r="B597" s="3" t="s">
        <v>12</v>
      </c>
      <c r="C597" s="1">
        <v>41</v>
      </c>
      <c r="D597" s="1">
        <v>1</v>
      </c>
      <c r="E597" s="1">
        <v>37800</v>
      </c>
      <c r="H597" s="1">
        <v>116100</v>
      </c>
      <c r="I597" s="1">
        <v>1333200</v>
      </c>
    </row>
    <row r="598" spans="1:9" x14ac:dyDescent="0.2">
      <c r="A598" s="1">
        <v>94200032</v>
      </c>
      <c r="B598" s="3" t="s">
        <v>12</v>
      </c>
      <c r="C598" s="1">
        <v>42</v>
      </c>
      <c r="D598" s="1">
        <v>1</v>
      </c>
      <c r="E598" s="1">
        <v>39300</v>
      </c>
      <c r="H598" s="1">
        <v>124260</v>
      </c>
      <c r="I598" s="1">
        <v>1449300</v>
      </c>
    </row>
    <row r="599" spans="1:9" x14ac:dyDescent="0.2">
      <c r="A599" s="1">
        <v>94300032</v>
      </c>
      <c r="B599" s="3" t="s">
        <v>12</v>
      </c>
      <c r="C599" s="1">
        <v>43</v>
      </c>
      <c r="D599" s="1">
        <v>1</v>
      </c>
      <c r="E599" s="1">
        <v>40800</v>
      </c>
      <c r="H599" s="1">
        <v>132420</v>
      </c>
      <c r="I599" s="1">
        <v>1573560</v>
      </c>
    </row>
    <row r="600" spans="1:9" x14ac:dyDescent="0.2">
      <c r="A600" s="1">
        <v>94400032</v>
      </c>
      <c r="B600" s="3" t="s">
        <v>12</v>
      </c>
      <c r="C600" s="1">
        <v>44</v>
      </c>
      <c r="D600" s="1">
        <v>1</v>
      </c>
      <c r="E600" s="1">
        <v>42300</v>
      </c>
      <c r="H600" s="1">
        <v>140580</v>
      </c>
      <c r="I600" s="1">
        <v>1705980</v>
      </c>
    </row>
    <row r="601" spans="1:9" x14ac:dyDescent="0.2">
      <c r="A601" s="1">
        <v>94500032</v>
      </c>
      <c r="B601" s="3" t="s">
        <v>12</v>
      </c>
      <c r="C601" s="1">
        <v>45</v>
      </c>
      <c r="D601" s="1">
        <v>1</v>
      </c>
      <c r="E601" s="1">
        <v>43800</v>
      </c>
      <c r="H601" s="1">
        <v>148740</v>
      </c>
      <c r="I601" s="1">
        <v>1846560</v>
      </c>
    </row>
    <row r="602" spans="1:9" x14ac:dyDescent="0.2">
      <c r="A602" s="1">
        <v>94600032</v>
      </c>
      <c r="B602" s="3" t="s">
        <v>12</v>
      </c>
      <c r="C602" s="1">
        <v>46</v>
      </c>
      <c r="D602" s="1">
        <v>1</v>
      </c>
      <c r="E602" s="1">
        <v>45300</v>
      </c>
      <c r="H602" s="1">
        <v>158340</v>
      </c>
      <c r="I602" s="1">
        <v>1995300</v>
      </c>
    </row>
    <row r="603" spans="1:9" x14ac:dyDescent="0.2">
      <c r="A603" s="1">
        <v>94700032</v>
      </c>
      <c r="B603" s="3" t="s">
        <v>12</v>
      </c>
      <c r="C603" s="1">
        <v>47</v>
      </c>
      <c r="D603" s="1">
        <v>1</v>
      </c>
      <c r="E603" s="1">
        <v>46950</v>
      </c>
      <c r="H603" s="1">
        <v>167940</v>
      </c>
      <c r="I603" s="1">
        <v>2153640</v>
      </c>
    </row>
    <row r="604" spans="1:9" x14ac:dyDescent="0.2">
      <c r="A604" s="1">
        <v>94800032</v>
      </c>
      <c r="B604" s="3" t="s">
        <v>12</v>
      </c>
      <c r="C604" s="1">
        <v>48</v>
      </c>
      <c r="D604" s="1">
        <v>1</v>
      </c>
      <c r="E604" s="1">
        <v>48600</v>
      </c>
      <c r="H604" s="1">
        <v>177540</v>
      </c>
      <c r="I604" s="1">
        <v>2321580</v>
      </c>
    </row>
    <row r="605" spans="1:9" x14ac:dyDescent="0.2">
      <c r="A605" s="1">
        <v>94900032</v>
      </c>
      <c r="B605" s="3" t="s">
        <v>12</v>
      </c>
      <c r="C605" s="1">
        <v>49</v>
      </c>
      <c r="D605" s="1">
        <v>1</v>
      </c>
      <c r="E605" s="1">
        <v>50250</v>
      </c>
      <c r="H605" s="1">
        <v>187140</v>
      </c>
      <c r="I605" s="1">
        <v>2499120</v>
      </c>
    </row>
    <row r="606" spans="1:9" x14ac:dyDescent="0.2">
      <c r="A606" s="1">
        <v>95000032</v>
      </c>
      <c r="B606" s="3" t="s">
        <v>12</v>
      </c>
      <c r="C606" s="1">
        <v>50</v>
      </c>
      <c r="D606" s="1">
        <v>1</v>
      </c>
      <c r="E606" s="1">
        <v>51900</v>
      </c>
      <c r="H606" s="1">
        <v>198300</v>
      </c>
      <c r="I606" s="1">
        <v>2686260</v>
      </c>
    </row>
    <row r="607" spans="1:9" x14ac:dyDescent="0.2">
      <c r="A607" s="1">
        <v>90100033</v>
      </c>
      <c r="B607" s="3" t="s">
        <v>12</v>
      </c>
      <c r="C607" s="1">
        <v>1</v>
      </c>
      <c r="D607" s="1">
        <v>1</v>
      </c>
      <c r="E607" s="1">
        <v>7200</v>
      </c>
      <c r="H607" s="1">
        <v>1125</v>
      </c>
      <c r="I607" s="1">
        <v>6000</v>
      </c>
    </row>
    <row r="608" spans="1:9" x14ac:dyDescent="0.2">
      <c r="A608" s="1">
        <v>90200033</v>
      </c>
      <c r="B608" s="3" t="s">
        <v>12</v>
      </c>
      <c r="C608" s="1">
        <v>2</v>
      </c>
      <c r="D608" s="1">
        <v>1</v>
      </c>
      <c r="E608" s="1">
        <v>7650</v>
      </c>
      <c r="H608" s="1">
        <v>1575</v>
      </c>
      <c r="I608" s="1">
        <v>7125</v>
      </c>
    </row>
    <row r="609" spans="1:9" x14ac:dyDescent="0.2">
      <c r="A609" s="1">
        <v>90300033</v>
      </c>
      <c r="B609" s="3" t="s">
        <v>12</v>
      </c>
      <c r="C609" s="1">
        <v>3</v>
      </c>
      <c r="D609" s="1">
        <v>1</v>
      </c>
      <c r="E609" s="1">
        <v>8100</v>
      </c>
      <c r="H609" s="1">
        <v>2025</v>
      </c>
      <c r="I609" s="1">
        <v>8700</v>
      </c>
    </row>
    <row r="610" spans="1:9" x14ac:dyDescent="0.2">
      <c r="A610" s="1">
        <v>90400033</v>
      </c>
      <c r="B610" s="3" t="s">
        <v>12</v>
      </c>
      <c r="C610" s="1">
        <v>4</v>
      </c>
      <c r="D610" s="1">
        <v>1</v>
      </c>
      <c r="E610" s="1">
        <v>8550</v>
      </c>
      <c r="H610" s="1">
        <v>2475</v>
      </c>
      <c r="I610" s="1">
        <v>10725</v>
      </c>
    </row>
    <row r="611" spans="1:9" x14ac:dyDescent="0.2">
      <c r="A611" s="1">
        <v>90500033</v>
      </c>
      <c r="B611" s="3" t="s">
        <v>12</v>
      </c>
      <c r="C611" s="1">
        <v>5</v>
      </c>
      <c r="D611" s="1">
        <v>1</v>
      </c>
      <c r="E611" s="1">
        <v>9000</v>
      </c>
      <c r="H611" s="1">
        <v>2925</v>
      </c>
      <c r="I611" s="1">
        <v>13200</v>
      </c>
    </row>
    <row r="612" spans="1:9" x14ac:dyDescent="0.2">
      <c r="A612" s="1">
        <v>90600033</v>
      </c>
      <c r="B612" s="3" t="s">
        <v>12</v>
      </c>
      <c r="C612" s="1">
        <v>6</v>
      </c>
      <c r="D612" s="1">
        <v>1</v>
      </c>
      <c r="E612" s="1">
        <v>9450</v>
      </c>
      <c r="H612" s="1">
        <v>3675</v>
      </c>
      <c r="I612" s="1">
        <v>16125</v>
      </c>
    </row>
    <row r="613" spans="1:9" x14ac:dyDescent="0.2">
      <c r="A613" s="1">
        <v>90700033</v>
      </c>
      <c r="B613" s="3" t="s">
        <v>12</v>
      </c>
      <c r="C613" s="1">
        <v>7</v>
      </c>
      <c r="D613" s="1">
        <v>1</v>
      </c>
      <c r="E613" s="1">
        <v>10124</v>
      </c>
      <c r="H613" s="1">
        <v>4425</v>
      </c>
      <c r="I613" s="1">
        <v>19800</v>
      </c>
    </row>
    <row r="614" spans="1:9" x14ac:dyDescent="0.2">
      <c r="A614" s="1">
        <v>90800033</v>
      </c>
      <c r="B614" s="3" t="s">
        <v>12</v>
      </c>
      <c r="C614" s="1">
        <v>8</v>
      </c>
      <c r="D614" s="1">
        <v>1</v>
      </c>
      <c r="E614" s="1">
        <v>10800</v>
      </c>
      <c r="H614" s="1">
        <v>5175</v>
      </c>
      <c r="I614" s="1">
        <v>24225</v>
      </c>
    </row>
    <row r="615" spans="1:9" x14ac:dyDescent="0.2">
      <c r="A615" s="1">
        <v>90900033</v>
      </c>
      <c r="B615" s="3" t="s">
        <v>12</v>
      </c>
      <c r="C615" s="1">
        <v>9</v>
      </c>
      <c r="D615" s="1">
        <v>1</v>
      </c>
      <c r="E615" s="1">
        <v>11474</v>
      </c>
      <c r="H615" s="1">
        <v>5925</v>
      </c>
      <c r="I615" s="1">
        <v>29400</v>
      </c>
    </row>
    <row r="616" spans="1:9" x14ac:dyDescent="0.2">
      <c r="A616" s="1">
        <v>91000033</v>
      </c>
      <c r="B616" s="3" t="s">
        <v>12</v>
      </c>
      <c r="C616" s="1">
        <v>10</v>
      </c>
      <c r="D616" s="1">
        <v>1</v>
      </c>
      <c r="E616" s="1">
        <v>12150</v>
      </c>
      <c r="H616" s="1">
        <v>7125</v>
      </c>
      <c r="I616" s="1">
        <v>35325</v>
      </c>
    </row>
    <row r="617" spans="1:9" x14ac:dyDescent="0.2">
      <c r="A617" s="1">
        <v>91100033</v>
      </c>
      <c r="B617" s="3" t="s">
        <v>12</v>
      </c>
      <c r="C617" s="1">
        <v>11</v>
      </c>
      <c r="D617" s="1">
        <v>1</v>
      </c>
      <c r="E617" s="1">
        <v>12824</v>
      </c>
      <c r="H617" s="1">
        <v>8325</v>
      </c>
      <c r="I617" s="1">
        <v>42450</v>
      </c>
    </row>
    <row r="618" spans="1:9" x14ac:dyDescent="0.2">
      <c r="A618" s="1">
        <v>91200033</v>
      </c>
      <c r="B618" s="3" t="s">
        <v>12</v>
      </c>
      <c r="C618" s="1">
        <v>12</v>
      </c>
      <c r="D618" s="1">
        <v>1</v>
      </c>
      <c r="E618" s="1">
        <v>13724</v>
      </c>
      <c r="H618" s="1">
        <v>9525</v>
      </c>
      <c r="I618" s="1">
        <v>50775</v>
      </c>
    </row>
    <row r="619" spans="1:9" x14ac:dyDescent="0.2">
      <c r="A619" s="1">
        <v>91300033</v>
      </c>
      <c r="B619" s="3" t="s">
        <v>12</v>
      </c>
      <c r="C619" s="1">
        <v>13</v>
      </c>
      <c r="D619" s="1">
        <v>1</v>
      </c>
      <c r="E619" s="1">
        <v>14624</v>
      </c>
      <c r="H619" s="1">
        <v>10725</v>
      </c>
      <c r="I619" s="1">
        <v>60300</v>
      </c>
    </row>
    <row r="620" spans="1:9" x14ac:dyDescent="0.2">
      <c r="A620" s="1">
        <v>91400033</v>
      </c>
      <c r="B620" s="3" t="s">
        <v>12</v>
      </c>
      <c r="C620" s="1">
        <v>14</v>
      </c>
      <c r="D620" s="1">
        <v>1</v>
      </c>
      <c r="E620" s="1">
        <v>15524</v>
      </c>
      <c r="H620" s="1">
        <v>12525</v>
      </c>
      <c r="I620" s="1">
        <v>71025</v>
      </c>
    </row>
    <row r="621" spans="1:9" x14ac:dyDescent="0.2">
      <c r="A621" s="1">
        <v>91500033</v>
      </c>
      <c r="B621" s="3" t="s">
        <v>12</v>
      </c>
      <c r="C621" s="1">
        <v>15</v>
      </c>
      <c r="D621" s="1">
        <v>1</v>
      </c>
      <c r="E621" s="1">
        <v>16424</v>
      </c>
      <c r="H621" s="1">
        <v>14325</v>
      </c>
      <c r="I621" s="1">
        <v>83550</v>
      </c>
    </row>
    <row r="622" spans="1:9" x14ac:dyDescent="0.2">
      <c r="A622" s="1">
        <v>91600033</v>
      </c>
      <c r="B622" s="3" t="s">
        <v>12</v>
      </c>
      <c r="C622" s="1">
        <v>16</v>
      </c>
      <c r="D622" s="1">
        <v>1</v>
      </c>
      <c r="E622" s="1">
        <v>17324</v>
      </c>
      <c r="H622" s="1">
        <v>16125</v>
      </c>
      <c r="I622" s="1">
        <v>97875</v>
      </c>
    </row>
    <row r="623" spans="1:9" x14ac:dyDescent="0.2">
      <c r="A623" s="1">
        <v>91700033</v>
      </c>
      <c r="B623" s="3" t="s">
        <v>12</v>
      </c>
      <c r="C623" s="1">
        <v>17</v>
      </c>
      <c r="D623" s="1">
        <v>1</v>
      </c>
      <c r="E623" s="1">
        <v>18450</v>
      </c>
      <c r="H623" s="1">
        <v>17925</v>
      </c>
      <c r="I623" s="1">
        <v>114000</v>
      </c>
    </row>
    <row r="624" spans="1:9" x14ac:dyDescent="0.2">
      <c r="A624" s="1">
        <v>91800033</v>
      </c>
      <c r="B624" s="3" t="s">
        <v>12</v>
      </c>
      <c r="C624" s="1">
        <v>18</v>
      </c>
      <c r="D624" s="1">
        <v>1</v>
      </c>
      <c r="E624" s="1">
        <v>19574</v>
      </c>
      <c r="H624" s="1">
        <v>20475</v>
      </c>
      <c r="I624" s="1">
        <v>131925</v>
      </c>
    </row>
    <row r="625" spans="1:9" x14ac:dyDescent="0.2">
      <c r="A625" s="1">
        <v>91900033</v>
      </c>
      <c r="B625" s="3" t="s">
        <v>12</v>
      </c>
      <c r="C625" s="1">
        <v>19</v>
      </c>
      <c r="D625" s="1">
        <v>1</v>
      </c>
      <c r="E625" s="1">
        <v>20700</v>
      </c>
      <c r="H625" s="1">
        <v>23025</v>
      </c>
      <c r="I625" s="1">
        <v>152400</v>
      </c>
    </row>
    <row r="626" spans="1:9" x14ac:dyDescent="0.2">
      <c r="A626" s="1">
        <v>92000033</v>
      </c>
      <c r="B626" s="3" t="s">
        <v>12</v>
      </c>
      <c r="C626" s="1">
        <v>20</v>
      </c>
      <c r="D626" s="1">
        <v>1</v>
      </c>
      <c r="E626" s="1">
        <v>21824</v>
      </c>
      <c r="H626" s="1">
        <v>25575</v>
      </c>
      <c r="I626" s="1">
        <v>175425</v>
      </c>
    </row>
    <row r="627" spans="1:9" x14ac:dyDescent="0.2">
      <c r="A627" s="1">
        <v>92100033</v>
      </c>
      <c r="B627" s="3" t="s">
        <v>12</v>
      </c>
      <c r="C627" s="1">
        <v>21</v>
      </c>
      <c r="D627" s="1">
        <v>1</v>
      </c>
      <c r="E627" s="1">
        <v>22950</v>
      </c>
      <c r="H627" s="1">
        <v>28125</v>
      </c>
      <c r="I627" s="1">
        <v>201000</v>
      </c>
    </row>
    <row r="628" spans="1:9" x14ac:dyDescent="0.2">
      <c r="A628" s="1">
        <v>92200033</v>
      </c>
      <c r="B628" s="3" t="s">
        <v>12</v>
      </c>
      <c r="C628" s="1">
        <v>22</v>
      </c>
      <c r="D628" s="1">
        <v>1</v>
      </c>
      <c r="E628" s="1">
        <v>24300</v>
      </c>
      <c r="H628" s="1">
        <v>31575</v>
      </c>
      <c r="I628" s="1">
        <v>229125</v>
      </c>
    </row>
    <row r="629" spans="1:9" x14ac:dyDescent="0.2">
      <c r="A629" s="1">
        <v>92300033</v>
      </c>
      <c r="B629" s="3" t="s">
        <v>12</v>
      </c>
      <c r="C629" s="1">
        <v>23</v>
      </c>
      <c r="D629" s="1">
        <v>1</v>
      </c>
      <c r="E629" s="1">
        <v>25650</v>
      </c>
      <c r="H629" s="1">
        <v>35025</v>
      </c>
      <c r="I629" s="1">
        <v>260700</v>
      </c>
    </row>
    <row r="630" spans="1:9" x14ac:dyDescent="0.2">
      <c r="A630" s="1">
        <v>92400033</v>
      </c>
      <c r="B630" s="3" t="s">
        <v>12</v>
      </c>
      <c r="C630" s="1">
        <v>24</v>
      </c>
      <c r="D630" s="1">
        <v>1</v>
      </c>
      <c r="E630" s="1">
        <v>27000</v>
      </c>
      <c r="H630" s="1">
        <v>38475</v>
      </c>
      <c r="I630" s="1">
        <v>295725</v>
      </c>
    </row>
    <row r="631" spans="1:9" x14ac:dyDescent="0.2">
      <c r="A631" s="1">
        <v>92500033</v>
      </c>
      <c r="B631" s="3" t="s">
        <v>12</v>
      </c>
      <c r="C631" s="1">
        <v>25</v>
      </c>
      <c r="D631" s="1">
        <v>1</v>
      </c>
      <c r="E631" s="1">
        <v>28350</v>
      </c>
      <c r="H631" s="1">
        <v>41925</v>
      </c>
      <c r="I631" s="1">
        <v>334200</v>
      </c>
    </row>
    <row r="632" spans="1:9" x14ac:dyDescent="0.2">
      <c r="A632" s="1">
        <v>92600033</v>
      </c>
      <c r="B632" s="3" t="s">
        <v>12</v>
      </c>
      <c r="C632" s="1">
        <v>26</v>
      </c>
      <c r="D632" s="1">
        <v>1</v>
      </c>
      <c r="E632" s="1">
        <v>29700</v>
      </c>
      <c r="H632" s="1">
        <v>46425</v>
      </c>
      <c r="I632" s="1">
        <v>376125</v>
      </c>
    </row>
    <row r="633" spans="1:9" x14ac:dyDescent="0.2">
      <c r="A633" s="1">
        <v>92700033</v>
      </c>
      <c r="B633" s="3" t="s">
        <v>12</v>
      </c>
      <c r="C633" s="1">
        <v>27</v>
      </c>
      <c r="D633" s="1">
        <v>1</v>
      </c>
      <c r="E633" s="1">
        <v>31274</v>
      </c>
      <c r="H633" s="1">
        <v>50925</v>
      </c>
      <c r="I633" s="1">
        <v>422550</v>
      </c>
    </row>
    <row r="634" spans="1:9" x14ac:dyDescent="0.2">
      <c r="A634" s="1">
        <v>92800033</v>
      </c>
      <c r="B634" s="3" t="s">
        <v>12</v>
      </c>
      <c r="C634" s="1">
        <v>28</v>
      </c>
      <c r="D634" s="1">
        <v>1</v>
      </c>
      <c r="E634" s="1">
        <v>32850</v>
      </c>
      <c r="H634" s="1">
        <v>55425</v>
      </c>
      <c r="I634" s="1">
        <v>473475</v>
      </c>
    </row>
    <row r="635" spans="1:9" x14ac:dyDescent="0.2">
      <c r="A635" s="1">
        <v>92900033</v>
      </c>
      <c r="B635" s="3" t="s">
        <v>12</v>
      </c>
      <c r="C635" s="1">
        <v>29</v>
      </c>
      <c r="D635" s="1">
        <v>1</v>
      </c>
      <c r="E635" s="1">
        <v>34424</v>
      </c>
      <c r="H635" s="1">
        <v>59925</v>
      </c>
      <c r="I635" s="1">
        <v>528900</v>
      </c>
    </row>
    <row r="636" spans="1:9" x14ac:dyDescent="0.2">
      <c r="A636" s="1">
        <v>93000033</v>
      </c>
      <c r="B636" s="3" t="s">
        <v>12</v>
      </c>
      <c r="C636" s="1">
        <v>30</v>
      </c>
      <c r="D636" s="1">
        <v>1</v>
      </c>
      <c r="E636" s="1">
        <v>36000</v>
      </c>
      <c r="H636" s="1">
        <v>65625</v>
      </c>
      <c r="I636" s="1">
        <v>588825</v>
      </c>
    </row>
    <row r="637" spans="1:9" x14ac:dyDescent="0.2">
      <c r="A637" s="1">
        <v>93100033</v>
      </c>
      <c r="B637" s="3" t="s">
        <v>12</v>
      </c>
      <c r="C637" s="1">
        <v>31</v>
      </c>
      <c r="D637" s="1">
        <v>1</v>
      </c>
      <c r="E637" s="1">
        <v>37574</v>
      </c>
      <c r="H637" s="1">
        <v>71325</v>
      </c>
      <c r="I637" s="1">
        <v>654450</v>
      </c>
    </row>
    <row r="638" spans="1:9" x14ac:dyDescent="0.2">
      <c r="A638" s="1">
        <v>93200033</v>
      </c>
      <c r="B638" s="3" t="s">
        <v>12</v>
      </c>
      <c r="C638" s="1">
        <v>32</v>
      </c>
      <c r="D638" s="1">
        <v>1</v>
      </c>
      <c r="E638" s="1">
        <v>39374</v>
      </c>
      <c r="H638" s="1">
        <v>77025</v>
      </c>
      <c r="I638" s="1">
        <v>725775</v>
      </c>
    </row>
    <row r="639" spans="1:9" x14ac:dyDescent="0.2">
      <c r="A639" s="1">
        <v>93300033</v>
      </c>
      <c r="B639" s="3" t="s">
        <v>12</v>
      </c>
      <c r="C639" s="1">
        <v>33</v>
      </c>
      <c r="D639" s="1">
        <v>1</v>
      </c>
      <c r="E639" s="1">
        <v>41174</v>
      </c>
      <c r="H639" s="1">
        <v>82725</v>
      </c>
      <c r="I639" s="1">
        <v>802800</v>
      </c>
    </row>
    <row r="640" spans="1:9" x14ac:dyDescent="0.2">
      <c r="A640" s="1">
        <v>93400033</v>
      </c>
      <c r="B640" s="3" t="s">
        <v>12</v>
      </c>
      <c r="C640" s="1">
        <v>34</v>
      </c>
      <c r="D640" s="1">
        <v>1</v>
      </c>
      <c r="E640" s="1">
        <v>42974</v>
      </c>
      <c r="H640" s="1">
        <v>89775</v>
      </c>
      <c r="I640" s="1">
        <v>885525</v>
      </c>
    </row>
    <row r="641" spans="1:9" x14ac:dyDescent="0.2">
      <c r="A641" s="1">
        <v>93500033</v>
      </c>
      <c r="B641" s="3" t="s">
        <v>12</v>
      </c>
      <c r="C641" s="1">
        <v>35</v>
      </c>
      <c r="D641" s="1">
        <v>1</v>
      </c>
      <c r="E641" s="1">
        <v>44774</v>
      </c>
      <c r="H641" s="1">
        <v>96825</v>
      </c>
      <c r="I641" s="1">
        <v>975300</v>
      </c>
    </row>
    <row r="642" spans="1:9" x14ac:dyDescent="0.2">
      <c r="A642" s="1">
        <v>93600033</v>
      </c>
      <c r="B642" s="3" t="s">
        <v>12</v>
      </c>
      <c r="C642" s="1">
        <v>36</v>
      </c>
      <c r="D642" s="1">
        <v>1</v>
      </c>
      <c r="E642" s="1">
        <v>46574</v>
      </c>
      <c r="H642" s="1">
        <v>103875</v>
      </c>
      <c r="I642" s="1">
        <v>1072125</v>
      </c>
    </row>
    <row r="643" spans="1:9" x14ac:dyDescent="0.2">
      <c r="A643" s="1">
        <v>93700033</v>
      </c>
      <c r="B643" s="3" t="s">
        <v>12</v>
      </c>
      <c r="C643" s="1">
        <v>37</v>
      </c>
      <c r="D643" s="1">
        <v>1</v>
      </c>
      <c r="E643" s="1">
        <v>48600</v>
      </c>
      <c r="H643" s="1">
        <v>110925</v>
      </c>
      <c r="I643" s="1">
        <v>1176000</v>
      </c>
    </row>
    <row r="644" spans="1:9" x14ac:dyDescent="0.2">
      <c r="A644" s="1">
        <v>93800033</v>
      </c>
      <c r="B644" s="3" t="s">
        <v>12</v>
      </c>
      <c r="C644" s="1">
        <v>38</v>
      </c>
      <c r="D644" s="1">
        <v>1</v>
      </c>
      <c r="E644" s="1">
        <v>50624</v>
      </c>
      <c r="H644" s="1">
        <v>119475</v>
      </c>
      <c r="I644" s="1">
        <v>1286925</v>
      </c>
    </row>
    <row r="645" spans="1:9" x14ac:dyDescent="0.2">
      <c r="A645" s="1">
        <v>93900033</v>
      </c>
      <c r="B645" s="3" t="s">
        <v>12</v>
      </c>
      <c r="C645" s="1">
        <v>39</v>
      </c>
      <c r="D645" s="1">
        <v>1</v>
      </c>
      <c r="E645" s="1">
        <v>52650</v>
      </c>
      <c r="H645" s="1">
        <v>128025</v>
      </c>
      <c r="I645" s="1">
        <v>1406400</v>
      </c>
    </row>
    <row r="646" spans="1:9" x14ac:dyDescent="0.2">
      <c r="A646" s="1">
        <v>94000033</v>
      </c>
      <c r="B646" s="3" t="s">
        <v>12</v>
      </c>
      <c r="C646" s="1">
        <v>40</v>
      </c>
      <c r="D646" s="1">
        <v>1</v>
      </c>
      <c r="E646" s="1">
        <v>54674</v>
      </c>
      <c r="H646" s="1">
        <v>136575</v>
      </c>
      <c r="I646" s="1">
        <v>1534425</v>
      </c>
    </row>
    <row r="647" spans="1:9" x14ac:dyDescent="0.2">
      <c r="A647" s="1">
        <v>94100033</v>
      </c>
      <c r="B647" s="3" t="s">
        <v>12</v>
      </c>
      <c r="C647" s="1">
        <v>41</v>
      </c>
      <c r="D647" s="1">
        <v>1</v>
      </c>
      <c r="E647" s="1">
        <v>56700</v>
      </c>
      <c r="H647" s="1">
        <v>145125</v>
      </c>
      <c r="I647" s="1">
        <v>1671000</v>
      </c>
    </row>
    <row r="648" spans="1:9" x14ac:dyDescent="0.2">
      <c r="A648" s="1">
        <v>94200033</v>
      </c>
      <c r="B648" s="3" t="s">
        <v>12</v>
      </c>
      <c r="C648" s="1">
        <v>42</v>
      </c>
      <c r="D648" s="1">
        <v>1</v>
      </c>
      <c r="E648" s="1">
        <v>58950</v>
      </c>
      <c r="H648" s="1">
        <v>155325</v>
      </c>
      <c r="I648" s="1">
        <v>1816125</v>
      </c>
    </row>
    <row r="649" spans="1:9" x14ac:dyDescent="0.2">
      <c r="A649" s="1">
        <v>94300033</v>
      </c>
      <c r="B649" s="3" t="s">
        <v>12</v>
      </c>
      <c r="C649" s="1">
        <v>43</v>
      </c>
      <c r="D649" s="1">
        <v>1</v>
      </c>
      <c r="E649" s="1">
        <v>61200</v>
      </c>
      <c r="H649" s="1">
        <v>165525</v>
      </c>
      <c r="I649" s="1">
        <v>1971450</v>
      </c>
    </row>
    <row r="650" spans="1:9" x14ac:dyDescent="0.2">
      <c r="A650" s="1">
        <v>94400033</v>
      </c>
      <c r="B650" s="3" t="s">
        <v>12</v>
      </c>
      <c r="C650" s="1">
        <v>44</v>
      </c>
      <c r="D650" s="1">
        <v>1</v>
      </c>
      <c r="E650" s="1">
        <v>63450</v>
      </c>
      <c r="H650" s="1">
        <v>175725</v>
      </c>
      <c r="I650" s="1">
        <v>2136975</v>
      </c>
    </row>
    <row r="651" spans="1:9" x14ac:dyDescent="0.2">
      <c r="A651" s="1">
        <v>94500033</v>
      </c>
      <c r="B651" s="3" t="s">
        <v>12</v>
      </c>
      <c r="C651" s="1">
        <v>45</v>
      </c>
      <c r="D651" s="1">
        <v>1</v>
      </c>
      <c r="E651" s="1">
        <v>65700</v>
      </c>
      <c r="H651" s="1">
        <v>185925</v>
      </c>
      <c r="I651" s="1">
        <v>2312700</v>
      </c>
    </row>
    <row r="652" spans="1:9" x14ac:dyDescent="0.2">
      <c r="A652" s="1">
        <v>94600033</v>
      </c>
      <c r="B652" s="3" t="s">
        <v>12</v>
      </c>
      <c r="C652" s="1">
        <v>46</v>
      </c>
      <c r="D652" s="1">
        <v>1</v>
      </c>
      <c r="E652" s="1">
        <v>67950</v>
      </c>
      <c r="H652" s="1">
        <v>197925</v>
      </c>
      <c r="I652" s="1">
        <v>2498625</v>
      </c>
    </row>
    <row r="653" spans="1:9" x14ac:dyDescent="0.2">
      <c r="A653" s="1">
        <v>94700033</v>
      </c>
      <c r="B653" s="3" t="s">
        <v>12</v>
      </c>
      <c r="C653" s="1">
        <v>47</v>
      </c>
      <c r="D653" s="1">
        <v>1</v>
      </c>
      <c r="E653" s="1">
        <v>70424</v>
      </c>
      <c r="H653" s="1">
        <v>209925</v>
      </c>
      <c r="I653" s="1">
        <v>2696550</v>
      </c>
    </row>
    <row r="654" spans="1:9" x14ac:dyDescent="0.2">
      <c r="A654" s="1">
        <v>94800033</v>
      </c>
      <c r="B654" s="3" t="s">
        <v>12</v>
      </c>
      <c r="C654" s="1">
        <v>48</v>
      </c>
      <c r="D654" s="1">
        <v>1</v>
      </c>
      <c r="E654" s="1">
        <v>72900</v>
      </c>
      <c r="H654" s="1">
        <v>221925</v>
      </c>
      <c r="I654" s="1">
        <v>2906475</v>
      </c>
    </row>
    <row r="655" spans="1:9" x14ac:dyDescent="0.2">
      <c r="A655" s="1">
        <v>94900033</v>
      </c>
      <c r="B655" s="3" t="s">
        <v>12</v>
      </c>
      <c r="C655" s="1">
        <v>49</v>
      </c>
      <c r="D655" s="1">
        <v>1</v>
      </c>
      <c r="E655" s="1">
        <v>75374</v>
      </c>
      <c r="H655" s="1">
        <v>233925</v>
      </c>
      <c r="I655" s="1">
        <v>3128400</v>
      </c>
    </row>
    <row r="656" spans="1:9" x14ac:dyDescent="0.2">
      <c r="A656" s="1">
        <v>95000033</v>
      </c>
      <c r="B656" s="3" t="s">
        <v>12</v>
      </c>
      <c r="C656" s="1">
        <v>50</v>
      </c>
      <c r="D656" s="1">
        <v>1</v>
      </c>
      <c r="E656" s="1">
        <v>77850</v>
      </c>
      <c r="H656" s="1">
        <v>247875</v>
      </c>
      <c r="I656" s="1">
        <v>3362325</v>
      </c>
    </row>
    <row r="657" spans="1:9" x14ac:dyDescent="0.2">
      <c r="A657" s="1">
        <v>90100034</v>
      </c>
      <c r="B657" s="3" t="s">
        <v>12</v>
      </c>
      <c r="C657" s="1">
        <v>1</v>
      </c>
      <c r="D657" s="1">
        <v>1</v>
      </c>
      <c r="E657" s="1">
        <v>12800</v>
      </c>
      <c r="H657" s="1">
        <v>1462</v>
      </c>
      <c r="I657" s="1">
        <v>25000</v>
      </c>
    </row>
    <row r="658" spans="1:9" x14ac:dyDescent="0.2">
      <c r="A658" s="1">
        <v>90200034</v>
      </c>
      <c r="B658" s="3" t="s">
        <v>12</v>
      </c>
      <c r="C658" s="1">
        <v>2</v>
      </c>
      <c r="D658" s="1">
        <v>1</v>
      </c>
      <c r="E658" s="1">
        <v>13600</v>
      </c>
      <c r="H658" s="1">
        <v>2047</v>
      </c>
      <c r="I658" s="1">
        <v>26462</v>
      </c>
    </row>
    <row r="659" spans="1:9" x14ac:dyDescent="0.2">
      <c r="A659" s="1">
        <v>90300034</v>
      </c>
      <c r="B659" s="3" t="s">
        <v>12</v>
      </c>
      <c r="C659" s="1">
        <v>3</v>
      </c>
      <c r="D659" s="1">
        <v>1</v>
      </c>
      <c r="E659" s="1">
        <v>14400</v>
      </c>
      <c r="H659" s="1">
        <v>2632</v>
      </c>
      <c r="I659" s="1">
        <v>28509</v>
      </c>
    </row>
    <row r="660" spans="1:9" x14ac:dyDescent="0.2">
      <c r="A660" s="1">
        <v>90400034</v>
      </c>
      <c r="B660" s="3" t="s">
        <v>12</v>
      </c>
      <c r="C660" s="1">
        <v>4</v>
      </c>
      <c r="D660" s="1">
        <v>1</v>
      </c>
      <c r="E660" s="1">
        <v>15200</v>
      </c>
      <c r="H660" s="1">
        <v>3217</v>
      </c>
      <c r="I660" s="1">
        <v>31141</v>
      </c>
    </row>
    <row r="661" spans="1:9" x14ac:dyDescent="0.2">
      <c r="A661" s="1">
        <v>90500034</v>
      </c>
      <c r="B661" s="3" t="s">
        <v>12</v>
      </c>
      <c r="C661" s="1">
        <v>5</v>
      </c>
      <c r="D661" s="1">
        <v>1</v>
      </c>
      <c r="E661" s="1">
        <v>16000</v>
      </c>
      <c r="H661" s="1">
        <v>3802</v>
      </c>
      <c r="I661" s="1">
        <v>34358</v>
      </c>
    </row>
    <row r="662" spans="1:9" x14ac:dyDescent="0.2">
      <c r="A662" s="1">
        <v>90600034</v>
      </c>
      <c r="B662" s="3" t="s">
        <v>12</v>
      </c>
      <c r="C662" s="1">
        <v>6</v>
      </c>
      <c r="D662" s="1">
        <v>1</v>
      </c>
      <c r="E662" s="1">
        <v>16800</v>
      </c>
      <c r="H662" s="1">
        <v>4777</v>
      </c>
      <c r="I662" s="1">
        <v>38160</v>
      </c>
    </row>
    <row r="663" spans="1:9" x14ac:dyDescent="0.2">
      <c r="A663" s="1">
        <v>90700034</v>
      </c>
      <c r="B663" s="3" t="s">
        <v>12</v>
      </c>
      <c r="C663" s="1">
        <v>7</v>
      </c>
      <c r="D663" s="1">
        <v>1</v>
      </c>
      <c r="E663" s="1">
        <v>18000</v>
      </c>
      <c r="H663" s="1">
        <v>5752</v>
      </c>
      <c r="I663" s="1">
        <v>42937</v>
      </c>
    </row>
    <row r="664" spans="1:9" x14ac:dyDescent="0.2">
      <c r="A664" s="1">
        <v>90800034</v>
      </c>
      <c r="B664" s="3" t="s">
        <v>12</v>
      </c>
      <c r="C664" s="1">
        <v>8</v>
      </c>
      <c r="D664" s="1">
        <v>1</v>
      </c>
      <c r="E664" s="1">
        <v>19200</v>
      </c>
      <c r="H664" s="1">
        <v>6727</v>
      </c>
      <c r="I664" s="1">
        <v>48689</v>
      </c>
    </row>
    <row r="665" spans="1:9" x14ac:dyDescent="0.2">
      <c r="A665" s="1">
        <v>90900034</v>
      </c>
      <c r="B665" s="3" t="s">
        <v>12</v>
      </c>
      <c r="C665" s="1">
        <v>9</v>
      </c>
      <c r="D665" s="1">
        <v>1</v>
      </c>
      <c r="E665" s="1">
        <v>20400</v>
      </c>
      <c r="H665" s="1">
        <v>7702</v>
      </c>
      <c r="I665" s="1">
        <v>55416</v>
      </c>
    </row>
    <row r="666" spans="1:9" x14ac:dyDescent="0.2">
      <c r="A666" s="1">
        <v>91000034</v>
      </c>
      <c r="B666" s="3" t="s">
        <v>12</v>
      </c>
      <c r="C666" s="1">
        <v>10</v>
      </c>
      <c r="D666" s="1">
        <v>1</v>
      </c>
      <c r="E666" s="1">
        <v>21600</v>
      </c>
      <c r="H666" s="1">
        <v>9262</v>
      </c>
      <c r="I666" s="1">
        <v>63118</v>
      </c>
    </row>
    <row r="667" spans="1:9" x14ac:dyDescent="0.2">
      <c r="A667" s="1">
        <v>91100034</v>
      </c>
      <c r="B667" s="3" t="s">
        <v>12</v>
      </c>
      <c r="C667" s="1">
        <v>11</v>
      </c>
      <c r="D667" s="1">
        <v>1</v>
      </c>
      <c r="E667" s="1">
        <v>22800</v>
      </c>
      <c r="H667" s="1">
        <v>10822</v>
      </c>
      <c r="I667" s="1">
        <v>72380</v>
      </c>
    </row>
    <row r="668" spans="1:9" x14ac:dyDescent="0.2">
      <c r="A668" s="1">
        <v>91200034</v>
      </c>
      <c r="B668" s="3" t="s">
        <v>12</v>
      </c>
      <c r="C668" s="1">
        <v>12</v>
      </c>
      <c r="D668" s="1">
        <v>1</v>
      </c>
      <c r="E668" s="1">
        <v>24400</v>
      </c>
      <c r="H668" s="1">
        <v>12382</v>
      </c>
      <c r="I668" s="1">
        <v>83202</v>
      </c>
    </row>
    <row r="669" spans="1:9" x14ac:dyDescent="0.2">
      <c r="A669" s="1">
        <v>91300034</v>
      </c>
      <c r="B669" s="3" t="s">
        <v>12</v>
      </c>
      <c r="C669" s="1">
        <v>13</v>
      </c>
      <c r="D669" s="1">
        <v>1</v>
      </c>
      <c r="E669" s="1">
        <v>26000</v>
      </c>
      <c r="H669" s="1">
        <v>13942</v>
      </c>
      <c r="I669" s="1">
        <v>95584</v>
      </c>
    </row>
    <row r="670" spans="1:9" x14ac:dyDescent="0.2">
      <c r="A670" s="1">
        <v>91400034</v>
      </c>
      <c r="B670" s="3" t="s">
        <v>12</v>
      </c>
      <c r="C670" s="1">
        <v>14</v>
      </c>
      <c r="D670" s="1">
        <v>1</v>
      </c>
      <c r="E670" s="1">
        <v>27600</v>
      </c>
      <c r="H670" s="1">
        <v>16282</v>
      </c>
      <c r="I670" s="1">
        <v>109526</v>
      </c>
    </row>
    <row r="671" spans="1:9" x14ac:dyDescent="0.2">
      <c r="A671" s="1">
        <v>91500034</v>
      </c>
      <c r="B671" s="3" t="s">
        <v>12</v>
      </c>
      <c r="C671" s="1">
        <v>15</v>
      </c>
      <c r="D671" s="1">
        <v>1</v>
      </c>
      <c r="E671" s="1">
        <v>29200</v>
      </c>
      <c r="H671" s="1">
        <v>18622</v>
      </c>
      <c r="I671" s="1">
        <v>125808</v>
      </c>
    </row>
    <row r="672" spans="1:9" x14ac:dyDescent="0.2">
      <c r="A672" s="1">
        <v>91600034</v>
      </c>
      <c r="B672" s="3" t="s">
        <v>12</v>
      </c>
      <c r="C672" s="1">
        <v>16</v>
      </c>
      <c r="D672" s="1">
        <v>1</v>
      </c>
      <c r="E672" s="1">
        <v>30800</v>
      </c>
      <c r="H672" s="1">
        <v>20962</v>
      </c>
      <c r="I672" s="1">
        <v>144430</v>
      </c>
    </row>
    <row r="673" spans="1:9" x14ac:dyDescent="0.2">
      <c r="A673" s="1">
        <v>91700034</v>
      </c>
      <c r="B673" s="3" t="s">
        <v>12</v>
      </c>
      <c r="C673" s="1">
        <v>17</v>
      </c>
      <c r="D673" s="1">
        <v>1</v>
      </c>
      <c r="E673" s="1">
        <v>32800</v>
      </c>
      <c r="H673" s="1">
        <v>23302</v>
      </c>
      <c r="I673" s="1">
        <v>165392</v>
      </c>
    </row>
    <row r="674" spans="1:9" x14ac:dyDescent="0.2">
      <c r="A674" s="1">
        <v>91800034</v>
      </c>
      <c r="B674" s="3" t="s">
        <v>12</v>
      </c>
      <c r="C674" s="1">
        <v>18</v>
      </c>
      <c r="D674" s="1">
        <v>1</v>
      </c>
      <c r="E674" s="1">
        <v>34800</v>
      </c>
      <c r="H674" s="1">
        <v>26617</v>
      </c>
      <c r="I674" s="1">
        <v>188694</v>
      </c>
    </row>
    <row r="675" spans="1:9" x14ac:dyDescent="0.2">
      <c r="A675" s="1">
        <v>91900034</v>
      </c>
      <c r="B675" s="3" t="s">
        <v>12</v>
      </c>
      <c r="C675" s="1">
        <v>19</v>
      </c>
      <c r="D675" s="1">
        <v>1</v>
      </c>
      <c r="E675" s="1">
        <v>36800</v>
      </c>
      <c r="H675" s="1">
        <v>29932</v>
      </c>
      <c r="I675" s="1">
        <v>215311</v>
      </c>
    </row>
    <row r="676" spans="1:9" x14ac:dyDescent="0.2">
      <c r="A676" s="1">
        <v>92000034</v>
      </c>
      <c r="B676" s="3" t="s">
        <v>12</v>
      </c>
      <c r="C676" s="1">
        <v>20</v>
      </c>
      <c r="D676" s="1">
        <v>1</v>
      </c>
      <c r="E676" s="1">
        <v>38800</v>
      </c>
      <c r="H676" s="1">
        <v>33247</v>
      </c>
      <c r="I676" s="1">
        <v>245243</v>
      </c>
    </row>
    <row r="677" spans="1:9" x14ac:dyDescent="0.2">
      <c r="A677" s="1">
        <v>92100034</v>
      </c>
      <c r="B677" s="3" t="s">
        <v>12</v>
      </c>
      <c r="C677" s="1">
        <v>21</v>
      </c>
      <c r="D677" s="1">
        <v>1</v>
      </c>
      <c r="E677" s="1">
        <v>40800</v>
      </c>
      <c r="H677" s="1">
        <v>36562</v>
      </c>
      <c r="I677" s="1">
        <v>278490</v>
      </c>
    </row>
    <row r="678" spans="1:9" x14ac:dyDescent="0.2">
      <c r="A678" s="1">
        <v>92200034</v>
      </c>
      <c r="B678" s="3" t="s">
        <v>12</v>
      </c>
      <c r="C678" s="1">
        <v>22</v>
      </c>
      <c r="D678" s="1">
        <v>1</v>
      </c>
      <c r="E678" s="1">
        <v>43200</v>
      </c>
      <c r="H678" s="1">
        <v>41047</v>
      </c>
      <c r="I678" s="1">
        <v>315052</v>
      </c>
    </row>
    <row r="679" spans="1:9" x14ac:dyDescent="0.2">
      <c r="A679" s="1">
        <v>92300034</v>
      </c>
      <c r="B679" s="3" t="s">
        <v>12</v>
      </c>
      <c r="C679" s="1">
        <v>23</v>
      </c>
      <c r="D679" s="1">
        <v>1</v>
      </c>
      <c r="E679" s="1">
        <v>45600</v>
      </c>
      <c r="H679" s="1">
        <v>45532</v>
      </c>
      <c r="I679" s="1">
        <v>356099</v>
      </c>
    </row>
    <row r="680" spans="1:9" x14ac:dyDescent="0.2">
      <c r="A680" s="1">
        <v>92400034</v>
      </c>
      <c r="B680" s="3" t="s">
        <v>12</v>
      </c>
      <c r="C680" s="1">
        <v>24</v>
      </c>
      <c r="D680" s="1">
        <v>1</v>
      </c>
      <c r="E680" s="1">
        <v>48000</v>
      </c>
      <c r="H680" s="1">
        <v>50017</v>
      </c>
      <c r="I680" s="1">
        <v>401631</v>
      </c>
    </row>
    <row r="681" spans="1:9" x14ac:dyDescent="0.2">
      <c r="A681" s="1">
        <v>92500034</v>
      </c>
      <c r="B681" s="3" t="s">
        <v>12</v>
      </c>
      <c r="C681" s="1">
        <v>25</v>
      </c>
      <c r="D681" s="1">
        <v>1</v>
      </c>
      <c r="E681" s="1">
        <v>50400</v>
      </c>
      <c r="H681" s="1">
        <v>54502</v>
      </c>
      <c r="I681" s="1">
        <v>451648</v>
      </c>
    </row>
    <row r="682" spans="1:9" x14ac:dyDescent="0.2">
      <c r="A682" s="1">
        <v>92600034</v>
      </c>
      <c r="B682" s="3" t="s">
        <v>12</v>
      </c>
      <c r="C682" s="1">
        <v>26</v>
      </c>
      <c r="D682" s="1">
        <v>1</v>
      </c>
      <c r="E682" s="1">
        <v>52800</v>
      </c>
      <c r="H682" s="1">
        <v>60352</v>
      </c>
      <c r="I682" s="1">
        <v>506150</v>
      </c>
    </row>
    <row r="683" spans="1:9" x14ac:dyDescent="0.2">
      <c r="A683" s="1">
        <v>92700034</v>
      </c>
      <c r="B683" s="3" t="s">
        <v>12</v>
      </c>
      <c r="C683" s="1">
        <v>27</v>
      </c>
      <c r="D683" s="1">
        <v>1</v>
      </c>
      <c r="E683" s="1">
        <v>55600</v>
      </c>
      <c r="H683" s="1">
        <v>66202</v>
      </c>
      <c r="I683" s="1">
        <v>566502</v>
      </c>
    </row>
    <row r="684" spans="1:9" x14ac:dyDescent="0.2">
      <c r="A684" s="1">
        <v>92800034</v>
      </c>
      <c r="B684" s="3" t="s">
        <v>12</v>
      </c>
      <c r="C684" s="1">
        <v>28</v>
      </c>
      <c r="D684" s="1">
        <v>1</v>
      </c>
      <c r="E684" s="1">
        <v>58400</v>
      </c>
      <c r="H684" s="1">
        <v>72052</v>
      </c>
      <c r="I684" s="1">
        <v>632704</v>
      </c>
    </row>
    <row r="685" spans="1:9" x14ac:dyDescent="0.2">
      <c r="A685" s="1">
        <v>92900034</v>
      </c>
      <c r="B685" s="3" t="s">
        <v>12</v>
      </c>
      <c r="C685" s="1">
        <v>29</v>
      </c>
      <c r="D685" s="1">
        <v>1</v>
      </c>
      <c r="E685" s="1">
        <v>61200</v>
      </c>
      <c r="H685" s="1">
        <v>77902</v>
      </c>
      <c r="I685" s="1">
        <v>704756</v>
      </c>
    </row>
    <row r="686" spans="1:9" x14ac:dyDescent="0.2">
      <c r="A686" s="1">
        <v>93000034</v>
      </c>
      <c r="B686" s="3" t="s">
        <v>12</v>
      </c>
      <c r="C686" s="1">
        <v>30</v>
      </c>
      <c r="D686" s="1">
        <v>1</v>
      </c>
      <c r="E686" s="1">
        <v>64000</v>
      </c>
      <c r="H686" s="1">
        <v>85312</v>
      </c>
      <c r="I686" s="1">
        <v>782658</v>
      </c>
    </row>
    <row r="687" spans="1:9" x14ac:dyDescent="0.2">
      <c r="A687" s="1">
        <v>93100034</v>
      </c>
      <c r="B687" s="3" t="s">
        <v>12</v>
      </c>
      <c r="C687" s="1">
        <v>31</v>
      </c>
      <c r="D687" s="1">
        <v>1</v>
      </c>
      <c r="E687" s="1">
        <v>66800</v>
      </c>
      <c r="H687" s="1">
        <v>92722</v>
      </c>
      <c r="I687" s="1">
        <v>867970</v>
      </c>
    </row>
    <row r="688" spans="1:9" x14ac:dyDescent="0.2">
      <c r="A688" s="1">
        <v>93200034</v>
      </c>
      <c r="B688" s="3" t="s">
        <v>12</v>
      </c>
      <c r="C688" s="1">
        <v>32</v>
      </c>
      <c r="D688" s="1">
        <v>1</v>
      </c>
      <c r="E688" s="1">
        <v>70000</v>
      </c>
      <c r="H688" s="1">
        <v>100132</v>
      </c>
      <c r="I688" s="1">
        <v>960692</v>
      </c>
    </row>
    <row r="689" spans="1:9" x14ac:dyDescent="0.2">
      <c r="A689" s="1">
        <v>93300034</v>
      </c>
      <c r="B689" s="3" t="s">
        <v>12</v>
      </c>
      <c r="C689" s="1">
        <v>33</v>
      </c>
      <c r="D689" s="1">
        <v>1</v>
      </c>
      <c r="E689" s="1">
        <v>73200</v>
      </c>
      <c r="H689" s="1">
        <v>107542</v>
      </c>
      <c r="I689" s="1">
        <v>1060824</v>
      </c>
    </row>
    <row r="690" spans="1:9" x14ac:dyDescent="0.2">
      <c r="A690" s="1">
        <v>93400034</v>
      </c>
      <c r="B690" s="3" t="s">
        <v>12</v>
      </c>
      <c r="C690" s="1">
        <v>34</v>
      </c>
      <c r="D690" s="1">
        <v>1</v>
      </c>
      <c r="E690" s="1">
        <v>76400</v>
      </c>
      <c r="H690" s="1">
        <v>116707</v>
      </c>
      <c r="I690" s="1">
        <v>1168366</v>
      </c>
    </row>
    <row r="691" spans="1:9" x14ac:dyDescent="0.2">
      <c r="A691" s="1">
        <v>93500034</v>
      </c>
      <c r="B691" s="3" t="s">
        <v>12</v>
      </c>
      <c r="C691" s="1">
        <v>35</v>
      </c>
      <c r="D691" s="1">
        <v>1</v>
      </c>
      <c r="E691" s="1">
        <v>79600</v>
      </c>
      <c r="H691" s="1">
        <v>125872</v>
      </c>
      <c r="I691" s="1">
        <v>1285073</v>
      </c>
    </row>
    <row r="692" spans="1:9" x14ac:dyDescent="0.2">
      <c r="A692" s="1">
        <v>93600034</v>
      </c>
      <c r="B692" s="3" t="s">
        <v>12</v>
      </c>
      <c r="C692" s="1">
        <v>36</v>
      </c>
      <c r="D692" s="1">
        <v>1</v>
      </c>
      <c r="E692" s="1">
        <v>82800</v>
      </c>
      <c r="H692" s="1">
        <v>135037</v>
      </c>
      <c r="I692" s="1">
        <v>1410945</v>
      </c>
    </row>
    <row r="693" spans="1:9" x14ac:dyDescent="0.2">
      <c r="A693" s="1">
        <v>93700034</v>
      </c>
      <c r="B693" s="3" t="s">
        <v>12</v>
      </c>
      <c r="C693" s="1">
        <v>37</v>
      </c>
      <c r="D693" s="1">
        <v>1</v>
      </c>
      <c r="E693" s="1">
        <v>86400</v>
      </c>
      <c r="H693" s="1">
        <v>144202</v>
      </c>
      <c r="I693" s="1">
        <v>1545982</v>
      </c>
    </row>
    <row r="694" spans="1:9" x14ac:dyDescent="0.2">
      <c r="A694" s="1">
        <v>93800034</v>
      </c>
      <c r="B694" s="3" t="s">
        <v>12</v>
      </c>
      <c r="C694" s="1">
        <v>38</v>
      </c>
      <c r="D694" s="1">
        <v>1</v>
      </c>
      <c r="E694" s="1">
        <v>90000</v>
      </c>
      <c r="H694" s="1">
        <v>155317</v>
      </c>
      <c r="I694" s="1">
        <v>1690184</v>
      </c>
    </row>
    <row r="695" spans="1:9" x14ac:dyDescent="0.2">
      <c r="A695" s="1">
        <v>93900034</v>
      </c>
      <c r="B695" s="3" t="s">
        <v>12</v>
      </c>
      <c r="C695" s="1">
        <v>39</v>
      </c>
      <c r="D695" s="1">
        <v>1</v>
      </c>
      <c r="E695" s="1">
        <v>93600</v>
      </c>
      <c r="H695" s="1">
        <v>166432</v>
      </c>
      <c r="I695" s="1">
        <v>1845501</v>
      </c>
    </row>
    <row r="696" spans="1:9" x14ac:dyDescent="0.2">
      <c r="A696" s="1">
        <v>94000034</v>
      </c>
      <c r="B696" s="3" t="s">
        <v>12</v>
      </c>
      <c r="C696" s="1">
        <v>40</v>
      </c>
      <c r="D696" s="1">
        <v>1</v>
      </c>
      <c r="E696" s="1">
        <v>97200</v>
      </c>
      <c r="H696" s="1">
        <v>177547</v>
      </c>
      <c r="I696" s="1">
        <v>2011933</v>
      </c>
    </row>
    <row r="697" spans="1:9" x14ac:dyDescent="0.2">
      <c r="A697" s="1">
        <v>94100034</v>
      </c>
      <c r="B697" s="3" t="s">
        <v>12</v>
      </c>
      <c r="C697" s="1">
        <v>41</v>
      </c>
      <c r="D697" s="1">
        <v>1</v>
      </c>
      <c r="E697" s="1">
        <v>100800</v>
      </c>
      <c r="H697" s="1">
        <v>188662</v>
      </c>
      <c r="I697" s="1">
        <v>2189480</v>
      </c>
    </row>
    <row r="698" spans="1:9" x14ac:dyDescent="0.2">
      <c r="A698" s="1">
        <v>94200034</v>
      </c>
      <c r="B698" s="3" t="s">
        <v>12</v>
      </c>
      <c r="C698" s="1">
        <v>42</v>
      </c>
      <c r="D698" s="1">
        <v>1</v>
      </c>
      <c r="E698" s="1">
        <v>104800</v>
      </c>
      <c r="H698" s="1">
        <v>201922</v>
      </c>
      <c r="I698" s="1">
        <v>2378142</v>
      </c>
    </row>
    <row r="699" spans="1:9" x14ac:dyDescent="0.2">
      <c r="A699" s="1">
        <v>94300034</v>
      </c>
      <c r="B699" s="3" t="s">
        <v>12</v>
      </c>
      <c r="C699" s="1">
        <v>43</v>
      </c>
      <c r="D699" s="1">
        <v>1</v>
      </c>
      <c r="E699" s="1">
        <v>108800</v>
      </c>
      <c r="H699" s="1">
        <v>215182</v>
      </c>
      <c r="I699" s="1">
        <v>2580064</v>
      </c>
    </row>
    <row r="700" spans="1:9" x14ac:dyDescent="0.2">
      <c r="A700" s="1">
        <v>94400034</v>
      </c>
      <c r="B700" s="3" t="s">
        <v>12</v>
      </c>
      <c r="C700" s="1">
        <v>44</v>
      </c>
      <c r="D700" s="1">
        <v>1</v>
      </c>
      <c r="E700" s="1">
        <v>112800</v>
      </c>
      <c r="H700" s="1">
        <v>228442</v>
      </c>
      <c r="I700" s="1">
        <v>2795246</v>
      </c>
    </row>
    <row r="701" spans="1:9" x14ac:dyDescent="0.2">
      <c r="A701" s="1">
        <v>94500034</v>
      </c>
      <c r="B701" s="3" t="s">
        <v>12</v>
      </c>
      <c r="C701" s="1">
        <v>45</v>
      </c>
      <c r="D701" s="1">
        <v>1</v>
      </c>
      <c r="E701" s="1">
        <v>116800</v>
      </c>
      <c r="H701" s="1">
        <v>241702</v>
      </c>
      <c r="I701" s="1">
        <v>3023688</v>
      </c>
    </row>
    <row r="702" spans="1:9" x14ac:dyDescent="0.2">
      <c r="A702" s="1">
        <v>94600034</v>
      </c>
      <c r="B702" s="3" t="s">
        <v>12</v>
      </c>
      <c r="C702" s="1">
        <v>46</v>
      </c>
      <c r="D702" s="1">
        <v>1</v>
      </c>
      <c r="E702" s="1">
        <v>120800</v>
      </c>
      <c r="H702" s="1">
        <v>257302</v>
      </c>
      <c r="I702" s="1">
        <v>3265390</v>
      </c>
    </row>
    <row r="703" spans="1:9" x14ac:dyDescent="0.2">
      <c r="A703" s="1">
        <v>94700034</v>
      </c>
      <c r="B703" s="3" t="s">
        <v>12</v>
      </c>
      <c r="C703" s="1">
        <v>47</v>
      </c>
      <c r="D703" s="1">
        <v>1</v>
      </c>
      <c r="E703" s="1">
        <v>125200</v>
      </c>
      <c r="H703" s="1">
        <v>272902</v>
      </c>
      <c r="I703" s="1">
        <v>3522692</v>
      </c>
    </row>
    <row r="704" spans="1:9" x14ac:dyDescent="0.2">
      <c r="A704" s="1">
        <v>94800034</v>
      </c>
      <c r="B704" s="3" t="s">
        <v>12</v>
      </c>
      <c r="C704" s="1">
        <v>48</v>
      </c>
      <c r="D704" s="1">
        <v>1</v>
      </c>
      <c r="E704" s="1">
        <v>129600</v>
      </c>
      <c r="H704" s="1">
        <v>288502</v>
      </c>
      <c r="I704" s="1">
        <v>3795594</v>
      </c>
    </row>
    <row r="705" spans="1:9" x14ac:dyDescent="0.2">
      <c r="A705" s="1">
        <v>94900034</v>
      </c>
      <c r="B705" s="3" t="s">
        <v>12</v>
      </c>
      <c r="C705" s="1">
        <v>49</v>
      </c>
      <c r="D705" s="1">
        <v>1</v>
      </c>
      <c r="E705" s="1">
        <v>134000</v>
      </c>
      <c r="H705" s="1">
        <v>304102</v>
      </c>
      <c r="I705" s="1">
        <v>4084096</v>
      </c>
    </row>
    <row r="706" spans="1:9" x14ac:dyDescent="0.2">
      <c r="A706" s="1">
        <v>95000034</v>
      </c>
      <c r="B706" s="3" t="s">
        <v>12</v>
      </c>
      <c r="C706" s="1">
        <v>50</v>
      </c>
      <c r="D706" s="1">
        <v>1</v>
      </c>
      <c r="E706" s="1">
        <v>138400</v>
      </c>
      <c r="H706" s="1">
        <v>322237</v>
      </c>
      <c r="I706" s="1">
        <v>4388198</v>
      </c>
    </row>
    <row r="707" spans="1:9" x14ac:dyDescent="0.2">
      <c r="A707" s="1">
        <v>90100035</v>
      </c>
      <c r="B707" s="3" t="s">
        <v>12</v>
      </c>
      <c r="C707" s="1">
        <v>1</v>
      </c>
      <c r="D707" s="1">
        <v>1</v>
      </c>
      <c r="E707" s="1">
        <v>19200</v>
      </c>
      <c r="H707" s="1">
        <v>1901</v>
      </c>
      <c r="I707" s="1">
        <v>75000</v>
      </c>
    </row>
    <row r="708" spans="1:9" x14ac:dyDescent="0.2">
      <c r="A708" s="1">
        <v>90200035</v>
      </c>
      <c r="B708" s="3" t="s">
        <v>12</v>
      </c>
      <c r="C708" s="1">
        <v>2</v>
      </c>
      <c r="D708" s="1">
        <v>1</v>
      </c>
      <c r="E708" s="1">
        <v>20400</v>
      </c>
      <c r="H708" s="1">
        <v>2661</v>
      </c>
      <c r="I708" s="1">
        <v>76901</v>
      </c>
    </row>
    <row r="709" spans="1:9" x14ac:dyDescent="0.2">
      <c r="A709" s="1">
        <v>90300035</v>
      </c>
      <c r="B709" s="3" t="s">
        <v>12</v>
      </c>
      <c r="C709" s="1">
        <v>3</v>
      </c>
      <c r="D709" s="1">
        <v>1</v>
      </c>
      <c r="E709" s="1">
        <v>21600</v>
      </c>
      <c r="H709" s="1">
        <v>3422</v>
      </c>
      <c r="I709" s="1">
        <v>79562</v>
      </c>
    </row>
    <row r="710" spans="1:9" x14ac:dyDescent="0.2">
      <c r="A710" s="1">
        <v>90400035</v>
      </c>
      <c r="B710" s="3" t="s">
        <v>12</v>
      </c>
      <c r="C710" s="1">
        <v>4</v>
      </c>
      <c r="D710" s="1">
        <v>1</v>
      </c>
      <c r="E710" s="1">
        <v>22800</v>
      </c>
      <c r="H710" s="1">
        <v>4182</v>
      </c>
      <c r="I710" s="1">
        <v>82984</v>
      </c>
    </row>
    <row r="711" spans="1:9" x14ac:dyDescent="0.2">
      <c r="A711" s="1">
        <v>90500035</v>
      </c>
      <c r="B711" s="3" t="s">
        <v>12</v>
      </c>
      <c r="C711" s="1">
        <v>5</v>
      </c>
      <c r="D711" s="1">
        <v>1</v>
      </c>
      <c r="E711" s="1">
        <v>24000</v>
      </c>
      <c r="H711" s="1">
        <v>4943</v>
      </c>
      <c r="I711" s="1">
        <v>87166</v>
      </c>
    </row>
    <row r="712" spans="1:9" x14ac:dyDescent="0.2">
      <c r="A712" s="1">
        <v>90600035</v>
      </c>
      <c r="B712" s="3" t="s">
        <v>12</v>
      </c>
      <c r="C712" s="1">
        <v>6</v>
      </c>
      <c r="D712" s="1">
        <v>1</v>
      </c>
      <c r="E712" s="1">
        <v>25200</v>
      </c>
      <c r="H712" s="1">
        <v>6210</v>
      </c>
      <c r="I712" s="1">
        <v>92109</v>
      </c>
    </row>
    <row r="713" spans="1:9" x14ac:dyDescent="0.2">
      <c r="A713" s="1">
        <v>90700035</v>
      </c>
      <c r="B713" s="3" t="s">
        <v>12</v>
      </c>
      <c r="C713" s="1">
        <v>7</v>
      </c>
      <c r="D713" s="1">
        <v>1</v>
      </c>
      <c r="E713" s="1">
        <v>27000</v>
      </c>
      <c r="H713" s="1">
        <v>7478</v>
      </c>
      <c r="I713" s="1">
        <v>98319</v>
      </c>
    </row>
    <row r="714" spans="1:9" x14ac:dyDescent="0.2">
      <c r="A714" s="1">
        <v>90800035</v>
      </c>
      <c r="B714" s="3" t="s">
        <v>12</v>
      </c>
      <c r="C714" s="1">
        <v>8</v>
      </c>
      <c r="D714" s="1">
        <v>1</v>
      </c>
      <c r="E714" s="1">
        <v>28800</v>
      </c>
      <c r="H714" s="1">
        <v>8745</v>
      </c>
      <c r="I714" s="1">
        <v>105797</v>
      </c>
    </row>
    <row r="715" spans="1:9" x14ac:dyDescent="0.2">
      <c r="A715" s="1">
        <v>90900035</v>
      </c>
      <c r="B715" s="3" t="s">
        <v>12</v>
      </c>
      <c r="C715" s="1">
        <v>9</v>
      </c>
      <c r="D715" s="1">
        <v>1</v>
      </c>
      <c r="E715" s="1">
        <v>30600</v>
      </c>
      <c r="H715" s="1">
        <v>10013</v>
      </c>
      <c r="I715" s="1">
        <v>114542</v>
      </c>
    </row>
    <row r="716" spans="1:9" x14ac:dyDescent="0.2">
      <c r="A716" s="1">
        <v>91000035</v>
      </c>
      <c r="B716" s="3" t="s">
        <v>12</v>
      </c>
      <c r="C716" s="1">
        <v>10</v>
      </c>
      <c r="D716" s="1">
        <v>1</v>
      </c>
      <c r="E716" s="1">
        <v>32400</v>
      </c>
      <c r="H716" s="1">
        <v>12041</v>
      </c>
      <c r="I716" s="1">
        <v>124555</v>
      </c>
    </row>
    <row r="717" spans="1:9" x14ac:dyDescent="0.2">
      <c r="A717" s="1">
        <v>91100035</v>
      </c>
      <c r="B717" s="3" t="s">
        <v>12</v>
      </c>
      <c r="C717" s="1">
        <v>11</v>
      </c>
      <c r="D717" s="1">
        <v>1</v>
      </c>
      <c r="E717" s="1">
        <v>34200</v>
      </c>
      <c r="H717" s="1">
        <v>14069</v>
      </c>
      <c r="I717" s="1">
        <v>136596</v>
      </c>
    </row>
    <row r="718" spans="1:9" x14ac:dyDescent="0.2">
      <c r="A718" s="1">
        <v>91200035</v>
      </c>
      <c r="B718" s="3" t="s">
        <v>12</v>
      </c>
      <c r="C718" s="1">
        <v>12</v>
      </c>
      <c r="D718" s="1">
        <v>1</v>
      </c>
      <c r="E718" s="1">
        <v>36600</v>
      </c>
      <c r="H718" s="1">
        <v>16097</v>
      </c>
      <c r="I718" s="1">
        <v>150665</v>
      </c>
    </row>
    <row r="719" spans="1:9" x14ac:dyDescent="0.2">
      <c r="A719" s="1">
        <v>91300035</v>
      </c>
      <c r="B719" s="3" t="s">
        <v>12</v>
      </c>
      <c r="C719" s="1">
        <v>13</v>
      </c>
      <c r="D719" s="1">
        <v>1</v>
      </c>
      <c r="E719" s="1">
        <v>39000</v>
      </c>
      <c r="H719" s="1">
        <v>18125</v>
      </c>
      <c r="I719" s="1">
        <v>166762</v>
      </c>
    </row>
    <row r="720" spans="1:9" x14ac:dyDescent="0.2">
      <c r="A720" s="1">
        <v>91400035</v>
      </c>
      <c r="B720" s="3" t="s">
        <v>12</v>
      </c>
      <c r="C720" s="1">
        <v>14</v>
      </c>
      <c r="D720" s="1">
        <v>1</v>
      </c>
      <c r="E720" s="1">
        <v>41400</v>
      </c>
      <c r="H720" s="1">
        <v>21167</v>
      </c>
      <c r="I720" s="1">
        <v>184887</v>
      </c>
    </row>
    <row r="721" spans="1:9" x14ac:dyDescent="0.2">
      <c r="A721" s="1">
        <v>91500035</v>
      </c>
      <c r="B721" s="3" t="s">
        <v>12</v>
      </c>
      <c r="C721" s="1">
        <v>15</v>
      </c>
      <c r="D721" s="1">
        <v>1</v>
      </c>
      <c r="E721" s="1">
        <v>43800</v>
      </c>
      <c r="H721" s="1">
        <v>24209</v>
      </c>
      <c r="I721" s="1">
        <v>206054</v>
      </c>
    </row>
    <row r="722" spans="1:9" x14ac:dyDescent="0.2">
      <c r="A722" s="1">
        <v>91600035</v>
      </c>
      <c r="B722" s="3" t="s">
        <v>12</v>
      </c>
      <c r="C722" s="1">
        <v>16</v>
      </c>
      <c r="D722" s="1">
        <v>1</v>
      </c>
      <c r="E722" s="1">
        <v>46200</v>
      </c>
      <c r="H722" s="1">
        <v>27251</v>
      </c>
      <c r="I722" s="1">
        <v>230263</v>
      </c>
    </row>
    <row r="723" spans="1:9" x14ac:dyDescent="0.2">
      <c r="A723" s="1">
        <v>91700035</v>
      </c>
      <c r="B723" s="3" t="s">
        <v>12</v>
      </c>
      <c r="C723" s="1">
        <v>17</v>
      </c>
      <c r="D723" s="1">
        <v>1</v>
      </c>
      <c r="E723" s="1">
        <v>49200</v>
      </c>
      <c r="H723" s="1">
        <v>30293</v>
      </c>
      <c r="I723" s="1">
        <v>257514</v>
      </c>
    </row>
    <row r="724" spans="1:9" x14ac:dyDescent="0.2">
      <c r="A724" s="1">
        <v>91800035</v>
      </c>
      <c r="B724" s="3" t="s">
        <v>12</v>
      </c>
      <c r="C724" s="1">
        <v>18</v>
      </c>
      <c r="D724" s="1">
        <v>1</v>
      </c>
      <c r="E724" s="1">
        <v>52200</v>
      </c>
      <c r="H724" s="1">
        <v>34602</v>
      </c>
      <c r="I724" s="1">
        <v>287807</v>
      </c>
    </row>
    <row r="725" spans="1:9" x14ac:dyDescent="0.2">
      <c r="A725" s="1">
        <v>91900035</v>
      </c>
      <c r="B725" s="3" t="s">
        <v>12</v>
      </c>
      <c r="C725" s="1">
        <v>19</v>
      </c>
      <c r="D725" s="1">
        <v>1</v>
      </c>
      <c r="E725" s="1">
        <v>55200</v>
      </c>
      <c r="H725" s="1">
        <v>38912</v>
      </c>
      <c r="I725" s="1">
        <v>322409</v>
      </c>
    </row>
    <row r="726" spans="1:9" x14ac:dyDescent="0.2">
      <c r="A726" s="1">
        <v>92000035</v>
      </c>
      <c r="B726" s="3" t="s">
        <v>12</v>
      </c>
      <c r="C726" s="1">
        <v>20</v>
      </c>
      <c r="D726" s="1">
        <v>1</v>
      </c>
      <c r="E726" s="1">
        <v>58200</v>
      </c>
      <c r="H726" s="1">
        <v>43221</v>
      </c>
      <c r="I726" s="1">
        <v>361321</v>
      </c>
    </row>
    <row r="727" spans="1:9" x14ac:dyDescent="0.2">
      <c r="A727" s="1">
        <v>92100035</v>
      </c>
      <c r="B727" s="3" t="s">
        <v>12</v>
      </c>
      <c r="C727" s="1">
        <v>21</v>
      </c>
      <c r="D727" s="1">
        <v>1</v>
      </c>
      <c r="E727" s="1">
        <v>61200</v>
      </c>
      <c r="H727" s="1">
        <v>47531</v>
      </c>
      <c r="I727" s="1">
        <v>404542</v>
      </c>
    </row>
    <row r="728" spans="1:9" x14ac:dyDescent="0.2">
      <c r="A728" s="1">
        <v>92200035</v>
      </c>
      <c r="B728" s="3" t="s">
        <v>12</v>
      </c>
      <c r="C728" s="1">
        <v>22</v>
      </c>
      <c r="D728" s="1">
        <v>1</v>
      </c>
      <c r="E728" s="1">
        <v>64800</v>
      </c>
      <c r="H728" s="1">
        <v>53361</v>
      </c>
      <c r="I728" s="1">
        <v>452073</v>
      </c>
    </row>
    <row r="729" spans="1:9" x14ac:dyDescent="0.2">
      <c r="A729" s="1">
        <v>92300035</v>
      </c>
      <c r="B729" s="3" t="s">
        <v>12</v>
      </c>
      <c r="C729" s="1">
        <v>23</v>
      </c>
      <c r="D729" s="1">
        <v>1</v>
      </c>
      <c r="E729" s="1">
        <v>68400</v>
      </c>
      <c r="H729" s="1">
        <v>59192</v>
      </c>
      <c r="I729" s="1">
        <v>505434</v>
      </c>
    </row>
    <row r="730" spans="1:9" x14ac:dyDescent="0.2">
      <c r="A730" s="1">
        <v>92400035</v>
      </c>
      <c r="B730" s="3" t="s">
        <v>12</v>
      </c>
      <c r="C730" s="1">
        <v>24</v>
      </c>
      <c r="D730" s="1">
        <v>1</v>
      </c>
      <c r="E730" s="1">
        <v>72000</v>
      </c>
      <c r="H730" s="1">
        <v>65022</v>
      </c>
      <c r="I730" s="1">
        <v>564626</v>
      </c>
    </row>
    <row r="731" spans="1:9" x14ac:dyDescent="0.2">
      <c r="A731" s="1">
        <v>92500035</v>
      </c>
      <c r="B731" s="3" t="s">
        <v>12</v>
      </c>
      <c r="C731" s="1">
        <v>25</v>
      </c>
      <c r="D731" s="1">
        <v>1</v>
      </c>
      <c r="E731" s="1">
        <v>75600</v>
      </c>
      <c r="H731" s="1">
        <v>70853</v>
      </c>
      <c r="I731" s="1">
        <v>629648</v>
      </c>
    </row>
    <row r="732" spans="1:9" x14ac:dyDescent="0.2">
      <c r="A732" s="1">
        <v>92600035</v>
      </c>
      <c r="B732" s="3" t="s">
        <v>12</v>
      </c>
      <c r="C732" s="1">
        <v>26</v>
      </c>
      <c r="D732" s="1">
        <v>1</v>
      </c>
      <c r="E732" s="1">
        <v>79200</v>
      </c>
      <c r="H732" s="1">
        <v>78458</v>
      </c>
      <c r="I732" s="1">
        <v>700501</v>
      </c>
    </row>
    <row r="733" spans="1:9" x14ac:dyDescent="0.2">
      <c r="A733" s="1">
        <v>92700035</v>
      </c>
      <c r="B733" s="3" t="s">
        <v>12</v>
      </c>
      <c r="C733" s="1">
        <v>27</v>
      </c>
      <c r="D733" s="1">
        <v>1</v>
      </c>
      <c r="E733" s="1">
        <v>83400</v>
      </c>
      <c r="H733" s="1">
        <v>86063</v>
      </c>
      <c r="I733" s="1">
        <v>778959</v>
      </c>
    </row>
    <row r="734" spans="1:9" x14ac:dyDescent="0.2">
      <c r="A734" s="1">
        <v>92800035</v>
      </c>
      <c r="B734" s="3" t="s">
        <v>12</v>
      </c>
      <c r="C734" s="1">
        <v>28</v>
      </c>
      <c r="D734" s="1">
        <v>1</v>
      </c>
      <c r="E734" s="1">
        <v>87600</v>
      </c>
      <c r="H734" s="1">
        <v>93668</v>
      </c>
      <c r="I734" s="1">
        <v>865022</v>
      </c>
    </row>
    <row r="735" spans="1:9" x14ac:dyDescent="0.2">
      <c r="A735" s="1">
        <v>92900035</v>
      </c>
      <c r="B735" s="3" t="s">
        <v>12</v>
      </c>
      <c r="C735" s="1">
        <v>29</v>
      </c>
      <c r="D735" s="1">
        <v>1</v>
      </c>
      <c r="E735" s="1">
        <v>91800</v>
      </c>
      <c r="H735" s="1">
        <v>101273</v>
      </c>
      <c r="I735" s="1">
        <v>958690</v>
      </c>
    </row>
    <row r="736" spans="1:9" x14ac:dyDescent="0.2">
      <c r="A736" s="1">
        <v>93000035</v>
      </c>
      <c r="B736" s="3" t="s">
        <v>12</v>
      </c>
      <c r="C736" s="1">
        <v>30</v>
      </c>
      <c r="D736" s="1">
        <v>1</v>
      </c>
      <c r="E736" s="1">
        <v>96000</v>
      </c>
      <c r="H736" s="1">
        <v>110906</v>
      </c>
      <c r="I736" s="1">
        <v>1059963</v>
      </c>
    </row>
    <row r="737" spans="1:9" x14ac:dyDescent="0.2">
      <c r="A737" s="1">
        <v>93100035</v>
      </c>
      <c r="B737" s="3" t="s">
        <v>12</v>
      </c>
      <c r="C737" s="1">
        <v>31</v>
      </c>
      <c r="D737" s="1">
        <v>1</v>
      </c>
      <c r="E737" s="1">
        <v>100200</v>
      </c>
      <c r="H737" s="1">
        <v>120539</v>
      </c>
      <c r="I737" s="1">
        <v>1170869</v>
      </c>
    </row>
    <row r="738" spans="1:9" x14ac:dyDescent="0.2">
      <c r="A738" s="1">
        <v>93200035</v>
      </c>
      <c r="B738" s="3" t="s">
        <v>12</v>
      </c>
      <c r="C738" s="1">
        <v>32</v>
      </c>
      <c r="D738" s="1">
        <v>1</v>
      </c>
      <c r="E738" s="1">
        <v>105000</v>
      </c>
      <c r="H738" s="1">
        <v>130172</v>
      </c>
      <c r="I738" s="1">
        <v>1291408</v>
      </c>
    </row>
    <row r="739" spans="1:9" x14ac:dyDescent="0.2">
      <c r="A739" s="1">
        <v>93300035</v>
      </c>
      <c r="B739" s="3" t="s">
        <v>12</v>
      </c>
      <c r="C739" s="1">
        <v>33</v>
      </c>
      <c r="D739" s="1">
        <v>1</v>
      </c>
      <c r="E739" s="1">
        <v>109800</v>
      </c>
      <c r="H739" s="1">
        <v>139805</v>
      </c>
      <c r="I739" s="1">
        <v>1421580</v>
      </c>
    </row>
    <row r="740" spans="1:9" x14ac:dyDescent="0.2">
      <c r="A740" s="1">
        <v>93400035</v>
      </c>
      <c r="B740" s="3" t="s">
        <v>12</v>
      </c>
      <c r="C740" s="1">
        <v>34</v>
      </c>
      <c r="D740" s="1">
        <v>1</v>
      </c>
      <c r="E740" s="1">
        <v>114600</v>
      </c>
      <c r="H740" s="1">
        <v>151719</v>
      </c>
      <c r="I740" s="1">
        <v>1561385</v>
      </c>
    </row>
    <row r="741" spans="1:9" x14ac:dyDescent="0.2">
      <c r="A741" s="1">
        <v>93500035</v>
      </c>
      <c r="B741" s="3" t="s">
        <v>12</v>
      </c>
      <c r="C741" s="1">
        <v>35</v>
      </c>
      <c r="D741" s="1">
        <v>1</v>
      </c>
      <c r="E741" s="1">
        <v>119400</v>
      </c>
      <c r="H741" s="1">
        <v>163634</v>
      </c>
      <c r="I741" s="1">
        <v>1713104</v>
      </c>
    </row>
    <row r="742" spans="1:9" x14ac:dyDescent="0.2">
      <c r="A742" s="1">
        <v>93600035</v>
      </c>
      <c r="B742" s="3" t="s">
        <v>12</v>
      </c>
      <c r="C742" s="1">
        <v>36</v>
      </c>
      <c r="D742" s="1">
        <v>1</v>
      </c>
      <c r="E742" s="1">
        <v>124200</v>
      </c>
      <c r="H742" s="1">
        <v>175548</v>
      </c>
      <c r="I742" s="1">
        <v>1876738</v>
      </c>
    </row>
    <row r="743" spans="1:9" x14ac:dyDescent="0.2">
      <c r="A743" s="1">
        <v>93700035</v>
      </c>
      <c r="B743" s="3" t="s">
        <v>12</v>
      </c>
      <c r="C743" s="1">
        <v>37</v>
      </c>
      <c r="D743" s="1">
        <v>1</v>
      </c>
      <c r="E743" s="1">
        <v>129600</v>
      </c>
      <c r="H743" s="1">
        <v>187463</v>
      </c>
      <c r="I743" s="1">
        <v>2052286</v>
      </c>
    </row>
    <row r="744" spans="1:9" x14ac:dyDescent="0.2">
      <c r="A744" s="1">
        <v>93800035</v>
      </c>
      <c r="B744" s="3" t="s">
        <v>12</v>
      </c>
      <c r="C744" s="1">
        <v>38</v>
      </c>
      <c r="D744" s="1">
        <v>1</v>
      </c>
      <c r="E744" s="1">
        <v>135000</v>
      </c>
      <c r="H744" s="1">
        <v>201912</v>
      </c>
      <c r="I744" s="1">
        <v>2239749</v>
      </c>
    </row>
    <row r="745" spans="1:9" x14ac:dyDescent="0.2">
      <c r="A745" s="1">
        <v>93900035</v>
      </c>
      <c r="B745" s="3" t="s">
        <v>12</v>
      </c>
      <c r="C745" s="1">
        <v>39</v>
      </c>
      <c r="D745" s="1">
        <v>1</v>
      </c>
      <c r="E745" s="1">
        <v>140400</v>
      </c>
      <c r="H745" s="1">
        <v>216362</v>
      </c>
      <c r="I745" s="1">
        <v>2441661</v>
      </c>
    </row>
    <row r="746" spans="1:9" x14ac:dyDescent="0.2">
      <c r="A746" s="1">
        <v>94000035</v>
      </c>
      <c r="B746" s="3" t="s">
        <v>12</v>
      </c>
      <c r="C746" s="1">
        <v>40</v>
      </c>
      <c r="D746" s="1">
        <v>1</v>
      </c>
      <c r="E746" s="1">
        <v>145800</v>
      </c>
      <c r="H746" s="1">
        <v>230811</v>
      </c>
      <c r="I746" s="1">
        <v>2658023</v>
      </c>
    </row>
    <row r="747" spans="1:9" x14ac:dyDescent="0.2">
      <c r="A747" s="1">
        <v>94100035</v>
      </c>
      <c r="B747" s="3" t="s">
        <v>12</v>
      </c>
      <c r="C747" s="1">
        <v>41</v>
      </c>
      <c r="D747" s="1">
        <v>1</v>
      </c>
      <c r="E747" s="1">
        <v>151200</v>
      </c>
      <c r="H747" s="1">
        <v>245261</v>
      </c>
      <c r="I747" s="1">
        <v>2888834</v>
      </c>
    </row>
    <row r="748" spans="1:9" x14ac:dyDescent="0.2">
      <c r="A748" s="1">
        <v>94200035</v>
      </c>
      <c r="B748" s="3" t="s">
        <v>12</v>
      </c>
      <c r="C748" s="1">
        <v>42</v>
      </c>
      <c r="D748" s="1">
        <v>1</v>
      </c>
      <c r="E748" s="1">
        <v>157200</v>
      </c>
      <c r="H748" s="1">
        <v>262499</v>
      </c>
      <c r="I748" s="1">
        <v>3134095</v>
      </c>
    </row>
    <row r="749" spans="1:9" x14ac:dyDescent="0.2">
      <c r="A749" s="1">
        <v>94300035</v>
      </c>
      <c r="B749" s="3" t="s">
        <v>12</v>
      </c>
      <c r="C749" s="1">
        <v>43</v>
      </c>
      <c r="D749" s="1">
        <v>1</v>
      </c>
      <c r="E749" s="1">
        <v>163200</v>
      </c>
      <c r="H749" s="1">
        <v>279737</v>
      </c>
      <c r="I749" s="1">
        <v>3396594</v>
      </c>
    </row>
    <row r="750" spans="1:9" x14ac:dyDescent="0.2">
      <c r="A750" s="1">
        <v>94400035</v>
      </c>
      <c r="B750" s="3" t="s">
        <v>12</v>
      </c>
      <c r="C750" s="1">
        <v>44</v>
      </c>
      <c r="D750" s="1">
        <v>1</v>
      </c>
      <c r="E750" s="1">
        <v>169200</v>
      </c>
      <c r="H750" s="1">
        <v>296975</v>
      </c>
      <c r="I750" s="1">
        <v>3676331</v>
      </c>
    </row>
    <row r="751" spans="1:9" x14ac:dyDescent="0.2">
      <c r="A751" s="1">
        <v>94500035</v>
      </c>
      <c r="B751" s="3" t="s">
        <v>12</v>
      </c>
      <c r="C751" s="1">
        <v>45</v>
      </c>
      <c r="D751" s="1">
        <v>1</v>
      </c>
      <c r="E751" s="1">
        <v>175200</v>
      </c>
      <c r="H751" s="1">
        <v>314213</v>
      </c>
      <c r="I751" s="1">
        <v>3973306</v>
      </c>
    </row>
    <row r="752" spans="1:9" x14ac:dyDescent="0.2">
      <c r="A752" s="1">
        <v>94600035</v>
      </c>
      <c r="B752" s="3" t="s">
        <v>12</v>
      </c>
      <c r="C752" s="1">
        <v>46</v>
      </c>
      <c r="D752" s="1">
        <v>1</v>
      </c>
      <c r="E752" s="1">
        <v>181200</v>
      </c>
      <c r="H752" s="1">
        <v>334493</v>
      </c>
      <c r="I752" s="1">
        <v>4287519</v>
      </c>
    </row>
    <row r="753" spans="1:9" x14ac:dyDescent="0.2">
      <c r="A753" s="1">
        <v>94700035</v>
      </c>
      <c r="B753" s="3" t="s">
        <v>12</v>
      </c>
      <c r="C753" s="1">
        <v>47</v>
      </c>
      <c r="D753" s="1">
        <v>1</v>
      </c>
      <c r="E753" s="1">
        <v>187800</v>
      </c>
      <c r="H753" s="1">
        <v>354773</v>
      </c>
      <c r="I753" s="1">
        <v>4622012</v>
      </c>
    </row>
    <row r="754" spans="1:9" x14ac:dyDescent="0.2">
      <c r="A754" s="1">
        <v>94800035</v>
      </c>
      <c r="B754" s="3" t="s">
        <v>12</v>
      </c>
      <c r="C754" s="1">
        <v>48</v>
      </c>
      <c r="D754" s="1">
        <v>1</v>
      </c>
      <c r="E754" s="1">
        <v>194400</v>
      </c>
      <c r="H754" s="1">
        <v>375053</v>
      </c>
      <c r="I754" s="1">
        <v>4976785</v>
      </c>
    </row>
    <row r="755" spans="1:9" x14ac:dyDescent="0.2">
      <c r="A755" s="1">
        <v>94900035</v>
      </c>
      <c r="B755" s="3" t="s">
        <v>12</v>
      </c>
      <c r="C755" s="1">
        <v>49</v>
      </c>
      <c r="D755" s="1">
        <v>1</v>
      </c>
      <c r="E755" s="1">
        <v>201000</v>
      </c>
      <c r="H755" s="1">
        <v>395333</v>
      </c>
      <c r="I755" s="1">
        <v>5351838</v>
      </c>
    </row>
    <row r="756" spans="1:9" x14ac:dyDescent="0.2">
      <c r="A756" s="1">
        <v>95000035</v>
      </c>
      <c r="B756" s="3" t="s">
        <v>12</v>
      </c>
      <c r="C756" s="1">
        <v>50</v>
      </c>
      <c r="D756" s="1">
        <v>1</v>
      </c>
      <c r="E756" s="1">
        <v>207600</v>
      </c>
      <c r="H756" s="1">
        <v>418908</v>
      </c>
      <c r="I756" s="1">
        <v>5747171</v>
      </c>
    </row>
    <row r="757" spans="1:9" x14ac:dyDescent="0.2">
      <c r="A757" s="1">
        <v>90100041</v>
      </c>
      <c r="B757" s="3" t="s">
        <v>13</v>
      </c>
      <c r="C757" s="1">
        <v>1</v>
      </c>
      <c r="D757" s="1">
        <v>4</v>
      </c>
      <c r="E757" s="1">
        <v>160</v>
      </c>
      <c r="H757" s="1">
        <v>750</v>
      </c>
      <c r="I757" s="1">
        <v>240</v>
      </c>
    </row>
    <row r="758" spans="1:9" x14ac:dyDescent="0.2">
      <c r="A758" s="1">
        <v>90200041</v>
      </c>
      <c r="B758" s="3" t="s">
        <v>13</v>
      </c>
      <c r="C758" s="1">
        <v>2</v>
      </c>
      <c r="D758" s="1">
        <v>4</v>
      </c>
      <c r="E758" s="1">
        <v>170</v>
      </c>
      <c r="H758" s="1">
        <v>1050</v>
      </c>
      <c r="I758" s="1">
        <v>990</v>
      </c>
    </row>
    <row r="759" spans="1:9" x14ac:dyDescent="0.2">
      <c r="A759" s="1">
        <v>90300041</v>
      </c>
      <c r="B759" s="3" t="s">
        <v>13</v>
      </c>
      <c r="C759" s="1">
        <v>3</v>
      </c>
      <c r="D759" s="1">
        <v>4</v>
      </c>
      <c r="E759" s="1">
        <v>180</v>
      </c>
      <c r="H759" s="1">
        <v>1350</v>
      </c>
      <c r="I759" s="1">
        <v>2040</v>
      </c>
    </row>
    <row r="760" spans="1:9" x14ac:dyDescent="0.2">
      <c r="A760" s="1">
        <v>90400041</v>
      </c>
      <c r="B760" s="3" t="s">
        <v>13</v>
      </c>
      <c r="C760" s="1">
        <v>4</v>
      </c>
      <c r="D760" s="1">
        <v>4</v>
      </c>
      <c r="E760" s="1">
        <v>190</v>
      </c>
      <c r="H760" s="1">
        <v>1650</v>
      </c>
      <c r="I760" s="1">
        <v>3390</v>
      </c>
    </row>
    <row r="761" spans="1:9" x14ac:dyDescent="0.2">
      <c r="A761" s="1">
        <v>90500041</v>
      </c>
      <c r="B761" s="3" t="s">
        <v>13</v>
      </c>
      <c r="C761" s="1">
        <v>5</v>
      </c>
      <c r="D761" s="1">
        <v>4</v>
      </c>
      <c r="E761" s="1">
        <v>200</v>
      </c>
      <c r="H761" s="1">
        <v>1950</v>
      </c>
      <c r="I761" s="1">
        <v>5040</v>
      </c>
    </row>
    <row r="762" spans="1:9" x14ac:dyDescent="0.2">
      <c r="A762" s="1">
        <v>90600041</v>
      </c>
      <c r="B762" s="3" t="s">
        <v>13</v>
      </c>
      <c r="C762" s="1">
        <v>6</v>
      </c>
      <c r="D762" s="1">
        <v>4</v>
      </c>
      <c r="E762" s="1">
        <v>210</v>
      </c>
      <c r="H762" s="1">
        <v>2450</v>
      </c>
      <c r="I762" s="1">
        <v>6990</v>
      </c>
    </row>
    <row r="763" spans="1:9" x14ac:dyDescent="0.2">
      <c r="A763" s="1">
        <v>90700041</v>
      </c>
      <c r="B763" s="3" t="s">
        <v>13</v>
      </c>
      <c r="C763" s="1">
        <v>7</v>
      </c>
      <c r="D763" s="1">
        <v>4</v>
      </c>
      <c r="E763" s="1">
        <v>225</v>
      </c>
      <c r="H763" s="1">
        <v>2950</v>
      </c>
      <c r="I763" s="1">
        <v>9440</v>
      </c>
    </row>
    <row r="764" spans="1:9" x14ac:dyDescent="0.2">
      <c r="A764" s="1">
        <v>90800041</v>
      </c>
      <c r="B764" s="3" t="s">
        <v>13</v>
      </c>
      <c r="C764" s="1">
        <v>8</v>
      </c>
      <c r="D764" s="1">
        <v>4</v>
      </c>
      <c r="E764" s="1">
        <v>240</v>
      </c>
      <c r="H764" s="1">
        <v>3450</v>
      </c>
      <c r="I764" s="1">
        <v>12390</v>
      </c>
    </row>
    <row r="765" spans="1:9" x14ac:dyDescent="0.2">
      <c r="A765" s="1">
        <v>90900041</v>
      </c>
      <c r="B765" s="3" t="s">
        <v>13</v>
      </c>
      <c r="C765" s="1">
        <v>9</v>
      </c>
      <c r="D765" s="1">
        <v>4</v>
      </c>
      <c r="E765" s="1">
        <v>255</v>
      </c>
      <c r="H765" s="1">
        <v>3950</v>
      </c>
      <c r="I765" s="1">
        <v>15840</v>
      </c>
    </row>
    <row r="766" spans="1:9" x14ac:dyDescent="0.2">
      <c r="A766" s="1">
        <v>91000041</v>
      </c>
      <c r="B766" s="3" t="s">
        <v>13</v>
      </c>
      <c r="C766" s="1">
        <v>10</v>
      </c>
      <c r="D766" s="1">
        <v>4</v>
      </c>
      <c r="E766" s="1">
        <v>270</v>
      </c>
      <c r="H766" s="1">
        <v>4750</v>
      </c>
      <c r="I766" s="1">
        <v>19790</v>
      </c>
    </row>
    <row r="767" spans="1:9" x14ac:dyDescent="0.2">
      <c r="A767" s="1">
        <v>91100041</v>
      </c>
      <c r="B767" s="3" t="s">
        <v>13</v>
      </c>
      <c r="C767" s="1">
        <v>11</v>
      </c>
      <c r="D767" s="1">
        <v>4</v>
      </c>
      <c r="E767" s="1">
        <v>285</v>
      </c>
      <c r="H767" s="1">
        <v>5550</v>
      </c>
      <c r="I767" s="1">
        <v>24540</v>
      </c>
    </row>
    <row r="768" spans="1:9" x14ac:dyDescent="0.2">
      <c r="A768" s="1">
        <v>91200041</v>
      </c>
      <c r="B768" s="3" t="s">
        <v>13</v>
      </c>
      <c r="C768" s="1">
        <v>12</v>
      </c>
      <c r="D768" s="1">
        <v>4</v>
      </c>
      <c r="E768" s="1">
        <v>305</v>
      </c>
      <c r="H768" s="1">
        <v>6350</v>
      </c>
      <c r="I768" s="1">
        <v>30090</v>
      </c>
    </row>
    <row r="769" spans="1:9" x14ac:dyDescent="0.2">
      <c r="A769" s="1">
        <v>91300041</v>
      </c>
      <c r="B769" s="3" t="s">
        <v>13</v>
      </c>
      <c r="C769" s="1">
        <v>13</v>
      </c>
      <c r="D769" s="1">
        <v>4</v>
      </c>
      <c r="E769" s="1">
        <v>325</v>
      </c>
      <c r="H769" s="1">
        <v>7150</v>
      </c>
      <c r="I769" s="1">
        <v>36440</v>
      </c>
    </row>
    <row r="770" spans="1:9" x14ac:dyDescent="0.2">
      <c r="A770" s="1">
        <v>91400041</v>
      </c>
      <c r="B770" s="3" t="s">
        <v>13</v>
      </c>
      <c r="C770" s="1">
        <v>14</v>
      </c>
      <c r="D770" s="1">
        <v>4</v>
      </c>
      <c r="E770" s="1">
        <v>345</v>
      </c>
      <c r="H770" s="1">
        <v>8350</v>
      </c>
      <c r="I770" s="1">
        <v>43590</v>
      </c>
    </row>
    <row r="771" spans="1:9" x14ac:dyDescent="0.2">
      <c r="A771" s="1">
        <v>91500041</v>
      </c>
      <c r="B771" s="3" t="s">
        <v>13</v>
      </c>
      <c r="C771" s="1">
        <v>15</v>
      </c>
      <c r="D771" s="1">
        <v>4</v>
      </c>
      <c r="E771" s="1">
        <v>365</v>
      </c>
      <c r="H771" s="1">
        <v>9550</v>
      </c>
      <c r="I771" s="1">
        <v>51940</v>
      </c>
    </row>
    <row r="772" spans="1:9" x14ac:dyDescent="0.2">
      <c r="A772" s="1">
        <v>91600041</v>
      </c>
      <c r="B772" s="3" t="s">
        <v>13</v>
      </c>
      <c r="C772" s="1">
        <v>16</v>
      </c>
      <c r="D772" s="1">
        <v>4</v>
      </c>
      <c r="E772" s="1">
        <v>385</v>
      </c>
      <c r="H772" s="1">
        <v>10750</v>
      </c>
      <c r="I772" s="1">
        <v>61490</v>
      </c>
    </row>
    <row r="773" spans="1:9" x14ac:dyDescent="0.2">
      <c r="A773" s="1">
        <v>91700041</v>
      </c>
      <c r="B773" s="3" t="s">
        <v>13</v>
      </c>
      <c r="C773" s="1">
        <v>17</v>
      </c>
      <c r="D773" s="1">
        <v>4</v>
      </c>
      <c r="E773" s="1">
        <v>410</v>
      </c>
      <c r="H773" s="1">
        <v>11950</v>
      </c>
      <c r="I773" s="1">
        <v>72240</v>
      </c>
    </row>
    <row r="774" spans="1:9" x14ac:dyDescent="0.2">
      <c r="A774" s="1">
        <v>91800041</v>
      </c>
      <c r="B774" s="3" t="s">
        <v>13</v>
      </c>
      <c r="C774" s="1">
        <v>18</v>
      </c>
      <c r="D774" s="1">
        <v>4</v>
      </c>
      <c r="E774" s="1">
        <v>435</v>
      </c>
      <c r="H774" s="1">
        <v>13650</v>
      </c>
      <c r="I774" s="1">
        <v>84190</v>
      </c>
    </row>
    <row r="775" spans="1:9" x14ac:dyDescent="0.2">
      <c r="A775" s="1">
        <v>91900041</v>
      </c>
      <c r="B775" s="3" t="s">
        <v>13</v>
      </c>
      <c r="C775" s="1">
        <v>19</v>
      </c>
      <c r="D775" s="1">
        <v>4</v>
      </c>
      <c r="E775" s="1">
        <v>460</v>
      </c>
      <c r="H775" s="1">
        <v>15350</v>
      </c>
      <c r="I775" s="1">
        <v>97840</v>
      </c>
    </row>
    <row r="776" spans="1:9" x14ac:dyDescent="0.2">
      <c r="A776" s="1">
        <v>92000041</v>
      </c>
      <c r="B776" s="3" t="s">
        <v>13</v>
      </c>
      <c r="C776" s="1">
        <v>20</v>
      </c>
      <c r="D776" s="1">
        <v>4</v>
      </c>
      <c r="E776" s="1">
        <v>485</v>
      </c>
      <c r="H776" s="1">
        <v>17050</v>
      </c>
      <c r="I776" s="1">
        <v>113190</v>
      </c>
    </row>
    <row r="777" spans="1:9" x14ac:dyDescent="0.2">
      <c r="A777" s="1">
        <v>92100041</v>
      </c>
      <c r="B777" s="3" t="s">
        <v>13</v>
      </c>
      <c r="C777" s="1">
        <v>21</v>
      </c>
      <c r="D777" s="1">
        <v>4</v>
      </c>
      <c r="E777" s="1">
        <v>510</v>
      </c>
      <c r="H777" s="1">
        <v>18750</v>
      </c>
      <c r="I777" s="1">
        <v>130240</v>
      </c>
    </row>
    <row r="778" spans="1:9" x14ac:dyDescent="0.2">
      <c r="A778" s="1">
        <v>92200041</v>
      </c>
      <c r="B778" s="3" t="s">
        <v>13</v>
      </c>
      <c r="C778" s="1">
        <v>22</v>
      </c>
      <c r="D778" s="1">
        <v>4</v>
      </c>
      <c r="E778" s="1">
        <v>540</v>
      </c>
      <c r="H778" s="1">
        <v>21050</v>
      </c>
      <c r="I778" s="1">
        <v>148990</v>
      </c>
    </row>
    <row r="779" spans="1:9" x14ac:dyDescent="0.2">
      <c r="A779" s="1">
        <v>92300041</v>
      </c>
      <c r="B779" s="3" t="s">
        <v>13</v>
      </c>
      <c r="C779" s="1">
        <v>23</v>
      </c>
      <c r="D779" s="1">
        <v>4</v>
      </c>
      <c r="E779" s="1">
        <v>570</v>
      </c>
      <c r="H779" s="1">
        <v>23350</v>
      </c>
      <c r="I779" s="1">
        <v>170040</v>
      </c>
    </row>
    <row r="780" spans="1:9" x14ac:dyDescent="0.2">
      <c r="A780" s="1">
        <v>92400041</v>
      </c>
      <c r="B780" s="3" t="s">
        <v>13</v>
      </c>
      <c r="C780" s="1">
        <v>24</v>
      </c>
      <c r="D780" s="1">
        <v>4</v>
      </c>
      <c r="E780" s="1">
        <v>600</v>
      </c>
      <c r="H780" s="1">
        <v>25650</v>
      </c>
      <c r="I780" s="1">
        <v>193390</v>
      </c>
    </row>
    <row r="781" spans="1:9" x14ac:dyDescent="0.2">
      <c r="A781" s="1">
        <v>92500041</v>
      </c>
      <c r="B781" s="3" t="s">
        <v>13</v>
      </c>
      <c r="C781" s="1">
        <v>25</v>
      </c>
      <c r="D781" s="1">
        <v>4</v>
      </c>
      <c r="E781" s="1">
        <v>630</v>
      </c>
      <c r="H781" s="1">
        <v>27950</v>
      </c>
      <c r="I781" s="1">
        <v>219040</v>
      </c>
    </row>
    <row r="782" spans="1:9" x14ac:dyDescent="0.2">
      <c r="A782" s="1">
        <v>92600041</v>
      </c>
      <c r="B782" s="3" t="s">
        <v>13</v>
      </c>
      <c r="C782" s="1">
        <v>26</v>
      </c>
      <c r="D782" s="1">
        <v>4</v>
      </c>
      <c r="E782" s="1">
        <v>660</v>
      </c>
      <c r="H782" s="1">
        <v>30950</v>
      </c>
      <c r="I782" s="1">
        <v>246990</v>
      </c>
    </row>
    <row r="783" spans="1:9" x14ac:dyDescent="0.2">
      <c r="A783" s="1">
        <v>92700041</v>
      </c>
      <c r="B783" s="3" t="s">
        <v>13</v>
      </c>
      <c r="C783" s="1">
        <v>27</v>
      </c>
      <c r="D783" s="1">
        <v>4</v>
      </c>
      <c r="E783" s="1">
        <v>695</v>
      </c>
      <c r="H783" s="1">
        <v>33950</v>
      </c>
      <c r="I783" s="1">
        <v>277940</v>
      </c>
    </row>
    <row r="784" spans="1:9" x14ac:dyDescent="0.2">
      <c r="A784" s="1">
        <v>92800041</v>
      </c>
      <c r="B784" s="3" t="s">
        <v>13</v>
      </c>
      <c r="C784" s="1">
        <v>28</v>
      </c>
      <c r="D784" s="1">
        <v>4</v>
      </c>
      <c r="E784" s="1">
        <v>730</v>
      </c>
      <c r="H784" s="1">
        <v>36950</v>
      </c>
      <c r="I784" s="1">
        <v>311890</v>
      </c>
    </row>
    <row r="785" spans="1:9" x14ac:dyDescent="0.2">
      <c r="A785" s="1">
        <v>92900041</v>
      </c>
      <c r="B785" s="3" t="s">
        <v>13</v>
      </c>
      <c r="C785" s="1">
        <v>29</v>
      </c>
      <c r="D785" s="1">
        <v>4</v>
      </c>
      <c r="E785" s="1">
        <v>765</v>
      </c>
      <c r="H785" s="1">
        <v>39950</v>
      </c>
      <c r="I785" s="1">
        <v>348840</v>
      </c>
    </row>
    <row r="786" spans="1:9" x14ac:dyDescent="0.2">
      <c r="A786" s="1">
        <v>93000041</v>
      </c>
      <c r="B786" s="3" t="s">
        <v>13</v>
      </c>
      <c r="C786" s="1">
        <v>30</v>
      </c>
      <c r="D786" s="1">
        <v>4</v>
      </c>
      <c r="E786" s="1">
        <v>800</v>
      </c>
      <c r="H786" s="1">
        <v>43750</v>
      </c>
      <c r="I786" s="1">
        <v>388790</v>
      </c>
    </row>
    <row r="787" spans="1:9" x14ac:dyDescent="0.2">
      <c r="A787" s="1">
        <v>93100041</v>
      </c>
      <c r="B787" s="3" t="s">
        <v>13</v>
      </c>
      <c r="C787" s="1">
        <v>31</v>
      </c>
      <c r="D787" s="1">
        <v>4</v>
      </c>
      <c r="E787" s="1">
        <v>835</v>
      </c>
      <c r="H787" s="1">
        <v>47550</v>
      </c>
      <c r="I787" s="1">
        <v>432540</v>
      </c>
    </row>
    <row r="788" spans="1:9" x14ac:dyDescent="0.2">
      <c r="A788" s="1">
        <v>93200041</v>
      </c>
      <c r="B788" s="3" t="s">
        <v>13</v>
      </c>
      <c r="C788" s="1">
        <v>32</v>
      </c>
      <c r="D788" s="1">
        <v>4</v>
      </c>
      <c r="E788" s="1">
        <v>875</v>
      </c>
      <c r="H788" s="1">
        <v>51350</v>
      </c>
      <c r="I788" s="1">
        <v>480090</v>
      </c>
    </row>
    <row r="789" spans="1:9" x14ac:dyDescent="0.2">
      <c r="A789" s="1">
        <v>93300041</v>
      </c>
      <c r="B789" s="3" t="s">
        <v>13</v>
      </c>
      <c r="C789" s="1">
        <v>33</v>
      </c>
      <c r="D789" s="1">
        <v>4</v>
      </c>
      <c r="E789" s="1">
        <v>915</v>
      </c>
      <c r="H789" s="1">
        <v>55150</v>
      </c>
      <c r="I789" s="1">
        <v>531440</v>
      </c>
    </row>
    <row r="790" spans="1:9" x14ac:dyDescent="0.2">
      <c r="A790" s="1">
        <v>93400041</v>
      </c>
      <c r="B790" s="3" t="s">
        <v>13</v>
      </c>
      <c r="C790" s="1">
        <v>34</v>
      </c>
      <c r="D790" s="1">
        <v>4</v>
      </c>
      <c r="E790" s="1">
        <v>955</v>
      </c>
      <c r="H790" s="1">
        <v>59850</v>
      </c>
      <c r="I790" s="1">
        <v>586590</v>
      </c>
    </row>
    <row r="791" spans="1:9" x14ac:dyDescent="0.2">
      <c r="A791" s="1">
        <v>93500041</v>
      </c>
      <c r="B791" s="3" t="s">
        <v>13</v>
      </c>
      <c r="C791" s="1">
        <v>35</v>
      </c>
      <c r="D791" s="1">
        <v>4</v>
      </c>
      <c r="E791" s="1">
        <v>995</v>
      </c>
      <c r="H791" s="1">
        <v>64550</v>
      </c>
      <c r="I791" s="1">
        <v>646440</v>
      </c>
    </row>
    <row r="792" spans="1:9" x14ac:dyDescent="0.2">
      <c r="A792" s="1">
        <v>93600041</v>
      </c>
      <c r="B792" s="3" t="s">
        <v>13</v>
      </c>
      <c r="C792" s="1">
        <v>36</v>
      </c>
      <c r="D792" s="1">
        <v>4</v>
      </c>
      <c r="E792" s="1">
        <v>1035</v>
      </c>
      <c r="H792" s="1">
        <v>69250</v>
      </c>
      <c r="I792" s="1">
        <v>710990</v>
      </c>
    </row>
    <row r="793" spans="1:9" x14ac:dyDescent="0.2">
      <c r="A793" s="1">
        <v>93700041</v>
      </c>
      <c r="B793" s="3" t="s">
        <v>13</v>
      </c>
      <c r="C793" s="1">
        <v>37</v>
      </c>
      <c r="D793" s="1">
        <v>4</v>
      </c>
      <c r="E793" s="1">
        <v>1080</v>
      </c>
      <c r="H793" s="1">
        <v>73950</v>
      </c>
      <c r="I793" s="1">
        <v>780240</v>
      </c>
    </row>
    <row r="794" spans="1:9" x14ac:dyDescent="0.2">
      <c r="A794" s="1">
        <v>93800041</v>
      </c>
      <c r="B794" s="3" t="s">
        <v>13</v>
      </c>
      <c r="C794" s="1">
        <v>38</v>
      </c>
      <c r="D794" s="1">
        <v>4</v>
      </c>
      <c r="E794" s="1">
        <v>1125</v>
      </c>
      <c r="H794" s="1">
        <v>79650</v>
      </c>
      <c r="I794" s="1">
        <v>854190</v>
      </c>
    </row>
    <row r="795" spans="1:9" x14ac:dyDescent="0.2">
      <c r="A795" s="1">
        <v>93900041</v>
      </c>
      <c r="B795" s="3" t="s">
        <v>13</v>
      </c>
      <c r="C795" s="1">
        <v>39</v>
      </c>
      <c r="D795" s="1">
        <v>4</v>
      </c>
      <c r="E795" s="1">
        <v>1170</v>
      </c>
      <c r="H795" s="1">
        <v>85350</v>
      </c>
      <c r="I795" s="1">
        <v>933840</v>
      </c>
    </row>
    <row r="796" spans="1:9" x14ac:dyDescent="0.2">
      <c r="A796" s="1">
        <v>94000041</v>
      </c>
      <c r="B796" s="3" t="s">
        <v>13</v>
      </c>
      <c r="C796" s="1">
        <v>40</v>
      </c>
      <c r="D796" s="1">
        <v>4</v>
      </c>
      <c r="E796" s="1">
        <v>1215</v>
      </c>
      <c r="H796" s="1">
        <v>91050</v>
      </c>
      <c r="I796" s="1">
        <v>1019190</v>
      </c>
    </row>
    <row r="797" spans="1:9" x14ac:dyDescent="0.2">
      <c r="A797" s="1">
        <v>94100041</v>
      </c>
      <c r="B797" s="3" t="s">
        <v>13</v>
      </c>
      <c r="C797" s="1">
        <v>41</v>
      </c>
      <c r="D797" s="1">
        <v>4</v>
      </c>
      <c r="E797" s="1">
        <v>1260</v>
      </c>
      <c r="H797" s="1">
        <v>96750</v>
      </c>
      <c r="I797" s="1">
        <v>1110240</v>
      </c>
    </row>
    <row r="798" spans="1:9" x14ac:dyDescent="0.2">
      <c r="A798" s="1">
        <v>94200041</v>
      </c>
      <c r="B798" s="3" t="s">
        <v>13</v>
      </c>
      <c r="C798" s="1">
        <v>42</v>
      </c>
      <c r="D798" s="1">
        <v>4</v>
      </c>
      <c r="E798" s="1">
        <v>1310</v>
      </c>
      <c r="H798" s="1">
        <v>103550</v>
      </c>
      <c r="I798" s="1">
        <v>1206990</v>
      </c>
    </row>
    <row r="799" spans="1:9" x14ac:dyDescent="0.2">
      <c r="A799" s="1">
        <v>94300041</v>
      </c>
      <c r="B799" s="3" t="s">
        <v>13</v>
      </c>
      <c r="C799" s="1">
        <v>43</v>
      </c>
      <c r="D799" s="1">
        <v>4</v>
      </c>
      <c r="E799" s="1">
        <v>1360</v>
      </c>
      <c r="H799" s="1">
        <v>110350</v>
      </c>
      <c r="I799" s="1">
        <v>1310540</v>
      </c>
    </row>
    <row r="800" spans="1:9" x14ac:dyDescent="0.2">
      <c r="A800" s="1">
        <v>94400041</v>
      </c>
      <c r="B800" s="3" t="s">
        <v>13</v>
      </c>
      <c r="C800" s="1">
        <v>44</v>
      </c>
      <c r="D800" s="1">
        <v>4</v>
      </c>
      <c r="E800" s="1">
        <v>1410</v>
      </c>
      <c r="H800" s="1">
        <v>117150</v>
      </c>
      <c r="I800" s="1">
        <v>1420890</v>
      </c>
    </row>
    <row r="801" spans="1:9" x14ac:dyDescent="0.2">
      <c r="A801" s="1">
        <v>94500041</v>
      </c>
      <c r="B801" s="3" t="s">
        <v>13</v>
      </c>
      <c r="C801" s="1">
        <v>45</v>
      </c>
      <c r="D801" s="1">
        <v>4</v>
      </c>
      <c r="E801" s="1">
        <v>1460</v>
      </c>
      <c r="H801" s="1">
        <v>123950</v>
      </c>
      <c r="I801" s="1">
        <v>1538040</v>
      </c>
    </row>
    <row r="802" spans="1:9" x14ac:dyDescent="0.2">
      <c r="A802" s="1">
        <v>94600041</v>
      </c>
      <c r="B802" s="3" t="s">
        <v>13</v>
      </c>
      <c r="C802" s="1">
        <v>46</v>
      </c>
      <c r="D802" s="1">
        <v>4</v>
      </c>
      <c r="E802" s="1">
        <v>1510</v>
      </c>
      <c r="H802" s="1">
        <v>131950</v>
      </c>
      <c r="I802" s="1">
        <v>1661990</v>
      </c>
    </row>
    <row r="803" spans="1:9" x14ac:dyDescent="0.2">
      <c r="A803" s="1">
        <v>94700041</v>
      </c>
      <c r="B803" s="3" t="s">
        <v>13</v>
      </c>
      <c r="C803" s="1">
        <v>47</v>
      </c>
      <c r="D803" s="1">
        <v>4</v>
      </c>
      <c r="E803" s="1">
        <v>1565</v>
      </c>
      <c r="H803" s="1">
        <v>139950</v>
      </c>
      <c r="I803" s="1">
        <v>1793940</v>
      </c>
    </row>
    <row r="804" spans="1:9" x14ac:dyDescent="0.2">
      <c r="A804" s="1">
        <v>94800041</v>
      </c>
      <c r="B804" s="3" t="s">
        <v>13</v>
      </c>
      <c r="C804" s="1">
        <v>48</v>
      </c>
      <c r="D804" s="1">
        <v>4</v>
      </c>
      <c r="E804" s="1">
        <v>1620</v>
      </c>
      <c r="H804" s="1">
        <v>147950</v>
      </c>
      <c r="I804" s="1">
        <v>1933890</v>
      </c>
    </row>
    <row r="805" spans="1:9" x14ac:dyDescent="0.2">
      <c r="A805" s="1">
        <v>94900041</v>
      </c>
      <c r="B805" s="3" t="s">
        <v>13</v>
      </c>
      <c r="C805" s="1">
        <v>49</v>
      </c>
      <c r="D805" s="1">
        <v>4</v>
      </c>
      <c r="E805" s="1">
        <v>1675</v>
      </c>
      <c r="H805" s="1">
        <v>155950</v>
      </c>
      <c r="I805" s="1">
        <v>2081840</v>
      </c>
    </row>
    <row r="806" spans="1:9" x14ac:dyDescent="0.2">
      <c r="A806" s="1">
        <v>95000041</v>
      </c>
      <c r="B806" s="3" t="s">
        <v>13</v>
      </c>
      <c r="C806" s="1">
        <v>50</v>
      </c>
      <c r="D806" s="1">
        <v>4</v>
      </c>
      <c r="E806" s="1">
        <v>1730</v>
      </c>
      <c r="H806" s="1">
        <v>165250</v>
      </c>
      <c r="I806" s="1">
        <v>2237790</v>
      </c>
    </row>
    <row r="807" spans="1:9" x14ac:dyDescent="0.2">
      <c r="A807" s="1">
        <v>90100042</v>
      </c>
      <c r="B807" s="3" t="s">
        <v>13</v>
      </c>
      <c r="C807" s="1">
        <v>1</v>
      </c>
      <c r="D807" s="1">
        <v>4</v>
      </c>
      <c r="E807" s="1">
        <v>240</v>
      </c>
      <c r="H807" s="1">
        <v>900</v>
      </c>
      <c r="I807" s="1">
        <v>1200</v>
      </c>
    </row>
    <row r="808" spans="1:9" x14ac:dyDescent="0.2">
      <c r="A808" s="1">
        <v>90200042</v>
      </c>
      <c r="B808" s="3" t="s">
        <v>13</v>
      </c>
      <c r="C808" s="1">
        <v>2</v>
      </c>
      <c r="D808" s="1">
        <v>4</v>
      </c>
      <c r="E808" s="1">
        <v>255</v>
      </c>
      <c r="H808" s="1">
        <v>1260</v>
      </c>
      <c r="I808" s="1">
        <v>2100</v>
      </c>
    </row>
    <row r="809" spans="1:9" x14ac:dyDescent="0.2">
      <c r="A809" s="1">
        <v>90300042</v>
      </c>
      <c r="B809" s="3" t="s">
        <v>13</v>
      </c>
      <c r="C809" s="1">
        <v>3</v>
      </c>
      <c r="D809" s="1">
        <v>4</v>
      </c>
      <c r="E809" s="1">
        <v>270</v>
      </c>
      <c r="H809" s="1">
        <v>1620</v>
      </c>
      <c r="I809" s="1">
        <v>3360</v>
      </c>
    </row>
    <row r="810" spans="1:9" x14ac:dyDescent="0.2">
      <c r="A810" s="1">
        <v>90400042</v>
      </c>
      <c r="B810" s="3" t="s">
        <v>13</v>
      </c>
      <c r="C810" s="1">
        <v>4</v>
      </c>
      <c r="D810" s="1">
        <v>4</v>
      </c>
      <c r="E810" s="1">
        <v>285</v>
      </c>
      <c r="H810" s="1">
        <v>1980</v>
      </c>
      <c r="I810" s="1">
        <v>4980</v>
      </c>
    </row>
    <row r="811" spans="1:9" x14ac:dyDescent="0.2">
      <c r="A811" s="1">
        <v>90500042</v>
      </c>
      <c r="B811" s="3" t="s">
        <v>13</v>
      </c>
      <c r="C811" s="1">
        <v>5</v>
      </c>
      <c r="D811" s="1">
        <v>4</v>
      </c>
      <c r="E811" s="1">
        <v>300</v>
      </c>
      <c r="H811" s="1">
        <v>2340</v>
      </c>
      <c r="I811" s="1">
        <v>6960</v>
      </c>
    </row>
    <row r="812" spans="1:9" x14ac:dyDescent="0.2">
      <c r="A812" s="1">
        <v>90600042</v>
      </c>
      <c r="B812" s="3" t="s">
        <v>13</v>
      </c>
      <c r="C812" s="1">
        <v>6</v>
      </c>
      <c r="D812" s="1">
        <v>4</v>
      </c>
      <c r="E812" s="1">
        <v>315</v>
      </c>
      <c r="H812" s="1">
        <v>2940</v>
      </c>
      <c r="I812" s="1">
        <v>9300</v>
      </c>
    </row>
    <row r="813" spans="1:9" x14ac:dyDescent="0.2">
      <c r="A813" s="1">
        <v>90700042</v>
      </c>
      <c r="B813" s="3" t="s">
        <v>13</v>
      </c>
      <c r="C813" s="1">
        <v>7</v>
      </c>
      <c r="D813" s="1">
        <v>4</v>
      </c>
      <c r="E813" s="1">
        <v>337</v>
      </c>
      <c r="H813" s="1">
        <v>3540</v>
      </c>
      <c r="I813" s="1">
        <v>12240</v>
      </c>
    </row>
    <row r="814" spans="1:9" x14ac:dyDescent="0.2">
      <c r="A814" s="1">
        <v>90800042</v>
      </c>
      <c r="B814" s="3" t="s">
        <v>13</v>
      </c>
      <c r="C814" s="1">
        <v>8</v>
      </c>
      <c r="D814" s="1">
        <v>4</v>
      </c>
      <c r="E814" s="1">
        <v>360</v>
      </c>
      <c r="H814" s="1">
        <v>4140</v>
      </c>
      <c r="I814" s="1">
        <v>15780</v>
      </c>
    </row>
    <row r="815" spans="1:9" x14ac:dyDescent="0.2">
      <c r="A815" s="1">
        <v>90900042</v>
      </c>
      <c r="B815" s="3" t="s">
        <v>13</v>
      </c>
      <c r="C815" s="1">
        <v>9</v>
      </c>
      <c r="D815" s="1">
        <v>4</v>
      </c>
      <c r="E815" s="1">
        <v>382</v>
      </c>
      <c r="H815" s="1">
        <v>4740</v>
      </c>
      <c r="I815" s="1">
        <v>19920</v>
      </c>
    </row>
    <row r="816" spans="1:9" x14ac:dyDescent="0.2">
      <c r="A816" s="1">
        <v>91000042</v>
      </c>
      <c r="B816" s="3" t="s">
        <v>13</v>
      </c>
      <c r="C816" s="1">
        <v>10</v>
      </c>
      <c r="D816" s="1">
        <v>4</v>
      </c>
      <c r="E816" s="1">
        <v>405</v>
      </c>
      <c r="H816" s="1">
        <v>5700</v>
      </c>
      <c r="I816" s="1">
        <v>24660</v>
      </c>
    </row>
    <row r="817" spans="1:9" x14ac:dyDescent="0.2">
      <c r="A817" s="1">
        <v>91100042</v>
      </c>
      <c r="B817" s="3" t="s">
        <v>13</v>
      </c>
      <c r="C817" s="1">
        <v>11</v>
      </c>
      <c r="D817" s="1">
        <v>4</v>
      </c>
      <c r="E817" s="1">
        <v>427</v>
      </c>
      <c r="H817" s="1">
        <v>6660</v>
      </c>
      <c r="I817" s="1">
        <v>30360</v>
      </c>
    </row>
    <row r="818" spans="1:9" x14ac:dyDescent="0.2">
      <c r="A818" s="1">
        <v>91200042</v>
      </c>
      <c r="B818" s="3" t="s">
        <v>13</v>
      </c>
      <c r="C818" s="1">
        <v>12</v>
      </c>
      <c r="D818" s="1">
        <v>4</v>
      </c>
      <c r="E818" s="1">
        <v>457</v>
      </c>
      <c r="H818" s="1">
        <v>7620</v>
      </c>
      <c r="I818" s="1">
        <v>37020</v>
      </c>
    </row>
    <row r="819" spans="1:9" x14ac:dyDescent="0.2">
      <c r="A819" s="1">
        <v>91300042</v>
      </c>
      <c r="B819" s="3" t="s">
        <v>13</v>
      </c>
      <c r="C819" s="1">
        <v>13</v>
      </c>
      <c r="D819" s="1">
        <v>4</v>
      </c>
      <c r="E819" s="1">
        <v>487</v>
      </c>
      <c r="H819" s="1">
        <v>8580</v>
      </c>
      <c r="I819" s="1">
        <v>44640</v>
      </c>
    </row>
    <row r="820" spans="1:9" x14ac:dyDescent="0.2">
      <c r="A820" s="1">
        <v>91400042</v>
      </c>
      <c r="B820" s="3" t="s">
        <v>13</v>
      </c>
      <c r="C820" s="1">
        <v>14</v>
      </c>
      <c r="D820" s="1">
        <v>4</v>
      </c>
      <c r="E820" s="1">
        <v>517</v>
      </c>
      <c r="H820" s="1">
        <v>10020</v>
      </c>
      <c r="I820" s="1">
        <v>53220</v>
      </c>
    </row>
    <row r="821" spans="1:9" x14ac:dyDescent="0.2">
      <c r="A821" s="1">
        <v>91500042</v>
      </c>
      <c r="B821" s="3" t="s">
        <v>13</v>
      </c>
      <c r="C821" s="1">
        <v>15</v>
      </c>
      <c r="D821" s="1">
        <v>4</v>
      </c>
      <c r="E821" s="1">
        <v>547</v>
      </c>
      <c r="H821" s="1">
        <v>11460</v>
      </c>
      <c r="I821" s="1">
        <v>63240</v>
      </c>
    </row>
    <row r="822" spans="1:9" x14ac:dyDescent="0.2">
      <c r="A822" s="1">
        <v>91600042</v>
      </c>
      <c r="B822" s="3" t="s">
        <v>13</v>
      </c>
      <c r="C822" s="1">
        <v>16</v>
      </c>
      <c r="D822" s="1">
        <v>4</v>
      </c>
      <c r="E822" s="1">
        <v>577</v>
      </c>
      <c r="H822" s="1">
        <v>12900</v>
      </c>
      <c r="I822" s="1">
        <v>74700</v>
      </c>
    </row>
    <row r="823" spans="1:9" x14ac:dyDescent="0.2">
      <c r="A823" s="1">
        <v>91700042</v>
      </c>
      <c r="B823" s="3" t="s">
        <v>13</v>
      </c>
      <c r="C823" s="1">
        <v>17</v>
      </c>
      <c r="D823" s="1">
        <v>4</v>
      </c>
      <c r="E823" s="1">
        <v>615</v>
      </c>
      <c r="H823" s="1">
        <v>14340</v>
      </c>
      <c r="I823" s="1">
        <v>87600</v>
      </c>
    </row>
    <row r="824" spans="1:9" x14ac:dyDescent="0.2">
      <c r="A824" s="1">
        <v>91800042</v>
      </c>
      <c r="B824" s="3" t="s">
        <v>13</v>
      </c>
      <c r="C824" s="1">
        <v>18</v>
      </c>
      <c r="D824" s="1">
        <v>4</v>
      </c>
      <c r="E824" s="1">
        <v>652</v>
      </c>
      <c r="H824" s="1">
        <v>16380</v>
      </c>
      <c r="I824" s="1">
        <v>101940</v>
      </c>
    </row>
    <row r="825" spans="1:9" x14ac:dyDescent="0.2">
      <c r="A825" s="1">
        <v>91900042</v>
      </c>
      <c r="B825" s="3" t="s">
        <v>13</v>
      </c>
      <c r="C825" s="1">
        <v>19</v>
      </c>
      <c r="D825" s="1">
        <v>4</v>
      </c>
      <c r="E825" s="1">
        <v>690</v>
      </c>
      <c r="H825" s="1">
        <v>18420</v>
      </c>
      <c r="I825" s="1">
        <v>118320</v>
      </c>
    </row>
    <row r="826" spans="1:9" x14ac:dyDescent="0.2">
      <c r="A826" s="1">
        <v>92000042</v>
      </c>
      <c r="B826" s="3" t="s">
        <v>13</v>
      </c>
      <c r="C826" s="1">
        <v>20</v>
      </c>
      <c r="D826" s="1">
        <v>4</v>
      </c>
      <c r="E826" s="1">
        <v>727</v>
      </c>
      <c r="H826" s="1">
        <v>20460</v>
      </c>
      <c r="I826" s="1">
        <v>136740</v>
      </c>
    </row>
    <row r="827" spans="1:9" x14ac:dyDescent="0.2">
      <c r="A827" s="1">
        <v>92100042</v>
      </c>
      <c r="B827" s="3" t="s">
        <v>13</v>
      </c>
      <c r="C827" s="1">
        <v>21</v>
      </c>
      <c r="D827" s="1">
        <v>4</v>
      </c>
      <c r="E827" s="1">
        <v>765</v>
      </c>
      <c r="H827" s="1">
        <v>22500</v>
      </c>
      <c r="I827" s="1">
        <v>157200</v>
      </c>
    </row>
    <row r="828" spans="1:9" x14ac:dyDescent="0.2">
      <c r="A828" s="1">
        <v>92200042</v>
      </c>
      <c r="B828" s="3" t="s">
        <v>13</v>
      </c>
      <c r="C828" s="1">
        <v>22</v>
      </c>
      <c r="D828" s="1">
        <v>4</v>
      </c>
      <c r="E828" s="1">
        <v>810</v>
      </c>
      <c r="H828" s="1">
        <v>25260</v>
      </c>
      <c r="I828" s="1">
        <v>179700</v>
      </c>
    </row>
    <row r="829" spans="1:9" x14ac:dyDescent="0.2">
      <c r="A829" s="1">
        <v>92300042</v>
      </c>
      <c r="B829" s="3" t="s">
        <v>13</v>
      </c>
      <c r="C829" s="1">
        <v>23</v>
      </c>
      <c r="D829" s="1">
        <v>4</v>
      </c>
      <c r="E829" s="1">
        <v>855</v>
      </c>
      <c r="H829" s="1">
        <v>28020</v>
      </c>
      <c r="I829" s="1">
        <v>204960</v>
      </c>
    </row>
    <row r="830" spans="1:9" x14ac:dyDescent="0.2">
      <c r="A830" s="1">
        <v>92400042</v>
      </c>
      <c r="B830" s="3" t="s">
        <v>13</v>
      </c>
      <c r="C830" s="1">
        <v>24</v>
      </c>
      <c r="D830" s="1">
        <v>4</v>
      </c>
      <c r="E830" s="1">
        <v>900</v>
      </c>
      <c r="H830" s="1">
        <v>30780</v>
      </c>
      <c r="I830" s="1">
        <v>232980</v>
      </c>
    </row>
    <row r="831" spans="1:9" x14ac:dyDescent="0.2">
      <c r="A831" s="1">
        <v>92500042</v>
      </c>
      <c r="B831" s="3" t="s">
        <v>13</v>
      </c>
      <c r="C831" s="1">
        <v>25</v>
      </c>
      <c r="D831" s="1">
        <v>4</v>
      </c>
      <c r="E831" s="1">
        <v>945</v>
      </c>
      <c r="H831" s="1">
        <v>33540</v>
      </c>
      <c r="I831" s="1">
        <v>263760</v>
      </c>
    </row>
    <row r="832" spans="1:9" x14ac:dyDescent="0.2">
      <c r="A832" s="1">
        <v>92600042</v>
      </c>
      <c r="B832" s="3" t="s">
        <v>13</v>
      </c>
      <c r="C832" s="1">
        <v>26</v>
      </c>
      <c r="D832" s="1">
        <v>4</v>
      </c>
      <c r="E832" s="1">
        <v>990</v>
      </c>
      <c r="H832" s="1">
        <v>37140</v>
      </c>
      <c r="I832" s="1">
        <v>297300</v>
      </c>
    </row>
    <row r="833" spans="1:9" x14ac:dyDescent="0.2">
      <c r="A833" s="1">
        <v>92700042</v>
      </c>
      <c r="B833" s="3" t="s">
        <v>13</v>
      </c>
      <c r="C833" s="1">
        <v>27</v>
      </c>
      <c r="D833" s="1">
        <v>4</v>
      </c>
      <c r="E833" s="1">
        <v>1042</v>
      </c>
      <c r="H833" s="1">
        <v>40740</v>
      </c>
      <c r="I833" s="1">
        <v>334440</v>
      </c>
    </row>
    <row r="834" spans="1:9" x14ac:dyDescent="0.2">
      <c r="A834" s="1">
        <v>92800042</v>
      </c>
      <c r="B834" s="3" t="s">
        <v>13</v>
      </c>
      <c r="C834" s="1">
        <v>28</v>
      </c>
      <c r="D834" s="1">
        <v>4</v>
      </c>
      <c r="E834" s="1">
        <v>1095</v>
      </c>
      <c r="H834" s="1">
        <v>44340</v>
      </c>
      <c r="I834" s="1">
        <v>375180</v>
      </c>
    </row>
    <row r="835" spans="1:9" x14ac:dyDescent="0.2">
      <c r="A835" s="1">
        <v>92900042</v>
      </c>
      <c r="B835" s="3" t="s">
        <v>13</v>
      </c>
      <c r="C835" s="1">
        <v>29</v>
      </c>
      <c r="D835" s="1">
        <v>4</v>
      </c>
      <c r="E835" s="1">
        <v>1147</v>
      </c>
      <c r="H835" s="1">
        <v>47940</v>
      </c>
      <c r="I835" s="1">
        <v>419520</v>
      </c>
    </row>
    <row r="836" spans="1:9" x14ac:dyDescent="0.2">
      <c r="A836" s="1">
        <v>93000042</v>
      </c>
      <c r="B836" s="3" t="s">
        <v>13</v>
      </c>
      <c r="C836" s="1">
        <v>30</v>
      </c>
      <c r="D836" s="1">
        <v>4</v>
      </c>
      <c r="E836" s="1">
        <v>1200</v>
      </c>
      <c r="H836" s="1">
        <v>52500</v>
      </c>
      <c r="I836" s="1">
        <v>467460</v>
      </c>
    </row>
    <row r="837" spans="1:9" x14ac:dyDescent="0.2">
      <c r="A837" s="1">
        <v>93100042</v>
      </c>
      <c r="B837" s="3" t="s">
        <v>13</v>
      </c>
      <c r="C837" s="1">
        <v>31</v>
      </c>
      <c r="D837" s="1">
        <v>4</v>
      </c>
      <c r="E837" s="1">
        <v>1252</v>
      </c>
      <c r="H837" s="1">
        <v>57060</v>
      </c>
      <c r="I837" s="1">
        <v>519960</v>
      </c>
    </row>
    <row r="838" spans="1:9" x14ac:dyDescent="0.2">
      <c r="A838" s="1">
        <v>93200042</v>
      </c>
      <c r="B838" s="3" t="s">
        <v>13</v>
      </c>
      <c r="C838" s="1">
        <v>32</v>
      </c>
      <c r="D838" s="1">
        <v>4</v>
      </c>
      <c r="E838" s="1">
        <v>1312</v>
      </c>
      <c r="H838" s="1">
        <v>61620</v>
      </c>
      <c r="I838" s="1">
        <v>577020</v>
      </c>
    </row>
    <row r="839" spans="1:9" x14ac:dyDescent="0.2">
      <c r="A839" s="1">
        <v>93300042</v>
      </c>
      <c r="B839" s="3" t="s">
        <v>13</v>
      </c>
      <c r="C839" s="1">
        <v>33</v>
      </c>
      <c r="D839" s="1">
        <v>4</v>
      </c>
      <c r="E839" s="1">
        <v>1372</v>
      </c>
      <c r="H839" s="1">
        <v>66180</v>
      </c>
      <c r="I839" s="1">
        <v>638640</v>
      </c>
    </row>
    <row r="840" spans="1:9" x14ac:dyDescent="0.2">
      <c r="A840" s="1">
        <v>93400042</v>
      </c>
      <c r="B840" s="3" t="s">
        <v>13</v>
      </c>
      <c r="C840" s="1">
        <v>34</v>
      </c>
      <c r="D840" s="1">
        <v>4</v>
      </c>
      <c r="E840" s="1">
        <v>1432</v>
      </c>
      <c r="H840" s="1">
        <v>71820</v>
      </c>
      <c r="I840" s="1">
        <v>704820</v>
      </c>
    </row>
    <row r="841" spans="1:9" x14ac:dyDescent="0.2">
      <c r="A841" s="1">
        <v>93500042</v>
      </c>
      <c r="B841" s="3" t="s">
        <v>13</v>
      </c>
      <c r="C841" s="1">
        <v>35</v>
      </c>
      <c r="D841" s="1">
        <v>4</v>
      </c>
      <c r="E841" s="1">
        <v>1492</v>
      </c>
      <c r="H841" s="1">
        <v>77460</v>
      </c>
      <c r="I841" s="1">
        <v>776640</v>
      </c>
    </row>
    <row r="842" spans="1:9" x14ac:dyDescent="0.2">
      <c r="A842" s="1">
        <v>93600042</v>
      </c>
      <c r="B842" s="3" t="s">
        <v>13</v>
      </c>
      <c r="C842" s="1">
        <v>36</v>
      </c>
      <c r="D842" s="1">
        <v>4</v>
      </c>
      <c r="E842" s="1">
        <v>1552</v>
      </c>
      <c r="H842" s="1">
        <v>83100</v>
      </c>
      <c r="I842" s="1">
        <v>854100</v>
      </c>
    </row>
    <row r="843" spans="1:9" x14ac:dyDescent="0.2">
      <c r="A843" s="1">
        <v>93700042</v>
      </c>
      <c r="B843" s="3" t="s">
        <v>13</v>
      </c>
      <c r="C843" s="1">
        <v>37</v>
      </c>
      <c r="D843" s="1">
        <v>4</v>
      </c>
      <c r="E843" s="1">
        <v>1620</v>
      </c>
      <c r="H843" s="1">
        <v>88740</v>
      </c>
      <c r="I843" s="1">
        <v>937200</v>
      </c>
    </row>
    <row r="844" spans="1:9" x14ac:dyDescent="0.2">
      <c r="A844" s="1">
        <v>93800042</v>
      </c>
      <c r="B844" s="3" t="s">
        <v>13</v>
      </c>
      <c r="C844" s="1">
        <v>38</v>
      </c>
      <c r="D844" s="1">
        <v>4</v>
      </c>
      <c r="E844" s="1">
        <v>1687</v>
      </c>
      <c r="H844" s="1">
        <v>95580</v>
      </c>
      <c r="I844" s="1">
        <v>1025940</v>
      </c>
    </row>
    <row r="845" spans="1:9" x14ac:dyDescent="0.2">
      <c r="A845" s="1">
        <v>93900042</v>
      </c>
      <c r="B845" s="3" t="s">
        <v>13</v>
      </c>
      <c r="C845" s="1">
        <v>39</v>
      </c>
      <c r="D845" s="1">
        <v>4</v>
      </c>
      <c r="E845" s="1">
        <v>1755</v>
      </c>
      <c r="H845" s="1">
        <v>102420</v>
      </c>
      <c r="I845" s="1">
        <v>1121520</v>
      </c>
    </row>
    <row r="846" spans="1:9" x14ac:dyDescent="0.2">
      <c r="A846" s="1">
        <v>94000042</v>
      </c>
      <c r="B846" s="3" t="s">
        <v>13</v>
      </c>
      <c r="C846" s="1">
        <v>40</v>
      </c>
      <c r="D846" s="1">
        <v>4</v>
      </c>
      <c r="E846" s="1">
        <v>1822</v>
      </c>
      <c r="H846" s="1">
        <v>109260</v>
      </c>
      <c r="I846" s="1">
        <v>1223940</v>
      </c>
    </row>
    <row r="847" spans="1:9" x14ac:dyDescent="0.2">
      <c r="A847" s="1">
        <v>94100042</v>
      </c>
      <c r="B847" s="3" t="s">
        <v>13</v>
      </c>
      <c r="C847" s="1">
        <v>41</v>
      </c>
      <c r="D847" s="1">
        <v>4</v>
      </c>
      <c r="E847" s="1">
        <v>1890</v>
      </c>
      <c r="H847" s="1">
        <v>116100</v>
      </c>
      <c r="I847" s="1">
        <v>1333200</v>
      </c>
    </row>
    <row r="848" spans="1:9" x14ac:dyDescent="0.2">
      <c r="A848" s="1">
        <v>94200042</v>
      </c>
      <c r="B848" s="3" t="s">
        <v>13</v>
      </c>
      <c r="C848" s="1">
        <v>42</v>
      </c>
      <c r="D848" s="1">
        <v>4</v>
      </c>
      <c r="E848" s="1">
        <v>1965</v>
      </c>
      <c r="H848" s="1">
        <v>124260</v>
      </c>
      <c r="I848" s="1">
        <v>1449300</v>
      </c>
    </row>
    <row r="849" spans="1:9" x14ac:dyDescent="0.2">
      <c r="A849" s="1">
        <v>94300042</v>
      </c>
      <c r="B849" s="3" t="s">
        <v>13</v>
      </c>
      <c r="C849" s="1">
        <v>43</v>
      </c>
      <c r="D849" s="1">
        <v>4</v>
      </c>
      <c r="E849" s="1">
        <v>2040</v>
      </c>
      <c r="H849" s="1">
        <v>132420</v>
      </c>
      <c r="I849" s="1">
        <v>1573560</v>
      </c>
    </row>
    <row r="850" spans="1:9" x14ac:dyDescent="0.2">
      <c r="A850" s="1">
        <v>94400042</v>
      </c>
      <c r="B850" s="3" t="s">
        <v>13</v>
      </c>
      <c r="C850" s="1">
        <v>44</v>
      </c>
      <c r="D850" s="1">
        <v>4</v>
      </c>
      <c r="E850" s="1">
        <v>2115</v>
      </c>
      <c r="H850" s="1">
        <v>140580</v>
      </c>
      <c r="I850" s="1">
        <v>1705980</v>
      </c>
    </row>
    <row r="851" spans="1:9" x14ac:dyDescent="0.2">
      <c r="A851" s="1">
        <v>94500042</v>
      </c>
      <c r="B851" s="3" t="s">
        <v>13</v>
      </c>
      <c r="C851" s="1">
        <v>45</v>
      </c>
      <c r="D851" s="1">
        <v>4</v>
      </c>
      <c r="E851" s="1">
        <v>2190</v>
      </c>
      <c r="H851" s="1">
        <v>148740</v>
      </c>
      <c r="I851" s="1">
        <v>1846560</v>
      </c>
    </row>
    <row r="852" spans="1:9" x14ac:dyDescent="0.2">
      <c r="A852" s="1">
        <v>94600042</v>
      </c>
      <c r="B852" s="3" t="s">
        <v>13</v>
      </c>
      <c r="C852" s="1">
        <v>46</v>
      </c>
      <c r="D852" s="1">
        <v>4</v>
      </c>
      <c r="E852" s="1">
        <v>2265</v>
      </c>
      <c r="H852" s="1">
        <v>158340</v>
      </c>
      <c r="I852" s="1">
        <v>1995300</v>
      </c>
    </row>
    <row r="853" spans="1:9" x14ac:dyDescent="0.2">
      <c r="A853" s="1">
        <v>94700042</v>
      </c>
      <c r="B853" s="3" t="s">
        <v>13</v>
      </c>
      <c r="C853" s="1">
        <v>47</v>
      </c>
      <c r="D853" s="1">
        <v>4</v>
      </c>
      <c r="E853" s="1">
        <v>2347</v>
      </c>
      <c r="H853" s="1">
        <v>167940</v>
      </c>
      <c r="I853" s="1">
        <v>2153640</v>
      </c>
    </row>
    <row r="854" spans="1:9" x14ac:dyDescent="0.2">
      <c r="A854" s="1">
        <v>94800042</v>
      </c>
      <c r="B854" s="3" t="s">
        <v>13</v>
      </c>
      <c r="C854" s="1">
        <v>48</v>
      </c>
      <c r="D854" s="1">
        <v>4</v>
      </c>
      <c r="E854" s="1">
        <v>2430</v>
      </c>
      <c r="H854" s="1">
        <v>177540</v>
      </c>
      <c r="I854" s="1">
        <v>2321580</v>
      </c>
    </row>
    <row r="855" spans="1:9" x14ac:dyDescent="0.2">
      <c r="A855" s="1">
        <v>94900042</v>
      </c>
      <c r="B855" s="3" t="s">
        <v>13</v>
      </c>
      <c r="C855" s="1">
        <v>49</v>
      </c>
      <c r="D855" s="1">
        <v>4</v>
      </c>
      <c r="E855" s="1">
        <v>2512</v>
      </c>
      <c r="H855" s="1">
        <v>187140</v>
      </c>
      <c r="I855" s="1">
        <v>2499120</v>
      </c>
    </row>
    <row r="856" spans="1:9" x14ac:dyDescent="0.2">
      <c r="A856" s="1">
        <v>95000042</v>
      </c>
      <c r="B856" s="3" t="s">
        <v>13</v>
      </c>
      <c r="C856" s="1">
        <v>50</v>
      </c>
      <c r="D856" s="1">
        <v>4</v>
      </c>
      <c r="E856" s="1">
        <v>2595</v>
      </c>
      <c r="H856" s="1">
        <v>198300</v>
      </c>
      <c r="I856" s="1">
        <v>2686260</v>
      </c>
    </row>
    <row r="857" spans="1:9" x14ac:dyDescent="0.2">
      <c r="A857" s="1">
        <v>90100043</v>
      </c>
      <c r="B857" s="3" t="s">
        <v>13</v>
      </c>
      <c r="C857" s="1">
        <v>1</v>
      </c>
      <c r="D857" s="1">
        <v>4</v>
      </c>
      <c r="E857" s="1">
        <v>360</v>
      </c>
      <c r="H857" s="1">
        <v>1125</v>
      </c>
      <c r="I857" s="1">
        <v>6000</v>
      </c>
    </row>
    <row r="858" spans="1:9" x14ac:dyDescent="0.2">
      <c r="A858" s="1">
        <v>90200043</v>
      </c>
      <c r="B858" s="3" t="s">
        <v>13</v>
      </c>
      <c r="C858" s="1">
        <v>2</v>
      </c>
      <c r="D858" s="1">
        <v>4</v>
      </c>
      <c r="E858" s="1">
        <v>382</v>
      </c>
      <c r="H858" s="1">
        <v>1575</v>
      </c>
      <c r="I858" s="1">
        <v>7125</v>
      </c>
    </row>
    <row r="859" spans="1:9" x14ac:dyDescent="0.2">
      <c r="A859" s="1">
        <v>90300043</v>
      </c>
      <c r="B859" s="3" t="s">
        <v>13</v>
      </c>
      <c r="C859" s="1">
        <v>3</v>
      </c>
      <c r="D859" s="1">
        <v>4</v>
      </c>
      <c r="E859" s="1">
        <v>405</v>
      </c>
      <c r="H859" s="1">
        <v>2025</v>
      </c>
      <c r="I859" s="1">
        <v>8700</v>
      </c>
    </row>
    <row r="860" spans="1:9" x14ac:dyDescent="0.2">
      <c r="A860" s="1">
        <v>90400043</v>
      </c>
      <c r="B860" s="3" t="s">
        <v>13</v>
      </c>
      <c r="C860" s="1">
        <v>4</v>
      </c>
      <c r="D860" s="1">
        <v>4</v>
      </c>
      <c r="E860" s="1">
        <v>427</v>
      </c>
      <c r="H860" s="1">
        <v>2475</v>
      </c>
      <c r="I860" s="1">
        <v>10725</v>
      </c>
    </row>
    <row r="861" spans="1:9" x14ac:dyDescent="0.2">
      <c r="A861" s="1">
        <v>90500043</v>
      </c>
      <c r="B861" s="3" t="s">
        <v>13</v>
      </c>
      <c r="C861" s="1">
        <v>5</v>
      </c>
      <c r="D861" s="1">
        <v>4</v>
      </c>
      <c r="E861" s="1">
        <v>450</v>
      </c>
      <c r="H861" s="1">
        <v>2925</v>
      </c>
      <c r="I861" s="1">
        <v>13200</v>
      </c>
    </row>
    <row r="862" spans="1:9" x14ac:dyDescent="0.2">
      <c r="A862" s="1">
        <v>90600043</v>
      </c>
      <c r="B862" s="3" t="s">
        <v>13</v>
      </c>
      <c r="C862" s="1">
        <v>6</v>
      </c>
      <c r="D862" s="1">
        <v>4</v>
      </c>
      <c r="E862" s="1">
        <v>472</v>
      </c>
      <c r="H862" s="1">
        <v>3675</v>
      </c>
      <c r="I862" s="1">
        <v>16125</v>
      </c>
    </row>
    <row r="863" spans="1:9" x14ac:dyDescent="0.2">
      <c r="A863" s="1">
        <v>90700043</v>
      </c>
      <c r="B863" s="3" t="s">
        <v>13</v>
      </c>
      <c r="C863" s="1">
        <v>7</v>
      </c>
      <c r="D863" s="1">
        <v>4</v>
      </c>
      <c r="E863" s="1">
        <v>506</v>
      </c>
      <c r="H863" s="1">
        <v>4425</v>
      </c>
      <c r="I863" s="1">
        <v>19800</v>
      </c>
    </row>
    <row r="864" spans="1:9" x14ac:dyDescent="0.2">
      <c r="A864" s="1">
        <v>90800043</v>
      </c>
      <c r="B864" s="3" t="s">
        <v>13</v>
      </c>
      <c r="C864" s="1">
        <v>8</v>
      </c>
      <c r="D864" s="1">
        <v>4</v>
      </c>
      <c r="E864" s="1">
        <v>540</v>
      </c>
      <c r="H864" s="1">
        <v>5175</v>
      </c>
      <c r="I864" s="1">
        <v>24225</v>
      </c>
    </row>
    <row r="865" spans="1:9" x14ac:dyDescent="0.2">
      <c r="A865" s="1">
        <v>90900043</v>
      </c>
      <c r="B865" s="3" t="s">
        <v>13</v>
      </c>
      <c r="C865" s="1">
        <v>9</v>
      </c>
      <c r="D865" s="1">
        <v>4</v>
      </c>
      <c r="E865" s="1">
        <v>573</v>
      </c>
      <c r="H865" s="1">
        <v>5925</v>
      </c>
      <c r="I865" s="1">
        <v>29400</v>
      </c>
    </row>
    <row r="866" spans="1:9" x14ac:dyDescent="0.2">
      <c r="A866" s="1">
        <v>91000043</v>
      </c>
      <c r="B866" s="3" t="s">
        <v>13</v>
      </c>
      <c r="C866" s="1">
        <v>10</v>
      </c>
      <c r="D866" s="1">
        <v>4</v>
      </c>
      <c r="E866" s="1">
        <v>607</v>
      </c>
      <c r="H866" s="1">
        <v>7125</v>
      </c>
      <c r="I866" s="1">
        <v>35325</v>
      </c>
    </row>
    <row r="867" spans="1:9" x14ac:dyDescent="0.2">
      <c r="A867" s="1">
        <v>91100043</v>
      </c>
      <c r="B867" s="3" t="s">
        <v>13</v>
      </c>
      <c r="C867" s="1">
        <v>11</v>
      </c>
      <c r="D867" s="1">
        <v>4</v>
      </c>
      <c r="E867" s="1">
        <v>641</v>
      </c>
      <c r="H867" s="1">
        <v>8325</v>
      </c>
      <c r="I867" s="1">
        <v>42450</v>
      </c>
    </row>
    <row r="868" spans="1:9" x14ac:dyDescent="0.2">
      <c r="A868" s="1">
        <v>91200043</v>
      </c>
      <c r="B868" s="3" t="s">
        <v>13</v>
      </c>
      <c r="C868" s="1">
        <v>12</v>
      </c>
      <c r="D868" s="1">
        <v>4</v>
      </c>
      <c r="E868" s="1">
        <v>686</v>
      </c>
      <c r="H868" s="1">
        <v>9525</v>
      </c>
      <c r="I868" s="1">
        <v>50775</v>
      </c>
    </row>
    <row r="869" spans="1:9" x14ac:dyDescent="0.2">
      <c r="A869" s="1">
        <v>91300043</v>
      </c>
      <c r="B869" s="3" t="s">
        <v>13</v>
      </c>
      <c r="C869" s="1">
        <v>13</v>
      </c>
      <c r="D869" s="1">
        <v>4</v>
      </c>
      <c r="E869" s="1">
        <v>731</v>
      </c>
      <c r="H869" s="1">
        <v>10725</v>
      </c>
      <c r="I869" s="1">
        <v>60300</v>
      </c>
    </row>
    <row r="870" spans="1:9" x14ac:dyDescent="0.2">
      <c r="A870" s="1">
        <v>91400043</v>
      </c>
      <c r="B870" s="3" t="s">
        <v>13</v>
      </c>
      <c r="C870" s="1">
        <v>14</v>
      </c>
      <c r="D870" s="1">
        <v>4</v>
      </c>
      <c r="E870" s="1">
        <v>776</v>
      </c>
      <c r="H870" s="1">
        <v>12525</v>
      </c>
      <c r="I870" s="1">
        <v>71025</v>
      </c>
    </row>
    <row r="871" spans="1:9" x14ac:dyDescent="0.2">
      <c r="A871" s="1">
        <v>91500043</v>
      </c>
      <c r="B871" s="3" t="s">
        <v>13</v>
      </c>
      <c r="C871" s="1">
        <v>15</v>
      </c>
      <c r="D871" s="1">
        <v>4</v>
      </c>
      <c r="E871" s="1">
        <v>821</v>
      </c>
      <c r="H871" s="1">
        <v>14325</v>
      </c>
      <c r="I871" s="1">
        <v>83550</v>
      </c>
    </row>
    <row r="872" spans="1:9" x14ac:dyDescent="0.2">
      <c r="A872" s="1">
        <v>91600043</v>
      </c>
      <c r="B872" s="3" t="s">
        <v>13</v>
      </c>
      <c r="C872" s="1">
        <v>16</v>
      </c>
      <c r="D872" s="1">
        <v>4</v>
      </c>
      <c r="E872" s="1">
        <v>866</v>
      </c>
      <c r="H872" s="1">
        <v>16125</v>
      </c>
      <c r="I872" s="1">
        <v>97875</v>
      </c>
    </row>
    <row r="873" spans="1:9" x14ac:dyDescent="0.2">
      <c r="A873" s="1">
        <v>91700043</v>
      </c>
      <c r="B873" s="3" t="s">
        <v>13</v>
      </c>
      <c r="C873" s="1">
        <v>17</v>
      </c>
      <c r="D873" s="1">
        <v>4</v>
      </c>
      <c r="E873" s="1">
        <v>922</v>
      </c>
      <c r="H873" s="1">
        <v>17925</v>
      </c>
      <c r="I873" s="1">
        <v>114000</v>
      </c>
    </row>
    <row r="874" spans="1:9" x14ac:dyDescent="0.2">
      <c r="A874" s="1">
        <v>91800043</v>
      </c>
      <c r="B874" s="3" t="s">
        <v>13</v>
      </c>
      <c r="C874" s="1">
        <v>18</v>
      </c>
      <c r="D874" s="1">
        <v>4</v>
      </c>
      <c r="E874" s="1">
        <v>978</v>
      </c>
      <c r="H874" s="1">
        <v>20475</v>
      </c>
      <c r="I874" s="1">
        <v>131925</v>
      </c>
    </row>
    <row r="875" spans="1:9" x14ac:dyDescent="0.2">
      <c r="A875" s="1">
        <v>91900043</v>
      </c>
      <c r="B875" s="3" t="s">
        <v>13</v>
      </c>
      <c r="C875" s="1">
        <v>19</v>
      </c>
      <c r="D875" s="1">
        <v>4</v>
      </c>
      <c r="E875" s="1">
        <v>1035</v>
      </c>
      <c r="H875" s="1">
        <v>23025</v>
      </c>
      <c r="I875" s="1">
        <v>152400</v>
      </c>
    </row>
    <row r="876" spans="1:9" x14ac:dyDescent="0.2">
      <c r="A876" s="1">
        <v>92000043</v>
      </c>
      <c r="B876" s="3" t="s">
        <v>13</v>
      </c>
      <c r="C876" s="1">
        <v>20</v>
      </c>
      <c r="D876" s="1">
        <v>4</v>
      </c>
      <c r="E876" s="1">
        <v>1091</v>
      </c>
      <c r="H876" s="1">
        <v>25575</v>
      </c>
      <c r="I876" s="1">
        <v>175425</v>
      </c>
    </row>
    <row r="877" spans="1:9" x14ac:dyDescent="0.2">
      <c r="A877" s="1">
        <v>92100043</v>
      </c>
      <c r="B877" s="3" t="s">
        <v>13</v>
      </c>
      <c r="C877" s="1">
        <v>21</v>
      </c>
      <c r="D877" s="1">
        <v>4</v>
      </c>
      <c r="E877" s="1">
        <v>1147</v>
      </c>
      <c r="H877" s="1">
        <v>28125</v>
      </c>
      <c r="I877" s="1">
        <v>201000</v>
      </c>
    </row>
    <row r="878" spans="1:9" x14ac:dyDescent="0.2">
      <c r="A878" s="1">
        <v>92200043</v>
      </c>
      <c r="B878" s="3" t="s">
        <v>13</v>
      </c>
      <c r="C878" s="1">
        <v>22</v>
      </c>
      <c r="D878" s="1">
        <v>4</v>
      </c>
      <c r="E878" s="1">
        <v>1215</v>
      </c>
      <c r="H878" s="1">
        <v>31575</v>
      </c>
      <c r="I878" s="1">
        <v>229125</v>
      </c>
    </row>
    <row r="879" spans="1:9" x14ac:dyDescent="0.2">
      <c r="A879" s="1">
        <v>92300043</v>
      </c>
      <c r="B879" s="3" t="s">
        <v>13</v>
      </c>
      <c r="C879" s="1">
        <v>23</v>
      </c>
      <c r="D879" s="1">
        <v>4</v>
      </c>
      <c r="E879" s="1">
        <v>1282</v>
      </c>
      <c r="H879" s="1">
        <v>35025</v>
      </c>
      <c r="I879" s="1">
        <v>260700</v>
      </c>
    </row>
    <row r="880" spans="1:9" x14ac:dyDescent="0.2">
      <c r="A880" s="1">
        <v>92400043</v>
      </c>
      <c r="B880" s="3" t="s">
        <v>13</v>
      </c>
      <c r="C880" s="1">
        <v>24</v>
      </c>
      <c r="D880" s="1">
        <v>4</v>
      </c>
      <c r="E880" s="1">
        <v>1350</v>
      </c>
      <c r="H880" s="1">
        <v>38475</v>
      </c>
      <c r="I880" s="1">
        <v>295725</v>
      </c>
    </row>
    <row r="881" spans="1:9" x14ac:dyDescent="0.2">
      <c r="A881" s="1">
        <v>92500043</v>
      </c>
      <c r="B881" s="3" t="s">
        <v>13</v>
      </c>
      <c r="C881" s="1">
        <v>25</v>
      </c>
      <c r="D881" s="1">
        <v>4</v>
      </c>
      <c r="E881" s="1">
        <v>1417</v>
      </c>
      <c r="H881" s="1">
        <v>41925</v>
      </c>
      <c r="I881" s="1">
        <v>334200</v>
      </c>
    </row>
    <row r="882" spans="1:9" x14ac:dyDescent="0.2">
      <c r="A882" s="1">
        <v>92600043</v>
      </c>
      <c r="B882" s="3" t="s">
        <v>13</v>
      </c>
      <c r="C882" s="1">
        <v>26</v>
      </c>
      <c r="D882" s="1">
        <v>4</v>
      </c>
      <c r="E882" s="1">
        <v>1485</v>
      </c>
      <c r="H882" s="1">
        <v>46425</v>
      </c>
      <c r="I882" s="1">
        <v>376125</v>
      </c>
    </row>
    <row r="883" spans="1:9" x14ac:dyDescent="0.2">
      <c r="A883" s="1">
        <v>92700043</v>
      </c>
      <c r="B883" s="3" t="s">
        <v>13</v>
      </c>
      <c r="C883" s="1">
        <v>27</v>
      </c>
      <c r="D883" s="1">
        <v>4</v>
      </c>
      <c r="E883" s="1">
        <v>1563</v>
      </c>
      <c r="H883" s="1">
        <v>50925</v>
      </c>
      <c r="I883" s="1">
        <v>422550</v>
      </c>
    </row>
    <row r="884" spans="1:9" x14ac:dyDescent="0.2">
      <c r="A884" s="1">
        <v>92800043</v>
      </c>
      <c r="B884" s="3" t="s">
        <v>13</v>
      </c>
      <c r="C884" s="1">
        <v>28</v>
      </c>
      <c r="D884" s="1">
        <v>4</v>
      </c>
      <c r="E884" s="1">
        <v>1642</v>
      </c>
      <c r="H884" s="1">
        <v>55425</v>
      </c>
      <c r="I884" s="1">
        <v>473475</v>
      </c>
    </row>
    <row r="885" spans="1:9" x14ac:dyDescent="0.2">
      <c r="A885" s="1">
        <v>92900043</v>
      </c>
      <c r="B885" s="3" t="s">
        <v>13</v>
      </c>
      <c r="C885" s="1">
        <v>29</v>
      </c>
      <c r="D885" s="1">
        <v>4</v>
      </c>
      <c r="E885" s="1">
        <v>1721</v>
      </c>
      <c r="H885" s="1">
        <v>59925</v>
      </c>
      <c r="I885" s="1">
        <v>528900</v>
      </c>
    </row>
    <row r="886" spans="1:9" x14ac:dyDescent="0.2">
      <c r="A886" s="1">
        <v>93000043</v>
      </c>
      <c r="B886" s="3" t="s">
        <v>13</v>
      </c>
      <c r="C886" s="1">
        <v>30</v>
      </c>
      <c r="D886" s="1">
        <v>4</v>
      </c>
      <c r="E886" s="1">
        <v>1800</v>
      </c>
      <c r="H886" s="1">
        <v>65625</v>
      </c>
      <c r="I886" s="1">
        <v>588825</v>
      </c>
    </row>
    <row r="887" spans="1:9" x14ac:dyDescent="0.2">
      <c r="A887" s="1">
        <v>93100043</v>
      </c>
      <c r="B887" s="3" t="s">
        <v>13</v>
      </c>
      <c r="C887" s="1">
        <v>31</v>
      </c>
      <c r="D887" s="1">
        <v>4</v>
      </c>
      <c r="E887" s="1">
        <v>1878</v>
      </c>
      <c r="H887" s="1">
        <v>71325</v>
      </c>
      <c r="I887" s="1">
        <v>654450</v>
      </c>
    </row>
    <row r="888" spans="1:9" x14ac:dyDescent="0.2">
      <c r="A888" s="1">
        <v>93200043</v>
      </c>
      <c r="B888" s="3" t="s">
        <v>13</v>
      </c>
      <c r="C888" s="1">
        <v>32</v>
      </c>
      <c r="D888" s="1">
        <v>4</v>
      </c>
      <c r="E888" s="1">
        <v>1968</v>
      </c>
      <c r="H888" s="1">
        <v>77025</v>
      </c>
      <c r="I888" s="1">
        <v>725775</v>
      </c>
    </row>
    <row r="889" spans="1:9" x14ac:dyDescent="0.2">
      <c r="A889" s="1">
        <v>93300043</v>
      </c>
      <c r="B889" s="3" t="s">
        <v>13</v>
      </c>
      <c r="C889" s="1">
        <v>33</v>
      </c>
      <c r="D889" s="1">
        <v>4</v>
      </c>
      <c r="E889" s="1">
        <v>2058</v>
      </c>
      <c r="H889" s="1">
        <v>82725</v>
      </c>
      <c r="I889" s="1">
        <v>802800</v>
      </c>
    </row>
    <row r="890" spans="1:9" x14ac:dyDescent="0.2">
      <c r="A890" s="1">
        <v>93400043</v>
      </c>
      <c r="B890" s="3" t="s">
        <v>13</v>
      </c>
      <c r="C890" s="1">
        <v>34</v>
      </c>
      <c r="D890" s="1">
        <v>4</v>
      </c>
      <c r="E890" s="1">
        <v>2148</v>
      </c>
      <c r="H890" s="1">
        <v>89775</v>
      </c>
      <c r="I890" s="1">
        <v>885525</v>
      </c>
    </row>
    <row r="891" spans="1:9" x14ac:dyDescent="0.2">
      <c r="A891" s="1">
        <v>93500043</v>
      </c>
      <c r="B891" s="3" t="s">
        <v>13</v>
      </c>
      <c r="C891" s="1">
        <v>35</v>
      </c>
      <c r="D891" s="1">
        <v>4</v>
      </c>
      <c r="E891" s="1">
        <v>2238</v>
      </c>
      <c r="H891" s="1">
        <v>96825</v>
      </c>
      <c r="I891" s="1">
        <v>975300</v>
      </c>
    </row>
    <row r="892" spans="1:9" x14ac:dyDescent="0.2">
      <c r="A892" s="1">
        <v>93600043</v>
      </c>
      <c r="B892" s="3" t="s">
        <v>13</v>
      </c>
      <c r="C892" s="1">
        <v>36</v>
      </c>
      <c r="D892" s="1">
        <v>4</v>
      </c>
      <c r="E892" s="1">
        <v>2328</v>
      </c>
      <c r="H892" s="1">
        <v>103875</v>
      </c>
      <c r="I892" s="1">
        <v>1072125</v>
      </c>
    </row>
    <row r="893" spans="1:9" x14ac:dyDescent="0.2">
      <c r="A893" s="1">
        <v>93700043</v>
      </c>
      <c r="B893" s="3" t="s">
        <v>13</v>
      </c>
      <c r="C893" s="1">
        <v>37</v>
      </c>
      <c r="D893" s="1">
        <v>4</v>
      </c>
      <c r="E893" s="1">
        <v>2430</v>
      </c>
      <c r="H893" s="1">
        <v>110925</v>
      </c>
      <c r="I893" s="1">
        <v>1176000</v>
      </c>
    </row>
    <row r="894" spans="1:9" x14ac:dyDescent="0.2">
      <c r="A894" s="1">
        <v>93800043</v>
      </c>
      <c r="B894" s="3" t="s">
        <v>13</v>
      </c>
      <c r="C894" s="1">
        <v>38</v>
      </c>
      <c r="D894" s="1">
        <v>4</v>
      </c>
      <c r="E894" s="1">
        <v>2531</v>
      </c>
      <c r="H894" s="1">
        <v>119475</v>
      </c>
      <c r="I894" s="1">
        <v>1286925</v>
      </c>
    </row>
    <row r="895" spans="1:9" x14ac:dyDescent="0.2">
      <c r="A895" s="1">
        <v>93900043</v>
      </c>
      <c r="B895" s="3" t="s">
        <v>13</v>
      </c>
      <c r="C895" s="1">
        <v>39</v>
      </c>
      <c r="D895" s="1">
        <v>4</v>
      </c>
      <c r="E895" s="1">
        <v>2632</v>
      </c>
      <c r="H895" s="1">
        <v>128025</v>
      </c>
      <c r="I895" s="1">
        <v>1406400</v>
      </c>
    </row>
    <row r="896" spans="1:9" x14ac:dyDescent="0.2">
      <c r="A896" s="1">
        <v>94000043</v>
      </c>
      <c r="B896" s="3" t="s">
        <v>13</v>
      </c>
      <c r="C896" s="1">
        <v>40</v>
      </c>
      <c r="D896" s="1">
        <v>4</v>
      </c>
      <c r="E896" s="1">
        <v>2733</v>
      </c>
      <c r="H896" s="1">
        <v>136575</v>
      </c>
      <c r="I896" s="1">
        <v>1534425</v>
      </c>
    </row>
    <row r="897" spans="1:9" x14ac:dyDescent="0.2">
      <c r="A897" s="1">
        <v>94100043</v>
      </c>
      <c r="B897" s="3" t="s">
        <v>13</v>
      </c>
      <c r="C897" s="1">
        <v>41</v>
      </c>
      <c r="D897" s="1">
        <v>4</v>
      </c>
      <c r="E897" s="1">
        <v>2835</v>
      </c>
      <c r="H897" s="1">
        <v>145125</v>
      </c>
      <c r="I897" s="1">
        <v>1671000</v>
      </c>
    </row>
    <row r="898" spans="1:9" x14ac:dyDescent="0.2">
      <c r="A898" s="1">
        <v>94200043</v>
      </c>
      <c r="B898" s="3" t="s">
        <v>13</v>
      </c>
      <c r="C898" s="1">
        <v>42</v>
      </c>
      <c r="D898" s="1">
        <v>4</v>
      </c>
      <c r="E898" s="1">
        <v>2947</v>
      </c>
      <c r="H898" s="1">
        <v>155325</v>
      </c>
      <c r="I898" s="1">
        <v>1816125</v>
      </c>
    </row>
    <row r="899" spans="1:9" x14ac:dyDescent="0.2">
      <c r="A899" s="1">
        <v>94300043</v>
      </c>
      <c r="B899" s="3" t="s">
        <v>13</v>
      </c>
      <c r="C899" s="1">
        <v>43</v>
      </c>
      <c r="D899" s="1">
        <v>4</v>
      </c>
      <c r="E899" s="1">
        <v>3060</v>
      </c>
      <c r="H899" s="1">
        <v>165525</v>
      </c>
      <c r="I899" s="1">
        <v>1971450</v>
      </c>
    </row>
    <row r="900" spans="1:9" x14ac:dyDescent="0.2">
      <c r="A900" s="1">
        <v>94400043</v>
      </c>
      <c r="B900" s="3" t="s">
        <v>13</v>
      </c>
      <c r="C900" s="1">
        <v>44</v>
      </c>
      <c r="D900" s="1">
        <v>4</v>
      </c>
      <c r="E900" s="1">
        <v>3172</v>
      </c>
      <c r="H900" s="1">
        <v>175725</v>
      </c>
      <c r="I900" s="1">
        <v>2136975</v>
      </c>
    </row>
    <row r="901" spans="1:9" x14ac:dyDescent="0.2">
      <c r="A901" s="1">
        <v>94500043</v>
      </c>
      <c r="B901" s="3" t="s">
        <v>13</v>
      </c>
      <c r="C901" s="1">
        <v>45</v>
      </c>
      <c r="D901" s="1">
        <v>4</v>
      </c>
      <c r="E901" s="1">
        <v>3285</v>
      </c>
      <c r="H901" s="1">
        <v>185925</v>
      </c>
      <c r="I901" s="1">
        <v>2312700</v>
      </c>
    </row>
    <row r="902" spans="1:9" x14ac:dyDescent="0.2">
      <c r="A902" s="1">
        <v>94600043</v>
      </c>
      <c r="B902" s="3" t="s">
        <v>13</v>
      </c>
      <c r="C902" s="1">
        <v>46</v>
      </c>
      <c r="D902" s="1">
        <v>4</v>
      </c>
      <c r="E902" s="1">
        <v>3397</v>
      </c>
      <c r="H902" s="1">
        <v>197925</v>
      </c>
      <c r="I902" s="1">
        <v>2498625</v>
      </c>
    </row>
    <row r="903" spans="1:9" x14ac:dyDescent="0.2">
      <c r="A903" s="1">
        <v>94700043</v>
      </c>
      <c r="B903" s="3" t="s">
        <v>13</v>
      </c>
      <c r="C903" s="1">
        <v>47</v>
      </c>
      <c r="D903" s="1">
        <v>4</v>
      </c>
      <c r="E903" s="1">
        <v>3521</v>
      </c>
      <c r="H903" s="1">
        <v>209925</v>
      </c>
      <c r="I903" s="1">
        <v>2696550</v>
      </c>
    </row>
    <row r="904" spans="1:9" x14ac:dyDescent="0.2">
      <c r="A904" s="1">
        <v>94800043</v>
      </c>
      <c r="B904" s="3" t="s">
        <v>13</v>
      </c>
      <c r="C904" s="1">
        <v>48</v>
      </c>
      <c r="D904" s="1">
        <v>4</v>
      </c>
      <c r="E904" s="1">
        <v>3645</v>
      </c>
      <c r="H904" s="1">
        <v>221925</v>
      </c>
      <c r="I904" s="1">
        <v>2906475</v>
      </c>
    </row>
    <row r="905" spans="1:9" x14ac:dyDescent="0.2">
      <c r="A905" s="1">
        <v>94900043</v>
      </c>
      <c r="B905" s="3" t="s">
        <v>13</v>
      </c>
      <c r="C905" s="1">
        <v>49</v>
      </c>
      <c r="D905" s="1">
        <v>4</v>
      </c>
      <c r="E905" s="1">
        <v>3768</v>
      </c>
      <c r="H905" s="1">
        <v>233925</v>
      </c>
      <c r="I905" s="1">
        <v>3128400</v>
      </c>
    </row>
    <row r="906" spans="1:9" x14ac:dyDescent="0.2">
      <c r="A906" s="1">
        <v>95000043</v>
      </c>
      <c r="B906" s="3" t="s">
        <v>13</v>
      </c>
      <c r="C906" s="1">
        <v>50</v>
      </c>
      <c r="D906" s="1">
        <v>4</v>
      </c>
      <c r="E906" s="1">
        <v>3892</v>
      </c>
      <c r="H906" s="1">
        <v>247875</v>
      </c>
      <c r="I906" s="1">
        <v>3362325</v>
      </c>
    </row>
    <row r="907" spans="1:9" x14ac:dyDescent="0.2">
      <c r="A907" s="1">
        <v>90100044</v>
      </c>
      <c r="B907" s="3" t="s">
        <v>13</v>
      </c>
      <c r="C907" s="1">
        <v>1</v>
      </c>
      <c r="D907" s="1">
        <v>4</v>
      </c>
      <c r="E907" s="1">
        <v>640</v>
      </c>
      <c r="H907" s="1">
        <v>1462</v>
      </c>
      <c r="I907" s="1">
        <v>25000</v>
      </c>
    </row>
    <row r="908" spans="1:9" x14ac:dyDescent="0.2">
      <c r="A908" s="1">
        <v>90200044</v>
      </c>
      <c r="B908" s="3" t="s">
        <v>13</v>
      </c>
      <c r="C908" s="1">
        <v>2</v>
      </c>
      <c r="D908" s="1">
        <v>4</v>
      </c>
      <c r="E908" s="1">
        <v>680</v>
      </c>
      <c r="H908" s="1">
        <v>2047</v>
      </c>
      <c r="I908" s="1">
        <v>26462</v>
      </c>
    </row>
    <row r="909" spans="1:9" x14ac:dyDescent="0.2">
      <c r="A909" s="1">
        <v>90300044</v>
      </c>
      <c r="B909" s="3" t="s">
        <v>13</v>
      </c>
      <c r="C909" s="1">
        <v>3</v>
      </c>
      <c r="D909" s="1">
        <v>4</v>
      </c>
      <c r="E909" s="1">
        <v>720</v>
      </c>
      <c r="H909" s="1">
        <v>2632</v>
      </c>
      <c r="I909" s="1">
        <v>28509</v>
      </c>
    </row>
    <row r="910" spans="1:9" x14ac:dyDescent="0.2">
      <c r="A910" s="1">
        <v>90400044</v>
      </c>
      <c r="B910" s="3" t="s">
        <v>13</v>
      </c>
      <c r="C910" s="1">
        <v>4</v>
      </c>
      <c r="D910" s="1">
        <v>4</v>
      </c>
      <c r="E910" s="1">
        <v>760</v>
      </c>
      <c r="H910" s="1">
        <v>3217</v>
      </c>
      <c r="I910" s="1">
        <v>31141</v>
      </c>
    </row>
    <row r="911" spans="1:9" x14ac:dyDescent="0.2">
      <c r="A911" s="1">
        <v>90500044</v>
      </c>
      <c r="B911" s="3" t="s">
        <v>13</v>
      </c>
      <c r="C911" s="1">
        <v>5</v>
      </c>
      <c r="D911" s="1">
        <v>4</v>
      </c>
      <c r="E911" s="1">
        <v>800</v>
      </c>
      <c r="H911" s="1">
        <v>3802</v>
      </c>
      <c r="I911" s="1">
        <v>34358</v>
      </c>
    </row>
    <row r="912" spans="1:9" x14ac:dyDescent="0.2">
      <c r="A912" s="1">
        <v>90600044</v>
      </c>
      <c r="B912" s="3" t="s">
        <v>13</v>
      </c>
      <c r="C912" s="1">
        <v>6</v>
      </c>
      <c r="D912" s="1">
        <v>4</v>
      </c>
      <c r="E912" s="1">
        <v>840</v>
      </c>
      <c r="H912" s="1">
        <v>4777</v>
      </c>
      <c r="I912" s="1">
        <v>38160</v>
      </c>
    </row>
    <row r="913" spans="1:9" x14ac:dyDescent="0.2">
      <c r="A913" s="1">
        <v>90700044</v>
      </c>
      <c r="B913" s="3" t="s">
        <v>13</v>
      </c>
      <c r="C913" s="1">
        <v>7</v>
      </c>
      <c r="D913" s="1">
        <v>4</v>
      </c>
      <c r="E913" s="1">
        <v>900</v>
      </c>
      <c r="H913" s="1">
        <v>5752</v>
      </c>
      <c r="I913" s="1">
        <v>42937</v>
      </c>
    </row>
    <row r="914" spans="1:9" x14ac:dyDescent="0.2">
      <c r="A914" s="1">
        <v>90800044</v>
      </c>
      <c r="B914" s="3" t="s">
        <v>13</v>
      </c>
      <c r="C914" s="1">
        <v>8</v>
      </c>
      <c r="D914" s="1">
        <v>4</v>
      </c>
      <c r="E914" s="1">
        <v>960</v>
      </c>
      <c r="H914" s="1">
        <v>6727</v>
      </c>
      <c r="I914" s="1">
        <v>48689</v>
      </c>
    </row>
    <row r="915" spans="1:9" x14ac:dyDescent="0.2">
      <c r="A915" s="1">
        <v>90900044</v>
      </c>
      <c r="B915" s="3" t="s">
        <v>13</v>
      </c>
      <c r="C915" s="1">
        <v>9</v>
      </c>
      <c r="D915" s="1">
        <v>4</v>
      </c>
      <c r="E915" s="1">
        <v>1020</v>
      </c>
      <c r="H915" s="1">
        <v>7702</v>
      </c>
      <c r="I915" s="1">
        <v>55416</v>
      </c>
    </row>
    <row r="916" spans="1:9" x14ac:dyDescent="0.2">
      <c r="A916" s="1">
        <v>91000044</v>
      </c>
      <c r="B916" s="3" t="s">
        <v>13</v>
      </c>
      <c r="C916" s="1">
        <v>10</v>
      </c>
      <c r="D916" s="1">
        <v>4</v>
      </c>
      <c r="E916" s="1">
        <v>1080</v>
      </c>
      <c r="H916" s="1">
        <v>9262</v>
      </c>
      <c r="I916" s="1">
        <v>63118</v>
      </c>
    </row>
    <row r="917" spans="1:9" x14ac:dyDescent="0.2">
      <c r="A917" s="1">
        <v>91100044</v>
      </c>
      <c r="B917" s="3" t="s">
        <v>13</v>
      </c>
      <c r="C917" s="1">
        <v>11</v>
      </c>
      <c r="D917" s="1">
        <v>4</v>
      </c>
      <c r="E917" s="1">
        <v>1140</v>
      </c>
      <c r="H917" s="1">
        <v>10822</v>
      </c>
      <c r="I917" s="1">
        <v>72380</v>
      </c>
    </row>
    <row r="918" spans="1:9" x14ac:dyDescent="0.2">
      <c r="A918" s="1">
        <v>91200044</v>
      </c>
      <c r="B918" s="3" t="s">
        <v>13</v>
      </c>
      <c r="C918" s="1">
        <v>12</v>
      </c>
      <c r="D918" s="1">
        <v>4</v>
      </c>
      <c r="E918" s="1">
        <v>1220</v>
      </c>
      <c r="H918" s="1">
        <v>12382</v>
      </c>
      <c r="I918" s="1">
        <v>83202</v>
      </c>
    </row>
    <row r="919" spans="1:9" x14ac:dyDescent="0.2">
      <c r="A919" s="1">
        <v>91300044</v>
      </c>
      <c r="B919" s="3" t="s">
        <v>13</v>
      </c>
      <c r="C919" s="1">
        <v>13</v>
      </c>
      <c r="D919" s="1">
        <v>4</v>
      </c>
      <c r="E919" s="1">
        <v>1300</v>
      </c>
      <c r="H919" s="1">
        <v>13942</v>
      </c>
      <c r="I919" s="1">
        <v>95584</v>
      </c>
    </row>
    <row r="920" spans="1:9" x14ac:dyDescent="0.2">
      <c r="A920" s="1">
        <v>91400044</v>
      </c>
      <c r="B920" s="3" t="s">
        <v>13</v>
      </c>
      <c r="C920" s="1">
        <v>14</v>
      </c>
      <c r="D920" s="1">
        <v>4</v>
      </c>
      <c r="E920" s="1">
        <v>1380</v>
      </c>
      <c r="H920" s="1">
        <v>16282</v>
      </c>
      <c r="I920" s="1">
        <v>109526</v>
      </c>
    </row>
    <row r="921" spans="1:9" x14ac:dyDescent="0.2">
      <c r="A921" s="1">
        <v>91500044</v>
      </c>
      <c r="B921" s="3" t="s">
        <v>13</v>
      </c>
      <c r="C921" s="1">
        <v>15</v>
      </c>
      <c r="D921" s="1">
        <v>4</v>
      </c>
      <c r="E921" s="1">
        <v>1460</v>
      </c>
      <c r="H921" s="1">
        <v>18622</v>
      </c>
      <c r="I921" s="1">
        <v>125808</v>
      </c>
    </row>
    <row r="922" spans="1:9" x14ac:dyDescent="0.2">
      <c r="A922" s="1">
        <v>91600044</v>
      </c>
      <c r="B922" s="3" t="s">
        <v>13</v>
      </c>
      <c r="C922" s="1">
        <v>16</v>
      </c>
      <c r="D922" s="1">
        <v>4</v>
      </c>
      <c r="E922" s="1">
        <v>1540</v>
      </c>
      <c r="H922" s="1">
        <v>20962</v>
      </c>
      <c r="I922" s="1">
        <v>144430</v>
      </c>
    </row>
    <row r="923" spans="1:9" x14ac:dyDescent="0.2">
      <c r="A923" s="1">
        <v>91700044</v>
      </c>
      <c r="B923" s="3" t="s">
        <v>13</v>
      </c>
      <c r="C923" s="1">
        <v>17</v>
      </c>
      <c r="D923" s="1">
        <v>4</v>
      </c>
      <c r="E923" s="1">
        <v>1640</v>
      </c>
      <c r="H923" s="1">
        <v>23302</v>
      </c>
      <c r="I923" s="1">
        <v>165392</v>
      </c>
    </row>
    <row r="924" spans="1:9" x14ac:dyDescent="0.2">
      <c r="A924" s="1">
        <v>91800044</v>
      </c>
      <c r="B924" s="3" t="s">
        <v>13</v>
      </c>
      <c r="C924" s="1">
        <v>18</v>
      </c>
      <c r="D924" s="1">
        <v>4</v>
      </c>
      <c r="E924" s="1">
        <v>1740</v>
      </c>
      <c r="H924" s="1">
        <v>26617</v>
      </c>
      <c r="I924" s="1">
        <v>188694</v>
      </c>
    </row>
    <row r="925" spans="1:9" x14ac:dyDescent="0.2">
      <c r="A925" s="1">
        <v>91900044</v>
      </c>
      <c r="B925" s="3" t="s">
        <v>13</v>
      </c>
      <c r="C925" s="1">
        <v>19</v>
      </c>
      <c r="D925" s="1">
        <v>4</v>
      </c>
      <c r="E925" s="1">
        <v>1840</v>
      </c>
      <c r="H925" s="1">
        <v>29932</v>
      </c>
      <c r="I925" s="1">
        <v>215311</v>
      </c>
    </row>
    <row r="926" spans="1:9" x14ac:dyDescent="0.2">
      <c r="A926" s="1">
        <v>92000044</v>
      </c>
      <c r="B926" s="3" t="s">
        <v>13</v>
      </c>
      <c r="C926" s="1">
        <v>20</v>
      </c>
      <c r="D926" s="1">
        <v>4</v>
      </c>
      <c r="E926" s="1">
        <v>1940</v>
      </c>
      <c r="H926" s="1">
        <v>33247</v>
      </c>
      <c r="I926" s="1">
        <v>245243</v>
      </c>
    </row>
    <row r="927" spans="1:9" x14ac:dyDescent="0.2">
      <c r="A927" s="1">
        <v>92100044</v>
      </c>
      <c r="B927" s="3" t="s">
        <v>13</v>
      </c>
      <c r="C927" s="1">
        <v>21</v>
      </c>
      <c r="D927" s="1">
        <v>4</v>
      </c>
      <c r="E927" s="1">
        <v>2040</v>
      </c>
      <c r="H927" s="1">
        <v>36562</v>
      </c>
      <c r="I927" s="1">
        <v>278490</v>
      </c>
    </row>
    <row r="928" spans="1:9" x14ac:dyDescent="0.2">
      <c r="A928" s="1">
        <v>92200044</v>
      </c>
      <c r="B928" s="3" t="s">
        <v>13</v>
      </c>
      <c r="C928" s="1">
        <v>22</v>
      </c>
      <c r="D928" s="1">
        <v>4</v>
      </c>
      <c r="E928" s="1">
        <v>2160</v>
      </c>
      <c r="H928" s="1">
        <v>41047</v>
      </c>
      <c r="I928" s="1">
        <v>315052</v>
      </c>
    </row>
    <row r="929" spans="1:9" x14ac:dyDescent="0.2">
      <c r="A929" s="1">
        <v>92300044</v>
      </c>
      <c r="B929" s="3" t="s">
        <v>13</v>
      </c>
      <c r="C929" s="1">
        <v>23</v>
      </c>
      <c r="D929" s="1">
        <v>4</v>
      </c>
      <c r="E929" s="1">
        <v>2280</v>
      </c>
      <c r="H929" s="1">
        <v>45532</v>
      </c>
      <c r="I929" s="1">
        <v>356099</v>
      </c>
    </row>
    <row r="930" spans="1:9" x14ac:dyDescent="0.2">
      <c r="A930" s="1">
        <v>92400044</v>
      </c>
      <c r="B930" s="3" t="s">
        <v>13</v>
      </c>
      <c r="C930" s="1">
        <v>24</v>
      </c>
      <c r="D930" s="1">
        <v>4</v>
      </c>
      <c r="E930" s="1">
        <v>2400</v>
      </c>
      <c r="H930" s="1">
        <v>50017</v>
      </c>
      <c r="I930" s="1">
        <v>401631</v>
      </c>
    </row>
    <row r="931" spans="1:9" x14ac:dyDescent="0.2">
      <c r="A931" s="1">
        <v>92500044</v>
      </c>
      <c r="B931" s="3" t="s">
        <v>13</v>
      </c>
      <c r="C931" s="1">
        <v>25</v>
      </c>
      <c r="D931" s="1">
        <v>4</v>
      </c>
      <c r="E931" s="1">
        <v>2520</v>
      </c>
      <c r="H931" s="1">
        <v>54502</v>
      </c>
      <c r="I931" s="1">
        <v>451648</v>
      </c>
    </row>
    <row r="932" spans="1:9" x14ac:dyDescent="0.2">
      <c r="A932" s="1">
        <v>92600044</v>
      </c>
      <c r="B932" s="3" t="s">
        <v>13</v>
      </c>
      <c r="C932" s="1">
        <v>26</v>
      </c>
      <c r="D932" s="1">
        <v>4</v>
      </c>
      <c r="E932" s="1">
        <v>2640</v>
      </c>
      <c r="H932" s="1">
        <v>60352</v>
      </c>
      <c r="I932" s="1">
        <v>506150</v>
      </c>
    </row>
    <row r="933" spans="1:9" x14ac:dyDescent="0.2">
      <c r="A933" s="1">
        <v>92700044</v>
      </c>
      <c r="B933" s="3" t="s">
        <v>13</v>
      </c>
      <c r="C933" s="1">
        <v>27</v>
      </c>
      <c r="D933" s="1">
        <v>4</v>
      </c>
      <c r="E933" s="1">
        <v>2780</v>
      </c>
      <c r="H933" s="1">
        <v>66202</v>
      </c>
      <c r="I933" s="1">
        <v>566502</v>
      </c>
    </row>
    <row r="934" spans="1:9" x14ac:dyDescent="0.2">
      <c r="A934" s="1">
        <v>92800044</v>
      </c>
      <c r="B934" s="3" t="s">
        <v>13</v>
      </c>
      <c r="C934" s="1">
        <v>28</v>
      </c>
      <c r="D934" s="1">
        <v>4</v>
      </c>
      <c r="E934" s="1">
        <v>2920</v>
      </c>
      <c r="H934" s="1">
        <v>72052</v>
      </c>
      <c r="I934" s="1">
        <v>632704</v>
      </c>
    </row>
    <row r="935" spans="1:9" x14ac:dyDescent="0.2">
      <c r="A935" s="1">
        <v>92900044</v>
      </c>
      <c r="B935" s="3" t="s">
        <v>13</v>
      </c>
      <c r="C935" s="1">
        <v>29</v>
      </c>
      <c r="D935" s="1">
        <v>4</v>
      </c>
      <c r="E935" s="1">
        <v>3060</v>
      </c>
      <c r="H935" s="1">
        <v>77902</v>
      </c>
      <c r="I935" s="1">
        <v>704756</v>
      </c>
    </row>
    <row r="936" spans="1:9" x14ac:dyDescent="0.2">
      <c r="A936" s="1">
        <v>93000044</v>
      </c>
      <c r="B936" s="3" t="s">
        <v>13</v>
      </c>
      <c r="C936" s="1">
        <v>30</v>
      </c>
      <c r="D936" s="1">
        <v>4</v>
      </c>
      <c r="E936" s="1">
        <v>3200</v>
      </c>
      <c r="H936" s="1">
        <v>85312</v>
      </c>
      <c r="I936" s="1">
        <v>782658</v>
      </c>
    </row>
    <row r="937" spans="1:9" x14ac:dyDescent="0.2">
      <c r="A937" s="1">
        <v>93100044</v>
      </c>
      <c r="B937" s="3" t="s">
        <v>13</v>
      </c>
      <c r="C937" s="1">
        <v>31</v>
      </c>
      <c r="D937" s="1">
        <v>4</v>
      </c>
      <c r="E937" s="1">
        <v>3340</v>
      </c>
      <c r="H937" s="1">
        <v>92722</v>
      </c>
      <c r="I937" s="1">
        <v>867970</v>
      </c>
    </row>
    <row r="938" spans="1:9" x14ac:dyDescent="0.2">
      <c r="A938" s="1">
        <v>93200044</v>
      </c>
      <c r="B938" s="3" t="s">
        <v>13</v>
      </c>
      <c r="C938" s="1">
        <v>32</v>
      </c>
      <c r="D938" s="1">
        <v>4</v>
      </c>
      <c r="E938" s="1">
        <v>3500</v>
      </c>
      <c r="H938" s="1">
        <v>100132</v>
      </c>
      <c r="I938" s="1">
        <v>960692</v>
      </c>
    </row>
    <row r="939" spans="1:9" x14ac:dyDescent="0.2">
      <c r="A939" s="1">
        <v>93300044</v>
      </c>
      <c r="B939" s="3" t="s">
        <v>13</v>
      </c>
      <c r="C939" s="1">
        <v>33</v>
      </c>
      <c r="D939" s="1">
        <v>4</v>
      </c>
      <c r="E939" s="1">
        <v>3660</v>
      </c>
      <c r="H939" s="1">
        <v>107542</v>
      </c>
      <c r="I939" s="1">
        <v>1060824</v>
      </c>
    </row>
    <row r="940" spans="1:9" x14ac:dyDescent="0.2">
      <c r="A940" s="1">
        <v>93400044</v>
      </c>
      <c r="B940" s="3" t="s">
        <v>13</v>
      </c>
      <c r="C940" s="1">
        <v>34</v>
      </c>
      <c r="D940" s="1">
        <v>4</v>
      </c>
      <c r="E940" s="1">
        <v>3820</v>
      </c>
      <c r="H940" s="1">
        <v>116707</v>
      </c>
      <c r="I940" s="1">
        <v>1168366</v>
      </c>
    </row>
    <row r="941" spans="1:9" x14ac:dyDescent="0.2">
      <c r="A941" s="1">
        <v>93500044</v>
      </c>
      <c r="B941" s="3" t="s">
        <v>13</v>
      </c>
      <c r="C941" s="1">
        <v>35</v>
      </c>
      <c r="D941" s="1">
        <v>4</v>
      </c>
      <c r="E941" s="1">
        <v>3980</v>
      </c>
      <c r="H941" s="1">
        <v>125872</v>
      </c>
      <c r="I941" s="1">
        <v>1285073</v>
      </c>
    </row>
    <row r="942" spans="1:9" x14ac:dyDescent="0.2">
      <c r="A942" s="1">
        <v>93600044</v>
      </c>
      <c r="B942" s="3" t="s">
        <v>13</v>
      </c>
      <c r="C942" s="1">
        <v>36</v>
      </c>
      <c r="D942" s="1">
        <v>4</v>
      </c>
      <c r="E942" s="1">
        <v>4140</v>
      </c>
      <c r="H942" s="1">
        <v>135037</v>
      </c>
      <c r="I942" s="1">
        <v>1410945</v>
      </c>
    </row>
    <row r="943" spans="1:9" x14ac:dyDescent="0.2">
      <c r="A943" s="1">
        <v>93700044</v>
      </c>
      <c r="B943" s="3" t="s">
        <v>13</v>
      </c>
      <c r="C943" s="1">
        <v>37</v>
      </c>
      <c r="D943" s="1">
        <v>4</v>
      </c>
      <c r="E943" s="1">
        <v>4320</v>
      </c>
      <c r="H943" s="1">
        <v>144202</v>
      </c>
      <c r="I943" s="1">
        <v>1545982</v>
      </c>
    </row>
    <row r="944" spans="1:9" x14ac:dyDescent="0.2">
      <c r="A944" s="1">
        <v>93800044</v>
      </c>
      <c r="B944" s="3" t="s">
        <v>13</v>
      </c>
      <c r="C944" s="1">
        <v>38</v>
      </c>
      <c r="D944" s="1">
        <v>4</v>
      </c>
      <c r="E944" s="1">
        <v>4500</v>
      </c>
      <c r="H944" s="1">
        <v>155317</v>
      </c>
      <c r="I944" s="1">
        <v>1690184</v>
      </c>
    </row>
    <row r="945" spans="1:9" x14ac:dyDescent="0.2">
      <c r="A945" s="1">
        <v>93900044</v>
      </c>
      <c r="B945" s="3" t="s">
        <v>13</v>
      </c>
      <c r="C945" s="1">
        <v>39</v>
      </c>
      <c r="D945" s="1">
        <v>4</v>
      </c>
      <c r="E945" s="1">
        <v>4680</v>
      </c>
      <c r="H945" s="1">
        <v>166432</v>
      </c>
      <c r="I945" s="1">
        <v>1845501</v>
      </c>
    </row>
    <row r="946" spans="1:9" x14ac:dyDescent="0.2">
      <c r="A946" s="1">
        <v>94000044</v>
      </c>
      <c r="B946" s="3" t="s">
        <v>13</v>
      </c>
      <c r="C946" s="1">
        <v>40</v>
      </c>
      <c r="D946" s="1">
        <v>4</v>
      </c>
      <c r="E946" s="1">
        <v>4860</v>
      </c>
      <c r="H946" s="1">
        <v>177547</v>
      </c>
      <c r="I946" s="1">
        <v>2011933</v>
      </c>
    </row>
    <row r="947" spans="1:9" x14ac:dyDescent="0.2">
      <c r="A947" s="1">
        <v>94100044</v>
      </c>
      <c r="B947" s="3" t="s">
        <v>13</v>
      </c>
      <c r="C947" s="1">
        <v>41</v>
      </c>
      <c r="D947" s="1">
        <v>4</v>
      </c>
      <c r="E947" s="1">
        <v>5040</v>
      </c>
      <c r="H947" s="1">
        <v>188662</v>
      </c>
      <c r="I947" s="1">
        <v>2189480</v>
      </c>
    </row>
    <row r="948" spans="1:9" x14ac:dyDescent="0.2">
      <c r="A948" s="1">
        <v>94200044</v>
      </c>
      <c r="B948" s="3" t="s">
        <v>13</v>
      </c>
      <c r="C948" s="1">
        <v>42</v>
      </c>
      <c r="D948" s="1">
        <v>4</v>
      </c>
      <c r="E948" s="1">
        <v>5240</v>
      </c>
      <c r="H948" s="1">
        <v>201922</v>
      </c>
      <c r="I948" s="1">
        <v>2378142</v>
      </c>
    </row>
    <row r="949" spans="1:9" x14ac:dyDescent="0.2">
      <c r="A949" s="1">
        <v>94300044</v>
      </c>
      <c r="B949" s="3" t="s">
        <v>13</v>
      </c>
      <c r="C949" s="1">
        <v>43</v>
      </c>
      <c r="D949" s="1">
        <v>4</v>
      </c>
      <c r="E949" s="1">
        <v>5440</v>
      </c>
      <c r="H949" s="1">
        <v>215182</v>
      </c>
      <c r="I949" s="1">
        <v>2580064</v>
      </c>
    </row>
    <row r="950" spans="1:9" x14ac:dyDescent="0.2">
      <c r="A950" s="1">
        <v>94400044</v>
      </c>
      <c r="B950" s="3" t="s">
        <v>13</v>
      </c>
      <c r="C950" s="1">
        <v>44</v>
      </c>
      <c r="D950" s="1">
        <v>4</v>
      </c>
      <c r="E950" s="1">
        <v>5640</v>
      </c>
      <c r="H950" s="1">
        <v>228442</v>
      </c>
      <c r="I950" s="1">
        <v>2795246</v>
      </c>
    </row>
    <row r="951" spans="1:9" x14ac:dyDescent="0.2">
      <c r="A951" s="1">
        <v>94500044</v>
      </c>
      <c r="B951" s="3" t="s">
        <v>13</v>
      </c>
      <c r="C951" s="1">
        <v>45</v>
      </c>
      <c r="D951" s="1">
        <v>4</v>
      </c>
      <c r="E951" s="1">
        <v>5840</v>
      </c>
      <c r="H951" s="1">
        <v>241702</v>
      </c>
      <c r="I951" s="1">
        <v>3023688</v>
      </c>
    </row>
    <row r="952" spans="1:9" x14ac:dyDescent="0.2">
      <c r="A952" s="1">
        <v>94600044</v>
      </c>
      <c r="B952" s="3" t="s">
        <v>13</v>
      </c>
      <c r="C952" s="1">
        <v>46</v>
      </c>
      <c r="D952" s="1">
        <v>4</v>
      </c>
      <c r="E952" s="1">
        <v>6040</v>
      </c>
      <c r="H952" s="1">
        <v>257302</v>
      </c>
      <c r="I952" s="1">
        <v>3265390</v>
      </c>
    </row>
    <row r="953" spans="1:9" x14ac:dyDescent="0.2">
      <c r="A953" s="1">
        <v>94700044</v>
      </c>
      <c r="B953" s="3" t="s">
        <v>13</v>
      </c>
      <c r="C953" s="1">
        <v>47</v>
      </c>
      <c r="D953" s="1">
        <v>4</v>
      </c>
      <c r="E953" s="1">
        <v>6260</v>
      </c>
      <c r="H953" s="1">
        <v>272902</v>
      </c>
      <c r="I953" s="1">
        <v>3522692</v>
      </c>
    </row>
    <row r="954" spans="1:9" x14ac:dyDescent="0.2">
      <c r="A954" s="1">
        <v>94800044</v>
      </c>
      <c r="B954" s="3" t="s">
        <v>13</v>
      </c>
      <c r="C954" s="1">
        <v>48</v>
      </c>
      <c r="D954" s="1">
        <v>4</v>
      </c>
      <c r="E954" s="1">
        <v>6480</v>
      </c>
      <c r="H954" s="1">
        <v>288502</v>
      </c>
      <c r="I954" s="1">
        <v>3795594</v>
      </c>
    </row>
    <row r="955" spans="1:9" x14ac:dyDescent="0.2">
      <c r="A955" s="1">
        <v>94900044</v>
      </c>
      <c r="B955" s="3" t="s">
        <v>13</v>
      </c>
      <c r="C955" s="1">
        <v>49</v>
      </c>
      <c r="D955" s="1">
        <v>4</v>
      </c>
      <c r="E955" s="1">
        <v>6700</v>
      </c>
      <c r="H955" s="1">
        <v>304102</v>
      </c>
      <c r="I955" s="1">
        <v>4084096</v>
      </c>
    </row>
    <row r="956" spans="1:9" x14ac:dyDescent="0.2">
      <c r="A956" s="1">
        <v>95000044</v>
      </c>
      <c r="B956" s="3" t="s">
        <v>13</v>
      </c>
      <c r="C956" s="1">
        <v>50</v>
      </c>
      <c r="D956" s="1">
        <v>4</v>
      </c>
      <c r="E956" s="1">
        <v>6920</v>
      </c>
      <c r="H956" s="1">
        <v>322237</v>
      </c>
      <c r="I956" s="1">
        <v>4388198</v>
      </c>
    </row>
    <row r="957" spans="1:9" x14ac:dyDescent="0.2">
      <c r="A957" s="1">
        <v>90100045</v>
      </c>
      <c r="B957" s="3" t="s">
        <v>13</v>
      </c>
      <c r="C957" s="1">
        <v>1</v>
      </c>
      <c r="D957" s="1">
        <v>4</v>
      </c>
      <c r="E957" s="1">
        <v>960</v>
      </c>
      <c r="H957" s="1">
        <v>1901</v>
      </c>
      <c r="I957" s="1">
        <v>75000</v>
      </c>
    </row>
    <row r="958" spans="1:9" x14ac:dyDescent="0.2">
      <c r="A958" s="1">
        <v>90200045</v>
      </c>
      <c r="B958" s="3" t="s">
        <v>13</v>
      </c>
      <c r="C958" s="1">
        <v>2</v>
      </c>
      <c r="D958" s="1">
        <v>4</v>
      </c>
      <c r="E958" s="1">
        <v>1020</v>
      </c>
      <c r="H958" s="1">
        <v>2661</v>
      </c>
      <c r="I958" s="1">
        <v>76901</v>
      </c>
    </row>
    <row r="959" spans="1:9" x14ac:dyDescent="0.2">
      <c r="A959" s="1">
        <v>90300045</v>
      </c>
      <c r="B959" s="3" t="s">
        <v>13</v>
      </c>
      <c r="C959" s="1">
        <v>3</v>
      </c>
      <c r="D959" s="1">
        <v>4</v>
      </c>
      <c r="E959" s="1">
        <v>1080</v>
      </c>
      <c r="H959" s="1">
        <v>3422</v>
      </c>
      <c r="I959" s="1">
        <v>79562</v>
      </c>
    </row>
    <row r="960" spans="1:9" x14ac:dyDescent="0.2">
      <c r="A960" s="1">
        <v>90400045</v>
      </c>
      <c r="B960" s="3" t="s">
        <v>13</v>
      </c>
      <c r="C960" s="1">
        <v>4</v>
      </c>
      <c r="D960" s="1">
        <v>4</v>
      </c>
      <c r="E960" s="1">
        <v>1140</v>
      </c>
      <c r="H960" s="1">
        <v>4182</v>
      </c>
      <c r="I960" s="1">
        <v>82984</v>
      </c>
    </row>
    <row r="961" spans="1:9" x14ac:dyDescent="0.2">
      <c r="A961" s="1">
        <v>90500045</v>
      </c>
      <c r="B961" s="3" t="s">
        <v>13</v>
      </c>
      <c r="C961" s="1">
        <v>5</v>
      </c>
      <c r="D961" s="1">
        <v>4</v>
      </c>
      <c r="E961" s="1">
        <v>1200</v>
      </c>
      <c r="H961" s="1">
        <v>4943</v>
      </c>
      <c r="I961" s="1">
        <v>87166</v>
      </c>
    </row>
    <row r="962" spans="1:9" x14ac:dyDescent="0.2">
      <c r="A962" s="1">
        <v>90600045</v>
      </c>
      <c r="B962" s="3" t="s">
        <v>13</v>
      </c>
      <c r="C962" s="1">
        <v>6</v>
      </c>
      <c r="D962" s="1">
        <v>4</v>
      </c>
      <c r="E962" s="1">
        <v>1260</v>
      </c>
      <c r="H962" s="1">
        <v>6210</v>
      </c>
      <c r="I962" s="1">
        <v>92109</v>
      </c>
    </row>
    <row r="963" spans="1:9" x14ac:dyDescent="0.2">
      <c r="A963" s="1">
        <v>90700045</v>
      </c>
      <c r="B963" s="3" t="s">
        <v>13</v>
      </c>
      <c r="C963" s="1">
        <v>7</v>
      </c>
      <c r="D963" s="1">
        <v>4</v>
      </c>
      <c r="E963" s="1">
        <v>1350</v>
      </c>
      <c r="H963" s="1">
        <v>7478</v>
      </c>
      <c r="I963" s="1">
        <v>98319</v>
      </c>
    </row>
    <row r="964" spans="1:9" x14ac:dyDescent="0.2">
      <c r="A964" s="1">
        <v>90800045</v>
      </c>
      <c r="B964" s="3" t="s">
        <v>13</v>
      </c>
      <c r="C964" s="1">
        <v>8</v>
      </c>
      <c r="D964" s="1">
        <v>4</v>
      </c>
      <c r="E964" s="1">
        <v>1440</v>
      </c>
      <c r="H964" s="1">
        <v>8745</v>
      </c>
      <c r="I964" s="1">
        <v>105797</v>
      </c>
    </row>
    <row r="965" spans="1:9" x14ac:dyDescent="0.2">
      <c r="A965" s="1">
        <v>90900045</v>
      </c>
      <c r="B965" s="3" t="s">
        <v>13</v>
      </c>
      <c r="C965" s="1">
        <v>9</v>
      </c>
      <c r="D965" s="1">
        <v>4</v>
      </c>
      <c r="E965" s="1">
        <v>1530</v>
      </c>
      <c r="H965" s="1">
        <v>10013</v>
      </c>
      <c r="I965" s="1">
        <v>114542</v>
      </c>
    </row>
    <row r="966" spans="1:9" x14ac:dyDescent="0.2">
      <c r="A966" s="1">
        <v>91000045</v>
      </c>
      <c r="B966" s="3" t="s">
        <v>13</v>
      </c>
      <c r="C966" s="1">
        <v>10</v>
      </c>
      <c r="D966" s="1">
        <v>4</v>
      </c>
      <c r="E966" s="1">
        <v>1620</v>
      </c>
      <c r="H966" s="1">
        <v>12041</v>
      </c>
      <c r="I966" s="1">
        <v>124555</v>
      </c>
    </row>
    <row r="967" spans="1:9" x14ac:dyDescent="0.2">
      <c r="A967" s="1">
        <v>91100045</v>
      </c>
      <c r="B967" s="3" t="s">
        <v>13</v>
      </c>
      <c r="C967" s="1">
        <v>11</v>
      </c>
      <c r="D967" s="1">
        <v>4</v>
      </c>
      <c r="E967" s="1">
        <v>1710</v>
      </c>
      <c r="H967" s="1">
        <v>14069</v>
      </c>
      <c r="I967" s="1">
        <v>136596</v>
      </c>
    </row>
    <row r="968" spans="1:9" x14ac:dyDescent="0.2">
      <c r="A968" s="1">
        <v>91200045</v>
      </c>
      <c r="B968" s="3" t="s">
        <v>13</v>
      </c>
      <c r="C968" s="1">
        <v>12</v>
      </c>
      <c r="D968" s="1">
        <v>4</v>
      </c>
      <c r="E968" s="1">
        <v>1830</v>
      </c>
      <c r="H968" s="1">
        <v>16097</v>
      </c>
      <c r="I968" s="1">
        <v>150665</v>
      </c>
    </row>
    <row r="969" spans="1:9" x14ac:dyDescent="0.2">
      <c r="A969" s="1">
        <v>91300045</v>
      </c>
      <c r="B969" s="3" t="s">
        <v>13</v>
      </c>
      <c r="C969" s="1">
        <v>13</v>
      </c>
      <c r="D969" s="1">
        <v>4</v>
      </c>
      <c r="E969" s="1">
        <v>1950</v>
      </c>
      <c r="H969" s="1">
        <v>18125</v>
      </c>
      <c r="I969" s="1">
        <v>166762</v>
      </c>
    </row>
    <row r="970" spans="1:9" x14ac:dyDescent="0.2">
      <c r="A970" s="1">
        <v>91400045</v>
      </c>
      <c r="B970" s="3" t="s">
        <v>13</v>
      </c>
      <c r="C970" s="1">
        <v>14</v>
      </c>
      <c r="D970" s="1">
        <v>4</v>
      </c>
      <c r="E970" s="1">
        <v>2070</v>
      </c>
      <c r="H970" s="1">
        <v>21167</v>
      </c>
      <c r="I970" s="1">
        <v>184887</v>
      </c>
    </row>
    <row r="971" spans="1:9" x14ac:dyDescent="0.2">
      <c r="A971" s="1">
        <v>91500045</v>
      </c>
      <c r="B971" s="3" t="s">
        <v>13</v>
      </c>
      <c r="C971" s="1">
        <v>15</v>
      </c>
      <c r="D971" s="1">
        <v>4</v>
      </c>
      <c r="E971" s="1">
        <v>2190</v>
      </c>
      <c r="H971" s="1">
        <v>24209</v>
      </c>
      <c r="I971" s="1">
        <v>206054</v>
      </c>
    </row>
    <row r="972" spans="1:9" x14ac:dyDescent="0.2">
      <c r="A972" s="1">
        <v>91600045</v>
      </c>
      <c r="B972" s="3" t="s">
        <v>13</v>
      </c>
      <c r="C972" s="1">
        <v>16</v>
      </c>
      <c r="D972" s="1">
        <v>4</v>
      </c>
      <c r="E972" s="1">
        <v>2310</v>
      </c>
      <c r="H972" s="1">
        <v>27251</v>
      </c>
      <c r="I972" s="1">
        <v>230263</v>
      </c>
    </row>
    <row r="973" spans="1:9" x14ac:dyDescent="0.2">
      <c r="A973" s="1">
        <v>91700045</v>
      </c>
      <c r="B973" s="3" t="s">
        <v>13</v>
      </c>
      <c r="C973" s="1">
        <v>17</v>
      </c>
      <c r="D973" s="1">
        <v>4</v>
      </c>
      <c r="E973" s="1">
        <v>2460</v>
      </c>
      <c r="H973" s="1">
        <v>30293</v>
      </c>
      <c r="I973" s="1">
        <v>257514</v>
      </c>
    </row>
    <row r="974" spans="1:9" x14ac:dyDescent="0.2">
      <c r="A974" s="1">
        <v>91800045</v>
      </c>
      <c r="B974" s="3" t="s">
        <v>13</v>
      </c>
      <c r="C974" s="1">
        <v>18</v>
      </c>
      <c r="D974" s="1">
        <v>4</v>
      </c>
      <c r="E974" s="1">
        <v>2610</v>
      </c>
      <c r="H974" s="1">
        <v>34602</v>
      </c>
      <c r="I974" s="1">
        <v>287807</v>
      </c>
    </row>
    <row r="975" spans="1:9" x14ac:dyDescent="0.2">
      <c r="A975" s="1">
        <v>91900045</v>
      </c>
      <c r="B975" s="3" t="s">
        <v>13</v>
      </c>
      <c r="C975" s="1">
        <v>19</v>
      </c>
      <c r="D975" s="1">
        <v>4</v>
      </c>
      <c r="E975" s="1">
        <v>2760</v>
      </c>
      <c r="H975" s="1">
        <v>38912</v>
      </c>
      <c r="I975" s="1">
        <v>322409</v>
      </c>
    </row>
    <row r="976" spans="1:9" x14ac:dyDescent="0.2">
      <c r="A976" s="1">
        <v>92000045</v>
      </c>
      <c r="B976" s="3" t="s">
        <v>13</v>
      </c>
      <c r="C976" s="1">
        <v>20</v>
      </c>
      <c r="D976" s="1">
        <v>4</v>
      </c>
      <c r="E976" s="1">
        <v>2910</v>
      </c>
      <c r="H976" s="1">
        <v>43221</v>
      </c>
      <c r="I976" s="1">
        <v>361321</v>
      </c>
    </row>
    <row r="977" spans="1:9" x14ac:dyDescent="0.2">
      <c r="A977" s="1">
        <v>92100045</v>
      </c>
      <c r="B977" s="3" t="s">
        <v>13</v>
      </c>
      <c r="C977" s="1">
        <v>21</v>
      </c>
      <c r="D977" s="1">
        <v>4</v>
      </c>
      <c r="E977" s="1">
        <v>3060</v>
      </c>
      <c r="H977" s="1">
        <v>47531</v>
      </c>
      <c r="I977" s="1">
        <v>404542</v>
      </c>
    </row>
    <row r="978" spans="1:9" x14ac:dyDescent="0.2">
      <c r="A978" s="1">
        <v>92200045</v>
      </c>
      <c r="B978" s="3" t="s">
        <v>13</v>
      </c>
      <c r="C978" s="1">
        <v>22</v>
      </c>
      <c r="D978" s="1">
        <v>4</v>
      </c>
      <c r="E978" s="1">
        <v>3240</v>
      </c>
      <c r="H978" s="1">
        <v>53361</v>
      </c>
      <c r="I978" s="1">
        <v>452073</v>
      </c>
    </row>
    <row r="979" spans="1:9" x14ac:dyDescent="0.2">
      <c r="A979" s="1">
        <v>92300045</v>
      </c>
      <c r="B979" s="3" t="s">
        <v>13</v>
      </c>
      <c r="C979" s="1">
        <v>23</v>
      </c>
      <c r="D979" s="1">
        <v>4</v>
      </c>
      <c r="E979" s="1">
        <v>3420</v>
      </c>
      <c r="H979" s="1">
        <v>59192</v>
      </c>
      <c r="I979" s="1">
        <v>505434</v>
      </c>
    </row>
    <row r="980" spans="1:9" x14ac:dyDescent="0.2">
      <c r="A980" s="1">
        <v>92400045</v>
      </c>
      <c r="B980" s="3" t="s">
        <v>13</v>
      </c>
      <c r="C980" s="1">
        <v>24</v>
      </c>
      <c r="D980" s="1">
        <v>4</v>
      </c>
      <c r="E980" s="1">
        <v>3600</v>
      </c>
      <c r="H980" s="1">
        <v>65022</v>
      </c>
      <c r="I980" s="1">
        <v>564626</v>
      </c>
    </row>
    <row r="981" spans="1:9" x14ac:dyDescent="0.2">
      <c r="A981" s="1">
        <v>92500045</v>
      </c>
      <c r="B981" s="3" t="s">
        <v>13</v>
      </c>
      <c r="C981" s="1">
        <v>25</v>
      </c>
      <c r="D981" s="1">
        <v>4</v>
      </c>
      <c r="E981" s="1">
        <v>3780</v>
      </c>
      <c r="H981" s="1">
        <v>70853</v>
      </c>
      <c r="I981" s="1">
        <v>629648</v>
      </c>
    </row>
    <row r="982" spans="1:9" x14ac:dyDescent="0.2">
      <c r="A982" s="1">
        <v>92600045</v>
      </c>
      <c r="B982" s="3" t="s">
        <v>13</v>
      </c>
      <c r="C982" s="1">
        <v>26</v>
      </c>
      <c r="D982" s="1">
        <v>4</v>
      </c>
      <c r="E982" s="1">
        <v>3960</v>
      </c>
      <c r="H982" s="1">
        <v>78458</v>
      </c>
      <c r="I982" s="1">
        <v>700501</v>
      </c>
    </row>
    <row r="983" spans="1:9" x14ac:dyDescent="0.2">
      <c r="A983" s="1">
        <v>92700045</v>
      </c>
      <c r="B983" s="3" t="s">
        <v>13</v>
      </c>
      <c r="C983" s="1">
        <v>27</v>
      </c>
      <c r="D983" s="1">
        <v>4</v>
      </c>
      <c r="E983" s="1">
        <v>4170</v>
      </c>
      <c r="H983" s="1">
        <v>86063</v>
      </c>
      <c r="I983" s="1">
        <v>778959</v>
      </c>
    </row>
    <row r="984" spans="1:9" x14ac:dyDescent="0.2">
      <c r="A984" s="1">
        <v>92800045</v>
      </c>
      <c r="B984" s="3" t="s">
        <v>13</v>
      </c>
      <c r="C984" s="1">
        <v>28</v>
      </c>
      <c r="D984" s="1">
        <v>4</v>
      </c>
      <c r="E984" s="1">
        <v>4380</v>
      </c>
      <c r="H984" s="1">
        <v>93668</v>
      </c>
      <c r="I984" s="1">
        <v>865022</v>
      </c>
    </row>
    <row r="985" spans="1:9" x14ac:dyDescent="0.2">
      <c r="A985" s="1">
        <v>92900045</v>
      </c>
      <c r="B985" s="3" t="s">
        <v>13</v>
      </c>
      <c r="C985" s="1">
        <v>29</v>
      </c>
      <c r="D985" s="1">
        <v>4</v>
      </c>
      <c r="E985" s="1">
        <v>4590</v>
      </c>
      <c r="H985" s="1">
        <v>101273</v>
      </c>
      <c r="I985" s="1">
        <v>958690</v>
      </c>
    </row>
    <row r="986" spans="1:9" x14ac:dyDescent="0.2">
      <c r="A986" s="1">
        <v>93000045</v>
      </c>
      <c r="B986" s="3" t="s">
        <v>13</v>
      </c>
      <c r="C986" s="1">
        <v>30</v>
      </c>
      <c r="D986" s="1">
        <v>4</v>
      </c>
      <c r="E986" s="1">
        <v>4800</v>
      </c>
      <c r="H986" s="1">
        <v>110906</v>
      </c>
      <c r="I986" s="1">
        <v>1059963</v>
      </c>
    </row>
    <row r="987" spans="1:9" x14ac:dyDescent="0.2">
      <c r="A987" s="1">
        <v>93100045</v>
      </c>
      <c r="B987" s="3" t="s">
        <v>13</v>
      </c>
      <c r="C987" s="1">
        <v>31</v>
      </c>
      <c r="D987" s="1">
        <v>4</v>
      </c>
      <c r="E987" s="1">
        <v>5010</v>
      </c>
      <c r="H987" s="1">
        <v>120539</v>
      </c>
      <c r="I987" s="1">
        <v>1170869</v>
      </c>
    </row>
    <row r="988" spans="1:9" x14ac:dyDescent="0.2">
      <c r="A988" s="1">
        <v>93200045</v>
      </c>
      <c r="B988" s="3" t="s">
        <v>13</v>
      </c>
      <c r="C988" s="1">
        <v>32</v>
      </c>
      <c r="D988" s="1">
        <v>4</v>
      </c>
      <c r="E988" s="1">
        <v>5250</v>
      </c>
      <c r="H988" s="1">
        <v>130172</v>
      </c>
      <c r="I988" s="1">
        <v>1291408</v>
      </c>
    </row>
    <row r="989" spans="1:9" x14ac:dyDescent="0.2">
      <c r="A989" s="1">
        <v>93300045</v>
      </c>
      <c r="B989" s="3" t="s">
        <v>13</v>
      </c>
      <c r="C989" s="1">
        <v>33</v>
      </c>
      <c r="D989" s="1">
        <v>4</v>
      </c>
      <c r="E989" s="1">
        <v>5490</v>
      </c>
      <c r="H989" s="1">
        <v>139805</v>
      </c>
      <c r="I989" s="1">
        <v>1421580</v>
      </c>
    </row>
    <row r="990" spans="1:9" x14ac:dyDescent="0.2">
      <c r="A990" s="1">
        <v>93400045</v>
      </c>
      <c r="B990" s="3" t="s">
        <v>13</v>
      </c>
      <c r="C990" s="1">
        <v>34</v>
      </c>
      <c r="D990" s="1">
        <v>4</v>
      </c>
      <c r="E990" s="1">
        <v>5730</v>
      </c>
      <c r="H990" s="1">
        <v>151719</v>
      </c>
      <c r="I990" s="1">
        <v>1561385</v>
      </c>
    </row>
    <row r="991" spans="1:9" x14ac:dyDescent="0.2">
      <c r="A991" s="1">
        <v>93500045</v>
      </c>
      <c r="B991" s="3" t="s">
        <v>13</v>
      </c>
      <c r="C991" s="1">
        <v>35</v>
      </c>
      <c r="D991" s="1">
        <v>4</v>
      </c>
      <c r="E991" s="1">
        <v>5970</v>
      </c>
      <c r="H991" s="1">
        <v>163634</v>
      </c>
      <c r="I991" s="1">
        <v>1713104</v>
      </c>
    </row>
    <row r="992" spans="1:9" x14ac:dyDescent="0.2">
      <c r="A992" s="1">
        <v>93600045</v>
      </c>
      <c r="B992" s="3" t="s">
        <v>13</v>
      </c>
      <c r="C992" s="1">
        <v>36</v>
      </c>
      <c r="D992" s="1">
        <v>4</v>
      </c>
      <c r="E992" s="1">
        <v>6210</v>
      </c>
      <c r="H992" s="1">
        <v>175548</v>
      </c>
      <c r="I992" s="1">
        <v>1876738</v>
      </c>
    </row>
    <row r="993" spans="1:9" x14ac:dyDescent="0.2">
      <c r="A993" s="1">
        <v>93700045</v>
      </c>
      <c r="B993" s="3" t="s">
        <v>13</v>
      </c>
      <c r="C993" s="1">
        <v>37</v>
      </c>
      <c r="D993" s="1">
        <v>4</v>
      </c>
      <c r="E993" s="1">
        <v>6480</v>
      </c>
      <c r="H993" s="1">
        <v>187463</v>
      </c>
      <c r="I993" s="1">
        <v>2052286</v>
      </c>
    </row>
    <row r="994" spans="1:9" x14ac:dyDescent="0.2">
      <c r="A994" s="1">
        <v>93800045</v>
      </c>
      <c r="B994" s="3" t="s">
        <v>13</v>
      </c>
      <c r="C994" s="1">
        <v>38</v>
      </c>
      <c r="D994" s="1">
        <v>4</v>
      </c>
      <c r="E994" s="1">
        <v>6750</v>
      </c>
      <c r="H994" s="1">
        <v>201912</v>
      </c>
      <c r="I994" s="1">
        <v>2239749</v>
      </c>
    </row>
    <row r="995" spans="1:9" x14ac:dyDescent="0.2">
      <c r="A995" s="1">
        <v>93900045</v>
      </c>
      <c r="B995" s="3" t="s">
        <v>13</v>
      </c>
      <c r="C995" s="1">
        <v>39</v>
      </c>
      <c r="D995" s="1">
        <v>4</v>
      </c>
      <c r="E995" s="1">
        <v>7020</v>
      </c>
      <c r="H995" s="1">
        <v>216362</v>
      </c>
      <c r="I995" s="1">
        <v>2441661</v>
      </c>
    </row>
    <row r="996" spans="1:9" x14ac:dyDescent="0.2">
      <c r="A996" s="1">
        <v>94000045</v>
      </c>
      <c r="B996" s="3" t="s">
        <v>13</v>
      </c>
      <c r="C996" s="1">
        <v>40</v>
      </c>
      <c r="D996" s="1">
        <v>4</v>
      </c>
      <c r="E996" s="1">
        <v>7290</v>
      </c>
      <c r="H996" s="1">
        <v>230811</v>
      </c>
      <c r="I996" s="1">
        <v>2658023</v>
      </c>
    </row>
    <row r="997" spans="1:9" x14ac:dyDescent="0.2">
      <c r="A997" s="1">
        <v>94100045</v>
      </c>
      <c r="B997" s="3" t="s">
        <v>13</v>
      </c>
      <c r="C997" s="1">
        <v>41</v>
      </c>
      <c r="D997" s="1">
        <v>4</v>
      </c>
      <c r="E997" s="1">
        <v>7560</v>
      </c>
      <c r="H997" s="1">
        <v>245261</v>
      </c>
      <c r="I997" s="1">
        <v>2888834</v>
      </c>
    </row>
    <row r="998" spans="1:9" x14ac:dyDescent="0.2">
      <c r="A998" s="1">
        <v>94200045</v>
      </c>
      <c r="B998" s="3" t="s">
        <v>13</v>
      </c>
      <c r="C998" s="1">
        <v>42</v>
      </c>
      <c r="D998" s="1">
        <v>4</v>
      </c>
      <c r="E998" s="1">
        <v>7860</v>
      </c>
      <c r="H998" s="1">
        <v>262499</v>
      </c>
      <c r="I998" s="1">
        <v>3134095</v>
      </c>
    </row>
    <row r="999" spans="1:9" x14ac:dyDescent="0.2">
      <c r="A999" s="1">
        <v>94300045</v>
      </c>
      <c r="B999" s="3" t="s">
        <v>13</v>
      </c>
      <c r="C999" s="1">
        <v>43</v>
      </c>
      <c r="D999" s="1">
        <v>4</v>
      </c>
      <c r="E999" s="1">
        <v>8160</v>
      </c>
      <c r="H999" s="1">
        <v>279737</v>
      </c>
      <c r="I999" s="1">
        <v>3396594</v>
      </c>
    </row>
    <row r="1000" spans="1:9" x14ac:dyDescent="0.2">
      <c r="A1000" s="1">
        <v>94400045</v>
      </c>
      <c r="B1000" s="3" t="s">
        <v>13</v>
      </c>
      <c r="C1000" s="1">
        <v>44</v>
      </c>
      <c r="D1000" s="1">
        <v>4</v>
      </c>
      <c r="E1000" s="1">
        <v>8460</v>
      </c>
      <c r="H1000" s="1">
        <v>296975</v>
      </c>
      <c r="I1000" s="1">
        <v>3676331</v>
      </c>
    </row>
    <row r="1001" spans="1:9" x14ac:dyDescent="0.2">
      <c r="A1001" s="1">
        <v>94500045</v>
      </c>
      <c r="B1001" s="3" t="s">
        <v>13</v>
      </c>
      <c r="C1001" s="1">
        <v>45</v>
      </c>
      <c r="D1001" s="1">
        <v>4</v>
      </c>
      <c r="E1001" s="1">
        <v>8760</v>
      </c>
      <c r="H1001" s="1">
        <v>314213</v>
      </c>
      <c r="I1001" s="1">
        <v>3973306</v>
      </c>
    </row>
    <row r="1002" spans="1:9" x14ac:dyDescent="0.2">
      <c r="A1002" s="1">
        <v>94600045</v>
      </c>
      <c r="B1002" s="3" t="s">
        <v>13</v>
      </c>
      <c r="C1002" s="1">
        <v>46</v>
      </c>
      <c r="D1002" s="1">
        <v>4</v>
      </c>
      <c r="E1002" s="1">
        <v>9060</v>
      </c>
      <c r="H1002" s="1">
        <v>334493</v>
      </c>
      <c r="I1002" s="1">
        <v>4287519</v>
      </c>
    </row>
    <row r="1003" spans="1:9" x14ac:dyDescent="0.2">
      <c r="A1003" s="1">
        <v>94700045</v>
      </c>
      <c r="B1003" s="3" t="s">
        <v>13</v>
      </c>
      <c r="C1003" s="1">
        <v>47</v>
      </c>
      <c r="D1003" s="1">
        <v>4</v>
      </c>
      <c r="E1003" s="1">
        <v>9390</v>
      </c>
      <c r="H1003" s="1">
        <v>354773</v>
      </c>
      <c r="I1003" s="1">
        <v>4622012</v>
      </c>
    </row>
    <row r="1004" spans="1:9" x14ac:dyDescent="0.2">
      <c r="A1004" s="1">
        <v>94800045</v>
      </c>
      <c r="B1004" s="3" t="s">
        <v>13</v>
      </c>
      <c r="C1004" s="1">
        <v>48</v>
      </c>
      <c r="D1004" s="1">
        <v>4</v>
      </c>
      <c r="E1004" s="1">
        <v>9720</v>
      </c>
      <c r="H1004" s="1">
        <v>375053</v>
      </c>
      <c r="I1004" s="1">
        <v>4976785</v>
      </c>
    </row>
    <row r="1005" spans="1:9" x14ac:dyDescent="0.2">
      <c r="A1005" s="1">
        <v>94900045</v>
      </c>
      <c r="B1005" s="3" t="s">
        <v>13</v>
      </c>
      <c r="C1005" s="1">
        <v>49</v>
      </c>
      <c r="D1005" s="1">
        <v>4</v>
      </c>
      <c r="E1005" s="1">
        <v>10050</v>
      </c>
      <c r="H1005" s="1">
        <v>395333</v>
      </c>
      <c r="I1005" s="1">
        <v>5351838</v>
      </c>
    </row>
    <row r="1006" spans="1:9" x14ac:dyDescent="0.2">
      <c r="A1006" s="1">
        <v>95000045</v>
      </c>
      <c r="B1006" s="3" t="s">
        <v>13</v>
      </c>
      <c r="C1006" s="1">
        <v>50</v>
      </c>
      <c r="D1006" s="1">
        <v>4</v>
      </c>
      <c r="E1006" s="1">
        <v>10380</v>
      </c>
      <c r="H1006" s="1">
        <v>418908</v>
      </c>
      <c r="I1006" s="1">
        <v>5747171</v>
      </c>
    </row>
    <row r="1007" spans="1:9" x14ac:dyDescent="0.2">
      <c r="A1007" s="1">
        <v>90100051</v>
      </c>
      <c r="B1007" s="3" t="s">
        <v>14</v>
      </c>
      <c r="C1007" s="1">
        <v>1</v>
      </c>
      <c r="D1007" s="1">
        <v>6</v>
      </c>
      <c r="E1007" s="1">
        <v>160</v>
      </c>
      <c r="H1007" s="1">
        <v>750</v>
      </c>
      <c r="I1007" s="1">
        <v>240</v>
      </c>
    </row>
    <row r="1008" spans="1:9" x14ac:dyDescent="0.2">
      <c r="A1008" s="1">
        <v>90200051</v>
      </c>
      <c r="B1008" s="3" t="s">
        <v>14</v>
      </c>
      <c r="C1008" s="1">
        <v>2</v>
      </c>
      <c r="D1008" s="1">
        <v>6</v>
      </c>
      <c r="E1008" s="1">
        <v>170</v>
      </c>
      <c r="H1008" s="1">
        <v>1050</v>
      </c>
      <c r="I1008" s="1">
        <v>990</v>
      </c>
    </row>
    <row r="1009" spans="1:9" x14ac:dyDescent="0.2">
      <c r="A1009" s="1">
        <v>90300051</v>
      </c>
      <c r="B1009" s="3" t="s">
        <v>14</v>
      </c>
      <c r="C1009" s="1">
        <v>3</v>
      </c>
      <c r="D1009" s="1">
        <v>6</v>
      </c>
      <c r="E1009" s="1">
        <v>180</v>
      </c>
      <c r="H1009" s="1">
        <v>1350</v>
      </c>
      <c r="I1009" s="1">
        <v>2040</v>
      </c>
    </row>
    <row r="1010" spans="1:9" x14ac:dyDescent="0.2">
      <c r="A1010" s="1">
        <v>90400051</v>
      </c>
      <c r="B1010" s="3" t="s">
        <v>14</v>
      </c>
      <c r="C1010" s="1">
        <v>4</v>
      </c>
      <c r="D1010" s="1">
        <v>6</v>
      </c>
      <c r="E1010" s="1">
        <v>190</v>
      </c>
      <c r="H1010" s="1">
        <v>1650</v>
      </c>
      <c r="I1010" s="1">
        <v>3390</v>
      </c>
    </row>
    <row r="1011" spans="1:9" x14ac:dyDescent="0.2">
      <c r="A1011" s="1">
        <v>90500051</v>
      </c>
      <c r="B1011" s="3" t="s">
        <v>14</v>
      </c>
      <c r="C1011" s="1">
        <v>5</v>
      </c>
      <c r="D1011" s="1">
        <v>6</v>
      </c>
      <c r="E1011" s="1">
        <v>200</v>
      </c>
      <c r="H1011" s="1">
        <v>1950</v>
      </c>
      <c r="I1011" s="1">
        <v>5040</v>
      </c>
    </row>
    <row r="1012" spans="1:9" x14ac:dyDescent="0.2">
      <c r="A1012" s="1">
        <v>90600051</v>
      </c>
      <c r="B1012" s="3" t="s">
        <v>14</v>
      </c>
      <c r="C1012" s="1">
        <v>6</v>
      </c>
      <c r="D1012" s="1">
        <v>6</v>
      </c>
      <c r="E1012" s="1">
        <v>210</v>
      </c>
      <c r="H1012" s="1">
        <v>2450</v>
      </c>
      <c r="I1012" s="1">
        <v>6990</v>
      </c>
    </row>
    <row r="1013" spans="1:9" x14ac:dyDescent="0.2">
      <c r="A1013" s="1">
        <v>90700051</v>
      </c>
      <c r="B1013" s="3" t="s">
        <v>14</v>
      </c>
      <c r="C1013" s="1">
        <v>7</v>
      </c>
      <c r="D1013" s="1">
        <v>6</v>
      </c>
      <c r="E1013" s="1">
        <v>225</v>
      </c>
      <c r="H1013" s="1">
        <v>2950</v>
      </c>
      <c r="I1013" s="1">
        <v>9440</v>
      </c>
    </row>
    <row r="1014" spans="1:9" x14ac:dyDescent="0.2">
      <c r="A1014" s="1">
        <v>90800051</v>
      </c>
      <c r="B1014" s="3" t="s">
        <v>14</v>
      </c>
      <c r="C1014" s="1">
        <v>8</v>
      </c>
      <c r="D1014" s="1">
        <v>6</v>
      </c>
      <c r="E1014" s="1">
        <v>240</v>
      </c>
      <c r="H1014" s="1">
        <v>3450</v>
      </c>
      <c r="I1014" s="1">
        <v>12390</v>
      </c>
    </row>
    <row r="1015" spans="1:9" x14ac:dyDescent="0.2">
      <c r="A1015" s="1">
        <v>90900051</v>
      </c>
      <c r="B1015" s="3" t="s">
        <v>14</v>
      </c>
      <c r="C1015" s="1">
        <v>9</v>
      </c>
      <c r="D1015" s="1">
        <v>6</v>
      </c>
      <c r="E1015" s="1">
        <v>255</v>
      </c>
      <c r="H1015" s="1">
        <v>3950</v>
      </c>
      <c r="I1015" s="1">
        <v>15840</v>
      </c>
    </row>
    <row r="1016" spans="1:9" x14ac:dyDescent="0.2">
      <c r="A1016" s="1">
        <v>91000051</v>
      </c>
      <c r="B1016" s="3" t="s">
        <v>14</v>
      </c>
      <c r="C1016" s="1">
        <v>10</v>
      </c>
      <c r="D1016" s="1">
        <v>6</v>
      </c>
      <c r="E1016" s="1">
        <v>270</v>
      </c>
      <c r="H1016" s="1">
        <v>4750</v>
      </c>
      <c r="I1016" s="1">
        <v>19790</v>
      </c>
    </row>
    <row r="1017" spans="1:9" x14ac:dyDescent="0.2">
      <c r="A1017" s="1">
        <v>91100051</v>
      </c>
      <c r="B1017" s="3" t="s">
        <v>14</v>
      </c>
      <c r="C1017" s="1">
        <v>11</v>
      </c>
      <c r="D1017" s="1">
        <v>6</v>
      </c>
      <c r="E1017" s="1">
        <v>285</v>
      </c>
      <c r="H1017" s="1">
        <v>5550</v>
      </c>
      <c r="I1017" s="1">
        <v>24540</v>
      </c>
    </row>
    <row r="1018" spans="1:9" x14ac:dyDescent="0.2">
      <c r="A1018" s="1">
        <v>91200051</v>
      </c>
      <c r="B1018" s="3" t="s">
        <v>14</v>
      </c>
      <c r="C1018" s="1">
        <v>12</v>
      </c>
      <c r="D1018" s="1">
        <v>6</v>
      </c>
      <c r="E1018" s="1">
        <v>305</v>
      </c>
      <c r="H1018" s="1">
        <v>6350</v>
      </c>
      <c r="I1018" s="1">
        <v>30090</v>
      </c>
    </row>
    <row r="1019" spans="1:9" x14ac:dyDescent="0.2">
      <c r="A1019" s="1">
        <v>91300051</v>
      </c>
      <c r="B1019" s="3" t="s">
        <v>14</v>
      </c>
      <c r="C1019" s="1">
        <v>13</v>
      </c>
      <c r="D1019" s="1">
        <v>6</v>
      </c>
      <c r="E1019" s="1">
        <v>325</v>
      </c>
      <c r="H1019" s="1">
        <v>7150</v>
      </c>
      <c r="I1019" s="1">
        <v>36440</v>
      </c>
    </row>
    <row r="1020" spans="1:9" x14ac:dyDescent="0.2">
      <c r="A1020" s="1">
        <v>91400051</v>
      </c>
      <c r="B1020" s="3" t="s">
        <v>14</v>
      </c>
      <c r="C1020" s="1">
        <v>14</v>
      </c>
      <c r="D1020" s="1">
        <v>6</v>
      </c>
      <c r="E1020" s="1">
        <v>345</v>
      </c>
      <c r="H1020" s="1">
        <v>8350</v>
      </c>
      <c r="I1020" s="1">
        <v>43590</v>
      </c>
    </row>
    <row r="1021" spans="1:9" x14ac:dyDescent="0.2">
      <c r="A1021" s="1">
        <v>91500051</v>
      </c>
      <c r="B1021" s="3" t="s">
        <v>14</v>
      </c>
      <c r="C1021" s="1">
        <v>15</v>
      </c>
      <c r="D1021" s="1">
        <v>6</v>
      </c>
      <c r="E1021" s="1">
        <v>365</v>
      </c>
      <c r="H1021" s="1">
        <v>9550</v>
      </c>
      <c r="I1021" s="1">
        <v>51940</v>
      </c>
    </row>
    <row r="1022" spans="1:9" x14ac:dyDescent="0.2">
      <c r="A1022" s="1">
        <v>91600051</v>
      </c>
      <c r="B1022" s="3" t="s">
        <v>14</v>
      </c>
      <c r="C1022" s="1">
        <v>16</v>
      </c>
      <c r="D1022" s="1">
        <v>6</v>
      </c>
      <c r="E1022" s="1">
        <v>385</v>
      </c>
      <c r="H1022" s="1">
        <v>10750</v>
      </c>
      <c r="I1022" s="1">
        <v>61490</v>
      </c>
    </row>
    <row r="1023" spans="1:9" x14ac:dyDescent="0.2">
      <c r="A1023" s="1">
        <v>91700051</v>
      </c>
      <c r="B1023" s="3" t="s">
        <v>14</v>
      </c>
      <c r="C1023" s="1">
        <v>17</v>
      </c>
      <c r="D1023" s="1">
        <v>6</v>
      </c>
      <c r="E1023" s="1">
        <v>410</v>
      </c>
      <c r="H1023" s="1">
        <v>11950</v>
      </c>
      <c r="I1023" s="1">
        <v>72240</v>
      </c>
    </row>
    <row r="1024" spans="1:9" x14ac:dyDescent="0.2">
      <c r="A1024" s="1">
        <v>91800051</v>
      </c>
      <c r="B1024" s="3" t="s">
        <v>14</v>
      </c>
      <c r="C1024" s="1">
        <v>18</v>
      </c>
      <c r="D1024" s="1">
        <v>6</v>
      </c>
      <c r="E1024" s="1">
        <v>435</v>
      </c>
      <c r="H1024" s="1">
        <v>13650</v>
      </c>
      <c r="I1024" s="1">
        <v>84190</v>
      </c>
    </row>
    <row r="1025" spans="1:9" x14ac:dyDescent="0.2">
      <c r="A1025" s="1">
        <v>91900051</v>
      </c>
      <c r="B1025" s="3" t="s">
        <v>14</v>
      </c>
      <c r="C1025" s="1">
        <v>19</v>
      </c>
      <c r="D1025" s="1">
        <v>6</v>
      </c>
      <c r="E1025" s="1">
        <v>460</v>
      </c>
      <c r="H1025" s="1">
        <v>15350</v>
      </c>
      <c r="I1025" s="1">
        <v>97840</v>
      </c>
    </row>
    <row r="1026" spans="1:9" x14ac:dyDescent="0.2">
      <c r="A1026" s="1">
        <v>92000051</v>
      </c>
      <c r="B1026" s="3" t="s">
        <v>14</v>
      </c>
      <c r="C1026" s="1">
        <v>20</v>
      </c>
      <c r="D1026" s="1">
        <v>6</v>
      </c>
      <c r="E1026" s="1">
        <v>485</v>
      </c>
      <c r="H1026" s="1">
        <v>17050</v>
      </c>
      <c r="I1026" s="1">
        <v>113190</v>
      </c>
    </row>
    <row r="1027" spans="1:9" x14ac:dyDescent="0.2">
      <c r="A1027" s="1">
        <v>92100051</v>
      </c>
      <c r="B1027" s="3" t="s">
        <v>14</v>
      </c>
      <c r="C1027" s="1">
        <v>21</v>
      </c>
      <c r="D1027" s="1">
        <v>6</v>
      </c>
      <c r="E1027" s="1">
        <v>510</v>
      </c>
      <c r="H1027" s="1">
        <v>18750</v>
      </c>
      <c r="I1027" s="1">
        <v>130240</v>
      </c>
    </row>
    <row r="1028" spans="1:9" x14ac:dyDescent="0.2">
      <c r="A1028" s="1">
        <v>92200051</v>
      </c>
      <c r="B1028" s="3" t="s">
        <v>14</v>
      </c>
      <c r="C1028" s="1">
        <v>22</v>
      </c>
      <c r="D1028" s="1">
        <v>6</v>
      </c>
      <c r="E1028" s="1">
        <v>540</v>
      </c>
      <c r="H1028" s="1">
        <v>21050</v>
      </c>
      <c r="I1028" s="1">
        <v>148990</v>
      </c>
    </row>
    <row r="1029" spans="1:9" x14ac:dyDescent="0.2">
      <c r="A1029" s="1">
        <v>92300051</v>
      </c>
      <c r="B1029" s="3" t="s">
        <v>14</v>
      </c>
      <c r="C1029" s="1">
        <v>23</v>
      </c>
      <c r="D1029" s="1">
        <v>6</v>
      </c>
      <c r="E1029" s="1">
        <v>570</v>
      </c>
      <c r="H1029" s="1">
        <v>23350</v>
      </c>
      <c r="I1029" s="1">
        <v>170040</v>
      </c>
    </row>
    <row r="1030" spans="1:9" x14ac:dyDescent="0.2">
      <c r="A1030" s="1">
        <v>92400051</v>
      </c>
      <c r="B1030" s="3" t="s">
        <v>14</v>
      </c>
      <c r="C1030" s="1">
        <v>24</v>
      </c>
      <c r="D1030" s="1">
        <v>6</v>
      </c>
      <c r="E1030" s="1">
        <v>600</v>
      </c>
      <c r="H1030" s="1">
        <v>25650</v>
      </c>
      <c r="I1030" s="1">
        <v>193390</v>
      </c>
    </row>
    <row r="1031" spans="1:9" x14ac:dyDescent="0.2">
      <c r="A1031" s="1">
        <v>92500051</v>
      </c>
      <c r="B1031" s="3" t="s">
        <v>14</v>
      </c>
      <c r="C1031" s="1">
        <v>25</v>
      </c>
      <c r="D1031" s="1">
        <v>6</v>
      </c>
      <c r="E1031" s="1">
        <v>630</v>
      </c>
      <c r="H1031" s="1">
        <v>27950</v>
      </c>
      <c r="I1031" s="1">
        <v>219040</v>
      </c>
    </row>
    <row r="1032" spans="1:9" x14ac:dyDescent="0.2">
      <c r="A1032" s="1">
        <v>92600051</v>
      </c>
      <c r="B1032" s="3" t="s">
        <v>14</v>
      </c>
      <c r="C1032" s="1">
        <v>26</v>
      </c>
      <c r="D1032" s="1">
        <v>6</v>
      </c>
      <c r="E1032" s="1">
        <v>660</v>
      </c>
      <c r="H1032" s="1">
        <v>30950</v>
      </c>
      <c r="I1032" s="1">
        <v>246990</v>
      </c>
    </row>
    <row r="1033" spans="1:9" x14ac:dyDescent="0.2">
      <c r="A1033" s="1">
        <v>92700051</v>
      </c>
      <c r="B1033" s="3" t="s">
        <v>14</v>
      </c>
      <c r="C1033" s="1">
        <v>27</v>
      </c>
      <c r="D1033" s="1">
        <v>6</v>
      </c>
      <c r="E1033" s="1">
        <v>695</v>
      </c>
      <c r="H1033" s="1">
        <v>33950</v>
      </c>
      <c r="I1033" s="1">
        <v>277940</v>
      </c>
    </row>
    <row r="1034" spans="1:9" x14ac:dyDescent="0.2">
      <c r="A1034" s="1">
        <v>92800051</v>
      </c>
      <c r="B1034" s="3" t="s">
        <v>14</v>
      </c>
      <c r="C1034" s="1">
        <v>28</v>
      </c>
      <c r="D1034" s="1">
        <v>6</v>
      </c>
      <c r="E1034" s="1">
        <v>730</v>
      </c>
      <c r="H1034" s="1">
        <v>36950</v>
      </c>
      <c r="I1034" s="1">
        <v>311890</v>
      </c>
    </row>
    <row r="1035" spans="1:9" x14ac:dyDescent="0.2">
      <c r="A1035" s="1">
        <v>92900051</v>
      </c>
      <c r="B1035" s="3" t="s">
        <v>14</v>
      </c>
      <c r="C1035" s="1">
        <v>29</v>
      </c>
      <c r="D1035" s="1">
        <v>6</v>
      </c>
      <c r="E1035" s="1">
        <v>765</v>
      </c>
      <c r="H1035" s="1">
        <v>39950</v>
      </c>
      <c r="I1035" s="1">
        <v>348840</v>
      </c>
    </row>
    <row r="1036" spans="1:9" x14ac:dyDescent="0.2">
      <c r="A1036" s="1">
        <v>93000051</v>
      </c>
      <c r="B1036" s="3" t="s">
        <v>14</v>
      </c>
      <c r="C1036" s="1">
        <v>30</v>
      </c>
      <c r="D1036" s="1">
        <v>6</v>
      </c>
      <c r="E1036" s="1">
        <v>800</v>
      </c>
      <c r="H1036" s="1">
        <v>43750</v>
      </c>
      <c r="I1036" s="1">
        <v>388790</v>
      </c>
    </row>
    <row r="1037" spans="1:9" x14ac:dyDescent="0.2">
      <c r="A1037" s="1">
        <v>93100051</v>
      </c>
      <c r="B1037" s="3" t="s">
        <v>14</v>
      </c>
      <c r="C1037" s="1">
        <v>31</v>
      </c>
      <c r="D1037" s="1">
        <v>6</v>
      </c>
      <c r="E1037" s="1">
        <v>835</v>
      </c>
      <c r="H1037" s="1">
        <v>47550</v>
      </c>
      <c r="I1037" s="1">
        <v>432540</v>
      </c>
    </row>
    <row r="1038" spans="1:9" x14ac:dyDescent="0.2">
      <c r="A1038" s="1">
        <v>93200051</v>
      </c>
      <c r="B1038" s="3" t="s">
        <v>14</v>
      </c>
      <c r="C1038" s="1">
        <v>32</v>
      </c>
      <c r="D1038" s="1">
        <v>6</v>
      </c>
      <c r="E1038" s="1">
        <v>875</v>
      </c>
      <c r="H1038" s="1">
        <v>51350</v>
      </c>
      <c r="I1038" s="1">
        <v>480090</v>
      </c>
    </row>
    <row r="1039" spans="1:9" x14ac:dyDescent="0.2">
      <c r="A1039" s="1">
        <v>93300051</v>
      </c>
      <c r="B1039" s="3" t="s">
        <v>14</v>
      </c>
      <c r="C1039" s="1">
        <v>33</v>
      </c>
      <c r="D1039" s="1">
        <v>6</v>
      </c>
      <c r="E1039" s="1">
        <v>915</v>
      </c>
      <c r="H1039" s="1">
        <v>55150</v>
      </c>
      <c r="I1039" s="1">
        <v>531440</v>
      </c>
    </row>
    <row r="1040" spans="1:9" x14ac:dyDescent="0.2">
      <c r="A1040" s="1">
        <v>93400051</v>
      </c>
      <c r="B1040" s="3" t="s">
        <v>14</v>
      </c>
      <c r="C1040" s="1">
        <v>34</v>
      </c>
      <c r="D1040" s="1">
        <v>6</v>
      </c>
      <c r="E1040" s="1">
        <v>955</v>
      </c>
      <c r="H1040" s="1">
        <v>59850</v>
      </c>
      <c r="I1040" s="1">
        <v>586590</v>
      </c>
    </row>
    <row r="1041" spans="1:9" x14ac:dyDescent="0.2">
      <c r="A1041" s="1">
        <v>93500051</v>
      </c>
      <c r="B1041" s="3" t="s">
        <v>14</v>
      </c>
      <c r="C1041" s="1">
        <v>35</v>
      </c>
      <c r="D1041" s="1">
        <v>6</v>
      </c>
      <c r="E1041" s="1">
        <v>995</v>
      </c>
      <c r="H1041" s="1">
        <v>64550</v>
      </c>
      <c r="I1041" s="1">
        <v>646440</v>
      </c>
    </row>
    <row r="1042" spans="1:9" x14ac:dyDescent="0.2">
      <c r="A1042" s="1">
        <v>93600051</v>
      </c>
      <c r="B1042" s="3" t="s">
        <v>14</v>
      </c>
      <c r="C1042" s="1">
        <v>36</v>
      </c>
      <c r="D1042" s="1">
        <v>6</v>
      </c>
      <c r="E1042" s="1">
        <v>1035</v>
      </c>
      <c r="H1042" s="1">
        <v>69250</v>
      </c>
      <c r="I1042" s="1">
        <v>710990</v>
      </c>
    </row>
    <row r="1043" spans="1:9" x14ac:dyDescent="0.2">
      <c r="A1043" s="1">
        <v>93700051</v>
      </c>
      <c r="B1043" s="3" t="s">
        <v>14</v>
      </c>
      <c r="C1043" s="1">
        <v>37</v>
      </c>
      <c r="D1043" s="1">
        <v>6</v>
      </c>
      <c r="E1043" s="1">
        <v>1080</v>
      </c>
      <c r="H1043" s="1">
        <v>73950</v>
      </c>
      <c r="I1043" s="1">
        <v>780240</v>
      </c>
    </row>
    <row r="1044" spans="1:9" x14ac:dyDescent="0.2">
      <c r="A1044" s="1">
        <v>93800051</v>
      </c>
      <c r="B1044" s="3" t="s">
        <v>14</v>
      </c>
      <c r="C1044" s="1">
        <v>38</v>
      </c>
      <c r="D1044" s="1">
        <v>6</v>
      </c>
      <c r="E1044" s="1">
        <v>1125</v>
      </c>
      <c r="H1044" s="1">
        <v>79650</v>
      </c>
      <c r="I1044" s="1">
        <v>854190</v>
      </c>
    </row>
    <row r="1045" spans="1:9" x14ac:dyDescent="0.2">
      <c r="A1045" s="1">
        <v>93900051</v>
      </c>
      <c r="B1045" s="3" t="s">
        <v>14</v>
      </c>
      <c r="C1045" s="1">
        <v>39</v>
      </c>
      <c r="D1045" s="1">
        <v>6</v>
      </c>
      <c r="E1045" s="1">
        <v>1170</v>
      </c>
      <c r="H1045" s="1">
        <v>85350</v>
      </c>
      <c r="I1045" s="1">
        <v>933840</v>
      </c>
    </row>
    <row r="1046" spans="1:9" x14ac:dyDescent="0.2">
      <c r="A1046" s="1">
        <v>94000051</v>
      </c>
      <c r="B1046" s="3" t="s">
        <v>14</v>
      </c>
      <c r="C1046" s="1">
        <v>40</v>
      </c>
      <c r="D1046" s="1">
        <v>6</v>
      </c>
      <c r="E1046" s="1">
        <v>1215</v>
      </c>
      <c r="H1046" s="1">
        <v>91050</v>
      </c>
      <c r="I1046" s="1">
        <v>1019190</v>
      </c>
    </row>
    <row r="1047" spans="1:9" x14ac:dyDescent="0.2">
      <c r="A1047" s="1">
        <v>94100051</v>
      </c>
      <c r="B1047" s="3" t="s">
        <v>14</v>
      </c>
      <c r="C1047" s="1">
        <v>41</v>
      </c>
      <c r="D1047" s="1">
        <v>6</v>
      </c>
      <c r="E1047" s="1">
        <v>1260</v>
      </c>
      <c r="H1047" s="1">
        <v>96750</v>
      </c>
      <c r="I1047" s="1">
        <v>1110240</v>
      </c>
    </row>
    <row r="1048" spans="1:9" x14ac:dyDescent="0.2">
      <c r="A1048" s="1">
        <v>94200051</v>
      </c>
      <c r="B1048" s="3" t="s">
        <v>14</v>
      </c>
      <c r="C1048" s="1">
        <v>42</v>
      </c>
      <c r="D1048" s="1">
        <v>6</v>
      </c>
      <c r="E1048" s="1">
        <v>1310</v>
      </c>
      <c r="H1048" s="1">
        <v>103550</v>
      </c>
      <c r="I1048" s="1">
        <v>1206990</v>
      </c>
    </row>
    <row r="1049" spans="1:9" x14ac:dyDescent="0.2">
      <c r="A1049" s="1">
        <v>94300051</v>
      </c>
      <c r="B1049" s="3" t="s">
        <v>14</v>
      </c>
      <c r="C1049" s="1">
        <v>43</v>
      </c>
      <c r="D1049" s="1">
        <v>6</v>
      </c>
      <c r="E1049" s="1">
        <v>1360</v>
      </c>
      <c r="H1049" s="1">
        <v>110350</v>
      </c>
      <c r="I1049" s="1">
        <v>1310540</v>
      </c>
    </row>
    <row r="1050" spans="1:9" x14ac:dyDescent="0.2">
      <c r="A1050" s="1">
        <v>94400051</v>
      </c>
      <c r="B1050" s="3" t="s">
        <v>14</v>
      </c>
      <c r="C1050" s="1">
        <v>44</v>
      </c>
      <c r="D1050" s="1">
        <v>6</v>
      </c>
      <c r="E1050" s="1">
        <v>1410</v>
      </c>
      <c r="H1050" s="1">
        <v>117150</v>
      </c>
      <c r="I1050" s="1">
        <v>1420890</v>
      </c>
    </row>
    <row r="1051" spans="1:9" x14ac:dyDescent="0.2">
      <c r="A1051" s="1">
        <v>94500051</v>
      </c>
      <c r="B1051" s="3" t="s">
        <v>14</v>
      </c>
      <c r="C1051" s="1">
        <v>45</v>
      </c>
      <c r="D1051" s="1">
        <v>6</v>
      </c>
      <c r="E1051" s="1">
        <v>1460</v>
      </c>
      <c r="H1051" s="1">
        <v>123950</v>
      </c>
      <c r="I1051" s="1">
        <v>1538040</v>
      </c>
    </row>
    <row r="1052" spans="1:9" x14ac:dyDescent="0.2">
      <c r="A1052" s="1">
        <v>94600051</v>
      </c>
      <c r="B1052" s="3" t="s">
        <v>14</v>
      </c>
      <c r="C1052" s="1">
        <v>46</v>
      </c>
      <c r="D1052" s="1">
        <v>6</v>
      </c>
      <c r="E1052" s="1">
        <v>1510</v>
      </c>
      <c r="H1052" s="1">
        <v>131950</v>
      </c>
      <c r="I1052" s="1">
        <v>1661990</v>
      </c>
    </row>
    <row r="1053" spans="1:9" x14ac:dyDescent="0.2">
      <c r="A1053" s="1">
        <v>94700051</v>
      </c>
      <c r="B1053" s="3" t="s">
        <v>14</v>
      </c>
      <c r="C1053" s="1">
        <v>47</v>
      </c>
      <c r="D1053" s="1">
        <v>6</v>
      </c>
      <c r="E1053" s="1">
        <v>1565</v>
      </c>
      <c r="H1053" s="1">
        <v>139950</v>
      </c>
      <c r="I1053" s="1">
        <v>1793940</v>
      </c>
    </row>
    <row r="1054" spans="1:9" x14ac:dyDescent="0.2">
      <c r="A1054" s="1">
        <v>94800051</v>
      </c>
      <c r="B1054" s="3" t="s">
        <v>14</v>
      </c>
      <c r="C1054" s="1">
        <v>48</v>
      </c>
      <c r="D1054" s="1">
        <v>6</v>
      </c>
      <c r="E1054" s="1">
        <v>1620</v>
      </c>
      <c r="H1054" s="1">
        <v>147950</v>
      </c>
      <c r="I1054" s="1">
        <v>1933890</v>
      </c>
    </row>
    <row r="1055" spans="1:9" x14ac:dyDescent="0.2">
      <c r="A1055" s="1">
        <v>94900051</v>
      </c>
      <c r="B1055" s="3" t="s">
        <v>14</v>
      </c>
      <c r="C1055" s="1">
        <v>49</v>
      </c>
      <c r="D1055" s="1">
        <v>6</v>
      </c>
      <c r="E1055" s="1">
        <v>1675</v>
      </c>
      <c r="H1055" s="1">
        <v>155950</v>
      </c>
      <c r="I1055" s="1">
        <v>2081840</v>
      </c>
    </row>
    <row r="1056" spans="1:9" x14ac:dyDescent="0.2">
      <c r="A1056" s="1">
        <v>95000051</v>
      </c>
      <c r="B1056" s="3" t="s">
        <v>14</v>
      </c>
      <c r="C1056" s="1">
        <v>50</v>
      </c>
      <c r="D1056" s="1">
        <v>6</v>
      </c>
      <c r="E1056" s="1">
        <v>1730</v>
      </c>
      <c r="H1056" s="1">
        <v>165250</v>
      </c>
      <c r="I1056" s="1">
        <v>2237790</v>
      </c>
    </row>
    <row r="1057" spans="1:9" x14ac:dyDescent="0.2">
      <c r="A1057" s="1">
        <v>90100052</v>
      </c>
      <c r="B1057" s="3" t="s">
        <v>14</v>
      </c>
      <c r="C1057" s="1">
        <v>1</v>
      </c>
      <c r="D1057" s="1">
        <v>6</v>
      </c>
      <c r="E1057" s="1">
        <v>240</v>
      </c>
      <c r="H1057" s="1">
        <v>900</v>
      </c>
      <c r="I1057" s="1">
        <v>1200</v>
      </c>
    </row>
    <row r="1058" spans="1:9" x14ac:dyDescent="0.2">
      <c r="A1058" s="1">
        <v>90200052</v>
      </c>
      <c r="B1058" s="3" t="s">
        <v>14</v>
      </c>
      <c r="C1058" s="1">
        <v>2</v>
      </c>
      <c r="D1058" s="1">
        <v>6</v>
      </c>
      <c r="E1058" s="1">
        <v>255</v>
      </c>
      <c r="H1058" s="1">
        <v>1260</v>
      </c>
      <c r="I1058" s="1">
        <v>2100</v>
      </c>
    </row>
    <row r="1059" spans="1:9" x14ac:dyDescent="0.2">
      <c r="A1059" s="1">
        <v>90300052</v>
      </c>
      <c r="B1059" s="3" t="s">
        <v>14</v>
      </c>
      <c r="C1059" s="1">
        <v>3</v>
      </c>
      <c r="D1059" s="1">
        <v>6</v>
      </c>
      <c r="E1059" s="1">
        <v>270</v>
      </c>
      <c r="H1059" s="1">
        <v>1620</v>
      </c>
      <c r="I1059" s="1">
        <v>3360</v>
      </c>
    </row>
    <row r="1060" spans="1:9" x14ac:dyDescent="0.2">
      <c r="A1060" s="1">
        <v>90400052</v>
      </c>
      <c r="B1060" s="3" t="s">
        <v>14</v>
      </c>
      <c r="C1060" s="1">
        <v>4</v>
      </c>
      <c r="D1060" s="1">
        <v>6</v>
      </c>
      <c r="E1060" s="1">
        <v>285</v>
      </c>
      <c r="H1060" s="1">
        <v>1980</v>
      </c>
      <c r="I1060" s="1">
        <v>4980</v>
      </c>
    </row>
    <row r="1061" spans="1:9" x14ac:dyDescent="0.2">
      <c r="A1061" s="1">
        <v>90500052</v>
      </c>
      <c r="B1061" s="3" t="s">
        <v>14</v>
      </c>
      <c r="C1061" s="1">
        <v>5</v>
      </c>
      <c r="D1061" s="1">
        <v>6</v>
      </c>
      <c r="E1061" s="1">
        <v>300</v>
      </c>
      <c r="H1061" s="1">
        <v>2340</v>
      </c>
      <c r="I1061" s="1">
        <v>6960</v>
      </c>
    </row>
    <row r="1062" spans="1:9" x14ac:dyDescent="0.2">
      <c r="A1062" s="1">
        <v>90600052</v>
      </c>
      <c r="B1062" s="3" t="s">
        <v>14</v>
      </c>
      <c r="C1062" s="1">
        <v>6</v>
      </c>
      <c r="D1062" s="1">
        <v>6</v>
      </c>
      <c r="E1062" s="1">
        <v>315</v>
      </c>
      <c r="H1062" s="1">
        <v>2940</v>
      </c>
      <c r="I1062" s="1">
        <v>9300</v>
      </c>
    </row>
    <row r="1063" spans="1:9" x14ac:dyDescent="0.2">
      <c r="A1063" s="1">
        <v>90700052</v>
      </c>
      <c r="B1063" s="3" t="s">
        <v>14</v>
      </c>
      <c r="C1063" s="1">
        <v>7</v>
      </c>
      <c r="D1063" s="1">
        <v>6</v>
      </c>
      <c r="E1063" s="1">
        <v>337</v>
      </c>
      <c r="H1063" s="1">
        <v>3540</v>
      </c>
      <c r="I1063" s="1">
        <v>12240</v>
      </c>
    </row>
    <row r="1064" spans="1:9" x14ac:dyDescent="0.2">
      <c r="A1064" s="1">
        <v>90800052</v>
      </c>
      <c r="B1064" s="3" t="s">
        <v>14</v>
      </c>
      <c r="C1064" s="1">
        <v>8</v>
      </c>
      <c r="D1064" s="1">
        <v>6</v>
      </c>
      <c r="E1064" s="1">
        <v>360</v>
      </c>
      <c r="H1064" s="1">
        <v>4140</v>
      </c>
      <c r="I1064" s="1">
        <v>15780</v>
      </c>
    </row>
    <row r="1065" spans="1:9" x14ac:dyDescent="0.2">
      <c r="A1065" s="1">
        <v>90900052</v>
      </c>
      <c r="B1065" s="3" t="s">
        <v>14</v>
      </c>
      <c r="C1065" s="1">
        <v>9</v>
      </c>
      <c r="D1065" s="1">
        <v>6</v>
      </c>
      <c r="E1065" s="1">
        <v>382</v>
      </c>
      <c r="H1065" s="1">
        <v>4740</v>
      </c>
      <c r="I1065" s="1">
        <v>19920</v>
      </c>
    </row>
    <row r="1066" spans="1:9" x14ac:dyDescent="0.2">
      <c r="A1066" s="1">
        <v>91000052</v>
      </c>
      <c r="B1066" s="3" t="s">
        <v>14</v>
      </c>
      <c r="C1066" s="1">
        <v>10</v>
      </c>
      <c r="D1066" s="1">
        <v>6</v>
      </c>
      <c r="E1066" s="1">
        <v>405</v>
      </c>
      <c r="H1066" s="1">
        <v>5700</v>
      </c>
      <c r="I1066" s="1">
        <v>24660</v>
      </c>
    </row>
    <row r="1067" spans="1:9" x14ac:dyDescent="0.2">
      <c r="A1067" s="1">
        <v>91100052</v>
      </c>
      <c r="B1067" s="3" t="s">
        <v>14</v>
      </c>
      <c r="C1067" s="1">
        <v>11</v>
      </c>
      <c r="D1067" s="1">
        <v>6</v>
      </c>
      <c r="E1067" s="1">
        <v>427</v>
      </c>
      <c r="H1067" s="1">
        <v>6660</v>
      </c>
      <c r="I1067" s="1">
        <v>30360</v>
      </c>
    </row>
    <row r="1068" spans="1:9" x14ac:dyDescent="0.2">
      <c r="A1068" s="1">
        <v>91200052</v>
      </c>
      <c r="B1068" s="3" t="s">
        <v>14</v>
      </c>
      <c r="C1068" s="1">
        <v>12</v>
      </c>
      <c r="D1068" s="1">
        <v>6</v>
      </c>
      <c r="E1068" s="1">
        <v>457</v>
      </c>
      <c r="H1068" s="1">
        <v>7620</v>
      </c>
      <c r="I1068" s="1">
        <v>37020</v>
      </c>
    </row>
    <row r="1069" spans="1:9" x14ac:dyDescent="0.2">
      <c r="A1069" s="1">
        <v>91300052</v>
      </c>
      <c r="B1069" s="3" t="s">
        <v>14</v>
      </c>
      <c r="C1069" s="1">
        <v>13</v>
      </c>
      <c r="D1069" s="1">
        <v>6</v>
      </c>
      <c r="E1069" s="1">
        <v>487</v>
      </c>
      <c r="H1069" s="1">
        <v>8580</v>
      </c>
      <c r="I1069" s="1">
        <v>44640</v>
      </c>
    </row>
    <row r="1070" spans="1:9" x14ac:dyDescent="0.2">
      <c r="A1070" s="1">
        <v>91400052</v>
      </c>
      <c r="B1070" s="3" t="s">
        <v>14</v>
      </c>
      <c r="C1070" s="1">
        <v>14</v>
      </c>
      <c r="D1070" s="1">
        <v>6</v>
      </c>
      <c r="E1070" s="1">
        <v>517</v>
      </c>
      <c r="H1070" s="1">
        <v>10020</v>
      </c>
      <c r="I1070" s="1">
        <v>53220</v>
      </c>
    </row>
    <row r="1071" spans="1:9" x14ac:dyDescent="0.2">
      <c r="A1071" s="1">
        <v>91500052</v>
      </c>
      <c r="B1071" s="3" t="s">
        <v>14</v>
      </c>
      <c r="C1071" s="1">
        <v>15</v>
      </c>
      <c r="D1071" s="1">
        <v>6</v>
      </c>
      <c r="E1071" s="1">
        <v>547</v>
      </c>
      <c r="H1071" s="1">
        <v>11460</v>
      </c>
      <c r="I1071" s="1">
        <v>63240</v>
      </c>
    </row>
    <row r="1072" spans="1:9" x14ac:dyDescent="0.2">
      <c r="A1072" s="1">
        <v>91600052</v>
      </c>
      <c r="B1072" s="3" t="s">
        <v>14</v>
      </c>
      <c r="C1072" s="1">
        <v>16</v>
      </c>
      <c r="D1072" s="1">
        <v>6</v>
      </c>
      <c r="E1072" s="1">
        <v>577</v>
      </c>
      <c r="H1072" s="1">
        <v>12900</v>
      </c>
      <c r="I1072" s="1">
        <v>74700</v>
      </c>
    </row>
    <row r="1073" spans="1:9" x14ac:dyDescent="0.2">
      <c r="A1073" s="1">
        <v>91700052</v>
      </c>
      <c r="B1073" s="3" t="s">
        <v>14</v>
      </c>
      <c r="C1073" s="1">
        <v>17</v>
      </c>
      <c r="D1073" s="1">
        <v>6</v>
      </c>
      <c r="E1073" s="1">
        <v>615</v>
      </c>
      <c r="H1073" s="1">
        <v>14340</v>
      </c>
      <c r="I1073" s="1">
        <v>87600</v>
      </c>
    </row>
    <row r="1074" spans="1:9" x14ac:dyDescent="0.2">
      <c r="A1074" s="1">
        <v>91800052</v>
      </c>
      <c r="B1074" s="3" t="s">
        <v>14</v>
      </c>
      <c r="C1074" s="1">
        <v>18</v>
      </c>
      <c r="D1074" s="1">
        <v>6</v>
      </c>
      <c r="E1074" s="1">
        <v>652</v>
      </c>
      <c r="H1074" s="1">
        <v>16380</v>
      </c>
      <c r="I1074" s="1">
        <v>101940</v>
      </c>
    </row>
    <row r="1075" spans="1:9" x14ac:dyDescent="0.2">
      <c r="A1075" s="1">
        <v>91900052</v>
      </c>
      <c r="B1075" s="3" t="s">
        <v>14</v>
      </c>
      <c r="C1075" s="1">
        <v>19</v>
      </c>
      <c r="D1075" s="1">
        <v>6</v>
      </c>
      <c r="E1075" s="1">
        <v>690</v>
      </c>
      <c r="H1075" s="1">
        <v>18420</v>
      </c>
      <c r="I1075" s="1">
        <v>118320</v>
      </c>
    </row>
    <row r="1076" spans="1:9" x14ac:dyDescent="0.2">
      <c r="A1076" s="1">
        <v>92000052</v>
      </c>
      <c r="B1076" s="3" t="s">
        <v>14</v>
      </c>
      <c r="C1076" s="1">
        <v>20</v>
      </c>
      <c r="D1076" s="1">
        <v>6</v>
      </c>
      <c r="E1076" s="1">
        <v>727</v>
      </c>
      <c r="H1076" s="1">
        <v>20460</v>
      </c>
      <c r="I1076" s="1">
        <v>136740</v>
      </c>
    </row>
    <row r="1077" spans="1:9" x14ac:dyDescent="0.2">
      <c r="A1077" s="1">
        <v>92100052</v>
      </c>
      <c r="B1077" s="3" t="s">
        <v>14</v>
      </c>
      <c r="C1077" s="1">
        <v>21</v>
      </c>
      <c r="D1077" s="1">
        <v>6</v>
      </c>
      <c r="E1077" s="1">
        <v>765</v>
      </c>
      <c r="H1077" s="1">
        <v>22500</v>
      </c>
      <c r="I1077" s="1">
        <v>157200</v>
      </c>
    </row>
    <row r="1078" spans="1:9" x14ac:dyDescent="0.2">
      <c r="A1078" s="1">
        <v>92200052</v>
      </c>
      <c r="B1078" s="3" t="s">
        <v>14</v>
      </c>
      <c r="C1078" s="1">
        <v>22</v>
      </c>
      <c r="D1078" s="1">
        <v>6</v>
      </c>
      <c r="E1078" s="1">
        <v>810</v>
      </c>
      <c r="H1078" s="1">
        <v>25260</v>
      </c>
      <c r="I1078" s="1">
        <v>179700</v>
      </c>
    </row>
    <row r="1079" spans="1:9" x14ac:dyDescent="0.2">
      <c r="A1079" s="1">
        <v>92300052</v>
      </c>
      <c r="B1079" s="3" t="s">
        <v>14</v>
      </c>
      <c r="C1079" s="1">
        <v>23</v>
      </c>
      <c r="D1079" s="1">
        <v>6</v>
      </c>
      <c r="E1079" s="1">
        <v>855</v>
      </c>
      <c r="H1079" s="1">
        <v>28020</v>
      </c>
      <c r="I1079" s="1">
        <v>204960</v>
      </c>
    </row>
    <row r="1080" spans="1:9" x14ac:dyDescent="0.2">
      <c r="A1080" s="1">
        <v>92400052</v>
      </c>
      <c r="B1080" s="3" t="s">
        <v>14</v>
      </c>
      <c r="C1080" s="1">
        <v>24</v>
      </c>
      <c r="D1080" s="1">
        <v>6</v>
      </c>
      <c r="E1080" s="1">
        <v>900</v>
      </c>
      <c r="H1080" s="1">
        <v>30780</v>
      </c>
      <c r="I1080" s="1">
        <v>232980</v>
      </c>
    </row>
    <row r="1081" spans="1:9" x14ac:dyDescent="0.2">
      <c r="A1081" s="1">
        <v>92500052</v>
      </c>
      <c r="B1081" s="3" t="s">
        <v>14</v>
      </c>
      <c r="C1081" s="1">
        <v>25</v>
      </c>
      <c r="D1081" s="1">
        <v>6</v>
      </c>
      <c r="E1081" s="1">
        <v>945</v>
      </c>
      <c r="H1081" s="1">
        <v>33540</v>
      </c>
      <c r="I1081" s="1">
        <v>263760</v>
      </c>
    </row>
    <row r="1082" spans="1:9" x14ac:dyDescent="0.2">
      <c r="A1082" s="1">
        <v>92600052</v>
      </c>
      <c r="B1082" s="3" t="s">
        <v>14</v>
      </c>
      <c r="C1082" s="1">
        <v>26</v>
      </c>
      <c r="D1082" s="1">
        <v>6</v>
      </c>
      <c r="E1082" s="1">
        <v>990</v>
      </c>
      <c r="H1082" s="1">
        <v>37140</v>
      </c>
      <c r="I1082" s="1">
        <v>297300</v>
      </c>
    </row>
    <row r="1083" spans="1:9" x14ac:dyDescent="0.2">
      <c r="A1083" s="1">
        <v>92700052</v>
      </c>
      <c r="B1083" s="3" t="s">
        <v>14</v>
      </c>
      <c r="C1083" s="1">
        <v>27</v>
      </c>
      <c r="D1083" s="1">
        <v>6</v>
      </c>
      <c r="E1083" s="1">
        <v>1042</v>
      </c>
      <c r="H1083" s="1">
        <v>40740</v>
      </c>
      <c r="I1083" s="1">
        <v>334440</v>
      </c>
    </row>
    <row r="1084" spans="1:9" x14ac:dyDescent="0.2">
      <c r="A1084" s="1">
        <v>92800052</v>
      </c>
      <c r="B1084" s="3" t="s">
        <v>14</v>
      </c>
      <c r="C1084" s="1">
        <v>28</v>
      </c>
      <c r="D1084" s="1">
        <v>6</v>
      </c>
      <c r="E1084" s="1">
        <v>1095</v>
      </c>
      <c r="H1084" s="1">
        <v>44340</v>
      </c>
      <c r="I1084" s="1">
        <v>375180</v>
      </c>
    </row>
    <row r="1085" spans="1:9" x14ac:dyDescent="0.2">
      <c r="A1085" s="1">
        <v>92900052</v>
      </c>
      <c r="B1085" s="3" t="s">
        <v>14</v>
      </c>
      <c r="C1085" s="1">
        <v>29</v>
      </c>
      <c r="D1085" s="1">
        <v>6</v>
      </c>
      <c r="E1085" s="1">
        <v>1147</v>
      </c>
      <c r="H1085" s="1">
        <v>47940</v>
      </c>
      <c r="I1085" s="1">
        <v>419520</v>
      </c>
    </row>
    <row r="1086" spans="1:9" x14ac:dyDescent="0.2">
      <c r="A1086" s="1">
        <v>93000052</v>
      </c>
      <c r="B1086" s="3" t="s">
        <v>14</v>
      </c>
      <c r="C1086" s="1">
        <v>30</v>
      </c>
      <c r="D1086" s="1">
        <v>6</v>
      </c>
      <c r="E1086" s="1">
        <v>1200</v>
      </c>
      <c r="H1086" s="1">
        <v>52500</v>
      </c>
      <c r="I1086" s="1">
        <v>467460</v>
      </c>
    </row>
    <row r="1087" spans="1:9" x14ac:dyDescent="0.2">
      <c r="A1087" s="1">
        <v>93100052</v>
      </c>
      <c r="B1087" s="3" t="s">
        <v>14</v>
      </c>
      <c r="C1087" s="1">
        <v>31</v>
      </c>
      <c r="D1087" s="1">
        <v>6</v>
      </c>
      <c r="E1087" s="1">
        <v>1252</v>
      </c>
      <c r="H1087" s="1">
        <v>57060</v>
      </c>
      <c r="I1087" s="1">
        <v>519960</v>
      </c>
    </row>
    <row r="1088" spans="1:9" x14ac:dyDescent="0.2">
      <c r="A1088" s="1">
        <v>93200052</v>
      </c>
      <c r="B1088" s="3" t="s">
        <v>14</v>
      </c>
      <c r="C1088" s="1">
        <v>32</v>
      </c>
      <c r="D1088" s="1">
        <v>6</v>
      </c>
      <c r="E1088" s="1">
        <v>1312</v>
      </c>
      <c r="H1088" s="1">
        <v>61620</v>
      </c>
      <c r="I1088" s="1">
        <v>577020</v>
      </c>
    </row>
    <row r="1089" spans="1:9" x14ac:dyDescent="0.2">
      <c r="A1089" s="1">
        <v>93300052</v>
      </c>
      <c r="B1089" s="3" t="s">
        <v>14</v>
      </c>
      <c r="C1089" s="1">
        <v>33</v>
      </c>
      <c r="D1089" s="1">
        <v>6</v>
      </c>
      <c r="E1089" s="1">
        <v>1372</v>
      </c>
      <c r="H1089" s="1">
        <v>66180</v>
      </c>
      <c r="I1089" s="1">
        <v>638640</v>
      </c>
    </row>
    <row r="1090" spans="1:9" x14ac:dyDescent="0.2">
      <c r="A1090" s="1">
        <v>93400052</v>
      </c>
      <c r="B1090" s="3" t="s">
        <v>14</v>
      </c>
      <c r="C1090" s="1">
        <v>34</v>
      </c>
      <c r="D1090" s="1">
        <v>6</v>
      </c>
      <c r="E1090" s="1">
        <v>1432</v>
      </c>
      <c r="H1090" s="1">
        <v>71820</v>
      </c>
      <c r="I1090" s="1">
        <v>704820</v>
      </c>
    </row>
    <row r="1091" spans="1:9" x14ac:dyDescent="0.2">
      <c r="A1091" s="1">
        <v>93500052</v>
      </c>
      <c r="B1091" s="3" t="s">
        <v>14</v>
      </c>
      <c r="C1091" s="1">
        <v>35</v>
      </c>
      <c r="D1091" s="1">
        <v>6</v>
      </c>
      <c r="E1091" s="1">
        <v>1492</v>
      </c>
      <c r="H1091" s="1">
        <v>77460</v>
      </c>
      <c r="I1091" s="1">
        <v>776640</v>
      </c>
    </row>
    <row r="1092" spans="1:9" x14ac:dyDescent="0.2">
      <c r="A1092" s="1">
        <v>93600052</v>
      </c>
      <c r="B1092" s="3" t="s">
        <v>14</v>
      </c>
      <c r="C1092" s="1">
        <v>36</v>
      </c>
      <c r="D1092" s="1">
        <v>6</v>
      </c>
      <c r="E1092" s="1">
        <v>1552</v>
      </c>
      <c r="H1092" s="1">
        <v>83100</v>
      </c>
      <c r="I1092" s="1">
        <v>854100</v>
      </c>
    </row>
    <row r="1093" spans="1:9" x14ac:dyDescent="0.2">
      <c r="A1093" s="1">
        <v>93700052</v>
      </c>
      <c r="B1093" s="3" t="s">
        <v>14</v>
      </c>
      <c r="C1093" s="1">
        <v>37</v>
      </c>
      <c r="D1093" s="1">
        <v>6</v>
      </c>
      <c r="E1093" s="1">
        <v>1620</v>
      </c>
      <c r="H1093" s="1">
        <v>88740</v>
      </c>
      <c r="I1093" s="1">
        <v>937200</v>
      </c>
    </row>
    <row r="1094" spans="1:9" x14ac:dyDescent="0.2">
      <c r="A1094" s="1">
        <v>93800052</v>
      </c>
      <c r="B1094" s="3" t="s">
        <v>14</v>
      </c>
      <c r="C1094" s="1">
        <v>38</v>
      </c>
      <c r="D1094" s="1">
        <v>6</v>
      </c>
      <c r="E1094" s="1">
        <v>1687</v>
      </c>
      <c r="H1094" s="1">
        <v>95580</v>
      </c>
      <c r="I1094" s="1">
        <v>1025940</v>
      </c>
    </row>
    <row r="1095" spans="1:9" x14ac:dyDescent="0.2">
      <c r="A1095" s="1">
        <v>93900052</v>
      </c>
      <c r="B1095" s="3" t="s">
        <v>14</v>
      </c>
      <c r="C1095" s="1">
        <v>39</v>
      </c>
      <c r="D1095" s="1">
        <v>6</v>
      </c>
      <c r="E1095" s="1">
        <v>1755</v>
      </c>
      <c r="H1095" s="1">
        <v>102420</v>
      </c>
      <c r="I1095" s="1">
        <v>1121520</v>
      </c>
    </row>
    <row r="1096" spans="1:9" x14ac:dyDescent="0.2">
      <c r="A1096" s="1">
        <v>94000052</v>
      </c>
      <c r="B1096" s="3" t="s">
        <v>14</v>
      </c>
      <c r="C1096" s="1">
        <v>40</v>
      </c>
      <c r="D1096" s="1">
        <v>6</v>
      </c>
      <c r="E1096" s="1">
        <v>1822</v>
      </c>
      <c r="H1096" s="1">
        <v>109260</v>
      </c>
      <c r="I1096" s="1">
        <v>1223940</v>
      </c>
    </row>
    <row r="1097" spans="1:9" x14ac:dyDescent="0.2">
      <c r="A1097" s="1">
        <v>94100052</v>
      </c>
      <c r="B1097" s="3" t="s">
        <v>14</v>
      </c>
      <c r="C1097" s="1">
        <v>41</v>
      </c>
      <c r="D1097" s="1">
        <v>6</v>
      </c>
      <c r="E1097" s="1">
        <v>1890</v>
      </c>
      <c r="H1097" s="1">
        <v>116100</v>
      </c>
      <c r="I1097" s="1">
        <v>1333200</v>
      </c>
    </row>
    <row r="1098" spans="1:9" x14ac:dyDescent="0.2">
      <c r="A1098" s="1">
        <v>94200052</v>
      </c>
      <c r="B1098" s="3" t="s">
        <v>14</v>
      </c>
      <c r="C1098" s="1">
        <v>42</v>
      </c>
      <c r="D1098" s="1">
        <v>6</v>
      </c>
      <c r="E1098" s="1">
        <v>1965</v>
      </c>
      <c r="H1098" s="1">
        <v>124260</v>
      </c>
      <c r="I1098" s="1">
        <v>1449300</v>
      </c>
    </row>
    <row r="1099" spans="1:9" x14ac:dyDescent="0.2">
      <c r="A1099" s="1">
        <v>94300052</v>
      </c>
      <c r="B1099" s="3" t="s">
        <v>14</v>
      </c>
      <c r="C1099" s="1">
        <v>43</v>
      </c>
      <c r="D1099" s="1">
        <v>6</v>
      </c>
      <c r="E1099" s="1">
        <v>2040</v>
      </c>
      <c r="H1099" s="1">
        <v>132420</v>
      </c>
      <c r="I1099" s="1">
        <v>1573560</v>
      </c>
    </row>
    <row r="1100" spans="1:9" x14ac:dyDescent="0.2">
      <c r="A1100" s="1">
        <v>94400052</v>
      </c>
      <c r="B1100" s="3" t="s">
        <v>14</v>
      </c>
      <c r="C1100" s="1">
        <v>44</v>
      </c>
      <c r="D1100" s="1">
        <v>6</v>
      </c>
      <c r="E1100" s="1">
        <v>2115</v>
      </c>
      <c r="H1100" s="1">
        <v>140580</v>
      </c>
      <c r="I1100" s="1">
        <v>1705980</v>
      </c>
    </row>
    <row r="1101" spans="1:9" x14ac:dyDescent="0.2">
      <c r="A1101" s="1">
        <v>94500052</v>
      </c>
      <c r="B1101" s="3" t="s">
        <v>14</v>
      </c>
      <c r="C1101" s="1">
        <v>45</v>
      </c>
      <c r="D1101" s="1">
        <v>6</v>
      </c>
      <c r="E1101" s="1">
        <v>2190</v>
      </c>
      <c r="H1101" s="1">
        <v>148740</v>
      </c>
      <c r="I1101" s="1">
        <v>1846560</v>
      </c>
    </row>
    <row r="1102" spans="1:9" x14ac:dyDescent="0.2">
      <c r="A1102" s="1">
        <v>94600052</v>
      </c>
      <c r="B1102" s="3" t="s">
        <v>14</v>
      </c>
      <c r="C1102" s="1">
        <v>46</v>
      </c>
      <c r="D1102" s="1">
        <v>6</v>
      </c>
      <c r="E1102" s="1">
        <v>2265</v>
      </c>
      <c r="H1102" s="1">
        <v>158340</v>
      </c>
      <c r="I1102" s="1">
        <v>1995300</v>
      </c>
    </row>
    <row r="1103" spans="1:9" x14ac:dyDescent="0.2">
      <c r="A1103" s="1">
        <v>94700052</v>
      </c>
      <c r="B1103" s="3" t="s">
        <v>14</v>
      </c>
      <c r="C1103" s="1">
        <v>47</v>
      </c>
      <c r="D1103" s="1">
        <v>6</v>
      </c>
      <c r="E1103" s="1">
        <v>2347</v>
      </c>
      <c r="H1103" s="1">
        <v>167940</v>
      </c>
      <c r="I1103" s="1">
        <v>2153640</v>
      </c>
    </row>
    <row r="1104" spans="1:9" x14ac:dyDescent="0.2">
      <c r="A1104" s="1">
        <v>94800052</v>
      </c>
      <c r="B1104" s="3" t="s">
        <v>14</v>
      </c>
      <c r="C1104" s="1">
        <v>48</v>
      </c>
      <c r="D1104" s="1">
        <v>6</v>
      </c>
      <c r="E1104" s="1">
        <v>2430</v>
      </c>
      <c r="H1104" s="1">
        <v>177540</v>
      </c>
      <c r="I1104" s="1">
        <v>2321580</v>
      </c>
    </row>
    <row r="1105" spans="1:9" x14ac:dyDescent="0.2">
      <c r="A1105" s="1">
        <v>94900052</v>
      </c>
      <c r="B1105" s="3" t="s">
        <v>14</v>
      </c>
      <c r="C1105" s="1">
        <v>49</v>
      </c>
      <c r="D1105" s="1">
        <v>6</v>
      </c>
      <c r="E1105" s="1">
        <v>2512</v>
      </c>
      <c r="H1105" s="1">
        <v>187140</v>
      </c>
      <c r="I1105" s="1">
        <v>2499120</v>
      </c>
    </row>
    <row r="1106" spans="1:9" x14ac:dyDescent="0.2">
      <c r="A1106" s="1">
        <v>95000052</v>
      </c>
      <c r="B1106" s="3" t="s">
        <v>14</v>
      </c>
      <c r="C1106" s="1">
        <v>50</v>
      </c>
      <c r="D1106" s="1">
        <v>6</v>
      </c>
      <c r="E1106" s="1">
        <v>2595</v>
      </c>
      <c r="H1106" s="1">
        <v>198300</v>
      </c>
      <c r="I1106" s="1">
        <v>2686260</v>
      </c>
    </row>
    <row r="1107" spans="1:9" x14ac:dyDescent="0.2">
      <c r="A1107" s="1">
        <v>90100053</v>
      </c>
      <c r="B1107" s="3" t="s">
        <v>14</v>
      </c>
      <c r="C1107" s="1">
        <v>1</v>
      </c>
      <c r="D1107" s="1">
        <v>6</v>
      </c>
      <c r="E1107" s="1">
        <v>360</v>
      </c>
      <c r="H1107" s="1">
        <v>1125</v>
      </c>
      <c r="I1107" s="1">
        <v>6000</v>
      </c>
    </row>
    <row r="1108" spans="1:9" x14ac:dyDescent="0.2">
      <c r="A1108" s="1">
        <v>90200053</v>
      </c>
      <c r="B1108" s="3" t="s">
        <v>14</v>
      </c>
      <c r="C1108" s="1">
        <v>2</v>
      </c>
      <c r="D1108" s="1">
        <v>6</v>
      </c>
      <c r="E1108" s="1">
        <v>382</v>
      </c>
      <c r="H1108" s="1">
        <v>1575</v>
      </c>
      <c r="I1108" s="1">
        <v>7125</v>
      </c>
    </row>
    <row r="1109" spans="1:9" x14ac:dyDescent="0.2">
      <c r="A1109" s="1">
        <v>90300053</v>
      </c>
      <c r="B1109" s="3" t="s">
        <v>14</v>
      </c>
      <c r="C1109" s="1">
        <v>3</v>
      </c>
      <c r="D1109" s="1">
        <v>6</v>
      </c>
      <c r="E1109" s="1">
        <v>405</v>
      </c>
      <c r="H1109" s="1">
        <v>2025</v>
      </c>
      <c r="I1109" s="1">
        <v>8700</v>
      </c>
    </row>
    <row r="1110" spans="1:9" x14ac:dyDescent="0.2">
      <c r="A1110" s="1">
        <v>90400053</v>
      </c>
      <c r="B1110" s="3" t="s">
        <v>14</v>
      </c>
      <c r="C1110" s="1">
        <v>4</v>
      </c>
      <c r="D1110" s="1">
        <v>6</v>
      </c>
      <c r="E1110" s="1">
        <v>427</v>
      </c>
      <c r="H1110" s="1">
        <v>2475</v>
      </c>
      <c r="I1110" s="1">
        <v>10725</v>
      </c>
    </row>
    <row r="1111" spans="1:9" x14ac:dyDescent="0.2">
      <c r="A1111" s="1">
        <v>90500053</v>
      </c>
      <c r="B1111" s="3" t="s">
        <v>14</v>
      </c>
      <c r="C1111" s="1">
        <v>5</v>
      </c>
      <c r="D1111" s="1">
        <v>6</v>
      </c>
      <c r="E1111" s="1">
        <v>450</v>
      </c>
      <c r="H1111" s="1">
        <v>2925</v>
      </c>
      <c r="I1111" s="1">
        <v>13200</v>
      </c>
    </row>
    <row r="1112" spans="1:9" x14ac:dyDescent="0.2">
      <c r="A1112" s="1">
        <v>90600053</v>
      </c>
      <c r="B1112" s="3" t="s">
        <v>14</v>
      </c>
      <c r="C1112" s="1">
        <v>6</v>
      </c>
      <c r="D1112" s="1">
        <v>6</v>
      </c>
      <c r="E1112" s="1">
        <v>472</v>
      </c>
      <c r="H1112" s="1">
        <v>3675</v>
      </c>
      <c r="I1112" s="1">
        <v>16125</v>
      </c>
    </row>
    <row r="1113" spans="1:9" x14ac:dyDescent="0.2">
      <c r="A1113" s="1">
        <v>90700053</v>
      </c>
      <c r="B1113" s="3" t="s">
        <v>14</v>
      </c>
      <c r="C1113" s="1">
        <v>7</v>
      </c>
      <c r="D1113" s="1">
        <v>6</v>
      </c>
      <c r="E1113" s="1">
        <v>506</v>
      </c>
      <c r="H1113" s="1">
        <v>4425</v>
      </c>
      <c r="I1113" s="1">
        <v>19800</v>
      </c>
    </row>
    <row r="1114" spans="1:9" x14ac:dyDescent="0.2">
      <c r="A1114" s="1">
        <v>90800053</v>
      </c>
      <c r="B1114" s="3" t="s">
        <v>14</v>
      </c>
      <c r="C1114" s="1">
        <v>8</v>
      </c>
      <c r="D1114" s="1">
        <v>6</v>
      </c>
      <c r="E1114" s="1">
        <v>540</v>
      </c>
      <c r="H1114" s="1">
        <v>5175</v>
      </c>
      <c r="I1114" s="1">
        <v>24225</v>
      </c>
    </row>
    <row r="1115" spans="1:9" x14ac:dyDescent="0.2">
      <c r="A1115" s="1">
        <v>90900053</v>
      </c>
      <c r="B1115" s="3" t="s">
        <v>14</v>
      </c>
      <c r="C1115" s="1">
        <v>9</v>
      </c>
      <c r="D1115" s="1">
        <v>6</v>
      </c>
      <c r="E1115" s="1">
        <v>573</v>
      </c>
      <c r="H1115" s="1">
        <v>5925</v>
      </c>
      <c r="I1115" s="1">
        <v>29400</v>
      </c>
    </row>
    <row r="1116" spans="1:9" x14ac:dyDescent="0.2">
      <c r="A1116" s="1">
        <v>91000053</v>
      </c>
      <c r="B1116" s="3" t="s">
        <v>14</v>
      </c>
      <c r="C1116" s="1">
        <v>10</v>
      </c>
      <c r="D1116" s="1">
        <v>6</v>
      </c>
      <c r="E1116" s="1">
        <v>607</v>
      </c>
      <c r="H1116" s="1">
        <v>7125</v>
      </c>
      <c r="I1116" s="1">
        <v>35325</v>
      </c>
    </row>
    <row r="1117" spans="1:9" x14ac:dyDescent="0.2">
      <c r="A1117" s="1">
        <v>91100053</v>
      </c>
      <c r="B1117" s="3" t="s">
        <v>14</v>
      </c>
      <c r="C1117" s="1">
        <v>11</v>
      </c>
      <c r="D1117" s="1">
        <v>6</v>
      </c>
      <c r="E1117" s="1">
        <v>641</v>
      </c>
      <c r="H1117" s="1">
        <v>8325</v>
      </c>
      <c r="I1117" s="1">
        <v>42450</v>
      </c>
    </row>
    <row r="1118" spans="1:9" x14ac:dyDescent="0.2">
      <c r="A1118" s="1">
        <v>91200053</v>
      </c>
      <c r="B1118" s="3" t="s">
        <v>14</v>
      </c>
      <c r="C1118" s="1">
        <v>12</v>
      </c>
      <c r="D1118" s="1">
        <v>6</v>
      </c>
      <c r="E1118" s="1">
        <v>686</v>
      </c>
      <c r="H1118" s="1">
        <v>9525</v>
      </c>
      <c r="I1118" s="1">
        <v>50775</v>
      </c>
    </row>
    <row r="1119" spans="1:9" x14ac:dyDescent="0.2">
      <c r="A1119" s="1">
        <v>91300053</v>
      </c>
      <c r="B1119" s="3" t="s">
        <v>14</v>
      </c>
      <c r="C1119" s="1">
        <v>13</v>
      </c>
      <c r="D1119" s="1">
        <v>6</v>
      </c>
      <c r="E1119" s="1">
        <v>731</v>
      </c>
      <c r="H1119" s="1">
        <v>10725</v>
      </c>
      <c r="I1119" s="1">
        <v>60300</v>
      </c>
    </row>
    <row r="1120" spans="1:9" x14ac:dyDescent="0.2">
      <c r="A1120" s="1">
        <v>91400053</v>
      </c>
      <c r="B1120" s="3" t="s">
        <v>14</v>
      </c>
      <c r="C1120" s="1">
        <v>14</v>
      </c>
      <c r="D1120" s="1">
        <v>6</v>
      </c>
      <c r="E1120" s="1">
        <v>776</v>
      </c>
      <c r="H1120" s="1">
        <v>12525</v>
      </c>
      <c r="I1120" s="1">
        <v>71025</v>
      </c>
    </row>
    <row r="1121" spans="1:9" x14ac:dyDescent="0.2">
      <c r="A1121" s="1">
        <v>91500053</v>
      </c>
      <c r="B1121" s="3" t="s">
        <v>14</v>
      </c>
      <c r="C1121" s="1">
        <v>15</v>
      </c>
      <c r="D1121" s="1">
        <v>6</v>
      </c>
      <c r="E1121" s="1">
        <v>821</v>
      </c>
      <c r="H1121" s="1">
        <v>14325</v>
      </c>
      <c r="I1121" s="1">
        <v>83550</v>
      </c>
    </row>
    <row r="1122" spans="1:9" x14ac:dyDescent="0.2">
      <c r="A1122" s="1">
        <v>91600053</v>
      </c>
      <c r="B1122" s="3" t="s">
        <v>14</v>
      </c>
      <c r="C1122" s="1">
        <v>16</v>
      </c>
      <c r="D1122" s="1">
        <v>6</v>
      </c>
      <c r="E1122" s="1">
        <v>866</v>
      </c>
      <c r="H1122" s="1">
        <v>16125</v>
      </c>
      <c r="I1122" s="1">
        <v>97875</v>
      </c>
    </row>
    <row r="1123" spans="1:9" x14ac:dyDescent="0.2">
      <c r="A1123" s="1">
        <v>91700053</v>
      </c>
      <c r="B1123" s="3" t="s">
        <v>14</v>
      </c>
      <c r="C1123" s="1">
        <v>17</v>
      </c>
      <c r="D1123" s="1">
        <v>6</v>
      </c>
      <c r="E1123" s="1">
        <v>922</v>
      </c>
      <c r="H1123" s="1">
        <v>17925</v>
      </c>
      <c r="I1123" s="1">
        <v>114000</v>
      </c>
    </row>
    <row r="1124" spans="1:9" x14ac:dyDescent="0.2">
      <c r="A1124" s="1">
        <v>91800053</v>
      </c>
      <c r="B1124" s="3" t="s">
        <v>14</v>
      </c>
      <c r="C1124" s="1">
        <v>18</v>
      </c>
      <c r="D1124" s="1">
        <v>6</v>
      </c>
      <c r="E1124" s="1">
        <v>978</v>
      </c>
      <c r="H1124" s="1">
        <v>20475</v>
      </c>
      <c r="I1124" s="1">
        <v>131925</v>
      </c>
    </row>
    <row r="1125" spans="1:9" x14ac:dyDescent="0.2">
      <c r="A1125" s="1">
        <v>91900053</v>
      </c>
      <c r="B1125" s="3" t="s">
        <v>14</v>
      </c>
      <c r="C1125" s="1">
        <v>19</v>
      </c>
      <c r="D1125" s="1">
        <v>6</v>
      </c>
      <c r="E1125" s="1">
        <v>1035</v>
      </c>
      <c r="H1125" s="1">
        <v>23025</v>
      </c>
      <c r="I1125" s="1">
        <v>152400</v>
      </c>
    </row>
    <row r="1126" spans="1:9" x14ac:dyDescent="0.2">
      <c r="A1126" s="1">
        <v>92000053</v>
      </c>
      <c r="B1126" s="3" t="s">
        <v>14</v>
      </c>
      <c r="C1126" s="1">
        <v>20</v>
      </c>
      <c r="D1126" s="1">
        <v>6</v>
      </c>
      <c r="E1126" s="1">
        <v>1091</v>
      </c>
      <c r="H1126" s="1">
        <v>25575</v>
      </c>
      <c r="I1126" s="1">
        <v>175425</v>
      </c>
    </row>
    <row r="1127" spans="1:9" x14ac:dyDescent="0.2">
      <c r="A1127" s="1">
        <v>92100053</v>
      </c>
      <c r="B1127" s="3" t="s">
        <v>14</v>
      </c>
      <c r="C1127" s="1">
        <v>21</v>
      </c>
      <c r="D1127" s="1">
        <v>6</v>
      </c>
      <c r="E1127" s="1">
        <v>1147</v>
      </c>
      <c r="H1127" s="1">
        <v>28125</v>
      </c>
      <c r="I1127" s="1">
        <v>201000</v>
      </c>
    </row>
    <row r="1128" spans="1:9" x14ac:dyDescent="0.2">
      <c r="A1128" s="1">
        <v>92200053</v>
      </c>
      <c r="B1128" s="3" t="s">
        <v>14</v>
      </c>
      <c r="C1128" s="1">
        <v>22</v>
      </c>
      <c r="D1128" s="1">
        <v>6</v>
      </c>
      <c r="E1128" s="1">
        <v>1215</v>
      </c>
      <c r="H1128" s="1">
        <v>31575</v>
      </c>
      <c r="I1128" s="1">
        <v>229125</v>
      </c>
    </row>
    <row r="1129" spans="1:9" x14ac:dyDescent="0.2">
      <c r="A1129" s="1">
        <v>92300053</v>
      </c>
      <c r="B1129" s="3" t="s">
        <v>14</v>
      </c>
      <c r="C1129" s="1">
        <v>23</v>
      </c>
      <c r="D1129" s="1">
        <v>6</v>
      </c>
      <c r="E1129" s="1">
        <v>1282</v>
      </c>
      <c r="H1129" s="1">
        <v>35025</v>
      </c>
      <c r="I1129" s="1">
        <v>260700</v>
      </c>
    </row>
    <row r="1130" spans="1:9" x14ac:dyDescent="0.2">
      <c r="A1130" s="1">
        <v>92400053</v>
      </c>
      <c r="B1130" s="3" t="s">
        <v>14</v>
      </c>
      <c r="C1130" s="1">
        <v>24</v>
      </c>
      <c r="D1130" s="1">
        <v>6</v>
      </c>
      <c r="E1130" s="1">
        <v>1350</v>
      </c>
      <c r="H1130" s="1">
        <v>38475</v>
      </c>
      <c r="I1130" s="1">
        <v>295725</v>
      </c>
    </row>
    <row r="1131" spans="1:9" x14ac:dyDescent="0.2">
      <c r="A1131" s="1">
        <v>92500053</v>
      </c>
      <c r="B1131" s="3" t="s">
        <v>14</v>
      </c>
      <c r="C1131" s="1">
        <v>25</v>
      </c>
      <c r="D1131" s="1">
        <v>6</v>
      </c>
      <c r="E1131" s="1">
        <v>1417</v>
      </c>
      <c r="H1131" s="1">
        <v>41925</v>
      </c>
      <c r="I1131" s="1">
        <v>334200</v>
      </c>
    </row>
    <row r="1132" spans="1:9" x14ac:dyDescent="0.2">
      <c r="A1132" s="1">
        <v>92600053</v>
      </c>
      <c r="B1132" s="3" t="s">
        <v>14</v>
      </c>
      <c r="C1132" s="1">
        <v>26</v>
      </c>
      <c r="D1132" s="1">
        <v>6</v>
      </c>
      <c r="E1132" s="1">
        <v>1485</v>
      </c>
      <c r="H1132" s="1">
        <v>46425</v>
      </c>
      <c r="I1132" s="1">
        <v>376125</v>
      </c>
    </row>
    <row r="1133" spans="1:9" x14ac:dyDescent="0.2">
      <c r="A1133" s="1">
        <v>92700053</v>
      </c>
      <c r="B1133" s="3" t="s">
        <v>14</v>
      </c>
      <c r="C1133" s="1">
        <v>27</v>
      </c>
      <c r="D1133" s="1">
        <v>6</v>
      </c>
      <c r="E1133" s="1">
        <v>1563</v>
      </c>
      <c r="H1133" s="1">
        <v>50925</v>
      </c>
      <c r="I1133" s="1">
        <v>422550</v>
      </c>
    </row>
    <row r="1134" spans="1:9" x14ac:dyDescent="0.2">
      <c r="A1134" s="1">
        <v>92800053</v>
      </c>
      <c r="B1134" s="3" t="s">
        <v>14</v>
      </c>
      <c r="C1134" s="1">
        <v>28</v>
      </c>
      <c r="D1134" s="1">
        <v>6</v>
      </c>
      <c r="E1134" s="1">
        <v>1642</v>
      </c>
      <c r="H1134" s="1">
        <v>55425</v>
      </c>
      <c r="I1134" s="1">
        <v>473475</v>
      </c>
    </row>
    <row r="1135" spans="1:9" x14ac:dyDescent="0.2">
      <c r="A1135" s="1">
        <v>92900053</v>
      </c>
      <c r="B1135" s="3" t="s">
        <v>14</v>
      </c>
      <c r="C1135" s="1">
        <v>29</v>
      </c>
      <c r="D1135" s="1">
        <v>6</v>
      </c>
      <c r="E1135" s="1">
        <v>1721</v>
      </c>
      <c r="H1135" s="1">
        <v>59925</v>
      </c>
      <c r="I1135" s="1">
        <v>528900</v>
      </c>
    </row>
    <row r="1136" spans="1:9" x14ac:dyDescent="0.2">
      <c r="A1136" s="1">
        <v>93000053</v>
      </c>
      <c r="B1136" s="3" t="s">
        <v>14</v>
      </c>
      <c r="C1136" s="1">
        <v>30</v>
      </c>
      <c r="D1136" s="1">
        <v>6</v>
      </c>
      <c r="E1136" s="1">
        <v>1800</v>
      </c>
      <c r="H1136" s="1">
        <v>65625</v>
      </c>
      <c r="I1136" s="1">
        <v>588825</v>
      </c>
    </row>
    <row r="1137" spans="1:9" x14ac:dyDescent="0.2">
      <c r="A1137" s="1">
        <v>93100053</v>
      </c>
      <c r="B1137" s="3" t="s">
        <v>14</v>
      </c>
      <c r="C1137" s="1">
        <v>31</v>
      </c>
      <c r="D1137" s="1">
        <v>6</v>
      </c>
      <c r="E1137" s="1">
        <v>1878</v>
      </c>
      <c r="H1137" s="1">
        <v>71325</v>
      </c>
      <c r="I1137" s="1">
        <v>654450</v>
      </c>
    </row>
    <row r="1138" spans="1:9" x14ac:dyDescent="0.2">
      <c r="A1138" s="1">
        <v>93200053</v>
      </c>
      <c r="B1138" s="3" t="s">
        <v>14</v>
      </c>
      <c r="C1138" s="1">
        <v>32</v>
      </c>
      <c r="D1138" s="1">
        <v>6</v>
      </c>
      <c r="E1138" s="1">
        <v>1968</v>
      </c>
      <c r="H1138" s="1">
        <v>77025</v>
      </c>
      <c r="I1138" s="1">
        <v>725775</v>
      </c>
    </row>
    <row r="1139" spans="1:9" x14ac:dyDescent="0.2">
      <c r="A1139" s="1">
        <v>93300053</v>
      </c>
      <c r="B1139" s="3" t="s">
        <v>14</v>
      </c>
      <c r="C1139" s="1">
        <v>33</v>
      </c>
      <c r="D1139" s="1">
        <v>6</v>
      </c>
      <c r="E1139" s="1">
        <v>2058</v>
      </c>
      <c r="H1139" s="1">
        <v>82725</v>
      </c>
      <c r="I1139" s="1">
        <v>802800</v>
      </c>
    </row>
    <row r="1140" spans="1:9" x14ac:dyDescent="0.2">
      <c r="A1140" s="1">
        <v>93400053</v>
      </c>
      <c r="B1140" s="3" t="s">
        <v>14</v>
      </c>
      <c r="C1140" s="1">
        <v>34</v>
      </c>
      <c r="D1140" s="1">
        <v>6</v>
      </c>
      <c r="E1140" s="1">
        <v>2148</v>
      </c>
      <c r="H1140" s="1">
        <v>89775</v>
      </c>
      <c r="I1140" s="1">
        <v>885525</v>
      </c>
    </row>
    <row r="1141" spans="1:9" x14ac:dyDescent="0.2">
      <c r="A1141" s="1">
        <v>93500053</v>
      </c>
      <c r="B1141" s="3" t="s">
        <v>14</v>
      </c>
      <c r="C1141" s="1">
        <v>35</v>
      </c>
      <c r="D1141" s="1">
        <v>6</v>
      </c>
      <c r="E1141" s="1">
        <v>2238</v>
      </c>
      <c r="H1141" s="1">
        <v>96825</v>
      </c>
      <c r="I1141" s="1">
        <v>975300</v>
      </c>
    </row>
    <row r="1142" spans="1:9" x14ac:dyDescent="0.2">
      <c r="A1142" s="1">
        <v>93600053</v>
      </c>
      <c r="B1142" s="3" t="s">
        <v>14</v>
      </c>
      <c r="C1142" s="1">
        <v>36</v>
      </c>
      <c r="D1142" s="1">
        <v>6</v>
      </c>
      <c r="E1142" s="1">
        <v>2328</v>
      </c>
      <c r="H1142" s="1">
        <v>103875</v>
      </c>
      <c r="I1142" s="1">
        <v>1072125</v>
      </c>
    </row>
    <row r="1143" spans="1:9" x14ac:dyDescent="0.2">
      <c r="A1143" s="1">
        <v>93700053</v>
      </c>
      <c r="B1143" s="3" t="s">
        <v>14</v>
      </c>
      <c r="C1143" s="1">
        <v>37</v>
      </c>
      <c r="D1143" s="1">
        <v>6</v>
      </c>
      <c r="E1143" s="1">
        <v>2430</v>
      </c>
      <c r="H1143" s="1">
        <v>110925</v>
      </c>
      <c r="I1143" s="1">
        <v>1176000</v>
      </c>
    </row>
    <row r="1144" spans="1:9" x14ac:dyDescent="0.2">
      <c r="A1144" s="1">
        <v>93800053</v>
      </c>
      <c r="B1144" s="3" t="s">
        <v>14</v>
      </c>
      <c r="C1144" s="1">
        <v>38</v>
      </c>
      <c r="D1144" s="1">
        <v>6</v>
      </c>
      <c r="E1144" s="1">
        <v>2531</v>
      </c>
      <c r="H1144" s="1">
        <v>119475</v>
      </c>
      <c r="I1144" s="1">
        <v>1286925</v>
      </c>
    </row>
    <row r="1145" spans="1:9" x14ac:dyDescent="0.2">
      <c r="A1145" s="1">
        <v>93900053</v>
      </c>
      <c r="B1145" s="3" t="s">
        <v>14</v>
      </c>
      <c r="C1145" s="1">
        <v>39</v>
      </c>
      <c r="D1145" s="1">
        <v>6</v>
      </c>
      <c r="E1145" s="1">
        <v>2632</v>
      </c>
      <c r="H1145" s="1">
        <v>128025</v>
      </c>
      <c r="I1145" s="1">
        <v>1406400</v>
      </c>
    </row>
    <row r="1146" spans="1:9" x14ac:dyDescent="0.2">
      <c r="A1146" s="1">
        <v>94000053</v>
      </c>
      <c r="B1146" s="3" t="s">
        <v>14</v>
      </c>
      <c r="C1146" s="1">
        <v>40</v>
      </c>
      <c r="D1146" s="1">
        <v>6</v>
      </c>
      <c r="E1146" s="1">
        <v>2733</v>
      </c>
      <c r="H1146" s="1">
        <v>136575</v>
      </c>
      <c r="I1146" s="1">
        <v>1534425</v>
      </c>
    </row>
    <row r="1147" spans="1:9" x14ac:dyDescent="0.2">
      <c r="A1147" s="1">
        <v>94100053</v>
      </c>
      <c r="B1147" s="3" t="s">
        <v>14</v>
      </c>
      <c r="C1147" s="1">
        <v>41</v>
      </c>
      <c r="D1147" s="1">
        <v>6</v>
      </c>
      <c r="E1147" s="1">
        <v>2835</v>
      </c>
      <c r="H1147" s="1">
        <v>145125</v>
      </c>
      <c r="I1147" s="1">
        <v>1671000</v>
      </c>
    </row>
    <row r="1148" spans="1:9" x14ac:dyDescent="0.2">
      <c r="A1148" s="1">
        <v>94200053</v>
      </c>
      <c r="B1148" s="3" t="s">
        <v>14</v>
      </c>
      <c r="C1148" s="1">
        <v>42</v>
      </c>
      <c r="D1148" s="1">
        <v>6</v>
      </c>
      <c r="E1148" s="1">
        <v>2947</v>
      </c>
      <c r="H1148" s="1">
        <v>155325</v>
      </c>
      <c r="I1148" s="1">
        <v>1816125</v>
      </c>
    </row>
    <row r="1149" spans="1:9" x14ac:dyDescent="0.2">
      <c r="A1149" s="1">
        <v>94300053</v>
      </c>
      <c r="B1149" s="3" t="s">
        <v>14</v>
      </c>
      <c r="C1149" s="1">
        <v>43</v>
      </c>
      <c r="D1149" s="1">
        <v>6</v>
      </c>
      <c r="E1149" s="1">
        <v>3060</v>
      </c>
      <c r="H1149" s="1">
        <v>165525</v>
      </c>
      <c r="I1149" s="1">
        <v>1971450</v>
      </c>
    </row>
    <row r="1150" spans="1:9" x14ac:dyDescent="0.2">
      <c r="A1150" s="1">
        <v>94400053</v>
      </c>
      <c r="B1150" s="3" t="s">
        <v>14</v>
      </c>
      <c r="C1150" s="1">
        <v>44</v>
      </c>
      <c r="D1150" s="1">
        <v>6</v>
      </c>
      <c r="E1150" s="1">
        <v>3172</v>
      </c>
      <c r="H1150" s="1">
        <v>175725</v>
      </c>
      <c r="I1150" s="1">
        <v>2136975</v>
      </c>
    </row>
    <row r="1151" spans="1:9" x14ac:dyDescent="0.2">
      <c r="A1151" s="1">
        <v>94500053</v>
      </c>
      <c r="B1151" s="3" t="s">
        <v>14</v>
      </c>
      <c r="C1151" s="1">
        <v>45</v>
      </c>
      <c r="D1151" s="1">
        <v>6</v>
      </c>
      <c r="E1151" s="1">
        <v>3285</v>
      </c>
      <c r="H1151" s="1">
        <v>185925</v>
      </c>
      <c r="I1151" s="1">
        <v>2312700</v>
      </c>
    </row>
    <row r="1152" spans="1:9" x14ac:dyDescent="0.2">
      <c r="A1152" s="1">
        <v>94600053</v>
      </c>
      <c r="B1152" s="3" t="s">
        <v>14</v>
      </c>
      <c r="C1152" s="1">
        <v>46</v>
      </c>
      <c r="D1152" s="1">
        <v>6</v>
      </c>
      <c r="E1152" s="1">
        <v>3397</v>
      </c>
      <c r="H1152" s="1">
        <v>197925</v>
      </c>
      <c r="I1152" s="1">
        <v>2498625</v>
      </c>
    </row>
    <row r="1153" spans="1:9" x14ac:dyDescent="0.2">
      <c r="A1153" s="1">
        <v>94700053</v>
      </c>
      <c r="B1153" s="3" t="s">
        <v>14</v>
      </c>
      <c r="C1153" s="1">
        <v>47</v>
      </c>
      <c r="D1153" s="1">
        <v>6</v>
      </c>
      <c r="E1153" s="1">
        <v>3521</v>
      </c>
      <c r="H1153" s="1">
        <v>209925</v>
      </c>
      <c r="I1153" s="1">
        <v>2696550</v>
      </c>
    </row>
    <row r="1154" spans="1:9" x14ac:dyDescent="0.2">
      <c r="A1154" s="1">
        <v>94800053</v>
      </c>
      <c r="B1154" s="3" t="s">
        <v>14</v>
      </c>
      <c r="C1154" s="1">
        <v>48</v>
      </c>
      <c r="D1154" s="1">
        <v>6</v>
      </c>
      <c r="E1154" s="1">
        <v>3645</v>
      </c>
      <c r="H1154" s="1">
        <v>221925</v>
      </c>
      <c r="I1154" s="1">
        <v>2906475</v>
      </c>
    </row>
    <row r="1155" spans="1:9" x14ac:dyDescent="0.2">
      <c r="A1155" s="1">
        <v>94900053</v>
      </c>
      <c r="B1155" s="3" t="s">
        <v>14</v>
      </c>
      <c r="C1155" s="1">
        <v>49</v>
      </c>
      <c r="D1155" s="1">
        <v>6</v>
      </c>
      <c r="E1155" s="1">
        <v>3768</v>
      </c>
      <c r="H1155" s="1">
        <v>233925</v>
      </c>
      <c r="I1155" s="1">
        <v>3128400</v>
      </c>
    </row>
    <row r="1156" spans="1:9" x14ac:dyDescent="0.2">
      <c r="A1156" s="1">
        <v>95000053</v>
      </c>
      <c r="B1156" s="3" t="s">
        <v>14</v>
      </c>
      <c r="C1156" s="1">
        <v>50</v>
      </c>
      <c r="D1156" s="1">
        <v>6</v>
      </c>
      <c r="E1156" s="1">
        <v>3892</v>
      </c>
      <c r="H1156" s="1">
        <v>247875</v>
      </c>
      <c r="I1156" s="1">
        <v>3362325</v>
      </c>
    </row>
    <row r="1157" spans="1:9" x14ac:dyDescent="0.2">
      <c r="A1157" s="1">
        <v>90100054</v>
      </c>
      <c r="B1157" s="3" t="s">
        <v>14</v>
      </c>
      <c r="C1157" s="1">
        <v>1</v>
      </c>
      <c r="D1157" s="1">
        <v>6</v>
      </c>
      <c r="E1157" s="1">
        <v>640</v>
      </c>
      <c r="H1157" s="1">
        <v>1462</v>
      </c>
      <c r="I1157" s="1">
        <v>25000</v>
      </c>
    </row>
    <row r="1158" spans="1:9" x14ac:dyDescent="0.2">
      <c r="A1158" s="1">
        <v>90200054</v>
      </c>
      <c r="B1158" s="3" t="s">
        <v>14</v>
      </c>
      <c r="C1158" s="1">
        <v>2</v>
      </c>
      <c r="D1158" s="1">
        <v>6</v>
      </c>
      <c r="E1158" s="1">
        <v>680</v>
      </c>
      <c r="H1158" s="1">
        <v>2047</v>
      </c>
      <c r="I1158" s="1">
        <v>26462</v>
      </c>
    </row>
    <row r="1159" spans="1:9" x14ac:dyDescent="0.2">
      <c r="A1159" s="1">
        <v>90300054</v>
      </c>
      <c r="B1159" s="3" t="s">
        <v>14</v>
      </c>
      <c r="C1159" s="1">
        <v>3</v>
      </c>
      <c r="D1159" s="1">
        <v>6</v>
      </c>
      <c r="E1159" s="1">
        <v>720</v>
      </c>
      <c r="H1159" s="1">
        <v>2632</v>
      </c>
      <c r="I1159" s="1">
        <v>28509</v>
      </c>
    </row>
    <row r="1160" spans="1:9" x14ac:dyDescent="0.2">
      <c r="A1160" s="1">
        <v>90400054</v>
      </c>
      <c r="B1160" s="3" t="s">
        <v>14</v>
      </c>
      <c r="C1160" s="1">
        <v>4</v>
      </c>
      <c r="D1160" s="1">
        <v>6</v>
      </c>
      <c r="E1160" s="1">
        <v>760</v>
      </c>
      <c r="H1160" s="1">
        <v>3217</v>
      </c>
      <c r="I1160" s="1">
        <v>31141</v>
      </c>
    </row>
    <row r="1161" spans="1:9" x14ac:dyDescent="0.2">
      <c r="A1161" s="1">
        <v>90500054</v>
      </c>
      <c r="B1161" s="3" t="s">
        <v>14</v>
      </c>
      <c r="C1161" s="1">
        <v>5</v>
      </c>
      <c r="D1161" s="1">
        <v>6</v>
      </c>
      <c r="E1161" s="1">
        <v>800</v>
      </c>
      <c r="H1161" s="1">
        <v>3802</v>
      </c>
      <c r="I1161" s="1">
        <v>34358</v>
      </c>
    </row>
    <row r="1162" spans="1:9" x14ac:dyDescent="0.2">
      <c r="A1162" s="1">
        <v>90600054</v>
      </c>
      <c r="B1162" s="3" t="s">
        <v>14</v>
      </c>
      <c r="C1162" s="1">
        <v>6</v>
      </c>
      <c r="D1162" s="1">
        <v>6</v>
      </c>
      <c r="E1162" s="1">
        <v>840</v>
      </c>
      <c r="H1162" s="1">
        <v>4777</v>
      </c>
      <c r="I1162" s="1">
        <v>38160</v>
      </c>
    </row>
    <row r="1163" spans="1:9" x14ac:dyDescent="0.2">
      <c r="A1163" s="1">
        <v>90700054</v>
      </c>
      <c r="B1163" s="3" t="s">
        <v>14</v>
      </c>
      <c r="C1163" s="1">
        <v>7</v>
      </c>
      <c r="D1163" s="1">
        <v>6</v>
      </c>
      <c r="E1163" s="1">
        <v>900</v>
      </c>
      <c r="H1163" s="1">
        <v>5752</v>
      </c>
      <c r="I1163" s="1">
        <v>42937</v>
      </c>
    </row>
    <row r="1164" spans="1:9" x14ac:dyDescent="0.2">
      <c r="A1164" s="1">
        <v>90800054</v>
      </c>
      <c r="B1164" s="3" t="s">
        <v>14</v>
      </c>
      <c r="C1164" s="1">
        <v>8</v>
      </c>
      <c r="D1164" s="1">
        <v>6</v>
      </c>
      <c r="E1164" s="1">
        <v>960</v>
      </c>
      <c r="H1164" s="1">
        <v>6727</v>
      </c>
      <c r="I1164" s="1">
        <v>48689</v>
      </c>
    </row>
    <row r="1165" spans="1:9" x14ac:dyDescent="0.2">
      <c r="A1165" s="1">
        <v>90900054</v>
      </c>
      <c r="B1165" s="3" t="s">
        <v>14</v>
      </c>
      <c r="C1165" s="1">
        <v>9</v>
      </c>
      <c r="D1165" s="1">
        <v>6</v>
      </c>
      <c r="E1165" s="1">
        <v>1020</v>
      </c>
      <c r="H1165" s="1">
        <v>7702</v>
      </c>
      <c r="I1165" s="1">
        <v>55416</v>
      </c>
    </row>
    <row r="1166" spans="1:9" x14ac:dyDescent="0.2">
      <c r="A1166" s="1">
        <v>91000054</v>
      </c>
      <c r="B1166" s="3" t="s">
        <v>14</v>
      </c>
      <c r="C1166" s="1">
        <v>10</v>
      </c>
      <c r="D1166" s="1">
        <v>6</v>
      </c>
      <c r="E1166" s="1">
        <v>1080</v>
      </c>
      <c r="H1166" s="1">
        <v>9262</v>
      </c>
      <c r="I1166" s="1">
        <v>63118</v>
      </c>
    </row>
    <row r="1167" spans="1:9" x14ac:dyDescent="0.2">
      <c r="A1167" s="1">
        <v>91100054</v>
      </c>
      <c r="B1167" s="3" t="s">
        <v>14</v>
      </c>
      <c r="C1167" s="1">
        <v>11</v>
      </c>
      <c r="D1167" s="1">
        <v>6</v>
      </c>
      <c r="E1167" s="1">
        <v>1140</v>
      </c>
      <c r="H1167" s="1">
        <v>10822</v>
      </c>
      <c r="I1167" s="1">
        <v>72380</v>
      </c>
    </row>
    <row r="1168" spans="1:9" x14ac:dyDescent="0.2">
      <c r="A1168" s="1">
        <v>91200054</v>
      </c>
      <c r="B1168" s="3" t="s">
        <v>14</v>
      </c>
      <c r="C1168" s="1">
        <v>12</v>
      </c>
      <c r="D1168" s="1">
        <v>6</v>
      </c>
      <c r="E1168" s="1">
        <v>1220</v>
      </c>
      <c r="H1168" s="1">
        <v>12382</v>
      </c>
      <c r="I1168" s="1">
        <v>83202</v>
      </c>
    </row>
    <row r="1169" spans="1:9" x14ac:dyDescent="0.2">
      <c r="A1169" s="1">
        <v>91300054</v>
      </c>
      <c r="B1169" s="3" t="s">
        <v>14</v>
      </c>
      <c r="C1169" s="1">
        <v>13</v>
      </c>
      <c r="D1169" s="1">
        <v>6</v>
      </c>
      <c r="E1169" s="1">
        <v>1300</v>
      </c>
      <c r="H1169" s="1">
        <v>13942</v>
      </c>
      <c r="I1169" s="1">
        <v>95584</v>
      </c>
    </row>
    <row r="1170" spans="1:9" x14ac:dyDescent="0.2">
      <c r="A1170" s="1">
        <v>91400054</v>
      </c>
      <c r="B1170" s="3" t="s">
        <v>14</v>
      </c>
      <c r="C1170" s="1">
        <v>14</v>
      </c>
      <c r="D1170" s="1">
        <v>6</v>
      </c>
      <c r="E1170" s="1">
        <v>1380</v>
      </c>
      <c r="H1170" s="1">
        <v>16282</v>
      </c>
      <c r="I1170" s="1">
        <v>109526</v>
      </c>
    </row>
    <row r="1171" spans="1:9" x14ac:dyDescent="0.2">
      <c r="A1171" s="1">
        <v>91500054</v>
      </c>
      <c r="B1171" s="3" t="s">
        <v>14</v>
      </c>
      <c r="C1171" s="1">
        <v>15</v>
      </c>
      <c r="D1171" s="1">
        <v>6</v>
      </c>
      <c r="E1171" s="1">
        <v>1460</v>
      </c>
      <c r="H1171" s="1">
        <v>18622</v>
      </c>
      <c r="I1171" s="1">
        <v>125808</v>
      </c>
    </row>
    <row r="1172" spans="1:9" x14ac:dyDescent="0.2">
      <c r="A1172" s="1">
        <v>91600054</v>
      </c>
      <c r="B1172" s="3" t="s">
        <v>14</v>
      </c>
      <c r="C1172" s="1">
        <v>16</v>
      </c>
      <c r="D1172" s="1">
        <v>6</v>
      </c>
      <c r="E1172" s="1">
        <v>1540</v>
      </c>
      <c r="H1172" s="1">
        <v>20962</v>
      </c>
      <c r="I1172" s="1">
        <v>144430</v>
      </c>
    </row>
    <row r="1173" spans="1:9" x14ac:dyDescent="0.2">
      <c r="A1173" s="1">
        <v>91700054</v>
      </c>
      <c r="B1173" s="3" t="s">
        <v>14</v>
      </c>
      <c r="C1173" s="1">
        <v>17</v>
      </c>
      <c r="D1173" s="1">
        <v>6</v>
      </c>
      <c r="E1173" s="1">
        <v>1640</v>
      </c>
      <c r="H1173" s="1">
        <v>23302</v>
      </c>
      <c r="I1173" s="1">
        <v>165392</v>
      </c>
    </row>
    <row r="1174" spans="1:9" x14ac:dyDescent="0.2">
      <c r="A1174" s="1">
        <v>91800054</v>
      </c>
      <c r="B1174" s="3" t="s">
        <v>14</v>
      </c>
      <c r="C1174" s="1">
        <v>18</v>
      </c>
      <c r="D1174" s="1">
        <v>6</v>
      </c>
      <c r="E1174" s="1">
        <v>1740</v>
      </c>
      <c r="H1174" s="1">
        <v>26617</v>
      </c>
      <c r="I1174" s="1">
        <v>188694</v>
      </c>
    </row>
    <row r="1175" spans="1:9" x14ac:dyDescent="0.2">
      <c r="A1175" s="1">
        <v>91900054</v>
      </c>
      <c r="B1175" s="3" t="s">
        <v>14</v>
      </c>
      <c r="C1175" s="1">
        <v>19</v>
      </c>
      <c r="D1175" s="1">
        <v>6</v>
      </c>
      <c r="E1175" s="1">
        <v>1840</v>
      </c>
      <c r="H1175" s="1">
        <v>29932</v>
      </c>
      <c r="I1175" s="1">
        <v>215311</v>
      </c>
    </row>
    <row r="1176" spans="1:9" x14ac:dyDescent="0.2">
      <c r="A1176" s="1">
        <v>92000054</v>
      </c>
      <c r="B1176" s="3" t="s">
        <v>14</v>
      </c>
      <c r="C1176" s="1">
        <v>20</v>
      </c>
      <c r="D1176" s="1">
        <v>6</v>
      </c>
      <c r="E1176" s="1">
        <v>1940</v>
      </c>
      <c r="H1176" s="1">
        <v>33247</v>
      </c>
      <c r="I1176" s="1">
        <v>245243</v>
      </c>
    </row>
    <row r="1177" spans="1:9" x14ac:dyDescent="0.2">
      <c r="A1177" s="1">
        <v>92100054</v>
      </c>
      <c r="B1177" s="3" t="s">
        <v>14</v>
      </c>
      <c r="C1177" s="1">
        <v>21</v>
      </c>
      <c r="D1177" s="1">
        <v>6</v>
      </c>
      <c r="E1177" s="1">
        <v>2040</v>
      </c>
      <c r="H1177" s="1">
        <v>36562</v>
      </c>
      <c r="I1177" s="1">
        <v>278490</v>
      </c>
    </row>
    <row r="1178" spans="1:9" x14ac:dyDescent="0.2">
      <c r="A1178" s="1">
        <v>92200054</v>
      </c>
      <c r="B1178" s="3" t="s">
        <v>14</v>
      </c>
      <c r="C1178" s="1">
        <v>22</v>
      </c>
      <c r="D1178" s="1">
        <v>6</v>
      </c>
      <c r="E1178" s="1">
        <v>2160</v>
      </c>
      <c r="H1178" s="1">
        <v>41047</v>
      </c>
      <c r="I1178" s="1">
        <v>315052</v>
      </c>
    </row>
    <row r="1179" spans="1:9" x14ac:dyDescent="0.2">
      <c r="A1179" s="1">
        <v>92300054</v>
      </c>
      <c r="B1179" s="3" t="s">
        <v>14</v>
      </c>
      <c r="C1179" s="1">
        <v>23</v>
      </c>
      <c r="D1179" s="1">
        <v>6</v>
      </c>
      <c r="E1179" s="1">
        <v>2280</v>
      </c>
      <c r="H1179" s="1">
        <v>45532</v>
      </c>
      <c r="I1179" s="1">
        <v>356099</v>
      </c>
    </row>
    <row r="1180" spans="1:9" x14ac:dyDescent="0.2">
      <c r="A1180" s="1">
        <v>92400054</v>
      </c>
      <c r="B1180" s="3" t="s">
        <v>14</v>
      </c>
      <c r="C1180" s="1">
        <v>24</v>
      </c>
      <c r="D1180" s="1">
        <v>6</v>
      </c>
      <c r="E1180" s="1">
        <v>2400</v>
      </c>
      <c r="H1180" s="1">
        <v>50017</v>
      </c>
      <c r="I1180" s="1">
        <v>401631</v>
      </c>
    </row>
    <row r="1181" spans="1:9" x14ac:dyDescent="0.2">
      <c r="A1181" s="1">
        <v>92500054</v>
      </c>
      <c r="B1181" s="3" t="s">
        <v>14</v>
      </c>
      <c r="C1181" s="1">
        <v>25</v>
      </c>
      <c r="D1181" s="1">
        <v>6</v>
      </c>
      <c r="E1181" s="1">
        <v>2520</v>
      </c>
      <c r="H1181" s="1">
        <v>54502</v>
      </c>
      <c r="I1181" s="1">
        <v>451648</v>
      </c>
    </row>
    <row r="1182" spans="1:9" x14ac:dyDescent="0.2">
      <c r="A1182" s="1">
        <v>92600054</v>
      </c>
      <c r="B1182" s="3" t="s">
        <v>14</v>
      </c>
      <c r="C1182" s="1">
        <v>26</v>
      </c>
      <c r="D1182" s="1">
        <v>6</v>
      </c>
      <c r="E1182" s="1">
        <v>2640</v>
      </c>
      <c r="H1182" s="1">
        <v>60352</v>
      </c>
      <c r="I1182" s="1">
        <v>506150</v>
      </c>
    </row>
    <row r="1183" spans="1:9" x14ac:dyDescent="0.2">
      <c r="A1183" s="1">
        <v>92700054</v>
      </c>
      <c r="B1183" s="3" t="s">
        <v>14</v>
      </c>
      <c r="C1183" s="1">
        <v>27</v>
      </c>
      <c r="D1183" s="1">
        <v>6</v>
      </c>
      <c r="E1183" s="1">
        <v>2780</v>
      </c>
      <c r="H1183" s="1">
        <v>66202</v>
      </c>
      <c r="I1183" s="1">
        <v>566502</v>
      </c>
    </row>
    <row r="1184" spans="1:9" x14ac:dyDescent="0.2">
      <c r="A1184" s="1">
        <v>92800054</v>
      </c>
      <c r="B1184" s="3" t="s">
        <v>14</v>
      </c>
      <c r="C1184" s="1">
        <v>28</v>
      </c>
      <c r="D1184" s="1">
        <v>6</v>
      </c>
      <c r="E1184" s="1">
        <v>2920</v>
      </c>
      <c r="H1184" s="1">
        <v>72052</v>
      </c>
      <c r="I1184" s="1">
        <v>632704</v>
      </c>
    </row>
    <row r="1185" spans="1:9" x14ac:dyDescent="0.2">
      <c r="A1185" s="1">
        <v>92900054</v>
      </c>
      <c r="B1185" s="3" t="s">
        <v>14</v>
      </c>
      <c r="C1185" s="1">
        <v>29</v>
      </c>
      <c r="D1185" s="1">
        <v>6</v>
      </c>
      <c r="E1185" s="1">
        <v>3060</v>
      </c>
      <c r="H1185" s="1">
        <v>77902</v>
      </c>
      <c r="I1185" s="1">
        <v>704756</v>
      </c>
    </row>
    <row r="1186" spans="1:9" x14ac:dyDescent="0.2">
      <c r="A1186" s="1">
        <v>93000054</v>
      </c>
      <c r="B1186" s="3" t="s">
        <v>14</v>
      </c>
      <c r="C1186" s="1">
        <v>30</v>
      </c>
      <c r="D1186" s="1">
        <v>6</v>
      </c>
      <c r="E1186" s="1">
        <v>3200</v>
      </c>
      <c r="H1186" s="1">
        <v>85312</v>
      </c>
      <c r="I1186" s="1">
        <v>782658</v>
      </c>
    </row>
    <row r="1187" spans="1:9" x14ac:dyDescent="0.2">
      <c r="A1187" s="1">
        <v>93100054</v>
      </c>
      <c r="B1187" s="3" t="s">
        <v>14</v>
      </c>
      <c r="C1187" s="1">
        <v>31</v>
      </c>
      <c r="D1187" s="1">
        <v>6</v>
      </c>
      <c r="E1187" s="1">
        <v>3340</v>
      </c>
      <c r="H1187" s="1">
        <v>92722</v>
      </c>
      <c r="I1187" s="1">
        <v>867970</v>
      </c>
    </row>
    <row r="1188" spans="1:9" x14ac:dyDescent="0.2">
      <c r="A1188" s="1">
        <v>93200054</v>
      </c>
      <c r="B1188" s="3" t="s">
        <v>14</v>
      </c>
      <c r="C1188" s="1">
        <v>32</v>
      </c>
      <c r="D1188" s="1">
        <v>6</v>
      </c>
      <c r="E1188" s="1">
        <v>3500</v>
      </c>
      <c r="H1188" s="1">
        <v>100132</v>
      </c>
      <c r="I1188" s="1">
        <v>960692</v>
      </c>
    </row>
    <row r="1189" spans="1:9" x14ac:dyDescent="0.2">
      <c r="A1189" s="1">
        <v>93300054</v>
      </c>
      <c r="B1189" s="3" t="s">
        <v>14</v>
      </c>
      <c r="C1189" s="1">
        <v>33</v>
      </c>
      <c r="D1189" s="1">
        <v>6</v>
      </c>
      <c r="E1189" s="1">
        <v>3660</v>
      </c>
      <c r="H1189" s="1">
        <v>107542</v>
      </c>
      <c r="I1189" s="1">
        <v>1060824</v>
      </c>
    </row>
    <row r="1190" spans="1:9" x14ac:dyDescent="0.2">
      <c r="A1190" s="1">
        <v>93400054</v>
      </c>
      <c r="B1190" s="3" t="s">
        <v>14</v>
      </c>
      <c r="C1190" s="1">
        <v>34</v>
      </c>
      <c r="D1190" s="1">
        <v>6</v>
      </c>
      <c r="E1190" s="1">
        <v>3820</v>
      </c>
      <c r="H1190" s="1">
        <v>116707</v>
      </c>
      <c r="I1190" s="1">
        <v>1168366</v>
      </c>
    </row>
    <row r="1191" spans="1:9" x14ac:dyDescent="0.2">
      <c r="A1191" s="1">
        <v>93500054</v>
      </c>
      <c r="B1191" s="3" t="s">
        <v>14</v>
      </c>
      <c r="C1191" s="1">
        <v>35</v>
      </c>
      <c r="D1191" s="1">
        <v>6</v>
      </c>
      <c r="E1191" s="1">
        <v>3980</v>
      </c>
      <c r="H1191" s="1">
        <v>125872</v>
      </c>
      <c r="I1191" s="1">
        <v>1285073</v>
      </c>
    </row>
    <row r="1192" spans="1:9" x14ac:dyDescent="0.2">
      <c r="A1192" s="1">
        <v>93600054</v>
      </c>
      <c r="B1192" s="3" t="s">
        <v>14</v>
      </c>
      <c r="C1192" s="1">
        <v>36</v>
      </c>
      <c r="D1192" s="1">
        <v>6</v>
      </c>
      <c r="E1192" s="1">
        <v>4140</v>
      </c>
      <c r="H1192" s="1">
        <v>135037</v>
      </c>
      <c r="I1192" s="1">
        <v>1410945</v>
      </c>
    </row>
    <row r="1193" spans="1:9" x14ac:dyDescent="0.2">
      <c r="A1193" s="1">
        <v>93700054</v>
      </c>
      <c r="B1193" s="3" t="s">
        <v>14</v>
      </c>
      <c r="C1193" s="1">
        <v>37</v>
      </c>
      <c r="D1193" s="1">
        <v>6</v>
      </c>
      <c r="E1193" s="1">
        <v>4320</v>
      </c>
      <c r="H1193" s="1">
        <v>144202</v>
      </c>
      <c r="I1193" s="1">
        <v>1545982</v>
      </c>
    </row>
    <row r="1194" spans="1:9" x14ac:dyDescent="0.2">
      <c r="A1194" s="1">
        <v>93800054</v>
      </c>
      <c r="B1194" s="3" t="s">
        <v>14</v>
      </c>
      <c r="C1194" s="1">
        <v>38</v>
      </c>
      <c r="D1194" s="1">
        <v>6</v>
      </c>
      <c r="E1194" s="1">
        <v>4500</v>
      </c>
      <c r="H1194" s="1">
        <v>155317</v>
      </c>
      <c r="I1194" s="1">
        <v>1690184</v>
      </c>
    </row>
    <row r="1195" spans="1:9" x14ac:dyDescent="0.2">
      <c r="A1195" s="1">
        <v>93900054</v>
      </c>
      <c r="B1195" s="3" t="s">
        <v>14</v>
      </c>
      <c r="C1195" s="1">
        <v>39</v>
      </c>
      <c r="D1195" s="1">
        <v>6</v>
      </c>
      <c r="E1195" s="1">
        <v>4680</v>
      </c>
      <c r="H1195" s="1">
        <v>166432</v>
      </c>
      <c r="I1195" s="1">
        <v>1845501</v>
      </c>
    </row>
    <row r="1196" spans="1:9" x14ac:dyDescent="0.2">
      <c r="A1196" s="1">
        <v>94000054</v>
      </c>
      <c r="B1196" s="3" t="s">
        <v>14</v>
      </c>
      <c r="C1196" s="1">
        <v>40</v>
      </c>
      <c r="D1196" s="1">
        <v>6</v>
      </c>
      <c r="E1196" s="1">
        <v>4860</v>
      </c>
      <c r="H1196" s="1">
        <v>177547</v>
      </c>
      <c r="I1196" s="1">
        <v>2011933</v>
      </c>
    </row>
    <row r="1197" spans="1:9" x14ac:dyDescent="0.2">
      <c r="A1197" s="1">
        <v>94100054</v>
      </c>
      <c r="B1197" s="3" t="s">
        <v>14</v>
      </c>
      <c r="C1197" s="1">
        <v>41</v>
      </c>
      <c r="D1197" s="1">
        <v>6</v>
      </c>
      <c r="E1197" s="1">
        <v>5040</v>
      </c>
      <c r="H1197" s="1">
        <v>188662</v>
      </c>
      <c r="I1197" s="1">
        <v>2189480</v>
      </c>
    </row>
    <row r="1198" spans="1:9" x14ac:dyDescent="0.2">
      <c r="A1198" s="1">
        <v>94200054</v>
      </c>
      <c r="B1198" s="3" t="s">
        <v>14</v>
      </c>
      <c r="C1198" s="1">
        <v>42</v>
      </c>
      <c r="D1198" s="1">
        <v>6</v>
      </c>
      <c r="E1198" s="1">
        <v>5240</v>
      </c>
      <c r="H1198" s="1">
        <v>201922</v>
      </c>
      <c r="I1198" s="1">
        <v>2378142</v>
      </c>
    </row>
    <row r="1199" spans="1:9" x14ac:dyDescent="0.2">
      <c r="A1199" s="1">
        <v>94300054</v>
      </c>
      <c r="B1199" s="3" t="s">
        <v>14</v>
      </c>
      <c r="C1199" s="1">
        <v>43</v>
      </c>
      <c r="D1199" s="1">
        <v>6</v>
      </c>
      <c r="E1199" s="1">
        <v>5440</v>
      </c>
      <c r="H1199" s="1">
        <v>215182</v>
      </c>
      <c r="I1199" s="1">
        <v>2580064</v>
      </c>
    </row>
    <row r="1200" spans="1:9" x14ac:dyDescent="0.2">
      <c r="A1200" s="1">
        <v>94400054</v>
      </c>
      <c r="B1200" s="3" t="s">
        <v>14</v>
      </c>
      <c r="C1200" s="1">
        <v>44</v>
      </c>
      <c r="D1200" s="1">
        <v>6</v>
      </c>
      <c r="E1200" s="1">
        <v>5640</v>
      </c>
      <c r="H1200" s="1">
        <v>228442</v>
      </c>
      <c r="I1200" s="1">
        <v>2795246</v>
      </c>
    </row>
    <row r="1201" spans="1:9" x14ac:dyDescent="0.2">
      <c r="A1201" s="1">
        <v>94500054</v>
      </c>
      <c r="B1201" s="3" t="s">
        <v>14</v>
      </c>
      <c r="C1201" s="1">
        <v>45</v>
      </c>
      <c r="D1201" s="1">
        <v>6</v>
      </c>
      <c r="E1201" s="1">
        <v>5840</v>
      </c>
      <c r="H1201" s="1">
        <v>241702</v>
      </c>
      <c r="I1201" s="1">
        <v>3023688</v>
      </c>
    </row>
    <row r="1202" spans="1:9" x14ac:dyDescent="0.2">
      <c r="A1202" s="1">
        <v>94600054</v>
      </c>
      <c r="B1202" s="3" t="s">
        <v>14</v>
      </c>
      <c r="C1202" s="1">
        <v>46</v>
      </c>
      <c r="D1202" s="1">
        <v>6</v>
      </c>
      <c r="E1202" s="1">
        <v>6040</v>
      </c>
      <c r="H1202" s="1">
        <v>257302</v>
      </c>
      <c r="I1202" s="1">
        <v>3265390</v>
      </c>
    </row>
    <row r="1203" spans="1:9" x14ac:dyDescent="0.2">
      <c r="A1203" s="1">
        <v>94700054</v>
      </c>
      <c r="B1203" s="3" t="s">
        <v>14</v>
      </c>
      <c r="C1203" s="1">
        <v>47</v>
      </c>
      <c r="D1203" s="1">
        <v>6</v>
      </c>
      <c r="E1203" s="1">
        <v>6260</v>
      </c>
      <c r="H1203" s="1">
        <v>272902</v>
      </c>
      <c r="I1203" s="1">
        <v>3522692</v>
      </c>
    </row>
    <row r="1204" spans="1:9" x14ac:dyDescent="0.2">
      <c r="A1204" s="1">
        <v>94800054</v>
      </c>
      <c r="B1204" s="3" t="s">
        <v>14</v>
      </c>
      <c r="C1204" s="1">
        <v>48</v>
      </c>
      <c r="D1204" s="1">
        <v>6</v>
      </c>
      <c r="E1204" s="1">
        <v>6480</v>
      </c>
      <c r="H1204" s="1">
        <v>288502</v>
      </c>
      <c r="I1204" s="1">
        <v>3795594</v>
      </c>
    </row>
    <row r="1205" spans="1:9" x14ac:dyDescent="0.2">
      <c r="A1205" s="1">
        <v>94900054</v>
      </c>
      <c r="B1205" s="3" t="s">
        <v>14</v>
      </c>
      <c r="C1205" s="1">
        <v>49</v>
      </c>
      <c r="D1205" s="1">
        <v>6</v>
      </c>
      <c r="E1205" s="1">
        <v>6700</v>
      </c>
      <c r="H1205" s="1">
        <v>304102</v>
      </c>
      <c r="I1205" s="1">
        <v>4084096</v>
      </c>
    </row>
    <row r="1206" spans="1:9" x14ac:dyDescent="0.2">
      <c r="A1206" s="1">
        <v>95000054</v>
      </c>
      <c r="B1206" s="3" t="s">
        <v>14</v>
      </c>
      <c r="C1206" s="1">
        <v>50</v>
      </c>
      <c r="D1206" s="1">
        <v>6</v>
      </c>
      <c r="E1206" s="1">
        <v>6920</v>
      </c>
      <c r="H1206" s="1">
        <v>322237</v>
      </c>
      <c r="I1206" s="1">
        <v>4388198</v>
      </c>
    </row>
    <row r="1207" spans="1:9" x14ac:dyDescent="0.2">
      <c r="A1207" s="1">
        <v>90100055</v>
      </c>
      <c r="B1207" s="3" t="s">
        <v>14</v>
      </c>
      <c r="C1207" s="1">
        <v>1</v>
      </c>
      <c r="D1207" s="1">
        <v>6</v>
      </c>
      <c r="E1207" s="1">
        <v>960</v>
      </c>
      <c r="H1207" s="1">
        <v>1901</v>
      </c>
      <c r="I1207" s="1">
        <v>75000</v>
      </c>
    </row>
    <row r="1208" spans="1:9" x14ac:dyDescent="0.2">
      <c r="A1208" s="1">
        <v>90200055</v>
      </c>
      <c r="B1208" s="3" t="s">
        <v>14</v>
      </c>
      <c r="C1208" s="1">
        <v>2</v>
      </c>
      <c r="D1208" s="1">
        <v>6</v>
      </c>
      <c r="E1208" s="1">
        <v>1020</v>
      </c>
      <c r="H1208" s="1">
        <v>2661</v>
      </c>
      <c r="I1208" s="1">
        <v>76901</v>
      </c>
    </row>
    <row r="1209" spans="1:9" x14ac:dyDescent="0.2">
      <c r="A1209" s="1">
        <v>90300055</v>
      </c>
      <c r="B1209" s="3" t="s">
        <v>14</v>
      </c>
      <c r="C1209" s="1">
        <v>3</v>
      </c>
      <c r="D1209" s="1">
        <v>6</v>
      </c>
      <c r="E1209" s="1">
        <v>1080</v>
      </c>
      <c r="H1209" s="1">
        <v>3422</v>
      </c>
      <c r="I1209" s="1">
        <v>79562</v>
      </c>
    </row>
    <row r="1210" spans="1:9" x14ac:dyDescent="0.2">
      <c r="A1210" s="1">
        <v>90400055</v>
      </c>
      <c r="B1210" s="3" t="s">
        <v>14</v>
      </c>
      <c r="C1210" s="1">
        <v>4</v>
      </c>
      <c r="D1210" s="1">
        <v>6</v>
      </c>
      <c r="E1210" s="1">
        <v>1140</v>
      </c>
      <c r="H1210" s="1">
        <v>4182</v>
      </c>
      <c r="I1210" s="1">
        <v>82984</v>
      </c>
    </row>
    <row r="1211" spans="1:9" x14ac:dyDescent="0.2">
      <c r="A1211" s="1">
        <v>90500055</v>
      </c>
      <c r="B1211" s="3" t="s">
        <v>14</v>
      </c>
      <c r="C1211" s="1">
        <v>5</v>
      </c>
      <c r="D1211" s="1">
        <v>6</v>
      </c>
      <c r="E1211" s="1">
        <v>1200</v>
      </c>
      <c r="H1211" s="1">
        <v>4943</v>
      </c>
      <c r="I1211" s="1">
        <v>87166</v>
      </c>
    </row>
    <row r="1212" spans="1:9" x14ac:dyDescent="0.2">
      <c r="A1212" s="1">
        <v>90600055</v>
      </c>
      <c r="B1212" s="3" t="s">
        <v>14</v>
      </c>
      <c r="C1212" s="1">
        <v>6</v>
      </c>
      <c r="D1212" s="1">
        <v>6</v>
      </c>
      <c r="E1212" s="1">
        <v>1260</v>
      </c>
      <c r="H1212" s="1">
        <v>6210</v>
      </c>
      <c r="I1212" s="1">
        <v>92109</v>
      </c>
    </row>
    <row r="1213" spans="1:9" x14ac:dyDescent="0.2">
      <c r="A1213" s="1">
        <v>90700055</v>
      </c>
      <c r="B1213" s="3" t="s">
        <v>14</v>
      </c>
      <c r="C1213" s="1">
        <v>7</v>
      </c>
      <c r="D1213" s="1">
        <v>6</v>
      </c>
      <c r="E1213" s="1">
        <v>1350</v>
      </c>
      <c r="H1213" s="1">
        <v>7478</v>
      </c>
      <c r="I1213" s="1">
        <v>98319</v>
      </c>
    </row>
    <row r="1214" spans="1:9" x14ac:dyDescent="0.2">
      <c r="A1214" s="1">
        <v>90800055</v>
      </c>
      <c r="B1214" s="3" t="s">
        <v>14</v>
      </c>
      <c r="C1214" s="1">
        <v>8</v>
      </c>
      <c r="D1214" s="1">
        <v>6</v>
      </c>
      <c r="E1214" s="1">
        <v>1440</v>
      </c>
      <c r="H1214" s="1">
        <v>8745</v>
      </c>
      <c r="I1214" s="1">
        <v>105797</v>
      </c>
    </row>
    <row r="1215" spans="1:9" x14ac:dyDescent="0.2">
      <c r="A1215" s="1">
        <v>90900055</v>
      </c>
      <c r="B1215" s="3" t="s">
        <v>14</v>
      </c>
      <c r="C1215" s="1">
        <v>9</v>
      </c>
      <c r="D1215" s="1">
        <v>6</v>
      </c>
      <c r="E1215" s="1">
        <v>1530</v>
      </c>
      <c r="H1215" s="1">
        <v>10013</v>
      </c>
      <c r="I1215" s="1">
        <v>114542</v>
      </c>
    </row>
    <row r="1216" spans="1:9" x14ac:dyDescent="0.2">
      <c r="A1216" s="1">
        <v>91000055</v>
      </c>
      <c r="B1216" s="3" t="s">
        <v>14</v>
      </c>
      <c r="C1216" s="1">
        <v>10</v>
      </c>
      <c r="D1216" s="1">
        <v>6</v>
      </c>
      <c r="E1216" s="1">
        <v>1620</v>
      </c>
      <c r="H1216" s="1">
        <v>12041</v>
      </c>
      <c r="I1216" s="1">
        <v>124555</v>
      </c>
    </row>
    <row r="1217" spans="1:9" x14ac:dyDescent="0.2">
      <c r="A1217" s="1">
        <v>91100055</v>
      </c>
      <c r="B1217" s="3" t="s">
        <v>14</v>
      </c>
      <c r="C1217" s="1">
        <v>11</v>
      </c>
      <c r="D1217" s="1">
        <v>6</v>
      </c>
      <c r="E1217" s="1">
        <v>1710</v>
      </c>
      <c r="H1217" s="1">
        <v>14069</v>
      </c>
      <c r="I1217" s="1">
        <v>136596</v>
      </c>
    </row>
    <row r="1218" spans="1:9" x14ac:dyDescent="0.2">
      <c r="A1218" s="1">
        <v>91200055</v>
      </c>
      <c r="B1218" s="3" t="s">
        <v>14</v>
      </c>
      <c r="C1218" s="1">
        <v>12</v>
      </c>
      <c r="D1218" s="1">
        <v>6</v>
      </c>
      <c r="E1218" s="1">
        <v>1830</v>
      </c>
      <c r="H1218" s="1">
        <v>16097</v>
      </c>
      <c r="I1218" s="1">
        <v>150665</v>
      </c>
    </row>
    <row r="1219" spans="1:9" x14ac:dyDescent="0.2">
      <c r="A1219" s="1">
        <v>91300055</v>
      </c>
      <c r="B1219" s="3" t="s">
        <v>14</v>
      </c>
      <c r="C1219" s="1">
        <v>13</v>
      </c>
      <c r="D1219" s="1">
        <v>6</v>
      </c>
      <c r="E1219" s="1">
        <v>1950</v>
      </c>
      <c r="H1219" s="1">
        <v>18125</v>
      </c>
      <c r="I1219" s="1">
        <v>166762</v>
      </c>
    </row>
    <row r="1220" spans="1:9" x14ac:dyDescent="0.2">
      <c r="A1220" s="1">
        <v>91400055</v>
      </c>
      <c r="B1220" s="3" t="s">
        <v>14</v>
      </c>
      <c r="C1220" s="1">
        <v>14</v>
      </c>
      <c r="D1220" s="1">
        <v>6</v>
      </c>
      <c r="E1220" s="1">
        <v>2070</v>
      </c>
      <c r="H1220" s="1">
        <v>21167</v>
      </c>
      <c r="I1220" s="1">
        <v>184887</v>
      </c>
    </row>
    <row r="1221" spans="1:9" x14ac:dyDescent="0.2">
      <c r="A1221" s="1">
        <v>91500055</v>
      </c>
      <c r="B1221" s="3" t="s">
        <v>14</v>
      </c>
      <c r="C1221" s="1">
        <v>15</v>
      </c>
      <c r="D1221" s="1">
        <v>6</v>
      </c>
      <c r="E1221" s="1">
        <v>2190</v>
      </c>
      <c r="H1221" s="1">
        <v>24209</v>
      </c>
      <c r="I1221" s="1">
        <v>206054</v>
      </c>
    </row>
    <row r="1222" spans="1:9" x14ac:dyDescent="0.2">
      <c r="A1222" s="1">
        <v>91600055</v>
      </c>
      <c r="B1222" s="3" t="s">
        <v>14</v>
      </c>
      <c r="C1222" s="1">
        <v>16</v>
      </c>
      <c r="D1222" s="1">
        <v>6</v>
      </c>
      <c r="E1222" s="1">
        <v>2310</v>
      </c>
      <c r="H1222" s="1">
        <v>27251</v>
      </c>
      <c r="I1222" s="1">
        <v>230263</v>
      </c>
    </row>
    <row r="1223" spans="1:9" x14ac:dyDescent="0.2">
      <c r="A1223" s="1">
        <v>91700055</v>
      </c>
      <c r="B1223" s="3" t="s">
        <v>14</v>
      </c>
      <c r="C1223" s="1">
        <v>17</v>
      </c>
      <c r="D1223" s="1">
        <v>6</v>
      </c>
      <c r="E1223" s="1">
        <v>2460</v>
      </c>
      <c r="H1223" s="1">
        <v>30293</v>
      </c>
      <c r="I1223" s="1">
        <v>257514</v>
      </c>
    </row>
    <row r="1224" spans="1:9" x14ac:dyDescent="0.2">
      <c r="A1224" s="1">
        <v>91800055</v>
      </c>
      <c r="B1224" s="3" t="s">
        <v>14</v>
      </c>
      <c r="C1224" s="1">
        <v>18</v>
      </c>
      <c r="D1224" s="1">
        <v>6</v>
      </c>
      <c r="E1224" s="1">
        <v>2610</v>
      </c>
      <c r="H1224" s="1">
        <v>34602</v>
      </c>
      <c r="I1224" s="1">
        <v>287807</v>
      </c>
    </row>
    <row r="1225" spans="1:9" x14ac:dyDescent="0.2">
      <c r="A1225" s="1">
        <v>91900055</v>
      </c>
      <c r="B1225" s="3" t="s">
        <v>14</v>
      </c>
      <c r="C1225" s="1">
        <v>19</v>
      </c>
      <c r="D1225" s="1">
        <v>6</v>
      </c>
      <c r="E1225" s="1">
        <v>2760</v>
      </c>
      <c r="H1225" s="1">
        <v>38912</v>
      </c>
      <c r="I1225" s="1">
        <v>322409</v>
      </c>
    </row>
    <row r="1226" spans="1:9" x14ac:dyDescent="0.2">
      <c r="A1226" s="1">
        <v>92000055</v>
      </c>
      <c r="B1226" s="3" t="s">
        <v>14</v>
      </c>
      <c r="C1226" s="1">
        <v>20</v>
      </c>
      <c r="D1226" s="1">
        <v>6</v>
      </c>
      <c r="E1226" s="1">
        <v>2910</v>
      </c>
      <c r="H1226" s="1">
        <v>43221</v>
      </c>
      <c r="I1226" s="1">
        <v>361321</v>
      </c>
    </row>
    <row r="1227" spans="1:9" x14ac:dyDescent="0.2">
      <c r="A1227" s="1">
        <v>92100055</v>
      </c>
      <c r="B1227" s="3" t="s">
        <v>14</v>
      </c>
      <c r="C1227" s="1">
        <v>21</v>
      </c>
      <c r="D1227" s="1">
        <v>6</v>
      </c>
      <c r="E1227" s="1">
        <v>3060</v>
      </c>
      <c r="H1227" s="1">
        <v>47531</v>
      </c>
      <c r="I1227" s="1">
        <v>404542</v>
      </c>
    </row>
    <row r="1228" spans="1:9" x14ac:dyDescent="0.2">
      <c r="A1228" s="1">
        <v>92200055</v>
      </c>
      <c r="B1228" s="3" t="s">
        <v>14</v>
      </c>
      <c r="C1228" s="1">
        <v>22</v>
      </c>
      <c r="D1228" s="1">
        <v>6</v>
      </c>
      <c r="E1228" s="1">
        <v>3240</v>
      </c>
      <c r="H1228" s="1">
        <v>53361</v>
      </c>
      <c r="I1228" s="1">
        <v>452073</v>
      </c>
    </row>
    <row r="1229" spans="1:9" x14ac:dyDescent="0.2">
      <c r="A1229" s="1">
        <v>92300055</v>
      </c>
      <c r="B1229" s="3" t="s">
        <v>14</v>
      </c>
      <c r="C1229" s="1">
        <v>23</v>
      </c>
      <c r="D1229" s="1">
        <v>6</v>
      </c>
      <c r="E1229" s="1">
        <v>3420</v>
      </c>
      <c r="H1229" s="1">
        <v>59192</v>
      </c>
      <c r="I1229" s="1">
        <v>505434</v>
      </c>
    </row>
    <row r="1230" spans="1:9" x14ac:dyDescent="0.2">
      <c r="A1230" s="1">
        <v>92400055</v>
      </c>
      <c r="B1230" s="3" t="s">
        <v>14</v>
      </c>
      <c r="C1230" s="1">
        <v>24</v>
      </c>
      <c r="D1230" s="1">
        <v>6</v>
      </c>
      <c r="E1230" s="1">
        <v>3600</v>
      </c>
      <c r="H1230" s="1">
        <v>65022</v>
      </c>
      <c r="I1230" s="1">
        <v>564626</v>
      </c>
    </row>
    <row r="1231" spans="1:9" x14ac:dyDescent="0.2">
      <c r="A1231" s="1">
        <v>92500055</v>
      </c>
      <c r="B1231" s="3" t="s">
        <v>14</v>
      </c>
      <c r="C1231" s="1">
        <v>25</v>
      </c>
      <c r="D1231" s="1">
        <v>6</v>
      </c>
      <c r="E1231" s="1">
        <v>3780</v>
      </c>
      <c r="H1231" s="1">
        <v>70853</v>
      </c>
      <c r="I1231" s="1">
        <v>629648</v>
      </c>
    </row>
    <row r="1232" spans="1:9" x14ac:dyDescent="0.2">
      <c r="A1232" s="1">
        <v>92600055</v>
      </c>
      <c r="B1232" s="3" t="s">
        <v>14</v>
      </c>
      <c r="C1232" s="1">
        <v>26</v>
      </c>
      <c r="D1232" s="1">
        <v>6</v>
      </c>
      <c r="E1232" s="1">
        <v>3960</v>
      </c>
      <c r="H1232" s="1">
        <v>78458</v>
      </c>
      <c r="I1232" s="1">
        <v>700501</v>
      </c>
    </row>
    <row r="1233" spans="1:9" x14ac:dyDescent="0.2">
      <c r="A1233" s="1">
        <v>92700055</v>
      </c>
      <c r="B1233" s="3" t="s">
        <v>14</v>
      </c>
      <c r="C1233" s="1">
        <v>27</v>
      </c>
      <c r="D1233" s="1">
        <v>6</v>
      </c>
      <c r="E1233" s="1">
        <v>4170</v>
      </c>
      <c r="H1233" s="1">
        <v>86063</v>
      </c>
      <c r="I1233" s="1">
        <v>778959</v>
      </c>
    </row>
    <row r="1234" spans="1:9" x14ac:dyDescent="0.2">
      <c r="A1234" s="1">
        <v>92800055</v>
      </c>
      <c r="B1234" s="3" t="s">
        <v>14</v>
      </c>
      <c r="C1234" s="1">
        <v>28</v>
      </c>
      <c r="D1234" s="1">
        <v>6</v>
      </c>
      <c r="E1234" s="1">
        <v>4380</v>
      </c>
      <c r="H1234" s="1">
        <v>93668</v>
      </c>
      <c r="I1234" s="1">
        <v>865022</v>
      </c>
    </row>
    <row r="1235" spans="1:9" x14ac:dyDescent="0.2">
      <c r="A1235" s="1">
        <v>92900055</v>
      </c>
      <c r="B1235" s="3" t="s">
        <v>14</v>
      </c>
      <c r="C1235" s="1">
        <v>29</v>
      </c>
      <c r="D1235" s="1">
        <v>6</v>
      </c>
      <c r="E1235" s="1">
        <v>4590</v>
      </c>
      <c r="H1235" s="1">
        <v>101273</v>
      </c>
      <c r="I1235" s="1">
        <v>958690</v>
      </c>
    </row>
    <row r="1236" spans="1:9" x14ac:dyDescent="0.2">
      <c r="A1236" s="1">
        <v>93000055</v>
      </c>
      <c r="B1236" s="3" t="s">
        <v>14</v>
      </c>
      <c r="C1236" s="1">
        <v>30</v>
      </c>
      <c r="D1236" s="1">
        <v>6</v>
      </c>
      <c r="E1236" s="1">
        <v>4800</v>
      </c>
      <c r="H1236" s="1">
        <v>110906</v>
      </c>
      <c r="I1236" s="1">
        <v>1059963</v>
      </c>
    </row>
    <row r="1237" spans="1:9" x14ac:dyDescent="0.2">
      <c r="A1237" s="1">
        <v>93100055</v>
      </c>
      <c r="B1237" s="3" t="s">
        <v>14</v>
      </c>
      <c r="C1237" s="1">
        <v>31</v>
      </c>
      <c r="D1237" s="1">
        <v>6</v>
      </c>
      <c r="E1237" s="1">
        <v>5010</v>
      </c>
      <c r="H1237" s="1">
        <v>120539</v>
      </c>
      <c r="I1237" s="1">
        <v>1170869</v>
      </c>
    </row>
    <row r="1238" spans="1:9" x14ac:dyDescent="0.2">
      <c r="A1238" s="1">
        <v>93200055</v>
      </c>
      <c r="B1238" s="3" t="s">
        <v>14</v>
      </c>
      <c r="C1238" s="1">
        <v>32</v>
      </c>
      <c r="D1238" s="1">
        <v>6</v>
      </c>
      <c r="E1238" s="1">
        <v>5250</v>
      </c>
      <c r="H1238" s="1">
        <v>130172</v>
      </c>
      <c r="I1238" s="1">
        <v>1291408</v>
      </c>
    </row>
    <row r="1239" spans="1:9" x14ac:dyDescent="0.2">
      <c r="A1239" s="1">
        <v>93300055</v>
      </c>
      <c r="B1239" s="3" t="s">
        <v>14</v>
      </c>
      <c r="C1239" s="1">
        <v>33</v>
      </c>
      <c r="D1239" s="1">
        <v>6</v>
      </c>
      <c r="E1239" s="1">
        <v>5490</v>
      </c>
      <c r="H1239" s="1">
        <v>139805</v>
      </c>
      <c r="I1239" s="1">
        <v>1421580</v>
      </c>
    </row>
    <row r="1240" spans="1:9" x14ac:dyDescent="0.2">
      <c r="A1240" s="1">
        <v>93400055</v>
      </c>
      <c r="B1240" s="3" t="s">
        <v>14</v>
      </c>
      <c r="C1240" s="1">
        <v>34</v>
      </c>
      <c r="D1240" s="1">
        <v>6</v>
      </c>
      <c r="E1240" s="1">
        <v>5730</v>
      </c>
      <c r="H1240" s="1">
        <v>151719</v>
      </c>
      <c r="I1240" s="1">
        <v>1561385</v>
      </c>
    </row>
    <row r="1241" spans="1:9" x14ac:dyDescent="0.2">
      <c r="A1241" s="1">
        <v>93500055</v>
      </c>
      <c r="B1241" s="3" t="s">
        <v>14</v>
      </c>
      <c r="C1241" s="1">
        <v>35</v>
      </c>
      <c r="D1241" s="1">
        <v>6</v>
      </c>
      <c r="E1241" s="1">
        <v>5970</v>
      </c>
      <c r="H1241" s="1">
        <v>163634</v>
      </c>
      <c r="I1241" s="1">
        <v>1713104</v>
      </c>
    </row>
    <row r="1242" spans="1:9" x14ac:dyDescent="0.2">
      <c r="A1242" s="1">
        <v>93600055</v>
      </c>
      <c r="B1242" s="3" t="s">
        <v>14</v>
      </c>
      <c r="C1242" s="1">
        <v>36</v>
      </c>
      <c r="D1242" s="1">
        <v>6</v>
      </c>
      <c r="E1242" s="1">
        <v>6210</v>
      </c>
      <c r="H1242" s="1">
        <v>175548</v>
      </c>
      <c r="I1242" s="1">
        <v>1876738</v>
      </c>
    </row>
    <row r="1243" spans="1:9" x14ac:dyDescent="0.2">
      <c r="A1243" s="1">
        <v>93700055</v>
      </c>
      <c r="B1243" s="3" t="s">
        <v>14</v>
      </c>
      <c r="C1243" s="1">
        <v>37</v>
      </c>
      <c r="D1243" s="1">
        <v>6</v>
      </c>
      <c r="E1243" s="1">
        <v>6480</v>
      </c>
      <c r="H1243" s="1">
        <v>187463</v>
      </c>
      <c r="I1243" s="1">
        <v>2052286</v>
      </c>
    </row>
    <row r="1244" spans="1:9" x14ac:dyDescent="0.2">
      <c r="A1244" s="1">
        <v>93800055</v>
      </c>
      <c r="B1244" s="3" t="s">
        <v>14</v>
      </c>
      <c r="C1244" s="1">
        <v>38</v>
      </c>
      <c r="D1244" s="1">
        <v>6</v>
      </c>
      <c r="E1244" s="1">
        <v>6750</v>
      </c>
      <c r="H1244" s="1">
        <v>201912</v>
      </c>
      <c r="I1244" s="1">
        <v>2239749</v>
      </c>
    </row>
    <row r="1245" spans="1:9" x14ac:dyDescent="0.2">
      <c r="A1245" s="1">
        <v>93900055</v>
      </c>
      <c r="B1245" s="3" t="s">
        <v>14</v>
      </c>
      <c r="C1245" s="1">
        <v>39</v>
      </c>
      <c r="D1245" s="1">
        <v>6</v>
      </c>
      <c r="E1245" s="1">
        <v>7020</v>
      </c>
      <c r="H1245" s="1">
        <v>216362</v>
      </c>
      <c r="I1245" s="1">
        <v>2441661</v>
      </c>
    </row>
    <row r="1246" spans="1:9" x14ac:dyDescent="0.2">
      <c r="A1246" s="1">
        <v>94000055</v>
      </c>
      <c r="B1246" s="3" t="s">
        <v>14</v>
      </c>
      <c r="C1246" s="1">
        <v>40</v>
      </c>
      <c r="D1246" s="1">
        <v>6</v>
      </c>
      <c r="E1246" s="1">
        <v>7290</v>
      </c>
      <c r="H1246" s="1">
        <v>230811</v>
      </c>
      <c r="I1246" s="1">
        <v>2658023</v>
      </c>
    </row>
    <row r="1247" spans="1:9" x14ac:dyDescent="0.2">
      <c r="A1247" s="1">
        <v>94100055</v>
      </c>
      <c r="B1247" s="3" t="s">
        <v>14</v>
      </c>
      <c r="C1247" s="1">
        <v>41</v>
      </c>
      <c r="D1247" s="1">
        <v>6</v>
      </c>
      <c r="E1247" s="1">
        <v>7560</v>
      </c>
      <c r="H1247" s="1">
        <v>245261</v>
      </c>
      <c r="I1247" s="1">
        <v>2888834</v>
      </c>
    </row>
    <row r="1248" spans="1:9" x14ac:dyDescent="0.2">
      <c r="A1248" s="1">
        <v>94200055</v>
      </c>
      <c r="B1248" s="3" t="s">
        <v>14</v>
      </c>
      <c r="C1248" s="1">
        <v>42</v>
      </c>
      <c r="D1248" s="1">
        <v>6</v>
      </c>
      <c r="E1248" s="1">
        <v>7860</v>
      </c>
      <c r="H1248" s="1">
        <v>262499</v>
      </c>
      <c r="I1248" s="1">
        <v>3134095</v>
      </c>
    </row>
    <row r="1249" spans="1:9" x14ac:dyDescent="0.2">
      <c r="A1249" s="1">
        <v>94300055</v>
      </c>
      <c r="B1249" s="3" t="s">
        <v>14</v>
      </c>
      <c r="C1249" s="1">
        <v>43</v>
      </c>
      <c r="D1249" s="1">
        <v>6</v>
      </c>
      <c r="E1249" s="1">
        <v>8160</v>
      </c>
      <c r="H1249" s="1">
        <v>279737</v>
      </c>
      <c r="I1249" s="1">
        <v>3396594</v>
      </c>
    </row>
    <row r="1250" spans="1:9" x14ac:dyDescent="0.2">
      <c r="A1250" s="1">
        <v>94400055</v>
      </c>
      <c r="B1250" s="3" t="s">
        <v>14</v>
      </c>
      <c r="C1250" s="1">
        <v>44</v>
      </c>
      <c r="D1250" s="1">
        <v>6</v>
      </c>
      <c r="E1250" s="1">
        <v>8460</v>
      </c>
      <c r="H1250" s="1">
        <v>296975</v>
      </c>
      <c r="I1250" s="1">
        <v>3676331</v>
      </c>
    </row>
    <row r="1251" spans="1:9" x14ac:dyDescent="0.2">
      <c r="A1251" s="1">
        <v>94500055</v>
      </c>
      <c r="B1251" s="3" t="s">
        <v>14</v>
      </c>
      <c r="C1251" s="1">
        <v>45</v>
      </c>
      <c r="D1251" s="1">
        <v>6</v>
      </c>
      <c r="E1251" s="1">
        <v>8760</v>
      </c>
      <c r="H1251" s="1">
        <v>314213</v>
      </c>
      <c r="I1251" s="1">
        <v>3973306</v>
      </c>
    </row>
    <row r="1252" spans="1:9" x14ac:dyDescent="0.2">
      <c r="A1252" s="1">
        <v>94600055</v>
      </c>
      <c r="B1252" s="3" t="s">
        <v>14</v>
      </c>
      <c r="C1252" s="1">
        <v>46</v>
      </c>
      <c r="D1252" s="1">
        <v>6</v>
      </c>
      <c r="E1252" s="1">
        <v>9060</v>
      </c>
      <c r="H1252" s="1">
        <v>334493</v>
      </c>
      <c r="I1252" s="1">
        <v>4287519</v>
      </c>
    </row>
    <row r="1253" spans="1:9" x14ac:dyDescent="0.2">
      <c r="A1253" s="1">
        <v>94700055</v>
      </c>
      <c r="B1253" s="3" t="s">
        <v>14</v>
      </c>
      <c r="C1253" s="1">
        <v>47</v>
      </c>
      <c r="D1253" s="1">
        <v>6</v>
      </c>
      <c r="E1253" s="1">
        <v>9390</v>
      </c>
      <c r="H1253" s="1">
        <v>354773</v>
      </c>
      <c r="I1253" s="1">
        <v>4622012</v>
      </c>
    </row>
    <row r="1254" spans="1:9" x14ac:dyDescent="0.2">
      <c r="A1254" s="1">
        <v>94800055</v>
      </c>
      <c r="B1254" s="3" t="s">
        <v>14</v>
      </c>
      <c r="C1254" s="1">
        <v>48</v>
      </c>
      <c r="D1254" s="1">
        <v>6</v>
      </c>
      <c r="E1254" s="1">
        <v>9720</v>
      </c>
      <c r="H1254" s="1">
        <v>375053</v>
      </c>
      <c r="I1254" s="1">
        <v>4976785</v>
      </c>
    </row>
    <row r="1255" spans="1:9" x14ac:dyDescent="0.2">
      <c r="A1255" s="1">
        <v>94900055</v>
      </c>
      <c r="B1255" s="3" t="s">
        <v>14</v>
      </c>
      <c r="C1255" s="1">
        <v>49</v>
      </c>
      <c r="D1255" s="1">
        <v>6</v>
      </c>
      <c r="E1255" s="1">
        <v>10050</v>
      </c>
      <c r="H1255" s="1">
        <v>395333</v>
      </c>
      <c r="I1255" s="1">
        <v>5351838</v>
      </c>
    </row>
    <row r="1256" spans="1:9" x14ac:dyDescent="0.2">
      <c r="A1256" s="1">
        <v>95000055</v>
      </c>
      <c r="B1256" s="3" t="s">
        <v>14</v>
      </c>
      <c r="C1256" s="1">
        <v>50</v>
      </c>
      <c r="D1256" s="1">
        <v>6</v>
      </c>
      <c r="E1256" s="1">
        <v>10380</v>
      </c>
      <c r="H1256" s="1">
        <v>418908</v>
      </c>
      <c r="I1256" s="1">
        <v>5747171</v>
      </c>
    </row>
    <row r="1257" spans="1:9" x14ac:dyDescent="0.2">
      <c r="A1257" s="1">
        <v>90100061</v>
      </c>
      <c r="B1257" s="3" t="s">
        <v>15</v>
      </c>
      <c r="C1257" s="1">
        <v>1</v>
      </c>
      <c r="D1257" s="1">
        <v>5</v>
      </c>
      <c r="E1257" s="1">
        <v>160</v>
      </c>
      <c r="H1257" s="1">
        <v>750</v>
      </c>
      <c r="I1257" s="1">
        <v>240</v>
      </c>
    </row>
    <row r="1258" spans="1:9" x14ac:dyDescent="0.2">
      <c r="A1258" s="1">
        <v>90200061</v>
      </c>
      <c r="B1258" s="3" t="s">
        <v>15</v>
      </c>
      <c r="C1258" s="1">
        <v>2</v>
      </c>
      <c r="D1258" s="1">
        <v>5</v>
      </c>
      <c r="E1258" s="1">
        <v>170</v>
      </c>
      <c r="H1258" s="1">
        <v>1050</v>
      </c>
      <c r="I1258" s="1">
        <v>990</v>
      </c>
    </row>
    <row r="1259" spans="1:9" x14ac:dyDescent="0.2">
      <c r="A1259" s="1">
        <v>90300061</v>
      </c>
      <c r="B1259" s="3" t="s">
        <v>15</v>
      </c>
      <c r="C1259" s="1">
        <v>3</v>
      </c>
      <c r="D1259" s="1">
        <v>5</v>
      </c>
      <c r="E1259" s="1">
        <v>180</v>
      </c>
      <c r="H1259" s="1">
        <v>1350</v>
      </c>
      <c r="I1259" s="1">
        <v>2040</v>
      </c>
    </row>
    <row r="1260" spans="1:9" x14ac:dyDescent="0.2">
      <c r="A1260" s="1">
        <v>90400061</v>
      </c>
      <c r="B1260" s="3" t="s">
        <v>15</v>
      </c>
      <c r="C1260" s="1">
        <v>4</v>
      </c>
      <c r="D1260" s="1">
        <v>5</v>
      </c>
      <c r="E1260" s="1">
        <v>190</v>
      </c>
      <c r="H1260" s="1">
        <v>1650</v>
      </c>
      <c r="I1260" s="1">
        <v>3390</v>
      </c>
    </row>
    <row r="1261" spans="1:9" x14ac:dyDescent="0.2">
      <c r="A1261" s="1">
        <v>90500061</v>
      </c>
      <c r="B1261" s="3" t="s">
        <v>15</v>
      </c>
      <c r="C1261" s="1">
        <v>5</v>
      </c>
      <c r="D1261" s="1">
        <v>5</v>
      </c>
      <c r="E1261" s="1">
        <v>200</v>
      </c>
      <c r="H1261" s="1">
        <v>1950</v>
      </c>
      <c r="I1261" s="1">
        <v>5040</v>
      </c>
    </row>
    <row r="1262" spans="1:9" x14ac:dyDescent="0.2">
      <c r="A1262" s="1">
        <v>90600061</v>
      </c>
      <c r="B1262" s="3" t="s">
        <v>15</v>
      </c>
      <c r="C1262" s="1">
        <v>6</v>
      </c>
      <c r="D1262" s="1">
        <v>5</v>
      </c>
      <c r="E1262" s="1">
        <v>210</v>
      </c>
      <c r="H1262" s="1">
        <v>2450</v>
      </c>
      <c r="I1262" s="1">
        <v>6990</v>
      </c>
    </row>
    <row r="1263" spans="1:9" x14ac:dyDescent="0.2">
      <c r="A1263" s="1">
        <v>90700061</v>
      </c>
      <c r="B1263" s="3" t="s">
        <v>15</v>
      </c>
      <c r="C1263" s="1">
        <v>7</v>
      </c>
      <c r="D1263" s="1">
        <v>5</v>
      </c>
      <c r="E1263" s="1">
        <v>225</v>
      </c>
      <c r="H1263" s="1">
        <v>2950</v>
      </c>
      <c r="I1263" s="1">
        <v>9440</v>
      </c>
    </row>
    <row r="1264" spans="1:9" x14ac:dyDescent="0.2">
      <c r="A1264" s="1">
        <v>90800061</v>
      </c>
      <c r="B1264" s="3" t="s">
        <v>15</v>
      </c>
      <c r="C1264" s="1">
        <v>8</v>
      </c>
      <c r="D1264" s="1">
        <v>5</v>
      </c>
      <c r="E1264" s="1">
        <v>240</v>
      </c>
      <c r="H1264" s="1">
        <v>3450</v>
      </c>
      <c r="I1264" s="1">
        <v>12390</v>
      </c>
    </row>
    <row r="1265" spans="1:9" x14ac:dyDescent="0.2">
      <c r="A1265" s="1">
        <v>90900061</v>
      </c>
      <c r="B1265" s="3" t="s">
        <v>15</v>
      </c>
      <c r="C1265" s="1">
        <v>9</v>
      </c>
      <c r="D1265" s="1">
        <v>5</v>
      </c>
      <c r="E1265" s="1">
        <v>255</v>
      </c>
      <c r="H1265" s="1">
        <v>3950</v>
      </c>
      <c r="I1265" s="1">
        <v>15840</v>
      </c>
    </row>
    <row r="1266" spans="1:9" x14ac:dyDescent="0.2">
      <c r="A1266" s="1">
        <v>91000061</v>
      </c>
      <c r="B1266" s="3" t="s">
        <v>15</v>
      </c>
      <c r="C1266" s="1">
        <v>10</v>
      </c>
      <c r="D1266" s="1">
        <v>5</v>
      </c>
      <c r="E1266" s="1">
        <v>270</v>
      </c>
      <c r="H1266" s="1">
        <v>4750</v>
      </c>
      <c r="I1266" s="1">
        <v>19790</v>
      </c>
    </row>
    <row r="1267" spans="1:9" x14ac:dyDescent="0.2">
      <c r="A1267" s="1">
        <v>91100061</v>
      </c>
      <c r="B1267" s="3" t="s">
        <v>15</v>
      </c>
      <c r="C1267" s="1">
        <v>11</v>
      </c>
      <c r="D1267" s="1">
        <v>5</v>
      </c>
      <c r="E1267" s="1">
        <v>285</v>
      </c>
      <c r="H1267" s="1">
        <v>5550</v>
      </c>
      <c r="I1267" s="1">
        <v>24540</v>
      </c>
    </row>
    <row r="1268" spans="1:9" x14ac:dyDescent="0.2">
      <c r="A1268" s="1">
        <v>91200061</v>
      </c>
      <c r="B1268" s="3" t="s">
        <v>15</v>
      </c>
      <c r="C1268" s="1">
        <v>12</v>
      </c>
      <c r="D1268" s="1">
        <v>5</v>
      </c>
      <c r="E1268" s="1">
        <v>305</v>
      </c>
      <c r="H1268" s="1">
        <v>6350</v>
      </c>
      <c r="I1268" s="1">
        <v>30090</v>
      </c>
    </row>
    <row r="1269" spans="1:9" x14ac:dyDescent="0.2">
      <c r="A1269" s="1">
        <v>91300061</v>
      </c>
      <c r="B1269" s="3" t="s">
        <v>15</v>
      </c>
      <c r="C1269" s="1">
        <v>13</v>
      </c>
      <c r="D1269" s="1">
        <v>5</v>
      </c>
      <c r="E1269" s="1">
        <v>325</v>
      </c>
      <c r="H1269" s="1">
        <v>7150</v>
      </c>
      <c r="I1269" s="1">
        <v>36440</v>
      </c>
    </row>
    <row r="1270" spans="1:9" x14ac:dyDescent="0.2">
      <c r="A1270" s="1">
        <v>91400061</v>
      </c>
      <c r="B1270" s="3" t="s">
        <v>15</v>
      </c>
      <c r="C1270" s="1">
        <v>14</v>
      </c>
      <c r="D1270" s="1">
        <v>5</v>
      </c>
      <c r="E1270" s="1">
        <v>345</v>
      </c>
      <c r="H1270" s="1">
        <v>8350</v>
      </c>
      <c r="I1270" s="1">
        <v>43590</v>
      </c>
    </row>
    <row r="1271" spans="1:9" x14ac:dyDescent="0.2">
      <c r="A1271" s="1">
        <v>91500061</v>
      </c>
      <c r="B1271" s="3" t="s">
        <v>15</v>
      </c>
      <c r="C1271" s="1">
        <v>15</v>
      </c>
      <c r="D1271" s="1">
        <v>5</v>
      </c>
      <c r="E1271" s="1">
        <v>365</v>
      </c>
      <c r="H1271" s="1">
        <v>9550</v>
      </c>
      <c r="I1271" s="1">
        <v>51940</v>
      </c>
    </row>
    <row r="1272" spans="1:9" x14ac:dyDescent="0.2">
      <c r="A1272" s="1">
        <v>91600061</v>
      </c>
      <c r="B1272" s="3" t="s">
        <v>15</v>
      </c>
      <c r="C1272" s="1">
        <v>16</v>
      </c>
      <c r="D1272" s="1">
        <v>5</v>
      </c>
      <c r="E1272" s="1">
        <v>385</v>
      </c>
      <c r="H1272" s="1">
        <v>10750</v>
      </c>
      <c r="I1272" s="1">
        <v>61490</v>
      </c>
    </row>
    <row r="1273" spans="1:9" x14ac:dyDescent="0.2">
      <c r="A1273" s="1">
        <v>91700061</v>
      </c>
      <c r="B1273" s="3" t="s">
        <v>15</v>
      </c>
      <c r="C1273" s="1">
        <v>17</v>
      </c>
      <c r="D1273" s="1">
        <v>5</v>
      </c>
      <c r="E1273" s="1">
        <v>410</v>
      </c>
      <c r="H1273" s="1">
        <v>11950</v>
      </c>
      <c r="I1273" s="1">
        <v>72240</v>
      </c>
    </row>
    <row r="1274" spans="1:9" x14ac:dyDescent="0.2">
      <c r="A1274" s="1">
        <v>91800061</v>
      </c>
      <c r="B1274" s="3" t="s">
        <v>15</v>
      </c>
      <c r="C1274" s="1">
        <v>18</v>
      </c>
      <c r="D1274" s="1">
        <v>5</v>
      </c>
      <c r="E1274" s="1">
        <v>435</v>
      </c>
      <c r="H1274" s="1">
        <v>13650</v>
      </c>
      <c r="I1274" s="1">
        <v>84190</v>
      </c>
    </row>
    <row r="1275" spans="1:9" x14ac:dyDescent="0.2">
      <c r="A1275" s="1">
        <v>91900061</v>
      </c>
      <c r="B1275" s="3" t="s">
        <v>15</v>
      </c>
      <c r="C1275" s="1">
        <v>19</v>
      </c>
      <c r="D1275" s="1">
        <v>5</v>
      </c>
      <c r="E1275" s="1">
        <v>460</v>
      </c>
      <c r="H1275" s="1">
        <v>15350</v>
      </c>
      <c r="I1275" s="1">
        <v>97840</v>
      </c>
    </row>
    <row r="1276" spans="1:9" x14ac:dyDescent="0.2">
      <c r="A1276" s="1">
        <v>92000061</v>
      </c>
      <c r="B1276" s="3" t="s">
        <v>15</v>
      </c>
      <c r="C1276" s="1">
        <v>20</v>
      </c>
      <c r="D1276" s="1">
        <v>5</v>
      </c>
      <c r="E1276" s="1">
        <v>485</v>
      </c>
      <c r="H1276" s="1">
        <v>17050</v>
      </c>
      <c r="I1276" s="1">
        <v>113190</v>
      </c>
    </row>
    <row r="1277" spans="1:9" x14ac:dyDescent="0.2">
      <c r="A1277" s="1">
        <v>92100061</v>
      </c>
      <c r="B1277" s="3" t="s">
        <v>15</v>
      </c>
      <c r="C1277" s="1">
        <v>21</v>
      </c>
      <c r="D1277" s="1">
        <v>5</v>
      </c>
      <c r="E1277" s="1">
        <v>510</v>
      </c>
      <c r="H1277" s="1">
        <v>18750</v>
      </c>
      <c r="I1277" s="1">
        <v>130240</v>
      </c>
    </row>
    <row r="1278" spans="1:9" x14ac:dyDescent="0.2">
      <c r="A1278" s="1">
        <v>92200061</v>
      </c>
      <c r="B1278" s="3" t="s">
        <v>15</v>
      </c>
      <c r="C1278" s="1">
        <v>22</v>
      </c>
      <c r="D1278" s="1">
        <v>5</v>
      </c>
      <c r="E1278" s="1">
        <v>540</v>
      </c>
      <c r="H1278" s="1">
        <v>21050</v>
      </c>
      <c r="I1278" s="1">
        <v>148990</v>
      </c>
    </row>
    <row r="1279" spans="1:9" x14ac:dyDescent="0.2">
      <c r="A1279" s="1">
        <v>92300061</v>
      </c>
      <c r="B1279" s="3" t="s">
        <v>15</v>
      </c>
      <c r="C1279" s="1">
        <v>23</v>
      </c>
      <c r="D1279" s="1">
        <v>5</v>
      </c>
      <c r="E1279" s="1">
        <v>570</v>
      </c>
      <c r="H1279" s="1">
        <v>23350</v>
      </c>
      <c r="I1279" s="1">
        <v>170040</v>
      </c>
    </row>
    <row r="1280" spans="1:9" x14ac:dyDescent="0.2">
      <c r="A1280" s="1">
        <v>92400061</v>
      </c>
      <c r="B1280" s="3" t="s">
        <v>15</v>
      </c>
      <c r="C1280" s="1">
        <v>24</v>
      </c>
      <c r="D1280" s="1">
        <v>5</v>
      </c>
      <c r="E1280" s="1">
        <v>600</v>
      </c>
      <c r="H1280" s="1">
        <v>25650</v>
      </c>
      <c r="I1280" s="1">
        <v>193390</v>
      </c>
    </row>
    <row r="1281" spans="1:9" x14ac:dyDescent="0.2">
      <c r="A1281" s="1">
        <v>92500061</v>
      </c>
      <c r="B1281" s="3" t="s">
        <v>15</v>
      </c>
      <c r="C1281" s="1">
        <v>25</v>
      </c>
      <c r="D1281" s="1">
        <v>5</v>
      </c>
      <c r="E1281" s="1">
        <v>630</v>
      </c>
      <c r="H1281" s="1">
        <v>27950</v>
      </c>
      <c r="I1281" s="1">
        <v>219040</v>
      </c>
    </row>
    <row r="1282" spans="1:9" x14ac:dyDescent="0.2">
      <c r="A1282" s="1">
        <v>92600061</v>
      </c>
      <c r="B1282" s="3" t="s">
        <v>15</v>
      </c>
      <c r="C1282" s="1">
        <v>26</v>
      </c>
      <c r="D1282" s="1">
        <v>5</v>
      </c>
      <c r="E1282" s="1">
        <v>660</v>
      </c>
      <c r="H1282" s="1">
        <v>30950</v>
      </c>
      <c r="I1282" s="1">
        <v>246990</v>
      </c>
    </row>
    <row r="1283" spans="1:9" x14ac:dyDescent="0.2">
      <c r="A1283" s="1">
        <v>92700061</v>
      </c>
      <c r="B1283" s="3" t="s">
        <v>15</v>
      </c>
      <c r="C1283" s="1">
        <v>27</v>
      </c>
      <c r="D1283" s="1">
        <v>5</v>
      </c>
      <c r="E1283" s="1">
        <v>695</v>
      </c>
      <c r="H1283" s="1">
        <v>33950</v>
      </c>
      <c r="I1283" s="1">
        <v>277940</v>
      </c>
    </row>
    <row r="1284" spans="1:9" x14ac:dyDescent="0.2">
      <c r="A1284" s="1">
        <v>92800061</v>
      </c>
      <c r="B1284" s="3" t="s">
        <v>15</v>
      </c>
      <c r="C1284" s="1">
        <v>28</v>
      </c>
      <c r="D1284" s="1">
        <v>5</v>
      </c>
      <c r="E1284" s="1">
        <v>730</v>
      </c>
      <c r="H1284" s="1">
        <v>36950</v>
      </c>
      <c r="I1284" s="1">
        <v>311890</v>
      </c>
    </row>
    <row r="1285" spans="1:9" x14ac:dyDescent="0.2">
      <c r="A1285" s="1">
        <v>92900061</v>
      </c>
      <c r="B1285" s="3" t="s">
        <v>15</v>
      </c>
      <c r="C1285" s="1">
        <v>29</v>
      </c>
      <c r="D1285" s="1">
        <v>5</v>
      </c>
      <c r="E1285" s="1">
        <v>765</v>
      </c>
      <c r="H1285" s="1">
        <v>39950</v>
      </c>
      <c r="I1285" s="1">
        <v>348840</v>
      </c>
    </row>
    <row r="1286" spans="1:9" x14ac:dyDescent="0.2">
      <c r="A1286" s="1">
        <v>93000061</v>
      </c>
      <c r="B1286" s="3" t="s">
        <v>15</v>
      </c>
      <c r="C1286" s="1">
        <v>30</v>
      </c>
      <c r="D1286" s="1">
        <v>5</v>
      </c>
      <c r="E1286" s="1">
        <v>800</v>
      </c>
      <c r="H1286" s="1">
        <v>43750</v>
      </c>
      <c r="I1286" s="1">
        <v>388790</v>
      </c>
    </row>
    <row r="1287" spans="1:9" x14ac:dyDescent="0.2">
      <c r="A1287" s="1">
        <v>93100061</v>
      </c>
      <c r="B1287" s="3" t="s">
        <v>15</v>
      </c>
      <c r="C1287" s="1">
        <v>31</v>
      </c>
      <c r="D1287" s="1">
        <v>5</v>
      </c>
      <c r="E1287" s="1">
        <v>835</v>
      </c>
      <c r="H1287" s="1">
        <v>47550</v>
      </c>
      <c r="I1287" s="1">
        <v>432540</v>
      </c>
    </row>
    <row r="1288" spans="1:9" x14ac:dyDescent="0.2">
      <c r="A1288" s="1">
        <v>93200061</v>
      </c>
      <c r="B1288" s="3" t="s">
        <v>15</v>
      </c>
      <c r="C1288" s="1">
        <v>32</v>
      </c>
      <c r="D1288" s="1">
        <v>5</v>
      </c>
      <c r="E1288" s="1">
        <v>875</v>
      </c>
      <c r="H1288" s="1">
        <v>51350</v>
      </c>
      <c r="I1288" s="1">
        <v>480090</v>
      </c>
    </row>
    <row r="1289" spans="1:9" x14ac:dyDescent="0.2">
      <c r="A1289" s="1">
        <v>93300061</v>
      </c>
      <c r="B1289" s="3" t="s">
        <v>15</v>
      </c>
      <c r="C1289" s="1">
        <v>33</v>
      </c>
      <c r="D1289" s="1">
        <v>5</v>
      </c>
      <c r="E1289" s="1">
        <v>915</v>
      </c>
      <c r="H1289" s="1">
        <v>55150</v>
      </c>
      <c r="I1289" s="1">
        <v>531440</v>
      </c>
    </row>
    <row r="1290" spans="1:9" x14ac:dyDescent="0.2">
      <c r="A1290" s="1">
        <v>93400061</v>
      </c>
      <c r="B1290" s="3" t="s">
        <v>15</v>
      </c>
      <c r="C1290" s="1">
        <v>34</v>
      </c>
      <c r="D1290" s="1">
        <v>5</v>
      </c>
      <c r="E1290" s="1">
        <v>955</v>
      </c>
      <c r="H1290" s="1">
        <v>59850</v>
      </c>
      <c r="I1290" s="1">
        <v>586590</v>
      </c>
    </row>
    <row r="1291" spans="1:9" x14ac:dyDescent="0.2">
      <c r="A1291" s="1">
        <v>93500061</v>
      </c>
      <c r="B1291" s="3" t="s">
        <v>15</v>
      </c>
      <c r="C1291" s="1">
        <v>35</v>
      </c>
      <c r="D1291" s="1">
        <v>5</v>
      </c>
      <c r="E1291" s="1">
        <v>995</v>
      </c>
      <c r="H1291" s="1">
        <v>64550</v>
      </c>
      <c r="I1291" s="1">
        <v>646440</v>
      </c>
    </row>
    <row r="1292" spans="1:9" x14ac:dyDescent="0.2">
      <c r="A1292" s="1">
        <v>93600061</v>
      </c>
      <c r="B1292" s="3" t="s">
        <v>15</v>
      </c>
      <c r="C1292" s="1">
        <v>36</v>
      </c>
      <c r="D1292" s="1">
        <v>5</v>
      </c>
      <c r="E1292" s="1">
        <v>1035</v>
      </c>
      <c r="H1292" s="1">
        <v>69250</v>
      </c>
      <c r="I1292" s="1">
        <v>710990</v>
      </c>
    </row>
    <row r="1293" spans="1:9" x14ac:dyDescent="0.2">
      <c r="A1293" s="1">
        <v>93700061</v>
      </c>
      <c r="B1293" s="3" t="s">
        <v>15</v>
      </c>
      <c r="C1293" s="1">
        <v>37</v>
      </c>
      <c r="D1293" s="1">
        <v>5</v>
      </c>
      <c r="E1293" s="1">
        <v>1080</v>
      </c>
      <c r="H1293" s="1">
        <v>73950</v>
      </c>
      <c r="I1293" s="1">
        <v>780240</v>
      </c>
    </row>
    <row r="1294" spans="1:9" x14ac:dyDescent="0.2">
      <c r="A1294" s="1">
        <v>93800061</v>
      </c>
      <c r="B1294" s="3" t="s">
        <v>15</v>
      </c>
      <c r="C1294" s="1">
        <v>38</v>
      </c>
      <c r="D1294" s="1">
        <v>5</v>
      </c>
      <c r="E1294" s="1">
        <v>1125</v>
      </c>
      <c r="H1294" s="1">
        <v>79650</v>
      </c>
      <c r="I1294" s="1">
        <v>854190</v>
      </c>
    </row>
    <row r="1295" spans="1:9" x14ac:dyDescent="0.2">
      <c r="A1295" s="1">
        <v>93900061</v>
      </c>
      <c r="B1295" s="3" t="s">
        <v>15</v>
      </c>
      <c r="C1295" s="1">
        <v>39</v>
      </c>
      <c r="D1295" s="1">
        <v>5</v>
      </c>
      <c r="E1295" s="1">
        <v>1170</v>
      </c>
      <c r="H1295" s="1">
        <v>85350</v>
      </c>
      <c r="I1295" s="1">
        <v>933840</v>
      </c>
    </row>
    <row r="1296" spans="1:9" x14ac:dyDescent="0.2">
      <c r="A1296" s="1">
        <v>94000061</v>
      </c>
      <c r="B1296" s="3" t="s">
        <v>15</v>
      </c>
      <c r="C1296" s="1">
        <v>40</v>
      </c>
      <c r="D1296" s="1">
        <v>5</v>
      </c>
      <c r="E1296" s="1">
        <v>1215</v>
      </c>
      <c r="H1296" s="1">
        <v>91050</v>
      </c>
      <c r="I1296" s="1">
        <v>1019190</v>
      </c>
    </row>
    <row r="1297" spans="1:9" x14ac:dyDescent="0.2">
      <c r="A1297" s="1">
        <v>94100061</v>
      </c>
      <c r="B1297" s="3" t="s">
        <v>15</v>
      </c>
      <c r="C1297" s="1">
        <v>41</v>
      </c>
      <c r="D1297" s="1">
        <v>5</v>
      </c>
      <c r="E1297" s="1">
        <v>1260</v>
      </c>
      <c r="H1297" s="1">
        <v>96750</v>
      </c>
      <c r="I1297" s="1">
        <v>1110240</v>
      </c>
    </row>
    <row r="1298" spans="1:9" x14ac:dyDescent="0.2">
      <c r="A1298" s="1">
        <v>94200061</v>
      </c>
      <c r="B1298" s="3" t="s">
        <v>15</v>
      </c>
      <c r="C1298" s="1">
        <v>42</v>
      </c>
      <c r="D1298" s="1">
        <v>5</v>
      </c>
      <c r="E1298" s="1">
        <v>1310</v>
      </c>
      <c r="H1298" s="1">
        <v>103550</v>
      </c>
      <c r="I1298" s="1">
        <v>1206990</v>
      </c>
    </row>
    <row r="1299" spans="1:9" x14ac:dyDescent="0.2">
      <c r="A1299" s="1">
        <v>94300061</v>
      </c>
      <c r="B1299" s="3" t="s">
        <v>15</v>
      </c>
      <c r="C1299" s="1">
        <v>43</v>
      </c>
      <c r="D1299" s="1">
        <v>5</v>
      </c>
      <c r="E1299" s="1">
        <v>1360</v>
      </c>
      <c r="H1299" s="1">
        <v>110350</v>
      </c>
      <c r="I1299" s="1">
        <v>1310540</v>
      </c>
    </row>
    <row r="1300" spans="1:9" x14ac:dyDescent="0.2">
      <c r="A1300" s="1">
        <v>94400061</v>
      </c>
      <c r="B1300" s="3" t="s">
        <v>15</v>
      </c>
      <c r="C1300" s="1">
        <v>44</v>
      </c>
      <c r="D1300" s="1">
        <v>5</v>
      </c>
      <c r="E1300" s="1">
        <v>1410</v>
      </c>
      <c r="H1300" s="1">
        <v>117150</v>
      </c>
      <c r="I1300" s="1">
        <v>1420890</v>
      </c>
    </row>
    <row r="1301" spans="1:9" x14ac:dyDescent="0.2">
      <c r="A1301" s="1">
        <v>94500061</v>
      </c>
      <c r="B1301" s="3" t="s">
        <v>15</v>
      </c>
      <c r="C1301" s="1">
        <v>45</v>
      </c>
      <c r="D1301" s="1">
        <v>5</v>
      </c>
      <c r="E1301" s="1">
        <v>1460</v>
      </c>
      <c r="H1301" s="1">
        <v>123950</v>
      </c>
      <c r="I1301" s="1">
        <v>1538040</v>
      </c>
    </row>
    <row r="1302" spans="1:9" x14ac:dyDescent="0.2">
      <c r="A1302" s="1">
        <v>94600061</v>
      </c>
      <c r="B1302" s="3" t="s">
        <v>15</v>
      </c>
      <c r="C1302" s="1">
        <v>46</v>
      </c>
      <c r="D1302" s="1">
        <v>5</v>
      </c>
      <c r="E1302" s="1">
        <v>1510</v>
      </c>
      <c r="H1302" s="1">
        <v>131950</v>
      </c>
      <c r="I1302" s="1">
        <v>1661990</v>
      </c>
    </row>
    <row r="1303" spans="1:9" x14ac:dyDescent="0.2">
      <c r="A1303" s="1">
        <v>94700061</v>
      </c>
      <c r="B1303" s="3" t="s">
        <v>15</v>
      </c>
      <c r="C1303" s="1">
        <v>47</v>
      </c>
      <c r="D1303" s="1">
        <v>5</v>
      </c>
      <c r="E1303" s="1">
        <v>1565</v>
      </c>
      <c r="H1303" s="1">
        <v>139950</v>
      </c>
      <c r="I1303" s="1">
        <v>1793940</v>
      </c>
    </row>
    <row r="1304" spans="1:9" x14ac:dyDescent="0.2">
      <c r="A1304" s="1">
        <v>94800061</v>
      </c>
      <c r="B1304" s="3" t="s">
        <v>15</v>
      </c>
      <c r="C1304" s="1">
        <v>48</v>
      </c>
      <c r="D1304" s="1">
        <v>5</v>
      </c>
      <c r="E1304" s="1">
        <v>1620</v>
      </c>
      <c r="H1304" s="1">
        <v>147950</v>
      </c>
      <c r="I1304" s="1">
        <v>1933890</v>
      </c>
    </row>
    <row r="1305" spans="1:9" x14ac:dyDescent="0.2">
      <c r="A1305" s="1">
        <v>94900061</v>
      </c>
      <c r="B1305" s="3" t="s">
        <v>15</v>
      </c>
      <c r="C1305" s="1">
        <v>49</v>
      </c>
      <c r="D1305" s="1">
        <v>5</v>
      </c>
      <c r="E1305" s="1">
        <v>1675</v>
      </c>
      <c r="H1305" s="1">
        <v>155950</v>
      </c>
      <c r="I1305" s="1">
        <v>2081840</v>
      </c>
    </row>
    <row r="1306" spans="1:9" x14ac:dyDescent="0.2">
      <c r="A1306" s="1">
        <v>95000061</v>
      </c>
      <c r="B1306" s="3" t="s">
        <v>15</v>
      </c>
      <c r="C1306" s="1">
        <v>50</v>
      </c>
      <c r="D1306" s="1">
        <v>5</v>
      </c>
      <c r="E1306" s="1">
        <v>1730</v>
      </c>
      <c r="H1306" s="1">
        <v>165250</v>
      </c>
      <c r="I1306" s="1">
        <v>2237790</v>
      </c>
    </row>
    <row r="1307" spans="1:9" x14ac:dyDescent="0.2">
      <c r="A1307" s="1">
        <v>90100062</v>
      </c>
      <c r="B1307" s="3" t="s">
        <v>15</v>
      </c>
      <c r="C1307" s="1">
        <v>1</v>
      </c>
      <c r="D1307" s="1">
        <v>5</v>
      </c>
      <c r="E1307" s="1">
        <v>240</v>
      </c>
      <c r="H1307" s="1">
        <v>900</v>
      </c>
      <c r="I1307" s="1">
        <v>1200</v>
      </c>
    </row>
    <row r="1308" spans="1:9" x14ac:dyDescent="0.2">
      <c r="A1308" s="1">
        <v>90200062</v>
      </c>
      <c r="B1308" s="3" t="s">
        <v>15</v>
      </c>
      <c r="C1308" s="1">
        <v>2</v>
      </c>
      <c r="D1308" s="1">
        <v>5</v>
      </c>
      <c r="E1308" s="1">
        <v>255</v>
      </c>
      <c r="H1308" s="1">
        <v>1260</v>
      </c>
      <c r="I1308" s="1">
        <v>2100</v>
      </c>
    </row>
    <row r="1309" spans="1:9" x14ac:dyDescent="0.2">
      <c r="A1309" s="1">
        <v>90300062</v>
      </c>
      <c r="B1309" s="3" t="s">
        <v>15</v>
      </c>
      <c r="C1309" s="1">
        <v>3</v>
      </c>
      <c r="D1309" s="1">
        <v>5</v>
      </c>
      <c r="E1309" s="1">
        <v>270</v>
      </c>
      <c r="H1309" s="1">
        <v>1620</v>
      </c>
      <c r="I1309" s="1">
        <v>3360</v>
      </c>
    </row>
    <row r="1310" spans="1:9" x14ac:dyDescent="0.2">
      <c r="A1310" s="1">
        <v>90400062</v>
      </c>
      <c r="B1310" s="3" t="s">
        <v>15</v>
      </c>
      <c r="C1310" s="1">
        <v>4</v>
      </c>
      <c r="D1310" s="1">
        <v>5</v>
      </c>
      <c r="E1310" s="1">
        <v>285</v>
      </c>
      <c r="H1310" s="1">
        <v>1980</v>
      </c>
      <c r="I1310" s="1">
        <v>4980</v>
      </c>
    </row>
    <row r="1311" spans="1:9" x14ac:dyDescent="0.2">
      <c r="A1311" s="1">
        <v>90500062</v>
      </c>
      <c r="B1311" s="3" t="s">
        <v>15</v>
      </c>
      <c r="C1311" s="1">
        <v>5</v>
      </c>
      <c r="D1311" s="1">
        <v>5</v>
      </c>
      <c r="E1311" s="1">
        <v>300</v>
      </c>
      <c r="H1311" s="1">
        <v>2340</v>
      </c>
      <c r="I1311" s="1">
        <v>6960</v>
      </c>
    </row>
    <row r="1312" spans="1:9" x14ac:dyDescent="0.2">
      <c r="A1312" s="1">
        <v>90600062</v>
      </c>
      <c r="B1312" s="3" t="s">
        <v>15</v>
      </c>
      <c r="C1312" s="1">
        <v>6</v>
      </c>
      <c r="D1312" s="1">
        <v>5</v>
      </c>
      <c r="E1312" s="1">
        <v>315</v>
      </c>
      <c r="H1312" s="1">
        <v>2940</v>
      </c>
      <c r="I1312" s="1">
        <v>9300</v>
      </c>
    </row>
    <row r="1313" spans="1:9" x14ac:dyDescent="0.2">
      <c r="A1313" s="1">
        <v>90700062</v>
      </c>
      <c r="B1313" s="3" t="s">
        <v>15</v>
      </c>
      <c r="C1313" s="1">
        <v>7</v>
      </c>
      <c r="D1313" s="1">
        <v>5</v>
      </c>
      <c r="E1313" s="1">
        <v>337</v>
      </c>
      <c r="H1313" s="1">
        <v>3540</v>
      </c>
      <c r="I1313" s="1">
        <v>12240</v>
      </c>
    </row>
    <row r="1314" spans="1:9" x14ac:dyDescent="0.2">
      <c r="A1314" s="1">
        <v>90800062</v>
      </c>
      <c r="B1314" s="3" t="s">
        <v>15</v>
      </c>
      <c r="C1314" s="1">
        <v>8</v>
      </c>
      <c r="D1314" s="1">
        <v>5</v>
      </c>
      <c r="E1314" s="1">
        <v>360</v>
      </c>
      <c r="H1314" s="1">
        <v>4140</v>
      </c>
      <c r="I1314" s="1">
        <v>15780</v>
      </c>
    </row>
    <row r="1315" spans="1:9" x14ac:dyDescent="0.2">
      <c r="A1315" s="1">
        <v>90900062</v>
      </c>
      <c r="B1315" s="3" t="s">
        <v>15</v>
      </c>
      <c r="C1315" s="1">
        <v>9</v>
      </c>
      <c r="D1315" s="1">
        <v>5</v>
      </c>
      <c r="E1315" s="1">
        <v>382</v>
      </c>
      <c r="H1315" s="1">
        <v>4740</v>
      </c>
      <c r="I1315" s="1">
        <v>19920</v>
      </c>
    </row>
    <row r="1316" spans="1:9" x14ac:dyDescent="0.2">
      <c r="A1316" s="1">
        <v>91000062</v>
      </c>
      <c r="B1316" s="3" t="s">
        <v>15</v>
      </c>
      <c r="C1316" s="1">
        <v>10</v>
      </c>
      <c r="D1316" s="1">
        <v>5</v>
      </c>
      <c r="E1316" s="1">
        <v>405</v>
      </c>
      <c r="H1316" s="1">
        <v>5700</v>
      </c>
      <c r="I1316" s="1">
        <v>24660</v>
      </c>
    </row>
    <row r="1317" spans="1:9" x14ac:dyDescent="0.2">
      <c r="A1317" s="1">
        <v>91100062</v>
      </c>
      <c r="B1317" s="3" t="s">
        <v>15</v>
      </c>
      <c r="C1317" s="1">
        <v>11</v>
      </c>
      <c r="D1317" s="1">
        <v>5</v>
      </c>
      <c r="E1317" s="1">
        <v>427</v>
      </c>
      <c r="H1317" s="1">
        <v>6660</v>
      </c>
      <c r="I1317" s="1">
        <v>30360</v>
      </c>
    </row>
    <row r="1318" spans="1:9" x14ac:dyDescent="0.2">
      <c r="A1318" s="1">
        <v>91200062</v>
      </c>
      <c r="B1318" s="3" t="s">
        <v>15</v>
      </c>
      <c r="C1318" s="1">
        <v>12</v>
      </c>
      <c r="D1318" s="1">
        <v>5</v>
      </c>
      <c r="E1318" s="1">
        <v>457</v>
      </c>
      <c r="H1318" s="1">
        <v>7620</v>
      </c>
      <c r="I1318" s="1">
        <v>37020</v>
      </c>
    </row>
    <row r="1319" spans="1:9" x14ac:dyDescent="0.2">
      <c r="A1319" s="1">
        <v>91300062</v>
      </c>
      <c r="B1319" s="3" t="s">
        <v>15</v>
      </c>
      <c r="C1319" s="1">
        <v>13</v>
      </c>
      <c r="D1319" s="1">
        <v>5</v>
      </c>
      <c r="E1319" s="1">
        <v>487</v>
      </c>
      <c r="H1319" s="1">
        <v>8580</v>
      </c>
      <c r="I1319" s="1">
        <v>44640</v>
      </c>
    </row>
    <row r="1320" spans="1:9" x14ac:dyDescent="0.2">
      <c r="A1320" s="1">
        <v>91400062</v>
      </c>
      <c r="B1320" s="3" t="s">
        <v>15</v>
      </c>
      <c r="C1320" s="1">
        <v>14</v>
      </c>
      <c r="D1320" s="1">
        <v>5</v>
      </c>
      <c r="E1320" s="1">
        <v>517</v>
      </c>
      <c r="H1320" s="1">
        <v>10020</v>
      </c>
      <c r="I1320" s="1">
        <v>53220</v>
      </c>
    </row>
    <row r="1321" spans="1:9" x14ac:dyDescent="0.2">
      <c r="A1321" s="1">
        <v>91500062</v>
      </c>
      <c r="B1321" s="3" t="s">
        <v>15</v>
      </c>
      <c r="C1321" s="1">
        <v>15</v>
      </c>
      <c r="D1321" s="1">
        <v>5</v>
      </c>
      <c r="E1321" s="1">
        <v>547</v>
      </c>
      <c r="H1321" s="1">
        <v>11460</v>
      </c>
      <c r="I1321" s="1">
        <v>63240</v>
      </c>
    </row>
    <row r="1322" spans="1:9" x14ac:dyDescent="0.2">
      <c r="A1322" s="1">
        <v>91600062</v>
      </c>
      <c r="B1322" s="3" t="s">
        <v>15</v>
      </c>
      <c r="C1322" s="1">
        <v>16</v>
      </c>
      <c r="D1322" s="1">
        <v>5</v>
      </c>
      <c r="E1322" s="1">
        <v>577</v>
      </c>
      <c r="H1322" s="1">
        <v>12900</v>
      </c>
      <c r="I1322" s="1">
        <v>74700</v>
      </c>
    </row>
    <row r="1323" spans="1:9" x14ac:dyDescent="0.2">
      <c r="A1323" s="1">
        <v>91700062</v>
      </c>
      <c r="B1323" s="3" t="s">
        <v>15</v>
      </c>
      <c r="C1323" s="1">
        <v>17</v>
      </c>
      <c r="D1323" s="1">
        <v>5</v>
      </c>
      <c r="E1323" s="1">
        <v>615</v>
      </c>
      <c r="H1323" s="1">
        <v>14340</v>
      </c>
      <c r="I1323" s="1">
        <v>87600</v>
      </c>
    </row>
    <row r="1324" spans="1:9" x14ac:dyDescent="0.2">
      <c r="A1324" s="1">
        <v>91800062</v>
      </c>
      <c r="B1324" s="3" t="s">
        <v>15</v>
      </c>
      <c r="C1324" s="1">
        <v>18</v>
      </c>
      <c r="D1324" s="1">
        <v>5</v>
      </c>
      <c r="E1324" s="1">
        <v>652</v>
      </c>
      <c r="H1324" s="1">
        <v>16380</v>
      </c>
      <c r="I1324" s="1">
        <v>101940</v>
      </c>
    </row>
    <row r="1325" spans="1:9" x14ac:dyDescent="0.2">
      <c r="A1325" s="1">
        <v>91900062</v>
      </c>
      <c r="B1325" s="3" t="s">
        <v>15</v>
      </c>
      <c r="C1325" s="1">
        <v>19</v>
      </c>
      <c r="D1325" s="1">
        <v>5</v>
      </c>
      <c r="E1325" s="1">
        <v>690</v>
      </c>
      <c r="H1325" s="1">
        <v>18420</v>
      </c>
      <c r="I1325" s="1">
        <v>118320</v>
      </c>
    </row>
    <row r="1326" spans="1:9" x14ac:dyDescent="0.2">
      <c r="A1326" s="1">
        <v>92000062</v>
      </c>
      <c r="B1326" s="3" t="s">
        <v>15</v>
      </c>
      <c r="C1326" s="1">
        <v>20</v>
      </c>
      <c r="D1326" s="1">
        <v>5</v>
      </c>
      <c r="E1326" s="1">
        <v>727</v>
      </c>
      <c r="H1326" s="1">
        <v>20460</v>
      </c>
      <c r="I1326" s="1">
        <v>136740</v>
      </c>
    </row>
    <row r="1327" spans="1:9" x14ac:dyDescent="0.2">
      <c r="A1327" s="1">
        <v>92100062</v>
      </c>
      <c r="B1327" s="3" t="s">
        <v>15</v>
      </c>
      <c r="C1327" s="1">
        <v>21</v>
      </c>
      <c r="D1327" s="1">
        <v>5</v>
      </c>
      <c r="E1327" s="1">
        <v>765</v>
      </c>
      <c r="H1327" s="1">
        <v>22500</v>
      </c>
      <c r="I1327" s="1">
        <v>157200</v>
      </c>
    </row>
    <row r="1328" spans="1:9" x14ac:dyDescent="0.2">
      <c r="A1328" s="1">
        <v>92200062</v>
      </c>
      <c r="B1328" s="3" t="s">
        <v>15</v>
      </c>
      <c r="C1328" s="1">
        <v>22</v>
      </c>
      <c r="D1328" s="1">
        <v>5</v>
      </c>
      <c r="E1328" s="1">
        <v>810</v>
      </c>
      <c r="H1328" s="1">
        <v>25260</v>
      </c>
      <c r="I1328" s="1">
        <v>179700</v>
      </c>
    </row>
    <row r="1329" spans="1:9" x14ac:dyDescent="0.2">
      <c r="A1329" s="1">
        <v>92300062</v>
      </c>
      <c r="B1329" s="3" t="s">
        <v>15</v>
      </c>
      <c r="C1329" s="1">
        <v>23</v>
      </c>
      <c r="D1329" s="1">
        <v>5</v>
      </c>
      <c r="E1329" s="1">
        <v>855</v>
      </c>
      <c r="H1329" s="1">
        <v>28020</v>
      </c>
      <c r="I1329" s="1">
        <v>204960</v>
      </c>
    </row>
    <row r="1330" spans="1:9" x14ac:dyDescent="0.2">
      <c r="A1330" s="1">
        <v>92400062</v>
      </c>
      <c r="B1330" s="3" t="s">
        <v>15</v>
      </c>
      <c r="C1330" s="1">
        <v>24</v>
      </c>
      <c r="D1330" s="1">
        <v>5</v>
      </c>
      <c r="E1330" s="1">
        <v>900</v>
      </c>
      <c r="H1330" s="1">
        <v>30780</v>
      </c>
      <c r="I1330" s="1">
        <v>232980</v>
      </c>
    </row>
    <row r="1331" spans="1:9" x14ac:dyDescent="0.2">
      <c r="A1331" s="1">
        <v>92500062</v>
      </c>
      <c r="B1331" s="3" t="s">
        <v>15</v>
      </c>
      <c r="C1331" s="1">
        <v>25</v>
      </c>
      <c r="D1331" s="1">
        <v>5</v>
      </c>
      <c r="E1331" s="1">
        <v>945</v>
      </c>
      <c r="H1331" s="1">
        <v>33540</v>
      </c>
      <c r="I1331" s="1">
        <v>263760</v>
      </c>
    </row>
    <row r="1332" spans="1:9" x14ac:dyDescent="0.2">
      <c r="A1332" s="1">
        <v>92600062</v>
      </c>
      <c r="B1332" s="3" t="s">
        <v>15</v>
      </c>
      <c r="C1332" s="1">
        <v>26</v>
      </c>
      <c r="D1332" s="1">
        <v>5</v>
      </c>
      <c r="E1332" s="1">
        <v>990</v>
      </c>
      <c r="H1332" s="1">
        <v>37140</v>
      </c>
      <c r="I1332" s="1">
        <v>297300</v>
      </c>
    </row>
    <row r="1333" spans="1:9" x14ac:dyDescent="0.2">
      <c r="A1333" s="1">
        <v>92700062</v>
      </c>
      <c r="B1333" s="3" t="s">
        <v>15</v>
      </c>
      <c r="C1333" s="1">
        <v>27</v>
      </c>
      <c r="D1333" s="1">
        <v>5</v>
      </c>
      <c r="E1333" s="1">
        <v>1042</v>
      </c>
      <c r="H1333" s="1">
        <v>40740</v>
      </c>
      <c r="I1333" s="1">
        <v>334440</v>
      </c>
    </row>
    <row r="1334" spans="1:9" x14ac:dyDescent="0.2">
      <c r="A1334" s="1">
        <v>92800062</v>
      </c>
      <c r="B1334" s="3" t="s">
        <v>15</v>
      </c>
      <c r="C1334" s="1">
        <v>28</v>
      </c>
      <c r="D1334" s="1">
        <v>5</v>
      </c>
      <c r="E1334" s="1">
        <v>1095</v>
      </c>
      <c r="H1334" s="1">
        <v>44340</v>
      </c>
      <c r="I1334" s="1">
        <v>375180</v>
      </c>
    </row>
    <row r="1335" spans="1:9" x14ac:dyDescent="0.2">
      <c r="A1335" s="1">
        <v>92900062</v>
      </c>
      <c r="B1335" s="3" t="s">
        <v>15</v>
      </c>
      <c r="C1335" s="1">
        <v>29</v>
      </c>
      <c r="D1335" s="1">
        <v>5</v>
      </c>
      <c r="E1335" s="1">
        <v>1147</v>
      </c>
      <c r="H1335" s="1">
        <v>47940</v>
      </c>
      <c r="I1335" s="1">
        <v>419520</v>
      </c>
    </row>
    <row r="1336" spans="1:9" x14ac:dyDescent="0.2">
      <c r="A1336" s="1">
        <v>93000062</v>
      </c>
      <c r="B1336" s="3" t="s">
        <v>15</v>
      </c>
      <c r="C1336" s="1">
        <v>30</v>
      </c>
      <c r="D1336" s="1">
        <v>5</v>
      </c>
      <c r="E1336" s="1">
        <v>1200</v>
      </c>
      <c r="H1336" s="1">
        <v>52500</v>
      </c>
      <c r="I1336" s="1">
        <v>467460</v>
      </c>
    </row>
    <row r="1337" spans="1:9" x14ac:dyDescent="0.2">
      <c r="A1337" s="1">
        <v>93100062</v>
      </c>
      <c r="B1337" s="3" t="s">
        <v>15</v>
      </c>
      <c r="C1337" s="1">
        <v>31</v>
      </c>
      <c r="D1337" s="1">
        <v>5</v>
      </c>
      <c r="E1337" s="1">
        <v>1252</v>
      </c>
      <c r="H1337" s="1">
        <v>57060</v>
      </c>
      <c r="I1337" s="1">
        <v>519960</v>
      </c>
    </row>
    <row r="1338" spans="1:9" x14ac:dyDescent="0.2">
      <c r="A1338" s="1">
        <v>93200062</v>
      </c>
      <c r="B1338" s="3" t="s">
        <v>15</v>
      </c>
      <c r="C1338" s="1">
        <v>32</v>
      </c>
      <c r="D1338" s="1">
        <v>5</v>
      </c>
      <c r="E1338" s="1">
        <v>1312</v>
      </c>
      <c r="H1338" s="1">
        <v>61620</v>
      </c>
      <c r="I1338" s="1">
        <v>577020</v>
      </c>
    </row>
    <row r="1339" spans="1:9" x14ac:dyDescent="0.2">
      <c r="A1339" s="1">
        <v>93300062</v>
      </c>
      <c r="B1339" s="3" t="s">
        <v>15</v>
      </c>
      <c r="C1339" s="1">
        <v>33</v>
      </c>
      <c r="D1339" s="1">
        <v>5</v>
      </c>
      <c r="E1339" s="1">
        <v>1372</v>
      </c>
      <c r="H1339" s="1">
        <v>66180</v>
      </c>
      <c r="I1339" s="1">
        <v>638640</v>
      </c>
    </row>
    <row r="1340" spans="1:9" x14ac:dyDescent="0.2">
      <c r="A1340" s="1">
        <v>93400062</v>
      </c>
      <c r="B1340" s="3" t="s">
        <v>15</v>
      </c>
      <c r="C1340" s="1">
        <v>34</v>
      </c>
      <c r="D1340" s="1">
        <v>5</v>
      </c>
      <c r="E1340" s="1">
        <v>1432</v>
      </c>
      <c r="H1340" s="1">
        <v>71820</v>
      </c>
      <c r="I1340" s="1">
        <v>704820</v>
      </c>
    </row>
    <row r="1341" spans="1:9" x14ac:dyDescent="0.2">
      <c r="A1341" s="1">
        <v>93500062</v>
      </c>
      <c r="B1341" s="3" t="s">
        <v>15</v>
      </c>
      <c r="C1341" s="1">
        <v>35</v>
      </c>
      <c r="D1341" s="1">
        <v>5</v>
      </c>
      <c r="E1341" s="1">
        <v>1492</v>
      </c>
      <c r="H1341" s="1">
        <v>77460</v>
      </c>
      <c r="I1341" s="1">
        <v>776640</v>
      </c>
    </row>
    <row r="1342" spans="1:9" x14ac:dyDescent="0.2">
      <c r="A1342" s="1">
        <v>93600062</v>
      </c>
      <c r="B1342" s="3" t="s">
        <v>15</v>
      </c>
      <c r="C1342" s="1">
        <v>36</v>
      </c>
      <c r="D1342" s="1">
        <v>5</v>
      </c>
      <c r="E1342" s="1">
        <v>1552</v>
      </c>
      <c r="H1342" s="1">
        <v>83100</v>
      </c>
      <c r="I1342" s="1">
        <v>854100</v>
      </c>
    </row>
    <row r="1343" spans="1:9" x14ac:dyDescent="0.2">
      <c r="A1343" s="1">
        <v>93700062</v>
      </c>
      <c r="B1343" s="3" t="s">
        <v>15</v>
      </c>
      <c r="C1343" s="1">
        <v>37</v>
      </c>
      <c r="D1343" s="1">
        <v>5</v>
      </c>
      <c r="E1343" s="1">
        <v>1620</v>
      </c>
      <c r="H1343" s="1">
        <v>88740</v>
      </c>
      <c r="I1343" s="1">
        <v>937200</v>
      </c>
    </row>
    <row r="1344" spans="1:9" x14ac:dyDescent="0.2">
      <c r="A1344" s="1">
        <v>93800062</v>
      </c>
      <c r="B1344" s="3" t="s">
        <v>15</v>
      </c>
      <c r="C1344" s="1">
        <v>38</v>
      </c>
      <c r="D1344" s="1">
        <v>5</v>
      </c>
      <c r="E1344" s="1">
        <v>1687</v>
      </c>
      <c r="H1344" s="1">
        <v>95580</v>
      </c>
      <c r="I1344" s="1">
        <v>1025940</v>
      </c>
    </row>
    <row r="1345" spans="1:9" x14ac:dyDescent="0.2">
      <c r="A1345" s="1">
        <v>93900062</v>
      </c>
      <c r="B1345" s="3" t="s">
        <v>15</v>
      </c>
      <c r="C1345" s="1">
        <v>39</v>
      </c>
      <c r="D1345" s="1">
        <v>5</v>
      </c>
      <c r="E1345" s="1">
        <v>1755</v>
      </c>
      <c r="H1345" s="1">
        <v>102420</v>
      </c>
      <c r="I1345" s="1">
        <v>1121520</v>
      </c>
    </row>
    <row r="1346" spans="1:9" x14ac:dyDescent="0.2">
      <c r="A1346" s="1">
        <v>94000062</v>
      </c>
      <c r="B1346" s="3" t="s">
        <v>15</v>
      </c>
      <c r="C1346" s="1">
        <v>40</v>
      </c>
      <c r="D1346" s="1">
        <v>5</v>
      </c>
      <c r="E1346" s="1">
        <v>1822</v>
      </c>
      <c r="H1346" s="1">
        <v>109260</v>
      </c>
      <c r="I1346" s="1">
        <v>1223940</v>
      </c>
    </row>
    <row r="1347" spans="1:9" x14ac:dyDescent="0.2">
      <c r="A1347" s="1">
        <v>94100062</v>
      </c>
      <c r="B1347" s="3" t="s">
        <v>15</v>
      </c>
      <c r="C1347" s="1">
        <v>41</v>
      </c>
      <c r="D1347" s="1">
        <v>5</v>
      </c>
      <c r="E1347" s="1">
        <v>1890</v>
      </c>
      <c r="H1347" s="1">
        <v>116100</v>
      </c>
      <c r="I1347" s="1">
        <v>1333200</v>
      </c>
    </row>
    <row r="1348" spans="1:9" x14ac:dyDescent="0.2">
      <c r="A1348" s="1">
        <v>94200062</v>
      </c>
      <c r="B1348" s="3" t="s">
        <v>15</v>
      </c>
      <c r="C1348" s="1">
        <v>42</v>
      </c>
      <c r="D1348" s="1">
        <v>5</v>
      </c>
      <c r="E1348" s="1">
        <v>1965</v>
      </c>
      <c r="H1348" s="1">
        <v>124260</v>
      </c>
      <c r="I1348" s="1">
        <v>1449300</v>
      </c>
    </row>
    <row r="1349" spans="1:9" x14ac:dyDescent="0.2">
      <c r="A1349" s="1">
        <v>94300062</v>
      </c>
      <c r="B1349" s="3" t="s">
        <v>15</v>
      </c>
      <c r="C1349" s="1">
        <v>43</v>
      </c>
      <c r="D1349" s="1">
        <v>5</v>
      </c>
      <c r="E1349" s="1">
        <v>2040</v>
      </c>
      <c r="H1349" s="1">
        <v>132420</v>
      </c>
      <c r="I1349" s="1">
        <v>1573560</v>
      </c>
    </row>
    <row r="1350" spans="1:9" x14ac:dyDescent="0.2">
      <c r="A1350" s="1">
        <v>94400062</v>
      </c>
      <c r="B1350" s="3" t="s">
        <v>15</v>
      </c>
      <c r="C1350" s="1">
        <v>44</v>
      </c>
      <c r="D1350" s="1">
        <v>5</v>
      </c>
      <c r="E1350" s="1">
        <v>2115</v>
      </c>
      <c r="H1350" s="1">
        <v>140580</v>
      </c>
      <c r="I1350" s="1">
        <v>1705980</v>
      </c>
    </row>
    <row r="1351" spans="1:9" x14ac:dyDescent="0.2">
      <c r="A1351" s="1">
        <v>94500062</v>
      </c>
      <c r="B1351" s="3" t="s">
        <v>15</v>
      </c>
      <c r="C1351" s="1">
        <v>45</v>
      </c>
      <c r="D1351" s="1">
        <v>5</v>
      </c>
      <c r="E1351" s="1">
        <v>2190</v>
      </c>
      <c r="H1351" s="1">
        <v>148740</v>
      </c>
      <c r="I1351" s="1">
        <v>1846560</v>
      </c>
    </row>
    <row r="1352" spans="1:9" x14ac:dyDescent="0.2">
      <c r="A1352" s="1">
        <v>94600062</v>
      </c>
      <c r="B1352" s="3" t="s">
        <v>15</v>
      </c>
      <c r="C1352" s="1">
        <v>46</v>
      </c>
      <c r="D1352" s="1">
        <v>5</v>
      </c>
      <c r="E1352" s="1">
        <v>2265</v>
      </c>
      <c r="H1352" s="1">
        <v>158340</v>
      </c>
      <c r="I1352" s="1">
        <v>1995300</v>
      </c>
    </row>
    <row r="1353" spans="1:9" x14ac:dyDescent="0.2">
      <c r="A1353" s="1">
        <v>94700062</v>
      </c>
      <c r="B1353" s="3" t="s">
        <v>15</v>
      </c>
      <c r="C1353" s="1">
        <v>47</v>
      </c>
      <c r="D1353" s="1">
        <v>5</v>
      </c>
      <c r="E1353" s="1">
        <v>2347</v>
      </c>
      <c r="H1353" s="1">
        <v>167940</v>
      </c>
      <c r="I1353" s="1">
        <v>2153640</v>
      </c>
    </row>
    <row r="1354" spans="1:9" x14ac:dyDescent="0.2">
      <c r="A1354" s="1">
        <v>94800062</v>
      </c>
      <c r="B1354" s="3" t="s">
        <v>15</v>
      </c>
      <c r="C1354" s="1">
        <v>48</v>
      </c>
      <c r="D1354" s="1">
        <v>5</v>
      </c>
      <c r="E1354" s="1">
        <v>2430</v>
      </c>
      <c r="H1354" s="1">
        <v>177540</v>
      </c>
      <c r="I1354" s="1">
        <v>2321580</v>
      </c>
    </row>
    <row r="1355" spans="1:9" x14ac:dyDescent="0.2">
      <c r="A1355" s="1">
        <v>94900062</v>
      </c>
      <c r="B1355" s="3" t="s">
        <v>15</v>
      </c>
      <c r="C1355" s="1">
        <v>49</v>
      </c>
      <c r="D1355" s="1">
        <v>5</v>
      </c>
      <c r="E1355" s="1">
        <v>2512</v>
      </c>
      <c r="H1355" s="1">
        <v>187140</v>
      </c>
      <c r="I1355" s="1">
        <v>2499120</v>
      </c>
    </row>
    <row r="1356" spans="1:9" x14ac:dyDescent="0.2">
      <c r="A1356" s="1">
        <v>95000062</v>
      </c>
      <c r="B1356" s="3" t="s">
        <v>15</v>
      </c>
      <c r="C1356" s="1">
        <v>50</v>
      </c>
      <c r="D1356" s="1">
        <v>5</v>
      </c>
      <c r="E1356" s="1">
        <v>2595</v>
      </c>
      <c r="H1356" s="1">
        <v>198300</v>
      </c>
      <c r="I1356" s="1">
        <v>2686260</v>
      </c>
    </row>
    <row r="1357" spans="1:9" x14ac:dyDescent="0.2">
      <c r="A1357" s="1">
        <v>90100063</v>
      </c>
      <c r="B1357" s="3" t="s">
        <v>15</v>
      </c>
      <c r="C1357" s="1">
        <v>1</v>
      </c>
      <c r="D1357" s="1">
        <v>5</v>
      </c>
      <c r="E1357" s="1">
        <v>360</v>
      </c>
      <c r="H1357" s="1">
        <v>1125</v>
      </c>
      <c r="I1357" s="1">
        <v>6000</v>
      </c>
    </row>
    <row r="1358" spans="1:9" x14ac:dyDescent="0.2">
      <c r="A1358" s="1">
        <v>90200063</v>
      </c>
      <c r="B1358" s="3" t="s">
        <v>15</v>
      </c>
      <c r="C1358" s="1">
        <v>2</v>
      </c>
      <c r="D1358" s="1">
        <v>5</v>
      </c>
      <c r="E1358" s="1">
        <v>382</v>
      </c>
      <c r="H1358" s="1">
        <v>1575</v>
      </c>
      <c r="I1358" s="1">
        <v>7125</v>
      </c>
    </row>
    <row r="1359" spans="1:9" x14ac:dyDescent="0.2">
      <c r="A1359" s="1">
        <v>90300063</v>
      </c>
      <c r="B1359" s="3" t="s">
        <v>15</v>
      </c>
      <c r="C1359" s="1">
        <v>3</v>
      </c>
      <c r="D1359" s="1">
        <v>5</v>
      </c>
      <c r="E1359" s="1">
        <v>405</v>
      </c>
      <c r="H1359" s="1">
        <v>2025</v>
      </c>
      <c r="I1359" s="1">
        <v>8700</v>
      </c>
    </row>
    <row r="1360" spans="1:9" x14ac:dyDescent="0.2">
      <c r="A1360" s="1">
        <v>90400063</v>
      </c>
      <c r="B1360" s="3" t="s">
        <v>15</v>
      </c>
      <c r="C1360" s="1">
        <v>4</v>
      </c>
      <c r="D1360" s="1">
        <v>5</v>
      </c>
      <c r="E1360" s="1">
        <v>427</v>
      </c>
      <c r="H1360" s="1">
        <v>2475</v>
      </c>
      <c r="I1360" s="1">
        <v>10725</v>
      </c>
    </row>
    <row r="1361" spans="1:9" x14ac:dyDescent="0.2">
      <c r="A1361" s="1">
        <v>90500063</v>
      </c>
      <c r="B1361" s="3" t="s">
        <v>15</v>
      </c>
      <c r="C1361" s="1">
        <v>5</v>
      </c>
      <c r="D1361" s="1">
        <v>5</v>
      </c>
      <c r="E1361" s="1">
        <v>450</v>
      </c>
      <c r="H1361" s="1">
        <v>2925</v>
      </c>
      <c r="I1361" s="1">
        <v>13200</v>
      </c>
    </row>
    <row r="1362" spans="1:9" x14ac:dyDescent="0.2">
      <c r="A1362" s="1">
        <v>90600063</v>
      </c>
      <c r="B1362" s="3" t="s">
        <v>15</v>
      </c>
      <c r="C1362" s="1">
        <v>6</v>
      </c>
      <c r="D1362" s="1">
        <v>5</v>
      </c>
      <c r="E1362" s="1">
        <v>472</v>
      </c>
      <c r="H1362" s="1">
        <v>3675</v>
      </c>
      <c r="I1362" s="1">
        <v>16125</v>
      </c>
    </row>
    <row r="1363" spans="1:9" x14ac:dyDescent="0.2">
      <c r="A1363" s="1">
        <v>90700063</v>
      </c>
      <c r="B1363" s="3" t="s">
        <v>15</v>
      </c>
      <c r="C1363" s="1">
        <v>7</v>
      </c>
      <c r="D1363" s="1">
        <v>5</v>
      </c>
      <c r="E1363" s="1">
        <v>506</v>
      </c>
      <c r="H1363" s="1">
        <v>4425</v>
      </c>
      <c r="I1363" s="1">
        <v>19800</v>
      </c>
    </row>
    <row r="1364" spans="1:9" x14ac:dyDescent="0.2">
      <c r="A1364" s="1">
        <v>90800063</v>
      </c>
      <c r="B1364" s="3" t="s">
        <v>15</v>
      </c>
      <c r="C1364" s="1">
        <v>8</v>
      </c>
      <c r="D1364" s="1">
        <v>5</v>
      </c>
      <c r="E1364" s="1">
        <v>540</v>
      </c>
      <c r="H1364" s="1">
        <v>5175</v>
      </c>
      <c r="I1364" s="1">
        <v>24225</v>
      </c>
    </row>
    <row r="1365" spans="1:9" x14ac:dyDescent="0.2">
      <c r="A1365" s="1">
        <v>90900063</v>
      </c>
      <c r="B1365" s="3" t="s">
        <v>15</v>
      </c>
      <c r="C1365" s="1">
        <v>9</v>
      </c>
      <c r="D1365" s="1">
        <v>5</v>
      </c>
      <c r="E1365" s="1">
        <v>573</v>
      </c>
      <c r="H1365" s="1">
        <v>5925</v>
      </c>
      <c r="I1365" s="1">
        <v>29400</v>
      </c>
    </row>
    <row r="1366" spans="1:9" x14ac:dyDescent="0.2">
      <c r="A1366" s="1">
        <v>91000063</v>
      </c>
      <c r="B1366" s="3" t="s">
        <v>15</v>
      </c>
      <c r="C1366" s="1">
        <v>10</v>
      </c>
      <c r="D1366" s="1">
        <v>5</v>
      </c>
      <c r="E1366" s="1">
        <v>607</v>
      </c>
      <c r="H1366" s="1">
        <v>7125</v>
      </c>
      <c r="I1366" s="1">
        <v>35325</v>
      </c>
    </row>
    <row r="1367" spans="1:9" x14ac:dyDescent="0.2">
      <c r="A1367" s="1">
        <v>91100063</v>
      </c>
      <c r="B1367" s="3" t="s">
        <v>15</v>
      </c>
      <c r="C1367" s="1">
        <v>11</v>
      </c>
      <c r="D1367" s="1">
        <v>5</v>
      </c>
      <c r="E1367" s="1">
        <v>641</v>
      </c>
      <c r="H1367" s="1">
        <v>8325</v>
      </c>
      <c r="I1367" s="1">
        <v>42450</v>
      </c>
    </row>
    <row r="1368" spans="1:9" x14ac:dyDescent="0.2">
      <c r="A1368" s="1">
        <v>91200063</v>
      </c>
      <c r="B1368" s="3" t="s">
        <v>15</v>
      </c>
      <c r="C1368" s="1">
        <v>12</v>
      </c>
      <c r="D1368" s="1">
        <v>5</v>
      </c>
      <c r="E1368" s="1">
        <v>686</v>
      </c>
      <c r="H1368" s="1">
        <v>9525</v>
      </c>
      <c r="I1368" s="1">
        <v>50775</v>
      </c>
    </row>
    <row r="1369" spans="1:9" x14ac:dyDescent="0.2">
      <c r="A1369" s="1">
        <v>91300063</v>
      </c>
      <c r="B1369" s="3" t="s">
        <v>15</v>
      </c>
      <c r="C1369" s="1">
        <v>13</v>
      </c>
      <c r="D1369" s="1">
        <v>5</v>
      </c>
      <c r="E1369" s="1">
        <v>731</v>
      </c>
      <c r="H1369" s="1">
        <v>10725</v>
      </c>
      <c r="I1369" s="1">
        <v>60300</v>
      </c>
    </row>
    <row r="1370" spans="1:9" x14ac:dyDescent="0.2">
      <c r="A1370" s="1">
        <v>91400063</v>
      </c>
      <c r="B1370" s="3" t="s">
        <v>15</v>
      </c>
      <c r="C1370" s="1">
        <v>14</v>
      </c>
      <c r="D1370" s="1">
        <v>5</v>
      </c>
      <c r="E1370" s="1">
        <v>776</v>
      </c>
      <c r="H1370" s="1">
        <v>12525</v>
      </c>
      <c r="I1370" s="1">
        <v>71025</v>
      </c>
    </row>
    <row r="1371" spans="1:9" x14ac:dyDescent="0.2">
      <c r="A1371" s="1">
        <v>91500063</v>
      </c>
      <c r="B1371" s="3" t="s">
        <v>15</v>
      </c>
      <c r="C1371" s="1">
        <v>15</v>
      </c>
      <c r="D1371" s="1">
        <v>5</v>
      </c>
      <c r="E1371" s="1">
        <v>821</v>
      </c>
      <c r="H1371" s="1">
        <v>14325</v>
      </c>
      <c r="I1371" s="1">
        <v>83550</v>
      </c>
    </row>
    <row r="1372" spans="1:9" x14ac:dyDescent="0.2">
      <c r="A1372" s="1">
        <v>91600063</v>
      </c>
      <c r="B1372" s="3" t="s">
        <v>15</v>
      </c>
      <c r="C1372" s="1">
        <v>16</v>
      </c>
      <c r="D1372" s="1">
        <v>5</v>
      </c>
      <c r="E1372" s="1">
        <v>866</v>
      </c>
      <c r="H1372" s="1">
        <v>16125</v>
      </c>
      <c r="I1372" s="1">
        <v>97875</v>
      </c>
    </row>
    <row r="1373" spans="1:9" x14ac:dyDescent="0.2">
      <c r="A1373" s="1">
        <v>91700063</v>
      </c>
      <c r="B1373" s="3" t="s">
        <v>15</v>
      </c>
      <c r="C1373" s="1">
        <v>17</v>
      </c>
      <c r="D1373" s="1">
        <v>5</v>
      </c>
      <c r="E1373" s="1">
        <v>922</v>
      </c>
      <c r="H1373" s="1">
        <v>17925</v>
      </c>
      <c r="I1373" s="1">
        <v>114000</v>
      </c>
    </row>
    <row r="1374" spans="1:9" x14ac:dyDescent="0.2">
      <c r="A1374" s="1">
        <v>91800063</v>
      </c>
      <c r="B1374" s="3" t="s">
        <v>15</v>
      </c>
      <c r="C1374" s="1">
        <v>18</v>
      </c>
      <c r="D1374" s="1">
        <v>5</v>
      </c>
      <c r="E1374" s="1">
        <v>978</v>
      </c>
      <c r="H1374" s="1">
        <v>20475</v>
      </c>
      <c r="I1374" s="1">
        <v>131925</v>
      </c>
    </row>
    <row r="1375" spans="1:9" x14ac:dyDescent="0.2">
      <c r="A1375" s="1">
        <v>91900063</v>
      </c>
      <c r="B1375" s="3" t="s">
        <v>15</v>
      </c>
      <c r="C1375" s="1">
        <v>19</v>
      </c>
      <c r="D1375" s="1">
        <v>5</v>
      </c>
      <c r="E1375" s="1">
        <v>1035</v>
      </c>
      <c r="H1375" s="1">
        <v>23025</v>
      </c>
      <c r="I1375" s="1">
        <v>152400</v>
      </c>
    </row>
    <row r="1376" spans="1:9" x14ac:dyDescent="0.2">
      <c r="A1376" s="1">
        <v>92000063</v>
      </c>
      <c r="B1376" s="3" t="s">
        <v>15</v>
      </c>
      <c r="C1376" s="1">
        <v>20</v>
      </c>
      <c r="D1376" s="1">
        <v>5</v>
      </c>
      <c r="E1376" s="1">
        <v>1091</v>
      </c>
      <c r="H1376" s="1">
        <v>25575</v>
      </c>
      <c r="I1376" s="1">
        <v>175425</v>
      </c>
    </row>
    <row r="1377" spans="1:9" x14ac:dyDescent="0.2">
      <c r="A1377" s="1">
        <v>92100063</v>
      </c>
      <c r="B1377" s="3" t="s">
        <v>15</v>
      </c>
      <c r="C1377" s="1">
        <v>21</v>
      </c>
      <c r="D1377" s="1">
        <v>5</v>
      </c>
      <c r="E1377" s="1">
        <v>1147</v>
      </c>
      <c r="H1377" s="1">
        <v>28125</v>
      </c>
      <c r="I1377" s="1">
        <v>201000</v>
      </c>
    </row>
    <row r="1378" spans="1:9" x14ac:dyDescent="0.2">
      <c r="A1378" s="1">
        <v>92200063</v>
      </c>
      <c r="B1378" s="3" t="s">
        <v>15</v>
      </c>
      <c r="C1378" s="1">
        <v>22</v>
      </c>
      <c r="D1378" s="1">
        <v>5</v>
      </c>
      <c r="E1378" s="1">
        <v>1215</v>
      </c>
      <c r="H1378" s="1">
        <v>31575</v>
      </c>
      <c r="I1378" s="1">
        <v>229125</v>
      </c>
    </row>
    <row r="1379" spans="1:9" x14ac:dyDescent="0.2">
      <c r="A1379" s="1">
        <v>92300063</v>
      </c>
      <c r="B1379" s="3" t="s">
        <v>15</v>
      </c>
      <c r="C1379" s="1">
        <v>23</v>
      </c>
      <c r="D1379" s="1">
        <v>5</v>
      </c>
      <c r="E1379" s="1">
        <v>1282</v>
      </c>
      <c r="H1379" s="1">
        <v>35025</v>
      </c>
      <c r="I1379" s="1">
        <v>260700</v>
      </c>
    </row>
    <row r="1380" spans="1:9" x14ac:dyDescent="0.2">
      <c r="A1380" s="1">
        <v>92400063</v>
      </c>
      <c r="B1380" s="3" t="s">
        <v>15</v>
      </c>
      <c r="C1380" s="1">
        <v>24</v>
      </c>
      <c r="D1380" s="1">
        <v>5</v>
      </c>
      <c r="E1380" s="1">
        <v>1350</v>
      </c>
      <c r="H1380" s="1">
        <v>38475</v>
      </c>
      <c r="I1380" s="1">
        <v>295725</v>
      </c>
    </row>
    <row r="1381" spans="1:9" x14ac:dyDescent="0.2">
      <c r="A1381" s="1">
        <v>92500063</v>
      </c>
      <c r="B1381" s="3" t="s">
        <v>15</v>
      </c>
      <c r="C1381" s="1">
        <v>25</v>
      </c>
      <c r="D1381" s="1">
        <v>5</v>
      </c>
      <c r="E1381" s="1">
        <v>1417</v>
      </c>
      <c r="H1381" s="1">
        <v>41925</v>
      </c>
      <c r="I1381" s="1">
        <v>334200</v>
      </c>
    </row>
    <row r="1382" spans="1:9" x14ac:dyDescent="0.2">
      <c r="A1382" s="1">
        <v>92600063</v>
      </c>
      <c r="B1382" s="3" t="s">
        <v>15</v>
      </c>
      <c r="C1382" s="1">
        <v>26</v>
      </c>
      <c r="D1382" s="1">
        <v>5</v>
      </c>
      <c r="E1382" s="1">
        <v>1485</v>
      </c>
      <c r="H1382" s="1">
        <v>46425</v>
      </c>
      <c r="I1382" s="1">
        <v>376125</v>
      </c>
    </row>
    <row r="1383" spans="1:9" x14ac:dyDescent="0.2">
      <c r="A1383" s="1">
        <v>92700063</v>
      </c>
      <c r="B1383" s="3" t="s">
        <v>15</v>
      </c>
      <c r="C1383" s="1">
        <v>27</v>
      </c>
      <c r="D1383" s="1">
        <v>5</v>
      </c>
      <c r="E1383" s="1">
        <v>1563</v>
      </c>
      <c r="H1383" s="1">
        <v>50925</v>
      </c>
      <c r="I1383" s="1">
        <v>422550</v>
      </c>
    </row>
    <row r="1384" spans="1:9" x14ac:dyDescent="0.2">
      <c r="A1384" s="1">
        <v>92800063</v>
      </c>
      <c r="B1384" s="3" t="s">
        <v>15</v>
      </c>
      <c r="C1384" s="1">
        <v>28</v>
      </c>
      <c r="D1384" s="1">
        <v>5</v>
      </c>
      <c r="E1384" s="1">
        <v>1642</v>
      </c>
      <c r="H1384" s="1">
        <v>55425</v>
      </c>
      <c r="I1384" s="1">
        <v>473475</v>
      </c>
    </row>
    <row r="1385" spans="1:9" x14ac:dyDescent="0.2">
      <c r="A1385" s="1">
        <v>92900063</v>
      </c>
      <c r="B1385" s="3" t="s">
        <v>15</v>
      </c>
      <c r="C1385" s="1">
        <v>29</v>
      </c>
      <c r="D1385" s="1">
        <v>5</v>
      </c>
      <c r="E1385" s="1">
        <v>1721</v>
      </c>
      <c r="H1385" s="1">
        <v>59925</v>
      </c>
      <c r="I1385" s="1">
        <v>528900</v>
      </c>
    </row>
    <row r="1386" spans="1:9" x14ac:dyDescent="0.2">
      <c r="A1386" s="1">
        <v>93000063</v>
      </c>
      <c r="B1386" s="3" t="s">
        <v>15</v>
      </c>
      <c r="C1386" s="1">
        <v>30</v>
      </c>
      <c r="D1386" s="1">
        <v>5</v>
      </c>
      <c r="E1386" s="1">
        <v>1800</v>
      </c>
      <c r="H1386" s="1">
        <v>65625</v>
      </c>
      <c r="I1386" s="1">
        <v>588825</v>
      </c>
    </row>
    <row r="1387" spans="1:9" x14ac:dyDescent="0.2">
      <c r="A1387" s="1">
        <v>93100063</v>
      </c>
      <c r="B1387" s="3" t="s">
        <v>15</v>
      </c>
      <c r="C1387" s="1">
        <v>31</v>
      </c>
      <c r="D1387" s="1">
        <v>5</v>
      </c>
      <c r="E1387" s="1">
        <v>1878</v>
      </c>
      <c r="H1387" s="1">
        <v>71325</v>
      </c>
      <c r="I1387" s="1">
        <v>654450</v>
      </c>
    </row>
    <row r="1388" spans="1:9" x14ac:dyDescent="0.2">
      <c r="A1388" s="1">
        <v>93200063</v>
      </c>
      <c r="B1388" s="3" t="s">
        <v>15</v>
      </c>
      <c r="C1388" s="1">
        <v>32</v>
      </c>
      <c r="D1388" s="1">
        <v>5</v>
      </c>
      <c r="E1388" s="1">
        <v>1968</v>
      </c>
      <c r="H1388" s="1">
        <v>77025</v>
      </c>
      <c r="I1388" s="1">
        <v>725775</v>
      </c>
    </row>
    <row r="1389" spans="1:9" x14ac:dyDescent="0.2">
      <c r="A1389" s="1">
        <v>93300063</v>
      </c>
      <c r="B1389" s="3" t="s">
        <v>15</v>
      </c>
      <c r="C1389" s="1">
        <v>33</v>
      </c>
      <c r="D1389" s="1">
        <v>5</v>
      </c>
      <c r="E1389" s="1">
        <v>2058</v>
      </c>
      <c r="H1389" s="1">
        <v>82725</v>
      </c>
      <c r="I1389" s="1">
        <v>802800</v>
      </c>
    </row>
    <row r="1390" spans="1:9" x14ac:dyDescent="0.2">
      <c r="A1390" s="1">
        <v>93400063</v>
      </c>
      <c r="B1390" s="3" t="s">
        <v>15</v>
      </c>
      <c r="C1390" s="1">
        <v>34</v>
      </c>
      <c r="D1390" s="1">
        <v>5</v>
      </c>
      <c r="E1390" s="1">
        <v>2148</v>
      </c>
      <c r="H1390" s="1">
        <v>89775</v>
      </c>
      <c r="I1390" s="1">
        <v>885525</v>
      </c>
    </row>
    <row r="1391" spans="1:9" x14ac:dyDescent="0.2">
      <c r="A1391" s="1">
        <v>93500063</v>
      </c>
      <c r="B1391" s="3" t="s">
        <v>15</v>
      </c>
      <c r="C1391" s="1">
        <v>35</v>
      </c>
      <c r="D1391" s="1">
        <v>5</v>
      </c>
      <c r="E1391" s="1">
        <v>2238</v>
      </c>
      <c r="H1391" s="1">
        <v>96825</v>
      </c>
      <c r="I1391" s="1">
        <v>975300</v>
      </c>
    </row>
    <row r="1392" spans="1:9" x14ac:dyDescent="0.2">
      <c r="A1392" s="1">
        <v>93600063</v>
      </c>
      <c r="B1392" s="3" t="s">
        <v>15</v>
      </c>
      <c r="C1392" s="1">
        <v>36</v>
      </c>
      <c r="D1392" s="1">
        <v>5</v>
      </c>
      <c r="E1392" s="1">
        <v>2328</v>
      </c>
      <c r="H1392" s="1">
        <v>103875</v>
      </c>
      <c r="I1392" s="1">
        <v>1072125</v>
      </c>
    </row>
    <row r="1393" spans="1:9" x14ac:dyDescent="0.2">
      <c r="A1393" s="1">
        <v>93700063</v>
      </c>
      <c r="B1393" s="3" t="s">
        <v>15</v>
      </c>
      <c r="C1393" s="1">
        <v>37</v>
      </c>
      <c r="D1393" s="1">
        <v>5</v>
      </c>
      <c r="E1393" s="1">
        <v>2430</v>
      </c>
      <c r="H1393" s="1">
        <v>110925</v>
      </c>
      <c r="I1393" s="1">
        <v>1176000</v>
      </c>
    </row>
    <row r="1394" spans="1:9" x14ac:dyDescent="0.2">
      <c r="A1394" s="1">
        <v>93800063</v>
      </c>
      <c r="B1394" s="3" t="s">
        <v>15</v>
      </c>
      <c r="C1394" s="1">
        <v>38</v>
      </c>
      <c r="D1394" s="1">
        <v>5</v>
      </c>
      <c r="E1394" s="1">
        <v>2531</v>
      </c>
      <c r="H1394" s="1">
        <v>119475</v>
      </c>
      <c r="I1394" s="1">
        <v>1286925</v>
      </c>
    </row>
    <row r="1395" spans="1:9" x14ac:dyDescent="0.2">
      <c r="A1395" s="1">
        <v>93900063</v>
      </c>
      <c r="B1395" s="3" t="s">
        <v>15</v>
      </c>
      <c r="C1395" s="1">
        <v>39</v>
      </c>
      <c r="D1395" s="1">
        <v>5</v>
      </c>
      <c r="E1395" s="1">
        <v>2632</v>
      </c>
      <c r="H1395" s="1">
        <v>128025</v>
      </c>
      <c r="I1395" s="1">
        <v>1406400</v>
      </c>
    </row>
    <row r="1396" spans="1:9" x14ac:dyDescent="0.2">
      <c r="A1396" s="1">
        <v>94000063</v>
      </c>
      <c r="B1396" s="3" t="s">
        <v>15</v>
      </c>
      <c r="C1396" s="1">
        <v>40</v>
      </c>
      <c r="D1396" s="1">
        <v>5</v>
      </c>
      <c r="E1396" s="1">
        <v>2733</v>
      </c>
      <c r="H1396" s="1">
        <v>136575</v>
      </c>
      <c r="I1396" s="1">
        <v>1534425</v>
      </c>
    </row>
    <row r="1397" spans="1:9" x14ac:dyDescent="0.2">
      <c r="A1397" s="1">
        <v>94100063</v>
      </c>
      <c r="B1397" s="3" t="s">
        <v>15</v>
      </c>
      <c r="C1397" s="1">
        <v>41</v>
      </c>
      <c r="D1397" s="1">
        <v>5</v>
      </c>
      <c r="E1397" s="1">
        <v>2835</v>
      </c>
      <c r="H1397" s="1">
        <v>145125</v>
      </c>
      <c r="I1397" s="1">
        <v>1671000</v>
      </c>
    </row>
    <row r="1398" spans="1:9" x14ac:dyDescent="0.2">
      <c r="A1398" s="1">
        <v>94200063</v>
      </c>
      <c r="B1398" s="3" t="s">
        <v>15</v>
      </c>
      <c r="C1398" s="1">
        <v>42</v>
      </c>
      <c r="D1398" s="1">
        <v>5</v>
      </c>
      <c r="E1398" s="1">
        <v>2947</v>
      </c>
      <c r="H1398" s="1">
        <v>155325</v>
      </c>
      <c r="I1398" s="1">
        <v>1816125</v>
      </c>
    </row>
    <row r="1399" spans="1:9" x14ac:dyDescent="0.2">
      <c r="A1399" s="1">
        <v>94300063</v>
      </c>
      <c r="B1399" s="3" t="s">
        <v>15</v>
      </c>
      <c r="C1399" s="1">
        <v>43</v>
      </c>
      <c r="D1399" s="1">
        <v>5</v>
      </c>
      <c r="E1399" s="1">
        <v>3060</v>
      </c>
      <c r="H1399" s="1">
        <v>165525</v>
      </c>
      <c r="I1399" s="1">
        <v>1971450</v>
      </c>
    </row>
    <row r="1400" spans="1:9" x14ac:dyDescent="0.2">
      <c r="A1400" s="1">
        <v>94400063</v>
      </c>
      <c r="B1400" s="3" t="s">
        <v>15</v>
      </c>
      <c r="C1400" s="1">
        <v>44</v>
      </c>
      <c r="D1400" s="1">
        <v>5</v>
      </c>
      <c r="E1400" s="1">
        <v>3172</v>
      </c>
      <c r="H1400" s="1">
        <v>175725</v>
      </c>
      <c r="I1400" s="1">
        <v>2136975</v>
      </c>
    </row>
    <row r="1401" spans="1:9" x14ac:dyDescent="0.2">
      <c r="A1401" s="1">
        <v>94500063</v>
      </c>
      <c r="B1401" s="3" t="s">
        <v>15</v>
      </c>
      <c r="C1401" s="1">
        <v>45</v>
      </c>
      <c r="D1401" s="1">
        <v>5</v>
      </c>
      <c r="E1401" s="1">
        <v>3285</v>
      </c>
      <c r="H1401" s="1">
        <v>185925</v>
      </c>
      <c r="I1401" s="1">
        <v>2312700</v>
      </c>
    </row>
    <row r="1402" spans="1:9" x14ac:dyDescent="0.2">
      <c r="A1402" s="1">
        <v>94600063</v>
      </c>
      <c r="B1402" s="3" t="s">
        <v>15</v>
      </c>
      <c r="C1402" s="1">
        <v>46</v>
      </c>
      <c r="D1402" s="1">
        <v>5</v>
      </c>
      <c r="E1402" s="1">
        <v>3397</v>
      </c>
      <c r="H1402" s="1">
        <v>197925</v>
      </c>
      <c r="I1402" s="1">
        <v>2498625</v>
      </c>
    </row>
    <row r="1403" spans="1:9" x14ac:dyDescent="0.2">
      <c r="A1403" s="1">
        <v>94700063</v>
      </c>
      <c r="B1403" s="3" t="s">
        <v>15</v>
      </c>
      <c r="C1403" s="1">
        <v>47</v>
      </c>
      <c r="D1403" s="1">
        <v>5</v>
      </c>
      <c r="E1403" s="1">
        <v>3521</v>
      </c>
      <c r="H1403" s="1">
        <v>209925</v>
      </c>
      <c r="I1403" s="1">
        <v>2696550</v>
      </c>
    </row>
    <row r="1404" spans="1:9" x14ac:dyDescent="0.2">
      <c r="A1404" s="1">
        <v>94800063</v>
      </c>
      <c r="B1404" s="3" t="s">
        <v>15</v>
      </c>
      <c r="C1404" s="1">
        <v>48</v>
      </c>
      <c r="D1404" s="1">
        <v>5</v>
      </c>
      <c r="E1404" s="1">
        <v>3645</v>
      </c>
      <c r="H1404" s="1">
        <v>221925</v>
      </c>
      <c r="I1404" s="1">
        <v>2906475</v>
      </c>
    </row>
    <row r="1405" spans="1:9" x14ac:dyDescent="0.2">
      <c r="A1405" s="1">
        <v>94900063</v>
      </c>
      <c r="B1405" s="3" t="s">
        <v>15</v>
      </c>
      <c r="C1405" s="1">
        <v>49</v>
      </c>
      <c r="D1405" s="1">
        <v>5</v>
      </c>
      <c r="E1405" s="1">
        <v>3768</v>
      </c>
      <c r="H1405" s="1">
        <v>233925</v>
      </c>
      <c r="I1405" s="1">
        <v>3128400</v>
      </c>
    </row>
    <row r="1406" spans="1:9" x14ac:dyDescent="0.2">
      <c r="A1406" s="1">
        <v>95000063</v>
      </c>
      <c r="B1406" s="3" t="s">
        <v>15</v>
      </c>
      <c r="C1406" s="1">
        <v>50</v>
      </c>
      <c r="D1406" s="1">
        <v>5</v>
      </c>
      <c r="E1406" s="1">
        <v>3892</v>
      </c>
      <c r="H1406" s="1">
        <v>247875</v>
      </c>
      <c r="I1406" s="1">
        <v>3362325</v>
      </c>
    </row>
    <row r="1407" spans="1:9" x14ac:dyDescent="0.2">
      <c r="A1407" s="1">
        <v>90100064</v>
      </c>
      <c r="B1407" s="3" t="s">
        <v>15</v>
      </c>
      <c r="C1407" s="1">
        <v>1</v>
      </c>
      <c r="D1407" s="1">
        <v>5</v>
      </c>
      <c r="E1407" s="1">
        <v>640</v>
      </c>
      <c r="H1407" s="1">
        <v>1462</v>
      </c>
      <c r="I1407" s="1">
        <v>25000</v>
      </c>
    </row>
    <row r="1408" spans="1:9" x14ac:dyDescent="0.2">
      <c r="A1408" s="1">
        <v>90200064</v>
      </c>
      <c r="B1408" s="3" t="s">
        <v>15</v>
      </c>
      <c r="C1408" s="1">
        <v>2</v>
      </c>
      <c r="D1408" s="1">
        <v>5</v>
      </c>
      <c r="E1408" s="1">
        <v>680</v>
      </c>
      <c r="H1408" s="1">
        <v>2047</v>
      </c>
      <c r="I1408" s="1">
        <v>26462</v>
      </c>
    </row>
    <row r="1409" spans="1:9" x14ac:dyDescent="0.2">
      <c r="A1409" s="1">
        <v>90300064</v>
      </c>
      <c r="B1409" s="3" t="s">
        <v>15</v>
      </c>
      <c r="C1409" s="1">
        <v>3</v>
      </c>
      <c r="D1409" s="1">
        <v>5</v>
      </c>
      <c r="E1409" s="1">
        <v>720</v>
      </c>
      <c r="H1409" s="1">
        <v>2632</v>
      </c>
      <c r="I1409" s="1">
        <v>28509</v>
      </c>
    </row>
    <row r="1410" spans="1:9" x14ac:dyDescent="0.2">
      <c r="A1410" s="1">
        <v>90400064</v>
      </c>
      <c r="B1410" s="3" t="s">
        <v>15</v>
      </c>
      <c r="C1410" s="1">
        <v>4</v>
      </c>
      <c r="D1410" s="1">
        <v>5</v>
      </c>
      <c r="E1410" s="1">
        <v>760</v>
      </c>
      <c r="H1410" s="1">
        <v>3217</v>
      </c>
      <c r="I1410" s="1">
        <v>31141</v>
      </c>
    </row>
    <row r="1411" spans="1:9" x14ac:dyDescent="0.2">
      <c r="A1411" s="1">
        <v>90500064</v>
      </c>
      <c r="B1411" s="3" t="s">
        <v>15</v>
      </c>
      <c r="C1411" s="1">
        <v>5</v>
      </c>
      <c r="D1411" s="1">
        <v>5</v>
      </c>
      <c r="E1411" s="1">
        <v>800</v>
      </c>
      <c r="H1411" s="1">
        <v>3802</v>
      </c>
      <c r="I1411" s="1">
        <v>34358</v>
      </c>
    </row>
    <row r="1412" spans="1:9" x14ac:dyDescent="0.2">
      <c r="A1412" s="1">
        <v>90600064</v>
      </c>
      <c r="B1412" s="3" t="s">
        <v>15</v>
      </c>
      <c r="C1412" s="1">
        <v>6</v>
      </c>
      <c r="D1412" s="1">
        <v>5</v>
      </c>
      <c r="E1412" s="1">
        <v>840</v>
      </c>
      <c r="H1412" s="1">
        <v>4777</v>
      </c>
      <c r="I1412" s="1">
        <v>38160</v>
      </c>
    </row>
    <row r="1413" spans="1:9" x14ac:dyDescent="0.2">
      <c r="A1413" s="1">
        <v>90700064</v>
      </c>
      <c r="B1413" s="3" t="s">
        <v>15</v>
      </c>
      <c r="C1413" s="1">
        <v>7</v>
      </c>
      <c r="D1413" s="1">
        <v>5</v>
      </c>
      <c r="E1413" s="1">
        <v>900</v>
      </c>
      <c r="H1413" s="1">
        <v>5752</v>
      </c>
      <c r="I1413" s="1">
        <v>42937</v>
      </c>
    </row>
    <row r="1414" spans="1:9" x14ac:dyDescent="0.2">
      <c r="A1414" s="1">
        <v>90800064</v>
      </c>
      <c r="B1414" s="3" t="s">
        <v>15</v>
      </c>
      <c r="C1414" s="1">
        <v>8</v>
      </c>
      <c r="D1414" s="1">
        <v>5</v>
      </c>
      <c r="E1414" s="1">
        <v>960</v>
      </c>
      <c r="H1414" s="1">
        <v>6727</v>
      </c>
      <c r="I1414" s="1">
        <v>48689</v>
      </c>
    </row>
    <row r="1415" spans="1:9" x14ac:dyDescent="0.2">
      <c r="A1415" s="1">
        <v>90900064</v>
      </c>
      <c r="B1415" s="3" t="s">
        <v>15</v>
      </c>
      <c r="C1415" s="1">
        <v>9</v>
      </c>
      <c r="D1415" s="1">
        <v>5</v>
      </c>
      <c r="E1415" s="1">
        <v>1020</v>
      </c>
      <c r="H1415" s="1">
        <v>7702</v>
      </c>
      <c r="I1415" s="1">
        <v>55416</v>
      </c>
    </row>
    <row r="1416" spans="1:9" x14ac:dyDescent="0.2">
      <c r="A1416" s="1">
        <v>91000064</v>
      </c>
      <c r="B1416" s="3" t="s">
        <v>15</v>
      </c>
      <c r="C1416" s="1">
        <v>10</v>
      </c>
      <c r="D1416" s="1">
        <v>5</v>
      </c>
      <c r="E1416" s="1">
        <v>1080</v>
      </c>
      <c r="H1416" s="1">
        <v>9262</v>
      </c>
      <c r="I1416" s="1">
        <v>63118</v>
      </c>
    </row>
    <row r="1417" spans="1:9" x14ac:dyDescent="0.2">
      <c r="A1417" s="1">
        <v>91100064</v>
      </c>
      <c r="B1417" s="3" t="s">
        <v>15</v>
      </c>
      <c r="C1417" s="1">
        <v>11</v>
      </c>
      <c r="D1417" s="1">
        <v>5</v>
      </c>
      <c r="E1417" s="1">
        <v>1140</v>
      </c>
      <c r="H1417" s="1">
        <v>10822</v>
      </c>
      <c r="I1417" s="1">
        <v>72380</v>
      </c>
    </row>
    <row r="1418" spans="1:9" x14ac:dyDescent="0.2">
      <c r="A1418" s="1">
        <v>91200064</v>
      </c>
      <c r="B1418" s="3" t="s">
        <v>15</v>
      </c>
      <c r="C1418" s="1">
        <v>12</v>
      </c>
      <c r="D1418" s="1">
        <v>5</v>
      </c>
      <c r="E1418" s="1">
        <v>1220</v>
      </c>
      <c r="H1418" s="1">
        <v>12382</v>
      </c>
      <c r="I1418" s="1">
        <v>83202</v>
      </c>
    </row>
    <row r="1419" spans="1:9" x14ac:dyDescent="0.2">
      <c r="A1419" s="1">
        <v>91300064</v>
      </c>
      <c r="B1419" s="3" t="s">
        <v>15</v>
      </c>
      <c r="C1419" s="1">
        <v>13</v>
      </c>
      <c r="D1419" s="1">
        <v>5</v>
      </c>
      <c r="E1419" s="1">
        <v>1300</v>
      </c>
      <c r="H1419" s="1">
        <v>13942</v>
      </c>
      <c r="I1419" s="1">
        <v>95584</v>
      </c>
    </row>
    <row r="1420" spans="1:9" x14ac:dyDescent="0.2">
      <c r="A1420" s="1">
        <v>91400064</v>
      </c>
      <c r="B1420" s="3" t="s">
        <v>15</v>
      </c>
      <c r="C1420" s="1">
        <v>14</v>
      </c>
      <c r="D1420" s="1">
        <v>5</v>
      </c>
      <c r="E1420" s="1">
        <v>1380</v>
      </c>
      <c r="H1420" s="1">
        <v>16282</v>
      </c>
      <c r="I1420" s="1">
        <v>109526</v>
      </c>
    </row>
    <row r="1421" spans="1:9" x14ac:dyDescent="0.2">
      <c r="A1421" s="1">
        <v>91500064</v>
      </c>
      <c r="B1421" s="3" t="s">
        <v>15</v>
      </c>
      <c r="C1421" s="1">
        <v>15</v>
      </c>
      <c r="D1421" s="1">
        <v>5</v>
      </c>
      <c r="E1421" s="1">
        <v>1460</v>
      </c>
      <c r="H1421" s="1">
        <v>18622</v>
      </c>
      <c r="I1421" s="1">
        <v>125808</v>
      </c>
    </row>
    <row r="1422" spans="1:9" x14ac:dyDescent="0.2">
      <c r="A1422" s="1">
        <v>91600064</v>
      </c>
      <c r="B1422" s="3" t="s">
        <v>15</v>
      </c>
      <c r="C1422" s="1">
        <v>16</v>
      </c>
      <c r="D1422" s="1">
        <v>5</v>
      </c>
      <c r="E1422" s="1">
        <v>1540</v>
      </c>
      <c r="H1422" s="1">
        <v>20962</v>
      </c>
      <c r="I1422" s="1">
        <v>144430</v>
      </c>
    </row>
    <row r="1423" spans="1:9" x14ac:dyDescent="0.2">
      <c r="A1423" s="1">
        <v>91700064</v>
      </c>
      <c r="B1423" s="3" t="s">
        <v>15</v>
      </c>
      <c r="C1423" s="1">
        <v>17</v>
      </c>
      <c r="D1423" s="1">
        <v>5</v>
      </c>
      <c r="E1423" s="1">
        <v>1640</v>
      </c>
      <c r="H1423" s="1">
        <v>23302</v>
      </c>
      <c r="I1423" s="1">
        <v>165392</v>
      </c>
    </row>
    <row r="1424" spans="1:9" x14ac:dyDescent="0.2">
      <c r="A1424" s="1">
        <v>91800064</v>
      </c>
      <c r="B1424" s="3" t="s">
        <v>15</v>
      </c>
      <c r="C1424" s="1">
        <v>18</v>
      </c>
      <c r="D1424" s="1">
        <v>5</v>
      </c>
      <c r="E1424" s="1">
        <v>1740</v>
      </c>
      <c r="H1424" s="1">
        <v>26617</v>
      </c>
      <c r="I1424" s="1">
        <v>188694</v>
      </c>
    </row>
    <row r="1425" spans="1:9" x14ac:dyDescent="0.2">
      <c r="A1425" s="1">
        <v>91900064</v>
      </c>
      <c r="B1425" s="3" t="s">
        <v>15</v>
      </c>
      <c r="C1425" s="1">
        <v>19</v>
      </c>
      <c r="D1425" s="1">
        <v>5</v>
      </c>
      <c r="E1425" s="1">
        <v>1840</v>
      </c>
      <c r="H1425" s="1">
        <v>29932</v>
      </c>
      <c r="I1425" s="1">
        <v>215311</v>
      </c>
    </row>
    <row r="1426" spans="1:9" x14ac:dyDescent="0.2">
      <c r="A1426" s="1">
        <v>92000064</v>
      </c>
      <c r="B1426" s="3" t="s">
        <v>15</v>
      </c>
      <c r="C1426" s="1">
        <v>20</v>
      </c>
      <c r="D1426" s="1">
        <v>5</v>
      </c>
      <c r="E1426" s="1">
        <v>1940</v>
      </c>
      <c r="H1426" s="1">
        <v>33247</v>
      </c>
      <c r="I1426" s="1">
        <v>245243</v>
      </c>
    </row>
    <row r="1427" spans="1:9" x14ac:dyDescent="0.2">
      <c r="A1427" s="1">
        <v>92100064</v>
      </c>
      <c r="B1427" s="3" t="s">
        <v>15</v>
      </c>
      <c r="C1427" s="1">
        <v>21</v>
      </c>
      <c r="D1427" s="1">
        <v>5</v>
      </c>
      <c r="E1427" s="1">
        <v>2040</v>
      </c>
      <c r="H1427" s="1">
        <v>36562</v>
      </c>
      <c r="I1427" s="1">
        <v>278490</v>
      </c>
    </row>
    <row r="1428" spans="1:9" x14ac:dyDescent="0.2">
      <c r="A1428" s="1">
        <v>92200064</v>
      </c>
      <c r="B1428" s="3" t="s">
        <v>15</v>
      </c>
      <c r="C1428" s="1">
        <v>22</v>
      </c>
      <c r="D1428" s="1">
        <v>5</v>
      </c>
      <c r="E1428" s="1">
        <v>2160</v>
      </c>
      <c r="H1428" s="1">
        <v>41047</v>
      </c>
      <c r="I1428" s="1">
        <v>315052</v>
      </c>
    </row>
    <row r="1429" spans="1:9" x14ac:dyDescent="0.2">
      <c r="A1429" s="1">
        <v>92300064</v>
      </c>
      <c r="B1429" s="3" t="s">
        <v>15</v>
      </c>
      <c r="C1429" s="1">
        <v>23</v>
      </c>
      <c r="D1429" s="1">
        <v>5</v>
      </c>
      <c r="E1429" s="1">
        <v>2280</v>
      </c>
      <c r="H1429" s="1">
        <v>45532</v>
      </c>
      <c r="I1429" s="1">
        <v>356099</v>
      </c>
    </row>
    <row r="1430" spans="1:9" x14ac:dyDescent="0.2">
      <c r="A1430" s="1">
        <v>92400064</v>
      </c>
      <c r="B1430" s="3" t="s">
        <v>15</v>
      </c>
      <c r="C1430" s="1">
        <v>24</v>
      </c>
      <c r="D1430" s="1">
        <v>5</v>
      </c>
      <c r="E1430" s="1">
        <v>2400</v>
      </c>
      <c r="H1430" s="1">
        <v>50017</v>
      </c>
      <c r="I1430" s="1">
        <v>401631</v>
      </c>
    </row>
    <row r="1431" spans="1:9" x14ac:dyDescent="0.2">
      <c r="A1431" s="1">
        <v>92500064</v>
      </c>
      <c r="B1431" s="3" t="s">
        <v>15</v>
      </c>
      <c r="C1431" s="1">
        <v>25</v>
      </c>
      <c r="D1431" s="1">
        <v>5</v>
      </c>
      <c r="E1431" s="1">
        <v>2520</v>
      </c>
      <c r="H1431" s="1">
        <v>54502</v>
      </c>
      <c r="I1431" s="1">
        <v>451648</v>
      </c>
    </row>
    <row r="1432" spans="1:9" x14ac:dyDescent="0.2">
      <c r="A1432" s="1">
        <v>92600064</v>
      </c>
      <c r="B1432" s="3" t="s">
        <v>15</v>
      </c>
      <c r="C1432" s="1">
        <v>26</v>
      </c>
      <c r="D1432" s="1">
        <v>5</v>
      </c>
      <c r="E1432" s="1">
        <v>2640</v>
      </c>
      <c r="H1432" s="1">
        <v>60352</v>
      </c>
      <c r="I1432" s="1">
        <v>506150</v>
      </c>
    </row>
    <row r="1433" spans="1:9" x14ac:dyDescent="0.2">
      <c r="A1433" s="1">
        <v>92700064</v>
      </c>
      <c r="B1433" s="3" t="s">
        <v>15</v>
      </c>
      <c r="C1433" s="1">
        <v>27</v>
      </c>
      <c r="D1433" s="1">
        <v>5</v>
      </c>
      <c r="E1433" s="1">
        <v>2780</v>
      </c>
      <c r="H1433" s="1">
        <v>66202</v>
      </c>
      <c r="I1433" s="1">
        <v>566502</v>
      </c>
    </row>
    <row r="1434" spans="1:9" x14ac:dyDescent="0.2">
      <c r="A1434" s="1">
        <v>92800064</v>
      </c>
      <c r="B1434" s="3" t="s">
        <v>15</v>
      </c>
      <c r="C1434" s="1">
        <v>28</v>
      </c>
      <c r="D1434" s="1">
        <v>5</v>
      </c>
      <c r="E1434" s="1">
        <v>2920</v>
      </c>
      <c r="H1434" s="1">
        <v>72052</v>
      </c>
      <c r="I1434" s="1">
        <v>632704</v>
      </c>
    </row>
    <row r="1435" spans="1:9" x14ac:dyDescent="0.2">
      <c r="A1435" s="1">
        <v>92900064</v>
      </c>
      <c r="B1435" s="3" t="s">
        <v>15</v>
      </c>
      <c r="C1435" s="1">
        <v>29</v>
      </c>
      <c r="D1435" s="1">
        <v>5</v>
      </c>
      <c r="E1435" s="1">
        <v>3060</v>
      </c>
      <c r="H1435" s="1">
        <v>77902</v>
      </c>
      <c r="I1435" s="1">
        <v>704756</v>
      </c>
    </row>
    <row r="1436" spans="1:9" x14ac:dyDescent="0.2">
      <c r="A1436" s="1">
        <v>93000064</v>
      </c>
      <c r="B1436" s="3" t="s">
        <v>15</v>
      </c>
      <c r="C1436" s="1">
        <v>30</v>
      </c>
      <c r="D1436" s="1">
        <v>5</v>
      </c>
      <c r="E1436" s="1">
        <v>3200</v>
      </c>
      <c r="H1436" s="1">
        <v>85312</v>
      </c>
      <c r="I1436" s="1">
        <v>782658</v>
      </c>
    </row>
    <row r="1437" spans="1:9" x14ac:dyDescent="0.2">
      <c r="A1437" s="1">
        <v>93100064</v>
      </c>
      <c r="B1437" s="3" t="s">
        <v>15</v>
      </c>
      <c r="C1437" s="1">
        <v>31</v>
      </c>
      <c r="D1437" s="1">
        <v>5</v>
      </c>
      <c r="E1437" s="1">
        <v>3340</v>
      </c>
      <c r="H1437" s="1">
        <v>92722</v>
      </c>
      <c r="I1437" s="1">
        <v>867970</v>
      </c>
    </row>
    <row r="1438" spans="1:9" x14ac:dyDescent="0.2">
      <c r="A1438" s="1">
        <v>93200064</v>
      </c>
      <c r="B1438" s="3" t="s">
        <v>15</v>
      </c>
      <c r="C1438" s="1">
        <v>32</v>
      </c>
      <c r="D1438" s="1">
        <v>5</v>
      </c>
      <c r="E1438" s="1">
        <v>3500</v>
      </c>
      <c r="H1438" s="1">
        <v>100132</v>
      </c>
      <c r="I1438" s="1">
        <v>960692</v>
      </c>
    </row>
    <row r="1439" spans="1:9" x14ac:dyDescent="0.2">
      <c r="A1439" s="1">
        <v>93300064</v>
      </c>
      <c r="B1439" s="3" t="s">
        <v>15</v>
      </c>
      <c r="C1439" s="1">
        <v>33</v>
      </c>
      <c r="D1439" s="1">
        <v>5</v>
      </c>
      <c r="E1439" s="1">
        <v>3660</v>
      </c>
      <c r="H1439" s="1">
        <v>107542</v>
      </c>
      <c r="I1439" s="1">
        <v>1060824</v>
      </c>
    </row>
    <row r="1440" spans="1:9" x14ac:dyDescent="0.2">
      <c r="A1440" s="1">
        <v>93400064</v>
      </c>
      <c r="B1440" s="3" t="s">
        <v>15</v>
      </c>
      <c r="C1440" s="1">
        <v>34</v>
      </c>
      <c r="D1440" s="1">
        <v>5</v>
      </c>
      <c r="E1440" s="1">
        <v>3820</v>
      </c>
      <c r="H1440" s="1">
        <v>116707</v>
      </c>
      <c r="I1440" s="1">
        <v>1168366</v>
      </c>
    </row>
    <row r="1441" spans="1:9" x14ac:dyDescent="0.2">
      <c r="A1441" s="1">
        <v>93500064</v>
      </c>
      <c r="B1441" s="3" t="s">
        <v>15</v>
      </c>
      <c r="C1441" s="1">
        <v>35</v>
      </c>
      <c r="D1441" s="1">
        <v>5</v>
      </c>
      <c r="E1441" s="1">
        <v>3980</v>
      </c>
      <c r="H1441" s="1">
        <v>125872</v>
      </c>
      <c r="I1441" s="1">
        <v>1285073</v>
      </c>
    </row>
    <row r="1442" spans="1:9" x14ac:dyDescent="0.2">
      <c r="A1442" s="1">
        <v>93600064</v>
      </c>
      <c r="B1442" s="3" t="s">
        <v>15</v>
      </c>
      <c r="C1442" s="1">
        <v>36</v>
      </c>
      <c r="D1442" s="1">
        <v>5</v>
      </c>
      <c r="E1442" s="1">
        <v>4140</v>
      </c>
      <c r="H1442" s="1">
        <v>135037</v>
      </c>
      <c r="I1442" s="1">
        <v>1410945</v>
      </c>
    </row>
    <row r="1443" spans="1:9" x14ac:dyDescent="0.2">
      <c r="A1443" s="1">
        <v>93700064</v>
      </c>
      <c r="B1443" s="3" t="s">
        <v>15</v>
      </c>
      <c r="C1443" s="1">
        <v>37</v>
      </c>
      <c r="D1443" s="1">
        <v>5</v>
      </c>
      <c r="E1443" s="1">
        <v>4320</v>
      </c>
      <c r="H1443" s="1">
        <v>144202</v>
      </c>
      <c r="I1443" s="1">
        <v>1545982</v>
      </c>
    </row>
    <row r="1444" spans="1:9" x14ac:dyDescent="0.2">
      <c r="A1444" s="1">
        <v>93800064</v>
      </c>
      <c r="B1444" s="3" t="s">
        <v>15</v>
      </c>
      <c r="C1444" s="1">
        <v>38</v>
      </c>
      <c r="D1444" s="1">
        <v>5</v>
      </c>
      <c r="E1444" s="1">
        <v>4500</v>
      </c>
      <c r="H1444" s="1">
        <v>155317</v>
      </c>
      <c r="I1444" s="1">
        <v>1690184</v>
      </c>
    </row>
    <row r="1445" spans="1:9" x14ac:dyDescent="0.2">
      <c r="A1445" s="1">
        <v>93900064</v>
      </c>
      <c r="B1445" s="3" t="s">
        <v>15</v>
      </c>
      <c r="C1445" s="1">
        <v>39</v>
      </c>
      <c r="D1445" s="1">
        <v>5</v>
      </c>
      <c r="E1445" s="1">
        <v>4680</v>
      </c>
      <c r="H1445" s="1">
        <v>166432</v>
      </c>
      <c r="I1445" s="1">
        <v>1845501</v>
      </c>
    </row>
    <row r="1446" spans="1:9" x14ac:dyDescent="0.2">
      <c r="A1446" s="1">
        <v>94000064</v>
      </c>
      <c r="B1446" s="3" t="s">
        <v>15</v>
      </c>
      <c r="C1446" s="1">
        <v>40</v>
      </c>
      <c r="D1446" s="1">
        <v>5</v>
      </c>
      <c r="E1446" s="1">
        <v>4860</v>
      </c>
      <c r="H1446" s="1">
        <v>177547</v>
      </c>
      <c r="I1446" s="1">
        <v>2011933</v>
      </c>
    </row>
    <row r="1447" spans="1:9" x14ac:dyDescent="0.2">
      <c r="A1447" s="1">
        <v>94100064</v>
      </c>
      <c r="B1447" s="3" t="s">
        <v>15</v>
      </c>
      <c r="C1447" s="1">
        <v>41</v>
      </c>
      <c r="D1447" s="1">
        <v>5</v>
      </c>
      <c r="E1447" s="1">
        <v>5040</v>
      </c>
      <c r="H1447" s="1">
        <v>188662</v>
      </c>
      <c r="I1447" s="1">
        <v>2189480</v>
      </c>
    </row>
    <row r="1448" spans="1:9" x14ac:dyDescent="0.2">
      <c r="A1448" s="1">
        <v>94200064</v>
      </c>
      <c r="B1448" s="3" t="s">
        <v>15</v>
      </c>
      <c r="C1448" s="1">
        <v>42</v>
      </c>
      <c r="D1448" s="1">
        <v>5</v>
      </c>
      <c r="E1448" s="1">
        <v>5240</v>
      </c>
      <c r="H1448" s="1">
        <v>201922</v>
      </c>
      <c r="I1448" s="1">
        <v>2378142</v>
      </c>
    </row>
    <row r="1449" spans="1:9" x14ac:dyDescent="0.2">
      <c r="A1449" s="1">
        <v>94300064</v>
      </c>
      <c r="B1449" s="3" t="s">
        <v>15</v>
      </c>
      <c r="C1449" s="1">
        <v>43</v>
      </c>
      <c r="D1449" s="1">
        <v>5</v>
      </c>
      <c r="E1449" s="1">
        <v>5440</v>
      </c>
      <c r="H1449" s="1">
        <v>215182</v>
      </c>
      <c r="I1449" s="1">
        <v>2580064</v>
      </c>
    </row>
    <row r="1450" spans="1:9" x14ac:dyDescent="0.2">
      <c r="A1450" s="1">
        <v>94400064</v>
      </c>
      <c r="B1450" s="3" t="s">
        <v>15</v>
      </c>
      <c r="C1450" s="1">
        <v>44</v>
      </c>
      <c r="D1450" s="1">
        <v>5</v>
      </c>
      <c r="E1450" s="1">
        <v>5640</v>
      </c>
      <c r="H1450" s="1">
        <v>228442</v>
      </c>
      <c r="I1450" s="1">
        <v>2795246</v>
      </c>
    </row>
    <row r="1451" spans="1:9" x14ac:dyDescent="0.2">
      <c r="A1451" s="1">
        <v>94500064</v>
      </c>
      <c r="B1451" s="3" t="s">
        <v>15</v>
      </c>
      <c r="C1451" s="1">
        <v>45</v>
      </c>
      <c r="D1451" s="1">
        <v>5</v>
      </c>
      <c r="E1451" s="1">
        <v>5840</v>
      </c>
      <c r="H1451" s="1">
        <v>241702</v>
      </c>
      <c r="I1451" s="1">
        <v>3023688</v>
      </c>
    </row>
    <row r="1452" spans="1:9" x14ac:dyDescent="0.2">
      <c r="A1452" s="1">
        <v>94600064</v>
      </c>
      <c r="B1452" s="3" t="s">
        <v>15</v>
      </c>
      <c r="C1452" s="1">
        <v>46</v>
      </c>
      <c r="D1452" s="1">
        <v>5</v>
      </c>
      <c r="E1452" s="1">
        <v>6040</v>
      </c>
      <c r="H1452" s="1">
        <v>257302</v>
      </c>
      <c r="I1452" s="1">
        <v>3265390</v>
      </c>
    </row>
    <row r="1453" spans="1:9" x14ac:dyDescent="0.2">
      <c r="A1453" s="1">
        <v>94700064</v>
      </c>
      <c r="B1453" s="3" t="s">
        <v>15</v>
      </c>
      <c r="C1453" s="1">
        <v>47</v>
      </c>
      <c r="D1453" s="1">
        <v>5</v>
      </c>
      <c r="E1453" s="1">
        <v>6260</v>
      </c>
      <c r="H1453" s="1">
        <v>272902</v>
      </c>
      <c r="I1453" s="1">
        <v>3522692</v>
      </c>
    </row>
    <row r="1454" spans="1:9" x14ac:dyDescent="0.2">
      <c r="A1454" s="1">
        <v>94800064</v>
      </c>
      <c r="B1454" s="3" t="s">
        <v>15</v>
      </c>
      <c r="C1454" s="1">
        <v>48</v>
      </c>
      <c r="D1454" s="1">
        <v>5</v>
      </c>
      <c r="E1454" s="1">
        <v>6480</v>
      </c>
      <c r="H1454" s="1">
        <v>288502</v>
      </c>
      <c r="I1454" s="1">
        <v>3795594</v>
      </c>
    </row>
    <row r="1455" spans="1:9" x14ac:dyDescent="0.2">
      <c r="A1455" s="1">
        <v>94900064</v>
      </c>
      <c r="B1455" s="3" t="s">
        <v>15</v>
      </c>
      <c r="C1455" s="1">
        <v>49</v>
      </c>
      <c r="D1455" s="1">
        <v>5</v>
      </c>
      <c r="E1455" s="1">
        <v>6700</v>
      </c>
      <c r="H1455" s="1">
        <v>304102</v>
      </c>
      <c r="I1455" s="1">
        <v>4084096</v>
      </c>
    </row>
    <row r="1456" spans="1:9" x14ac:dyDescent="0.2">
      <c r="A1456" s="1">
        <v>95000064</v>
      </c>
      <c r="B1456" s="3" t="s">
        <v>15</v>
      </c>
      <c r="C1456" s="1">
        <v>50</v>
      </c>
      <c r="D1456" s="1">
        <v>5</v>
      </c>
      <c r="E1456" s="1">
        <v>6920</v>
      </c>
      <c r="H1456" s="1">
        <v>322237</v>
      </c>
      <c r="I1456" s="1">
        <v>4388198</v>
      </c>
    </row>
    <row r="1457" spans="1:9" x14ac:dyDescent="0.2">
      <c r="A1457" s="1">
        <v>90100065</v>
      </c>
      <c r="B1457" s="3" t="s">
        <v>15</v>
      </c>
      <c r="C1457" s="1">
        <v>1</v>
      </c>
      <c r="D1457" s="1">
        <v>5</v>
      </c>
      <c r="E1457" s="1">
        <v>960</v>
      </c>
      <c r="H1457" s="1">
        <v>1901</v>
      </c>
      <c r="I1457" s="1">
        <v>75000</v>
      </c>
    </row>
    <row r="1458" spans="1:9" x14ac:dyDescent="0.2">
      <c r="A1458" s="1">
        <v>90200065</v>
      </c>
      <c r="B1458" s="3" t="s">
        <v>15</v>
      </c>
      <c r="C1458" s="1">
        <v>2</v>
      </c>
      <c r="D1458" s="1">
        <v>5</v>
      </c>
      <c r="E1458" s="1">
        <v>1020</v>
      </c>
      <c r="H1458" s="1">
        <v>2661</v>
      </c>
      <c r="I1458" s="1">
        <v>76901</v>
      </c>
    </row>
    <row r="1459" spans="1:9" x14ac:dyDescent="0.2">
      <c r="A1459" s="1">
        <v>90300065</v>
      </c>
      <c r="B1459" s="3" t="s">
        <v>15</v>
      </c>
      <c r="C1459" s="1">
        <v>3</v>
      </c>
      <c r="D1459" s="1">
        <v>5</v>
      </c>
      <c r="E1459" s="1">
        <v>1080</v>
      </c>
      <c r="H1459" s="1">
        <v>3422</v>
      </c>
      <c r="I1459" s="1">
        <v>79562</v>
      </c>
    </row>
    <row r="1460" spans="1:9" x14ac:dyDescent="0.2">
      <c r="A1460" s="1">
        <v>90400065</v>
      </c>
      <c r="B1460" s="3" t="s">
        <v>15</v>
      </c>
      <c r="C1460" s="1">
        <v>4</v>
      </c>
      <c r="D1460" s="1">
        <v>5</v>
      </c>
      <c r="E1460" s="1">
        <v>1140</v>
      </c>
      <c r="H1460" s="1">
        <v>4182</v>
      </c>
      <c r="I1460" s="1">
        <v>82984</v>
      </c>
    </row>
    <row r="1461" spans="1:9" x14ac:dyDescent="0.2">
      <c r="A1461" s="1">
        <v>90500065</v>
      </c>
      <c r="B1461" s="3" t="s">
        <v>15</v>
      </c>
      <c r="C1461" s="1">
        <v>5</v>
      </c>
      <c r="D1461" s="1">
        <v>5</v>
      </c>
      <c r="E1461" s="1">
        <v>1200</v>
      </c>
      <c r="H1461" s="1">
        <v>4943</v>
      </c>
      <c r="I1461" s="1">
        <v>87166</v>
      </c>
    </row>
    <row r="1462" spans="1:9" x14ac:dyDescent="0.2">
      <c r="A1462" s="1">
        <v>90600065</v>
      </c>
      <c r="B1462" s="3" t="s">
        <v>15</v>
      </c>
      <c r="C1462" s="1">
        <v>6</v>
      </c>
      <c r="D1462" s="1">
        <v>5</v>
      </c>
      <c r="E1462" s="1">
        <v>1260</v>
      </c>
      <c r="H1462" s="1">
        <v>6210</v>
      </c>
      <c r="I1462" s="1">
        <v>92109</v>
      </c>
    </row>
    <row r="1463" spans="1:9" x14ac:dyDescent="0.2">
      <c r="A1463" s="1">
        <v>90700065</v>
      </c>
      <c r="B1463" s="3" t="s">
        <v>15</v>
      </c>
      <c r="C1463" s="1">
        <v>7</v>
      </c>
      <c r="D1463" s="1">
        <v>5</v>
      </c>
      <c r="E1463" s="1">
        <v>1350</v>
      </c>
      <c r="H1463" s="1">
        <v>7478</v>
      </c>
      <c r="I1463" s="1">
        <v>98319</v>
      </c>
    </row>
    <row r="1464" spans="1:9" x14ac:dyDescent="0.2">
      <c r="A1464" s="1">
        <v>90800065</v>
      </c>
      <c r="B1464" s="3" t="s">
        <v>15</v>
      </c>
      <c r="C1464" s="1">
        <v>8</v>
      </c>
      <c r="D1464" s="1">
        <v>5</v>
      </c>
      <c r="E1464" s="1">
        <v>1440</v>
      </c>
      <c r="H1464" s="1">
        <v>8745</v>
      </c>
      <c r="I1464" s="1">
        <v>105797</v>
      </c>
    </row>
    <row r="1465" spans="1:9" x14ac:dyDescent="0.2">
      <c r="A1465" s="1">
        <v>90900065</v>
      </c>
      <c r="B1465" s="3" t="s">
        <v>15</v>
      </c>
      <c r="C1465" s="1">
        <v>9</v>
      </c>
      <c r="D1465" s="1">
        <v>5</v>
      </c>
      <c r="E1465" s="1">
        <v>1530</v>
      </c>
      <c r="H1465" s="1">
        <v>10013</v>
      </c>
      <c r="I1465" s="1">
        <v>114542</v>
      </c>
    </row>
    <row r="1466" spans="1:9" x14ac:dyDescent="0.2">
      <c r="A1466" s="1">
        <v>91000065</v>
      </c>
      <c r="B1466" s="3" t="s">
        <v>15</v>
      </c>
      <c r="C1466" s="1">
        <v>10</v>
      </c>
      <c r="D1466" s="1">
        <v>5</v>
      </c>
      <c r="E1466" s="1">
        <v>1620</v>
      </c>
      <c r="H1466" s="1">
        <v>12041</v>
      </c>
      <c r="I1466" s="1">
        <v>124555</v>
      </c>
    </row>
    <row r="1467" spans="1:9" x14ac:dyDescent="0.2">
      <c r="A1467" s="1">
        <v>91100065</v>
      </c>
      <c r="B1467" s="3" t="s">
        <v>15</v>
      </c>
      <c r="C1467" s="1">
        <v>11</v>
      </c>
      <c r="D1467" s="1">
        <v>5</v>
      </c>
      <c r="E1467" s="1">
        <v>1710</v>
      </c>
      <c r="H1467" s="1">
        <v>14069</v>
      </c>
      <c r="I1467" s="1">
        <v>136596</v>
      </c>
    </row>
    <row r="1468" spans="1:9" x14ac:dyDescent="0.2">
      <c r="A1468" s="1">
        <v>91200065</v>
      </c>
      <c r="B1468" s="3" t="s">
        <v>15</v>
      </c>
      <c r="C1468" s="1">
        <v>12</v>
      </c>
      <c r="D1468" s="1">
        <v>5</v>
      </c>
      <c r="E1468" s="1">
        <v>1830</v>
      </c>
      <c r="H1468" s="1">
        <v>16097</v>
      </c>
      <c r="I1468" s="1">
        <v>150665</v>
      </c>
    </row>
    <row r="1469" spans="1:9" x14ac:dyDescent="0.2">
      <c r="A1469" s="1">
        <v>91300065</v>
      </c>
      <c r="B1469" s="3" t="s">
        <v>15</v>
      </c>
      <c r="C1469" s="1">
        <v>13</v>
      </c>
      <c r="D1469" s="1">
        <v>5</v>
      </c>
      <c r="E1469" s="1">
        <v>1950</v>
      </c>
      <c r="H1469" s="1">
        <v>18125</v>
      </c>
      <c r="I1469" s="1">
        <v>166762</v>
      </c>
    </row>
    <row r="1470" spans="1:9" x14ac:dyDescent="0.2">
      <c r="A1470" s="1">
        <v>91400065</v>
      </c>
      <c r="B1470" s="3" t="s">
        <v>15</v>
      </c>
      <c r="C1470" s="1">
        <v>14</v>
      </c>
      <c r="D1470" s="1">
        <v>5</v>
      </c>
      <c r="E1470" s="1">
        <v>2070</v>
      </c>
      <c r="H1470" s="1">
        <v>21167</v>
      </c>
      <c r="I1470" s="1">
        <v>184887</v>
      </c>
    </row>
    <row r="1471" spans="1:9" x14ac:dyDescent="0.2">
      <c r="A1471" s="1">
        <v>91500065</v>
      </c>
      <c r="B1471" s="3" t="s">
        <v>15</v>
      </c>
      <c r="C1471" s="1">
        <v>15</v>
      </c>
      <c r="D1471" s="1">
        <v>5</v>
      </c>
      <c r="E1471" s="1">
        <v>2190</v>
      </c>
      <c r="H1471" s="1">
        <v>24209</v>
      </c>
      <c r="I1471" s="1">
        <v>206054</v>
      </c>
    </row>
    <row r="1472" spans="1:9" x14ac:dyDescent="0.2">
      <c r="A1472" s="1">
        <v>91600065</v>
      </c>
      <c r="B1472" s="3" t="s">
        <v>15</v>
      </c>
      <c r="C1472" s="1">
        <v>16</v>
      </c>
      <c r="D1472" s="1">
        <v>5</v>
      </c>
      <c r="E1472" s="1">
        <v>2310</v>
      </c>
      <c r="H1472" s="1">
        <v>27251</v>
      </c>
      <c r="I1472" s="1">
        <v>230263</v>
      </c>
    </row>
    <row r="1473" spans="1:9" x14ac:dyDescent="0.2">
      <c r="A1473" s="1">
        <v>91700065</v>
      </c>
      <c r="B1473" s="3" t="s">
        <v>15</v>
      </c>
      <c r="C1473" s="1">
        <v>17</v>
      </c>
      <c r="D1473" s="1">
        <v>5</v>
      </c>
      <c r="E1473" s="1">
        <v>2460</v>
      </c>
      <c r="H1473" s="1">
        <v>30293</v>
      </c>
      <c r="I1473" s="1">
        <v>257514</v>
      </c>
    </row>
    <row r="1474" spans="1:9" x14ac:dyDescent="0.2">
      <c r="A1474" s="1">
        <v>91800065</v>
      </c>
      <c r="B1474" s="3" t="s">
        <v>15</v>
      </c>
      <c r="C1474" s="1">
        <v>18</v>
      </c>
      <c r="D1474" s="1">
        <v>5</v>
      </c>
      <c r="E1474" s="1">
        <v>2610</v>
      </c>
      <c r="H1474" s="1">
        <v>34602</v>
      </c>
      <c r="I1474" s="1">
        <v>287807</v>
      </c>
    </row>
    <row r="1475" spans="1:9" x14ac:dyDescent="0.2">
      <c r="A1475" s="1">
        <v>91900065</v>
      </c>
      <c r="B1475" s="3" t="s">
        <v>15</v>
      </c>
      <c r="C1475" s="1">
        <v>19</v>
      </c>
      <c r="D1475" s="1">
        <v>5</v>
      </c>
      <c r="E1475" s="1">
        <v>2760</v>
      </c>
      <c r="H1475" s="1">
        <v>38912</v>
      </c>
      <c r="I1475" s="1">
        <v>322409</v>
      </c>
    </row>
    <row r="1476" spans="1:9" x14ac:dyDescent="0.2">
      <c r="A1476" s="1">
        <v>92000065</v>
      </c>
      <c r="B1476" s="3" t="s">
        <v>15</v>
      </c>
      <c r="C1476" s="1">
        <v>20</v>
      </c>
      <c r="D1476" s="1">
        <v>5</v>
      </c>
      <c r="E1476" s="1">
        <v>2910</v>
      </c>
      <c r="H1476" s="1">
        <v>43221</v>
      </c>
      <c r="I1476" s="1">
        <v>361321</v>
      </c>
    </row>
    <row r="1477" spans="1:9" x14ac:dyDescent="0.2">
      <c r="A1477" s="1">
        <v>92100065</v>
      </c>
      <c r="B1477" s="3" t="s">
        <v>15</v>
      </c>
      <c r="C1477" s="1">
        <v>21</v>
      </c>
      <c r="D1477" s="1">
        <v>5</v>
      </c>
      <c r="E1477" s="1">
        <v>3060</v>
      </c>
      <c r="H1477" s="1">
        <v>47531</v>
      </c>
      <c r="I1477" s="1">
        <v>404542</v>
      </c>
    </row>
    <row r="1478" spans="1:9" x14ac:dyDescent="0.2">
      <c r="A1478" s="1">
        <v>92200065</v>
      </c>
      <c r="B1478" s="3" t="s">
        <v>15</v>
      </c>
      <c r="C1478" s="1">
        <v>22</v>
      </c>
      <c r="D1478" s="1">
        <v>5</v>
      </c>
      <c r="E1478" s="1">
        <v>3240</v>
      </c>
      <c r="H1478" s="1">
        <v>53361</v>
      </c>
      <c r="I1478" s="1">
        <v>452073</v>
      </c>
    </row>
    <row r="1479" spans="1:9" x14ac:dyDescent="0.2">
      <c r="A1479" s="1">
        <v>92300065</v>
      </c>
      <c r="B1479" s="3" t="s">
        <v>15</v>
      </c>
      <c r="C1479" s="1">
        <v>23</v>
      </c>
      <c r="D1479" s="1">
        <v>5</v>
      </c>
      <c r="E1479" s="1">
        <v>3420</v>
      </c>
      <c r="H1479" s="1">
        <v>59192</v>
      </c>
      <c r="I1479" s="1">
        <v>505434</v>
      </c>
    </row>
    <row r="1480" spans="1:9" x14ac:dyDescent="0.2">
      <c r="A1480" s="1">
        <v>92400065</v>
      </c>
      <c r="B1480" s="3" t="s">
        <v>15</v>
      </c>
      <c r="C1480" s="1">
        <v>24</v>
      </c>
      <c r="D1480" s="1">
        <v>5</v>
      </c>
      <c r="E1480" s="1">
        <v>3600</v>
      </c>
      <c r="H1480" s="1">
        <v>65022</v>
      </c>
      <c r="I1480" s="1">
        <v>564626</v>
      </c>
    </row>
    <row r="1481" spans="1:9" x14ac:dyDescent="0.2">
      <c r="A1481" s="1">
        <v>92500065</v>
      </c>
      <c r="B1481" s="3" t="s">
        <v>15</v>
      </c>
      <c r="C1481" s="1">
        <v>25</v>
      </c>
      <c r="D1481" s="1">
        <v>5</v>
      </c>
      <c r="E1481" s="1">
        <v>3780</v>
      </c>
      <c r="H1481" s="1">
        <v>70853</v>
      </c>
      <c r="I1481" s="1">
        <v>629648</v>
      </c>
    </row>
    <row r="1482" spans="1:9" x14ac:dyDescent="0.2">
      <c r="A1482" s="1">
        <v>92600065</v>
      </c>
      <c r="B1482" s="3" t="s">
        <v>15</v>
      </c>
      <c r="C1482" s="1">
        <v>26</v>
      </c>
      <c r="D1482" s="1">
        <v>5</v>
      </c>
      <c r="E1482" s="1">
        <v>3960</v>
      </c>
      <c r="H1482" s="1">
        <v>78458</v>
      </c>
      <c r="I1482" s="1">
        <v>700501</v>
      </c>
    </row>
    <row r="1483" spans="1:9" x14ac:dyDescent="0.2">
      <c r="A1483" s="1">
        <v>92700065</v>
      </c>
      <c r="B1483" s="3" t="s">
        <v>15</v>
      </c>
      <c r="C1483" s="1">
        <v>27</v>
      </c>
      <c r="D1483" s="1">
        <v>5</v>
      </c>
      <c r="E1483" s="1">
        <v>4170</v>
      </c>
      <c r="H1483" s="1">
        <v>86063</v>
      </c>
      <c r="I1483" s="1">
        <v>778959</v>
      </c>
    </row>
    <row r="1484" spans="1:9" x14ac:dyDescent="0.2">
      <c r="A1484" s="1">
        <v>92800065</v>
      </c>
      <c r="B1484" s="3" t="s">
        <v>15</v>
      </c>
      <c r="C1484" s="1">
        <v>28</v>
      </c>
      <c r="D1484" s="1">
        <v>5</v>
      </c>
      <c r="E1484" s="1">
        <v>4380</v>
      </c>
      <c r="H1484" s="1">
        <v>93668</v>
      </c>
      <c r="I1484" s="1">
        <v>865022</v>
      </c>
    </row>
    <row r="1485" spans="1:9" x14ac:dyDescent="0.2">
      <c r="A1485" s="1">
        <v>92900065</v>
      </c>
      <c r="B1485" s="3" t="s">
        <v>15</v>
      </c>
      <c r="C1485" s="1">
        <v>29</v>
      </c>
      <c r="D1485" s="1">
        <v>5</v>
      </c>
      <c r="E1485" s="1">
        <v>4590</v>
      </c>
      <c r="H1485" s="1">
        <v>101273</v>
      </c>
      <c r="I1485" s="1">
        <v>958690</v>
      </c>
    </row>
    <row r="1486" spans="1:9" x14ac:dyDescent="0.2">
      <c r="A1486" s="1">
        <v>93000065</v>
      </c>
      <c r="B1486" s="3" t="s">
        <v>15</v>
      </c>
      <c r="C1486" s="1">
        <v>30</v>
      </c>
      <c r="D1486" s="1">
        <v>5</v>
      </c>
      <c r="E1486" s="1">
        <v>4800</v>
      </c>
      <c r="H1486" s="1">
        <v>110906</v>
      </c>
      <c r="I1486" s="1">
        <v>1059963</v>
      </c>
    </row>
    <row r="1487" spans="1:9" x14ac:dyDescent="0.2">
      <c r="A1487" s="1">
        <v>93100065</v>
      </c>
      <c r="B1487" s="3" t="s">
        <v>15</v>
      </c>
      <c r="C1487" s="1">
        <v>31</v>
      </c>
      <c r="D1487" s="1">
        <v>5</v>
      </c>
      <c r="E1487" s="1">
        <v>5010</v>
      </c>
      <c r="H1487" s="1">
        <v>120539</v>
      </c>
      <c r="I1487" s="1">
        <v>1170869</v>
      </c>
    </row>
    <row r="1488" spans="1:9" x14ac:dyDescent="0.2">
      <c r="A1488" s="1">
        <v>93200065</v>
      </c>
      <c r="B1488" s="3" t="s">
        <v>15</v>
      </c>
      <c r="C1488" s="1">
        <v>32</v>
      </c>
      <c r="D1488" s="1">
        <v>5</v>
      </c>
      <c r="E1488" s="1">
        <v>5250</v>
      </c>
      <c r="H1488" s="1">
        <v>130172</v>
      </c>
      <c r="I1488" s="1">
        <v>1291408</v>
      </c>
    </row>
    <row r="1489" spans="1:9" x14ac:dyDescent="0.2">
      <c r="A1489" s="1">
        <v>93300065</v>
      </c>
      <c r="B1489" s="3" t="s">
        <v>15</v>
      </c>
      <c r="C1489" s="1">
        <v>33</v>
      </c>
      <c r="D1489" s="1">
        <v>5</v>
      </c>
      <c r="E1489" s="1">
        <v>5490</v>
      </c>
      <c r="H1489" s="1">
        <v>139805</v>
      </c>
      <c r="I1489" s="1">
        <v>1421580</v>
      </c>
    </row>
    <row r="1490" spans="1:9" x14ac:dyDescent="0.2">
      <c r="A1490" s="1">
        <v>93400065</v>
      </c>
      <c r="B1490" s="3" t="s">
        <v>15</v>
      </c>
      <c r="C1490" s="1">
        <v>34</v>
      </c>
      <c r="D1490" s="1">
        <v>5</v>
      </c>
      <c r="E1490" s="1">
        <v>5730</v>
      </c>
      <c r="H1490" s="1">
        <v>151719</v>
      </c>
      <c r="I1490" s="1">
        <v>1561385</v>
      </c>
    </row>
    <row r="1491" spans="1:9" x14ac:dyDescent="0.2">
      <c r="A1491" s="1">
        <v>93500065</v>
      </c>
      <c r="B1491" s="3" t="s">
        <v>15</v>
      </c>
      <c r="C1491" s="1">
        <v>35</v>
      </c>
      <c r="D1491" s="1">
        <v>5</v>
      </c>
      <c r="E1491" s="1">
        <v>5970</v>
      </c>
      <c r="H1491" s="1">
        <v>163634</v>
      </c>
      <c r="I1491" s="1">
        <v>1713104</v>
      </c>
    </row>
    <row r="1492" spans="1:9" x14ac:dyDescent="0.2">
      <c r="A1492" s="1">
        <v>93600065</v>
      </c>
      <c r="B1492" s="3" t="s">
        <v>15</v>
      </c>
      <c r="C1492" s="1">
        <v>36</v>
      </c>
      <c r="D1492" s="1">
        <v>5</v>
      </c>
      <c r="E1492" s="1">
        <v>6210</v>
      </c>
      <c r="H1492" s="1">
        <v>175548</v>
      </c>
      <c r="I1492" s="1">
        <v>1876738</v>
      </c>
    </row>
    <row r="1493" spans="1:9" x14ac:dyDescent="0.2">
      <c r="A1493" s="1">
        <v>93700065</v>
      </c>
      <c r="B1493" s="3" t="s">
        <v>15</v>
      </c>
      <c r="C1493" s="1">
        <v>37</v>
      </c>
      <c r="D1493" s="1">
        <v>5</v>
      </c>
      <c r="E1493" s="1">
        <v>6480</v>
      </c>
      <c r="H1493" s="1">
        <v>187463</v>
      </c>
      <c r="I1493" s="1">
        <v>2052286</v>
      </c>
    </row>
    <row r="1494" spans="1:9" x14ac:dyDescent="0.2">
      <c r="A1494" s="1">
        <v>93800065</v>
      </c>
      <c r="B1494" s="3" t="s">
        <v>15</v>
      </c>
      <c r="C1494" s="1">
        <v>38</v>
      </c>
      <c r="D1494" s="1">
        <v>5</v>
      </c>
      <c r="E1494" s="1">
        <v>6750</v>
      </c>
      <c r="H1494" s="1">
        <v>201912</v>
      </c>
      <c r="I1494" s="1">
        <v>2239749</v>
      </c>
    </row>
    <row r="1495" spans="1:9" x14ac:dyDescent="0.2">
      <c r="A1495" s="1">
        <v>93900065</v>
      </c>
      <c r="B1495" s="3" t="s">
        <v>15</v>
      </c>
      <c r="C1495" s="1">
        <v>39</v>
      </c>
      <c r="D1495" s="1">
        <v>5</v>
      </c>
      <c r="E1495" s="1">
        <v>7020</v>
      </c>
      <c r="H1495" s="1">
        <v>216362</v>
      </c>
      <c r="I1495" s="1">
        <v>2441661</v>
      </c>
    </row>
    <row r="1496" spans="1:9" x14ac:dyDescent="0.2">
      <c r="A1496" s="1">
        <v>94000065</v>
      </c>
      <c r="B1496" s="3" t="s">
        <v>15</v>
      </c>
      <c r="C1496" s="1">
        <v>40</v>
      </c>
      <c r="D1496" s="1">
        <v>5</v>
      </c>
      <c r="E1496" s="1">
        <v>7290</v>
      </c>
      <c r="H1496" s="1">
        <v>230811</v>
      </c>
      <c r="I1496" s="1">
        <v>2658023</v>
      </c>
    </row>
    <row r="1497" spans="1:9" x14ac:dyDescent="0.2">
      <c r="A1497" s="1">
        <v>94100065</v>
      </c>
      <c r="B1497" s="3" t="s">
        <v>15</v>
      </c>
      <c r="C1497" s="1">
        <v>41</v>
      </c>
      <c r="D1497" s="1">
        <v>5</v>
      </c>
      <c r="E1497" s="1">
        <v>7560</v>
      </c>
      <c r="H1497" s="1">
        <v>245261</v>
      </c>
      <c r="I1497" s="1">
        <v>2888834</v>
      </c>
    </row>
    <row r="1498" spans="1:9" x14ac:dyDescent="0.2">
      <c r="A1498" s="1">
        <v>94200065</v>
      </c>
      <c r="B1498" s="3" t="s">
        <v>15</v>
      </c>
      <c r="C1498" s="1">
        <v>42</v>
      </c>
      <c r="D1498" s="1">
        <v>5</v>
      </c>
      <c r="E1498" s="1">
        <v>7860</v>
      </c>
      <c r="H1498" s="1">
        <v>262499</v>
      </c>
      <c r="I1498" s="1">
        <v>3134095</v>
      </c>
    </row>
    <row r="1499" spans="1:9" x14ac:dyDescent="0.2">
      <c r="A1499" s="1">
        <v>94300065</v>
      </c>
      <c r="B1499" s="3" t="s">
        <v>15</v>
      </c>
      <c r="C1499" s="1">
        <v>43</v>
      </c>
      <c r="D1499" s="1">
        <v>5</v>
      </c>
      <c r="E1499" s="1">
        <v>8160</v>
      </c>
      <c r="H1499" s="1">
        <v>279737</v>
      </c>
      <c r="I1499" s="1">
        <v>3396594</v>
      </c>
    </row>
    <row r="1500" spans="1:9" x14ac:dyDescent="0.2">
      <c r="A1500" s="1">
        <v>94400065</v>
      </c>
      <c r="B1500" s="3" t="s">
        <v>15</v>
      </c>
      <c r="C1500" s="1">
        <v>44</v>
      </c>
      <c r="D1500" s="1">
        <v>5</v>
      </c>
      <c r="E1500" s="1">
        <v>8460</v>
      </c>
      <c r="H1500" s="1">
        <v>296975</v>
      </c>
      <c r="I1500" s="1">
        <v>3676331</v>
      </c>
    </row>
    <row r="1501" spans="1:9" x14ac:dyDescent="0.2">
      <c r="A1501" s="1">
        <v>94500065</v>
      </c>
      <c r="B1501" s="3" t="s">
        <v>15</v>
      </c>
      <c r="C1501" s="1">
        <v>45</v>
      </c>
      <c r="D1501" s="1">
        <v>5</v>
      </c>
      <c r="E1501" s="1">
        <v>8760</v>
      </c>
      <c r="H1501" s="1">
        <v>314213</v>
      </c>
      <c r="I1501" s="1">
        <v>3973306</v>
      </c>
    </row>
    <row r="1502" spans="1:9" x14ac:dyDescent="0.2">
      <c r="A1502" s="1">
        <v>94600065</v>
      </c>
      <c r="B1502" s="3" t="s">
        <v>15</v>
      </c>
      <c r="C1502" s="1">
        <v>46</v>
      </c>
      <c r="D1502" s="1">
        <v>5</v>
      </c>
      <c r="E1502" s="1">
        <v>9060</v>
      </c>
      <c r="H1502" s="1">
        <v>334493</v>
      </c>
      <c r="I1502" s="1">
        <v>4287519</v>
      </c>
    </row>
    <row r="1503" spans="1:9" x14ac:dyDescent="0.2">
      <c r="A1503" s="1">
        <v>94700065</v>
      </c>
      <c r="B1503" s="3" t="s">
        <v>15</v>
      </c>
      <c r="C1503" s="1">
        <v>47</v>
      </c>
      <c r="D1503" s="1">
        <v>5</v>
      </c>
      <c r="E1503" s="1">
        <v>9390</v>
      </c>
      <c r="H1503" s="1">
        <v>354773</v>
      </c>
      <c r="I1503" s="1">
        <v>4622012</v>
      </c>
    </row>
    <row r="1504" spans="1:9" x14ac:dyDescent="0.2">
      <c r="A1504" s="1">
        <v>94800065</v>
      </c>
      <c r="B1504" s="3" t="s">
        <v>15</v>
      </c>
      <c r="C1504" s="1">
        <v>48</v>
      </c>
      <c r="D1504" s="1">
        <v>5</v>
      </c>
      <c r="E1504" s="1">
        <v>9720</v>
      </c>
      <c r="H1504" s="1">
        <v>375053</v>
      </c>
      <c r="I1504" s="1">
        <v>4976785</v>
      </c>
    </row>
    <row r="1505" spans="1:9" x14ac:dyDescent="0.2">
      <c r="A1505" s="1">
        <v>94900065</v>
      </c>
      <c r="B1505" s="3" t="s">
        <v>15</v>
      </c>
      <c r="C1505" s="1">
        <v>49</v>
      </c>
      <c r="D1505" s="1">
        <v>5</v>
      </c>
      <c r="E1505" s="1">
        <v>10050</v>
      </c>
      <c r="H1505" s="1">
        <v>395333</v>
      </c>
      <c r="I1505" s="1">
        <v>5351838</v>
      </c>
    </row>
    <row r="1506" spans="1:9" x14ac:dyDescent="0.2">
      <c r="A1506" s="1">
        <v>95000065</v>
      </c>
      <c r="B1506" s="3" t="s">
        <v>15</v>
      </c>
      <c r="C1506" s="1">
        <v>50</v>
      </c>
      <c r="D1506" s="1">
        <v>5</v>
      </c>
      <c r="E1506" s="1">
        <v>10380</v>
      </c>
      <c r="H1506" s="1">
        <v>418908</v>
      </c>
      <c r="I1506" s="1">
        <v>5747171</v>
      </c>
    </row>
    <row r="1507" spans="1:9" x14ac:dyDescent="0.2">
      <c r="A1507" s="1">
        <v>90100071</v>
      </c>
      <c r="B1507" s="3" t="s">
        <v>16</v>
      </c>
      <c r="C1507" s="1">
        <v>1</v>
      </c>
      <c r="D1507" s="1">
        <v>26</v>
      </c>
      <c r="E1507" s="1">
        <v>165</v>
      </c>
      <c r="H1507" s="1">
        <v>750</v>
      </c>
      <c r="I1507" s="1">
        <v>240</v>
      </c>
    </row>
    <row r="1508" spans="1:9" x14ac:dyDescent="0.2">
      <c r="A1508" s="1">
        <v>90200071</v>
      </c>
      <c r="B1508" s="3" t="s">
        <v>16</v>
      </c>
      <c r="C1508" s="1">
        <v>2</v>
      </c>
      <c r="D1508" s="1">
        <v>26</v>
      </c>
      <c r="E1508" s="1">
        <v>205</v>
      </c>
      <c r="H1508" s="1">
        <v>1050</v>
      </c>
      <c r="I1508" s="1">
        <v>990</v>
      </c>
    </row>
    <row r="1509" spans="1:9" x14ac:dyDescent="0.2">
      <c r="A1509" s="1">
        <v>90300071</v>
      </c>
      <c r="B1509" s="3" t="s">
        <v>16</v>
      </c>
      <c r="C1509" s="1">
        <v>3</v>
      </c>
      <c r="D1509" s="1">
        <v>26</v>
      </c>
      <c r="E1509" s="1">
        <v>245</v>
      </c>
      <c r="H1509" s="1">
        <v>1350</v>
      </c>
      <c r="I1509" s="1">
        <v>2040</v>
      </c>
    </row>
    <row r="1510" spans="1:9" x14ac:dyDescent="0.2">
      <c r="A1510" s="1">
        <v>90400071</v>
      </c>
      <c r="B1510" s="3" t="s">
        <v>16</v>
      </c>
      <c r="C1510" s="1">
        <v>4</v>
      </c>
      <c r="D1510" s="1">
        <v>26</v>
      </c>
      <c r="E1510" s="1">
        <v>285</v>
      </c>
      <c r="H1510" s="1">
        <v>1650</v>
      </c>
      <c r="I1510" s="1">
        <v>3390</v>
      </c>
    </row>
    <row r="1511" spans="1:9" x14ac:dyDescent="0.2">
      <c r="A1511" s="1">
        <v>90500071</v>
      </c>
      <c r="B1511" s="3" t="s">
        <v>16</v>
      </c>
      <c r="C1511" s="1">
        <v>5</v>
      </c>
      <c r="D1511" s="1">
        <v>26</v>
      </c>
      <c r="E1511" s="1">
        <v>325</v>
      </c>
      <c r="H1511" s="1">
        <v>1950</v>
      </c>
      <c r="I1511" s="1">
        <v>5040</v>
      </c>
    </row>
    <row r="1512" spans="1:9" x14ac:dyDescent="0.2">
      <c r="A1512" s="1">
        <v>90600071</v>
      </c>
      <c r="B1512" s="3" t="s">
        <v>16</v>
      </c>
      <c r="C1512" s="1">
        <v>6</v>
      </c>
      <c r="D1512" s="1">
        <v>26</v>
      </c>
      <c r="E1512" s="1">
        <v>365</v>
      </c>
      <c r="H1512" s="1">
        <v>2450</v>
      </c>
      <c r="I1512" s="1">
        <v>6990</v>
      </c>
    </row>
    <row r="1513" spans="1:9" x14ac:dyDescent="0.2">
      <c r="A1513" s="1">
        <v>90700071</v>
      </c>
      <c r="B1513" s="3" t="s">
        <v>16</v>
      </c>
      <c r="C1513" s="1">
        <v>7</v>
      </c>
      <c r="D1513" s="1">
        <v>26</v>
      </c>
      <c r="E1513" s="1">
        <v>405</v>
      </c>
      <c r="H1513" s="1">
        <v>2950</v>
      </c>
      <c r="I1513" s="1">
        <v>9440</v>
      </c>
    </row>
    <row r="1514" spans="1:9" x14ac:dyDescent="0.2">
      <c r="A1514" s="1">
        <v>90800071</v>
      </c>
      <c r="B1514" s="3" t="s">
        <v>16</v>
      </c>
      <c r="C1514" s="1">
        <v>8</v>
      </c>
      <c r="D1514" s="1">
        <v>26</v>
      </c>
      <c r="E1514" s="1">
        <v>445</v>
      </c>
      <c r="H1514" s="1">
        <v>3450</v>
      </c>
      <c r="I1514" s="1">
        <v>12390</v>
      </c>
    </row>
    <row r="1515" spans="1:9" x14ac:dyDescent="0.2">
      <c r="A1515" s="1">
        <v>90900071</v>
      </c>
      <c r="B1515" s="3" t="s">
        <v>16</v>
      </c>
      <c r="C1515" s="1">
        <v>9</v>
      </c>
      <c r="D1515" s="1">
        <v>26</v>
      </c>
      <c r="E1515" s="1">
        <v>485</v>
      </c>
      <c r="H1515" s="1">
        <v>3950</v>
      </c>
      <c r="I1515" s="1">
        <v>15840</v>
      </c>
    </row>
    <row r="1516" spans="1:9" x14ac:dyDescent="0.2">
      <c r="A1516" s="1">
        <v>91000071</v>
      </c>
      <c r="B1516" s="3" t="s">
        <v>16</v>
      </c>
      <c r="C1516" s="1">
        <v>10</v>
      </c>
      <c r="D1516" s="1">
        <v>26</v>
      </c>
      <c r="E1516" s="1">
        <v>525</v>
      </c>
      <c r="H1516" s="1">
        <v>4750</v>
      </c>
      <c r="I1516" s="1">
        <v>19790</v>
      </c>
    </row>
    <row r="1517" spans="1:9" x14ac:dyDescent="0.2">
      <c r="A1517" s="1">
        <v>91100071</v>
      </c>
      <c r="B1517" s="3" t="s">
        <v>16</v>
      </c>
      <c r="C1517" s="1">
        <v>11</v>
      </c>
      <c r="D1517" s="1">
        <v>26</v>
      </c>
      <c r="E1517" s="1">
        <v>565</v>
      </c>
      <c r="H1517" s="1">
        <v>5550</v>
      </c>
      <c r="I1517" s="1">
        <v>24540</v>
      </c>
    </row>
    <row r="1518" spans="1:9" x14ac:dyDescent="0.2">
      <c r="A1518" s="1">
        <v>91200071</v>
      </c>
      <c r="B1518" s="3" t="s">
        <v>16</v>
      </c>
      <c r="C1518" s="1">
        <v>12</v>
      </c>
      <c r="D1518" s="1">
        <v>26</v>
      </c>
      <c r="E1518" s="1">
        <v>605</v>
      </c>
      <c r="H1518" s="1">
        <v>6350</v>
      </c>
      <c r="I1518" s="1">
        <v>30090</v>
      </c>
    </row>
    <row r="1519" spans="1:9" x14ac:dyDescent="0.2">
      <c r="A1519" s="1">
        <v>91300071</v>
      </c>
      <c r="B1519" s="3" t="s">
        <v>16</v>
      </c>
      <c r="C1519" s="1">
        <v>13</v>
      </c>
      <c r="D1519" s="1">
        <v>26</v>
      </c>
      <c r="E1519" s="1">
        <v>645</v>
      </c>
      <c r="H1519" s="1">
        <v>7150</v>
      </c>
      <c r="I1519" s="1">
        <v>36440</v>
      </c>
    </row>
    <row r="1520" spans="1:9" x14ac:dyDescent="0.2">
      <c r="A1520" s="1">
        <v>91400071</v>
      </c>
      <c r="B1520" s="3" t="s">
        <v>16</v>
      </c>
      <c r="C1520" s="1">
        <v>14</v>
      </c>
      <c r="D1520" s="1">
        <v>26</v>
      </c>
      <c r="E1520" s="1">
        <v>685</v>
      </c>
      <c r="H1520" s="1">
        <v>8350</v>
      </c>
      <c r="I1520" s="1">
        <v>43590</v>
      </c>
    </row>
    <row r="1521" spans="1:9" x14ac:dyDescent="0.2">
      <c r="A1521" s="1">
        <v>91500071</v>
      </c>
      <c r="B1521" s="3" t="s">
        <v>16</v>
      </c>
      <c r="C1521" s="1">
        <v>15</v>
      </c>
      <c r="D1521" s="1">
        <v>26</v>
      </c>
      <c r="E1521" s="1">
        <v>725</v>
      </c>
      <c r="H1521" s="1">
        <v>9550</v>
      </c>
      <c r="I1521" s="1">
        <v>51940</v>
      </c>
    </row>
    <row r="1522" spans="1:9" x14ac:dyDescent="0.2">
      <c r="A1522" s="1">
        <v>91600071</v>
      </c>
      <c r="B1522" s="3" t="s">
        <v>16</v>
      </c>
      <c r="C1522" s="1">
        <v>16</v>
      </c>
      <c r="D1522" s="1">
        <v>26</v>
      </c>
      <c r="E1522" s="1">
        <v>765</v>
      </c>
      <c r="H1522" s="1">
        <v>10750</v>
      </c>
      <c r="I1522" s="1">
        <v>61490</v>
      </c>
    </row>
    <row r="1523" spans="1:9" x14ac:dyDescent="0.2">
      <c r="A1523" s="1">
        <v>91700071</v>
      </c>
      <c r="B1523" s="3" t="s">
        <v>16</v>
      </c>
      <c r="C1523" s="1">
        <v>17</v>
      </c>
      <c r="D1523" s="1">
        <v>26</v>
      </c>
      <c r="E1523" s="1">
        <v>805</v>
      </c>
      <c r="H1523" s="1">
        <v>11950</v>
      </c>
      <c r="I1523" s="1">
        <v>72240</v>
      </c>
    </row>
    <row r="1524" spans="1:9" x14ac:dyDescent="0.2">
      <c r="A1524" s="1">
        <v>91800071</v>
      </c>
      <c r="B1524" s="3" t="s">
        <v>16</v>
      </c>
      <c r="C1524" s="1">
        <v>18</v>
      </c>
      <c r="D1524" s="1">
        <v>26</v>
      </c>
      <c r="E1524" s="1">
        <v>845</v>
      </c>
      <c r="H1524" s="1">
        <v>13650</v>
      </c>
      <c r="I1524" s="1">
        <v>84190</v>
      </c>
    </row>
    <row r="1525" spans="1:9" x14ac:dyDescent="0.2">
      <c r="A1525" s="1">
        <v>91900071</v>
      </c>
      <c r="B1525" s="3" t="s">
        <v>16</v>
      </c>
      <c r="C1525" s="1">
        <v>19</v>
      </c>
      <c r="D1525" s="1">
        <v>26</v>
      </c>
      <c r="E1525" s="1">
        <v>885</v>
      </c>
      <c r="H1525" s="1">
        <v>15350</v>
      </c>
      <c r="I1525" s="1">
        <v>97840</v>
      </c>
    </row>
    <row r="1526" spans="1:9" x14ac:dyDescent="0.2">
      <c r="A1526" s="1">
        <v>92000071</v>
      </c>
      <c r="B1526" s="3" t="s">
        <v>16</v>
      </c>
      <c r="C1526" s="1">
        <v>20</v>
      </c>
      <c r="D1526" s="1">
        <v>26</v>
      </c>
      <c r="E1526" s="1">
        <v>925</v>
      </c>
      <c r="H1526" s="1">
        <v>17050</v>
      </c>
      <c r="I1526" s="1">
        <v>113190</v>
      </c>
    </row>
    <row r="1527" spans="1:9" x14ac:dyDescent="0.2">
      <c r="A1527" s="1">
        <v>92100071</v>
      </c>
      <c r="B1527" s="3" t="s">
        <v>16</v>
      </c>
      <c r="C1527" s="1">
        <v>21</v>
      </c>
      <c r="D1527" s="1">
        <v>26</v>
      </c>
      <c r="E1527" s="1">
        <v>965</v>
      </c>
      <c r="H1527" s="1">
        <v>18750</v>
      </c>
      <c r="I1527" s="1">
        <v>130240</v>
      </c>
    </row>
    <row r="1528" spans="1:9" x14ac:dyDescent="0.2">
      <c r="A1528" s="1">
        <v>92200071</v>
      </c>
      <c r="B1528" s="3" t="s">
        <v>16</v>
      </c>
      <c r="C1528" s="1">
        <v>22</v>
      </c>
      <c r="D1528" s="1">
        <v>26</v>
      </c>
      <c r="E1528" s="1">
        <v>1005</v>
      </c>
      <c r="H1528" s="1">
        <v>21050</v>
      </c>
      <c r="I1528" s="1">
        <v>148990</v>
      </c>
    </row>
    <row r="1529" spans="1:9" x14ac:dyDescent="0.2">
      <c r="A1529" s="1">
        <v>92300071</v>
      </c>
      <c r="B1529" s="3" t="s">
        <v>16</v>
      </c>
      <c r="C1529" s="1">
        <v>23</v>
      </c>
      <c r="D1529" s="1">
        <v>26</v>
      </c>
      <c r="E1529" s="1">
        <v>1045</v>
      </c>
      <c r="H1529" s="1">
        <v>23350</v>
      </c>
      <c r="I1529" s="1">
        <v>170040</v>
      </c>
    </row>
    <row r="1530" spans="1:9" x14ac:dyDescent="0.2">
      <c r="A1530" s="1">
        <v>92400071</v>
      </c>
      <c r="B1530" s="3" t="s">
        <v>16</v>
      </c>
      <c r="C1530" s="1">
        <v>24</v>
      </c>
      <c r="D1530" s="1">
        <v>26</v>
      </c>
      <c r="E1530" s="1">
        <v>1085</v>
      </c>
      <c r="H1530" s="1">
        <v>25650</v>
      </c>
      <c r="I1530" s="1">
        <v>193390</v>
      </c>
    </row>
    <row r="1531" spans="1:9" x14ac:dyDescent="0.2">
      <c r="A1531" s="1">
        <v>92500071</v>
      </c>
      <c r="B1531" s="3" t="s">
        <v>16</v>
      </c>
      <c r="C1531" s="1">
        <v>25</v>
      </c>
      <c r="D1531" s="1">
        <v>26</v>
      </c>
      <c r="E1531" s="1">
        <v>1125</v>
      </c>
      <c r="H1531" s="1">
        <v>27950</v>
      </c>
      <c r="I1531" s="1">
        <v>219040</v>
      </c>
    </row>
    <row r="1532" spans="1:9" x14ac:dyDescent="0.2">
      <c r="A1532" s="1">
        <v>92600071</v>
      </c>
      <c r="B1532" s="3" t="s">
        <v>16</v>
      </c>
      <c r="C1532" s="1">
        <v>26</v>
      </c>
      <c r="D1532" s="1">
        <v>26</v>
      </c>
      <c r="E1532" s="1">
        <v>1165</v>
      </c>
      <c r="H1532" s="1">
        <v>30950</v>
      </c>
      <c r="I1532" s="1">
        <v>246990</v>
      </c>
    </row>
    <row r="1533" spans="1:9" x14ac:dyDescent="0.2">
      <c r="A1533" s="1">
        <v>92700071</v>
      </c>
      <c r="B1533" s="3" t="s">
        <v>16</v>
      </c>
      <c r="C1533" s="1">
        <v>27</v>
      </c>
      <c r="D1533" s="1">
        <v>26</v>
      </c>
      <c r="E1533" s="1">
        <v>1205</v>
      </c>
      <c r="H1533" s="1">
        <v>33950</v>
      </c>
      <c r="I1533" s="1">
        <v>277940</v>
      </c>
    </row>
    <row r="1534" spans="1:9" x14ac:dyDescent="0.2">
      <c r="A1534" s="1">
        <v>92800071</v>
      </c>
      <c r="B1534" s="3" t="s">
        <v>16</v>
      </c>
      <c r="C1534" s="1">
        <v>28</v>
      </c>
      <c r="D1534" s="1">
        <v>26</v>
      </c>
      <c r="E1534" s="1">
        <v>1245</v>
      </c>
      <c r="H1534" s="1">
        <v>36950</v>
      </c>
      <c r="I1534" s="1">
        <v>311890</v>
      </c>
    </row>
    <row r="1535" spans="1:9" x14ac:dyDescent="0.2">
      <c r="A1535" s="1">
        <v>92900071</v>
      </c>
      <c r="B1535" s="3" t="s">
        <v>16</v>
      </c>
      <c r="C1535" s="1">
        <v>29</v>
      </c>
      <c r="D1535" s="1">
        <v>26</v>
      </c>
      <c r="E1535" s="1">
        <v>1285</v>
      </c>
      <c r="H1535" s="1">
        <v>39950</v>
      </c>
      <c r="I1535" s="1">
        <v>348840</v>
      </c>
    </row>
    <row r="1536" spans="1:9" x14ac:dyDescent="0.2">
      <c r="A1536" s="1">
        <v>93000071</v>
      </c>
      <c r="B1536" s="3" t="s">
        <v>16</v>
      </c>
      <c r="C1536" s="1">
        <v>30</v>
      </c>
      <c r="D1536" s="1">
        <v>26</v>
      </c>
      <c r="E1536" s="1">
        <v>1325</v>
      </c>
      <c r="H1536" s="1">
        <v>43750</v>
      </c>
      <c r="I1536" s="1">
        <v>388790</v>
      </c>
    </row>
    <row r="1537" spans="1:9" x14ac:dyDescent="0.2">
      <c r="A1537" s="1">
        <v>93100071</v>
      </c>
      <c r="B1537" s="3" t="s">
        <v>16</v>
      </c>
      <c r="C1537" s="1">
        <v>31</v>
      </c>
      <c r="D1537" s="1">
        <v>26</v>
      </c>
      <c r="E1537" s="1">
        <v>1365</v>
      </c>
      <c r="H1537" s="1">
        <v>47550</v>
      </c>
      <c r="I1537" s="1">
        <v>432540</v>
      </c>
    </row>
    <row r="1538" spans="1:9" x14ac:dyDescent="0.2">
      <c r="A1538" s="1">
        <v>93200071</v>
      </c>
      <c r="B1538" s="3" t="s">
        <v>16</v>
      </c>
      <c r="C1538" s="1">
        <v>32</v>
      </c>
      <c r="D1538" s="1">
        <v>26</v>
      </c>
      <c r="E1538" s="1">
        <v>1405</v>
      </c>
      <c r="H1538" s="1">
        <v>51350</v>
      </c>
      <c r="I1538" s="1">
        <v>480090</v>
      </c>
    </row>
    <row r="1539" spans="1:9" x14ac:dyDescent="0.2">
      <c r="A1539" s="1">
        <v>93300071</v>
      </c>
      <c r="B1539" s="3" t="s">
        <v>16</v>
      </c>
      <c r="C1539" s="1">
        <v>33</v>
      </c>
      <c r="D1539" s="1">
        <v>26</v>
      </c>
      <c r="E1539" s="1">
        <v>1445</v>
      </c>
      <c r="H1539" s="1">
        <v>55150</v>
      </c>
      <c r="I1539" s="1">
        <v>531440</v>
      </c>
    </row>
    <row r="1540" spans="1:9" x14ac:dyDescent="0.2">
      <c r="A1540" s="1">
        <v>93400071</v>
      </c>
      <c r="B1540" s="3" t="s">
        <v>16</v>
      </c>
      <c r="C1540" s="1">
        <v>34</v>
      </c>
      <c r="D1540" s="1">
        <v>26</v>
      </c>
      <c r="E1540" s="1">
        <v>1485</v>
      </c>
      <c r="H1540" s="1">
        <v>59850</v>
      </c>
      <c r="I1540" s="1">
        <v>586590</v>
      </c>
    </row>
    <row r="1541" spans="1:9" x14ac:dyDescent="0.2">
      <c r="A1541" s="1">
        <v>93500071</v>
      </c>
      <c r="B1541" s="3" t="s">
        <v>16</v>
      </c>
      <c r="C1541" s="1">
        <v>35</v>
      </c>
      <c r="D1541" s="1">
        <v>26</v>
      </c>
      <c r="E1541" s="1">
        <v>1525</v>
      </c>
      <c r="H1541" s="1">
        <v>64550</v>
      </c>
      <c r="I1541" s="1">
        <v>646440</v>
      </c>
    </row>
    <row r="1542" spans="1:9" x14ac:dyDescent="0.2">
      <c r="A1542" s="1">
        <v>93600071</v>
      </c>
      <c r="B1542" s="3" t="s">
        <v>16</v>
      </c>
      <c r="C1542" s="1">
        <v>36</v>
      </c>
      <c r="D1542" s="1">
        <v>26</v>
      </c>
      <c r="E1542" s="1">
        <v>1565</v>
      </c>
      <c r="H1542" s="1">
        <v>69250</v>
      </c>
      <c r="I1542" s="1">
        <v>710990</v>
      </c>
    </row>
    <row r="1543" spans="1:9" x14ac:dyDescent="0.2">
      <c r="A1543" s="1">
        <v>93700071</v>
      </c>
      <c r="B1543" s="3" t="s">
        <v>16</v>
      </c>
      <c r="C1543" s="1">
        <v>37</v>
      </c>
      <c r="D1543" s="1">
        <v>26</v>
      </c>
      <c r="E1543" s="1">
        <v>1605</v>
      </c>
      <c r="H1543" s="1">
        <v>73950</v>
      </c>
      <c r="I1543" s="1">
        <v>780240</v>
      </c>
    </row>
    <row r="1544" spans="1:9" x14ac:dyDescent="0.2">
      <c r="A1544" s="1">
        <v>93800071</v>
      </c>
      <c r="B1544" s="3" t="s">
        <v>16</v>
      </c>
      <c r="C1544" s="1">
        <v>38</v>
      </c>
      <c r="D1544" s="1">
        <v>26</v>
      </c>
      <c r="E1544" s="1">
        <v>1645</v>
      </c>
      <c r="H1544" s="1">
        <v>79650</v>
      </c>
      <c r="I1544" s="1">
        <v>854190</v>
      </c>
    </row>
    <row r="1545" spans="1:9" x14ac:dyDescent="0.2">
      <c r="A1545" s="1">
        <v>93900071</v>
      </c>
      <c r="B1545" s="3" t="s">
        <v>16</v>
      </c>
      <c r="C1545" s="1">
        <v>39</v>
      </c>
      <c r="D1545" s="1">
        <v>26</v>
      </c>
      <c r="E1545" s="1">
        <v>1685</v>
      </c>
      <c r="H1545" s="1">
        <v>85350</v>
      </c>
      <c r="I1545" s="1">
        <v>933840</v>
      </c>
    </row>
    <row r="1546" spans="1:9" x14ac:dyDescent="0.2">
      <c r="A1546" s="1">
        <v>94000071</v>
      </c>
      <c r="B1546" s="3" t="s">
        <v>16</v>
      </c>
      <c r="C1546" s="1">
        <v>40</v>
      </c>
      <c r="D1546" s="1">
        <v>26</v>
      </c>
      <c r="E1546" s="1">
        <v>1725</v>
      </c>
      <c r="H1546" s="1">
        <v>91050</v>
      </c>
      <c r="I1546" s="1">
        <v>1019190</v>
      </c>
    </row>
    <row r="1547" spans="1:9" x14ac:dyDescent="0.2">
      <c r="A1547" s="1">
        <v>94100071</v>
      </c>
      <c r="B1547" s="3" t="s">
        <v>16</v>
      </c>
      <c r="C1547" s="1">
        <v>41</v>
      </c>
      <c r="D1547" s="1">
        <v>26</v>
      </c>
      <c r="E1547" s="1">
        <v>1765</v>
      </c>
      <c r="H1547" s="1">
        <v>96750</v>
      </c>
      <c r="I1547" s="1">
        <v>1110240</v>
      </c>
    </row>
    <row r="1548" spans="1:9" x14ac:dyDescent="0.2">
      <c r="A1548" s="1">
        <v>94200071</v>
      </c>
      <c r="B1548" s="3" t="s">
        <v>16</v>
      </c>
      <c r="C1548" s="1">
        <v>42</v>
      </c>
      <c r="D1548" s="1">
        <v>26</v>
      </c>
      <c r="E1548" s="1">
        <v>1805</v>
      </c>
      <c r="H1548" s="1">
        <v>103550</v>
      </c>
      <c r="I1548" s="1">
        <v>1206990</v>
      </c>
    </row>
    <row r="1549" spans="1:9" x14ac:dyDescent="0.2">
      <c r="A1549" s="1">
        <v>94300071</v>
      </c>
      <c r="B1549" s="3" t="s">
        <v>16</v>
      </c>
      <c r="C1549" s="1">
        <v>43</v>
      </c>
      <c r="D1549" s="1">
        <v>26</v>
      </c>
      <c r="E1549" s="1">
        <v>1845</v>
      </c>
      <c r="H1549" s="1">
        <v>110350</v>
      </c>
      <c r="I1549" s="1">
        <v>1310540</v>
      </c>
    </row>
    <row r="1550" spans="1:9" x14ac:dyDescent="0.2">
      <c r="A1550" s="1">
        <v>94400071</v>
      </c>
      <c r="B1550" s="3" t="s">
        <v>16</v>
      </c>
      <c r="C1550" s="1">
        <v>44</v>
      </c>
      <c r="D1550" s="1">
        <v>26</v>
      </c>
      <c r="E1550" s="1">
        <v>1885</v>
      </c>
      <c r="H1550" s="1">
        <v>117150</v>
      </c>
      <c r="I1550" s="1">
        <v>1420890</v>
      </c>
    </row>
    <row r="1551" spans="1:9" x14ac:dyDescent="0.2">
      <c r="A1551" s="1">
        <v>94500071</v>
      </c>
      <c r="B1551" s="3" t="s">
        <v>16</v>
      </c>
      <c r="C1551" s="1">
        <v>45</v>
      </c>
      <c r="D1551" s="1">
        <v>26</v>
      </c>
      <c r="E1551" s="1">
        <v>1925</v>
      </c>
      <c r="H1551" s="1">
        <v>123950</v>
      </c>
      <c r="I1551" s="1">
        <v>1538040</v>
      </c>
    </row>
    <row r="1552" spans="1:9" x14ac:dyDescent="0.2">
      <c r="A1552" s="1">
        <v>94600071</v>
      </c>
      <c r="B1552" s="3" t="s">
        <v>16</v>
      </c>
      <c r="C1552" s="1">
        <v>46</v>
      </c>
      <c r="D1552" s="1">
        <v>26</v>
      </c>
      <c r="E1552" s="1">
        <v>1965</v>
      </c>
      <c r="H1552" s="1">
        <v>131950</v>
      </c>
      <c r="I1552" s="1">
        <v>1661990</v>
      </c>
    </row>
    <row r="1553" spans="1:9" x14ac:dyDescent="0.2">
      <c r="A1553" s="1">
        <v>94700071</v>
      </c>
      <c r="B1553" s="3" t="s">
        <v>16</v>
      </c>
      <c r="C1553" s="1">
        <v>47</v>
      </c>
      <c r="D1553" s="1">
        <v>26</v>
      </c>
      <c r="E1553" s="1">
        <v>2005</v>
      </c>
      <c r="H1553" s="1">
        <v>139950</v>
      </c>
      <c r="I1553" s="1">
        <v>1793940</v>
      </c>
    </row>
    <row r="1554" spans="1:9" x14ac:dyDescent="0.2">
      <c r="A1554" s="1">
        <v>94800071</v>
      </c>
      <c r="B1554" s="3" t="s">
        <v>16</v>
      </c>
      <c r="C1554" s="1">
        <v>48</v>
      </c>
      <c r="D1554" s="1">
        <v>26</v>
      </c>
      <c r="E1554" s="1">
        <v>2045</v>
      </c>
      <c r="H1554" s="1">
        <v>147950</v>
      </c>
      <c r="I1554" s="1">
        <v>1933890</v>
      </c>
    </row>
    <row r="1555" spans="1:9" x14ac:dyDescent="0.2">
      <c r="A1555" s="1">
        <v>94900071</v>
      </c>
      <c r="B1555" s="3" t="s">
        <v>16</v>
      </c>
      <c r="C1555" s="1">
        <v>49</v>
      </c>
      <c r="D1555" s="1">
        <v>26</v>
      </c>
      <c r="E1555" s="1">
        <v>2085</v>
      </c>
      <c r="H1555" s="1">
        <v>155950</v>
      </c>
      <c r="I1555" s="1">
        <v>2081840</v>
      </c>
    </row>
    <row r="1556" spans="1:9" x14ac:dyDescent="0.2">
      <c r="A1556" s="1">
        <v>95000071</v>
      </c>
      <c r="B1556" s="3" t="s">
        <v>16</v>
      </c>
      <c r="C1556" s="1">
        <v>50</v>
      </c>
      <c r="D1556" s="1">
        <v>26</v>
      </c>
      <c r="E1556" s="1">
        <v>2125</v>
      </c>
      <c r="H1556" s="1">
        <v>165250</v>
      </c>
      <c r="I1556" s="1">
        <v>2237790</v>
      </c>
    </row>
    <row r="1557" spans="1:9" x14ac:dyDescent="0.2">
      <c r="A1557" s="1">
        <v>90100072</v>
      </c>
      <c r="B1557" s="3" t="s">
        <v>16</v>
      </c>
      <c r="C1557" s="1">
        <v>1</v>
      </c>
      <c r="D1557" s="1">
        <v>26</v>
      </c>
      <c r="E1557" s="1">
        <v>275</v>
      </c>
      <c r="H1557" s="1">
        <v>900</v>
      </c>
      <c r="I1557" s="1">
        <v>1200</v>
      </c>
    </row>
    <row r="1558" spans="1:9" x14ac:dyDescent="0.2">
      <c r="A1558" s="1">
        <v>90200072</v>
      </c>
      <c r="B1558" s="3" t="s">
        <v>16</v>
      </c>
      <c r="C1558" s="1">
        <v>2</v>
      </c>
      <c r="D1558" s="1">
        <v>26</v>
      </c>
      <c r="E1558" s="1">
        <v>335</v>
      </c>
      <c r="H1558" s="1">
        <v>1260</v>
      </c>
      <c r="I1558" s="1">
        <v>2100</v>
      </c>
    </row>
    <row r="1559" spans="1:9" x14ac:dyDescent="0.2">
      <c r="A1559" s="1">
        <v>90300072</v>
      </c>
      <c r="B1559" s="3" t="s">
        <v>16</v>
      </c>
      <c r="C1559" s="1">
        <v>3</v>
      </c>
      <c r="D1559" s="1">
        <v>26</v>
      </c>
      <c r="E1559" s="1">
        <v>395</v>
      </c>
      <c r="H1559" s="1">
        <v>1620</v>
      </c>
      <c r="I1559" s="1">
        <v>3360</v>
      </c>
    </row>
    <row r="1560" spans="1:9" x14ac:dyDescent="0.2">
      <c r="A1560" s="1">
        <v>90400072</v>
      </c>
      <c r="B1560" s="3" t="s">
        <v>16</v>
      </c>
      <c r="C1560" s="1">
        <v>4</v>
      </c>
      <c r="D1560" s="1">
        <v>26</v>
      </c>
      <c r="E1560" s="1">
        <v>455</v>
      </c>
      <c r="H1560" s="1">
        <v>1980</v>
      </c>
      <c r="I1560" s="1">
        <v>4980</v>
      </c>
    </row>
    <row r="1561" spans="1:9" x14ac:dyDescent="0.2">
      <c r="A1561" s="1">
        <v>90500072</v>
      </c>
      <c r="B1561" s="3" t="s">
        <v>16</v>
      </c>
      <c r="C1561" s="1">
        <v>5</v>
      </c>
      <c r="D1561" s="1">
        <v>26</v>
      </c>
      <c r="E1561" s="1">
        <v>515</v>
      </c>
      <c r="H1561" s="1">
        <v>2340</v>
      </c>
      <c r="I1561" s="1">
        <v>6960</v>
      </c>
    </row>
    <row r="1562" spans="1:9" x14ac:dyDescent="0.2">
      <c r="A1562" s="1">
        <v>90600072</v>
      </c>
      <c r="B1562" s="3" t="s">
        <v>16</v>
      </c>
      <c r="C1562" s="1">
        <v>6</v>
      </c>
      <c r="D1562" s="1">
        <v>26</v>
      </c>
      <c r="E1562" s="1">
        <v>575</v>
      </c>
      <c r="H1562" s="1">
        <v>2940</v>
      </c>
      <c r="I1562" s="1">
        <v>9300</v>
      </c>
    </row>
    <row r="1563" spans="1:9" x14ac:dyDescent="0.2">
      <c r="A1563" s="1">
        <v>90700072</v>
      </c>
      <c r="B1563" s="3" t="s">
        <v>16</v>
      </c>
      <c r="C1563" s="1">
        <v>7</v>
      </c>
      <c r="D1563" s="1">
        <v>26</v>
      </c>
      <c r="E1563" s="1">
        <v>635</v>
      </c>
      <c r="H1563" s="1">
        <v>3540</v>
      </c>
      <c r="I1563" s="1">
        <v>12240</v>
      </c>
    </row>
    <row r="1564" spans="1:9" x14ac:dyDescent="0.2">
      <c r="A1564" s="1">
        <v>90800072</v>
      </c>
      <c r="B1564" s="3" t="s">
        <v>16</v>
      </c>
      <c r="C1564" s="1">
        <v>8</v>
      </c>
      <c r="D1564" s="1">
        <v>26</v>
      </c>
      <c r="E1564" s="1">
        <v>695</v>
      </c>
      <c r="H1564" s="1">
        <v>4140</v>
      </c>
      <c r="I1564" s="1">
        <v>15780</v>
      </c>
    </row>
    <row r="1565" spans="1:9" x14ac:dyDescent="0.2">
      <c r="A1565" s="1">
        <v>90900072</v>
      </c>
      <c r="B1565" s="3" t="s">
        <v>16</v>
      </c>
      <c r="C1565" s="1">
        <v>9</v>
      </c>
      <c r="D1565" s="1">
        <v>26</v>
      </c>
      <c r="E1565" s="1">
        <v>755</v>
      </c>
      <c r="H1565" s="1">
        <v>4740</v>
      </c>
      <c r="I1565" s="1">
        <v>19920</v>
      </c>
    </row>
    <row r="1566" spans="1:9" x14ac:dyDescent="0.2">
      <c r="A1566" s="1">
        <v>91000072</v>
      </c>
      <c r="B1566" s="3" t="s">
        <v>16</v>
      </c>
      <c r="C1566" s="1">
        <v>10</v>
      </c>
      <c r="D1566" s="1">
        <v>26</v>
      </c>
      <c r="E1566" s="1">
        <v>815</v>
      </c>
      <c r="H1566" s="1">
        <v>5700</v>
      </c>
      <c r="I1566" s="1">
        <v>24660</v>
      </c>
    </row>
    <row r="1567" spans="1:9" x14ac:dyDescent="0.2">
      <c r="A1567" s="1">
        <v>91100072</v>
      </c>
      <c r="B1567" s="3" t="s">
        <v>16</v>
      </c>
      <c r="C1567" s="1">
        <v>11</v>
      </c>
      <c r="D1567" s="1">
        <v>26</v>
      </c>
      <c r="E1567" s="1">
        <v>875</v>
      </c>
      <c r="H1567" s="1">
        <v>6660</v>
      </c>
      <c r="I1567" s="1">
        <v>30360</v>
      </c>
    </row>
    <row r="1568" spans="1:9" x14ac:dyDescent="0.2">
      <c r="A1568" s="1">
        <v>91200072</v>
      </c>
      <c r="B1568" s="3" t="s">
        <v>16</v>
      </c>
      <c r="C1568" s="1">
        <v>12</v>
      </c>
      <c r="D1568" s="1">
        <v>26</v>
      </c>
      <c r="E1568" s="1">
        <v>935</v>
      </c>
      <c r="H1568" s="1">
        <v>7620</v>
      </c>
      <c r="I1568" s="1">
        <v>37020</v>
      </c>
    </row>
    <row r="1569" spans="1:9" x14ac:dyDescent="0.2">
      <c r="A1569" s="1">
        <v>91300072</v>
      </c>
      <c r="B1569" s="3" t="s">
        <v>16</v>
      </c>
      <c r="C1569" s="1">
        <v>13</v>
      </c>
      <c r="D1569" s="1">
        <v>26</v>
      </c>
      <c r="E1569" s="1">
        <v>995</v>
      </c>
      <c r="H1569" s="1">
        <v>8580</v>
      </c>
      <c r="I1569" s="1">
        <v>44640</v>
      </c>
    </row>
    <row r="1570" spans="1:9" x14ac:dyDescent="0.2">
      <c r="A1570" s="1">
        <v>91400072</v>
      </c>
      <c r="B1570" s="3" t="s">
        <v>16</v>
      </c>
      <c r="C1570" s="1">
        <v>14</v>
      </c>
      <c r="D1570" s="1">
        <v>26</v>
      </c>
      <c r="E1570" s="1">
        <v>1055</v>
      </c>
      <c r="H1570" s="1">
        <v>10020</v>
      </c>
      <c r="I1570" s="1">
        <v>53220</v>
      </c>
    </row>
    <row r="1571" spans="1:9" x14ac:dyDescent="0.2">
      <c r="A1571" s="1">
        <v>91500072</v>
      </c>
      <c r="B1571" s="3" t="s">
        <v>16</v>
      </c>
      <c r="C1571" s="1">
        <v>15</v>
      </c>
      <c r="D1571" s="1">
        <v>26</v>
      </c>
      <c r="E1571" s="1">
        <v>1115</v>
      </c>
      <c r="H1571" s="1">
        <v>11460</v>
      </c>
      <c r="I1571" s="1">
        <v>63240</v>
      </c>
    </row>
    <row r="1572" spans="1:9" x14ac:dyDescent="0.2">
      <c r="A1572" s="1">
        <v>91600072</v>
      </c>
      <c r="B1572" s="3" t="s">
        <v>16</v>
      </c>
      <c r="C1572" s="1">
        <v>16</v>
      </c>
      <c r="D1572" s="1">
        <v>26</v>
      </c>
      <c r="E1572" s="1">
        <v>1175</v>
      </c>
      <c r="H1572" s="1">
        <v>12900</v>
      </c>
      <c r="I1572" s="1">
        <v>74700</v>
      </c>
    </row>
    <row r="1573" spans="1:9" x14ac:dyDescent="0.2">
      <c r="A1573" s="1">
        <v>91700072</v>
      </c>
      <c r="B1573" s="3" t="s">
        <v>16</v>
      </c>
      <c r="C1573" s="1">
        <v>17</v>
      </c>
      <c r="D1573" s="1">
        <v>26</v>
      </c>
      <c r="E1573" s="1">
        <v>1235</v>
      </c>
      <c r="H1573" s="1">
        <v>14340</v>
      </c>
      <c r="I1573" s="1">
        <v>87600</v>
      </c>
    </row>
    <row r="1574" spans="1:9" x14ac:dyDescent="0.2">
      <c r="A1574" s="1">
        <v>91800072</v>
      </c>
      <c r="B1574" s="3" t="s">
        <v>16</v>
      </c>
      <c r="C1574" s="1">
        <v>18</v>
      </c>
      <c r="D1574" s="1">
        <v>26</v>
      </c>
      <c r="E1574" s="1">
        <v>1295</v>
      </c>
      <c r="H1574" s="1">
        <v>16380</v>
      </c>
      <c r="I1574" s="1">
        <v>101940</v>
      </c>
    </row>
    <row r="1575" spans="1:9" x14ac:dyDescent="0.2">
      <c r="A1575" s="1">
        <v>91900072</v>
      </c>
      <c r="B1575" s="3" t="s">
        <v>16</v>
      </c>
      <c r="C1575" s="1">
        <v>19</v>
      </c>
      <c r="D1575" s="1">
        <v>26</v>
      </c>
      <c r="E1575" s="1">
        <v>1355</v>
      </c>
      <c r="H1575" s="1">
        <v>18420</v>
      </c>
      <c r="I1575" s="1">
        <v>118320</v>
      </c>
    </row>
    <row r="1576" spans="1:9" x14ac:dyDescent="0.2">
      <c r="A1576" s="1">
        <v>92000072</v>
      </c>
      <c r="B1576" s="3" t="s">
        <v>16</v>
      </c>
      <c r="C1576" s="1">
        <v>20</v>
      </c>
      <c r="D1576" s="1">
        <v>26</v>
      </c>
      <c r="E1576" s="1">
        <v>1415</v>
      </c>
      <c r="H1576" s="1">
        <v>20460</v>
      </c>
      <c r="I1576" s="1">
        <v>136740</v>
      </c>
    </row>
    <row r="1577" spans="1:9" x14ac:dyDescent="0.2">
      <c r="A1577" s="1">
        <v>92100072</v>
      </c>
      <c r="B1577" s="3" t="s">
        <v>16</v>
      </c>
      <c r="C1577" s="1">
        <v>21</v>
      </c>
      <c r="D1577" s="1">
        <v>26</v>
      </c>
      <c r="E1577" s="1">
        <v>1475</v>
      </c>
      <c r="H1577" s="1">
        <v>22500</v>
      </c>
      <c r="I1577" s="1">
        <v>157200</v>
      </c>
    </row>
    <row r="1578" spans="1:9" x14ac:dyDescent="0.2">
      <c r="A1578" s="1">
        <v>92200072</v>
      </c>
      <c r="B1578" s="3" t="s">
        <v>16</v>
      </c>
      <c r="C1578" s="1">
        <v>22</v>
      </c>
      <c r="D1578" s="1">
        <v>26</v>
      </c>
      <c r="E1578" s="1">
        <v>1535</v>
      </c>
      <c r="H1578" s="1">
        <v>25260</v>
      </c>
      <c r="I1578" s="1">
        <v>179700</v>
      </c>
    </row>
    <row r="1579" spans="1:9" x14ac:dyDescent="0.2">
      <c r="A1579" s="1">
        <v>92300072</v>
      </c>
      <c r="B1579" s="3" t="s">
        <v>16</v>
      </c>
      <c r="C1579" s="1">
        <v>23</v>
      </c>
      <c r="D1579" s="1">
        <v>26</v>
      </c>
      <c r="E1579" s="1">
        <v>1595</v>
      </c>
      <c r="H1579" s="1">
        <v>28020</v>
      </c>
      <c r="I1579" s="1">
        <v>204960</v>
      </c>
    </row>
    <row r="1580" spans="1:9" x14ac:dyDescent="0.2">
      <c r="A1580" s="1">
        <v>92400072</v>
      </c>
      <c r="B1580" s="3" t="s">
        <v>16</v>
      </c>
      <c r="C1580" s="1">
        <v>24</v>
      </c>
      <c r="D1580" s="1">
        <v>26</v>
      </c>
      <c r="E1580" s="1">
        <v>1655</v>
      </c>
      <c r="H1580" s="1">
        <v>30780</v>
      </c>
      <c r="I1580" s="1">
        <v>232980</v>
      </c>
    </row>
    <row r="1581" spans="1:9" x14ac:dyDescent="0.2">
      <c r="A1581" s="1">
        <v>92500072</v>
      </c>
      <c r="B1581" s="3" t="s">
        <v>16</v>
      </c>
      <c r="C1581" s="1">
        <v>25</v>
      </c>
      <c r="D1581" s="1">
        <v>26</v>
      </c>
      <c r="E1581" s="1">
        <v>1715</v>
      </c>
      <c r="H1581" s="1">
        <v>33540</v>
      </c>
      <c r="I1581" s="1">
        <v>263760</v>
      </c>
    </row>
    <row r="1582" spans="1:9" x14ac:dyDescent="0.2">
      <c r="A1582" s="1">
        <v>92600072</v>
      </c>
      <c r="B1582" s="3" t="s">
        <v>16</v>
      </c>
      <c r="C1582" s="1">
        <v>26</v>
      </c>
      <c r="D1582" s="1">
        <v>26</v>
      </c>
      <c r="E1582" s="1">
        <v>1775</v>
      </c>
      <c r="H1582" s="1">
        <v>37140</v>
      </c>
      <c r="I1582" s="1">
        <v>297300</v>
      </c>
    </row>
    <row r="1583" spans="1:9" x14ac:dyDescent="0.2">
      <c r="A1583" s="1">
        <v>92700072</v>
      </c>
      <c r="B1583" s="3" t="s">
        <v>16</v>
      </c>
      <c r="C1583" s="1">
        <v>27</v>
      </c>
      <c r="D1583" s="1">
        <v>26</v>
      </c>
      <c r="E1583" s="1">
        <v>1835</v>
      </c>
      <c r="H1583" s="1">
        <v>40740</v>
      </c>
      <c r="I1583" s="1">
        <v>334440</v>
      </c>
    </row>
    <row r="1584" spans="1:9" x14ac:dyDescent="0.2">
      <c r="A1584" s="1">
        <v>92800072</v>
      </c>
      <c r="B1584" s="3" t="s">
        <v>16</v>
      </c>
      <c r="C1584" s="1">
        <v>28</v>
      </c>
      <c r="D1584" s="1">
        <v>26</v>
      </c>
      <c r="E1584" s="1">
        <v>1895</v>
      </c>
      <c r="H1584" s="1">
        <v>44340</v>
      </c>
      <c r="I1584" s="1">
        <v>375180</v>
      </c>
    </row>
    <row r="1585" spans="1:9" x14ac:dyDescent="0.2">
      <c r="A1585" s="1">
        <v>92900072</v>
      </c>
      <c r="B1585" s="3" t="s">
        <v>16</v>
      </c>
      <c r="C1585" s="1">
        <v>29</v>
      </c>
      <c r="D1585" s="1">
        <v>26</v>
      </c>
      <c r="E1585" s="1">
        <v>1955</v>
      </c>
      <c r="H1585" s="1">
        <v>47940</v>
      </c>
      <c r="I1585" s="1">
        <v>419520</v>
      </c>
    </row>
    <row r="1586" spans="1:9" x14ac:dyDescent="0.2">
      <c r="A1586" s="1">
        <v>93000072</v>
      </c>
      <c r="B1586" s="3" t="s">
        <v>16</v>
      </c>
      <c r="C1586" s="1">
        <v>30</v>
      </c>
      <c r="D1586" s="1">
        <v>26</v>
      </c>
      <c r="E1586" s="1">
        <v>2015</v>
      </c>
      <c r="H1586" s="1">
        <v>52500</v>
      </c>
      <c r="I1586" s="1">
        <v>467460</v>
      </c>
    </row>
    <row r="1587" spans="1:9" x14ac:dyDescent="0.2">
      <c r="A1587" s="1">
        <v>93100072</v>
      </c>
      <c r="B1587" s="3" t="s">
        <v>16</v>
      </c>
      <c r="C1587" s="1">
        <v>31</v>
      </c>
      <c r="D1587" s="1">
        <v>26</v>
      </c>
      <c r="E1587" s="1">
        <v>2075</v>
      </c>
      <c r="H1587" s="1">
        <v>57060</v>
      </c>
      <c r="I1587" s="1">
        <v>519960</v>
      </c>
    </row>
    <row r="1588" spans="1:9" x14ac:dyDescent="0.2">
      <c r="A1588" s="1">
        <v>93200072</v>
      </c>
      <c r="B1588" s="3" t="s">
        <v>16</v>
      </c>
      <c r="C1588" s="1">
        <v>32</v>
      </c>
      <c r="D1588" s="1">
        <v>26</v>
      </c>
      <c r="E1588" s="1">
        <v>2135</v>
      </c>
      <c r="H1588" s="1">
        <v>61620</v>
      </c>
      <c r="I1588" s="1">
        <v>577020</v>
      </c>
    </row>
    <row r="1589" spans="1:9" x14ac:dyDescent="0.2">
      <c r="A1589" s="1">
        <v>93300072</v>
      </c>
      <c r="B1589" s="3" t="s">
        <v>16</v>
      </c>
      <c r="C1589" s="1">
        <v>33</v>
      </c>
      <c r="D1589" s="1">
        <v>26</v>
      </c>
      <c r="E1589" s="1">
        <v>2195</v>
      </c>
      <c r="H1589" s="1">
        <v>66180</v>
      </c>
      <c r="I1589" s="1">
        <v>638640</v>
      </c>
    </row>
    <row r="1590" spans="1:9" x14ac:dyDescent="0.2">
      <c r="A1590" s="1">
        <v>93400072</v>
      </c>
      <c r="B1590" s="3" t="s">
        <v>16</v>
      </c>
      <c r="C1590" s="1">
        <v>34</v>
      </c>
      <c r="D1590" s="1">
        <v>26</v>
      </c>
      <c r="E1590" s="1">
        <v>2255</v>
      </c>
      <c r="H1590" s="1">
        <v>71820</v>
      </c>
      <c r="I1590" s="1">
        <v>704820</v>
      </c>
    </row>
    <row r="1591" spans="1:9" x14ac:dyDescent="0.2">
      <c r="A1591" s="1">
        <v>93500072</v>
      </c>
      <c r="B1591" s="3" t="s">
        <v>16</v>
      </c>
      <c r="C1591" s="1">
        <v>35</v>
      </c>
      <c r="D1591" s="1">
        <v>26</v>
      </c>
      <c r="E1591" s="1">
        <v>2315</v>
      </c>
      <c r="H1591" s="1">
        <v>77460</v>
      </c>
      <c r="I1591" s="1">
        <v>776640</v>
      </c>
    </row>
    <row r="1592" spans="1:9" x14ac:dyDescent="0.2">
      <c r="A1592" s="1">
        <v>93600072</v>
      </c>
      <c r="B1592" s="3" t="s">
        <v>16</v>
      </c>
      <c r="C1592" s="1">
        <v>36</v>
      </c>
      <c r="D1592" s="1">
        <v>26</v>
      </c>
      <c r="E1592" s="1">
        <v>2375</v>
      </c>
      <c r="H1592" s="1">
        <v>83100</v>
      </c>
      <c r="I1592" s="1">
        <v>854100</v>
      </c>
    </row>
    <row r="1593" spans="1:9" x14ac:dyDescent="0.2">
      <c r="A1593" s="1">
        <v>93700072</v>
      </c>
      <c r="B1593" s="3" t="s">
        <v>16</v>
      </c>
      <c r="C1593" s="1">
        <v>37</v>
      </c>
      <c r="D1593" s="1">
        <v>26</v>
      </c>
      <c r="E1593" s="1">
        <v>2435</v>
      </c>
      <c r="H1593" s="1">
        <v>88740</v>
      </c>
      <c r="I1593" s="1">
        <v>937200</v>
      </c>
    </row>
    <row r="1594" spans="1:9" x14ac:dyDescent="0.2">
      <c r="A1594" s="1">
        <v>93800072</v>
      </c>
      <c r="B1594" s="3" t="s">
        <v>16</v>
      </c>
      <c r="C1594" s="1">
        <v>38</v>
      </c>
      <c r="D1594" s="1">
        <v>26</v>
      </c>
      <c r="E1594" s="1">
        <v>2495</v>
      </c>
      <c r="H1594" s="1">
        <v>95580</v>
      </c>
      <c r="I1594" s="1">
        <v>1025940</v>
      </c>
    </row>
    <row r="1595" spans="1:9" x14ac:dyDescent="0.2">
      <c r="A1595" s="1">
        <v>93900072</v>
      </c>
      <c r="B1595" s="3" t="s">
        <v>16</v>
      </c>
      <c r="C1595" s="1">
        <v>39</v>
      </c>
      <c r="D1595" s="1">
        <v>26</v>
      </c>
      <c r="E1595" s="1">
        <v>2555</v>
      </c>
      <c r="H1595" s="1">
        <v>102420</v>
      </c>
      <c r="I1595" s="1">
        <v>1121520</v>
      </c>
    </row>
    <row r="1596" spans="1:9" x14ac:dyDescent="0.2">
      <c r="A1596" s="1">
        <v>94000072</v>
      </c>
      <c r="B1596" s="3" t="s">
        <v>16</v>
      </c>
      <c r="C1596" s="1">
        <v>40</v>
      </c>
      <c r="D1596" s="1">
        <v>26</v>
      </c>
      <c r="E1596" s="1">
        <v>2615</v>
      </c>
      <c r="H1596" s="1">
        <v>109260</v>
      </c>
      <c r="I1596" s="1">
        <v>1223940</v>
      </c>
    </row>
    <row r="1597" spans="1:9" x14ac:dyDescent="0.2">
      <c r="A1597" s="1">
        <v>94100072</v>
      </c>
      <c r="B1597" s="3" t="s">
        <v>16</v>
      </c>
      <c r="C1597" s="1">
        <v>41</v>
      </c>
      <c r="D1597" s="1">
        <v>26</v>
      </c>
      <c r="E1597" s="1">
        <v>2675</v>
      </c>
      <c r="H1597" s="1">
        <v>116100</v>
      </c>
      <c r="I1597" s="1">
        <v>1333200</v>
      </c>
    </row>
    <row r="1598" spans="1:9" x14ac:dyDescent="0.2">
      <c r="A1598" s="1">
        <v>94200072</v>
      </c>
      <c r="B1598" s="3" t="s">
        <v>16</v>
      </c>
      <c r="C1598" s="1">
        <v>42</v>
      </c>
      <c r="D1598" s="1">
        <v>26</v>
      </c>
      <c r="E1598" s="1">
        <v>2735</v>
      </c>
      <c r="H1598" s="1">
        <v>124260</v>
      </c>
      <c r="I1598" s="1">
        <v>1449300</v>
      </c>
    </row>
    <row r="1599" spans="1:9" x14ac:dyDescent="0.2">
      <c r="A1599" s="1">
        <v>94300072</v>
      </c>
      <c r="B1599" s="3" t="s">
        <v>16</v>
      </c>
      <c r="C1599" s="1">
        <v>43</v>
      </c>
      <c r="D1599" s="1">
        <v>26</v>
      </c>
      <c r="E1599" s="1">
        <v>2795</v>
      </c>
      <c r="H1599" s="1">
        <v>132420</v>
      </c>
      <c r="I1599" s="1">
        <v>1573560</v>
      </c>
    </row>
    <row r="1600" spans="1:9" x14ac:dyDescent="0.2">
      <c r="A1600" s="1">
        <v>94400072</v>
      </c>
      <c r="B1600" s="3" t="s">
        <v>16</v>
      </c>
      <c r="C1600" s="1">
        <v>44</v>
      </c>
      <c r="D1600" s="1">
        <v>26</v>
      </c>
      <c r="E1600" s="1">
        <v>2855</v>
      </c>
      <c r="H1600" s="1">
        <v>140580</v>
      </c>
      <c r="I1600" s="1">
        <v>1705980</v>
      </c>
    </row>
    <row r="1601" spans="1:9" x14ac:dyDescent="0.2">
      <c r="A1601" s="1">
        <v>94500072</v>
      </c>
      <c r="B1601" s="3" t="s">
        <v>16</v>
      </c>
      <c r="C1601" s="1">
        <v>45</v>
      </c>
      <c r="D1601" s="1">
        <v>26</v>
      </c>
      <c r="E1601" s="1">
        <v>2915</v>
      </c>
      <c r="H1601" s="1">
        <v>148740</v>
      </c>
      <c r="I1601" s="1">
        <v>1846560</v>
      </c>
    </row>
    <row r="1602" spans="1:9" x14ac:dyDescent="0.2">
      <c r="A1602" s="1">
        <v>94600072</v>
      </c>
      <c r="B1602" s="3" t="s">
        <v>16</v>
      </c>
      <c r="C1602" s="1">
        <v>46</v>
      </c>
      <c r="D1602" s="1">
        <v>26</v>
      </c>
      <c r="E1602" s="1">
        <v>2975</v>
      </c>
      <c r="H1602" s="1">
        <v>158340</v>
      </c>
      <c r="I1602" s="1">
        <v>1995300</v>
      </c>
    </row>
    <row r="1603" spans="1:9" x14ac:dyDescent="0.2">
      <c r="A1603" s="1">
        <v>94700072</v>
      </c>
      <c r="B1603" s="3" t="s">
        <v>16</v>
      </c>
      <c r="C1603" s="1">
        <v>47</v>
      </c>
      <c r="D1603" s="1">
        <v>26</v>
      </c>
      <c r="E1603" s="1">
        <v>3035</v>
      </c>
      <c r="H1603" s="1">
        <v>167940</v>
      </c>
      <c r="I1603" s="1">
        <v>2153640</v>
      </c>
    </row>
    <row r="1604" spans="1:9" x14ac:dyDescent="0.2">
      <c r="A1604" s="1">
        <v>94800072</v>
      </c>
      <c r="B1604" s="3" t="s">
        <v>16</v>
      </c>
      <c r="C1604" s="1">
        <v>48</v>
      </c>
      <c r="D1604" s="1">
        <v>26</v>
      </c>
      <c r="E1604" s="1">
        <v>3095</v>
      </c>
      <c r="H1604" s="1">
        <v>177540</v>
      </c>
      <c r="I1604" s="1">
        <v>2321580</v>
      </c>
    </row>
    <row r="1605" spans="1:9" x14ac:dyDescent="0.2">
      <c r="A1605" s="1">
        <v>94900072</v>
      </c>
      <c r="B1605" s="3" t="s">
        <v>16</v>
      </c>
      <c r="C1605" s="1">
        <v>49</v>
      </c>
      <c r="D1605" s="1">
        <v>26</v>
      </c>
      <c r="E1605" s="1">
        <v>3155</v>
      </c>
      <c r="H1605" s="1">
        <v>187140</v>
      </c>
      <c r="I1605" s="1">
        <v>2499120</v>
      </c>
    </row>
    <row r="1606" spans="1:9" x14ac:dyDescent="0.2">
      <c r="A1606" s="1">
        <v>95000072</v>
      </c>
      <c r="B1606" s="3" t="s">
        <v>16</v>
      </c>
      <c r="C1606" s="1">
        <v>50</v>
      </c>
      <c r="D1606" s="1">
        <v>26</v>
      </c>
      <c r="E1606" s="1">
        <v>3215</v>
      </c>
      <c r="H1606" s="1">
        <v>198300</v>
      </c>
      <c r="I1606" s="1">
        <v>2686260</v>
      </c>
    </row>
    <row r="1607" spans="1:9" x14ac:dyDescent="0.2">
      <c r="A1607" s="1">
        <v>90100073</v>
      </c>
      <c r="B1607" s="3" t="s">
        <v>16</v>
      </c>
      <c r="C1607" s="1">
        <v>1</v>
      </c>
      <c r="D1607" s="1">
        <v>26</v>
      </c>
      <c r="E1607" s="1">
        <v>395</v>
      </c>
      <c r="H1607" s="1">
        <v>1125</v>
      </c>
      <c r="I1607" s="1">
        <v>6000</v>
      </c>
    </row>
    <row r="1608" spans="1:9" x14ac:dyDescent="0.2">
      <c r="A1608" s="1">
        <v>90200073</v>
      </c>
      <c r="B1608" s="3" t="s">
        <v>16</v>
      </c>
      <c r="C1608" s="1">
        <v>2</v>
      </c>
      <c r="D1608" s="1">
        <v>26</v>
      </c>
      <c r="E1608" s="1">
        <v>475</v>
      </c>
      <c r="H1608" s="1">
        <v>1575</v>
      </c>
      <c r="I1608" s="1">
        <v>7125</v>
      </c>
    </row>
    <row r="1609" spans="1:9" x14ac:dyDescent="0.2">
      <c r="A1609" s="1">
        <v>90300073</v>
      </c>
      <c r="B1609" s="3" t="s">
        <v>16</v>
      </c>
      <c r="C1609" s="1">
        <v>3</v>
      </c>
      <c r="D1609" s="1">
        <v>26</v>
      </c>
      <c r="E1609" s="1">
        <v>555</v>
      </c>
      <c r="H1609" s="1">
        <v>2025</v>
      </c>
      <c r="I1609" s="1">
        <v>8700</v>
      </c>
    </row>
    <row r="1610" spans="1:9" x14ac:dyDescent="0.2">
      <c r="A1610" s="1">
        <v>90400073</v>
      </c>
      <c r="B1610" s="3" t="s">
        <v>16</v>
      </c>
      <c r="C1610" s="1">
        <v>4</v>
      </c>
      <c r="D1610" s="1">
        <v>26</v>
      </c>
      <c r="E1610" s="1">
        <v>635</v>
      </c>
      <c r="H1610" s="1">
        <v>2475</v>
      </c>
      <c r="I1610" s="1">
        <v>10725</v>
      </c>
    </row>
    <row r="1611" spans="1:9" x14ac:dyDescent="0.2">
      <c r="A1611" s="1">
        <v>90500073</v>
      </c>
      <c r="B1611" s="3" t="s">
        <v>16</v>
      </c>
      <c r="C1611" s="1">
        <v>5</v>
      </c>
      <c r="D1611" s="1">
        <v>26</v>
      </c>
      <c r="E1611" s="1">
        <v>715</v>
      </c>
      <c r="H1611" s="1">
        <v>2925</v>
      </c>
      <c r="I1611" s="1">
        <v>13200</v>
      </c>
    </row>
    <row r="1612" spans="1:9" x14ac:dyDescent="0.2">
      <c r="A1612" s="1">
        <v>90600073</v>
      </c>
      <c r="B1612" s="3" t="s">
        <v>16</v>
      </c>
      <c r="C1612" s="1">
        <v>6</v>
      </c>
      <c r="D1612" s="1">
        <v>26</v>
      </c>
      <c r="E1612" s="1">
        <v>795</v>
      </c>
      <c r="H1612" s="1">
        <v>3675</v>
      </c>
      <c r="I1612" s="1">
        <v>16125</v>
      </c>
    </row>
    <row r="1613" spans="1:9" x14ac:dyDescent="0.2">
      <c r="A1613" s="1">
        <v>90700073</v>
      </c>
      <c r="B1613" s="3" t="s">
        <v>16</v>
      </c>
      <c r="C1613" s="1">
        <v>7</v>
      </c>
      <c r="D1613" s="1">
        <v>26</v>
      </c>
      <c r="E1613" s="1">
        <v>875</v>
      </c>
      <c r="H1613" s="1">
        <v>4425</v>
      </c>
      <c r="I1613" s="1">
        <v>19800</v>
      </c>
    </row>
    <row r="1614" spans="1:9" x14ac:dyDescent="0.2">
      <c r="A1614" s="1">
        <v>90800073</v>
      </c>
      <c r="B1614" s="3" t="s">
        <v>16</v>
      </c>
      <c r="C1614" s="1">
        <v>8</v>
      </c>
      <c r="D1614" s="1">
        <v>26</v>
      </c>
      <c r="E1614" s="1">
        <v>955</v>
      </c>
      <c r="H1614" s="1">
        <v>5175</v>
      </c>
      <c r="I1614" s="1">
        <v>24225</v>
      </c>
    </row>
    <row r="1615" spans="1:9" x14ac:dyDescent="0.2">
      <c r="A1615" s="1">
        <v>90900073</v>
      </c>
      <c r="B1615" s="3" t="s">
        <v>16</v>
      </c>
      <c r="C1615" s="1">
        <v>9</v>
      </c>
      <c r="D1615" s="1">
        <v>26</v>
      </c>
      <c r="E1615" s="1">
        <v>1035</v>
      </c>
      <c r="H1615" s="1">
        <v>5925</v>
      </c>
      <c r="I1615" s="1">
        <v>29400</v>
      </c>
    </row>
    <row r="1616" spans="1:9" x14ac:dyDescent="0.2">
      <c r="A1616" s="1">
        <v>91000073</v>
      </c>
      <c r="B1616" s="3" t="s">
        <v>16</v>
      </c>
      <c r="C1616" s="1">
        <v>10</v>
      </c>
      <c r="D1616" s="1">
        <v>26</v>
      </c>
      <c r="E1616" s="1">
        <v>1115</v>
      </c>
      <c r="H1616" s="1">
        <v>7125</v>
      </c>
      <c r="I1616" s="1">
        <v>35325</v>
      </c>
    </row>
    <row r="1617" spans="1:9" x14ac:dyDescent="0.2">
      <c r="A1617" s="1">
        <v>91100073</v>
      </c>
      <c r="B1617" s="3" t="s">
        <v>16</v>
      </c>
      <c r="C1617" s="1">
        <v>11</v>
      </c>
      <c r="D1617" s="1">
        <v>26</v>
      </c>
      <c r="E1617" s="1">
        <v>1195</v>
      </c>
      <c r="H1617" s="1">
        <v>8325</v>
      </c>
      <c r="I1617" s="1">
        <v>42450</v>
      </c>
    </row>
    <row r="1618" spans="1:9" x14ac:dyDescent="0.2">
      <c r="A1618" s="1">
        <v>91200073</v>
      </c>
      <c r="B1618" s="3" t="s">
        <v>16</v>
      </c>
      <c r="C1618" s="1">
        <v>12</v>
      </c>
      <c r="D1618" s="1">
        <v>26</v>
      </c>
      <c r="E1618" s="1">
        <v>1275</v>
      </c>
      <c r="H1618" s="1">
        <v>9525</v>
      </c>
      <c r="I1618" s="1">
        <v>50775</v>
      </c>
    </row>
    <row r="1619" spans="1:9" x14ac:dyDescent="0.2">
      <c r="A1619" s="1">
        <v>91300073</v>
      </c>
      <c r="B1619" s="3" t="s">
        <v>16</v>
      </c>
      <c r="C1619" s="1">
        <v>13</v>
      </c>
      <c r="D1619" s="1">
        <v>26</v>
      </c>
      <c r="E1619" s="1">
        <v>1355</v>
      </c>
      <c r="H1619" s="1">
        <v>10725</v>
      </c>
      <c r="I1619" s="1">
        <v>60300</v>
      </c>
    </row>
    <row r="1620" spans="1:9" x14ac:dyDescent="0.2">
      <c r="A1620" s="1">
        <v>91400073</v>
      </c>
      <c r="B1620" s="3" t="s">
        <v>16</v>
      </c>
      <c r="C1620" s="1">
        <v>14</v>
      </c>
      <c r="D1620" s="1">
        <v>26</v>
      </c>
      <c r="E1620" s="1">
        <v>1435</v>
      </c>
      <c r="H1620" s="1">
        <v>12525</v>
      </c>
      <c r="I1620" s="1">
        <v>71025</v>
      </c>
    </row>
    <row r="1621" spans="1:9" x14ac:dyDescent="0.2">
      <c r="A1621" s="1">
        <v>91500073</v>
      </c>
      <c r="B1621" s="3" t="s">
        <v>16</v>
      </c>
      <c r="C1621" s="1">
        <v>15</v>
      </c>
      <c r="D1621" s="1">
        <v>26</v>
      </c>
      <c r="E1621" s="1">
        <v>1515</v>
      </c>
      <c r="H1621" s="1">
        <v>14325</v>
      </c>
      <c r="I1621" s="1">
        <v>83550</v>
      </c>
    </row>
    <row r="1622" spans="1:9" x14ac:dyDescent="0.2">
      <c r="A1622" s="1">
        <v>91600073</v>
      </c>
      <c r="B1622" s="3" t="s">
        <v>16</v>
      </c>
      <c r="C1622" s="1">
        <v>16</v>
      </c>
      <c r="D1622" s="1">
        <v>26</v>
      </c>
      <c r="E1622" s="1">
        <v>1595</v>
      </c>
      <c r="H1622" s="1">
        <v>16125</v>
      </c>
      <c r="I1622" s="1">
        <v>97875</v>
      </c>
    </row>
    <row r="1623" spans="1:9" x14ac:dyDescent="0.2">
      <c r="A1623" s="1">
        <v>91700073</v>
      </c>
      <c r="B1623" s="3" t="s">
        <v>16</v>
      </c>
      <c r="C1623" s="1">
        <v>17</v>
      </c>
      <c r="D1623" s="1">
        <v>26</v>
      </c>
      <c r="E1623" s="1">
        <v>1675</v>
      </c>
      <c r="H1623" s="1">
        <v>17925</v>
      </c>
      <c r="I1623" s="1">
        <v>114000</v>
      </c>
    </row>
    <row r="1624" spans="1:9" x14ac:dyDescent="0.2">
      <c r="A1624" s="1">
        <v>91800073</v>
      </c>
      <c r="B1624" s="3" t="s">
        <v>16</v>
      </c>
      <c r="C1624" s="1">
        <v>18</v>
      </c>
      <c r="D1624" s="1">
        <v>26</v>
      </c>
      <c r="E1624" s="1">
        <v>1755</v>
      </c>
      <c r="H1624" s="1">
        <v>20475</v>
      </c>
      <c r="I1624" s="1">
        <v>131925</v>
      </c>
    </row>
    <row r="1625" spans="1:9" x14ac:dyDescent="0.2">
      <c r="A1625" s="1">
        <v>91900073</v>
      </c>
      <c r="B1625" s="3" t="s">
        <v>16</v>
      </c>
      <c r="C1625" s="1">
        <v>19</v>
      </c>
      <c r="D1625" s="1">
        <v>26</v>
      </c>
      <c r="E1625" s="1">
        <v>1835</v>
      </c>
      <c r="H1625" s="1">
        <v>23025</v>
      </c>
      <c r="I1625" s="1">
        <v>152400</v>
      </c>
    </row>
    <row r="1626" spans="1:9" x14ac:dyDescent="0.2">
      <c r="A1626" s="1">
        <v>92000073</v>
      </c>
      <c r="B1626" s="3" t="s">
        <v>16</v>
      </c>
      <c r="C1626" s="1">
        <v>20</v>
      </c>
      <c r="D1626" s="1">
        <v>26</v>
      </c>
      <c r="E1626" s="1">
        <v>1915</v>
      </c>
      <c r="H1626" s="1">
        <v>25575</v>
      </c>
      <c r="I1626" s="1">
        <v>175425</v>
      </c>
    </row>
    <row r="1627" spans="1:9" x14ac:dyDescent="0.2">
      <c r="A1627" s="1">
        <v>92100073</v>
      </c>
      <c r="B1627" s="3" t="s">
        <v>16</v>
      </c>
      <c r="C1627" s="1">
        <v>21</v>
      </c>
      <c r="D1627" s="1">
        <v>26</v>
      </c>
      <c r="E1627" s="1">
        <v>1995</v>
      </c>
      <c r="H1627" s="1">
        <v>28125</v>
      </c>
      <c r="I1627" s="1">
        <v>201000</v>
      </c>
    </row>
    <row r="1628" spans="1:9" x14ac:dyDescent="0.2">
      <c r="A1628" s="1">
        <v>92200073</v>
      </c>
      <c r="B1628" s="3" t="s">
        <v>16</v>
      </c>
      <c r="C1628" s="1">
        <v>22</v>
      </c>
      <c r="D1628" s="1">
        <v>26</v>
      </c>
      <c r="E1628" s="1">
        <v>2075</v>
      </c>
      <c r="H1628" s="1">
        <v>31575</v>
      </c>
      <c r="I1628" s="1">
        <v>229125</v>
      </c>
    </row>
    <row r="1629" spans="1:9" x14ac:dyDescent="0.2">
      <c r="A1629" s="1">
        <v>92300073</v>
      </c>
      <c r="B1629" s="3" t="s">
        <v>16</v>
      </c>
      <c r="C1629" s="1">
        <v>23</v>
      </c>
      <c r="D1629" s="1">
        <v>26</v>
      </c>
      <c r="E1629" s="1">
        <v>2155</v>
      </c>
      <c r="H1629" s="1">
        <v>35025</v>
      </c>
      <c r="I1629" s="1">
        <v>260700</v>
      </c>
    </row>
    <row r="1630" spans="1:9" x14ac:dyDescent="0.2">
      <c r="A1630" s="1">
        <v>92400073</v>
      </c>
      <c r="B1630" s="3" t="s">
        <v>16</v>
      </c>
      <c r="C1630" s="1">
        <v>24</v>
      </c>
      <c r="D1630" s="1">
        <v>26</v>
      </c>
      <c r="E1630" s="1">
        <v>2235</v>
      </c>
      <c r="H1630" s="1">
        <v>38475</v>
      </c>
      <c r="I1630" s="1">
        <v>295725</v>
      </c>
    </row>
    <row r="1631" spans="1:9" x14ac:dyDescent="0.2">
      <c r="A1631" s="1">
        <v>92500073</v>
      </c>
      <c r="B1631" s="3" t="s">
        <v>16</v>
      </c>
      <c r="C1631" s="1">
        <v>25</v>
      </c>
      <c r="D1631" s="1">
        <v>26</v>
      </c>
      <c r="E1631" s="1">
        <v>2315</v>
      </c>
      <c r="H1631" s="1">
        <v>41925</v>
      </c>
      <c r="I1631" s="1">
        <v>334200</v>
      </c>
    </row>
    <row r="1632" spans="1:9" x14ac:dyDescent="0.2">
      <c r="A1632" s="1">
        <v>92600073</v>
      </c>
      <c r="B1632" s="3" t="s">
        <v>16</v>
      </c>
      <c r="C1632" s="1">
        <v>26</v>
      </c>
      <c r="D1632" s="1">
        <v>26</v>
      </c>
      <c r="E1632" s="1">
        <v>2395</v>
      </c>
      <c r="H1632" s="1">
        <v>46425</v>
      </c>
      <c r="I1632" s="1">
        <v>376125</v>
      </c>
    </row>
    <row r="1633" spans="1:9" x14ac:dyDescent="0.2">
      <c r="A1633" s="1">
        <v>92700073</v>
      </c>
      <c r="B1633" s="3" t="s">
        <v>16</v>
      </c>
      <c r="C1633" s="1">
        <v>27</v>
      </c>
      <c r="D1633" s="1">
        <v>26</v>
      </c>
      <c r="E1633" s="1">
        <v>2475</v>
      </c>
      <c r="H1633" s="1">
        <v>50925</v>
      </c>
      <c r="I1633" s="1">
        <v>422550</v>
      </c>
    </row>
    <row r="1634" spans="1:9" x14ac:dyDescent="0.2">
      <c r="A1634" s="1">
        <v>92800073</v>
      </c>
      <c r="B1634" s="3" t="s">
        <v>16</v>
      </c>
      <c r="C1634" s="1">
        <v>28</v>
      </c>
      <c r="D1634" s="1">
        <v>26</v>
      </c>
      <c r="E1634" s="1">
        <v>2555</v>
      </c>
      <c r="H1634" s="1">
        <v>55425</v>
      </c>
      <c r="I1634" s="1">
        <v>473475</v>
      </c>
    </row>
    <row r="1635" spans="1:9" x14ac:dyDescent="0.2">
      <c r="A1635" s="1">
        <v>92900073</v>
      </c>
      <c r="B1635" s="3" t="s">
        <v>16</v>
      </c>
      <c r="C1635" s="1">
        <v>29</v>
      </c>
      <c r="D1635" s="1">
        <v>26</v>
      </c>
      <c r="E1635" s="1">
        <v>2635</v>
      </c>
      <c r="H1635" s="1">
        <v>59925</v>
      </c>
      <c r="I1635" s="1">
        <v>528900</v>
      </c>
    </row>
    <row r="1636" spans="1:9" x14ac:dyDescent="0.2">
      <c r="A1636" s="1">
        <v>93000073</v>
      </c>
      <c r="B1636" s="3" t="s">
        <v>16</v>
      </c>
      <c r="C1636" s="1">
        <v>30</v>
      </c>
      <c r="D1636" s="1">
        <v>26</v>
      </c>
      <c r="E1636" s="1">
        <v>2715</v>
      </c>
      <c r="H1636" s="1">
        <v>65625</v>
      </c>
      <c r="I1636" s="1">
        <v>588825</v>
      </c>
    </row>
    <row r="1637" spans="1:9" x14ac:dyDescent="0.2">
      <c r="A1637" s="1">
        <v>93100073</v>
      </c>
      <c r="B1637" s="3" t="s">
        <v>16</v>
      </c>
      <c r="C1637" s="1">
        <v>31</v>
      </c>
      <c r="D1637" s="1">
        <v>26</v>
      </c>
      <c r="E1637" s="1">
        <v>2795</v>
      </c>
      <c r="H1637" s="1">
        <v>71325</v>
      </c>
      <c r="I1637" s="1">
        <v>654450</v>
      </c>
    </row>
    <row r="1638" spans="1:9" x14ac:dyDescent="0.2">
      <c r="A1638" s="1">
        <v>93200073</v>
      </c>
      <c r="B1638" s="3" t="s">
        <v>16</v>
      </c>
      <c r="C1638" s="1">
        <v>32</v>
      </c>
      <c r="D1638" s="1">
        <v>26</v>
      </c>
      <c r="E1638" s="1">
        <v>2875</v>
      </c>
      <c r="H1638" s="1">
        <v>77025</v>
      </c>
      <c r="I1638" s="1">
        <v>725775</v>
      </c>
    </row>
    <row r="1639" spans="1:9" x14ac:dyDescent="0.2">
      <c r="A1639" s="1">
        <v>93300073</v>
      </c>
      <c r="B1639" s="3" t="s">
        <v>16</v>
      </c>
      <c r="C1639" s="1">
        <v>33</v>
      </c>
      <c r="D1639" s="1">
        <v>26</v>
      </c>
      <c r="E1639" s="1">
        <v>2955</v>
      </c>
      <c r="H1639" s="1">
        <v>82725</v>
      </c>
      <c r="I1639" s="1">
        <v>802800</v>
      </c>
    </row>
    <row r="1640" spans="1:9" x14ac:dyDescent="0.2">
      <c r="A1640" s="1">
        <v>93400073</v>
      </c>
      <c r="B1640" s="3" t="s">
        <v>16</v>
      </c>
      <c r="C1640" s="1">
        <v>34</v>
      </c>
      <c r="D1640" s="1">
        <v>26</v>
      </c>
      <c r="E1640" s="1">
        <v>3035</v>
      </c>
      <c r="H1640" s="1">
        <v>89775</v>
      </c>
      <c r="I1640" s="1">
        <v>885525</v>
      </c>
    </row>
    <row r="1641" spans="1:9" x14ac:dyDescent="0.2">
      <c r="A1641" s="1">
        <v>93500073</v>
      </c>
      <c r="B1641" s="3" t="s">
        <v>16</v>
      </c>
      <c r="C1641" s="1">
        <v>35</v>
      </c>
      <c r="D1641" s="1">
        <v>26</v>
      </c>
      <c r="E1641" s="1">
        <v>3115</v>
      </c>
      <c r="H1641" s="1">
        <v>96825</v>
      </c>
      <c r="I1641" s="1">
        <v>975300</v>
      </c>
    </row>
    <row r="1642" spans="1:9" x14ac:dyDescent="0.2">
      <c r="A1642" s="1">
        <v>93600073</v>
      </c>
      <c r="B1642" s="3" t="s">
        <v>16</v>
      </c>
      <c r="C1642" s="1">
        <v>36</v>
      </c>
      <c r="D1642" s="1">
        <v>26</v>
      </c>
      <c r="E1642" s="1">
        <v>3195</v>
      </c>
      <c r="H1642" s="1">
        <v>103875</v>
      </c>
      <c r="I1642" s="1">
        <v>1072125</v>
      </c>
    </row>
    <row r="1643" spans="1:9" x14ac:dyDescent="0.2">
      <c r="A1643" s="1">
        <v>93700073</v>
      </c>
      <c r="B1643" s="3" t="s">
        <v>16</v>
      </c>
      <c r="C1643" s="1">
        <v>37</v>
      </c>
      <c r="D1643" s="1">
        <v>26</v>
      </c>
      <c r="E1643" s="1">
        <v>3275</v>
      </c>
      <c r="H1643" s="1">
        <v>110925</v>
      </c>
      <c r="I1643" s="1">
        <v>1176000</v>
      </c>
    </row>
    <row r="1644" spans="1:9" x14ac:dyDescent="0.2">
      <c r="A1644" s="1">
        <v>93800073</v>
      </c>
      <c r="B1644" s="3" t="s">
        <v>16</v>
      </c>
      <c r="C1644" s="1">
        <v>38</v>
      </c>
      <c r="D1644" s="1">
        <v>26</v>
      </c>
      <c r="E1644" s="1">
        <v>3355</v>
      </c>
      <c r="H1644" s="1">
        <v>119475</v>
      </c>
      <c r="I1644" s="1">
        <v>1286925</v>
      </c>
    </row>
    <row r="1645" spans="1:9" x14ac:dyDescent="0.2">
      <c r="A1645" s="1">
        <v>93900073</v>
      </c>
      <c r="B1645" s="3" t="s">
        <v>16</v>
      </c>
      <c r="C1645" s="1">
        <v>39</v>
      </c>
      <c r="D1645" s="1">
        <v>26</v>
      </c>
      <c r="E1645" s="1">
        <v>3435</v>
      </c>
      <c r="H1645" s="1">
        <v>128025</v>
      </c>
      <c r="I1645" s="1">
        <v>1406400</v>
      </c>
    </row>
    <row r="1646" spans="1:9" x14ac:dyDescent="0.2">
      <c r="A1646" s="1">
        <v>94000073</v>
      </c>
      <c r="B1646" s="3" t="s">
        <v>16</v>
      </c>
      <c r="C1646" s="1">
        <v>40</v>
      </c>
      <c r="D1646" s="1">
        <v>26</v>
      </c>
      <c r="E1646" s="1">
        <v>3515</v>
      </c>
      <c r="H1646" s="1">
        <v>136575</v>
      </c>
      <c r="I1646" s="1">
        <v>1534425</v>
      </c>
    </row>
    <row r="1647" spans="1:9" x14ac:dyDescent="0.2">
      <c r="A1647" s="1">
        <v>94100073</v>
      </c>
      <c r="B1647" s="3" t="s">
        <v>16</v>
      </c>
      <c r="C1647" s="1">
        <v>41</v>
      </c>
      <c r="D1647" s="1">
        <v>26</v>
      </c>
      <c r="E1647" s="1">
        <v>3595</v>
      </c>
      <c r="H1647" s="1">
        <v>145125</v>
      </c>
      <c r="I1647" s="1">
        <v>1671000</v>
      </c>
    </row>
    <row r="1648" spans="1:9" x14ac:dyDescent="0.2">
      <c r="A1648" s="1">
        <v>94200073</v>
      </c>
      <c r="B1648" s="3" t="s">
        <v>16</v>
      </c>
      <c r="C1648" s="1">
        <v>42</v>
      </c>
      <c r="D1648" s="1">
        <v>26</v>
      </c>
      <c r="E1648" s="1">
        <v>3675</v>
      </c>
      <c r="H1648" s="1">
        <v>155325</v>
      </c>
      <c r="I1648" s="1">
        <v>1816125</v>
      </c>
    </row>
    <row r="1649" spans="1:9" x14ac:dyDescent="0.2">
      <c r="A1649" s="1">
        <v>94300073</v>
      </c>
      <c r="B1649" s="3" t="s">
        <v>16</v>
      </c>
      <c r="C1649" s="1">
        <v>43</v>
      </c>
      <c r="D1649" s="1">
        <v>26</v>
      </c>
      <c r="E1649" s="1">
        <v>3755</v>
      </c>
      <c r="H1649" s="1">
        <v>165525</v>
      </c>
      <c r="I1649" s="1">
        <v>1971450</v>
      </c>
    </row>
    <row r="1650" spans="1:9" x14ac:dyDescent="0.2">
      <c r="A1650" s="1">
        <v>94400073</v>
      </c>
      <c r="B1650" s="3" t="s">
        <v>16</v>
      </c>
      <c r="C1650" s="1">
        <v>44</v>
      </c>
      <c r="D1650" s="1">
        <v>26</v>
      </c>
      <c r="E1650" s="1">
        <v>3835</v>
      </c>
      <c r="H1650" s="1">
        <v>175725</v>
      </c>
      <c r="I1650" s="1">
        <v>2136975</v>
      </c>
    </row>
    <row r="1651" spans="1:9" x14ac:dyDescent="0.2">
      <c r="A1651" s="1">
        <v>94500073</v>
      </c>
      <c r="B1651" s="3" t="s">
        <v>16</v>
      </c>
      <c r="C1651" s="1">
        <v>45</v>
      </c>
      <c r="D1651" s="1">
        <v>26</v>
      </c>
      <c r="E1651" s="1">
        <v>3915</v>
      </c>
      <c r="H1651" s="1">
        <v>185925</v>
      </c>
      <c r="I1651" s="1">
        <v>2312700</v>
      </c>
    </row>
    <row r="1652" spans="1:9" x14ac:dyDescent="0.2">
      <c r="A1652" s="1">
        <v>94600073</v>
      </c>
      <c r="B1652" s="3" t="s">
        <v>16</v>
      </c>
      <c r="C1652" s="1">
        <v>46</v>
      </c>
      <c r="D1652" s="1">
        <v>26</v>
      </c>
      <c r="E1652" s="1">
        <v>3995</v>
      </c>
      <c r="H1652" s="1">
        <v>197925</v>
      </c>
      <c r="I1652" s="1">
        <v>2498625</v>
      </c>
    </row>
    <row r="1653" spans="1:9" x14ac:dyDescent="0.2">
      <c r="A1653" s="1">
        <v>94700073</v>
      </c>
      <c r="B1653" s="3" t="s">
        <v>16</v>
      </c>
      <c r="C1653" s="1">
        <v>47</v>
      </c>
      <c r="D1653" s="1">
        <v>26</v>
      </c>
      <c r="E1653" s="1">
        <v>4075</v>
      </c>
      <c r="H1653" s="1">
        <v>209925</v>
      </c>
      <c r="I1653" s="1">
        <v>2696550</v>
      </c>
    </row>
    <row r="1654" spans="1:9" x14ac:dyDescent="0.2">
      <c r="A1654" s="1">
        <v>94800073</v>
      </c>
      <c r="B1654" s="3" t="s">
        <v>16</v>
      </c>
      <c r="C1654" s="1">
        <v>48</v>
      </c>
      <c r="D1654" s="1">
        <v>26</v>
      </c>
      <c r="E1654" s="1">
        <v>4155</v>
      </c>
      <c r="H1654" s="1">
        <v>221925</v>
      </c>
      <c r="I1654" s="1">
        <v>2906475</v>
      </c>
    </row>
    <row r="1655" spans="1:9" x14ac:dyDescent="0.2">
      <c r="A1655" s="1">
        <v>94900073</v>
      </c>
      <c r="B1655" s="3" t="s">
        <v>16</v>
      </c>
      <c r="C1655" s="1">
        <v>49</v>
      </c>
      <c r="D1655" s="1">
        <v>26</v>
      </c>
      <c r="E1655" s="1">
        <v>4235</v>
      </c>
      <c r="H1655" s="1">
        <v>233925</v>
      </c>
      <c r="I1655" s="1">
        <v>3128400</v>
      </c>
    </row>
    <row r="1656" spans="1:9" x14ac:dyDescent="0.2">
      <c r="A1656" s="1">
        <v>95000073</v>
      </c>
      <c r="B1656" s="3" t="s">
        <v>16</v>
      </c>
      <c r="C1656" s="1">
        <v>50</v>
      </c>
      <c r="D1656" s="1">
        <v>26</v>
      </c>
      <c r="E1656" s="1">
        <v>4315</v>
      </c>
      <c r="H1656" s="1">
        <v>247875</v>
      </c>
      <c r="I1656" s="1">
        <v>3362325</v>
      </c>
    </row>
    <row r="1657" spans="1:9" x14ac:dyDescent="0.2">
      <c r="A1657" s="1">
        <v>90100074</v>
      </c>
      <c r="B1657" s="3" t="s">
        <v>16</v>
      </c>
      <c r="C1657" s="1">
        <v>1</v>
      </c>
      <c r="D1657" s="1">
        <v>26</v>
      </c>
      <c r="E1657" s="1">
        <v>600</v>
      </c>
      <c r="H1657" s="1">
        <v>1462</v>
      </c>
      <c r="I1657" s="1">
        <v>25000</v>
      </c>
    </row>
    <row r="1658" spans="1:9" x14ac:dyDescent="0.2">
      <c r="A1658" s="1">
        <v>90200074</v>
      </c>
      <c r="B1658" s="3" t="s">
        <v>16</v>
      </c>
      <c r="C1658" s="1">
        <v>2</v>
      </c>
      <c r="D1658" s="1">
        <v>26</v>
      </c>
      <c r="E1658" s="1">
        <v>710</v>
      </c>
      <c r="H1658" s="1">
        <v>2047</v>
      </c>
      <c r="I1658" s="1">
        <v>26462</v>
      </c>
    </row>
    <row r="1659" spans="1:9" x14ac:dyDescent="0.2">
      <c r="A1659" s="1">
        <v>90300074</v>
      </c>
      <c r="B1659" s="3" t="s">
        <v>16</v>
      </c>
      <c r="C1659" s="1">
        <v>3</v>
      </c>
      <c r="D1659" s="1">
        <v>26</v>
      </c>
      <c r="E1659" s="1">
        <v>820</v>
      </c>
      <c r="H1659" s="1">
        <v>2632</v>
      </c>
      <c r="I1659" s="1">
        <v>28509</v>
      </c>
    </row>
    <row r="1660" spans="1:9" x14ac:dyDescent="0.2">
      <c r="A1660" s="1">
        <v>90400074</v>
      </c>
      <c r="B1660" s="3" t="s">
        <v>16</v>
      </c>
      <c r="C1660" s="1">
        <v>4</v>
      </c>
      <c r="D1660" s="1">
        <v>26</v>
      </c>
      <c r="E1660" s="1">
        <v>930</v>
      </c>
      <c r="H1660" s="1">
        <v>3217</v>
      </c>
      <c r="I1660" s="1">
        <v>31141</v>
      </c>
    </row>
    <row r="1661" spans="1:9" x14ac:dyDescent="0.2">
      <c r="A1661" s="1">
        <v>90500074</v>
      </c>
      <c r="B1661" s="3" t="s">
        <v>16</v>
      </c>
      <c r="C1661" s="1">
        <v>5</v>
      </c>
      <c r="D1661" s="1">
        <v>26</v>
      </c>
      <c r="E1661" s="1">
        <v>1040</v>
      </c>
      <c r="H1661" s="1">
        <v>3802</v>
      </c>
      <c r="I1661" s="1">
        <v>34358</v>
      </c>
    </row>
    <row r="1662" spans="1:9" x14ac:dyDescent="0.2">
      <c r="A1662" s="1">
        <v>90600074</v>
      </c>
      <c r="B1662" s="3" t="s">
        <v>16</v>
      </c>
      <c r="C1662" s="1">
        <v>6</v>
      </c>
      <c r="D1662" s="1">
        <v>26</v>
      </c>
      <c r="E1662" s="1">
        <v>1150</v>
      </c>
      <c r="H1662" s="1">
        <v>4777</v>
      </c>
      <c r="I1662" s="1">
        <v>38160</v>
      </c>
    </row>
    <row r="1663" spans="1:9" x14ac:dyDescent="0.2">
      <c r="A1663" s="1">
        <v>90700074</v>
      </c>
      <c r="B1663" s="3" t="s">
        <v>16</v>
      </c>
      <c r="C1663" s="1">
        <v>7</v>
      </c>
      <c r="D1663" s="1">
        <v>26</v>
      </c>
      <c r="E1663" s="1">
        <v>1260</v>
      </c>
      <c r="H1663" s="1">
        <v>5752</v>
      </c>
      <c r="I1663" s="1">
        <v>42937</v>
      </c>
    </row>
    <row r="1664" spans="1:9" x14ac:dyDescent="0.2">
      <c r="A1664" s="1">
        <v>90800074</v>
      </c>
      <c r="B1664" s="3" t="s">
        <v>16</v>
      </c>
      <c r="C1664" s="1">
        <v>8</v>
      </c>
      <c r="D1664" s="1">
        <v>26</v>
      </c>
      <c r="E1664" s="1">
        <v>1370</v>
      </c>
      <c r="H1664" s="1">
        <v>6727</v>
      </c>
      <c r="I1664" s="1">
        <v>48689</v>
      </c>
    </row>
    <row r="1665" spans="1:9" x14ac:dyDescent="0.2">
      <c r="A1665" s="1">
        <v>90900074</v>
      </c>
      <c r="B1665" s="3" t="s">
        <v>16</v>
      </c>
      <c r="C1665" s="1">
        <v>9</v>
      </c>
      <c r="D1665" s="1">
        <v>26</v>
      </c>
      <c r="E1665" s="1">
        <v>1480</v>
      </c>
      <c r="H1665" s="1">
        <v>7702</v>
      </c>
      <c r="I1665" s="1">
        <v>55416</v>
      </c>
    </row>
    <row r="1666" spans="1:9" x14ac:dyDescent="0.2">
      <c r="A1666" s="1">
        <v>91000074</v>
      </c>
      <c r="B1666" s="3" t="s">
        <v>16</v>
      </c>
      <c r="C1666" s="1">
        <v>10</v>
      </c>
      <c r="D1666" s="1">
        <v>26</v>
      </c>
      <c r="E1666" s="1">
        <v>1590</v>
      </c>
      <c r="H1666" s="1">
        <v>9262</v>
      </c>
      <c r="I1666" s="1">
        <v>63118</v>
      </c>
    </row>
    <row r="1667" spans="1:9" x14ac:dyDescent="0.2">
      <c r="A1667" s="1">
        <v>91100074</v>
      </c>
      <c r="B1667" s="3" t="s">
        <v>16</v>
      </c>
      <c r="C1667" s="1">
        <v>11</v>
      </c>
      <c r="D1667" s="1">
        <v>26</v>
      </c>
      <c r="E1667" s="1">
        <v>1700</v>
      </c>
      <c r="H1667" s="1">
        <v>10822</v>
      </c>
      <c r="I1667" s="1">
        <v>72380</v>
      </c>
    </row>
    <row r="1668" spans="1:9" x14ac:dyDescent="0.2">
      <c r="A1668" s="1">
        <v>91200074</v>
      </c>
      <c r="B1668" s="3" t="s">
        <v>16</v>
      </c>
      <c r="C1668" s="1">
        <v>12</v>
      </c>
      <c r="D1668" s="1">
        <v>26</v>
      </c>
      <c r="E1668" s="1">
        <v>1810</v>
      </c>
      <c r="H1668" s="1">
        <v>12382</v>
      </c>
      <c r="I1668" s="1">
        <v>83202</v>
      </c>
    </row>
    <row r="1669" spans="1:9" x14ac:dyDescent="0.2">
      <c r="A1669" s="1">
        <v>91300074</v>
      </c>
      <c r="B1669" s="3" t="s">
        <v>16</v>
      </c>
      <c r="C1669" s="1">
        <v>13</v>
      </c>
      <c r="D1669" s="1">
        <v>26</v>
      </c>
      <c r="E1669" s="1">
        <v>1920</v>
      </c>
      <c r="H1669" s="1">
        <v>13942</v>
      </c>
      <c r="I1669" s="1">
        <v>95584</v>
      </c>
    </row>
    <row r="1670" spans="1:9" x14ac:dyDescent="0.2">
      <c r="A1670" s="1">
        <v>91400074</v>
      </c>
      <c r="B1670" s="3" t="s">
        <v>16</v>
      </c>
      <c r="C1670" s="1">
        <v>14</v>
      </c>
      <c r="D1670" s="1">
        <v>26</v>
      </c>
      <c r="E1670" s="1">
        <v>2030</v>
      </c>
      <c r="H1670" s="1">
        <v>16282</v>
      </c>
      <c r="I1670" s="1">
        <v>109526</v>
      </c>
    </row>
    <row r="1671" spans="1:9" x14ac:dyDescent="0.2">
      <c r="A1671" s="1">
        <v>91500074</v>
      </c>
      <c r="B1671" s="3" t="s">
        <v>16</v>
      </c>
      <c r="C1671" s="1">
        <v>15</v>
      </c>
      <c r="D1671" s="1">
        <v>26</v>
      </c>
      <c r="E1671" s="1">
        <v>2140</v>
      </c>
      <c r="H1671" s="1">
        <v>18622</v>
      </c>
      <c r="I1671" s="1">
        <v>125808</v>
      </c>
    </row>
    <row r="1672" spans="1:9" x14ac:dyDescent="0.2">
      <c r="A1672" s="1">
        <v>91600074</v>
      </c>
      <c r="B1672" s="3" t="s">
        <v>16</v>
      </c>
      <c r="C1672" s="1">
        <v>16</v>
      </c>
      <c r="D1672" s="1">
        <v>26</v>
      </c>
      <c r="E1672" s="1">
        <v>2250</v>
      </c>
      <c r="H1672" s="1">
        <v>20962</v>
      </c>
      <c r="I1672" s="1">
        <v>144430</v>
      </c>
    </row>
    <row r="1673" spans="1:9" x14ac:dyDescent="0.2">
      <c r="A1673" s="1">
        <v>91700074</v>
      </c>
      <c r="B1673" s="3" t="s">
        <v>16</v>
      </c>
      <c r="C1673" s="1">
        <v>17</v>
      </c>
      <c r="D1673" s="1">
        <v>26</v>
      </c>
      <c r="E1673" s="1">
        <v>2360</v>
      </c>
      <c r="H1673" s="1">
        <v>23302</v>
      </c>
      <c r="I1673" s="1">
        <v>165392</v>
      </c>
    </row>
    <row r="1674" spans="1:9" x14ac:dyDescent="0.2">
      <c r="A1674" s="1">
        <v>91800074</v>
      </c>
      <c r="B1674" s="3" t="s">
        <v>16</v>
      </c>
      <c r="C1674" s="1">
        <v>18</v>
      </c>
      <c r="D1674" s="1">
        <v>26</v>
      </c>
      <c r="E1674" s="1">
        <v>2470</v>
      </c>
      <c r="H1674" s="1">
        <v>26617</v>
      </c>
      <c r="I1674" s="1">
        <v>188694</v>
      </c>
    </row>
    <row r="1675" spans="1:9" x14ac:dyDescent="0.2">
      <c r="A1675" s="1">
        <v>91900074</v>
      </c>
      <c r="B1675" s="3" t="s">
        <v>16</v>
      </c>
      <c r="C1675" s="1">
        <v>19</v>
      </c>
      <c r="D1675" s="1">
        <v>26</v>
      </c>
      <c r="E1675" s="1">
        <v>2580</v>
      </c>
      <c r="H1675" s="1">
        <v>29932</v>
      </c>
      <c r="I1675" s="1">
        <v>215311</v>
      </c>
    </row>
    <row r="1676" spans="1:9" x14ac:dyDescent="0.2">
      <c r="A1676" s="1">
        <v>92000074</v>
      </c>
      <c r="B1676" s="3" t="s">
        <v>16</v>
      </c>
      <c r="C1676" s="1">
        <v>20</v>
      </c>
      <c r="D1676" s="1">
        <v>26</v>
      </c>
      <c r="E1676" s="1">
        <v>2690</v>
      </c>
      <c r="H1676" s="1">
        <v>33247</v>
      </c>
      <c r="I1676" s="1">
        <v>245243</v>
      </c>
    </row>
    <row r="1677" spans="1:9" x14ac:dyDescent="0.2">
      <c r="A1677" s="1">
        <v>92100074</v>
      </c>
      <c r="B1677" s="3" t="s">
        <v>16</v>
      </c>
      <c r="C1677" s="1">
        <v>21</v>
      </c>
      <c r="D1677" s="1">
        <v>26</v>
      </c>
      <c r="E1677" s="1">
        <v>2800</v>
      </c>
      <c r="H1677" s="1">
        <v>36562</v>
      </c>
      <c r="I1677" s="1">
        <v>278490</v>
      </c>
    </row>
    <row r="1678" spans="1:9" x14ac:dyDescent="0.2">
      <c r="A1678" s="1">
        <v>92200074</v>
      </c>
      <c r="B1678" s="3" t="s">
        <v>16</v>
      </c>
      <c r="C1678" s="1">
        <v>22</v>
      </c>
      <c r="D1678" s="1">
        <v>26</v>
      </c>
      <c r="E1678" s="1">
        <v>2910</v>
      </c>
      <c r="H1678" s="1">
        <v>41047</v>
      </c>
      <c r="I1678" s="1">
        <v>315052</v>
      </c>
    </row>
    <row r="1679" spans="1:9" x14ac:dyDescent="0.2">
      <c r="A1679" s="1">
        <v>92300074</v>
      </c>
      <c r="B1679" s="3" t="s">
        <v>16</v>
      </c>
      <c r="C1679" s="1">
        <v>23</v>
      </c>
      <c r="D1679" s="1">
        <v>26</v>
      </c>
      <c r="E1679" s="1">
        <v>3020</v>
      </c>
      <c r="H1679" s="1">
        <v>45532</v>
      </c>
      <c r="I1679" s="1">
        <v>356099</v>
      </c>
    </row>
    <row r="1680" spans="1:9" x14ac:dyDescent="0.2">
      <c r="A1680" s="1">
        <v>92400074</v>
      </c>
      <c r="B1680" s="3" t="s">
        <v>16</v>
      </c>
      <c r="C1680" s="1">
        <v>24</v>
      </c>
      <c r="D1680" s="1">
        <v>26</v>
      </c>
      <c r="E1680" s="1">
        <v>3130</v>
      </c>
      <c r="H1680" s="1">
        <v>50017</v>
      </c>
      <c r="I1680" s="1">
        <v>401631</v>
      </c>
    </row>
    <row r="1681" spans="1:9" x14ac:dyDescent="0.2">
      <c r="A1681" s="1">
        <v>92500074</v>
      </c>
      <c r="B1681" s="3" t="s">
        <v>16</v>
      </c>
      <c r="C1681" s="1">
        <v>25</v>
      </c>
      <c r="D1681" s="1">
        <v>26</v>
      </c>
      <c r="E1681" s="1">
        <v>3240</v>
      </c>
      <c r="H1681" s="1">
        <v>54502</v>
      </c>
      <c r="I1681" s="1">
        <v>451648</v>
      </c>
    </row>
    <row r="1682" spans="1:9" x14ac:dyDescent="0.2">
      <c r="A1682" s="1">
        <v>92600074</v>
      </c>
      <c r="B1682" s="3" t="s">
        <v>16</v>
      </c>
      <c r="C1682" s="1">
        <v>26</v>
      </c>
      <c r="D1682" s="1">
        <v>26</v>
      </c>
      <c r="E1682" s="1">
        <v>3350</v>
      </c>
      <c r="H1682" s="1">
        <v>60352</v>
      </c>
      <c r="I1682" s="1">
        <v>506150</v>
      </c>
    </row>
    <row r="1683" spans="1:9" x14ac:dyDescent="0.2">
      <c r="A1683" s="1">
        <v>92700074</v>
      </c>
      <c r="B1683" s="3" t="s">
        <v>16</v>
      </c>
      <c r="C1683" s="1">
        <v>27</v>
      </c>
      <c r="D1683" s="1">
        <v>26</v>
      </c>
      <c r="E1683" s="1">
        <v>3460</v>
      </c>
      <c r="H1683" s="1">
        <v>66202</v>
      </c>
      <c r="I1683" s="1">
        <v>566502</v>
      </c>
    </row>
    <row r="1684" spans="1:9" x14ac:dyDescent="0.2">
      <c r="A1684" s="1">
        <v>92800074</v>
      </c>
      <c r="B1684" s="3" t="s">
        <v>16</v>
      </c>
      <c r="C1684" s="1">
        <v>28</v>
      </c>
      <c r="D1684" s="1">
        <v>26</v>
      </c>
      <c r="E1684" s="1">
        <v>3570</v>
      </c>
      <c r="H1684" s="1">
        <v>72052</v>
      </c>
      <c r="I1684" s="1">
        <v>632704</v>
      </c>
    </row>
    <row r="1685" spans="1:9" x14ac:dyDescent="0.2">
      <c r="A1685" s="1">
        <v>92900074</v>
      </c>
      <c r="B1685" s="3" t="s">
        <v>16</v>
      </c>
      <c r="C1685" s="1">
        <v>29</v>
      </c>
      <c r="D1685" s="1">
        <v>26</v>
      </c>
      <c r="E1685" s="1">
        <v>3680</v>
      </c>
      <c r="H1685" s="1">
        <v>77902</v>
      </c>
      <c r="I1685" s="1">
        <v>704756</v>
      </c>
    </row>
    <row r="1686" spans="1:9" x14ac:dyDescent="0.2">
      <c r="A1686" s="1">
        <v>93000074</v>
      </c>
      <c r="B1686" s="3" t="s">
        <v>16</v>
      </c>
      <c r="C1686" s="1">
        <v>30</v>
      </c>
      <c r="D1686" s="1">
        <v>26</v>
      </c>
      <c r="E1686" s="1">
        <v>3790</v>
      </c>
      <c r="H1686" s="1">
        <v>85312</v>
      </c>
      <c r="I1686" s="1">
        <v>782658</v>
      </c>
    </row>
    <row r="1687" spans="1:9" x14ac:dyDescent="0.2">
      <c r="A1687" s="1">
        <v>93100074</v>
      </c>
      <c r="B1687" s="3" t="s">
        <v>16</v>
      </c>
      <c r="C1687" s="1">
        <v>31</v>
      </c>
      <c r="D1687" s="1">
        <v>26</v>
      </c>
      <c r="E1687" s="1">
        <v>3900</v>
      </c>
      <c r="H1687" s="1">
        <v>92722</v>
      </c>
      <c r="I1687" s="1">
        <v>867970</v>
      </c>
    </row>
    <row r="1688" spans="1:9" x14ac:dyDescent="0.2">
      <c r="A1688" s="1">
        <v>93200074</v>
      </c>
      <c r="B1688" s="3" t="s">
        <v>16</v>
      </c>
      <c r="C1688" s="1">
        <v>32</v>
      </c>
      <c r="D1688" s="1">
        <v>26</v>
      </c>
      <c r="E1688" s="1">
        <v>4010</v>
      </c>
      <c r="H1688" s="1">
        <v>100132</v>
      </c>
      <c r="I1688" s="1">
        <v>960692</v>
      </c>
    </row>
    <row r="1689" spans="1:9" x14ac:dyDescent="0.2">
      <c r="A1689" s="1">
        <v>93300074</v>
      </c>
      <c r="B1689" s="3" t="s">
        <v>16</v>
      </c>
      <c r="C1689" s="1">
        <v>33</v>
      </c>
      <c r="D1689" s="1">
        <v>26</v>
      </c>
      <c r="E1689" s="1">
        <v>4120</v>
      </c>
      <c r="H1689" s="1">
        <v>107542</v>
      </c>
      <c r="I1689" s="1">
        <v>1060824</v>
      </c>
    </row>
    <row r="1690" spans="1:9" x14ac:dyDescent="0.2">
      <c r="A1690" s="1">
        <v>93400074</v>
      </c>
      <c r="B1690" s="3" t="s">
        <v>16</v>
      </c>
      <c r="C1690" s="1">
        <v>34</v>
      </c>
      <c r="D1690" s="1">
        <v>26</v>
      </c>
      <c r="E1690" s="1">
        <v>4230</v>
      </c>
      <c r="H1690" s="1">
        <v>116707</v>
      </c>
      <c r="I1690" s="1">
        <v>1168366</v>
      </c>
    </row>
    <row r="1691" spans="1:9" x14ac:dyDescent="0.2">
      <c r="A1691" s="1">
        <v>93500074</v>
      </c>
      <c r="B1691" s="3" t="s">
        <v>16</v>
      </c>
      <c r="C1691" s="1">
        <v>35</v>
      </c>
      <c r="D1691" s="1">
        <v>26</v>
      </c>
      <c r="E1691" s="1">
        <v>4340</v>
      </c>
      <c r="H1691" s="1">
        <v>125872</v>
      </c>
      <c r="I1691" s="1">
        <v>1285073</v>
      </c>
    </row>
    <row r="1692" spans="1:9" x14ac:dyDescent="0.2">
      <c r="A1692" s="1">
        <v>93600074</v>
      </c>
      <c r="B1692" s="3" t="s">
        <v>16</v>
      </c>
      <c r="C1692" s="1">
        <v>36</v>
      </c>
      <c r="D1692" s="1">
        <v>26</v>
      </c>
      <c r="E1692" s="1">
        <v>4450</v>
      </c>
      <c r="H1692" s="1">
        <v>135037</v>
      </c>
      <c r="I1692" s="1">
        <v>1410945</v>
      </c>
    </row>
    <row r="1693" spans="1:9" x14ac:dyDescent="0.2">
      <c r="A1693" s="1">
        <v>93700074</v>
      </c>
      <c r="B1693" s="3" t="s">
        <v>16</v>
      </c>
      <c r="C1693" s="1">
        <v>37</v>
      </c>
      <c r="D1693" s="1">
        <v>26</v>
      </c>
      <c r="E1693" s="1">
        <v>4560</v>
      </c>
      <c r="H1693" s="1">
        <v>144202</v>
      </c>
      <c r="I1693" s="1">
        <v>1545982</v>
      </c>
    </row>
    <row r="1694" spans="1:9" x14ac:dyDescent="0.2">
      <c r="A1694" s="1">
        <v>93800074</v>
      </c>
      <c r="B1694" s="3" t="s">
        <v>16</v>
      </c>
      <c r="C1694" s="1">
        <v>38</v>
      </c>
      <c r="D1694" s="1">
        <v>26</v>
      </c>
      <c r="E1694" s="1">
        <v>4670</v>
      </c>
      <c r="H1694" s="1">
        <v>155317</v>
      </c>
      <c r="I1694" s="1">
        <v>1690184</v>
      </c>
    </row>
    <row r="1695" spans="1:9" x14ac:dyDescent="0.2">
      <c r="A1695" s="1">
        <v>93900074</v>
      </c>
      <c r="B1695" s="3" t="s">
        <v>16</v>
      </c>
      <c r="C1695" s="1">
        <v>39</v>
      </c>
      <c r="D1695" s="1">
        <v>26</v>
      </c>
      <c r="E1695" s="1">
        <v>4780</v>
      </c>
      <c r="H1695" s="1">
        <v>166432</v>
      </c>
      <c r="I1695" s="1">
        <v>1845501</v>
      </c>
    </row>
    <row r="1696" spans="1:9" x14ac:dyDescent="0.2">
      <c r="A1696" s="1">
        <v>94000074</v>
      </c>
      <c r="B1696" s="3" t="s">
        <v>16</v>
      </c>
      <c r="C1696" s="1">
        <v>40</v>
      </c>
      <c r="D1696" s="1">
        <v>26</v>
      </c>
      <c r="E1696" s="1">
        <v>4890</v>
      </c>
      <c r="H1696" s="1">
        <v>177547</v>
      </c>
      <c r="I1696" s="1">
        <v>2011933</v>
      </c>
    </row>
    <row r="1697" spans="1:9" x14ac:dyDescent="0.2">
      <c r="A1697" s="1">
        <v>94100074</v>
      </c>
      <c r="B1697" s="3" t="s">
        <v>16</v>
      </c>
      <c r="C1697" s="1">
        <v>41</v>
      </c>
      <c r="D1697" s="1">
        <v>26</v>
      </c>
      <c r="E1697" s="1">
        <v>5000</v>
      </c>
      <c r="H1697" s="1">
        <v>188662</v>
      </c>
      <c r="I1697" s="1">
        <v>2189480</v>
      </c>
    </row>
    <row r="1698" spans="1:9" x14ac:dyDescent="0.2">
      <c r="A1698" s="1">
        <v>94200074</v>
      </c>
      <c r="B1698" s="3" t="s">
        <v>16</v>
      </c>
      <c r="C1698" s="1">
        <v>42</v>
      </c>
      <c r="D1698" s="1">
        <v>26</v>
      </c>
      <c r="E1698" s="1">
        <v>5110</v>
      </c>
      <c r="H1698" s="1">
        <v>201922</v>
      </c>
      <c r="I1698" s="1">
        <v>2378142</v>
      </c>
    </row>
    <row r="1699" spans="1:9" x14ac:dyDescent="0.2">
      <c r="A1699" s="1">
        <v>94300074</v>
      </c>
      <c r="B1699" s="3" t="s">
        <v>16</v>
      </c>
      <c r="C1699" s="1">
        <v>43</v>
      </c>
      <c r="D1699" s="1">
        <v>26</v>
      </c>
      <c r="E1699" s="1">
        <v>5220</v>
      </c>
      <c r="H1699" s="1">
        <v>215182</v>
      </c>
      <c r="I1699" s="1">
        <v>2580064</v>
      </c>
    </row>
    <row r="1700" spans="1:9" x14ac:dyDescent="0.2">
      <c r="A1700" s="1">
        <v>94400074</v>
      </c>
      <c r="B1700" s="3" t="s">
        <v>16</v>
      </c>
      <c r="C1700" s="1">
        <v>44</v>
      </c>
      <c r="D1700" s="1">
        <v>26</v>
      </c>
      <c r="E1700" s="1">
        <v>5330</v>
      </c>
      <c r="H1700" s="1">
        <v>228442</v>
      </c>
      <c r="I1700" s="1">
        <v>2795246</v>
      </c>
    </row>
    <row r="1701" spans="1:9" x14ac:dyDescent="0.2">
      <c r="A1701" s="1">
        <v>94500074</v>
      </c>
      <c r="B1701" s="3" t="s">
        <v>16</v>
      </c>
      <c r="C1701" s="1">
        <v>45</v>
      </c>
      <c r="D1701" s="1">
        <v>26</v>
      </c>
      <c r="E1701" s="1">
        <v>5440</v>
      </c>
      <c r="H1701" s="1">
        <v>241702</v>
      </c>
      <c r="I1701" s="1">
        <v>3023688</v>
      </c>
    </row>
    <row r="1702" spans="1:9" x14ac:dyDescent="0.2">
      <c r="A1702" s="1">
        <v>94600074</v>
      </c>
      <c r="B1702" s="3" t="s">
        <v>16</v>
      </c>
      <c r="C1702" s="1">
        <v>46</v>
      </c>
      <c r="D1702" s="1">
        <v>26</v>
      </c>
      <c r="E1702" s="1">
        <v>5550</v>
      </c>
      <c r="H1702" s="1">
        <v>257302</v>
      </c>
      <c r="I1702" s="1">
        <v>3265390</v>
      </c>
    </row>
    <row r="1703" spans="1:9" x14ac:dyDescent="0.2">
      <c r="A1703" s="1">
        <v>94700074</v>
      </c>
      <c r="B1703" s="3" t="s">
        <v>16</v>
      </c>
      <c r="C1703" s="1">
        <v>47</v>
      </c>
      <c r="D1703" s="1">
        <v>26</v>
      </c>
      <c r="E1703" s="1">
        <v>5660</v>
      </c>
      <c r="H1703" s="1">
        <v>272902</v>
      </c>
      <c r="I1703" s="1">
        <v>3522692</v>
      </c>
    </row>
    <row r="1704" spans="1:9" x14ac:dyDescent="0.2">
      <c r="A1704" s="1">
        <v>94800074</v>
      </c>
      <c r="B1704" s="3" t="s">
        <v>16</v>
      </c>
      <c r="C1704" s="1">
        <v>48</v>
      </c>
      <c r="D1704" s="1">
        <v>26</v>
      </c>
      <c r="E1704" s="1">
        <v>5770</v>
      </c>
      <c r="H1704" s="1">
        <v>288502</v>
      </c>
      <c r="I1704" s="1">
        <v>3795594</v>
      </c>
    </row>
    <row r="1705" spans="1:9" x14ac:dyDescent="0.2">
      <c r="A1705" s="1">
        <v>94900074</v>
      </c>
      <c r="B1705" s="3" t="s">
        <v>16</v>
      </c>
      <c r="C1705" s="1">
        <v>49</v>
      </c>
      <c r="D1705" s="1">
        <v>26</v>
      </c>
      <c r="E1705" s="1">
        <v>5880</v>
      </c>
      <c r="H1705" s="1">
        <v>304102</v>
      </c>
      <c r="I1705" s="1">
        <v>4084096</v>
      </c>
    </row>
    <row r="1706" spans="1:9" x14ac:dyDescent="0.2">
      <c r="A1706" s="1">
        <v>95000074</v>
      </c>
      <c r="B1706" s="3" t="s">
        <v>16</v>
      </c>
      <c r="C1706" s="1">
        <v>50</v>
      </c>
      <c r="D1706" s="1">
        <v>26</v>
      </c>
      <c r="E1706" s="1">
        <v>5990</v>
      </c>
      <c r="H1706" s="1">
        <v>322237</v>
      </c>
      <c r="I1706" s="1">
        <v>4388198</v>
      </c>
    </row>
    <row r="1707" spans="1:9" x14ac:dyDescent="0.2">
      <c r="A1707" s="1">
        <v>90100075</v>
      </c>
      <c r="B1707" s="3" t="s">
        <v>16</v>
      </c>
      <c r="C1707" s="1">
        <v>1</v>
      </c>
      <c r="D1707" s="1">
        <v>26</v>
      </c>
      <c r="E1707" s="1">
        <v>795</v>
      </c>
      <c r="H1707" s="1">
        <v>1901</v>
      </c>
      <c r="I1707" s="1">
        <v>75000</v>
      </c>
    </row>
    <row r="1708" spans="1:9" x14ac:dyDescent="0.2">
      <c r="A1708" s="1">
        <v>90200075</v>
      </c>
      <c r="B1708" s="3" t="s">
        <v>16</v>
      </c>
      <c r="C1708" s="1">
        <v>2</v>
      </c>
      <c r="D1708" s="1">
        <v>26</v>
      </c>
      <c r="E1708" s="1">
        <v>940</v>
      </c>
      <c r="H1708" s="1">
        <v>2661</v>
      </c>
      <c r="I1708" s="1">
        <v>76901</v>
      </c>
    </row>
    <row r="1709" spans="1:9" x14ac:dyDescent="0.2">
      <c r="A1709" s="1">
        <v>90300075</v>
      </c>
      <c r="B1709" s="3" t="s">
        <v>16</v>
      </c>
      <c r="C1709" s="1">
        <v>3</v>
      </c>
      <c r="D1709" s="1">
        <v>26</v>
      </c>
      <c r="E1709" s="1">
        <v>1085</v>
      </c>
      <c r="H1709" s="1">
        <v>3422</v>
      </c>
      <c r="I1709" s="1">
        <v>79562</v>
      </c>
    </row>
    <row r="1710" spans="1:9" x14ac:dyDescent="0.2">
      <c r="A1710" s="1">
        <v>90400075</v>
      </c>
      <c r="B1710" s="3" t="s">
        <v>16</v>
      </c>
      <c r="C1710" s="1">
        <v>4</v>
      </c>
      <c r="D1710" s="1">
        <v>26</v>
      </c>
      <c r="E1710" s="1">
        <v>1230</v>
      </c>
      <c r="H1710" s="1">
        <v>4182</v>
      </c>
      <c r="I1710" s="1">
        <v>82984</v>
      </c>
    </row>
    <row r="1711" spans="1:9" x14ac:dyDescent="0.2">
      <c r="A1711" s="1">
        <v>90500075</v>
      </c>
      <c r="B1711" s="3" t="s">
        <v>16</v>
      </c>
      <c r="C1711" s="1">
        <v>5</v>
      </c>
      <c r="D1711" s="1">
        <v>26</v>
      </c>
      <c r="E1711" s="1">
        <v>1375</v>
      </c>
      <c r="H1711" s="1">
        <v>4943</v>
      </c>
      <c r="I1711" s="1">
        <v>87166</v>
      </c>
    </row>
    <row r="1712" spans="1:9" x14ac:dyDescent="0.2">
      <c r="A1712" s="1">
        <v>90600075</v>
      </c>
      <c r="B1712" s="3" t="s">
        <v>16</v>
      </c>
      <c r="C1712" s="1">
        <v>6</v>
      </c>
      <c r="D1712" s="1">
        <v>26</v>
      </c>
      <c r="E1712" s="1">
        <v>1520</v>
      </c>
      <c r="H1712" s="1">
        <v>6210</v>
      </c>
      <c r="I1712" s="1">
        <v>92109</v>
      </c>
    </row>
    <row r="1713" spans="1:9" x14ac:dyDescent="0.2">
      <c r="A1713" s="1">
        <v>90700075</v>
      </c>
      <c r="B1713" s="3" t="s">
        <v>16</v>
      </c>
      <c r="C1713" s="1">
        <v>7</v>
      </c>
      <c r="D1713" s="1">
        <v>26</v>
      </c>
      <c r="E1713" s="1">
        <v>1665</v>
      </c>
      <c r="H1713" s="1">
        <v>7478</v>
      </c>
      <c r="I1713" s="1">
        <v>98319</v>
      </c>
    </row>
    <row r="1714" spans="1:9" x14ac:dyDescent="0.2">
      <c r="A1714" s="1">
        <v>90800075</v>
      </c>
      <c r="B1714" s="3" t="s">
        <v>16</v>
      </c>
      <c r="C1714" s="1">
        <v>8</v>
      </c>
      <c r="D1714" s="1">
        <v>26</v>
      </c>
      <c r="E1714" s="1">
        <v>1810</v>
      </c>
      <c r="H1714" s="1">
        <v>8745</v>
      </c>
      <c r="I1714" s="1">
        <v>105797</v>
      </c>
    </row>
    <row r="1715" spans="1:9" x14ac:dyDescent="0.2">
      <c r="A1715" s="1">
        <v>90900075</v>
      </c>
      <c r="B1715" s="3" t="s">
        <v>16</v>
      </c>
      <c r="C1715" s="1">
        <v>9</v>
      </c>
      <c r="D1715" s="1">
        <v>26</v>
      </c>
      <c r="E1715" s="1">
        <v>1955</v>
      </c>
      <c r="H1715" s="1">
        <v>10013</v>
      </c>
      <c r="I1715" s="1">
        <v>114542</v>
      </c>
    </row>
    <row r="1716" spans="1:9" x14ac:dyDescent="0.2">
      <c r="A1716" s="1">
        <v>91000075</v>
      </c>
      <c r="B1716" s="3" t="s">
        <v>16</v>
      </c>
      <c r="C1716" s="1">
        <v>10</v>
      </c>
      <c r="D1716" s="1">
        <v>26</v>
      </c>
      <c r="E1716" s="1">
        <v>2100</v>
      </c>
      <c r="H1716" s="1">
        <v>12041</v>
      </c>
      <c r="I1716" s="1">
        <v>124555</v>
      </c>
    </row>
    <row r="1717" spans="1:9" x14ac:dyDescent="0.2">
      <c r="A1717" s="1">
        <v>91100075</v>
      </c>
      <c r="B1717" s="3" t="s">
        <v>16</v>
      </c>
      <c r="C1717" s="1">
        <v>11</v>
      </c>
      <c r="D1717" s="1">
        <v>26</v>
      </c>
      <c r="E1717" s="1">
        <v>2245</v>
      </c>
      <c r="H1717" s="1">
        <v>14069</v>
      </c>
      <c r="I1717" s="1">
        <v>136596</v>
      </c>
    </row>
    <row r="1718" spans="1:9" x14ac:dyDescent="0.2">
      <c r="A1718" s="1">
        <v>91200075</v>
      </c>
      <c r="B1718" s="3" t="s">
        <v>16</v>
      </c>
      <c r="C1718" s="1">
        <v>12</v>
      </c>
      <c r="D1718" s="1">
        <v>26</v>
      </c>
      <c r="E1718" s="1">
        <v>2390</v>
      </c>
      <c r="H1718" s="1">
        <v>16097</v>
      </c>
      <c r="I1718" s="1">
        <v>150665</v>
      </c>
    </row>
    <row r="1719" spans="1:9" x14ac:dyDescent="0.2">
      <c r="A1719" s="1">
        <v>91300075</v>
      </c>
      <c r="B1719" s="3" t="s">
        <v>16</v>
      </c>
      <c r="C1719" s="1">
        <v>13</v>
      </c>
      <c r="D1719" s="1">
        <v>26</v>
      </c>
      <c r="E1719" s="1">
        <v>2535</v>
      </c>
      <c r="H1719" s="1">
        <v>18125</v>
      </c>
      <c r="I1719" s="1">
        <v>166762</v>
      </c>
    </row>
    <row r="1720" spans="1:9" x14ac:dyDescent="0.2">
      <c r="A1720" s="1">
        <v>91400075</v>
      </c>
      <c r="B1720" s="3" t="s">
        <v>16</v>
      </c>
      <c r="C1720" s="1">
        <v>14</v>
      </c>
      <c r="D1720" s="1">
        <v>26</v>
      </c>
      <c r="E1720" s="1">
        <v>2680</v>
      </c>
      <c r="H1720" s="1">
        <v>21167</v>
      </c>
      <c r="I1720" s="1">
        <v>184887</v>
      </c>
    </row>
    <row r="1721" spans="1:9" x14ac:dyDescent="0.2">
      <c r="A1721" s="1">
        <v>91500075</v>
      </c>
      <c r="B1721" s="3" t="s">
        <v>16</v>
      </c>
      <c r="C1721" s="1">
        <v>15</v>
      </c>
      <c r="D1721" s="1">
        <v>26</v>
      </c>
      <c r="E1721" s="1">
        <v>2825</v>
      </c>
      <c r="H1721" s="1">
        <v>24209</v>
      </c>
      <c r="I1721" s="1">
        <v>206054</v>
      </c>
    </row>
    <row r="1722" spans="1:9" x14ac:dyDescent="0.2">
      <c r="A1722" s="1">
        <v>91600075</v>
      </c>
      <c r="B1722" s="3" t="s">
        <v>16</v>
      </c>
      <c r="C1722" s="1">
        <v>16</v>
      </c>
      <c r="D1722" s="1">
        <v>26</v>
      </c>
      <c r="E1722" s="1">
        <v>2970</v>
      </c>
      <c r="H1722" s="1">
        <v>27251</v>
      </c>
      <c r="I1722" s="1">
        <v>230263</v>
      </c>
    </row>
    <row r="1723" spans="1:9" x14ac:dyDescent="0.2">
      <c r="A1723" s="1">
        <v>91700075</v>
      </c>
      <c r="B1723" s="3" t="s">
        <v>16</v>
      </c>
      <c r="C1723" s="1">
        <v>17</v>
      </c>
      <c r="D1723" s="1">
        <v>26</v>
      </c>
      <c r="E1723" s="1">
        <v>3115</v>
      </c>
      <c r="H1723" s="1">
        <v>30293</v>
      </c>
      <c r="I1723" s="1">
        <v>257514</v>
      </c>
    </row>
    <row r="1724" spans="1:9" x14ac:dyDescent="0.2">
      <c r="A1724" s="1">
        <v>91800075</v>
      </c>
      <c r="B1724" s="3" t="s">
        <v>16</v>
      </c>
      <c r="C1724" s="1">
        <v>18</v>
      </c>
      <c r="D1724" s="1">
        <v>26</v>
      </c>
      <c r="E1724" s="1">
        <v>3260</v>
      </c>
      <c r="H1724" s="1">
        <v>34602</v>
      </c>
      <c r="I1724" s="1">
        <v>287807</v>
      </c>
    </row>
    <row r="1725" spans="1:9" x14ac:dyDescent="0.2">
      <c r="A1725" s="1">
        <v>91900075</v>
      </c>
      <c r="B1725" s="3" t="s">
        <v>16</v>
      </c>
      <c r="C1725" s="1">
        <v>19</v>
      </c>
      <c r="D1725" s="1">
        <v>26</v>
      </c>
      <c r="E1725" s="1">
        <v>3405</v>
      </c>
      <c r="H1725" s="1">
        <v>38912</v>
      </c>
      <c r="I1725" s="1">
        <v>322409</v>
      </c>
    </row>
    <row r="1726" spans="1:9" x14ac:dyDescent="0.2">
      <c r="A1726" s="1">
        <v>92000075</v>
      </c>
      <c r="B1726" s="3" t="s">
        <v>16</v>
      </c>
      <c r="C1726" s="1">
        <v>20</v>
      </c>
      <c r="D1726" s="1">
        <v>26</v>
      </c>
      <c r="E1726" s="1">
        <v>3550</v>
      </c>
      <c r="H1726" s="1">
        <v>43221</v>
      </c>
      <c r="I1726" s="1">
        <v>361321</v>
      </c>
    </row>
    <row r="1727" spans="1:9" x14ac:dyDescent="0.2">
      <c r="A1727" s="1">
        <v>92100075</v>
      </c>
      <c r="B1727" s="3" t="s">
        <v>16</v>
      </c>
      <c r="C1727" s="1">
        <v>21</v>
      </c>
      <c r="D1727" s="1">
        <v>26</v>
      </c>
      <c r="E1727" s="1">
        <v>3695</v>
      </c>
      <c r="H1727" s="1">
        <v>47531</v>
      </c>
      <c r="I1727" s="1">
        <v>404542</v>
      </c>
    </row>
    <row r="1728" spans="1:9" x14ac:dyDescent="0.2">
      <c r="A1728" s="1">
        <v>92200075</v>
      </c>
      <c r="B1728" s="3" t="s">
        <v>16</v>
      </c>
      <c r="C1728" s="1">
        <v>22</v>
      </c>
      <c r="D1728" s="1">
        <v>26</v>
      </c>
      <c r="E1728" s="1">
        <v>3840</v>
      </c>
      <c r="H1728" s="1">
        <v>53361</v>
      </c>
      <c r="I1728" s="1">
        <v>452073</v>
      </c>
    </row>
    <row r="1729" spans="1:9" x14ac:dyDescent="0.2">
      <c r="A1729" s="1">
        <v>92300075</v>
      </c>
      <c r="B1729" s="3" t="s">
        <v>16</v>
      </c>
      <c r="C1729" s="1">
        <v>23</v>
      </c>
      <c r="D1729" s="1">
        <v>26</v>
      </c>
      <c r="E1729" s="1">
        <v>3985</v>
      </c>
      <c r="H1729" s="1">
        <v>59192</v>
      </c>
      <c r="I1729" s="1">
        <v>505434</v>
      </c>
    </row>
    <row r="1730" spans="1:9" x14ac:dyDescent="0.2">
      <c r="A1730" s="1">
        <v>92400075</v>
      </c>
      <c r="B1730" s="3" t="s">
        <v>16</v>
      </c>
      <c r="C1730" s="1">
        <v>24</v>
      </c>
      <c r="D1730" s="1">
        <v>26</v>
      </c>
      <c r="E1730" s="1">
        <v>4130</v>
      </c>
      <c r="H1730" s="1">
        <v>65022</v>
      </c>
      <c r="I1730" s="1">
        <v>564626</v>
      </c>
    </row>
    <row r="1731" spans="1:9" x14ac:dyDescent="0.2">
      <c r="A1731" s="1">
        <v>92500075</v>
      </c>
      <c r="B1731" s="3" t="s">
        <v>16</v>
      </c>
      <c r="C1731" s="1">
        <v>25</v>
      </c>
      <c r="D1731" s="1">
        <v>26</v>
      </c>
      <c r="E1731" s="1">
        <v>4275</v>
      </c>
      <c r="H1731" s="1">
        <v>70853</v>
      </c>
      <c r="I1731" s="1">
        <v>629648</v>
      </c>
    </row>
    <row r="1732" spans="1:9" x14ac:dyDescent="0.2">
      <c r="A1732" s="1">
        <v>92600075</v>
      </c>
      <c r="B1732" s="3" t="s">
        <v>16</v>
      </c>
      <c r="C1732" s="1">
        <v>26</v>
      </c>
      <c r="D1732" s="1">
        <v>26</v>
      </c>
      <c r="E1732" s="1">
        <v>4420</v>
      </c>
      <c r="H1732" s="1">
        <v>78458</v>
      </c>
      <c r="I1732" s="1">
        <v>700501</v>
      </c>
    </row>
    <row r="1733" spans="1:9" x14ac:dyDescent="0.2">
      <c r="A1733" s="1">
        <v>92700075</v>
      </c>
      <c r="B1733" s="3" t="s">
        <v>16</v>
      </c>
      <c r="C1733" s="1">
        <v>27</v>
      </c>
      <c r="D1733" s="1">
        <v>26</v>
      </c>
      <c r="E1733" s="1">
        <v>4565</v>
      </c>
      <c r="H1733" s="1">
        <v>86063</v>
      </c>
      <c r="I1733" s="1">
        <v>778959</v>
      </c>
    </row>
    <row r="1734" spans="1:9" x14ac:dyDescent="0.2">
      <c r="A1734" s="1">
        <v>92800075</v>
      </c>
      <c r="B1734" s="3" t="s">
        <v>16</v>
      </c>
      <c r="C1734" s="1">
        <v>28</v>
      </c>
      <c r="D1734" s="1">
        <v>26</v>
      </c>
      <c r="E1734" s="1">
        <v>4710</v>
      </c>
      <c r="H1734" s="1">
        <v>93668</v>
      </c>
      <c r="I1734" s="1">
        <v>865022</v>
      </c>
    </row>
    <row r="1735" spans="1:9" x14ac:dyDescent="0.2">
      <c r="A1735" s="1">
        <v>92900075</v>
      </c>
      <c r="B1735" s="3" t="s">
        <v>16</v>
      </c>
      <c r="C1735" s="1">
        <v>29</v>
      </c>
      <c r="D1735" s="1">
        <v>26</v>
      </c>
      <c r="E1735" s="1">
        <v>4855</v>
      </c>
      <c r="H1735" s="1">
        <v>101273</v>
      </c>
      <c r="I1735" s="1">
        <v>958690</v>
      </c>
    </row>
    <row r="1736" spans="1:9" x14ac:dyDescent="0.2">
      <c r="A1736" s="1">
        <v>93000075</v>
      </c>
      <c r="B1736" s="3" t="s">
        <v>16</v>
      </c>
      <c r="C1736" s="1">
        <v>30</v>
      </c>
      <c r="D1736" s="1">
        <v>26</v>
      </c>
      <c r="E1736" s="1">
        <v>5000</v>
      </c>
      <c r="H1736" s="1">
        <v>110906</v>
      </c>
      <c r="I1736" s="1">
        <v>1059963</v>
      </c>
    </row>
    <row r="1737" spans="1:9" x14ac:dyDescent="0.2">
      <c r="A1737" s="1">
        <v>93100075</v>
      </c>
      <c r="B1737" s="3" t="s">
        <v>16</v>
      </c>
      <c r="C1737" s="1">
        <v>31</v>
      </c>
      <c r="D1737" s="1">
        <v>26</v>
      </c>
      <c r="E1737" s="1">
        <v>5145</v>
      </c>
      <c r="H1737" s="1">
        <v>120539</v>
      </c>
      <c r="I1737" s="1">
        <v>1170869</v>
      </c>
    </row>
    <row r="1738" spans="1:9" x14ac:dyDescent="0.2">
      <c r="A1738" s="1">
        <v>93200075</v>
      </c>
      <c r="B1738" s="3" t="s">
        <v>16</v>
      </c>
      <c r="C1738" s="1">
        <v>32</v>
      </c>
      <c r="D1738" s="1">
        <v>26</v>
      </c>
      <c r="E1738" s="1">
        <v>5290</v>
      </c>
      <c r="H1738" s="1">
        <v>130172</v>
      </c>
      <c r="I1738" s="1">
        <v>1291408</v>
      </c>
    </row>
    <row r="1739" spans="1:9" x14ac:dyDescent="0.2">
      <c r="A1739" s="1">
        <v>93300075</v>
      </c>
      <c r="B1739" s="3" t="s">
        <v>16</v>
      </c>
      <c r="C1739" s="1">
        <v>33</v>
      </c>
      <c r="D1739" s="1">
        <v>26</v>
      </c>
      <c r="E1739" s="1">
        <v>5435</v>
      </c>
      <c r="H1739" s="1">
        <v>139805</v>
      </c>
      <c r="I1739" s="1">
        <v>1421580</v>
      </c>
    </row>
    <row r="1740" spans="1:9" x14ac:dyDescent="0.2">
      <c r="A1740" s="1">
        <v>93400075</v>
      </c>
      <c r="B1740" s="3" t="s">
        <v>16</v>
      </c>
      <c r="C1740" s="1">
        <v>34</v>
      </c>
      <c r="D1740" s="1">
        <v>26</v>
      </c>
      <c r="E1740" s="1">
        <v>5580</v>
      </c>
      <c r="H1740" s="1">
        <v>151719</v>
      </c>
      <c r="I1740" s="1">
        <v>1561385</v>
      </c>
    </row>
    <row r="1741" spans="1:9" x14ac:dyDescent="0.2">
      <c r="A1741" s="1">
        <v>93500075</v>
      </c>
      <c r="B1741" s="3" t="s">
        <v>16</v>
      </c>
      <c r="C1741" s="1">
        <v>35</v>
      </c>
      <c r="D1741" s="1">
        <v>26</v>
      </c>
      <c r="E1741" s="1">
        <v>5725</v>
      </c>
      <c r="H1741" s="1">
        <v>163634</v>
      </c>
      <c r="I1741" s="1">
        <v>1713104</v>
      </c>
    </row>
    <row r="1742" spans="1:9" x14ac:dyDescent="0.2">
      <c r="A1742" s="1">
        <v>93600075</v>
      </c>
      <c r="B1742" s="3" t="s">
        <v>16</v>
      </c>
      <c r="C1742" s="1">
        <v>36</v>
      </c>
      <c r="D1742" s="1">
        <v>26</v>
      </c>
      <c r="E1742" s="1">
        <v>5870</v>
      </c>
      <c r="H1742" s="1">
        <v>175548</v>
      </c>
      <c r="I1742" s="1">
        <v>1876738</v>
      </c>
    </row>
    <row r="1743" spans="1:9" x14ac:dyDescent="0.2">
      <c r="A1743" s="1">
        <v>93700075</v>
      </c>
      <c r="B1743" s="3" t="s">
        <v>16</v>
      </c>
      <c r="C1743" s="1">
        <v>37</v>
      </c>
      <c r="D1743" s="1">
        <v>26</v>
      </c>
      <c r="E1743" s="1">
        <v>6015</v>
      </c>
      <c r="H1743" s="1">
        <v>187463</v>
      </c>
      <c r="I1743" s="1">
        <v>2052286</v>
      </c>
    </row>
    <row r="1744" spans="1:9" x14ac:dyDescent="0.2">
      <c r="A1744" s="1">
        <v>93800075</v>
      </c>
      <c r="B1744" s="3" t="s">
        <v>16</v>
      </c>
      <c r="C1744" s="1">
        <v>38</v>
      </c>
      <c r="D1744" s="1">
        <v>26</v>
      </c>
      <c r="E1744" s="1">
        <v>6160</v>
      </c>
      <c r="H1744" s="1">
        <v>201912</v>
      </c>
      <c r="I1744" s="1">
        <v>2239749</v>
      </c>
    </row>
    <row r="1745" spans="1:9" x14ac:dyDescent="0.2">
      <c r="A1745" s="1">
        <v>93900075</v>
      </c>
      <c r="B1745" s="3" t="s">
        <v>16</v>
      </c>
      <c r="C1745" s="1">
        <v>39</v>
      </c>
      <c r="D1745" s="1">
        <v>26</v>
      </c>
      <c r="E1745" s="1">
        <v>6305</v>
      </c>
      <c r="H1745" s="1">
        <v>216362</v>
      </c>
      <c r="I1745" s="1">
        <v>2441661</v>
      </c>
    </row>
    <row r="1746" spans="1:9" x14ac:dyDescent="0.2">
      <c r="A1746" s="1">
        <v>94000075</v>
      </c>
      <c r="B1746" s="3" t="s">
        <v>16</v>
      </c>
      <c r="C1746" s="1">
        <v>40</v>
      </c>
      <c r="D1746" s="1">
        <v>26</v>
      </c>
      <c r="E1746" s="1">
        <v>6450</v>
      </c>
      <c r="H1746" s="1">
        <v>230811</v>
      </c>
      <c r="I1746" s="1">
        <v>2658023</v>
      </c>
    </row>
    <row r="1747" spans="1:9" x14ac:dyDescent="0.2">
      <c r="A1747" s="1">
        <v>94100075</v>
      </c>
      <c r="B1747" s="3" t="s">
        <v>16</v>
      </c>
      <c r="C1747" s="1">
        <v>41</v>
      </c>
      <c r="D1747" s="1">
        <v>26</v>
      </c>
      <c r="E1747" s="1">
        <v>6595</v>
      </c>
      <c r="H1747" s="1">
        <v>245261</v>
      </c>
      <c r="I1747" s="1">
        <v>2888834</v>
      </c>
    </row>
    <row r="1748" spans="1:9" x14ac:dyDescent="0.2">
      <c r="A1748" s="1">
        <v>94200075</v>
      </c>
      <c r="B1748" s="3" t="s">
        <v>16</v>
      </c>
      <c r="C1748" s="1">
        <v>42</v>
      </c>
      <c r="D1748" s="1">
        <v>26</v>
      </c>
      <c r="E1748" s="1">
        <v>6740</v>
      </c>
      <c r="H1748" s="1">
        <v>262499</v>
      </c>
      <c r="I1748" s="1">
        <v>3134095</v>
      </c>
    </row>
    <row r="1749" spans="1:9" x14ac:dyDescent="0.2">
      <c r="A1749" s="1">
        <v>94300075</v>
      </c>
      <c r="B1749" s="3" t="s">
        <v>16</v>
      </c>
      <c r="C1749" s="1">
        <v>43</v>
      </c>
      <c r="D1749" s="1">
        <v>26</v>
      </c>
      <c r="E1749" s="1">
        <v>6885</v>
      </c>
      <c r="H1749" s="1">
        <v>279737</v>
      </c>
      <c r="I1749" s="1">
        <v>3396594</v>
      </c>
    </row>
    <row r="1750" spans="1:9" x14ac:dyDescent="0.2">
      <c r="A1750" s="1">
        <v>94400075</v>
      </c>
      <c r="B1750" s="3" t="s">
        <v>16</v>
      </c>
      <c r="C1750" s="1">
        <v>44</v>
      </c>
      <c r="D1750" s="1">
        <v>26</v>
      </c>
      <c r="E1750" s="1">
        <v>7030</v>
      </c>
      <c r="H1750" s="1">
        <v>296975</v>
      </c>
      <c r="I1750" s="1">
        <v>3676331</v>
      </c>
    </row>
    <row r="1751" spans="1:9" x14ac:dyDescent="0.2">
      <c r="A1751" s="1">
        <v>94500075</v>
      </c>
      <c r="B1751" s="3" t="s">
        <v>16</v>
      </c>
      <c r="C1751" s="1">
        <v>45</v>
      </c>
      <c r="D1751" s="1">
        <v>26</v>
      </c>
      <c r="E1751" s="1">
        <v>7175</v>
      </c>
      <c r="H1751" s="1">
        <v>314213</v>
      </c>
      <c r="I1751" s="1">
        <v>3973306</v>
      </c>
    </row>
    <row r="1752" spans="1:9" x14ac:dyDescent="0.2">
      <c r="A1752" s="1">
        <v>94600075</v>
      </c>
      <c r="B1752" s="3" t="s">
        <v>16</v>
      </c>
      <c r="C1752" s="1">
        <v>46</v>
      </c>
      <c r="D1752" s="1">
        <v>26</v>
      </c>
      <c r="E1752" s="1">
        <v>7320</v>
      </c>
      <c r="H1752" s="1">
        <v>334493</v>
      </c>
      <c r="I1752" s="1">
        <v>4287519</v>
      </c>
    </row>
    <row r="1753" spans="1:9" x14ac:dyDescent="0.2">
      <c r="A1753" s="1">
        <v>94700075</v>
      </c>
      <c r="B1753" s="3" t="s">
        <v>16</v>
      </c>
      <c r="C1753" s="1">
        <v>47</v>
      </c>
      <c r="D1753" s="1">
        <v>26</v>
      </c>
      <c r="E1753" s="1">
        <v>7465</v>
      </c>
      <c r="H1753" s="1">
        <v>354773</v>
      </c>
      <c r="I1753" s="1">
        <v>4622012</v>
      </c>
    </row>
    <row r="1754" spans="1:9" x14ac:dyDescent="0.2">
      <c r="A1754" s="1">
        <v>94800075</v>
      </c>
      <c r="B1754" s="3" t="s">
        <v>16</v>
      </c>
      <c r="C1754" s="1">
        <v>48</v>
      </c>
      <c r="D1754" s="1">
        <v>26</v>
      </c>
      <c r="E1754" s="1">
        <v>7610</v>
      </c>
      <c r="H1754" s="1">
        <v>375053</v>
      </c>
      <c r="I1754" s="1">
        <v>4976785</v>
      </c>
    </row>
    <row r="1755" spans="1:9" x14ac:dyDescent="0.2">
      <c r="A1755" s="1">
        <v>94900075</v>
      </c>
      <c r="B1755" s="3" t="s">
        <v>16</v>
      </c>
      <c r="C1755" s="1">
        <v>49</v>
      </c>
      <c r="D1755" s="1">
        <v>26</v>
      </c>
      <c r="E1755" s="1">
        <v>7755</v>
      </c>
      <c r="H1755" s="1">
        <v>395333</v>
      </c>
      <c r="I1755" s="1">
        <v>5351838</v>
      </c>
    </row>
    <row r="1756" spans="1:9" x14ac:dyDescent="0.2">
      <c r="A1756" s="1">
        <v>95000075</v>
      </c>
      <c r="B1756" s="3" t="s">
        <v>16</v>
      </c>
      <c r="C1756" s="1">
        <v>50</v>
      </c>
      <c r="D1756" s="1">
        <v>26</v>
      </c>
      <c r="E1756" s="1">
        <v>7900</v>
      </c>
      <c r="H1756" s="1">
        <v>418908</v>
      </c>
      <c r="I1756" s="1">
        <v>5747171</v>
      </c>
    </row>
    <row r="1757" spans="1:9" x14ac:dyDescent="0.2">
      <c r="A1757" s="1">
        <v>90100081</v>
      </c>
      <c r="B1757" s="3" t="s">
        <v>17</v>
      </c>
      <c r="C1757" s="1">
        <v>1</v>
      </c>
      <c r="D1757" s="1">
        <v>59</v>
      </c>
      <c r="E1757" s="1">
        <v>235</v>
      </c>
      <c r="H1757" s="1">
        <v>750</v>
      </c>
      <c r="I1757" s="1">
        <v>240</v>
      </c>
    </row>
    <row r="1758" spans="1:9" x14ac:dyDescent="0.2">
      <c r="A1758" s="1">
        <v>90200081</v>
      </c>
      <c r="B1758" s="3" t="s">
        <v>17</v>
      </c>
      <c r="C1758" s="1">
        <v>2</v>
      </c>
      <c r="D1758" s="1">
        <v>59</v>
      </c>
      <c r="E1758" s="1">
        <v>290</v>
      </c>
      <c r="H1758" s="1">
        <v>1050</v>
      </c>
      <c r="I1758" s="1">
        <v>990</v>
      </c>
    </row>
    <row r="1759" spans="1:9" x14ac:dyDescent="0.2">
      <c r="A1759" s="1">
        <v>90300081</v>
      </c>
      <c r="B1759" s="3" t="s">
        <v>17</v>
      </c>
      <c r="C1759" s="1">
        <v>3</v>
      </c>
      <c r="D1759" s="1">
        <v>59</v>
      </c>
      <c r="E1759" s="1">
        <v>345</v>
      </c>
      <c r="H1759" s="1">
        <v>1350</v>
      </c>
      <c r="I1759" s="1">
        <v>2040</v>
      </c>
    </row>
    <row r="1760" spans="1:9" x14ac:dyDescent="0.2">
      <c r="A1760" s="1">
        <v>90400081</v>
      </c>
      <c r="B1760" s="3" t="s">
        <v>17</v>
      </c>
      <c r="C1760" s="1">
        <v>4</v>
      </c>
      <c r="D1760" s="1">
        <v>59</v>
      </c>
      <c r="E1760" s="1">
        <v>400</v>
      </c>
      <c r="H1760" s="1">
        <v>1650</v>
      </c>
      <c r="I1760" s="1">
        <v>3390</v>
      </c>
    </row>
    <row r="1761" spans="1:9" x14ac:dyDescent="0.2">
      <c r="A1761" s="1">
        <v>90500081</v>
      </c>
      <c r="B1761" s="3" t="s">
        <v>17</v>
      </c>
      <c r="C1761" s="1">
        <v>5</v>
      </c>
      <c r="D1761" s="1">
        <v>59</v>
      </c>
      <c r="E1761" s="1">
        <v>455</v>
      </c>
      <c r="H1761" s="1">
        <v>1950</v>
      </c>
      <c r="I1761" s="1">
        <v>5040</v>
      </c>
    </row>
    <row r="1762" spans="1:9" x14ac:dyDescent="0.2">
      <c r="A1762" s="1">
        <v>90600081</v>
      </c>
      <c r="B1762" s="3" t="s">
        <v>17</v>
      </c>
      <c r="C1762" s="1">
        <v>6</v>
      </c>
      <c r="D1762" s="1">
        <v>59</v>
      </c>
      <c r="E1762" s="1">
        <v>510</v>
      </c>
      <c r="H1762" s="1">
        <v>2450</v>
      </c>
      <c r="I1762" s="1">
        <v>6990</v>
      </c>
    </row>
    <row r="1763" spans="1:9" x14ac:dyDescent="0.2">
      <c r="A1763" s="1">
        <v>90700081</v>
      </c>
      <c r="B1763" s="3" t="s">
        <v>17</v>
      </c>
      <c r="C1763" s="1">
        <v>7</v>
      </c>
      <c r="D1763" s="1">
        <v>59</v>
      </c>
      <c r="E1763" s="1">
        <v>565</v>
      </c>
      <c r="H1763" s="1">
        <v>2950</v>
      </c>
      <c r="I1763" s="1">
        <v>9440</v>
      </c>
    </row>
    <row r="1764" spans="1:9" x14ac:dyDescent="0.2">
      <c r="A1764" s="1">
        <v>90800081</v>
      </c>
      <c r="B1764" s="3" t="s">
        <v>17</v>
      </c>
      <c r="C1764" s="1">
        <v>8</v>
      </c>
      <c r="D1764" s="1">
        <v>59</v>
      </c>
      <c r="E1764" s="1">
        <v>620</v>
      </c>
      <c r="H1764" s="1">
        <v>3450</v>
      </c>
      <c r="I1764" s="1">
        <v>12390</v>
      </c>
    </row>
    <row r="1765" spans="1:9" x14ac:dyDescent="0.2">
      <c r="A1765" s="1">
        <v>90900081</v>
      </c>
      <c r="B1765" s="3" t="s">
        <v>17</v>
      </c>
      <c r="C1765" s="1">
        <v>9</v>
      </c>
      <c r="D1765" s="1">
        <v>59</v>
      </c>
      <c r="E1765" s="1">
        <v>675</v>
      </c>
      <c r="H1765" s="1">
        <v>3950</v>
      </c>
      <c r="I1765" s="1">
        <v>15840</v>
      </c>
    </row>
    <row r="1766" spans="1:9" x14ac:dyDescent="0.2">
      <c r="A1766" s="1">
        <v>91000081</v>
      </c>
      <c r="B1766" s="3" t="s">
        <v>17</v>
      </c>
      <c r="C1766" s="1">
        <v>10</v>
      </c>
      <c r="D1766" s="1">
        <v>59</v>
      </c>
      <c r="E1766" s="1">
        <v>730</v>
      </c>
      <c r="H1766" s="1">
        <v>4750</v>
      </c>
      <c r="I1766" s="1">
        <v>19790</v>
      </c>
    </row>
    <row r="1767" spans="1:9" x14ac:dyDescent="0.2">
      <c r="A1767" s="1">
        <v>91100081</v>
      </c>
      <c r="B1767" s="3" t="s">
        <v>17</v>
      </c>
      <c r="C1767" s="1">
        <v>11</v>
      </c>
      <c r="D1767" s="1">
        <v>59</v>
      </c>
      <c r="E1767" s="1">
        <v>785</v>
      </c>
      <c r="H1767" s="1">
        <v>5550</v>
      </c>
      <c r="I1767" s="1">
        <v>24540</v>
      </c>
    </row>
    <row r="1768" spans="1:9" x14ac:dyDescent="0.2">
      <c r="A1768" s="1">
        <v>91200081</v>
      </c>
      <c r="B1768" s="3" t="s">
        <v>17</v>
      </c>
      <c r="C1768" s="1">
        <v>12</v>
      </c>
      <c r="D1768" s="1">
        <v>59</v>
      </c>
      <c r="E1768" s="1">
        <v>840</v>
      </c>
      <c r="H1768" s="1">
        <v>6350</v>
      </c>
      <c r="I1768" s="1">
        <v>30090</v>
      </c>
    </row>
    <row r="1769" spans="1:9" x14ac:dyDescent="0.2">
      <c r="A1769" s="1">
        <v>91300081</v>
      </c>
      <c r="B1769" s="3" t="s">
        <v>17</v>
      </c>
      <c r="C1769" s="1">
        <v>13</v>
      </c>
      <c r="D1769" s="1">
        <v>59</v>
      </c>
      <c r="E1769" s="1">
        <v>895</v>
      </c>
      <c r="H1769" s="1">
        <v>7150</v>
      </c>
      <c r="I1769" s="1">
        <v>36440</v>
      </c>
    </row>
    <row r="1770" spans="1:9" x14ac:dyDescent="0.2">
      <c r="A1770" s="1">
        <v>91400081</v>
      </c>
      <c r="B1770" s="3" t="s">
        <v>17</v>
      </c>
      <c r="C1770" s="1">
        <v>14</v>
      </c>
      <c r="D1770" s="1">
        <v>59</v>
      </c>
      <c r="E1770" s="1">
        <v>950</v>
      </c>
      <c r="H1770" s="1">
        <v>8350</v>
      </c>
      <c r="I1770" s="1">
        <v>43590</v>
      </c>
    </row>
    <row r="1771" spans="1:9" x14ac:dyDescent="0.2">
      <c r="A1771" s="1">
        <v>91500081</v>
      </c>
      <c r="B1771" s="3" t="s">
        <v>17</v>
      </c>
      <c r="C1771" s="1">
        <v>15</v>
      </c>
      <c r="D1771" s="1">
        <v>59</v>
      </c>
      <c r="E1771" s="1">
        <v>1005</v>
      </c>
      <c r="H1771" s="1">
        <v>9550</v>
      </c>
      <c r="I1771" s="1">
        <v>51940</v>
      </c>
    </row>
    <row r="1772" spans="1:9" x14ac:dyDescent="0.2">
      <c r="A1772" s="1">
        <v>91600081</v>
      </c>
      <c r="B1772" s="3" t="s">
        <v>17</v>
      </c>
      <c r="C1772" s="1">
        <v>16</v>
      </c>
      <c r="D1772" s="1">
        <v>59</v>
      </c>
      <c r="E1772" s="1">
        <v>1060</v>
      </c>
      <c r="H1772" s="1">
        <v>10750</v>
      </c>
      <c r="I1772" s="1">
        <v>61490</v>
      </c>
    </row>
    <row r="1773" spans="1:9" x14ac:dyDescent="0.2">
      <c r="A1773" s="1">
        <v>91700081</v>
      </c>
      <c r="B1773" s="3" t="s">
        <v>17</v>
      </c>
      <c r="C1773" s="1">
        <v>17</v>
      </c>
      <c r="D1773" s="1">
        <v>59</v>
      </c>
      <c r="E1773" s="1">
        <v>1115</v>
      </c>
      <c r="H1773" s="1">
        <v>11950</v>
      </c>
      <c r="I1773" s="1">
        <v>72240</v>
      </c>
    </row>
    <row r="1774" spans="1:9" x14ac:dyDescent="0.2">
      <c r="A1774" s="1">
        <v>91800081</v>
      </c>
      <c r="B1774" s="3" t="s">
        <v>17</v>
      </c>
      <c r="C1774" s="1">
        <v>18</v>
      </c>
      <c r="D1774" s="1">
        <v>59</v>
      </c>
      <c r="E1774" s="1">
        <v>1170</v>
      </c>
      <c r="H1774" s="1">
        <v>13650</v>
      </c>
      <c r="I1774" s="1">
        <v>84190</v>
      </c>
    </row>
    <row r="1775" spans="1:9" x14ac:dyDescent="0.2">
      <c r="A1775" s="1">
        <v>91900081</v>
      </c>
      <c r="B1775" s="3" t="s">
        <v>17</v>
      </c>
      <c r="C1775" s="1">
        <v>19</v>
      </c>
      <c r="D1775" s="1">
        <v>59</v>
      </c>
      <c r="E1775" s="1">
        <v>1225</v>
      </c>
      <c r="H1775" s="1">
        <v>15350</v>
      </c>
      <c r="I1775" s="1">
        <v>97840</v>
      </c>
    </row>
    <row r="1776" spans="1:9" x14ac:dyDescent="0.2">
      <c r="A1776" s="1">
        <v>92000081</v>
      </c>
      <c r="B1776" s="3" t="s">
        <v>17</v>
      </c>
      <c r="C1776" s="1">
        <v>20</v>
      </c>
      <c r="D1776" s="1">
        <v>59</v>
      </c>
      <c r="E1776" s="1">
        <v>1280</v>
      </c>
      <c r="H1776" s="1">
        <v>17050</v>
      </c>
      <c r="I1776" s="1">
        <v>113190</v>
      </c>
    </row>
    <row r="1777" spans="1:9" x14ac:dyDescent="0.2">
      <c r="A1777" s="1">
        <v>92100081</v>
      </c>
      <c r="B1777" s="3" t="s">
        <v>17</v>
      </c>
      <c r="C1777" s="1">
        <v>21</v>
      </c>
      <c r="D1777" s="1">
        <v>59</v>
      </c>
      <c r="E1777" s="1">
        <v>1335</v>
      </c>
      <c r="H1777" s="1">
        <v>18750</v>
      </c>
      <c r="I1777" s="1">
        <v>130240</v>
      </c>
    </row>
    <row r="1778" spans="1:9" x14ac:dyDescent="0.2">
      <c r="A1778" s="1">
        <v>92200081</v>
      </c>
      <c r="B1778" s="3" t="s">
        <v>17</v>
      </c>
      <c r="C1778" s="1">
        <v>22</v>
      </c>
      <c r="D1778" s="1">
        <v>59</v>
      </c>
      <c r="E1778" s="1">
        <v>1390</v>
      </c>
      <c r="H1778" s="1">
        <v>21050</v>
      </c>
      <c r="I1778" s="1">
        <v>148990</v>
      </c>
    </row>
    <row r="1779" spans="1:9" x14ac:dyDescent="0.2">
      <c r="A1779" s="1">
        <v>92300081</v>
      </c>
      <c r="B1779" s="3" t="s">
        <v>17</v>
      </c>
      <c r="C1779" s="1">
        <v>23</v>
      </c>
      <c r="D1779" s="1">
        <v>59</v>
      </c>
      <c r="E1779" s="1">
        <v>1445</v>
      </c>
      <c r="H1779" s="1">
        <v>23350</v>
      </c>
      <c r="I1779" s="1">
        <v>170040</v>
      </c>
    </row>
    <row r="1780" spans="1:9" x14ac:dyDescent="0.2">
      <c r="A1780" s="1">
        <v>92400081</v>
      </c>
      <c r="B1780" s="3" t="s">
        <v>17</v>
      </c>
      <c r="C1780" s="1">
        <v>24</v>
      </c>
      <c r="D1780" s="1">
        <v>59</v>
      </c>
      <c r="E1780" s="1">
        <v>1500</v>
      </c>
      <c r="H1780" s="1">
        <v>25650</v>
      </c>
      <c r="I1780" s="1">
        <v>193390</v>
      </c>
    </row>
    <row r="1781" spans="1:9" x14ac:dyDescent="0.2">
      <c r="A1781" s="1">
        <v>92500081</v>
      </c>
      <c r="B1781" s="3" t="s">
        <v>17</v>
      </c>
      <c r="C1781" s="1">
        <v>25</v>
      </c>
      <c r="D1781" s="1">
        <v>59</v>
      </c>
      <c r="E1781" s="1">
        <v>1555</v>
      </c>
      <c r="H1781" s="1">
        <v>27950</v>
      </c>
      <c r="I1781" s="1">
        <v>219040</v>
      </c>
    </row>
    <row r="1782" spans="1:9" x14ac:dyDescent="0.2">
      <c r="A1782" s="1">
        <v>92600081</v>
      </c>
      <c r="B1782" s="3" t="s">
        <v>17</v>
      </c>
      <c r="C1782" s="1">
        <v>26</v>
      </c>
      <c r="D1782" s="1">
        <v>59</v>
      </c>
      <c r="E1782" s="1">
        <v>1610</v>
      </c>
      <c r="H1782" s="1">
        <v>30950</v>
      </c>
      <c r="I1782" s="1">
        <v>246990</v>
      </c>
    </row>
    <row r="1783" spans="1:9" x14ac:dyDescent="0.2">
      <c r="A1783" s="1">
        <v>92700081</v>
      </c>
      <c r="B1783" s="3" t="s">
        <v>17</v>
      </c>
      <c r="C1783" s="1">
        <v>27</v>
      </c>
      <c r="D1783" s="1">
        <v>59</v>
      </c>
      <c r="E1783" s="1">
        <v>1665</v>
      </c>
      <c r="H1783" s="1">
        <v>33950</v>
      </c>
      <c r="I1783" s="1">
        <v>277940</v>
      </c>
    </row>
    <row r="1784" spans="1:9" x14ac:dyDescent="0.2">
      <c r="A1784" s="1">
        <v>92800081</v>
      </c>
      <c r="B1784" s="3" t="s">
        <v>17</v>
      </c>
      <c r="C1784" s="1">
        <v>28</v>
      </c>
      <c r="D1784" s="1">
        <v>59</v>
      </c>
      <c r="E1784" s="1">
        <v>1720</v>
      </c>
      <c r="H1784" s="1">
        <v>36950</v>
      </c>
      <c r="I1784" s="1">
        <v>311890</v>
      </c>
    </row>
    <row r="1785" spans="1:9" x14ac:dyDescent="0.2">
      <c r="A1785" s="1">
        <v>92900081</v>
      </c>
      <c r="B1785" s="3" t="s">
        <v>17</v>
      </c>
      <c r="C1785" s="1">
        <v>29</v>
      </c>
      <c r="D1785" s="1">
        <v>59</v>
      </c>
      <c r="E1785" s="1">
        <v>1775</v>
      </c>
      <c r="H1785" s="1">
        <v>39950</v>
      </c>
      <c r="I1785" s="1">
        <v>348840</v>
      </c>
    </row>
    <row r="1786" spans="1:9" x14ac:dyDescent="0.2">
      <c r="A1786" s="1">
        <v>93000081</v>
      </c>
      <c r="B1786" s="3" t="s">
        <v>17</v>
      </c>
      <c r="C1786" s="1">
        <v>30</v>
      </c>
      <c r="D1786" s="1">
        <v>59</v>
      </c>
      <c r="E1786" s="1">
        <v>1830</v>
      </c>
      <c r="H1786" s="1">
        <v>43750</v>
      </c>
      <c r="I1786" s="1">
        <v>388790</v>
      </c>
    </row>
    <row r="1787" spans="1:9" x14ac:dyDescent="0.2">
      <c r="A1787" s="1">
        <v>93100081</v>
      </c>
      <c r="B1787" s="3" t="s">
        <v>17</v>
      </c>
      <c r="C1787" s="1">
        <v>31</v>
      </c>
      <c r="D1787" s="1">
        <v>59</v>
      </c>
      <c r="E1787" s="1">
        <v>1885</v>
      </c>
      <c r="H1787" s="1">
        <v>47550</v>
      </c>
      <c r="I1787" s="1">
        <v>432540</v>
      </c>
    </row>
    <row r="1788" spans="1:9" x14ac:dyDescent="0.2">
      <c r="A1788" s="1">
        <v>93200081</v>
      </c>
      <c r="B1788" s="3" t="s">
        <v>17</v>
      </c>
      <c r="C1788" s="1">
        <v>32</v>
      </c>
      <c r="D1788" s="1">
        <v>59</v>
      </c>
      <c r="E1788" s="1">
        <v>1940</v>
      </c>
      <c r="H1788" s="1">
        <v>51350</v>
      </c>
      <c r="I1788" s="1">
        <v>480090</v>
      </c>
    </row>
    <row r="1789" spans="1:9" x14ac:dyDescent="0.2">
      <c r="A1789" s="1">
        <v>93300081</v>
      </c>
      <c r="B1789" s="3" t="s">
        <v>17</v>
      </c>
      <c r="C1789" s="1">
        <v>33</v>
      </c>
      <c r="D1789" s="1">
        <v>59</v>
      </c>
      <c r="E1789" s="1">
        <v>1995</v>
      </c>
      <c r="H1789" s="1">
        <v>55150</v>
      </c>
      <c r="I1789" s="1">
        <v>531440</v>
      </c>
    </row>
    <row r="1790" spans="1:9" x14ac:dyDescent="0.2">
      <c r="A1790" s="1">
        <v>93400081</v>
      </c>
      <c r="B1790" s="3" t="s">
        <v>17</v>
      </c>
      <c r="C1790" s="1">
        <v>34</v>
      </c>
      <c r="D1790" s="1">
        <v>59</v>
      </c>
      <c r="E1790" s="1">
        <v>2050</v>
      </c>
      <c r="H1790" s="1">
        <v>59850</v>
      </c>
      <c r="I1790" s="1">
        <v>586590</v>
      </c>
    </row>
    <row r="1791" spans="1:9" x14ac:dyDescent="0.2">
      <c r="A1791" s="1">
        <v>93500081</v>
      </c>
      <c r="B1791" s="3" t="s">
        <v>17</v>
      </c>
      <c r="C1791" s="1">
        <v>35</v>
      </c>
      <c r="D1791" s="1">
        <v>59</v>
      </c>
      <c r="E1791" s="1">
        <v>2105</v>
      </c>
      <c r="H1791" s="1">
        <v>64550</v>
      </c>
      <c r="I1791" s="1">
        <v>646440</v>
      </c>
    </row>
    <row r="1792" spans="1:9" x14ac:dyDescent="0.2">
      <c r="A1792" s="1">
        <v>93600081</v>
      </c>
      <c r="B1792" s="3" t="s">
        <v>17</v>
      </c>
      <c r="C1792" s="1">
        <v>36</v>
      </c>
      <c r="D1792" s="1">
        <v>59</v>
      </c>
      <c r="E1792" s="1">
        <v>2160</v>
      </c>
      <c r="H1792" s="1">
        <v>69250</v>
      </c>
      <c r="I1792" s="1">
        <v>710990</v>
      </c>
    </row>
    <row r="1793" spans="1:9" x14ac:dyDescent="0.2">
      <c r="A1793" s="1">
        <v>93700081</v>
      </c>
      <c r="B1793" s="3" t="s">
        <v>17</v>
      </c>
      <c r="C1793" s="1">
        <v>37</v>
      </c>
      <c r="D1793" s="1">
        <v>59</v>
      </c>
      <c r="E1793" s="1">
        <v>2215</v>
      </c>
      <c r="H1793" s="1">
        <v>73950</v>
      </c>
      <c r="I1793" s="1">
        <v>780240</v>
      </c>
    </row>
    <row r="1794" spans="1:9" x14ac:dyDescent="0.2">
      <c r="A1794" s="1">
        <v>93800081</v>
      </c>
      <c r="B1794" s="3" t="s">
        <v>17</v>
      </c>
      <c r="C1794" s="1">
        <v>38</v>
      </c>
      <c r="D1794" s="1">
        <v>59</v>
      </c>
      <c r="E1794" s="1">
        <v>2270</v>
      </c>
      <c r="H1794" s="1">
        <v>79650</v>
      </c>
      <c r="I1794" s="1">
        <v>854190</v>
      </c>
    </row>
    <row r="1795" spans="1:9" x14ac:dyDescent="0.2">
      <c r="A1795" s="1">
        <v>93900081</v>
      </c>
      <c r="B1795" s="3" t="s">
        <v>17</v>
      </c>
      <c r="C1795" s="1">
        <v>39</v>
      </c>
      <c r="D1795" s="1">
        <v>59</v>
      </c>
      <c r="E1795" s="1">
        <v>2325</v>
      </c>
      <c r="H1795" s="1">
        <v>85350</v>
      </c>
      <c r="I1795" s="1">
        <v>933840</v>
      </c>
    </row>
    <row r="1796" spans="1:9" x14ac:dyDescent="0.2">
      <c r="A1796" s="1">
        <v>94000081</v>
      </c>
      <c r="B1796" s="3" t="s">
        <v>17</v>
      </c>
      <c r="C1796" s="1">
        <v>40</v>
      </c>
      <c r="D1796" s="1">
        <v>59</v>
      </c>
      <c r="E1796" s="1">
        <v>2380</v>
      </c>
      <c r="H1796" s="1">
        <v>91050</v>
      </c>
      <c r="I1796" s="1">
        <v>1019190</v>
      </c>
    </row>
    <row r="1797" spans="1:9" x14ac:dyDescent="0.2">
      <c r="A1797" s="1">
        <v>94100081</v>
      </c>
      <c r="B1797" s="3" t="s">
        <v>17</v>
      </c>
      <c r="C1797" s="1">
        <v>41</v>
      </c>
      <c r="D1797" s="1">
        <v>59</v>
      </c>
      <c r="E1797" s="1">
        <v>2435</v>
      </c>
      <c r="H1797" s="1">
        <v>96750</v>
      </c>
      <c r="I1797" s="1">
        <v>1110240</v>
      </c>
    </row>
    <row r="1798" spans="1:9" x14ac:dyDescent="0.2">
      <c r="A1798" s="1">
        <v>94200081</v>
      </c>
      <c r="B1798" s="3" t="s">
        <v>17</v>
      </c>
      <c r="C1798" s="1">
        <v>42</v>
      </c>
      <c r="D1798" s="1">
        <v>59</v>
      </c>
      <c r="E1798" s="1">
        <v>2490</v>
      </c>
      <c r="H1798" s="1">
        <v>103550</v>
      </c>
      <c r="I1798" s="1">
        <v>1206990</v>
      </c>
    </row>
    <row r="1799" spans="1:9" x14ac:dyDescent="0.2">
      <c r="A1799" s="1">
        <v>94300081</v>
      </c>
      <c r="B1799" s="3" t="s">
        <v>17</v>
      </c>
      <c r="C1799" s="1">
        <v>43</v>
      </c>
      <c r="D1799" s="1">
        <v>59</v>
      </c>
      <c r="E1799" s="1">
        <v>2545</v>
      </c>
      <c r="H1799" s="1">
        <v>110350</v>
      </c>
      <c r="I1799" s="1">
        <v>1310540</v>
      </c>
    </row>
    <row r="1800" spans="1:9" x14ac:dyDescent="0.2">
      <c r="A1800" s="1">
        <v>94400081</v>
      </c>
      <c r="B1800" s="3" t="s">
        <v>17</v>
      </c>
      <c r="C1800" s="1">
        <v>44</v>
      </c>
      <c r="D1800" s="1">
        <v>59</v>
      </c>
      <c r="E1800" s="1">
        <v>2600</v>
      </c>
      <c r="H1800" s="1">
        <v>117150</v>
      </c>
      <c r="I1800" s="1">
        <v>1420890</v>
      </c>
    </row>
    <row r="1801" spans="1:9" x14ac:dyDescent="0.2">
      <c r="A1801" s="1">
        <v>94500081</v>
      </c>
      <c r="B1801" s="3" t="s">
        <v>17</v>
      </c>
      <c r="C1801" s="1">
        <v>45</v>
      </c>
      <c r="D1801" s="1">
        <v>59</v>
      </c>
      <c r="E1801" s="1">
        <v>2655</v>
      </c>
      <c r="H1801" s="1">
        <v>123950</v>
      </c>
      <c r="I1801" s="1">
        <v>1538040</v>
      </c>
    </row>
    <row r="1802" spans="1:9" x14ac:dyDescent="0.2">
      <c r="A1802" s="1">
        <v>94600081</v>
      </c>
      <c r="B1802" s="3" t="s">
        <v>17</v>
      </c>
      <c r="C1802" s="1">
        <v>46</v>
      </c>
      <c r="D1802" s="1">
        <v>59</v>
      </c>
      <c r="E1802" s="1">
        <v>2710</v>
      </c>
      <c r="H1802" s="1">
        <v>131950</v>
      </c>
      <c r="I1802" s="1">
        <v>1661990</v>
      </c>
    </row>
    <row r="1803" spans="1:9" x14ac:dyDescent="0.2">
      <c r="A1803" s="1">
        <v>94700081</v>
      </c>
      <c r="B1803" s="3" t="s">
        <v>17</v>
      </c>
      <c r="C1803" s="1">
        <v>47</v>
      </c>
      <c r="D1803" s="1">
        <v>59</v>
      </c>
      <c r="E1803" s="1">
        <v>2765</v>
      </c>
      <c r="H1803" s="1">
        <v>139950</v>
      </c>
      <c r="I1803" s="1">
        <v>1793940</v>
      </c>
    </row>
    <row r="1804" spans="1:9" x14ac:dyDescent="0.2">
      <c r="A1804" s="1">
        <v>94800081</v>
      </c>
      <c r="B1804" s="3" t="s">
        <v>17</v>
      </c>
      <c r="C1804" s="1">
        <v>48</v>
      </c>
      <c r="D1804" s="1">
        <v>59</v>
      </c>
      <c r="E1804" s="1">
        <v>2820</v>
      </c>
      <c r="H1804" s="1">
        <v>147950</v>
      </c>
      <c r="I1804" s="1">
        <v>1933890</v>
      </c>
    </row>
    <row r="1805" spans="1:9" x14ac:dyDescent="0.2">
      <c r="A1805" s="1">
        <v>94900081</v>
      </c>
      <c r="B1805" s="3" t="s">
        <v>17</v>
      </c>
      <c r="C1805" s="1">
        <v>49</v>
      </c>
      <c r="D1805" s="1">
        <v>59</v>
      </c>
      <c r="E1805" s="1">
        <v>2875</v>
      </c>
      <c r="H1805" s="1">
        <v>155950</v>
      </c>
      <c r="I1805" s="1">
        <v>2081840</v>
      </c>
    </row>
    <row r="1806" spans="1:9" x14ac:dyDescent="0.2">
      <c r="A1806" s="1">
        <v>95000081</v>
      </c>
      <c r="B1806" s="3" t="s">
        <v>17</v>
      </c>
      <c r="C1806" s="1">
        <v>50</v>
      </c>
      <c r="D1806" s="1">
        <v>59</v>
      </c>
      <c r="E1806" s="1">
        <v>2930</v>
      </c>
      <c r="H1806" s="1">
        <v>165250</v>
      </c>
      <c r="I1806" s="1">
        <v>2237790</v>
      </c>
    </row>
    <row r="1807" spans="1:9" x14ac:dyDescent="0.2">
      <c r="A1807" s="1">
        <v>90100082</v>
      </c>
      <c r="B1807" s="3" t="s">
        <v>17</v>
      </c>
      <c r="C1807" s="1">
        <v>1</v>
      </c>
      <c r="D1807" s="1">
        <v>59</v>
      </c>
      <c r="E1807" s="1">
        <v>390</v>
      </c>
      <c r="H1807" s="1">
        <v>900</v>
      </c>
      <c r="I1807" s="1">
        <v>1200</v>
      </c>
    </row>
    <row r="1808" spans="1:9" x14ac:dyDescent="0.2">
      <c r="A1808" s="1">
        <v>90200082</v>
      </c>
      <c r="B1808" s="3" t="s">
        <v>17</v>
      </c>
      <c r="C1808" s="1">
        <v>2</v>
      </c>
      <c r="D1808" s="1">
        <v>59</v>
      </c>
      <c r="E1808" s="1">
        <v>475</v>
      </c>
      <c r="H1808" s="1">
        <v>1260</v>
      </c>
      <c r="I1808" s="1">
        <v>2100</v>
      </c>
    </row>
    <row r="1809" spans="1:9" x14ac:dyDescent="0.2">
      <c r="A1809" s="1">
        <v>90300082</v>
      </c>
      <c r="B1809" s="3" t="s">
        <v>17</v>
      </c>
      <c r="C1809" s="1">
        <v>3</v>
      </c>
      <c r="D1809" s="1">
        <v>59</v>
      </c>
      <c r="E1809" s="1">
        <v>560</v>
      </c>
      <c r="H1809" s="1">
        <v>1620</v>
      </c>
      <c r="I1809" s="1">
        <v>3360</v>
      </c>
    </row>
    <row r="1810" spans="1:9" x14ac:dyDescent="0.2">
      <c r="A1810" s="1">
        <v>90400082</v>
      </c>
      <c r="B1810" s="3" t="s">
        <v>17</v>
      </c>
      <c r="C1810" s="1">
        <v>4</v>
      </c>
      <c r="D1810" s="1">
        <v>59</v>
      </c>
      <c r="E1810" s="1">
        <v>645</v>
      </c>
      <c r="H1810" s="1">
        <v>1980</v>
      </c>
      <c r="I1810" s="1">
        <v>4980</v>
      </c>
    </row>
    <row r="1811" spans="1:9" x14ac:dyDescent="0.2">
      <c r="A1811" s="1">
        <v>90500082</v>
      </c>
      <c r="B1811" s="3" t="s">
        <v>17</v>
      </c>
      <c r="C1811" s="1">
        <v>5</v>
      </c>
      <c r="D1811" s="1">
        <v>59</v>
      </c>
      <c r="E1811" s="1">
        <v>730</v>
      </c>
      <c r="H1811" s="1">
        <v>2340</v>
      </c>
      <c r="I1811" s="1">
        <v>6960</v>
      </c>
    </row>
    <row r="1812" spans="1:9" x14ac:dyDescent="0.2">
      <c r="A1812" s="1">
        <v>90600082</v>
      </c>
      <c r="B1812" s="3" t="s">
        <v>17</v>
      </c>
      <c r="C1812" s="1">
        <v>6</v>
      </c>
      <c r="D1812" s="1">
        <v>59</v>
      </c>
      <c r="E1812" s="1">
        <v>815</v>
      </c>
      <c r="H1812" s="1">
        <v>2940</v>
      </c>
      <c r="I1812" s="1">
        <v>9300</v>
      </c>
    </row>
    <row r="1813" spans="1:9" x14ac:dyDescent="0.2">
      <c r="A1813" s="1">
        <v>90700082</v>
      </c>
      <c r="B1813" s="3" t="s">
        <v>17</v>
      </c>
      <c r="C1813" s="1">
        <v>7</v>
      </c>
      <c r="D1813" s="1">
        <v>59</v>
      </c>
      <c r="E1813" s="1">
        <v>900</v>
      </c>
      <c r="H1813" s="1">
        <v>3540</v>
      </c>
      <c r="I1813" s="1">
        <v>12240</v>
      </c>
    </row>
    <row r="1814" spans="1:9" x14ac:dyDescent="0.2">
      <c r="A1814" s="1">
        <v>90800082</v>
      </c>
      <c r="B1814" s="3" t="s">
        <v>17</v>
      </c>
      <c r="C1814" s="1">
        <v>8</v>
      </c>
      <c r="D1814" s="1">
        <v>59</v>
      </c>
      <c r="E1814" s="1">
        <v>985</v>
      </c>
      <c r="H1814" s="1">
        <v>4140</v>
      </c>
      <c r="I1814" s="1">
        <v>15780</v>
      </c>
    </row>
    <row r="1815" spans="1:9" x14ac:dyDescent="0.2">
      <c r="A1815" s="1">
        <v>90900082</v>
      </c>
      <c r="B1815" s="3" t="s">
        <v>17</v>
      </c>
      <c r="C1815" s="1">
        <v>9</v>
      </c>
      <c r="D1815" s="1">
        <v>59</v>
      </c>
      <c r="E1815" s="1">
        <v>1070</v>
      </c>
      <c r="H1815" s="1">
        <v>4740</v>
      </c>
      <c r="I1815" s="1">
        <v>19920</v>
      </c>
    </row>
    <row r="1816" spans="1:9" x14ac:dyDescent="0.2">
      <c r="A1816" s="1">
        <v>91000082</v>
      </c>
      <c r="B1816" s="3" t="s">
        <v>17</v>
      </c>
      <c r="C1816" s="1">
        <v>10</v>
      </c>
      <c r="D1816" s="1">
        <v>59</v>
      </c>
      <c r="E1816" s="1">
        <v>1155</v>
      </c>
      <c r="H1816" s="1">
        <v>5700</v>
      </c>
      <c r="I1816" s="1">
        <v>24660</v>
      </c>
    </row>
    <row r="1817" spans="1:9" x14ac:dyDescent="0.2">
      <c r="A1817" s="1">
        <v>91100082</v>
      </c>
      <c r="B1817" s="3" t="s">
        <v>17</v>
      </c>
      <c r="C1817" s="1">
        <v>11</v>
      </c>
      <c r="D1817" s="1">
        <v>59</v>
      </c>
      <c r="E1817" s="1">
        <v>1240</v>
      </c>
      <c r="H1817" s="1">
        <v>6660</v>
      </c>
      <c r="I1817" s="1">
        <v>30360</v>
      </c>
    </row>
    <row r="1818" spans="1:9" x14ac:dyDescent="0.2">
      <c r="A1818" s="1">
        <v>91200082</v>
      </c>
      <c r="B1818" s="3" t="s">
        <v>17</v>
      </c>
      <c r="C1818" s="1">
        <v>12</v>
      </c>
      <c r="D1818" s="1">
        <v>59</v>
      </c>
      <c r="E1818" s="1">
        <v>1325</v>
      </c>
      <c r="H1818" s="1">
        <v>7620</v>
      </c>
      <c r="I1818" s="1">
        <v>37020</v>
      </c>
    </row>
    <row r="1819" spans="1:9" x14ac:dyDescent="0.2">
      <c r="A1819" s="1">
        <v>91300082</v>
      </c>
      <c r="B1819" s="3" t="s">
        <v>17</v>
      </c>
      <c r="C1819" s="1">
        <v>13</v>
      </c>
      <c r="D1819" s="1">
        <v>59</v>
      </c>
      <c r="E1819" s="1">
        <v>1410</v>
      </c>
      <c r="H1819" s="1">
        <v>8580</v>
      </c>
      <c r="I1819" s="1">
        <v>44640</v>
      </c>
    </row>
    <row r="1820" spans="1:9" x14ac:dyDescent="0.2">
      <c r="A1820" s="1">
        <v>91400082</v>
      </c>
      <c r="B1820" s="3" t="s">
        <v>17</v>
      </c>
      <c r="C1820" s="1">
        <v>14</v>
      </c>
      <c r="D1820" s="1">
        <v>59</v>
      </c>
      <c r="E1820" s="1">
        <v>1495</v>
      </c>
      <c r="H1820" s="1">
        <v>10020</v>
      </c>
      <c r="I1820" s="1">
        <v>53220</v>
      </c>
    </row>
    <row r="1821" spans="1:9" x14ac:dyDescent="0.2">
      <c r="A1821" s="1">
        <v>91500082</v>
      </c>
      <c r="B1821" s="3" t="s">
        <v>17</v>
      </c>
      <c r="C1821" s="1">
        <v>15</v>
      </c>
      <c r="D1821" s="1">
        <v>59</v>
      </c>
      <c r="E1821" s="1">
        <v>1580</v>
      </c>
      <c r="H1821" s="1">
        <v>11460</v>
      </c>
      <c r="I1821" s="1">
        <v>63240</v>
      </c>
    </row>
    <row r="1822" spans="1:9" x14ac:dyDescent="0.2">
      <c r="A1822" s="1">
        <v>91600082</v>
      </c>
      <c r="B1822" s="3" t="s">
        <v>17</v>
      </c>
      <c r="C1822" s="1">
        <v>16</v>
      </c>
      <c r="D1822" s="1">
        <v>59</v>
      </c>
      <c r="E1822" s="1">
        <v>1665</v>
      </c>
      <c r="H1822" s="1">
        <v>12900</v>
      </c>
      <c r="I1822" s="1">
        <v>74700</v>
      </c>
    </row>
    <row r="1823" spans="1:9" x14ac:dyDescent="0.2">
      <c r="A1823" s="1">
        <v>91700082</v>
      </c>
      <c r="B1823" s="3" t="s">
        <v>17</v>
      </c>
      <c r="C1823" s="1">
        <v>17</v>
      </c>
      <c r="D1823" s="1">
        <v>59</v>
      </c>
      <c r="E1823" s="1">
        <v>1750</v>
      </c>
      <c r="H1823" s="1">
        <v>14340</v>
      </c>
      <c r="I1823" s="1">
        <v>87600</v>
      </c>
    </row>
    <row r="1824" spans="1:9" x14ac:dyDescent="0.2">
      <c r="A1824" s="1">
        <v>91800082</v>
      </c>
      <c r="B1824" s="3" t="s">
        <v>17</v>
      </c>
      <c r="C1824" s="1">
        <v>18</v>
      </c>
      <c r="D1824" s="1">
        <v>59</v>
      </c>
      <c r="E1824" s="1">
        <v>1835</v>
      </c>
      <c r="H1824" s="1">
        <v>16380</v>
      </c>
      <c r="I1824" s="1">
        <v>101940</v>
      </c>
    </row>
    <row r="1825" spans="1:9" x14ac:dyDescent="0.2">
      <c r="A1825" s="1">
        <v>91900082</v>
      </c>
      <c r="B1825" s="3" t="s">
        <v>17</v>
      </c>
      <c r="C1825" s="1">
        <v>19</v>
      </c>
      <c r="D1825" s="1">
        <v>59</v>
      </c>
      <c r="E1825" s="1">
        <v>1920</v>
      </c>
      <c r="H1825" s="1">
        <v>18420</v>
      </c>
      <c r="I1825" s="1">
        <v>118320</v>
      </c>
    </row>
    <row r="1826" spans="1:9" x14ac:dyDescent="0.2">
      <c r="A1826" s="1">
        <v>92000082</v>
      </c>
      <c r="B1826" s="3" t="s">
        <v>17</v>
      </c>
      <c r="C1826" s="1">
        <v>20</v>
      </c>
      <c r="D1826" s="1">
        <v>59</v>
      </c>
      <c r="E1826" s="1">
        <v>2005</v>
      </c>
      <c r="H1826" s="1">
        <v>20460</v>
      </c>
      <c r="I1826" s="1">
        <v>136740</v>
      </c>
    </row>
    <row r="1827" spans="1:9" x14ac:dyDescent="0.2">
      <c r="A1827" s="1">
        <v>92100082</v>
      </c>
      <c r="B1827" s="3" t="s">
        <v>17</v>
      </c>
      <c r="C1827" s="1">
        <v>21</v>
      </c>
      <c r="D1827" s="1">
        <v>59</v>
      </c>
      <c r="E1827" s="1">
        <v>2090</v>
      </c>
      <c r="H1827" s="1">
        <v>22500</v>
      </c>
      <c r="I1827" s="1">
        <v>157200</v>
      </c>
    </row>
    <row r="1828" spans="1:9" x14ac:dyDescent="0.2">
      <c r="A1828" s="1">
        <v>92200082</v>
      </c>
      <c r="B1828" s="3" t="s">
        <v>17</v>
      </c>
      <c r="C1828" s="1">
        <v>22</v>
      </c>
      <c r="D1828" s="1">
        <v>59</v>
      </c>
      <c r="E1828" s="1">
        <v>2175</v>
      </c>
      <c r="H1828" s="1">
        <v>25260</v>
      </c>
      <c r="I1828" s="1">
        <v>179700</v>
      </c>
    </row>
    <row r="1829" spans="1:9" x14ac:dyDescent="0.2">
      <c r="A1829" s="1">
        <v>92300082</v>
      </c>
      <c r="B1829" s="3" t="s">
        <v>17</v>
      </c>
      <c r="C1829" s="1">
        <v>23</v>
      </c>
      <c r="D1829" s="1">
        <v>59</v>
      </c>
      <c r="E1829" s="1">
        <v>2260</v>
      </c>
      <c r="H1829" s="1">
        <v>28020</v>
      </c>
      <c r="I1829" s="1">
        <v>204960</v>
      </c>
    </row>
    <row r="1830" spans="1:9" x14ac:dyDescent="0.2">
      <c r="A1830" s="1">
        <v>92400082</v>
      </c>
      <c r="B1830" s="3" t="s">
        <v>17</v>
      </c>
      <c r="C1830" s="1">
        <v>24</v>
      </c>
      <c r="D1830" s="1">
        <v>59</v>
      </c>
      <c r="E1830" s="1">
        <v>2345</v>
      </c>
      <c r="H1830" s="1">
        <v>30780</v>
      </c>
      <c r="I1830" s="1">
        <v>232980</v>
      </c>
    </row>
    <row r="1831" spans="1:9" x14ac:dyDescent="0.2">
      <c r="A1831" s="1">
        <v>92500082</v>
      </c>
      <c r="B1831" s="3" t="s">
        <v>17</v>
      </c>
      <c r="C1831" s="1">
        <v>25</v>
      </c>
      <c r="D1831" s="1">
        <v>59</v>
      </c>
      <c r="E1831" s="1">
        <v>2430</v>
      </c>
      <c r="H1831" s="1">
        <v>33540</v>
      </c>
      <c r="I1831" s="1">
        <v>263760</v>
      </c>
    </row>
    <row r="1832" spans="1:9" x14ac:dyDescent="0.2">
      <c r="A1832" s="1">
        <v>92600082</v>
      </c>
      <c r="B1832" s="3" t="s">
        <v>17</v>
      </c>
      <c r="C1832" s="1">
        <v>26</v>
      </c>
      <c r="D1832" s="1">
        <v>59</v>
      </c>
      <c r="E1832" s="1">
        <v>2515</v>
      </c>
      <c r="H1832" s="1">
        <v>37140</v>
      </c>
      <c r="I1832" s="1">
        <v>297300</v>
      </c>
    </row>
    <row r="1833" spans="1:9" x14ac:dyDescent="0.2">
      <c r="A1833" s="1">
        <v>92700082</v>
      </c>
      <c r="B1833" s="3" t="s">
        <v>17</v>
      </c>
      <c r="C1833" s="1">
        <v>27</v>
      </c>
      <c r="D1833" s="1">
        <v>59</v>
      </c>
      <c r="E1833" s="1">
        <v>2600</v>
      </c>
      <c r="H1833" s="1">
        <v>40740</v>
      </c>
      <c r="I1833" s="1">
        <v>334440</v>
      </c>
    </row>
    <row r="1834" spans="1:9" x14ac:dyDescent="0.2">
      <c r="A1834" s="1">
        <v>92800082</v>
      </c>
      <c r="B1834" s="3" t="s">
        <v>17</v>
      </c>
      <c r="C1834" s="1">
        <v>28</v>
      </c>
      <c r="D1834" s="1">
        <v>59</v>
      </c>
      <c r="E1834" s="1">
        <v>2685</v>
      </c>
      <c r="H1834" s="1">
        <v>44340</v>
      </c>
      <c r="I1834" s="1">
        <v>375180</v>
      </c>
    </row>
    <row r="1835" spans="1:9" x14ac:dyDescent="0.2">
      <c r="A1835" s="1">
        <v>92900082</v>
      </c>
      <c r="B1835" s="3" t="s">
        <v>17</v>
      </c>
      <c r="C1835" s="1">
        <v>29</v>
      </c>
      <c r="D1835" s="1">
        <v>59</v>
      </c>
      <c r="E1835" s="1">
        <v>2770</v>
      </c>
      <c r="H1835" s="1">
        <v>47940</v>
      </c>
      <c r="I1835" s="1">
        <v>419520</v>
      </c>
    </row>
    <row r="1836" spans="1:9" x14ac:dyDescent="0.2">
      <c r="A1836" s="1">
        <v>93000082</v>
      </c>
      <c r="B1836" s="3" t="s">
        <v>17</v>
      </c>
      <c r="C1836" s="1">
        <v>30</v>
      </c>
      <c r="D1836" s="1">
        <v>59</v>
      </c>
      <c r="E1836" s="1">
        <v>2855</v>
      </c>
      <c r="H1836" s="1">
        <v>52500</v>
      </c>
      <c r="I1836" s="1">
        <v>467460</v>
      </c>
    </row>
    <row r="1837" spans="1:9" x14ac:dyDescent="0.2">
      <c r="A1837" s="1">
        <v>93100082</v>
      </c>
      <c r="B1837" s="3" t="s">
        <v>17</v>
      </c>
      <c r="C1837" s="1">
        <v>31</v>
      </c>
      <c r="D1837" s="1">
        <v>59</v>
      </c>
      <c r="E1837" s="1">
        <v>2940</v>
      </c>
      <c r="H1837" s="1">
        <v>57060</v>
      </c>
      <c r="I1837" s="1">
        <v>519960</v>
      </c>
    </row>
    <row r="1838" spans="1:9" x14ac:dyDescent="0.2">
      <c r="A1838" s="1">
        <v>93200082</v>
      </c>
      <c r="B1838" s="3" t="s">
        <v>17</v>
      </c>
      <c r="C1838" s="1">
        <v>32</v>
      </c>
      <c r="D1838" s="1">
        <v>59</v>
      </c>
      <c r="E1838" s="1">
        <v>3025</v>
      </c>
      <c r="H1838" s="1">
        <v>61620</v>
      </c>
      <c r="I1838" s="1">
        <v>577020</v>
      </c>
    </row>
    <row r="1839" spans="1:9" x14ac:dyDescent="0.2">
      <c r="A1839" s="1">
        <v>93300082</v>
      </c>
      <c r="B1839" s="3" t="s">
        <v>17</v>
      </c>
      <c r="C1839" s="1">
        <v>33</v>
      </c>
      <c r="D1839" s="1">
        <v>59</v>
      </c>
      <c r="E1839" s="1">
        <v>3110</v>
      </c>
      <c r="H1839" s="1">
        <v>66180</v>
      </c>
      <c r="I1839" s="1">
        <v>638640</v>
      </c>
    </row>
    <row r="1840" spans="1:9" x14ac:dyDescent="0.2">
      <c r="A1840" s="1">
        <v>93400082</v>
      </c>
      <c r="B1840" s="3" t="s">
        <v>17</v>
      </c>
      <c r="C1840" s="1">
        <v>34</v>
      </c>
      <c r="D1840" s="1">
        <v>59</v>
      </c>
      <c r="E1840" s="1">
        <v>3195</v>
      </c>
      <c r="H1840" s="1">
        <v>71820</v>
      </c>
      <c r="I1840" s="1">
        <v>704820</v>
      </c>
    </row>
    <row r="1841" spans="1:9" x14ac:dyDescent="0.2">
      <c r="A1841" s="1">
        <v>93500082</v>
      </c>
      <c r="B1841" s="3" t="s">
        <v>17</v>
      </c>
      <c r="C1841" s="1">
        <v>35</v>
      </c>
      <c r="D1841" s="1">
        <v>59</v>
      </c>
      <c r="E1841" s="1">
        <v>3280</v>
      </c>
      <c r="H1841" s="1">
        <v>77460</v>
      </c>
      <c r="I1841" s="1">
        <v>776640</v>
      </c>
    </row>
    <row r="1842" spans="1:9" x14ac:dyDescent="0.2">
      <c r="A1842" s="1">
        <v>93600082</v>
      </c>
      <c r="B1842" s="3" t="s">
        <v>17</v>
      </c>
      <c r="C1842" s="1">
        <v>36</v>
      </c>
      <c r="D1842" s="1">
        <v>59</v>
      </c>
      <c r="E1842" s="1">
        <v>3365</v>
      </c>
      <c r="H1842" s="1">
        <v>83100</v>
      </c>
      <c r="I1842" s="1">
        <v>854100</v>
      </c>
    </row>
    <row r="1843" spans="1:9" x14ac:dyDescent="0.2">
      <c r="A1843" s="1">
        <v>93700082</v>
      </c>
      <c r="B1843" s="3" t="s">
        <v>17</v>
      </c>
      <c r="C1843" s="1">
        <v>37</v>
      </c>
      <c r="D1843" s="1">
        <v>59</v>
      </c>
      <c r="E1843" s="1">
        <v>3450</v>
      </c>
      <c r="H1843" s="1">
        <v>88740</v>
      </c>
      <c r="I1843" s="1">
        <v>937200</v>
      </c>
    </row>
    <row r="1844" spans="1:9" x14ac:dyDescent="0.2">
      <c r="A1844" s="1">
        <v>93800082</v>
      </c>
      <c r="B1844" s="3" t="s">
        <v>17</v>
      </c>
      <c r="C1844" s="1">
        <v>38</v>
      </c>
      <c r="D1844" s="1">
        <v>59</v>
      </c>
      <c r="E1844" s="1">
        <v>3535</v>
      </c>
      <c r="H1844" s="1">
        <v>95580</v>
      </c>
      <c r="I1844" s="1">
        <v>1025940</v>
      </c>
    </row>
    <row r="1845" spans="1:9" x14ac:dyDescent="0.2">
      <c r="A1845" s="1">
        <v>93900082</v>
      </c>
      <c r="B1845" s="3" t="s">
        <v>17</v>
      </c>
      <c r="C1845" s="1">
        <v>39</v>
      </c>
      <c r="D1845" s="1">
        <v>59</v>
      </c>
      <c r="E1845" s="1">
        <v>3620</v>
      </c>
      <c r="H1845" s="1">
        <v>102420</v>
      </c>
      <c r="I1845" s="1">
        <v>1121520</v>
      </c>
    </row>
    <row r="1846" spans="1:9" x14ac:dyDescent="0.2">
      <c r="A1846" s="1">
        <v>94000082</v>
      </c>
      <c r="B1846" s="3" t="s">
        <v>17</v>
      </c>
      <c r="C1846" s="1">
        <v>40</v>
      </c>
      <c r="D1846" s="1">
        <v>59</v>
      </c>
      <c r="E1846" s="1">
        <v>3705</v>
      </c>
      <c r="H1846" s="1">
        <v>109260</v>
      </c>
      <c r="I1846" s="1">
        <v>1223940</v>
      </c>
    </row>
    <row r="1847" spans="1:9" x14ac:dyDescent="0.2">
      <c r="A1847" s="1">
        <v>94100082</v>
      </c>
      <c r="B1847" s="3" t="s">
        <v>17</v>
      </c>
      <c r="C1847" s="1">
        <v>41</v>
      </c>
      <c r="D1847" s="1">
        <v>59</v>
      </c>
      <c r="E1847" s="1">
        <v>3790</v>
      </c>
      <c r="H1847" s="1">
        <v>116100</v>
      </c>
      <c r="I1847" s="1">
        <v>1333200</v>
      </c>
    </row>
    <row r="1848" spans="1:9" x14ac:dyDescent="0.2">
      <c r="A1848" s="1">
        <v>94200082</v>
      </c>
      <c r="B1848" s="3" t="s">
        <v>17</v>
      </c>
      <c r="C1848" s="1">
        <v>42</v>
      </c>
      <c r="D1848" s="1">
        <v>59</v>
      </c>
      <c r="E1848" s="1">
        <v>3875</v>
      </c>
      <c r="H1848" s="1">
        <v>124260</v>
      </c>
      <c r="I1848" s="1">
        <v>1449300</v>
      </c>
    </row>
    <row r="1849" spans="1:9" x14ac:dyDescent="0.2">
      <c r="A1849" s="1">
        <v>94300082</v>
      </c>
      <c r="B1849" s="3" t="s">
        <v>17</v>
      </c>
      <c r="C1849" s="1">
        <v>43</v>
      </c>
      <c r="D1849" s="1">
        <v>59</v>
      </c>
      <c r="E1849" s="1">
        <v>3960</v>
      </c>
      <c r="H1849" s="1">
        <v>132420</v>
      </c>
      <c r="I1849" s="1">
        <v>1573560</v>
      </c>
    </row>
    <row r="1850" spans="1:9" x14ac:dyDescent="0.2">
      <c r="A1850" s="1">
        <v>94400082</v>
      </c>
      <c r="B1850" s="3" t="s">
        <v>17</v>
      </c>
      <c r="C1850" s="1">
        <v>44</v>
      </c>
      <c r="D1850" s="1">
        <v>59</v>
      </c>
      <c r="E1850" s="1">
        <v>4045</v>
      </c>
      <c r="H1850" s="1">
        <v>140580</v>
      </c>
      <c r="I1850" s="1">
        <v>1705980</v>
      </c>
    </row>
    <row r="1851" spans="1:9" x14ac:dyDescent="0.2">
      <c r="A1851" s="1">
        <v>94500082</v>
      </c>
      <c r="B1851" s="3" t="s">
        <v>17</v>
      </c>
      <c r="C1851" s="1">
        <v>45</v>
      </c>
      <c r="D1851" s="1">
        <v>59</v>
      </c>
      <c r="E1851" s="1">
        <v>4130</v>
      </c>
      <c r="H1851" s="1">
        <v>148740</v>
      </c>
      <c r="I1851" s="1">
        <v>1846560</v>
      </c>
    </row>
    <row r="1852" spans="1:9" x14ac:dyDescent="0.2">
      <c r="A1852" s="1">
        <v>94600082</v>
      </c>
      <c r="B1852" s="3" t="s">
        <v>17</v>
      </c>
      <c r="C1852" s="1">
        <v>46</v>
      </c>
      <c r="D1852" s="1">
        <v>59</v>
      </c>
      <c r="E1852" s="1">
        <v>4215</v>
      </c>
      <c r="H1852" s="1">
        <v>158340</v>
      </c>
      <c r="I1852" s="1">
        <v>1995300</v>
      </c>
    </row>
    <row r="1853" spans="1:9" x14ac:dyDescent="0.2">
      <c r="A1853" s="1">
        <v>94700082</v>
      </c>
      <c r="B1853" s="3" t="s">
        <v>17</v>
      </c>
      <c r="C1853" s="1">
        <v>47</v>
      </c>
      <c r="D1853" s="1">
        <v>59</v>
      </c>
      <c r="E1853" s="1">
        <v>4300</v>
      </c>
      <c r="H1853" s="1">
        <v>167940</v>
      </c>
      <c r="I1853" s="1">
        <v>2153640</v>
      </c>
    </row>
    <row r="1854" spans="1:9" x14ac:dyDescent="0.2">
      <c r="A1854" s="1">
        <v>94800082</v>
      </c>
      <c r="B1854" s="3" t="s">
        <v>17</v>
      </c>
      <c r="C1854" s="1">
        <v>48</v>
      </c>
      <c r="D1854" s="1">
        <v>59</v>
      </c>
      <c r="E1854" s="1">
        <v>4385</v>
      </c>
      <c r="H1854" s="1">
        <v>177540</v>
      </c>
      <c r="I1854" s="1">
        <v>2321580</v>
      </c>
    </row>
    <row r="1855" spans="1:9" x14ac:dyDescent="0.2">
      <c r="A1855" s="1">
        <v>94900082</v>
      </c>
      <c r="B1855" s="3" t="s">
        <v>17</v>
      </c>
      <c r="C1855" s="1">
        <v>49</v>
      </c>
      <c r="D1855" s="1">
        <v>59</v>
      </c>
      <c r="E1855" s="1">
        <v>4470</v>
      </c>
      <c r="H1855" s="1">
        <v>187140</v>
      </c>
      <c r="I1855" s="1">
        <v>2499120</v>
      </c>
    </row>
    <row r="1856" spans="1:9" x14ac:dyDescent="0.2">
      <c r="A1856" s="1">
        <v>95000082</v>
      </c>
      <c r="B1856" s="3" t="s">
        <v>17</v>
      </c>
      <c r="C1856" s="1">
        <v>50</v>
      </c>
      <c r="D1856" s="1">
        <v>59</v>
      </c>
      <c r="E1856" s="1">
        <v>4555</v>
      </c>
      <c r="H1856" s="1">
        <v>198300</v>
      </c>
      <c r="I1856" s="1">
        <v>2686260</v>
      </c>
    </row>
    <row r="1857" spans="1:9" x14ac:dyDescent="0.2">
      <c r="A1857" s="1">
        <v>90100083</v>
      </c>
      <c r="B1857" s="3" t="s">
        <v>17</v>
      </c>
      <c r="C1857" s="1">
        <v>1</v>
      </c>
      <c r="D1857" s="1">
        <v>59</v>
      </c>
      <c r="E1857" s="1">
        <v>565</v>
      </c>
      <c r="H1857" s="1">
        <v>1125</v>
      </c>
      <c r="I1857" s="1">
        <v>6000</v>
      </c>
    </row>
    <row r="1858" spans="1:9" x14ac:dyDescent="0.2">
      <c r="A1858" s="1">
        <v>90200083</v>
      </c>
      <c r="B1858" s="3" t="s">
        <v>17</v>
      </c>
      <c r="C1858" s="1">
        <v>2</v>
      </c>
      <c r="D1858" s="1">
        <v>59</v>
      </c>
      <c r="E1858" s="1">
        <v>675</v>
      </c>
      <c r="H1858" s="1">
        <v>1575</v>
      </c>
      <c r="I1858" s="1">
        <v>7125</v>
      </c>
    </row>
    <row r="1859" spans="1:9" x14ac:dyDescent="0.2">
      <c r="A1859" s="1">
        <v>90300083</v>
      </c>
      <c r="B1859" s="3" t="s">
        <v>17</v>
      </c>
      <c r="C1859" s="1">
        <v>3</v>
      </c>
      <c r="D1859" s="1">
        <v>59</v>
      </c>
      <c r="E1859" s="1">
        <v>785</v>
      </c>
      <c r="H1859" s="1">
        <v>2025</v>
      </c>
      <c r="I1859" s="1">
        <v>8700</v>
      </c>
    </row>
    <row r="1860" spans="1:9" x14ac:dyDescent="0.2">
      <c r="A1860" s="1">
        <v>90400083</v>
      </c>
      <c r="B1860" s="3" t="s">
        <v>17</v>
      </c>
      <c r="C1860" s="1">
        <v>4</v>
      </c>
      <c r="D1860" s="1">
        <v>59</v>
      </c>
      <c r="E1860" s="1">
        <v>895</v>
      </c>
      <c r="H1860" s="1">
        <v>2475</v>
      </c>
      <c r="I1860" s="1">
        <v>10725</v>
      </c>
    </row>
    <row r="1861" spans="1:9" x14ac:dyDescent="0.2">
      <c r="A1861" s="1">
        <v>90500083</v>
      </c>
      <c r="B1861" s="3" t="s">
        <v>17</v>
      </c>
      <c r="C1861" s="1">
        <v>5</v>
      </c>
      <c r="D1861" s="1">
        <v>59</v>
      </c>
      <c r="E1861" s="1">
        <v>1005</v>
      </c>
      <c r="H1861" s="1">
        <v>2925</v>
      </c>
      <c r="I1861" s="1">
        <v>13200</v>
      </c>
    </row>
    <row r="1862" spans="1:9" x14ac:dyDescent="0.2">
      <c r="A1862" s="1">
        <v>90600083</v>
      </c>
      <c r="B1862" s="3" t="s">
        <v>17</v>
      </c>
      <c r="C1862" s="1">
        <v>6</v>
      </c>
      <c r="D1862" s="1">
        <v>59</v>
      </c>
      <c r="E1862" s="1">
        <v>1115</v>
      </c>
      <c r="H1862" s="1">
        <v>3675</v>
      </c>
      <c r="I1862" s="1">
        <v>16125</v>
      </c>
    </row>
    <row r="1863" spans="1:9" x14ac:dyDescent="0.2">
      <c r="A1863" s="1">
        <v>90700083</v>
      </c>
      <c r="B1863" s="3" t="s">
        <v>17</v>
      </c>
      <c r="C1863" s="1">
        <v>7</v>
      </c>
      <c r="D1863" s="1">
        <v>59</v>
      </c>
      <c r="E1863" s="1">
        <v>1225</v>
      </c>
      <c r="H1863" s="1">
        <v>4425</v>
      </c>
      <c r="I1863" s="1">
        <v>19800</v>
      </c>
    </row>
    <row r="1864" spans="1:9" x14ac:dyDescent="0.2">
      <c r="A1864" s="1">
        <v>90800083</v>
      </c>
      <c r="B1864" s="3" t="s">
        <v>17</v>
      </c>
      <c r="C1864" s="1">
        <v>8</v>
      </c>
      <c r="D1864" s="1">
        <v>59</v>
      </c>
      <c r="E1864" s="1">
        <v>1335</v>
      </c>
      <c r="H1864" s="1">
        <v>5175</v>
      </c>
      <c r="I1864" s="1">
        <v>24225</v>
      </c>
    </row>
    <row r="1865" spans="1:9" x14ac:dyDescent="0.2">
      <c r="A1865" s="1">
        <v>90900083</v>
      </c>
      <c r="B1865" s="3" t="s">
        <v>17</v>
      </c>
      <c r="C1865" s="1">
        <v>9</v>
      </c>
      <c r="D1865" s="1">
        <v>59</v>
      </c>
      <c r="E1865" s="1">
        <v>1445</v>
      </c>
      <c r="H1865" s="1">
        <v>5925</v>
      </c>
      <c r="I1865" s="1">
        <v>29400</v>
      </c>
    </row>
    <row r="1866" spans="1:9" x14ac:dyDescent="0.2">
      <c r="A1866" s="1">
        <v>91000083</v>
      </c>
      <c r="B1866" s="3" t="s">
        <v>17</v>
      </c>
      <c r="C1866" s="1">
        <v>10</v>
      </c>
      <c r="D1866" s="1">
        <v>59</v>
      </c>
      <c r="E1866" s="1">
        <v>1555</v>
      </c>
      <c r="H1866" s="1">
        <v>7125</v>
      </c>
      <c r="I1866" s="1">
        <v>35325</v>
      </c>
    </row>
    <row r="1867" spans="1:9" x14ac:dyDescent="0.2">
      <c r="A1867" s="1">
        <v>91100083</v>
      </c>
      <c r="B1867" s="3" t="s">
        <v>17</v>
      </c>
      <c r="C1867" s="1">
        <v>11</v>
      </c>
      <c r="D1867" s="1">
        <v>59</v>
      </c>
      <c r="E1867" s="1">
        <v>1665</v>
      </c>
      <c r="H1867" s="1">
        <v>8325</v>
      </c>
      <c r="I1867" s="1">
        <v>42450</v>
      </c>
    </row>
    <row r="1868" spans="1:9" x14ac:dyDescent="0.2">
      <c r="A1868" s="1">
        <v>91200083</v>
      </c>
      <c r="B1868" s="3" t="s">
        <v>17</v>
      </c>
      <c r="C1868" s="1">
        <v>12</v>
      </c>
      <c r="D1868" s="1">
        <v>59</v>
      </c>
      <c r="E1868" s="1">
        <v>1775</v>
      </c>
      <c r="H1868" s="1">
        <v>9525</v>
      </c>
      <c r="I1868" s="1">
        <v>50775</v>
      </c>
    </row>
    <row r="1869" spans="1:9" x14ac:dyDescent="0.2">
      <c r="A1869" s="1">
        <v>91300083</v>
      </c>
      <c r="B1869" s="3" t="s">
        <v>17</v>
      </c>
      <c r="C1869" s="1">
        <v>13</v>
      </c>
      <c r="D1869" s="1">
        <v>59</v>
      </c>
      <c r="E1869" s="1">
        <v>1885</v>
      </c>
      <c r="H1869" s="1">
        <v>10725</v>
      </c>
      <c r="I1869" s="1">
        <v>60300</v>
      </c>
    </row>
    <row r="1870" spans="1:9" x14ac:dyDescent="0.2">
      <c r="A1870" s="1">
        <v>91400083</v>
      </c>
      <c r="B1870" s="3" t="s">
        <v>17</v>
      </c>
      <c r="C1870" s="1">
        <v>14</v>
      </c>
      <c r="D1870" s="1">
        <v>59</v>
      </c>
      <c r="E1870" s="1">
        <v>1995</v>
      </c>
      <c r="H1870" s="1">
        <v>12525</v>
      </c>
      <c r="I1870" s="1">
        <v>71025</v>
      </c>
    </row>
    <row r="1871" spans="1:9" x14ac:dyDescent="0.2">
      <c r="A1871" s="1">
        <v>91500083</v>
      </c>
      <c r="B1871" s="3" t="s">
        <v>17</v>
      </c>
      <c r="C1871" s="1">
        <v>15</v>
      </c>
      <c r="D1871" s="1">
        <v>59</v>
      </c>
      <c r="E1871" s="1">
        <v>2105</v>
      </c>
      <c r="H1871" s="1">
        <v>14325</v>
      </c>
      <c r="I1871" s="1">
        <v>83550</v>
      </c>
    </row>
    <row r="1872" spans="1:9" x14ac:dyDescent="0.2">
      <c r="A1872" s="1">
        <v>91600083</v>
      </c>
      <c r="B1872" s="3" t="s">
        <v>17</v>
      </c>
      <c r="C1872" s="1">
        <v>16</v>
      </c>
      <c r="D1872" s="1">
        <v>59</v>
      </c>
      <c r="E1872" s="1">
        <v>2215</v>
      </c>
      <c r="H1872" s="1">
        <v>16125</v>
      </c>
      <c r="I1872" s="1">
        <v>97875</v>
      </c>
    </row>
    <row r="1873" spans="1:9" x14ac:dyDescent="0.2">
      <c r="A1873" s="1">
        <v>91700083</v>
      </c>
      <c r="B1873" s="3" t="s">
        <v>17</v>
      </c>
      <c r="C1873" s="1">
        <v>17</v>
      </c>
      <c r="D1873" s="1">
        <v>59</v>
      </c>
      <c r="E1873" s="1">
        <v>2325</v>
      </c>
      <c r="H1873" s="1">
        <v>17925</v>
      </c>
      <c r="I1873" s="1">
        <v>114000</v>
      </c>
    </row>
    <row r="1874" spans="1:9" x14ac:dyDescent="0.2">
      <c r="A1874" s="1">
        <v>91800083</v>
      </c>
      <c r="B1874" s="3" t="s">
        <v>17</v>
      </c>
      <c r="C1874" s="1">
        <v>18</v>
      </c>
      <c r="D1874" s="1">
        <v>59</v>
      </c>
      <c r="E1874" s="1">
        <v>2435</v>
      </c>
      <c r="H1874" s="1">
        <v>20475</v>
      </c>
      <c r="I1874" s="1">
        <v>131925</v>
      </c>
    </row>
    <row r="1875" spans="1:9" x14ac:dyDescent="0.2">
      <c r="A1875" s="1">
        <v>91900083</v>
      </c>
      <c r="B1875" s="3" t="s">
        <v>17</v>
      </c>
      <c r="C1875" s="1">
        <v>19</v>
      </c>
      <c r="D1875" s="1">
        <v>59</v>
      </c>
      <c r="E1875" s="1">
        <v>2545</v>
      </c>
      <c r="H1875" s="1">
        <v>23025</v>
      </c>
      <c r="I1875" s="1">
        <v>152400</v>
      </c>
    </row>
    <row r="1876" spans="1:9" x14ac:dyDescent="0.2">
      <c r="A1876" s="1">
        <v>92000083</v>
      </c>
      <c r="B1876" s="3" t="s">
        <v>17</v>
      </c>
      <c r="C1876" s="1">
        <v>20</v>
      </c>
      <c r="D1876" s="1">
        <v>59</v>
      </c>
      <c r="E1876" s="1">
        <v>2655</v>
      </c>
      <c r="H1876" s="1">
        <v>25575</v>
      </c>
      <c r="I1876" s="1">
        <v>175425</v>
      </c>
    </row>
    <row r="1877" spans="1:9" x14ac:dyDescent="0.2">
      <c r="A1877" s="1">
        <v>92100083</v>
      </c>
      <c r="B1877" s="3" t="s">
        <v>17</v>
      </c>
      <c r="C1877" s="1">
        <v>21</v>
      </c>
      <c r="D1877" s="1">
        <v>59</v>
      </c>
      <c r="E1877" s="1">
        <v>2765</v>
      </c>
      <c r="H1877" s="1">
        <v>28125</v>
      </c>
      <c r="I1877" s="1">
        <v>201000</v>
      </c>
    </row>
    <row r="1878" spans="1:9" x14ac:dyDescent="0.2">
      <c r="A1878" s="1">
        <v>92200083</v>
      </c>
      <c r="B1878" s="3" t="s">
        <v>17</v>
      </c>
      <c r="C1878" s="1">
        <v>22</v>
      </c>
      <c r="D1878" s="1">
        <v>59</v>
      </c>
      <c r="E1878" s="1">
        <v>2875</v>
      </c>
      <c r="H1878" s="1">
        <v>31575</v>
      </c>
      <c r="I1878" s="1">
        <v>229125</v>
      </c>
    </row>
    <row r="1879" spans="1:9" x14ac:dyDescent="0.2">
      <c r="A1879" s="1">
        <v>92300083</v>
      </c>
      <c r="B1879" s="3" t="s">
        <v>17</v>
      </c>
      <c r="C1879" s="1">
        <v>23</v>
      </c>
      <c r="D1879" s="1">
        <v>59</v>
      </c>
      <c r="E1879" s="1">
        <v>2985</v>
      </c>
      <c r="H1879" s="1">
        <v>35025</v>
      </c>
      <c r="I1879" s="1">
        <v>260700</v>
      </c>
    </row>
    <row r="1880" spans="1:9" x14ac:dyDescent="0.2">
      <c r="A1880" s="1">
        <v>92400083</v>
      </c>
      <c r="B1880" s="3" t="s">
        <v>17</v>
      </c>
      <c r="C1880" s="1">
        <v>24</v>
      </c>
      <c r="D1880" s="1">
        <v>59</v>
      </c>
      <c r="E1880" s="1">
        <v>3095</v>
      </c>
      <c r="H1880" s="1">
        <v>38475</v>
      </c>
      <c r="I1880" s="1">
        <v>295725</v>
      </c>
    </row>
    <row r="1881" spans="1:9" x14ac:dyDescent="0.2">
      <c r="A1881" s="1">
        <v>92500083</v>
      </c>
      <c r="B1881" s="3" t="s">
        <v>17</v>
      </c>
      <c r="C1881" s="1">
        <v>25</v>
      </c>
      <c r="D1881" s="1">
        <v>59</v>
      </c>
      <c r="E1881" s="1">
        <v>3205</v>
      </c>
      <c r="H1881" s="1">
        <v>41925</v>
      </c>
      <c r="I1881" s="1">
        <v>334200</v>
      </c>
    </row>
    <row r="1882" spans="1:9" x14ac:dyDescent="0.2">
      <c r="A1882" s="1">
        <v>92600083</v>
      </c>
      <c r="B1882" s="3" t="s">
        <v>17</v>
      </c>
      <c r="C1882" s="1">
        <v>26</v>
      </c>
      <c r="D1882" s="1">
        <v>59</v>
      </c>
      <c r="E1882" s="1">
        <v>3315</v>
      </c>
      <c r="H1882" s="1">
        <v>46425</v>
      </c>
      <c r="I1882" s="1">
        <v>376125</v>
      </c>
    </row>
    <row r="1883" spans="1:9" x14ac:dyDescent="0.2">
      <c r="A1883" s="1">
        <v>92700083</v>
      </c>
      <c r="B1883" s="3" t="s">
        <v>17</v>
      </c>
      <c r="C1883" s="1">
        <v>27</v>
      </c>
      <c r="D1883" s="1">
        <v>59</v>
      </c>
      <c r="E1883" s="1">
        <v>3425</v>
      </c>
      <c r="H1883" s="1">
        <v>50925</v>
      </c>
      <c r="I1883" s="1">
        <v>422550</v>
      </c>
    </row>
    <row r="1884" spans="1:9" x14ac:dyDescent="0.2">
      <c r="A1884" s="1">
        <v>92800083</v>
      </c>
      <c r="B1884" s="3" t="s">
        <v>17</v>
      </c>
      <c r="C1884" s="1">
        <v>28</v>
      </c>
      <c r="D1884" s="1">
        <v>59</v>
      </c>
      <c r="E1884" s="1">
        <v>3535</v>
      </c>
      <c r="H1884" s="1">
        <v>55425</v>
      </c>
      <c r="I1884" s="1">
        <v>473475</v>
      </c>
    </row>
    <row r="1885" spans="1:9" x14ac:dyDescent="0.2">
      <c r="A1885" s="1">
        <v>92900083</v>
      </c>
      <c r="B1885" s="3" t="s">
        <v>17</v>
      </c>
      <c r="C1885" s="1">
        <v>29</v>
      </c>
      <c r="D1885" s="1">
        <v>59</v>
      </c>
      <c r="E1885" s="1">
        <v>3645</v>
      </c>
      <c r="H1885" s="1">
        <v>59925</v>
      </c>
      <c r="I1885" s="1">
        <v>528900</v>
      </c>
    </row>
    <row r="1886" spans="1:9" x14ac:dyDescent="0.2">
      <c r="A1886" s="1">
        <v>93000083</v>
      </c>
      <c r="B1886" s="3" t="s">
        <v>17</v>
      </c>
      <c r="C1886" s="1">
        <v>30</v>
      </c>
      <c r="D1886" s="1">
        <v>59</v>
      </c>
      <c r="E1886" s="1">
        <v>3755</v>
      </c>
      <c r="H1886" s="1">
        <v>65625</v>
      </c>
      <c r="I1886" s="1">
        <v>588825</v>
      </c>
    </row>
    <row r="1887" spans="1:9" x14ac:dyDescent="0.2">
      <c r="A1887" s="1">
        <v>93100083</v>
      </c>
      <c r="B1887" s="3" t="s">
        <v>17</v>
      </c>
      <c r="C1887" s="1">
        <v>31</v>
      </c>
      <c r="D1887" s="1">
        <v>59</v>
      </c>
      <c r="E1887" s="1">
        <v>3865</v>
      </c>
      <c r="H1887" s="1">
        <v>71325</v>
      </c>
      <c r="I1887" s="1">
        <v>654450</v>
      </c>
    </row>
    <row r="1888" spans="1:9" x14ac:dyDescent="0.2">
      <c r="A1888" s="1">
        <v>93200083</v>
      </c>
      <c r="B1888" s="3" t="s">
        <v>17</v>
      </c>
      <c r="C1888" s="1">
        <v>32</v>
      </c>
      <c r="D1888" s="1">
        <v>59</v>
      </c>
      <c r="E1888" s="1">
        <v>3975</v>
      </c>
      <c r="H1888" s="1">
        <v>77025</v>
      </c>
      <c r="I1888" s="1">
        <v>725775</v>
      </c>
    </row>
    <row r="1889" spans="1:9" x14ac:dyDescent="0.2">
      <c r="A1889" s="1">
        <v>93300083</v>
      </c>
      <c r="B1889" s="3" t="s">
        <v>17</v>
      </c>
      <c r="C1889" s="1">
        <v>33</v>
      </c>
      <c r="D1889" s="1">
        <v>59</v>
      </c>
      <c r="E1889" s="1">
        <v>4085</v>
      </c>
      <c r="H1889" s="1">
        <v>82725</v>
      </c>
      <c r="I1889" s="1">
        <v>802800</v>
      </c>
    </row>
    <row r="1890" spans="1:9" x14ac:dyDescent="0.2">
      <c r="A1890" s="1">
        <v>93400083</v>
      </c>
      <c r="B1890" s="3" t="s">
        <v>17</v>
      </c>
      <c r="C1890" s="1">
        <v>34</v>
      </c>
      <c r="D1890" s="1">
        <v>59</v>
      </c>
      <c r="E1890" s="1">
        <v>4195</v>
      </c>
      <c r="H1890" s="1">
        <v>89775</v>
      </c>
      <c r="I1890" s="1">
        <v>885525</v>
      </c>
    </row>
    <row r="1891" spans="1:9" x14ac:dyDescent="0.2">
      <c r="A1891" s="1">
        <v>93500083</v>
      </c>
      <c r="B1891" s="3" t="s">
        <v>17</v>
      </c>
      <c r="C1891" s="1">
        <v>35</v>
      </c>
      <c r="D1891" s="1">
        <v>59</v>
      </c>
      <c r="E1891" s="1">
        <v>4305</v>
      </c>
      <c r="H1891" s="1">
        <v>96825</v>
      </c>
      <c r="I1891" s="1">
        <v>975300</v>
      </c>
    </row>
    <row r="1892" spans="1:9" x14ac:dyDescent="0.2">
      <c r="A1892" s="1">
        <v>93600083</v>
      </c>
      <c r="B1892" s="3" t="s">
        <v>17</v>
      </c>
      <c r="C1892" s="1">
        <v>36</v>
      </c>
      <c r="D1892" s="1">
        <v>59</v>
      </c>
      <c r="E1892" s="1">
        <v>4415</v>
      </c>
      <c r="H1892" s="1">
        <v>103875</v>
      </c>
      <c r="I1892" s="1">
        <v>1072125</v>
      </c>
    </row>
    <row r="1893" spans="1:9" x14ac:dyDescent="0.2">
      <c r="A1893" s="1">
        <v>93700083</v>
      </c>
      <c r="B1893" s="3" t="s">
        <v>17</v>
      </c>
      <c r="C1893" s="1">
        <v>37</v>
      </c>
      <c r="D1893" s="1">
        <v>59</v>
      </c>
      <c r="E1893" s="1">
        <v>4525</v>
      </c>
      <c r="H1893" s="1">
        <v>110925</v>
      </c>
      <c r="I1893" s="1">
        <v>1176000</v>
      </c>
    </row>
    <row r="1894" spans="1:9" x14ac:dyDescent="0.2">
      <c r="A1894" s="1">
        <v>93800083</v>
      </c>
      <c r="B1894" s="3" t="s">
        <v>17</v>
      </c>
      <c r="C1894" s="1">
        <v>38</v>
      </c>
      <c r="D1894" s="1">
        <v>59</v>
      </c>
      <c r="E1894" s="1">
        <v>4635</v>
      </c>
      <c r="H1894" s="1">
        <v>119475</v>
      </c>
      <c r="I1894" s="1">
        <v>1286925</v>
      </c>
    </row>
    <row r="1895" spans="1:9" x14ac:dyDescent="0.2">
      <c r="A1895" s="1">
        <v>93900083</v>
      </c>
      <c r="B1895" s="3" t="s">
        <v>17</v>
      </c>
      <c r="C1895" s="1">
        <v>39</v>
      </c>
      <c r="D1895" s="1">
        <v>59</v>
      </c>
      <c r="E1895" s="1">
        <v>4745</v>
      </c>
      <c r="H1895" s="1">
        <v>128025</v>
      </c>
      <c r="I1895" s="1">
        <v>1406400</v>
      </c>
    </row>
    <row r="1896" spans="1:9" x14ac:dyDescent="0.2">
      <c r="A1896" s="1">
        <v>94000083</v>
      </c>
      <c r="B1896" s="3" t="s">
        <v>17</v>
      </c>
      <c r="C1896" s="1">
        <v>40</v>
      </c>
      <c r="D1896" s="1">
        <v>59</v>
      </c>
      <c r="E1896" s="1">
        <v>4855</v>
      </c>
      <c r="H1896" s="1">
        <v>136575</v>
      </c>
      <c r="I1896" s="1">
        <v>1534425</v>
      </c>
    </row>
    <row r="1897" spans="1:9" x14ac:dyDescent="0.2">
      <c r="A1897" s="1">
        <v>94100083</v>
      </c>
      <c r="B1897" s="3" t="s">
        <v>17</v>
      </c>
      <c r="C1897" s="1">
        <v>41</v>
      </c>
      <c r="D1897" s="1">
        <v>59</v>
      </c>
      <c r="E1897" s="1">
        <v>4965</v>
      </c>
      <c r="H1897" s="1">
        <v>145125</v>
      </c>
      <c r="I1897" s="1">
        <v>1671000</v>
      </c>
    </row>
    <row r="1898" spans="1:9" x14ac:dyDescent="0.2">
      <c r="A1898" s="1">
        <v>94200083</v>
      </c>
      <c r="B1898" s="3" t="s">
        <v>17</v>
      </c>
      <c r="C1898" s="1">
        <v>42</v>
      </c>
      <c r="D1898" s="1">
        <v>59</v>
      </c>
      <c r="E1898" s="1">
        <v>5075</v>
      </c>
      <c r="H1898" s="1">
        <v>155325</v>
      </c>
      <c r="I1898" s="1">
        <v>1816125</v>
      </c>
    </row>
    <row r="1899" spans="1:9" x14ac:dyDescent="0.2">
      <c r="A1899" s="1">
        <v>94300083</v>
      </c>
      <c r="B1899" s="3" t="s">
        <v>17</v>
      </c>
      <c r="C1899" s="1">
        <v>43</v>
      </c>
      <c r="D1899" s="1">
        <v>59</v>
      </c>
      <c r="E1899" s="1">
        <v>5185</v>
      </c>
      <c r="H1899" s="1">
        <v>165525</v>
      </c>
      <c r="I1899" s="1">
        <v>1971450</v>
      </c>
    </row>
    <row r="1900" spans="1:9" x14ac:dyDescent="0.2">
      <c r="A1900" s="1">
        <v>94400083</v>
      </c>
      <c r="B1900" s="3" t="s">
        <v>17</v>
      </c>
      <c r="C1900" s="1">
        <v>44</v>
      </c>
      <c r="D1900" s="1">
        <v>59</v>
      </c>
      <c r="E1900" s="1">
        <v>5295</v>
      </c>
      <c r="H1900" s="1">
        <v>175725</v>
      </c>
      <c r="I1900" s="1">
        <v>2136975</v>
      </c>
    </row>
    <row r="1901" spans="1:9" x14ac:dyDescent="0.2">
      <c r="A1901" s="1">
        <v>94500083</v>
      </c>
      <c r="B1901" s="3" t="s">
        <v>17</v>
      </c>
      <c r="C1901" s="1">
        <v>45</v>
      </c>
      <c r="D1901" s="1">
        <v>59</v>
      </c>
      <c r="E1901" s="1">
        <v>5405</v>
      </c>
      <c r="H1901" s="1">
        <v>185925</v>
      </c>
      <c r="I1901" s="1">
        <v>2312700</v>
      </c>
    </row>
    <row r="1902" spans="1:9" x14ac:dyDescent="0.2">
      <c r="A1902" s="1">
        <v>94600083</v>
      </c>
      <c r="B1902" s="3" t="s">
        <v>17</v>
      </c>
      <c r="C1902" s="1">
        <v>46</v>
      </c>
      <c r="D1902" s="1">
        <v>59</v>
      </c>
      <c r="E1902" s="1">
        <v>5515</v>
      </c>
      <c r="H1902" s="1">
        <v>197925</v>
      </c>
      <c r="I1902" s="1">
        <v>2498625</v>
      </c>
    </row>
    <row r="1903" spans="1:9" x14ac:dyDescent="0.2">
      <c r="A1903" s="1">
        <v>94700083</v>
      </c>
      <c r="B1903" s="3" t="s">
        <v>17</v>
      </c>
      <c r="C1903" s="1">
        <v>47</v>
      </c>
      <c r="D1903" s="1">
        <v>59</v>
      </c>
      <c r="E1903" s="1">
        <v>5625</v>
      </c>
      <c r="H1903" s="1">
        <v>209925</v>
      </c>
      <c r="I1903" s="1">
        <v>2696550</v>
      </c>
    </row>
    <row r="1904" spans="1:9" x14ac:dyDescent="0.2">
      <c r="A1904" s="1">
        <v>94800083</v>
      </c>
      <c r="B1904" s="3" t="s">
        <v>17</v>
      </c>
      <c r="C1904" s="1">
        <v>48</v>
      </c>
      <c r="D1904" s="1">
        <v>59</v>
      </c>
      <c r="E1904" s="1">
        <v>5735</v>
      </c>
      <c r="H1904" s="1">
        <v>221925</v>
      </c>
      <c r="I1904" s="1">
        <v>2906475</v>
      </c>
    </row>
    <row r="1905" spans="1:9" x14ac:dyDescent="0.2">
      <c r="A1905" s="1">
        <v>94900083</v>
      </c>
      <c r="B1905" s="3" t="s">
        <v>17</v>
      </c>
      <c r="C1905" s="1">
        <v>49</v>
      </c>
      <c r="D1905" s="1">
        <v>59</v>
      </c>
      <c r="E1905" s="1">
        <v>5845</v>
      </c>
      <c r="H1905" s="1">
        <v>233925</v>
      </c>
      <c r="I1905" s="1">
        <v>3128400</v>
      </c>
    </row>
    <row r="1906" spans="1:9" x14ac:dyDescent="0.2">
      <c r="A1906" s="1">
        <v>95000083</v>
      </c>
      <c r="B1906" s="3" t="s">
        <v>17</v>
      </c>
      <c r="C1906" s="1">
        <v>50</v>
      </c>
      <c r="D1906" s="1">
        <v>59</v>
      </c>
      <c r="E1906" s="1">
        <v>5955</v>
      </c>
      <c r="H1906" s="1">
        <v>247875</v>
      </c>
      <c r="I1906" s="1">
        <v>3362325</v>
      </c>
    </row>
    <row r="1907" spans="1:9" x14ac:dyDescent="0.2">
      <c r="A1907" s="1">
        <v>90100084</v>
      </c>
      <c r="B1907" s="3" t="s">
        <v>17</v>
      </c>
      <c r="C1907" s="1">
        <v>1</v>
      </c>
      <c r="D1907" s="1">
        <v>59</v>
      </c>
      <c r="E1907" s="1">
        <v>855</v>
      </c>
      <c r="H1907" s="1">
        <v>1462</v>
      </c>
      <c r="I1907" s="1">
        <v>25000</v>
      </c>
    </row>
    <row r="1908" spans="1:9" x14ac:dyDescent="0.2">
      <c r="A1908" s="1">
        <v>90200084</v>
      </c>
      <c r="B1908" s="3" t="s">
        <v>17</v>
      </c>
      <c r="C1908" s="1">
        <v>2</v>
      </c>
      <c r="D1908" s="1">
        <v>59</v>
      </c>
      <c r="E1908" s="1">
        <v>1015</v>
      </c>
      <c r="H1908" s="1">
        <v>2047</v>
      </c>
      <c r="I1908" s="1">
        <v>26462</v>
      </c>
    </row>
    <row r="1909" spans="1:9" x14ac:dyDescent="0.2">
      <c r="A1909" s="1">
        <v>90300084</v>
      </c>
      <c r="B1909" s="3" t="s">
        <v>17</v>
      </c>
      <c r="C1909" s="1">
        <v>3</v>
      </c>
      <c r="D1909" s="1">
        <v>59</v>
      </c>
      <c r="E1909" s="1">
        <v>1175</v>
      </c>
      <c r="H1909" s="1">
        <v>2632</v>
      </c>
      <c r="I1909" s="1">
        <v>28509</v>
      </c>
    </row>
    <row r="1910" spans="1:9" x14ac:dyDescent="0.2">
      <c r="A1910" s="1">
        <v>90400084</v>
      </c>
      <c r="B1910" s="3" t="s">
        <v>17</v>
      </c>
      <c r="C1910" s="1">
        <v>4</v>
      </c>
      <c r="D1910" s="1">
        <v>59</v>
      </c>
      <c r="E1910" s="1">
        <v>1335</v>
      </c>
      <c r="H1910" s="1">
        <v>3217</v>
      </c>
      <c r="I1910" s="1">
        <v>31141</v>
      </c>
    </row>
    <row r="1911" spans="1:9" x14ac:dyDescent="0.2">
      <c r="A1911" s="1">
        <v>90500084</v>
      </c>
      <c r="B1911" s="3" t="s">
        <v>17</v>
      </c>
      <c r="C1911" s="1">
        <v>5</v>
      </c>
      <c r="D1911" s="1">
        <v>59</v>
      </c>
      <c r="E1911" s="1">
        <v>1495</v>
      </c>
      <c r="H1911" s="1">
        <v>3802</v>
      </c>
      <c r="I1911" s="1">
        <v>34358</v>
      </c>
    </row>
    <row r="1912" spans="1:9" x14ac:dyDescent="0.2">
      <c r="A1912" s="1">
        <v>90600084</v>
      </c>
      <c r="B1912" s="3" t="s">
        <v>17</v>
      </c>
      <c r="C1912" s="1">
        <v>6</v>
      </c>
      <c r="D1912" s="1">
        <v>59</v>
      </c>
      <c r="E1912" s="1">
        <v>1655</v>
      </c>
      <c r="H1912" s="1">
        <v>4777</v>
      </c>
      <c r="I1912" s="1">
        <v>38160</v>
      </c>
    </row>
    <row r="1913" spans="1:9" x14ac:dyDescent="0.2">
      <c r="A1913" s="1">
        <v>90700084</v>
      </c>
      <c r="B1913" s="3" t="s">
        <v>17</v>
      </c>
      <c r="C1913" s="1">
        <v>7</v>
      </c>
      <c r="D1913" s="1">
        <v>59</v>
      </c>
      <c r="E1913" s="1">
        <v>1815</v>
      </c>
      <c r="H1913" s="1">
        <v>5752</v>
      </c>
      <c r="I1913" s="1">
        <v>42937</v>
      </c>
    </row>
    <row r="1914" spans="1:9" x14ac:dyDescent="0.2">
      <c r="A1914" s="1">
        <v>90800084</v>
      </c>
      <c r="B1914" s="3" t="s">
        <v>17</v>
      </c>
      <c r="C1914" s="1">
        <v>8</v>
      </c>
      <c r="D1914" s="1">
        <v>59</v>
      </c>
      <c r="E1914" s="1">
        <v>1975</v>
      </c>
      <c r="H1914" s="1">
        <v>6727</v>
      </c>
      <c r="I1914" s="1">
        <v>48689</v>
      </c>
    </row>
    <row r="1915" spans="1:9" x14ac:dyDescent="0.2">
      <c r="A1915" s="1">
        <v>90900084</v>
      </c>
      <c r="B1915" s="3" t="s">
        <v>17</v>
      </c>
      <c r="C1915" s="1">
        <v>9</v>
      </c>
      <c r="D1915" s="1">
        <v>59</v>
      </c>
      <c r="E1915" s="1">
        <v>2135</v>
      </c>
      <c r="H1915" s="1">
        <v>7702</v>
      </c>
      <c r="I1915" s="1">
        <v>55416</v>
      </c>
    </row>
    <row r="1916" spans="1:9" x14ac:dyDescent="0.2">
      <c r="A1916" s="1">
        <v>91000084</v>
      </c>
      <c r="B1916" s="3" t="s">
        <v>17</v>
      </c>
      <c r="C1916" s="1">
        <v>10</v>
      </c>
      <c r="D1916" s="1">
        <v>59</v>
      </c>
      <c r="E1916" s="1">
        <v>2295</v>
      </c>
      <c r="H1916" s="1">
        <v>9262</v>
      </c>
      <c r="I1916" s="1">
        <v>63118</v>
      </c>
    </row>
    <row r="1917" spans="1:9" x14ac:dyDescent="0.2">
      <c r="A1917" s="1">
        <v>91100084</v>
      </c>
      <c r="B1917" s="3" t="s">
        <v>17</v>
      </c>
      <c r="C1917" s="1">
        <v>11</v>
      </c>
      <c r="D1917" s="1">
        <v>59</v>
      </c>
      <c r="E1917" s="1">
        <v>2455</v>
      </c>
      <c r="H1917" s="1">
        <v>10822</v>
      </c>
      <c r="I1917" s="1">
        <v>72380</v>
      </c>
    </row>
    <row r="1918" spans="1:9" x14ac:dyDescent="0.2">
      <c r="A1918" s="1">
        <v>91200084</v>
      </c>
      <c r="B1918" s="3" t="s">
        <v>17</v>
      </c>
      <c r="C1918" s="1">
        <v>12</v>
      </c>
      <c r="D1918" s="1">
        <v>59</v>
      </c>
      <c r="E1918" s="1">
        <v>2615</v>
      </c>
      <c r="H1918" s="1">
        <v>12382</v>
      </c>
      <c r="I1918" s="1">
        <v>83202</v>
      </c>
    </row>
    <row r="1919" spans="1:9" x14ac:dyDescent="0.2">
      <c r="A1919" s="1">
        <v>91300084</v>
      </c>
      <c r="B1919" s="3" t="s">
        <v>17</v>
      </c>
      <c r="C1919" s="1">
        <v>13</v>
      </c>
      <c r="D1919" s="1">
        <v>59</v>
      </c>
      <c r="E1919" s="1">
        <v>2775</v>
      </c>
      <c r="H1919" s="1">
        <v>13942</v>
      </c>
      <c r="I1919" s="1">
        <v>95584</v>
      </c>
    </row>
    <row r="1920" spans="1:9" x14ac:dyDescent="0.2">
      <c r="A1920" s="1">
        <v>91400084</v>
      </c>
      <c r="B1920" s="3" t="s">
        <v>17</v>
      </c>
      <c r="C1920" s="1">
        <v>14</v>
      </c>
      <c r="D1920" s="1">
        <v>59</v>
      </c>
      <c r="E1920" s="1">
        <v>2935</v>
      </c>
      <c r="H1920" s="1">
        <v>16282</v>
      </c>
      <c r="I1920" s="1">
        <v>109526</v>
      </c>
    </row>
    <row r="1921" spans="1:9" x14ac:dyDescent="0.2">
      <c r="A1921" s="1">
        <v>91500084</v>
      </c>
      <c r="B1921" s="3" t="s">
        <v>17</v>
      </c>
      <c r="C1921" s="1">
        <v>15</v>
      </c>
      <c r="D1921" s="1">
        <v>59</v>
      </c>
      <c r="E1921" s="1">
        <v>3095</v>
      </c>
      <c r="H1921" s="1">
        <v>18622</v>
      </c>
      <c r="I1921" s="1">
        <v>125808</v>
      </c>
    </row>
    <row r="1922" spans="1:9" x14ac:dyDescent="0.2">
      <c r="A1922" s="1">
        <v>91600084</v>
      </c>
      <c r="B1922" s="3" t="s">
        <v>17</v>
      </c>
      <c r="C1922" s="1">
        <v>16</v>
      </c>
      <c r="D1922" s="1">
        <v>59</v>
      </c>
      <c r="E1922" s="1">
        <v>3255</v>
      </c>
      <c r="H1922" s="1">
        <v>20962</v>
      </c>
      <c r="I1922" s="1">
        <v>144430</v>
      </c>
    </row>
    <row r="1923" spans="1:9" x14ac:dyDescent="0.2">
      <c r="A1923" s="1">
        <v>91700084</v>
      </c>
      <c r="B1923" s="3" t="s">
        <v>17</v>
      </c>
      <c r="C1923" s="1">
        <v>17</v>
      </c>
      <c r="D1923" s="1">
        <v>59</v>
      </c>
      <c r="E1923" s="1">
        <v>3415</v>
      </c>
      <c r="H1923" s="1">
        <v>23302</v>
      </c>
      <c r="I1923" s="1">
        <v>165392</v>
      </c>
    </row>
    <row r="1924" spans="1:9" x14ac:dyDescent="0.2">
      <c r="A1924" s="1">
        <v>91800084</v>
      </c>
      <c r="B1924" s="3" t="s">
        <v>17</v>
      </c>
      <c r="C1924" s="1">
        <v>18</v>
      </c>
      <c r="D1924" s="1">
        <v>59</v>
      </c>
      <c r="E1924" s="1">
        <v>3575</v>
      </c>
      <c r="H1924" s="1">
        <v>26617</v>
      </c>
      <c r="I1924" s="1">
        <v>188694</v>
      </c>
    </row>
    <row r="1925" spans="1:9" x14ac:dyDescent="0.2">
      <c r="A1925" s="1">
        <v>91900084</v>
      </c>
      <c r="B1925" s="3" t="s">
        <v>17</v>
      </c>
      <c r="C1925" s="1">
        <v>19</v>
      </c>
      <c r="D1925" s="1">
        <v>59</v>
      </c>
      <c r="E1925" s="1">
        <v>3735</v>
      </c>
      <c r="H1925" s="1">
        <v>29932</v>
      </c>
      <c r="I1925" s="1">
        <v>215311</v>
      </c>
    </row>
    <row r="1926" spans="1:9" x14ac:dyDescent="0.2">
      <c r="A1926" s="1">
        <v>92000084</v>
      </c>
      <c r="B1926" s="3" t="s">
        <v>17</v>
      </c>
      <c r="C1926" s="1">
        <v>20</v>
      </c>
      <c r="D1926" s="1">
        <v>59</v>
      </c>
      <c r="E1926" s="1">
        <v>3895</v>
      </c>
      <c r="H1926" s="1">
        <v>33247</v>
      </c>
      <c r="I1926" s="1">
        <v>245243</v>
      </c>
    </row>
    <row r="1927" spans="1:9" x14ac:dyDescent="0.2">
      <c r="A1927" s="1">
        <v>92100084</v>
      </c>
      <c r="B1927" s="3" t="s">
        <v>17</v>
      </c>
      <c r="C1927" s="1">
        <v>21</v>
      </c>
      <c r="D1927" s="1">
        <v>59</v>
      </c>
      <c r="E1927" s="1">
        <v>4055</v>
      </c>
      <c r="H1927" s="1">
        <v>36562</v>
      </c>
      <c r="I1927" s="1">
        <v>278490</v>
      </c>
    </row>
    <row r="1928" spans="1:9" x14ac:dyDescent="0.2">
      <c r="A1928" s="1">
        <v>92200084</v>
      </c>
      <c r="B1928" s="3" t="s">
        <v>17</v>
      </c>
      <c r="C1928" s="1">
        <v>22</v>
      </c>
      <c r="D1928" s="1">
        <v>59</v>
      </c>
      <c r="E1928" s="1">
        <v>4215</v>
      </c>
      <c r="H1928" s="1">
        <v>41047</v>
      </c>
      <c r="I1928" s="1">
        <v>315052</v>
      </c>
    </row>
    <row r="1929" spans="1:9" x14ac:dyDescent="0.2">
      <c r="A1929" s="1">
        <v>92300084</v>
      </c>
      <c r="B1929" s="3" t="s">
        <v>17</v>
      </c>
      <c r="C1929" s="1">
        <v>23</v>
      </c>
      <c r="D1929" s="1">
        <v>59</v>
      </c>
      <c r="E1929" s="1">
        <v>4375</v>
      </c>
      <c r="H1929" s="1">
        <v>45532</v>
      </c>
      <c r="I1929" s="1">
        <v>356099</v>
      </c>
    </row>
    <row r="1930" spans="1:9" x14ac:dyDescent="0.2">
      <c r="A1930" s="1">
        <v>92400084</v>
      </c>
      <c r="B1930" s="3" t="s">
        <v>17</v>
      </c>
      <c r="C1930" s="1">
        <v>24</v>
      </c>
      <c r="D1930" s="1">
        <v>59</v>
      </c>
      <c r="E1930" s="1">
        <v>4535</v>
      </c>
      <c r="H1930" s="1">
        <v>50017</v>
      </c>
      <c r="I1930" s="1">
        <v>401631</v>
      </c>
    </row>
    <row r="1931" spans="1:9" x14ac:dyDescent="0.2">
      <c r="A1931" s="1">
        <v>92500084</v>
      </c>
      <c r="B1931" s="3" t="s">
        <v>17</v>
      </c>
      <c r="C1931" s="1">
        <v>25</v>
      </c>
      <c r="D1931" s="1">
        <v>59</v>
      </c>
      <c r="E1931" s="1">
        <v>4695</v>
      </c>
      <c r="H1931" s="1">
        <v>54502</v>
      </c>
      <c r="I1931" s="1">
        <v>451648</v>
      </c>
    </row>
    <row r="1932" spans="1:9" x14ac:dyDescent="0.2">
      <c r="A1932" s="1">
        <v>92600084</v>
      </c>
      <c r="B1932" s="3" t="s">
        <v>17</v>
      </c>
      <c r="C1932" s="1">
        <v>26</v>
      </c>
      <c r="D1932" s="1">
        <v>59</v>
      </c>
      <c r="E1932" s="1">
        <v>4855</v>
      </c>
      <c r="H1932" s="1">
        <v>60352</v>
      </c>
      <c r="I1932" s="1">
        <v>506150</v>
      </c>
    </row>
    <row r="1933" spans="1:9" x14ac:dyDescent="0.2">
      <c r="A1933" s="1">
        <v>92700084</v>
      </c>
      <c r="B1933" s="3" t="s">
        <v>17</v>
      </c>
      <c r="C1933" s="1">
        <v>27</v>
      </c>
      <c r="D1933" s="1">
        <v>59</v>
      </c>
      <c r="E1933" s="1">
        <v>5015</v>
      </c>
      <c r="H1933" s="1">
        <v>66202</v>
      </c>
      <c r="I1933" s="1">
        <v>566502</v>
      </c>
    </row>
    <row r="1934" spans="1:9" x14ac:dyDescent="0.2">
      <c r="A1934" s="1">
        <v>92800084</v>
      </c>
      <c r="B1934" s="3" t="s">
        <v>17</v>
      </c>
      <c r="C1934" s="1">
        <v>28</v>
      </c>
      <c r="D1934" s="1">
        <v>59</v>
      </c>
      <c r="E1934" s="1">
        <v>5175</v>
      </c>
      <c r="H1934" s="1">
        <v>72052</v>
      </c>
      <c r="I1934" s="1">
        <v>632704</v>
      </c>
    </row>
    <row r="1935" spans="1:9" x14ac:dyDescent="0.2">
      <c r="A1935" s="1">
        <v>92900084</v>
      </c>
      <c r="B1935" s="3" t="s">
        <v>17</v>
      </c>
      <c r="C1935" s="1">
        <v>29</v>
      </c>
      <c r="D1935" s="1">
        <v>59</v>
      </c>
      <c r="E1935" s="1">
        <v>5335</v>
      </c>
      <c r="H1935" s="1">
        <v>77902</v>
      </c>
      <c r="I1935" s="1">
        <v>704756</v>
      </c>
    </row>
    <row r="1936" spans="1:9" x14ac:dyDescent="0.2">
      <c r="A1936" s="1">
        <v>93000084</v>
      </c>
      <c r="B1936" s="3" t="s">
        <v>17</v>
      </c>
      <c r="C1936" s="1">
        <v>30</v>
      </c>
      <c r="D1936" s="1">
        <v>59</v>
      </c>
      <c r="E1936" s="1">
        <v>5495</v>
      </c>
      <c r="H1936" s="1">
        <v>85312</v>
      </c>
      <c r="I1936" s="1">
        <v>782658</v>
      </c>
    </row>
    <row r="1937" spans="1:9" x14ac:dyDescent="0.2">
      <c r="A1937" s="1">
        <v>93100084</v>
      </c>
      <c r="B1937" s="3" t="s">
        <v>17</v>
      </c>
      <c r="C1937" s="1">
        <v>31</v>
      </c>
      <c r="D1937" s="1">
        <v>59</v>
      </c>
      <c r="E1937" s="1">
        <v>5655</v>
      </c>
      <c r="H1937" s="1">
        <v>92722</v>
      </c>
      <c r="I1937" s="1">
        <v>867970</v>
      </c>
    </row>
    <row r="1938" spans="1:9" x14ac:dyDescent="0.2">
      <c r="A1938" s="1">
        <v>93200084</v>
      </c>
      <c r="B1938" s="3" t="s">
        <v>17</v>
      </c>
      <c r="C1938" s="1">
        <v>32</v>
      </c>
      <c r="D1938" s="1">
        <v>59</v>
      </c>
      <c r="E1938" s="1">
        <v>5815</v>
      </c>
      <c r="H1938" s="1">
        <v>100132</v>
      </c>
      <c r="I1938" s="1">
        <v>960692</v>
      </c>
    </row>
    <row r="1939" spans="1:9" x14ac:dyDescent="0.2">
      <c r="A1939" s="1">
        <v>93300084</v>
      </c>
      <c r="B1939" s="3" t="s">
        <v>17</v>
      </c>
      <c r="C1939" s="1">
        <v>33</v>
      </c>
      <c r="D1939" s="1">
        <v>59</v>
      </c>
      <c r="E1939" s="1">
        <v>5975</v>
      </c>
      <c r="H1939" s="1">
        <v>107542</v>
      </c>
      <c r="I1939" s="1">
        <v>1060824</v>
      </c>
    </row>
    <row r="1940" spans="1:9" x14ac:dyDescent="0.2">
      <c r="A1940" s="1">
        <v>93400084</v>
      </c>
      <c r="B1940" s="3" t="s">
        <v>17</v>
      </c>
      <c r="C1940" s="1">
        <v>34</v>
      </c>
      <c r="D1940" s="1">
        <v>59</v>
      </c>
      <c r="E1940" s="1">
        <v>6135</v>
      </c>
      <c r="H1940" s="1">
        <v>116707</v>
      </c>
      <c r="I1940" s="1">
        <v>1168366</v>
      </c>
    </row>
    <row r="1941" spans="1:9" x14ac:dyDescent="0.2">
      <c r="A1941" s="1">
        <v>93500084</v>
      </c>
      <c r="B1941" s="3" t="s">
        <v>17</v>
      </c>
      <c r="C1941" s="1">
        <v>35</v>
      </c>
      <c r="D1941" s="1">
        <v>59</v>
      </c>
      <c r="E1941" s="1">
        <v>6295</v>
      </c>
      <c r="H1941" s="1">
        <v>125872</v>
      </c>
      <c r="I1941" s="1">
        <v>1285073</v>
      </c>
    </row>
    <row r="1942" spans="1:9" x14ac:dyDescent="0.2">
      <c r="A1942" s="1">
        <v>93600084</v>
      </c>
      <c r="B1942" s="3" t="s">
        <v>17</v>
      </c>
      <c r="C1942" s="1">
        <v>36</v>
      </c>
      <c r="D1942" s="1">
        <v>59</v>
      </c>
      <c r="E1942" s="1">
        <v>6455</v>
      </c>
      <c r="H1942" s="1">
        <v>135037</v>
      </c>
      <c r="I1942" s="1">
        <v>1410945</v>
      </c>
    </row>
    <row r="1943" spans="1:9" x14ac:dyDescent="0.2">
      <c r="A1943" s="1">
        <v>93700084</v>
      </c>
      <c r="B1943" s="3" t="s">
        <v>17</v>
      </c>
      <c r="C1943" s="1">
        <v>37</v>
      </c>
      <c r="D1943" s="1">
        <v>59</v>
      </c>
      <c r="E1943" s="1">
        <v>6615</v>
      </c>
      <c r="H1943" s="1">
        <v>144202</v>
      </c>
      <c r="I1943" s="1">
        <v>1545982</v>
      </c>
    </row>
    <row r="1944" spans="1:9" x14ac:dyDescent="0.2">
      <c r="A1944" s="1">
        <v>93800084</v>
      </c>
      <c r="B1944" s="3" t="s">
        <v>17</v>
      </c>
      <c r="C1944" s="1">
        <v>38</v>
      </c>
      <c r="D1944" s="1">
        <v>59</v>
      </c>
      <c r="E1944" s="1">
        <v>6775</v>
      </c>
      <c r="H1944" s="1">
        <v>155317</v>
      </c>
      <c r="I1944" s="1">
        <v>1690184</v>
      </c>
    </row>
    <row r="1945" spans="1:9" x14ac:dyDescent="0.2">
      <c r="A1945" s="1">
        <v>93900084</v>
      </c>
      <c r="B1945" s="3" t="s">
        <v>17</v>
      </c>
      <c r="C1945" s="1">
        <v>39</v>
      </c>
      <c r="D1945" s="1">
        <v>59</v>
      </c>
      <c r="E1945" s="1">
        <v>6935</v>
      </c>
      <c r="H1945" s="1">
        <v>166432</v>
      </c>
      <c r="I1945" s="1">
        <v>1845501</v>
      </c>
    </row>
    <row r="1946" spans="1:9" x14ac:dyDescent="0.2">
      <c r="A1946" s="1">
        <v>94000084</v>
      </c>
      <c r="B1946" s="3" t="s">
        <v>17</v>
      </c>
      <c r="C1946" s="1">
        <v>40</v>
      </c>
      <c r="D1946" s="1">
        <v>59</v>
      </c>
      <c r="E1946" s="1">
        <v>7095</v>
      </c>
      <c r="H1946" s="1">
        <v>177547</v>
      </c>
      <c r="I1946" s="1">
        <v>2011933</v>
      </c>
    </row>
    <row r="1947" spans="1:9" x14ac:dyDescent="0.2">
      <c r="A1947" s="1">
        <v>94100084</v>
      </c>
      <c r="B1947" s="3" t="s">
        <v>17</v>
      </c>
      <c r="C1947" s="1">
        <v>41</v>
      </c>
      <c r="D1947" s="1">
        <v>59</v>
      </c>
      <c r="E1947" s="1">
        <v>7255</v>
      </c>
      <c r="H1947" s="1">
        <v>188662</v>
      </c>
      <c r="I1947" s="1">
        <v>2189480</v>
      </c>
    </row>
    <row r="1948" spans="1:9" x14ac:dyDescent="0.2">
      <c r="A1948" s="1">
        <v>94200084</v>
      </c>
      <c r="B1948" s="3" t="s">
        <v>17</v>
      </c>
      <c r="C1948" s="1">
        <v>42</v>
      </c>
      <c r="D1948" s="1">
        <v>59</v>
      </c>
      <c r="E1948" s="1">
        <v>7415</v>
      </c>
      <c r="H1948" s="1">
        <v>201922</v>
      </c>
      <c r="I1948" s="1">
        <v>2378142</v>
      </c>
    </row>
    <row r="1949" spans="1:9" x14ac:dyDescent="0.2">
      <c r="A1949" s="1">
        <v>94300084</v>
      </c>
      <c r="B1949" s="3" t="s">
        <v>17</v>
      </c>
      <c r="C1949" s="1">
        <v>43</v>
      </c>
      <c r="D1949" s="1">
        <v>59</v>
      </c>
      <c r="E1949" s="1">
        <v>7575</v>
      </c>
      <c r="H1949" s="1">
        <v>215182</v>
      </c>
      <c r="I1949" s="1">
        <v>2580064</v>
      </c>
    </row>
    <row r="1950" spans="1:9" x14ac:dyDescent="0.2">
      <c r="A1950" s="1">
        <v>94400084</v>
      </c>
      <c r="B1950" s="3" t="s">
        <v>17</v>
      </c>
      <c r="C1950" s="1">
        <v>44</v>
      </c>
      <c r="D1950" s="1">
        <v>59</v>
      </c>
      <c r="E1950" s="1">
        <v>7735</v>
      </c>
      <c r="H1950" s="1">
        <v>228442</v>
      </c>
      <c r="I1950" s="1">
        <v>2795246</v>
      </c>
    </row>
    <row r="1951" spans="1:9" x14ac:dyDescent="0.2">
      <c r="A1951" s="1">
        <v>94500084</v>
      </c>
      <c r="B1951" s="3" t="s">
        <v>17</v>
      </c>
      <c r="C1951" s="1">
        <v>45</v>
      </c>
      <c r="D1951" s="1">
        <v>59</v>
      </c>
      <c r="E1951" s="1">
        <v>7895</v>
      </c>
      <c r="H1951" s="1">
        <v>241702</v>
      </c>
      <c r="I1951" s="1">
        <v>3023688</v>
      </c>
    </row>
    <row r="1952" spans="1:9" x14ac:dyDescent="0.2">
      <c r="A1952" s="1">
        <v>94600084</v>
      </c>
      <c r="B1952" s="3" t="s">
        <v>17</v>
      </c>
      <c r="C1952" s="1">
        <v>46</v>
      </c>
      <c r="D1952" s="1">
        <v>59</v>
      </c>
      <c r="E1952" s="1">
        <v>8055</v>
      </c>
      <c r="H1952" s="1">
        <v>257302</v>
      </c>
      <c r="I1952" s="1">
        <v>3265390</v>
      </c>
    </row>
    <row r="1953" spans="1:9" x14ac:dyDescent="0.2">
      <c r="A1953" s="1">
        <v>94700084</v>
      </c>
      <c r="B1953" s="3" t="s">
        <v>17</v>
      </c>
      <c r="C1953" s="1">
        <v>47</v>
      </c>
      <c r="D1953" s="1">
        <v>59</v>
      </c>
      <c r="E1953" s="1">
        <v>8215</v>
      </c>
      <c r="H1953" s="1">
        <v>272902</v>
      </c>
      <c r="I1953" s="1">
        <v>3522692</v>
      </c>
    </row>
    <row r="1954" spans="1:9" x14ac:dyDescent="0.2">
      <c r="A1954" s="1">
        <v>94800084</v>
      </c>
      <c r="B1954" s="3" t="s">
        <v>17</v>
      </c>
      <c r="C1954" s="1">
        <v>48</v>
      </c>
      <c r="D1954" s="1">
        <v>59</v>
      </c>
      <c r="E1954" s="1">
        <v>8375</v>
      </c>
      <c r="H1954" s="1">
        <v>288502</v>
      </c>
      <c r="I1954" s="1">
        <v>3795594</v>
      </c>
    </row>
    <row r="1955" spans="1:9" x14ac:dyDescent="0.2">
      <c r="A1955" s="1">
        <v>94900084</v>
      </c>
      <c r="B1955" s="3" t="s">
        <v>17</v>
      </c>
      <c r="C1955" s="1">
        <v>49</v>
      </c>
      <c r="D1955" s="1">
        <v>59</v>
      </c>
      <c r="E1955" s="1">
        <v>8535</v>
      </c>
      <c r="H1955" s="1">
        <v>304102</v>
      </c>
      <c r="I1955" s="1">
        <v>4084096</v>
      </c>
    </row>
    <row r="1956" spans="1:9" x14ac:dyDescent="0.2">
      <c r="A1956" s="1">
        <v>95000084</v>
      </c>
      <c r="B1956" s="3" t="s">
        <v>17</v>
      </c>
      <c r="C1956" s="1">
        <v>50</v>
      </c>
      <c r="D1956" s="1">
        <v>59</v>
      </c>
      <c r="E1956" s="1">
        <v>8695</v>
      </c>
      <c r="H1956" s="1">
        <v>322237</v>
      </c>
      <c r="I1956" s="1">
        <v>4388198</v>
      </c>
    </row>
    <row r="1957" spans="1:9" x14ac:dyDescent="0.2">
      <c r="A1957" s="1">
        <v>90100085</v>
      </c>
      <c r="B1957" s="3" t="s">
        <v>17</v>
      </c>
      <c r="C1957" s="1">
        <v>1</v>
      </c>
      <c r="D1957" s="1">
        <v>59</v>
      </c>
      <c r="E1957" s="1">
        <v>1135</v>
      </c>
      <c r="H1957" s="1">
        <v>1901</v>
      </c>
      <c r="I1957" s="1">
        <v>75000</v>
      </c>
    </row>
    <row r="1958" spans="1:9" x14ac:dyDescent="0.2">
      <c r="A1958" s="1">
        <v>90200085</v>
      </c>
      <c r="B1958" s="3" t="s">
        <v>17</v>
      </c>
      <c r="C1958" s="1">
        <v>2</v>
      </c>
      <c r="D1958" s="1">
        <v>59</v>
      </c>
      <c r="E1958" s="1">
        <v>1340</v>
      </c>
      <c r="H1958" s="1">
        <v>2661</v>
      </c>
      <c r="I1958" s="1">
        <v>76901</v>
      </c>
    </row>
    <row r="1959" spans="1:9" x14ac:dyDescent="0.2">
      <c r="A1959" s="1">
        <v>90300085</v>
      </c>
      <c r="B1959" s="3" t="s">
        <v>17</v>
      </c>
      <c r="C1959" s="1">
        <v>3</v>
      </c>
      <c r="D1959" s="1">
        <v>59</v>
      </c>
      <c r="E1959" s="1">
        <v>1545</v>
      </c>
      <c r="H1959" s="1">
        <v>3422</v>
      </c>
      <c r="I1959" s="1">
        <v>79562</v>
      </c>
    </row>
    <row r="1960" spans="1:9" x14ac:dyDescent="0.2">
      <c r="A1960" s="1">
        <v>90400085</v>
      </c>
      <c r="B1960" s="3" t="s">
        <v>17</v>
      </c>
      <c r="C1960" s="1">
        <v>4</v>
      </c>
      <c r="D1960" s="1">
        <v>59</v>
      </c>
      <c r="E1960" s="1">
        <v>1750</v>
      </c>
      <c r="H1960" s="1">
        <v>4182</v>
      </c>
      <c r="I1960" s="1">
        <v>82984</v>
      </c>
    </row>
    <row r="1961" spans="1:9" x14ac:dyDescent="0.2">
      <c r="A1961" s="1">
        <v>90500085</v>
      </c>
      <c r="B1961" s="3" t="s">
        <v>17</v>
      </c>
      <c r="C1961" s="1">
        <v>5</v>
      </c>
      <c r="D1961" s="1">
        <v>59</v>
      </c>
      <c r="E1961" s="1">
        <v>1955</v>
      </c>
      <c r="H1961" s="1">
        <v>4943</v>
      </c>
      <c r="I1961" s="1">
        <v>87166</v>
      </c>
    </row>
    <row r="1962" spans="1:9" x14ac:dyDescent="0.2">
      <c r="A1962" s="1">
        <v>90600085</v>
      </c>
      <c r="B1962" s="3" t="s">
        <v>17</v>
      </c>
      <c r="C1962" s="1">
        <v>6</v>
      </c>
      <c r="D1962" s="1">
        <v>59</v>
      </c>
      <c r="E1962" s="1">
        <v>2160</v>
      </c>
      <c r="H1962" s="1">
        <v>6210</v>
      </c>
      <c r="I1962" s="1">
        <v>92109</v>
      </c>
    </row>
    <row r="1963" spans="1:9" x14ac:dyDescent="0.2">
      <c r="A1963" s="1">
        <v>90700085</v>
      </c>
      <c r="B1963" s="3" t="s">
        <v>17</v>
      </c>
      <c r="C1963" s="1">
        <v>7</v>
      </c>
      <c r="D1963" s="1">
        <v>59</v>
      </c>
      <c r="E1963" s="1">
        <v>2365</v>
      </c>
      <c r="H1963" s="1">
        <v>7478</v>
      </c>
      <c r="I1963" s="1">
        <v>98319</v>
      </c>
    </row>
    <row r="1964" spans="1:9" x14ac:dyDescent="0.2">
      <c r="A1964" s="1">
        <v>90800085</v>
      </c>
      <c r="B1964" s="3" t="s">
        <v>17</v>
      </c>
      <c r="C1964" s="1">
        <v>8</v>
      </c>
      <c r="D1964" s="1">
        <v>59</v>
      </c>
      <c r="E1964" s="1">
        <v>2570</v>
      </c>
      <c r="H1964" s="1">
        <v>8745</v>
      </c>
      <c r="I1964" s="1">
        <v>105797</v>
      </c>
    </row>
    <row r="1965" spans="1:9" x14ac:dyDescent="0.2">
      <c r="A1965" s="1">
        <v>90900085</v>
      </c>
      <c r="B1965" s="3" t="s">
        <v>17</v>
      </c>
      <c r="C1965" s="1">
        <v>9</v>
      </c>
      <c r="D1965" s="1">
        <v>59</v>
      </c>
      <c r="E1965" s="1">
        <v>2775</v>
      </c>
      <c r="H1965" s="1">
        <v>10013</v>
      </c>
      <c r="I1965" s="1">
        <v>114542</v>
      </c>
    </row>
    <row r="1966" spans="1:9" x14ac:dyDescent="0.2">
      <c r="A1966" s="1">
        <v>91000085</v>
      </c>
      <c r="B1966" s="3" t="s">
        <v>17</v>
      </c>
      <c r="C1966" s="1">
        <v>10</v>
      </c>
      <c r="D1966" s="1">
        <v>59</v>
      </c>
      <c r="E1966" s="1">
        <v>2980</v>
      </c>
      <c r="H1966" s="1">
        <v>12041</v>
      </c>
      <c r="I1966" s="1">
        <v>124555</v>
      </c>
    </row>
    <row r="1967" spans="1:9" x14ac:dyDescent="0.2">
      <c r="A1967" s="1">
        <v>91100085</v>
      </c>
      <c r="B1967" s="3" t="s">
        <v>17</v>
      </c>
      <c r="C1967" s="1">
        <v>11</v>
      </c>
      <c r="D1967" s="1">
        <v>59</v>
      </c>
      <c r="E1967" s="1">
        <v>3185</v>
      </c>
      <c r="H1967" s="1">
        <v>14069</v>
      </c>
      <c r="I1967" s="1">
        <v>136596</v>
      </c>
    </row>
    <row r="1968" spans="1:9" x14ac:dyDescent="0.2">
      <c r="A1968" s="1">
        <v>91200085</v>
      </c>
      <c r="B1968" s="3" t="s">
        <v>17</v>
      </c>
      <c r="C1968" s="1">
        <v>12</v>
      </c>
      <c r="D1968" s="1">
        <v>59</v>
      </c>
      <c r="E1968" s="1">
        <v>3390</v>
      </c>
      <c r="H1968" s="1">
        <v>16097</v>
      </c>
      <c r="I1968" s="1">
        <v>150665</v>
      </c>
    </row>
    <row r="1969" spans="1:9" x14ac:dyDescent="0.2">
      <c r="A1969" s="1">
        <v>91300085</v>
      </c>
      <c r="B1969" s="3" t="s">
        <v>17</v>
      </c>
      <c r="C1969" s="1">
        <v>13</v>
      </c>
      <c r="D1969" s="1">
        <v>59</v>
      </c>
      <c r="E1969" s="1">
        <v>3595</v>
      </c>
      <c r="H1969" s="1">
        <v>18125</v>
      </c>
      <c r="I1969" s="1">
        <v>166762</v>
      </c>
    </row>
    <row r="1970" spans="1:9" x14ac:dyDescent="0.2">
      <c r="A1970" s="1">
        <v>91400085</v>
      </c>
      <c r="B1970" s="3" t="s">
        <v>17</v>
      </c>
      <c r="C1970" s="1">
        <v>14</v>
      </c>
      <c r="D1970" s="1">
        <v>59</v>
      </c>
      <c r="E1970" s="1">
        <v>3800</v>
      </c>
      <c r="H1970" s="1">
        <v>21167</v>
      </c>
      <c r="I1970" s="1">
        <v>184887</v>
      </c>
    </row>
    <row r="1971" spans="1:9" x14ac:dyDescent="0.2">
      <c r="A1971" s="1">
        <v>91500085</v>
      </c>
      <c r="B1971" s="3" t="s">
        <v>17</v>
      </c>
      <c r="C1971" s="1">
        <v>15</v>
      </c>
      <c r="D1971" s="1">
        <v>59</v>
      </c>
      <c r="E1971" s="1">
        <v>4005</v>
      </c>
      <c r="H1971" s="1">
        <v>24209</v>
      </c>
      <c r="I1971" s="1">
        <v>206054</v>
      </c>
    </row>
    <row r="1972" spans="1:9" x14ac:dyDescent="0.2">
      <c r="A1972" s="1">
        <v>91600085</v>
      </c>
      <c r="B1972" s="3" t="s">
        <v>17</v>
      </c>
      <c r="C1972" s="1">
        <v>16</v>
      </c>
      <c r="D1972" s="1">
        <v>59</v>
      </c>
      <c r="E1972" s="1">
        <v>4210</v>
      </c>
      <c r="H1972" s="1">
        <v>27251</v>
      </c>
      <c r="I1972" s="1">
        <v>230263</v>
      </c>
    </row>
    <row r="1973" spans="1:9" x14ac:dyDescent="0.2">
      <c r="A1973" s="1">
        <v>91700085</v>
      </c>
      <c r="B1973" s="3" t="s">
        <v>17</v>
      </c>
      <c r="C1973" s="1">
        <v>17</v>
      </c>
      <c r="D1973" s="1">
        <v>59</v>
      </c>
      <c r="E1973" s="1">
        <v>4415</v>
      </c>
      <c r="H1973" s="1">
        <v>30293</v>
      </c>
      <c r="I1973" s="1">
        <v>257514</v>
      </c>
    </row>
    <row r="1974" spans="1:9" x14ac:dyDescent="0.2">
      <c r="A1974" s="1">
        <v>91800085</v>
      </c>
      <c r="B1974" s="3" t="s">
        <v>17</v>
      </c>
      <c r="C1974" s="1">
        <v>18</v>
      </c>
      <c r="D1974" s="1">
        <v>59</v>
      </c>
      <c r="E1974" s="1">
        <v>4620</v>
      </c>
      <c r="H1974" s="1">
        <v>34602</v>
      </c>
      <c r="I1974" s="1">
        <v>287807</v>
      </c>
    </row>
    <row r="1975" spans="1:9" x14ac:dyDescent="0.2">
      <c r="A1975" s="1">
        <v>91900085</v>
      </c>
      <c r="B1975" s="3" t="s">
        <v>17</v>
      </c>
      <c r="C1975" s="1">
        <v>19</v>
      </c>
      <c r="D1975" s="1">
        <v>59</v>
      </c>
      <c r="E1975" s="1">
        <v>4825</v>
      </c>
      <c r="H1975" s="1">
        <v>38912</v>
      </c>
      <c r="I1975" s="1">
        <v>322409</v>
      </c>
    </row>
    <row r="1976" spans="1:9" x14ac:dyDescent="0.2">
      <c r="A1976" s="1">
        <v>92000085</v>
      </c>
      <c r="B1976" s="3" t="s">
        <v>17</v>
      </c>
      <c r="C1976" s="1">
        <v>20</v>
      </c>
      <c r="D1976" s="1">
        <v>59</v>
      </c>
      <c r="E1976" s="1">
        <v>5030</v>
      </c>
      <c r="H1976" s="1">
        <v>43221</v>
      </c>
      <c r="I1976" s="1">
        <v>361321</v>
      </c>
    </row>
    <row r="1977" spans="1:9" x14ac:dyDescent="0.2">
      <c r="A1977" s="1">
        <v>92100085</v>
      </c>
      <c r="B1977" s="3" t="s">
        <v>17</v>
      </c>
      <c r="C1977" s="1">
        <v>21</v>
      </c>
      <c r="D1977" s="1">
        <v>59</v>
      </c>
      <c r="E1977" s="1">
        <v>5235</v>
      </c>
      <c r="H1977" s="1">
        <v>47531</v>
      </c>
      <c r="I1977" s="1">
        <v>404542</v>
      </c>
    </row>
    <row r="1978" spans="1:9" x14ac:dyDescent="0.2">
      <c r="A1978" s="1">
        <v>92200085</v>
      </c>
      <c r="B1978" s="3" t="s">
        <v>17</v>
      </c>
      <c r="C1978" s="1">
        <v>22</v>
      </c>
      <c r="D1978" s="1">
        <v>59</v>
      </c>
      <c r="E1978" s="1">
        <v>5440</v>
      </c>
      <c r="H1978" s="1">
        <v>53361</v>
      </c>
      <c r="I1978" s="1">
        <v>452073</v>
      </c>
    </row>
    <row r="1979" spans="1:9" x14ac:dyDescent="0.2">
      <c r="A1979" s="1">
        <v>92300085</v>
      </c>
      <c r="B1979" s="3" t="s">
        <v>17</v>
      </c>
      <c r="C1979" s="1">
        <v>23</v>
      </c>
      <c r="D1979" s="1">
        <v>59</v>
      </c>
      <c r="E1979" s="1">
        <v>5645</v>
      </c>
      <c r="H1979" s="1">
        <v>59192</v>
      </c>
      <c r="I1979" s="1">
        <v>505434</v>
      </c>
    </row>
    <row r="1980" spans="1:9" x14ac:dyDescent="0.2">
      <c r="A1980" s="1">
        <v>92400085</v>
      </c>
      <c r="B1980" s="3" t="s">
        <v>17</v>
      </c>
      <c r="C1980" s="1">
        <v>24</v>
      </c>
      <c r="D1980" s="1">
        <v>59</v>
      </c>
      <c r="E1980" s="1">
        <v>5850</v>
      </c>
      <c r="H1980" s="1">
        <v>65022</v>
      </c>
      <c r="I1980" s="1">
        <v>564626</v>
      </c>
    </row>
    <row r="1981" spans="1:9" x14ac:dyDescent="0.2">
      <c r="A1981" s="1">
        <v>92500085</v>
      </c>
      <c r="B1981" s="3" t="s">
        <v>17</v>
      </c>
      <c r="C1981" s="1">
        <v>25</v>
      </c>
      <c r="D1981" s="1">
        <v>59</v>
      </c>
      <c r="E1981" s="1">
        <v>6055</v>
      </c>
      <c r="H1981" s="1">
        <v>70853</v>
      </c>
      <c r="I1981" s="1">
        <v>629648</v>
      </c>
    </row>
    <row r="1982" spans="1:9" x14ac:dyDescent="0.2">
      <c r="A1982" s="1">
        <v>92600085</v>
      </c>
      <c r="B1982" s="3" t="s">
        <v>17</v>
      </c>
      <c r="C1982" s="1">
        <v>26</v>
      </c>
      <c r="D1982" s="1">
        <v>59</v>
      </c>
      <c r="E1982" s="1">
        <v>6260</v>
      </c>
      <c r="H1982" s="1">
        <v>78458</v>
      </c>
      <c r="I1982" s="1">
        <v>700501</v>
      </c>
    </row>
    <row r="1983" spans="1:9" x14ac:dyDescent="0.2">
      <c r="A1983" s="1">
        <v>92700085</v>
      </c>
      <c r="B1983" s="3" t="s">
        <v>17</v>
      </c>
      <c r="C1983" s="1">
        <v>27</v>
      </c>
      <c r="D1983" s="1">
        <v>59</v>
      </c>
      <c r="E1983" s="1">
        <v>6465</v>
      </c>
      <c r="H1983" s="1">
        <v>86063</v>
      </c>
      <c r="I1983" s="1">
        <v>778959</v>
      </c>
    </row>
    <row r="1984" spans="1:9" x14ac:dyDescent="0.2">
      <c r="A1984" s="1">
        <v>92800085</v>
      </c>
      <c r="B1984" s="3" t="s">
        <v>17</v>
      </c>
      <c r="C1984" s="1">
        <v>28</v>
      </c>
      <c r="D1984" s="1">
        <v>59</v>
      </c>
      <c r="E1984" s="1">
        <v>6670</v>
      </c>
      <c r="H1984" s="1">
        <v>93668</v>
      </c>
      <c r="I1984" s="1">
        <v>865022</v>
      </c>
    </row>
    <row r="1985" spans="1:9" x14ac:dyDescent="0.2">
      <c r="A1985" s="1">
        <v>92900085</v>
      </c>
      <c r="B1985" s="3" t="s">
        <v>17</v>
      </c>
      <c r="C1985" s="1">
        <v>29</v>
      </c>
      <c r="D1985" s="1">
        <v>59</v>
      </c>
      <c r="E1985" s="1">
        <v>6875</v>
      </c>
      <c r="H1985" s="1">
        <v>101273</v>
      </c>
      <c r="I1985" s="1">
        <v>958690</v>
      </c>
    </row>
    <row r="1986" spans="1:9" x14ac:dyDescent="0.2">
      <c r="A1986" s="1">
        <v>93000085</v>
      </c>
      <c r="B1986" s="3" t="s">
        <v>17</v>
      </c>
      <c r="C1986" s="1">
        <v>30</v>
      </c>
      <c r="D1986" s="1">
        <v>59</v>
      </c>
      <c r="E1986" s="1">
        <v>7080</v>
      </c>
      <c r="H1986" s="1">
        <v>110906</v>
      </c>
      <c r="I1986" s="1">
        <v>1059963</v>
      </c>
    </row>
    <row r="1987" spans="1:9" x14ac:dyDescent="0.2">
      <c r="A1987" s="1">
        <v>93100085</v>
      </c>
      <c r="B1987" s="3" t="s">
        <v>17</v>
      </c>
      <c r="C1987" s="1">
        <v>31</v>
      </c>
      <c r="D1987" s="1">
        <v>59</v>
      </c>
      <c r="E1987" s="1">
        <v>7285</v>
      </c>
      <c r="H1987" s="1">
        <v>120539</v>
      </c>
      <c r="I1987" s="1">
        <v>1170869</v>
      </c>
    </row>
    <row r="1988" spans="1:9" x14ac:dyDescent="0.2">
      <c r="A1988" s="1">
        <v>93200085</v>
      </c>
      <c r="B1988" s="3" t="s">
        <v>17</v>
      </c>
      <c r="C1988" s="1">
        <v>32</v>
      </c>
      <c r="D1988" s="1">
        <v>59</v>
      </c>
      <c r="E1988" s="1">
        <v>7490</v>
      </c>
      <c r="H1988" s="1">
        <v>130172</v>
      </c>
      <c r="I1988" s="1">
        <v>1291408</v>
      </c>
    </row>
    <row r="1989" spans="1:9" x14ac:dyDescent="0.2">
      <c r="A1989" s="1">
        <v>93300085</v>
      </c>
      <c r="B1989" s="3" t="s">
        <v>17</v>
      </c>
      <c r="C1989" s="1">
        <v>33</v>
      </c>
      <c r="D1989" s="1">
        <v>59</v>
      </c>
      <c r="E1989" s="1">
        <v>7695</v>
      </c>
      <c r="H1989" s="1">
        <v>139805</v>
      </c>
      <c r="I1989" s="1">
        <v>1421580</v>
      </c>
    </row>
    <row r="1990" spans="1:9" x14ac:dyDescent="0.2">
      <c r="A1990" s="1">
        <v>93400085</v>
      </c>
      <c r="B1990" s="3" t="s">
        <v>17</v>
      </c>
      <c r="C1990" s="1">
        <v>34</v>
      </c>
      <c r="D1990" s="1">
        <v>59</v>
      </c>
      <c r="E1990" s="1">
        <v>7900</v>
      </c>
      <c r="H1990" s="1">
        <v>151719</v>
      </c>
      <c r="I1990" s="1">
        <v>1561385</v>
      </c>
    </row>
    <row r="1991" spans="1:9" x14ac:dyDescent="0.2">
      <c r="A1991" s="1">
        <v>93500085</v>
      </c>
      <c r="B1991" s="3" t="s">
        <v>17</v>
      </c>
      <c r="C1991" s="1">
        <v>35</v>
      </c>
      <c r="D1991" s="1">
        <v>59</v>
      </c>
      <c r="E1991" s="1">
        <v>8105</v>
      </c>
      <c r="H1991" s="1">
        <v>163634</v>
      </c>
      <c r="I1991" s="1">
        <v>1713104</v>
      </c>
    </row>
    <row r="1992" spans="1:9" x14ac:dyDescent="0.2">
      <c r="A1992" s="1">
        <v>93600085</v>
      </c>
      <c r="B1992" s="3" t="s">
        <v>17</v>
      </c>
      <c r="C1992" s="1">
        <v>36</v>
      </c>
      <c r="D1992" s="1">
        <v>59</v>
      </c>
      <c r="E1992" s="1">
        <v>8310</v>
      </c>
      <c r="H1992" s="1">
        <v>175548</v>
      </c>
      <c r="I1992" s="1">
        <v>1876738</v>
      </c>
    </row>
    <row r="1993" spans="1:9" x14ac:dyDescent="0.2">
      <c r="A1993" s="1">
        <v>93700085</v>
      </c>
      <c r="B1993" s="3" t="s">
        <v>17</v>
      </c>
      <c r="C1993" s="1">
        <v>37</v>
      </c>
      <c r="D1993" s="1">
        <v>59</v>
      </c>
      <c r="E1993" s="1">
        <v>8515</v>
      </c>
      <c r="H1993" s="1">
        <v>187463</v>
      </c>
      <c r="I1993" s="1">
        <v>2052286</v>
      </c>
    </row>
    <row r="1994" spans="1:9" x14ac:dyDescent="0.2">
      <c r="A1994" s="1">
        <v>93800085</v>
      </c>
      <c r="B1994" s="3" t="s">
        <v>17</v>
      </c>
      <c r="C1994" s="1">
        <v>38</v>
      </c>
      <c r="D1994" s="1">
        <v>59</v>
      </c>
      <c r="E1994" s="1">
        <v>8720</v>
      </c>
      <c r="H1994" s="1">
        <v>201912</v>
      </c>
      <c r="I1994" s="1">
        <v>2239749</v>
      </c>
    </row>
    <row r="1995" spans="1:9" x14ac:dyDescent="0.2">
      <c r="A1995" s="1">
        <v>93900085</v>
      </c>
      <c r="B1995" s="3" t="s">
        <v>17</v>
      </c>
      <c r="C1995" s="1">
        <v>39</v>
      </c>
      <c r="D1995" s="1">
        <v>59</v>
      </c>
      <c r="E1995" s="1">
        <v>8925</v>
      </c>
      <c r="H1995" s="1">
        <v>216362</v>
      </c>
      <c r="I1995" s="1">
        <v>2441661</v>
      </c>
    </row>
    <row r="1996" spans="1:9" x14ac:dyDescent="0.2">
      <c r="A1996" s="1">
        <v>94000085</v>
      </c>
      <c r="B1996" s="3" t="s">
        <v>17</v>
      </c>
      <c r="C1996" s="1">
        <v>40</v>
      </c>
      <c r="D1996" s="1">
        <v>59</v>
      </c>
      <c r="E1996" s="1">
        <v>9130</v>
      </c>
      <c r="H1996" s="1">
        <v>230811</v>
      </c>
      <c r="I1996" s="1">
        <v>2658023</v>
      </c>
    </row>
    <row r="1997" spans="1:9" x14ac:dyDescent="0.2">
      <c r="A1997" s="1">
        <v>94100085</v>
      </c>
      <c r="B1997" s="3" t="s">
        <v>17</v>
      </c>
      <c r="C1997" s="1">
        <v>41</v>
      </c>
      <c r="D1997" s="1">
        <v>59</v>
      </c>
      <c r="E1997" s="1">
        <v>9335</v>
      </c>
      <c r="H1997" s="1">
        <v>245261</v>
      </c>
      <c r="I1997" s="1">
        <v>2888834</v>
      </c>
    </row>
    <row r="1998" spans="1:9" x14ac:dyDescent="0.2">
      <c r="A1998" s="1">
        <v>94200085</v>
      </c>
      <c r="B1998" s="3" t="s">
        <v>17</v>
      </c>
      <c r="C1998" s="1">
        <v>42</v>
      </c>
      <c r="D1998" s="1">
        <v>59</v>
      </c>
      <c r="E1998" s="1">
        <v>9540</v>
      </c>
      <c r="H1998" s="1">
        <v>262499</v>
      </c>
      <c r="I1998" s="1">
        <v>3134095</v>
      </c>
    </row>
    <row r="1999" spans="1:9" x14ac:dyDescent="0.2">
      <c r="A1999" s="1">
        <v>94300085</v>
      </c>
      <c r="B1999" s="3" t="s">
        <v>17</v>
      </c>
      <c r="C1999" s="1">
        <v>43</v>
      </c>
      <c r="D1999" s="1">
        <v>59</v>
      </c>
      <c r="E1999" s="1">
        <v>9745</v>
      </c>
      <c r="H1999" s="1">
        <v>279737</v>
      </c>
      <c r="I1999" s="1">
        <v>3396594</v>
      </c>
    </row>
    <row r="2000" spans="1:9" x14ac:dyDescent="0.2">
      <c r="A2000" s="1">
        <v>94400085</v>
      </c>
      <c r="B2000" s="3" t="s">
        <v>17</v>
      </c>
      <c r="C2000" s="1">
        <v>44</v>
      </c>
      <c r="D2000" s="1">
        <v>59</v>
      </c>
      <c r="E2000" s="1">
        <v>9950</v>
      </c>
      <c r="H2000" s="1">
        <v>296975</v>
      </c>
      <c r="I2000" s="1">
        <v>3676331</v>
      </c>
    </row>
    <row r="2001" spans="1:9" x14ac:dyDescent="0.2">
      <c r="A2001" s="1">
        <v>94500085</v>
      </c>
      <c r="B2001" s="3" t="s">
        <v>17</v>
      </c>
      <c r="C2001" s="1">
        <v>45</v>
      </c>
      <c r="D2001" s="1">
        <v>59</v>
      </c>
      <c r="E2001" s="1">
        <v>10155</v>
      </c>
      <c r="H2001" s="1">
        <v>314213</v>
      </c>
      <c r="I2001" s="1">
        <v>3973306</v>
      </c>
    </row>
    <row r="2002" spans="1:9" x14ac:dyDescent="0.2">
      <c r="A2002" s="1">
        <v>94600085</v>
      </c>
      <c r="B2002" s="3" t="s">
        <v>17</v>
      </c>
      <c r="C2002" s="1">
        <v>46</v>
      </c>
      <c r="D2002" s="1">
        <v>59</v>
      </c>
      <c r="E2002" s="1">
        <v>10360</v>
      </c>
      <c r="H2002" s="1">
        <v>334493</v>
      </c>
      <c r="I2002" s="1">
        <v>4287519</v>
      </c>
    </row>
    <row r="2003" spans="1:9" x14ac:dyDescent="0.2">
      <c r="A2003" s="1">
        <v>94700085</v>
      </c>
      <c r="B2003" s="3" t="s">
        <v>17</v>
      </c>
      <c r="C2003" s="1">
        <v>47</v>
      </c>
      <c r="D2003" s="1">
        <v>59</v>
      </c>
      <c r="E2003" s="1">
        <v>10565</v>
      </c>
      <c r="H2003" s="1">
        <v>354773</v>
      </c>
      <c r="I2003" s="1">
        <v>4622012</v>
      </c>
    </row>
    <row r="2004" spans="1:9" x14ac:dyDescent="0.2">
      <c r="A2004" s="1">
        <v>94800085</v>
      </c>
      <c r="B2004" s="3" t="s">
        <v>17</v>
      </c>
      <c r="C2004" s="1">
        <v>48</v>
      </c>
      <c r="D2004" s="1">
        <v>59</v>
      </c>
      <c r="E2004" s="1">
        <v>10770</v>
      </c>
      <c r="H2004" s="1">
        <v>375053</v>
      </c>
      <c r="I2004" s="1">
        <v>4976785</v>
      </c>
    </row>
    <row r="2005" spans="1:9" x14ac:dyDescent="0.2">
      <c r="A2005" s="1">
        <v>94900085</v>
      </c>
      <c r="B2005" s="3" t="s">
        <v>17</v>
      </c>
      <c r="C2005" s="1">
        <v>49</v>
      </c>
      <c r="D2005" s="1">
        <v>59</v>
      </c>
      <c r="E2005" s="1">
        <v>10975</v>
      </c>
      <c r="H2005" s="1">
        <v>395333</v>
      </c>
      <c r="I2005" s="1">
        <v>5351838</v>
      </c>
    </row>
    <row r="2006" spans="1:9" x14ac:dyDescent="0.2">
      <c r="A2006" s="1">
        <v>95000085</v>
      </c>
      <c r="B2006" s="3" t="s">
        <v>17</v>
      </c>
      <c r="C2006" s="1">
        <v>50</v>
      </c>
      <c r="D2006" s="1">
        <v>59</v>
      </c>
      <c r="E2006" s="1">
        <v>11180</v>
      </c>
      <c r="H2006" s="1">
        <v>418908</v>
      </c>
      <c r="I2006" s="1">
        <v>5747171</v>
      </c>
    </row>
    <row r="2007" spans="1:9" x14ac:dyDescent="0.2">
      <c r="A2007" s="1">
        <v>90100091</v>
      </c>
      <c r="B2007" s="3" t="s">
        <v>29</v>
      </c>
      <c r="C2007" s="1">
        <v>1</v>
      </c>
      <c r="D2007" s="1">
        <v>7</v>
      </c>
      <c r="E2007" s="1">
        <v>160</v>
      </c>
      <c r="H2007" s="1">
        <v>750</v>
      </c>
      <c r="I2007" s="1">
        <v>240</v>
      </c>
    </row>
    <row r="2008" spans="1:9" x14ac:dyDescent="0.2">
      <c r="A2008" s="1">
        <v>90200091</v>
      </c>
      <c r="B2008" s="3" t="s">
        <v>29</v>
      </c>
      <c r="C2008" s="1">
        <v>2</v>
      </c>
      <c r="D2008" s="1">
        <v>7</v>
      </c>
      <c r="E2008" s="1">
        <v>170</v>
      </c>
      <c r="H2008" s="1">
        <v>1050</v>
      </c>
      <c r="I2008" s="1">
        <v>990</v>
      </c>
    </row>
    <row r="2009" spans="1:9" x14ac:dyDescent="0.2">
      <c r="A2009" s="1">
        <v>90300091</v>
      </c>
      <c r="B2009" s="3" t="s">
        <v>29</v>
      </c>
      <c r="C2009" s="1">
        <v>3</v>
      </c>
      <c r="D2009" s="1">
        <v>7</v>
      </c>
      <c r="E2009" s="1">
        <v>180</v>
      </c>
      <c r="H2009" s="1">
        <v>1350</v>
      </c>
      <c r="I2009" s="1">
        <v>2040</v>
      </c>
    </row>
    <row r="2010" spans="1:9" x14ac:dyDescent="0.2">
      <c r="A2010" s="1">
        <v>90400091</v>
      </c>
      <c r="B2010" s="3" t="s">
        <v>29</v>
      </c>
      <c r="C2010" s="1">
        <v>4</v>
      </c>
      <c r="D2010" s="1">
        <v>7</v>
      </c>
      <c r="E2010" s="1">
        <v>190</v>
      </c>
      <c r="H2010" s="1">
        <v>1650</v>
      </c>
      <c r="I2010" s="1">
        <v>3390</v>
      </c>
    </row>
    <row r="2011" spans="1:9" x14ac:dyDescent="0.2">
      <c r="A2011" s="1">
        <v>90500091</v>
      </c>
      <c r="B2011" s="3" t="s">
        <v>29</v>
      </c>
      <c r="C2011" s="1">
        <v>5</v>
      </c>
      <c r="D2011" s="1">
        <v>7</v>
      </c>
      <c r="E2011" s="1">
        <v>200</v>
      </c>
      <c r="H2011" s="1">
        <v>1950</v>
      </c>
      <c r="I2011" s="1">
        <v>5040</v>
      </c>
    </row>
    <row r="2012" spans="1:9" x14ac:dyDescent="0.2">
      <c r="A2012" s="1">
        <v>90600091</v>
      </c>
      <c r="B2012" s="3" t="s">
        <v>29</v>
      </c>
      <c r="C2012" s="1">
        <v>6</v>
      </c>
      <c r="D2012" s="1">
        <v>7</v>
      </c>
      <c r="E2012" s="1">
        <v>210</v>
      </c>
      <c r="H2012" s="1">
        <v>2450</v>
      </c>
      <c r="I2012" s="1">
        <v>6990</v>
      </c>
    </row>
    <row r="2013" spans="1:9" x14ac:dyDescent="0.2">
      <c r="A2013" s="1">
        <v>90700091</v>
      </c>
      <c r="B2013" s="3" t="s">
        <v>29</v>
      </c>
      <c r="C2013" s="1">
        <v>7</v>
      </c>
      <c r="D2013" s="1">
        <v>7</v>
      </c>
      <c r="E2013" s="1">
        <v>225</v>
      </c>
      <c r="H2013" s="1">
        <v>2950</v>
      </c>
      <c r="I2013" s="1">
        <v>9440</v>
      </c>
    </row>
    <row r="2014" spans="1:9" x14ac:dyDescent="0.2">
      <c r="A2014" s="1">
        <v>90800091</v>
      </c>
      <c r="B2014" s="3" t="s">
        <v>29</v>
      </c>
      <c r="C2014" s="1">
        <v>8</v>
      </c>
      <c r="D2014" s="1">
        <v>7</v>
      </c>
      <c r="E2014" s="1">
        <v>240</v>
      </c>
      <c r="H2014" s="1">
        <v>3450</v>
      </c>
      <c r="I2014" s="1">
        <v>12390</v>
      </c>
    </row>
    <row r="2015" spans="1:9" x14ac:dyDescent="0.2">
      <c r="A2015" s="1">
        <v>90900091</v>
      </c>
      <c r="B2015" s="3" t="s">
        <v>29</v>
      </c>
      <c r="C2015" s="1">
        <v>9</v>
      </c>
      <c r="D2015" s="1">
        <v>7</v>
      </c>
      <c r="E2015" s="1">
        <v>255</v>
      </c>
      <c r="H2015" s="1">
        <v>3950</v>
      </c>
      <c r="I2015" s="1">
        <v>15840</v>
      </c>
    </row>
    <row r="2016" spans="1:9" x14ac:dyDescent="0.2">
      <c r="A2016" s="1">
        <v>91000091</v>
      </c>
      <c r="B2016" s="3" t="s">
        <v>29</v>
      </c>
      <c r="C2016" s="1">
        <v>10</v>
      </c>
      <c r="D2016" s="1">
        <v>7</v>
      </c>
      <c r="E2016" s="1">
        <v>270</v>
      </c>
      <c r="H2016" s="1">
        <v>4750</v>
      </c>
      <c r="I2016" s="1">
        <v>19790</v>
      </c>
    </row>
    <row r="2017" spans="1:9" x14ac:dyDescent="0.2">
      <c r="A2017" s="1">
        <v>91100091</v>
      </c>
      <c r="B2017" s="3" t="s">
        <v>29</v>
      </c>
      <c r="C2017" s="1">
        <v>11</v>
      </c>
      <c r="D2017" s="1">
        <v>7</v>
      </c>
      <c r="E2017" s="1">
        <v>285</v>
      </c>
      <c r="H2017" s="1">
        <v>5550</v>
      </c>
      <c r="I2017" s="1">
        <v>24540</v>
      </c>
    </row>
    <row r="2018" spans="1:9" x14ac:dyDescent="0.2">
      <c r="A2018" s="1">
        <v>91200091</v>
      </c>
      <c r="B2018" s="3" t="s">
        <v>29</v>
      </c>
      <c r="C2018" s="1">
        <v>12</v>
      </c>
      <c r="D2018" s="1">
        <v>7</v>
      </c>
      <c r="E2018" s="1">
        <v>305</v>
      </c>
      <c r="H2018" s="1">
        <v>6350</v>
      </c>
      <c r="I2018" s="1">
        <v>30090</v>
      </c>
    </row>
    <row r="2019" spans="1:9" x14ac:dyDescent="0.2">
      <c r="A2019" s="1">
        <v>91300091</v>
      </c>
      <c r="B2019" s="3" t="s">
        <v>29</v>
      </c>
      <c r="C2019" s="1">
        <v>13</v>
      </c>
      <c r="D2019" s="1">
        <v>7</v>
      </c>
      <c r="E2019" s="1">
        <v>325</v>
      </c>
      <c r="H2019" s="1">
        <v>7150</v>
      </c>
      <c r="I2019" s="1">
        <v>36440</v>
      </c>
    </row>
    <row r="2020" spans="1:9" x14ac:dyDescent="0.2">
      <c r="A2020" s="1">
        <v>91400091</v>
      </c>
      <c r="B2020" s="3" t="s">
        <v>29</v>
      </c>
      <c r="C2020" s="1">
        <v>14</v>
      </c>
      <c r="D2020" s="1">
        <v>7</v>
      </c>
      <c r="E2020" s="1">
        <v>345</v>
      </c>
      <c r="H2020" s="1">
        <v>8350</v>
      </c>
      <c r="I2020" s="1">
        <v>43590</v>
      </c>
    </row>
    <row r="2021" spans="1:9" x14ac:dyDescent="0.2">
      <c r="A2021" s="1">
        <v>91500091</v>
      </c>
      <c r="B2021" s="3" t="s">
        <v>29</v>
      </c>
      <c r="C2021" s="1">
        <v>15</v>
      </c>
      <c r="D2021" s="1">
        <v>7</v>
      </c>
      <c r="E2021" s="1">
        <v>365</v>
      </c>
      <c r="H2021" s="1">
        <v>9550</v>
      </c>
      <c r="I2021" s="1">
        <v>51940</v>
      </c>
    </row>
    <row r="2022" spans="1:9" x14ac:dyDescent="0.2">
      <c r="A2022" s="1">
        <v>91600091</v>
      </c>
      <c r="B2022" s="3" t="s">
        <v>29</v>
      </c>
      <c r="C2022" s="1">
        <v>16</v>
      </c>
      <c r="D2022" s="1">
        <v>7</v>
      </c>
      <c r="E2022" s="1">
        <v>385</v>
      </c>
      <c r="H2022" s="1">
        <v>10750</v>
      </c>
      <c r="I2022" s="1">
        <v>61490</v>
      </c>
    </row>
    <row r="2023" spans="1:9" x14ac:dyDescent="0.2">
      <c r="A2023" s="1">
        <v>91700091</v>
      </c>
      <c r="B2023" s="3" t="s">
        <v>29</v>
      </c>
      <c r="C2023" s="1">
        <v>17</v>
      </c>
      <c r="D2023" s="1">
        <v>7</v>
      </c>
      <c r="E2023" s="1">
        <v>410</v>
      </c>
      <c r="H2023" s="1">
        <v>11950</v>
      </c>
      <c r="I2023" s="1">
        <v>72240</v>
      </c>
    </row>
    <row r="2024" spans="1:9" x14ac:dyDescent="0.2">
      <c r="A2024" s="1">
        <v>91800091</v>
      </c>
      <c r="B2024" s="3" t="s">
        <v>29</v>
      </c>
      <c r="C2024" s="1">
        <v>18</v>
      </c>
      <c r="D2024" s="1">
        <v>7</v>
      </c>
      <c r="E2024" s="1">
        <v>435</v>
      </c>
      <c r="H2024" s="1">
        <v>13650</v>
      </c>
      <c r="I2024" s="1">
        <v>84190</v>
      </c>
    </row>
    <row r="2025" spans="1:9" x14ac:dyDescent="0.2">
      <c r="A2025" s="1">
        <v>91900091</v>
      </c>
      <c r="B2025" s="3" t="s">
        <v>29</v>
      </c>
      <c r="C2025" s="1">
        <v>19</v>
      </c>
      <c r="D2025" s="1">
        <v>7</v>
      </c>
      <c r="E2025" s="1">
        <v>460</v>
      </c>
      <c r="H2025" s="1">
        <v>15350</v>
      </c>
      <c r="I2025" s="1">
        <v>97840</v>
      </c>
    </row>
    <row r="2026" spans="1:9" x14ac:dyDescent="0.2">
      <c r="A2026" s="1">
        <v>92000091</v>
      </c>
      <c r="B2026" s="3" t="s">
        <v>29</v>
      </c>
      <c r="C2026" s="1">
        <v>20</v>
      </c>
      <c r="D2026" s="1">
        <v>7</v>
      </c>
      <c r="E2026" s="1">
        <v>485</v>
      </c>
      <c r="H2026" s="1">
        <v>17050</v>
      </c>
      <c r="I2026" s="1">
        <v>113190</v>
      </c>
    </row>
    <row r="2027" spans="1:9" x14ac:dyDescent="0.2">
      <c r="A2027" s="1">
        <v>92100091</v>
      </c>
      <c r="B2027" s="3" t="s">
        <v>29</v>
      </c>
      <c r="C2027" s="1">
        <v>21</v>
      </c>
      <c r="D2027" s="1">
        <v>7</v>
      </c>
      <c r="E2027" s="1">
        <v>510</v>
      </c>
      <c r="H2027" s="1">
        <v>18750</v>
      </c>
      <c r="I2027" s="1">
        <v>130240</v>
      </c>
    </row>
    <row r="2028" spans="1:9" x14ac:dyDescent="0.2">
      <c r="A2028" s="1">
        <v>92200091</v>
      </c>
      <c r="B2028" s="3" t="s">
        <v>29</v>
      </c>
      <c r="C2028" s="1">
        <v>22</v>
      </c>
      <c r="D2028" s="1">
        <v>7</v>
      </c>
      <c r="E2028" s="1">
        <v>540</v>
      </c>
      <c r="H2028" s="1">
        <v>21050</v>
      </c>
      <c r="I2028" s="1">
        <v>148990</v>
      </c>
    </row>
    <row r="2029" spans="1:9" x14ac:dyDescent="0.2">
      <c r="A2029" s="1">
        <v>92300091</v>
      </c>
      <c r="B2029" s="3" t="s">
        <v>29</v>
      </c>
      <c r="C2029" s="1">
        <v>23</v>
      </c>
      <c r="D2029" s="1">
        <v>7</v>
      </c>
      <c r="E2029" s="1">
        <v>570</v>
      </c>
      <c r="H2029" s="1">
        <v>23350</v>
      </c>
      <c r="I2029" s="1">
        <v>170040</v>
      </c>
    </row>
    <row r="2030" spans="1:9" x14ac:dyDescent="0.2">
      <c r="A2030" s="1">
        <v>92400091</v>
      </c>
      <c r="B2030" s="3" t="s">
        <v>29</v>
      </c>
      <c r="C2030" s="1">
        <v>24</v>
      </c>
      <c r="D2030" s="1">
        <v>7</v>
      </c>
      <c r="E2030" s="1">
        <v>600</v>
      </c>
      <c r="H2030" s="1">
        <v>25650</v>
      </c>
      <c r="I2030" s="1">
        <v>193390</v>
      </c>
    </row>
    <row r="2031" spans="1:9" x14ac:dyDescent="0.2">
      <c r="A2031" s="1">
        <v>92500091</v>
      </c>
      <c r="B2031" s="3" t="s">
        <v>29</v>
      </c>
      <c r="C2031" s="1">
        <v>25</v>
      </c>
      <c r="D2031" s="1">
        <v>7</v>
      </c>
      <c r="E2031" s="1">
        <v>630</v>
      </c>
      <c r="H2031" s="1">
        <v>27950</v>
      </c>
      <c r="I2031" s="1">
        <v>219040</v>
      </c>
    </row>
    <row r="2032" spans="1:9" x14ac:dyDescent="0.2">
      <c r="A2032" s="1">
        <v>92600091</v>
      </c>
      <c r="B2032" s="3" t="s">
        <v>29</v>
      </c>
      <c r="C2032" s="1">
        <v>26</v>
      </c>
      <c r="D2032" s="1">
        <v>7</v>
      </c>
      <c r="E2032" s="1">
        <v>660</v>
      </c>
      <c r="H2032" s="1">
        <v>30950</v>
      </c>
      <c r="I2032" s="1">
        <v>246990</v>
      </c>
    </row>
    <row r="2033" spans="1:9" x14ac:dyDescent="0.2">
      <c r="A2033" s="1">
        <v>92700091</v>
      </c>
      <c r="B2033" s="3" t="s">
        <v>29</v>
      </c>
      <c r="C2033" s="1">
        <v>27</v>
      </c>
      <c r="D2033" s="1">
        <v>7</v>
      </c>
      <c r="E2033" s="1">
        <v>695</v>
      </c>
      <c r="H2033" s="1">
        <v>33950</v>
      </c>
      <c r="I2033" s="1">
        <v>277940</v>
      </c>
    </row>
    <row r="2034" spans="1:9" x14ac:dyDescent="0.2">
      <c r="A2034" s="1">
        <v>92800091</v>
      </c>
      <c r="B2034" s="3" t="s">
        <v>29</v>
      </c>
      <c r="C2034" s="1">
        <v>28</v>
      </c>
      <c r="D2034" s="1">
        <v>7</v>
      </c>
      <c r="E2034" s="1">
        <v>730</v>
      </c>
      <c r="H2034" s="1">
        <v>36950</v>
      </c>
      <c r="I2034" s="1">
        <v>311890</v>
      </c>
    </row>
    <row r="2035" spans="1:9" x14ac:dyDescent="0.2">
      <c r="A2035" s="1">
        <v>92900091</v>
      </c>
      <c r="B2035" s="3" t="s">
        <v>29</v>
      </c>
      <c r="C2035" s="1">
        <v>29</v>
      </c>
      <c r="D2035" s="1">
        <v>7</v>
      </c>
      <c r="E2035" s="1">
        <v>765</v>
      </c>
      <c r="H2035" s="1">
        <v>39950</v>
      </c>
      <c r="I2035" s="1">
        <v>348840</v>
      </c>
    </row>
    <row r="2036" spans="1:9" x14ac:dyDescent="0.2">
      <c r="A2036" s="1">
        <v>93000091</v>
      </c>
      <c r="B2036" s="3" t="s">
        <v>29</v>
      </c>
      <c r="C2036" s="1">
        <v>30</v>
      </c>
      <c r="D2036" s="1">
        <v>7</v>
      </c>
      <c r="E2036" s="1">
        <v>800</v>
      </c>
      <c r="H2036" s="1">
        <v>43750</v>
      </c>
      <c r="I2036" s="1">
        <v>388790</v>
      </c>
    </row>
    <row r="2037" spans="1:9" x14ac:dyDescent="0.2">
      <c r="A2037" s="1">
        <v>93100091</v>
      </c>
      <c r="B2037" s="3" t="s">
        <v>29</v>
      </c>
      <c r="C2037" s="1">
        <v>31</v>
      </c>
      <c r="D2037" s="1">
        <v>7</v>
      </c>
      <c r="E2037" s="1">
        <v>835</v>
      </c>
      <c r="H2037" s="1">
        <v>47550</v>
      </c>
      <c r="I2037" s="1">
        <v>432540</v>
      </c>
    </row>
    <row r="2038" spans="1:9" x14ac:dyDescent="0.2">
      <c r="A2038" s="1">
        <v>93200091</v>
      </c>
      <c r="B2038" s="3" t="s">
        <v>29</v>
      </c>
      <c r="C2038" s="1">
        <v>32</v>
      </c>
      <c r="D2038" s="1">
        <v>7</v>
      </c>
      <c r="E2038" s="1">
        <v>875</v>
      </c>
      <c r="H2038" s="1">
        <v>51350</v>
      </c>
      <c r="I2038" s="1">
        <v>480090</v>
      </c>
    </row>
    <row r="2039" spans="1:9" x14ac:dyDescent="0.2">
      <c r="A2039" s="1">
        <v>93300091</v>
      </c>
      <c r="B2039" s="3" t="s">
        <v>29</v>
      </c>
      <c r="C2039" s="1">
        <v>33</v>
      </c>
      <c r="D2039" s="1">
        <v>7</v>
      </c>
      <c r="E2039" s="1">
        <v>915</v>
      </c>
      <c r="H2039" s="1">
        <v>55150</v>
      </c>
      <c r="I2039" s="1">
        <v>531440</v>
      </c>
    </row>
    <row r="2040" spans="1:9" x14ac:dyDescent="0.2">
      <c r="A2040" s="1">
        <v>93400091</v>
      </c>
      <c r="B2040" s="3" t="s">
        <v>29</v>
      </c>
      <c r="C2040" s="1">
        <v>34</v>
      </c>
      <c r="D2040" s="1">
        <v>7</v>
      </c>
      <c r="E2040" s="1">
        <v>955</v>
      </c>
      <c r="H2040" s="1">
        <v>59850</v>
      </c>
      <c r="I2040" s="1">
        <v>586590</v>
      </c>
    </row>
    <row r="2041" spans="1:9" x14ac:dyDescent="0.2">
      <c r="A2041" s="1">
        <v>93500091</v>
      </c>
      <c r="B2041" s="3" t="s">
        <v>29</v>
      </c>
      <c r="C2041" s="1">
        <v>35</v>
      </c>
      <c r="D2041" s="1">
        <v>7</v>
      </c>
      <c r="E2041" s="1">
        <v>995</v>
      </c>
      <c r="H2041" s="1">
        <v>64550</v>
      </c>
      <c r="I2041" s="1">
        <v>646440</v>
      </c>
    </row>
    <row r="2042" spans="1:9" x14ac:dyDescent="0.2">
      <c r="A2042" s="1">
        <v>93600091</v>
      </c>
      <c r="B2042" s="3" t="s">
        <v>29</v>
      </c>
      <c r="C2042" s="1">
        <v>36</v>
      </c>
      <c r="D2042" s="1">
        <v>7</v>
      </c>
      <c r="E2042" s="1">
        <v>1035</v>
      </c>
      <c r="H2042" s="1">
        <v>69250</v>
      </c>
      <c r="I2042" s="1">
        <v>710990</v>
      </c>
    </row>
    <row r="2043" spans="1:9" x14ac:dyDescent="0.2">
      <c r="A2043" s="1">
        <v>93700091</v>
      </c>
      <c r="B2043" s="3" t="s">
        <v>29</v>
      </c>
      <c r="C2043" s="1">
        <v>37</v>
      </c>
      <c r="D2043" s="1">
        <v>7</v>
      </c>
      <c r="E2043" s="1">
        <v>1080</v>
      </c>
      <c r="H2043" s="1">
        <v>73950</v>
      </c>
      <c r="I2043" s="1">
        <v>780240</v>
      </c>
    </row>
    <row r="2044" spans="1:9" x14ac:dyDescent="0.2">
      <c r="A2044" s="1">
        <v>93800091</v>
      </c>
      <c r="B2044" s="3" t="s">
        <v>29</v>
      </c>
      <c r="C2044" s="1">
        <v>38</v>
      </c>
      <c r="D2044" s="1">
        <v>7</v>
      </c>
      <c r="E2044" s="1">
        <v>1125</v>
      </c>
      <c r="H2044" s="1">
        <v>79650</v>
      </c>
      <c r="I2044" s="1">
        <v>854190</v>
      </c>
    </row>
    <row r="2045" spans="1:9" x14ac:dyDescent="0.2">
      <c r="A2045" s="1">
        <v>93900091</v>
      </c>
      <c r="B2045" s="3" t="s">
        <v>29</v>
      </c>
      <c r="C2045" s="1">
        <v>39</v>
      </c>
      <c r="D2045" s="1">
        <v>7</v>
      </c>
      <c r="E2045" s="1">
        <v>1170</v>
      </c>
      <c r="H2045" s="1">
        <v>85350</v>
      </c>
      <c r="I2045" s="1">
        <v>933840</v>
      </c>
    </row>
    <row r="2046" spans="1:9" x14ac:dyDescent="0.2">
      <c r="A2046" s="1">
        <v>94000091</v>
      </c>
      <c r="B2046" s="3" t="s">
        <v>29</v>
      </c>
      <c r="C2046" s="1">
        <v>40</v>
      </c>
      <c r="D2046" s="1">
        <v>7</v>
      </c>
      <c r="E2046" s="1">
        <v>1215</v>
      </c>
      <c r="H2046" s="1">
        <v>91050</v>
      </c>
      <c r="I2046" s="1">
        <v>1019190</v>
      </c>
    </row>
    <row r="2047" spans="1:9" x14ac:dyDescent="0.2">
      <c r="A2047" s="1">
        <v>94100091</v>
      </c>
      <c r="B2047" s="3" t="s">
        <v>29</v>
      </c>
      <c r="C2047" s="1">
        <v>41</v>
      </c>
      <c r="D2047" s="1">
        <v>7</v>
      </c>
      <c r="E2047" s="1">
        <v>1260</v>
      </c>
      <c r="H2047" s="1">
        <v>96750</v>
      </c>
      <c r="I2047" s="1">
        <v>1110240</v>
      </c>
    </row>
    <row r="2048" spans="1:9" x14ac:dyDescent="0.2">
      <c r="A2048" s="1">
        <v>94200091</v>
      </c>
      <c r="B2048" s="3" t="s">
        <v>29</v>
      </c>
      <c r="C2048" s="1">
        <v>42</v>
      </c>
      <c r="D2048" s="1">
        <v>7</v>
      </c>
      <c r="E2048" s="1">
        <v>1310</v>
      </c>
      <c r="H2048" s="1">
        <v>103550</v>
      </c>
      <c r="I2048" s="1">
        <v>1206990</v>
      </c>
    </row>
    <row r="2049" spans="1:9" x14ac:dyDescent="0.2">
      <c r="A2049" s="1">
        <v>94300091</v>
      </c>
      <c r="B2049" s="3" t="s">
        <v>29</v>
      </c>
      <c r="C2049" s="1">
        <v>43</v>
      </c>
      <c r="D2049" s="1">
        <v>7</v>
      </c>
      <c r="E2049" s="1">
        <v>1360</v>
      </c>
      <c r="H2049" s="1">
        <v>110350</v>
      </c>
      <c r="I2049" s="1">
        <v>1310540</v>
      </c>
    </row>
    <row r="2050" spans="1:9" x14ac:dyDescent="0.2">
      <c r="A2050" s="1">
        <v>94400091</v>
      </c>
      <c r="B2050" s="3" t="s">
        <v>29</v>
      </c>
      <c r="C2050" s="1">
        <v>44</v>
      </c>
      <c r="D2050" s="1">
        <v>7</v>
      </c>
      <c r="E2050" s="1">
        <v>1410</v>
      </c>
      <c r="H2050" s="1">
        <v>117150</v>
      </c>
      <c r="I2050" s="1">
        <v>1420890</v>
      </c>
    </row>
    <row r="2051" spans="1:9" x14ac:dyDescent="0.2">
      <c r="A2051" s="1">
        <v>94500091</v>
      </c>
      <c r="B2051" s="3" t="s">
        <v>29</v>
      </c>
      <c r="C2051" s="1">
        <v>45</v>
      </c>
      <c r="D2051" s="1">
        <v>7</v>
      </c>
      <c r="E2051" s="1">
        <v>1460</v>
      </c>
      <c r="H2051" s="1">
        <v>123950</v>
      </c>
      <c r="I2051" s="1">
        <v>1538040</v>
      </c>
    </row>
    <row r="2052" spans="1:9" x14ac:dyDescent="0.2">
      <c r="A2052" s="1">
        <v>94600091</v>
      </c>
      <c r="B2052" s="3" t="s">
        <v>29</v>
      </c>
      <c r="C2052" s="1">
        <v>46</v>
      </c>
      <c r="D2052" s="1">
        <v>7</v>
      </c>
      <c r="E2052" s="1">
        <v>1510</v>
      </c>
      <c r="H2052" s="1">
        <v>131950</v>
      </c>
      <c r="I2052" s="1">
        <v>1661990</v>
      </c>
    </row>
    <row r="2053" spans="1:9" x14ac:dyDescent="0.2">
      <c r="A2053" s="1">
        <v>94700091</v>
      </c>
      <c r="B2053" s="3" t="s">
        <v>29</v>
      </c>
      <c r="C2053" s="1">
        <v>47</v>
      </c>
      <c r="D2053" s="1">
        <v>7</v>
      </c>
      <c r="E2053" s="1">
        <v>1565</v>
      </c>
      <c r="H2053" s="1">
        <v>139950</v>
      </c>
      <c r="I2053" s="1">
        <v>1793940</v>
      </c>
    </row>
    <row r="2054" spans="1:9" x14ac:dyDescent="0.2">
      <c r="A2054" s="1">
        <v>94800091</v>
      </c>
      <c r="B2054" s="3" t="s">
        <v>29</v>
      </c>
      <c r="C2054" s="1">
        <v>48</v>
      </c>
      <c r="D2054" s="1">
        <v>7</v>
      </c>
      <c r="E2054" s="1">
        <v>1620</v>
      </c>
      <c r="H2054" s="1">
        <v>147950</v>
      </c>
      <c r="I2054" s="1">
        <v>1933890</v>
      </c>
    </row>
    <row r="2055" spans="1:9" x14ac:dyDescent="0.2">
      <c r="A2055" s="1">
        <v>94900091</v>
      </c>
      <c r="B2055" s="3" t="s">
        <v>29</v>
      </c>
      <c r="C2055" s="1">
        <v>49</v>
      </c>
      <c r="D2055" s="1">
        <v>7</v>
      </c>
      <c r="E2055" s="1">
        <v>1675</v>
      </c>
      <c r="H2055" s="1">
        <v>155950</v>
      </c>
      <c r="I2055" s="1">
        <v>2081840</v>
      </c>
    </row>
    <row r="2056" spans="1:9" x14ac:dyDescent="0.2">
      <c r="A2056" s="1">
        <v>95000091</v>
      </c>
      <c r="B2056" s="3" t="s">
        <v>29</v>
      </c>
      <c r="C2056" s="1">
        <v>50</v>
      </c>
      <c r="D2056" s="1">
        <v>7</v>
      </c>
      <c r="E2056" s="1">
        <v>1730</v>
      </c>
      <c r="H2056" s="1">
        <v>165250</v>
      </c>
      <c r="I2056" s="1">
        <v>2237790</v>
      </c>
    </row>
    <row r="2057" spans="1:9" x14ac:dyDescent="0.2">
      <c r="A2057" s="1">
        <v>90100092</v>
      </c>
      <c r="B2057" s="3" t="s">
        <v>29</v>
      </c>
      <c r="C2057" s="1">
        <v>1</v>
      </c>
      <c r="D2057" s="1">
        <v>7</v>
      </c>
      <c r="E2057" s="1">
        <v>240</v>
      </c>
      <c r="H2057" s="1">
        <v>900</v>
      </c>
      <c r="I2057" s="1">
        <v>1200</v>
      </c>
    </row>
    <row r="2058" spans="1:9" x14ac:dyDescent="0.2">
      <c r="A2058" s="1">
        <v>90200092</v>
      </c>
      <c r="B2058" s="3" t="s">
        <v>29</v>
      </c>
      <c r="C2058" s="1">
        <v>2</v>
      </c>
      <c r="D2058" s="1">
        <v>7</v>
      </c>
      <c r="E2058" s="1">
        <v>255</v>
      </c>
      <c r="H2058" s="1">
        <v>1260</v>
      </c>
      <c r="I2058" s="1">
        <v>2100</v>
      </c>
    </row>
    <row r="2059" spans="1:9" x14ac:dyDescent="0.2">
      <c r="A2059" s="1">
        <v>90300092</v>
      </c>
      <c r="B2059" s="3" t="s">
        <v>29</v>
      </c>
      <c r="C2059" s="1">
        <v>3</v>
      </c>
      <c r="D2059" s="1">
        <v>7</v>
      </c>
      <c r="E2059" s="1">
        <v>270</v>
      </c>
      <c r="H2059" s="1">
        <v>1620</v>
      </c>
      <c r="I2059" s="1">
        <v>3360</v>
      </c>
    </row>
    <row r="2060" spans="1:9" x14ac:dyDescent="0.2">
      <c r="A2060" s="1">
        <v>90400092</v>
      </c>
      <c r="B2060" s="3" t="s">
        <v>29</v>
      </c>
      <c r="C2060" s="1">
        <v>4</v>
      </c>
      <c r="D2060" s="1">
        <v>7</v>
      </c>
      <c r="E2060" s="1">
        <v>285</v>
      </c>
      <c r="H2060" s="1">
        <v>1980</v>
      </c>
      <c r="I2060" s="1">
        <v>4980</v>
      </c>
    </row>
    <row r="2061" spans="1:9" x14ac:dyDescent="0.2">
      <c r="A2061" s="1">
        <v>90500092</v>
      </c>
      <c r="B2061" s="3" t="s">
        <v>29</v>
      </c>
      <c r="C2061" s="1">
        <v>5</v>
      </c>
      <c r="D2061" s="1">
        <v>7</v>
      </c>
      <c r="E2061" s="1">
        <v>300</v>
      </c>
      <c r="H2061" s="1">
        <v>2340</v>
      </c>
      <c r="I2061" s="1">
        <v>6960</v>
      </c>
    </row>
    <row r="2062" spans="1:9" x14ac:dyDescent="0.2">
      <c r="A2062" s="1">
        <v>90600092</v>
      </c>
      <c r="B2062" s="3" t="s">
        <v>29</v>
      </c>
      <c r="C2062" s="1">
        <v>6</v>
      </c>
      <c r="D2062" s="1">
        <v>7</v>
      </c>
      <c r="E2062" s="1">
        <v>315</v>
      </c>
      <c r="H2062" s="1">
        <v>2940</v>
      </c>
      <c r="I2062" s="1">
        <v>9300</v>
      </c>
    </row>
    <row r="2063" spans="1:9" x14ac:dyDescent="0.2">
      <c r="A2063" s="1">
        <v>90700092</v>
      </c>
      <c r="B2063" s="3" t="s">
        <v>29</v>
      </c>
      <c r="C2063" s="1">
        <v>7</v>
      </c>
      <c r="D2063" s="1">
        <v>7</v>
      </c>
      <c r="E2063" s="1">
        <v>337</v>
      </c>
      <c r="H2063" s="1">
        <v>3540</v>
      </c>
      <c r="I2063" s="1">
        <v>12240</v>
      </c>
    </row>
    <row r="2064" spans="1:9" x14ac:dyDescent="0.2">
      <c r="A2064" s="1">
        <v>90800092</v>
      </c>
      <c r="B2064" s="3" t="s">
        <v>29</v>
      </c>
      <c r="C2064" s="1">
        <v>8</v>
      </c>
      <c r="D2064" s="1">
        <v>7</v>
      </c>
      <c r="E2064" s="1">
        <v>360</v>
      </c>
      <c r="H2064" s="1">
        <v>4140</v>
      </c>
      <c r="I2064" s="1">
        <v>15780</v>
      </c>
    </row>
    <row r="2065" spans="1:9" x14ac:dyDescent="0.2">
      <c r="A2065" s="1">
        <v>90900092</v>
      </c>
      <c r="B2065" s="3" t="s">
        <v>29</v>
      </c>
      <c r="C2065" s="1">
        <v>9</v>
      </c>
      <c r="D2065" s="1">
        <v>7</v>
      </c>
      <c r="E2065" s="1">
        <v>382</v>
      </c>
      <c r="H2065" s="1">
        <v>4740</v>
      </c>
      <c r="I2065" s="1">
        <v>19920</v>
      </c>
    </row>
    <row r="2066" spans="1:9" x14ac:dyDescent="0.2">
      <c r="A2066" s="1">
        <v>91000092</v>
      </c>
      <c r="B2066" s="3" t="s">
        <v>29</v>
      </c>
      <c r="C2066" s="1">
        <v>10</v>
      </c>
      <c r="D2066" s="1">
        <v>7</v>
      </c>
      <c r="E2066" s="1">
        <v>405</v>
      </c>
      <c r="H2066" s="1">
        <v>5700</v>
      </c>
      <c r="I2066" s="1">
        <v>24660</v>
      </c>
    </row>
    <row r="2067" spans="1:9" x14ac:dyDescent="0.2">
      <c r="A2067" s="1">
        <v>91100092</v>
      </c>
      <c r="B2067" s="3" t="s">
        <v>29</v>
      </c>
      <c r="C2067" s="1">
        <v>11</v>
      </c>
      <c r="D2067" s="1">
        <v>7</v>
      </c>
      <c r="E2067" s="1">
        <v>427</v>
      </c>
      <c r="H2067" s="1">
        <v>6660</v>
      </c>
      <c r="I2067" s="1">
        <v>30360</v>
      </c>
    </row>
    <row r="2068" spans="1:9" x14ac:dyDescent="0.2">
      <c r="A2068" s="1">
        <v>91200092</v>
      </c>
      <c r="B2068" s="3" t="s">
        <v>29</v>
      </c>
      <c r="C2068" s="1">
        <v>12</v>
      </c>
      <c r="D2068" s="1">
        <v>7</v>
      </c>
      <c r="E2068" s="1">
        <v>457</v>
      </c>
      <c r="H2068" s="1">
        <v>7620</v>
      </c>
      <c r="I2068" s="1">
        <v>37020</v>
      </c>
    </row>
    <row r="2069" spans="1:9" x14ac:dyDescent="0.2">
      <c r="A2069" s="1">
        <v>91300092</v>
      </c>
      <c r="B2069" s="3" t="s">
        <v>29</v>
      </c>
      <c r="C2069" s="1">
        <v>13</v>
      </c>
      <c r="D2069" s="1">
        <v>7</v>
      </c>
      <c r="E2069" s="1">
        <v>487</v>
      </c>
      <c r="H2069" s="1">
        <v>8580</v>
      </c>
      <c r="I2069" s="1">
        <v>44640</v>
      </c>
    </row>
    <row r="2070" spans="1:9" x14ac:dyDescent="0.2">
      <c r="A2070" s="1">
        <v>91400092</v>
      </c>
      <c r="B2070" s="3" t="s">
        <v>29</v>
      </c>
      <c r="C2070" s="1">
        <v>14</v>
      </c>
      <c r="D2070" s="1">
        <v>7</v>
      </c>
      <c r="E2070" s="1">
        <v>517</v>
      </c>
      <c r="H2070" s="1">
        <v>10020</v>
      </c>
      <c r="I2070" s="1">
        <v>53220</v>
      </c>
    </row>
    <row r="2071" spans="1:9" x14ac:dyDescent="0.2">
      <c r="A2071" s="1">
        <v>91500092</v>
      </c>
      <c r="B2071" s="3" t="s">
        <v>29</v>
      </c>
      <c r="C2071" s="1">
        <v>15</v>
      </c>
      <c r="D2071" s="1">
        <v>7</v>
      </c>
      <c r="E2071" s="1">
        <v>547</v>
      </c>
      <c r="H2071" s="1">
        <v>11460</v>
      </c>
      <c r="I2071" s="1">
        <v>63240</v>
      </c>
    </row>
    <row r="2072" spans="1:9" x14ac:dyDescent="0.2">
      <c r="A2072" s="1">
        <v>91600092</v>
      </c>
      <c r="B2072" s="3" t="s">
        <v>29</v>
      </c>
      <c r="C2072" s="1">
        <v>16</v>
      </c>
      <c r="D2072" s="1">
        <v>7</v>
      </c>
      <c r="E2072" s="1">
        <v>577</v>
      </c>
      <c r="H2072" s="1">
        <v>12900</v>
      </c>
      <c r="I2072" s="1">
        <v>74700</v>
      </c>
    </row>
    <row r="2073" spans="1:9" x14ac:dyDescent="0.2">
      <c r="A2073" s="1">
        <v>91700092</v>
      </c>
      <c r="B2073" s="3" t="s">
        <v>29</v>
      </c>
      <c r="C2073" s="1">
        <v>17</v>
      </c>
      <c r="D2073" s="1">
        <v>7</v>
      </c>
      <c r="E2073" s="1">
        <v>615</v>
      </c>
      <c r="H2073" s="1">
        <v>14340</v>
      </c>
      <c r="I2073" s="1">
        <v>87600</v>
      </c>
    </row>
    <row r="2074" spans="1:9" x14ac:dyDescent="0.2">
      <c r="A2074" s="1">
        <v>91800092</v>
      </c>
      <c r="B2074" s="3" t="s">
        <v>29</v>
      </c>
      <c r="C2074" s="1">
        <v>18</v>
      </c>
      <c r="D2074" s="1">
        <v>7</v>
      </c>
      <c r="E2074" s="1">
        <v>652</v>
      </c>
      <c r="H2074" s="1">
        <v>16380</v>
      </c>
      <c r="I2074" s="1">
        <v>101940</v>
      </c>
    </row>
    <row r="2075" spans="1:9" x14ac:dyDescent="0.2">
      <c r="A2075" s="1">
        <v>91900092</v>
      </c>
      <c r="B2075" s="3" t="s">
        <v>29</v>
      </c>
      <c r="C2075" s="1">
        <v>19</v>
      </c>
      <c r="D2075" s="1">
        <v>7</v>
      </c>
      <c r="E2075" s="1">
        <v>690</v>
      </c>
      <c r="H2075" s="1">
        <v>18420</v>
      </c>
      <c r="I2075" s="1">
        <v>118320</v>
      </c>
    </row>
    <row r="2076" spans="1:9" x14ac:dyDescent="0.2">
      <c r="A2076" s="1">
        <v>92000092</v>
      </c>
      <c r="B2076" s="3" t="s">
        <v>29</v>
      </c>
      <c r="C2076" s="1">
        <v>20</v>
      </c>
      <c r="D2076" s="1">
        <v>7</v>
      </c>
      <c r="E2076" s="1">
        <v>727</v>
      </c>
      <c r="H2076" s="1">
        <v>20460</v>
      </c>
      <c r="I2076" s="1">
        <v>136740</v>
      </c>
    </row>
    <row r="2077" spans="1:9" x14ac:dyDescent="0.2">
      <c r="A2077" s="1">
        <v>92100092</v>
      </c>
      <c r="B2077" s="3" t="s">
        <v>29</v>
      </c>
      <c r="C2077" s="1">
        <v>21</v>
      </c>
      <c r="D2077" s="1">
        <v>7</v>
      </c>
      <c r="E2077" s="1">
        <v>765</v>
      </c>
      <c r="H2077" s="1">
        <v>22500</v>
      </c>
      <c r="I2077" s="1">
        <v>157200</v>
      </c>
    </row>
    <row r="2078" spans="1:9" x14ac:dyDescent="0.2">
      <c r="A2078" s="1">
        <v>92200092</v>
      </c>
      <c r="B2078" s="3" t="s">
        <v>29</v>
      </c>
      <c r="C2078" s="1">
        <v>22</v>
      </c>
      <c r="D2078" s="1">
        <v>7</v>
      </c>
      <c r="E2078" s="1">
        <v>810</v>
      </c>
      <c r="H2078" s="1">
        <v>25260</v>
      </c>
      <c r="I2078" s="1">
        <v>179700</v>
      </c>
    </row>
    <row r="2079" spans="1:9" x14ac:dyDescent="0.2">
      <c r="A2079" s="1">
        <v>92300092</v>
      </c>
      <c r="B2079" s="3" t="s">
        <v>29</v>
      </c>
      <c r="C2079" s="1">
        <v>23</v>
      </c>
      <c r="D2079" s="1">
        <v>7</v>
      </c>
      <c r="E2079" s="1">
        <v>855</v>
      </c>
      <c r="H2079" s="1">
        <v>28020</v>
      </c>
      <c r="I2079" s="1">
        <v>204960</v>
      </c>
    </row>
    <row r="2080" spans="1:9" x14ac:dyDescent="0.2">
      <c r="A2080" s="1">
        <v>92400092</v>
      </c>
      <c r="B2080" s="3" t="s">
        <v>29</v>
      </c>
      <c r="C2080" s="1">
        <v>24</v>
      </c>
      <c r="D2080" s="1">
        <v>7</v>
      </c>
      <c r="E2080" s="1">
        <v>900</v>
      </c>
      <c r="H2080" s="1">
        <v>30780</v>
      </c>
      <c r="I2080" s="1">
        <v>232980</v>
      </c>
    </row>
    <row r="2081" spans="1:9" x14ac:dyDescent="0.2">
      <c r="A2081" s="1">
        <v>92500092</v>
      </c>
      <c r="B2081" s="3" t="s">
        <v>29</v>
      </c>
      <c r="C2081" s="1">
        <v>25</v>
      </c>
      <c r="D2081" s="1">
        <v>7</v>
      </c>
      <c r="E2081" s="1">
        <v>945</v>
      </c>
      <c r="H2081" s="1">
        <v>33540</v>
      </c>
      <c r="I2081" s="1">
        <v>263760</v>
      </c>
    </row>
    <row r="2082" spans="1:9" x14ac:dyDescent="0.2">
      <c r="A2082" s="1">
        <v>92600092</v>
      </c>
      <c r="B2082" s="3" t="s">
        <v>29</v>
      </c>
      <c r="C2082" s="1">
        <v>26</v>
      </c>
      <c r="D2082" s="1">
        <v>7</v>
      </c>
      <c r="E2082" s="1">
        <v>990</v>
      </c>
      <c r="H2082" s="1">
        <v>37140</v>
      </c>
      <c r="I2082" s="1">
        <v>297300</v>
      </c>
    </row>
    <row r="2083" spans="1:9" x14ac:dyDescent="0.2">
      <c r="A2083" s="1">
        <v>92700092</v>
      </c>
      <c r="B2083" s="3" t="s">
        <v>29</v>
      </c>
      <c r="C2083" s="1">
        <v>27</v>
      </c>
      <c r="D2083" s="1">
        <v>7</v>
      </c>
      <c r="E2083" s="1">
        <v>1042</v>
      </c>
      <c r="H2083" s="1">
        <v>40740</v>
      </c>
      <c r="I2083" s="1">
        <v>334440</v>
      </c>
    </row>
    <row r="2084" spans="1:9" x14ac:dyDescent="0.2">
      <c r="A2084" s="1">
        <v>92800092</v>
      </c>
      <c r="B2084" s="3" t="s">
        <v>29</v>
      </c>
      <c r="C2084" s="1">
        <v>28</v>
      </c>
      <c r="D2084" s="1">
        <v>7</v>
      </c>
      <c r="E2084" s="1">
        <v>1095</v>
      </c>
      <c r="H2084" s="1">
        <v>44340</v>
      </c>
      <c r="I2084" s="1">
        <v>375180</v>
      </c>
    </row>
    <row r="2085" spans="1:9" x14ac:dyDescent="0.2">
      <c r="A2085" s="1">
        <v>92900092</v>
      </c>
      <c r="B2085" s="3" t="s">
        <v>29</v>
      </c>
      <c r="C2085" s="1">
        <v>29</v>
      </c>
      <c r="D2085" s="1">
        <v>7</v>
      </c>
      <c r="E2085" s="1">
        <v>1147</v>
      </c>
      <c r="H2085" s="1">
        <v>47940</v>
      </c>
      <c r="I2085" s="1">
        <v>419520</v>
      </c>
    </row>
    <row r="2086" spans="1:9" x14ac:dyDescent="0.2">
      <c r="A2086" s="1">
        <v>93000092</v>
      </c>
      <c r="B2086" s="3" t="s">
        <v>29</v>
      </c>
      <c r="C2086" s="1">
        <v>30</v>
      </c>
      <c r="D2086" s="1">
        <v>7</v>
      </c>
      <c r="E2086" s="1">
        <v>1200</v>
      </c>
      <c r="H2086" s="1">
        <v>52500</v>
      </c>
      <c r="I2086" s="1">
        <v>467460</v>
      </c>
    </row>
    <row r="2087" spans="1:9" x14ac:dyDescent="0.2">
      <c r="A2087" s="1">
        <v>93100092</v>
      </c>
      <c r="B2087" s="3" t="s">
        <v>29</v>
      </c>
      <c r="C2087" s="1">
        <v>31</v>
      </c>
      <c r="D2087" s="1">
        <v>7</v>
      </c>
      <c r="E2087" s="1">
        <v>1252</v>
      </c>
      <c r="H2087" s="1">
        <v>57060</v>
      </c>
      <c r="I2087" s="1">
        <v>519960</v>
      </c>
    </row>
    <row r="2088" spans="1:9" x14ac:dyDescent="0.2">
      <c r="A2088" s="1">
        <v>93200092</v>
      </c>
      <c r="B2088" s="3" t="s">
        <v>29</v>
      </c>
      <c r="C2088" s="1">
        <v>32</v>
      </c>
      <c r="D2088" s="1">
        <v>7</v>
      </c>
      <c r="E2088" s="1">
        <v>1312</v>
      </c>
      <c r="H2088" s="1">
        <v>61620</v>
      </c>
      <c r="I2088" s="1">
        <v>577020</v>
      </c>
    </row>
    <row r="2089" spans="1:9" x14ac:dyDescent="0.2">
      <c r="A2089" s="1">
        <v>93300092</v>
      </c>
      <c r="B2089" s="3" t="s">
        <v>29</v>
      </c>
      <c r="C2089" s="1">
        <v>33</v>
      </c>
      <c r="D2089" s="1">
        <v>7</v>
      </c>
      <c r="E2089" s="1">
        <v>1372</v>
      </c>
      <c r="H2089" s="1">
        <v>66180</v>
      </c>
      <c r="I2089" s="1">
        <v>638640</v>
      </c>
    </row>
    <row r="2090" spans="1:9" x14ac:dyDescent="0.2">
      <c r="A2090" s="1">
        <v>93400092</v>
      </c>
      <c r="B2090" s="3" t="s">
        <v>29</v>
      </c>
      <c r="C2090" s="1">
        <v>34</v>
      </c>
      <c r="D2090" s="1">
        <v>7</v>
      </c>
      <c r="E2090" s="1">
        <v>1432</v>
      </c>
      <c r="H2090" s="1">
        <v>71820</v>
      </c>
      <c r="I2090" s="1">
        <v>704820</v>
      </c>
    </row>
    <row r="2091" spans="1:9" x14ac:dyDescent="0.2">
      <c r="A2091" s="1">
        <v>93500092</v>
      </c>
      <c r="B2091" s="3" t="s">
        <v>29</v>
      </c>
      <c r="C2091" s="1">
        <v>35</v>
      </c>
      <c r="D2091" s="1">
        <v>7</v>
      </c>
      <c r="E2091" s="1">
        <v>1492</v>
      </c>
      <c r="H2091" s="1">
        <v>77460</v>
      </c>
      <c r="I2091" s="1">
        <v>776640</v>
      </c>
    </row>
    <row r="2092" spans="1:9" x14ac:dyDescent="0.2">
      <c r="A2092" s="1">
        <v>93600092</v>
      </c>
      <c r="B2092" s="3" t="s">
        <v>29</v>
      </c>
      <c r="C2092" s="1">
        <v>36</v>
      </c>
      <c r="D2092" s="1">
        <v>7</v>
      </c>
      <c r="E2092" s="1">
        <v>1552</v>
      </c>
      <c r="H2092" s="1">
        <v>83100</v>
      </c>
      <c r="I2092" s="1">
        <v>854100</v>
      </c>
    </row>
    <row r="2093" spans="1:9" x14ac:dyDescent="0.2">
      <c r="A2093" s="1">
        <v>93700092</v>
      </c>
      <c r="B2093" s="3" t="s">
        <v>29</v>
      </c>
      <c r="C2093" s="1">
        <v>37</v>
      </c>
      <c r="D2093" s="1">
        <v>7</v>
      </c>
      <c r="E2093" s="1">
        <v>1620</v>
      </c>
      <c r="H2093" s="1">
        <v>88740</v>
      </c>
      <c r="I2093" s="1">
        <v>937200</v>
      </c>
    </row>
    <row r="2094" spans="1:9" x14ac:dyDescent="0.2">
      <c r="A2094" s="1">
        <v>93800092</v>
      </c>
      <c r="B2094" s="3" t="s">
        <v>29</v>
      </c>
      <c r="C2094" s="1">
        <v>38</v>
      </c>
      <c r="D2094" s="1">
        <v>7</v>
      </c>
      <c r="E2094" s="1">
        <v>1687</v>
      </c>
      <c r="H2094" s="1">
        <v>95580</v>
      </c>
      <c r="I2094" s="1">
        <v>1025940</v>
      </c>
    </row>
    <row r="2095" spans="1:9" x14ac:dyDescent="0.2">
      <c r="A2095" s="1">
        <v>93900092</v>
      </c>
      <c r="B2095" s="3" t="s">
        <v>29</v>
      </c>
      <c r="C2095" s="1">
        <v>39</v>
      </c>
      <c r="D2095" s="1">
        <v>7</v>
      </c>
      <c r="E2095" s="1">
        <v>1755</v>
      </c>
      <c r="H2095" s="1">
        <v>102420</v>
      </c>
      <c r="I2095" s="1">
        <v>1121520</v>
      </c>
    </row>
    <row r="2096" spans="1:9" x14ac:dyDescent="0.2">
      <c r="A2096" s="1">
        <v>94000092</v>
      </c>
      <c r="B2096" s="3" t="s">
        <v>29</v>
      </c>
      <c r="C2096" s="1">
        <v>40</v>
      </c>
      <c r="D2096" s="1">
        <v>7</v>
      </c>
      <c r="E2096" s="1">
        <v>1822</v>
      </c>
      <c r="H2096" s="1">
        <v>109260</v>
      </c>
      <c r="I2096" s="1">
        <v>1223940</v>
      </c>
    </row>
    <row r="2097" spans="1:9" x14ac:dyDescent="0.2">
      <c r="A2097" s="1">
        <v>94100092</v>
      </c>
      <c r="B2097" s="3" t="s">
        <v>29</v>
      </c>
      <c r="C2097" s="1">
        <v>41</v>
      </c>
      <c r="D2097" s="1">
        <v>7</v>
      </c>
      <c r="E2097" s="1">
        <v>1890</v>
      </c>
      <c r="H2097" s="1">
        <v>116100</v>
      </c>
      <c r="I2097" s="1">
        <v>1333200</v>
      </c>
    </row>
    <row r="2098" spans="1:9" x14ac:dyDescent="0.2">
      <c r="A2098" s="1">
        <v>94200092</v>
      </c>
      <c r="B2098" s="3" t="s">
        <v>29</v>
      </c>
      <c r="C2098" s="1">
        <v>42</v>
      </c>
      <c r="D2098" s="1">
        <v>7</v>
      </c>
      <c r="E2098" s="1">
        <v>1965</v>
      </c>
      <c r="H2098" s="1">
        <v>124260</v>
      </c>
      <c r="I2098" s="1">
        <v>1449300</v>
      </c>
    </row>
    <row r="2099" spans="1:9" x14ac:dyDescent="0.2">
      <c r="A2099" s="1">
        <v>94300092</v>
      </c>
      <c r="B2099" s="3" t="s">
        <v>29</v>
      </c>
      <c r="C2099" s="1">
        <v>43</v>
      </c>
      <c r="D2099" s="1">
        <v>7</v>
      </c>
      <c r="E2099" s="1">
        <v>2040</v>
      </c>
      <c r="H2099" s="1">
        <v>132420</v>
      </c>
      <c r="I2099" s="1">
        <v>1573560</v>
      </c>
    </row>
    <row r="2100" spans="1:9" x14ac:dyDescent="0.2">
      <c r="A2100" s="1">
        <v>94400092</v>
      </c>
      <c r="B2100" s="3" t="s">
        <v>29</v>
      </c>
      <c r="C2100" s="1">
        <v>44</v>
      </c>
      <c r="D2100" s="1">
        <v>7</v>
      </c>
      <c r="E2100" s="1">
        <v>2115</v>
      </c>
      <c r="H2100" s="1">
        <v>140580</v>
      </c>
      <c r="I2100" s="1">
        <v>1705980</v>
      </c>
    </row>
    <row r="2101" spans="1:9" x14ac:dyDescent="0.2">
      <c r="A2101" s="1">
        <v>94500092</v>
      </c>
      <c r="B2101" s="3" t="s">
        <v>29</v>
      </c>
      <c r="C2101" s="1">
        <v>45</v>
      </c>
      <c r="D2101" s="1">
        <v>7</v>
      </c>
      <c r="E2101" s="1">
        <v>2190</v>
      </c>
      <c r="H2101" s="1">
        <v>148740</v>
      </c>
      <c r="I2101" s="1">
        <v>1846560</v>
      </c>
    </row>
    <row r="2102" spans="1:9" x14ac:dyDescent="0.2">
      <c r="A2102" s="1">
        <v>94600092</v>
      </c>
      <c r="B2102" s="3" t="s">
        <v>29</v>
      </c>
      <c r="C2102" s="1">
        <v>46</v>
      </c>
      <c r="D2102" s="1">
        <v>7</v>
      </c>
      <c r="E2102" s="1">
        <v>2265</v>
      </c>
      <c r="H2102" s="1">
        <v>158340</v>
      </c>
      <c r="I2102" s="1">
        <v>1995300</v>
      </c>
    </row>
    <row r="2103" spans="1:9" x14ac:dyDescent="0.2">
      <c r="A2103" s="1">
        <v>94700092</v>
      </c>
      <c r="B2103" s="3" t="s">
        <v>29</v>
      </c>
      <c r="C2103" s="1">
        <v>47</v>
      </c>
      <c r="D2103" s="1">
        <v>7</v>
      </c>
      <c r="E2103" s="1">
        <v>2347</v>
      </c>
      <c r="H2103" s="1">
        <v>167940</v>
      </c>
      <c r="I2103" s="1">
        <v>2153640</v>
      </c>
    </row>
    <row r="2104" spans="1:9" x14ac:dyDescent="0.2">
      <c r="A2104" s="1">
        <v>94800092</v>
      </c>
      <c r="B2104" s="3" t="s">
        <v>29</v>
      </c>
      <c r="C2104" s="1">
        <v>48</v>
      </c>
      <c r="D2104" s="1">
        <v>7</v>
      </c>
      <c r="E2104" s="1">
        <v>2430</v>
      </c>
      <c r="H2104" s="1">
        <v>177540</v>
      </c>
      <c r="I2104" s="1">
        <v>2321580</v>
      </c>
    </row>
    <row r="2105" spans="1:9" x14ac:dyDescent="0.2">
      <c r="A2105" s="1">
        <v>94900092</v>
      </c>
      <c r="B2105" s="3" t="s">
        <v>29</v>
      </c>
      <c r="C2105" s="1">
        <v>49</v>
      </c>
      <c r="D2105" s="1">
        <v>7</v>
      </c>
      <c r="E2105" s="1">
        <v>2512</v>
      </c>
      <c r="H2105" s="1">
        <v>187140</v>
      </c>
      <c r="I2105" s="1">
        <v>2499120</v>
      </c>
    </row>
    <row r="2106" spans="1:9" x14ac:dyDescent="0.2">
      <c r="A2106" s="1">
        <v>95000092</v>
      </c>
      <c r="B2106" s="3" t="s">
        <v>29</v>
      </c>
      <c r="C2106" s="1">
        <v>50</v>
      </c>
      <c r="D2106" s="1">
        <v>7</v>
      </c>
      <c r="E2106" s="1">
        <v>2595</v>
      </c>
      <c r="H2106" s="1">
        <v>198300</v>
      </c>
      <c r="I2106" s="1">
        <v>2686260</v>
      </c>
    </row>
    <row r="2107" spans="1:9" x14ac:dyDescent="0.2">
      <c r="A2107" s="1">
        <v>90100093</v>
      </c>
      <c r="B2107" s="3" t="s">
        <v>29</v>
      </c>
      <c r="C2107" s="1">
        <v>1</v>
      </c>
      <c r="D2107" s="1">
        <v>7</v>
      </c>
      <c r="E2107" s="1">
        <v>360</v>
      </c>
      <c r="H2107" s="1">
        <v>1125</v>
      </c>
      <c r="I2107" s="1">
        <v>6000</v>
      </c>
    </row>
    <row r="2108" spans="1:9" x14ac:dyDescent="0.2">
      <c r="A2108" s="1">
        <v>90200093</v>
      </c>
      <c r="B2108" s="3" t="s">
        <v>29</v>
      </c>
      <c r="C2108" s="1">
        <v>2</v>
      </c>
      <c r="D2108" s="1">
        <v>7</v>
      </c>
      <c r="E2108" s="1">
        <v>382</v>
      </c>
      <c r="H2108" s="1">
        <v>1575</v>
      </c>
      <c r="I2108" s="1">
        <v>7125</v>
      </c>
    </row>
    <row r="2109" spans="1:9" x14ac:dyDescent="0.2">
      <c r="A2109" s="1">
        <v>90300093</v>
      </c>
      <c r="B2109" s="3" t="s">
        <v>29</v>
      </c>
      <c r="C2109" s="1">
        <v>3</v>
      </c>
      <c r="D2109" s="1">
        <v>7</v>
      </c>
      <c r="E2109" s="1">
        <v>405</v>
      </c>
      <c r="H2109" s="1">
        <v>2025</v>
      </c>
      <c r="I2109" s="1">
        <v>8700</v>
      </c>
    </row>
    <row r="2110" spans="1:9" x14ac:dyDescent="0.2">
      <c r="A2110" s="1">
        <v>90400093</v>
      </c>
      <c r="B2110" s="3" t="s">
        <v>29</v>
      </c>
      <c r="C2110" s="1">
        <v>4</v>
      </c>
      <c r="D2110" s="1">
        <v>7</v>
      </c>
      <c r="E2110" s="1">
        <v>427</v>
      </c>
      <c r="H2110" s="1">
        <v>2475</v>
      </c>
      <c r="I2110" s="1">
        <v>10725</v>
      </c>
    </row>
    <row r="2111" spans="1:9" x14ac:dyDescent="0.2">
      <c r="A2111" s="1">
        <v>90500093</v>
      </c>
      <c r="B2111" s="3" t="s">
        <v>29</v>
      </c>
      <c r="C2111" s="1">
        <v>5</v>
      </c>
      <c r="D2111" s="1">
        <v>7</v>
      </c>
      <c r="E2111" s="1">
        <v>450</v>
      </c>
      <c r="H2111" s="1">
        <v>2925</v>
      </c>
      <c r="I2111" s="1">
        <v>13200</v>
      </c>
    </row>
    <row r="2112" spans="1:9" x14ac:dyDescent="0.2">
      <c r="A2112" s="1">
        <v>90600093</v>
      </c>
      <c r="B2112" s="3" t="s">
        <v>29</v>
      </c>
      <c r="C2112" s="1">
        <v>6</v>
      </c>
      <c r="D2112" s="1">
        <v>7</v>
      </c>
      <c r="E2112" s="1">
        <v>472</v>
      </c>
      <c r="H2112" s="1">
        <v>3675</v>
      </c>
      <c r="I2112" s="1">
        <v>16125</v>
      </c>
    </row>
    <row r="2113" spans="1:9" x14ac:dyDescent="0.2">
      <c r="A2113" s="1">
        <v>90700093</v>
      </c>
      <c r="B2113" s="3" t="s">
        <v>29</v>
      </c>
      <c r="C2113" s="1">
        <v>7</v>
      </c>
      <c r="D2113" s="1">
        <v>7</v>
      </c>
      <c r="E2113" s="1">
        <v>506</v>
      </c>
      <c r="H2113" s="1">
        <v>4425</v>
      </c>
      <c r="I2113" s="1">
        <v>19800</v>
      </c>
    </row>
    <row r="2114" spans="1:9" x14ac:dyDescent="0.2">
      <c r="A2114" s="1">
        <v>90800093</v>
      </c>
      <c r="B2114" s="3" t="s">
        <v>29</v>
      </c>
      <c r="C2114" s="1">
        <v>8</v>
      </c>
      <c r="D2114" s="1">
        <v>7</v>
      </c>
      <c r="E2114" s="1">
        <v>540</v>
      </c>
      <c r="H2114" s="1">
        <v>5175</v>
      </c>
      <c r="I2114" s="1">
        <v>24225</v>
      </c>
    </row>
    <row r="2115" spans="1:9" x14ac:dyDescent="0.2">
      <c r="A2115" s="1">
        <v>90900093</v>
      </c>
      <c r="B2115" s="3" t="s">
        <v>29</v>
      </c>
      <c r="C2115" s="1">
        <v>9</v>
      </c>
      <c r="D2115" s="1">
        <v>7</v>
      </c>
      <c r="E2115" s="1">
        <v>573</v>
      </c>
      <c r="H2115" s="1">
        <v>5925</v>
      </c>
      <c r="I2115" s="1">
        <v>29400</v>
      </c>
    </row>
    <row r="2116" spans="1:9" x14ac:dyDescent="0.2">
      <c r="A2116" s="1">
        <v>91000093</v>
      </c>
      <c r="B2116" s="3" t="s">
        <v>29</v>
      </c>
      <c r="C2116" s="1">
        <v>10</v>
      </c>
      <c r="D2116" s="1">
        <v>7</v>
      </c>
      <c r="E2116" s="1">
        <v>607</v>
      </c>
      <c r="H2116" s="1">
        <v>7125</v>
      </c>
      <c r="I2116" s="1">
        <v>35325</v>
      </c>
    </row>
    <row r="2117" spans="1:9" x14ac:dyDescent="0.2">
      <c r="A2117" s="1">
        <v>91100093</v>
      </c>
      <c r="B2117" s="3" t="s">
        <v>29</v>
      </c>
      <c r="C2117" s="1">
        <v>11</v>
      </c>
      <c r="D2117" s="1">
        <v>7</v>
      </c>
      <c r="E2117" s="1">
        <v>641</v>
      </c>
      <c r="H2117" s="1">
        <v>8325</v>
      </c>
      <c r="I2117" s="1">
        <v>42450</v>
      </c>
    </row>
    <row r="2118" spans="1:9" x14ac:dyDescent="0.2">
      <c r="A2118" s="1">
        <v>91200093</v>
      </c>
      <c r="B2118" s="3" t="s">
        <v>29</v>
      </c>
      <c r="C2118" s="1">
        <v>12</v>
      </c>
      <c r="D2118" s="1">
        <v>7</v>
      </c>
      <c r="E2118" s="1">
        <v>686</v>
      </c>
      <c r="H2118" s="1">
        <v>9525</v>
      </c>
      <c r="I2118" s="1">
        <v>50775</v>
      </c>
    </row>
    <row r="2119" spans="1:9" x14ac:dyDescent="0.2">
      <c r="A2119" s="1">
        <v>91300093</v>
      </c>
      <c r="B2119" s="3" t="s">
        <v>29</v>
      </c>
      <c r="C2119" s="1">
        <v>13</v>
      </c>
      <c r="D2119" s="1">
        <v>7</v>
      </c>
      <c r="E2119" s="1">
        <v>731</v>
      </c>
      <c r="H2119" s="1">
        <v>10725</v>
      </c>
      <c r="I2119" s="1">
        <v>60300</v>
      </c>
    </row>
    <row r="2120" spans="1:9" x14ac:dyDescent="0.2">
      <c r="A2120" s="1">
        <v>91400093</v>
      </c>
      <c r="B2120" s="3" t="s">
        <v>29</v>
      </c>
      <c r="C2120" s="1">
        <v>14</v>
      </c>
      <c r="D2120" s="1">
        <v>7</v>
      </c>
      <c r="E2120" s="1">
        <v>776</v>
      </c>
      <c r="H2120" s="1">
        <v>12525</v>
      </c>
      <c r="I2120" s="1">
        <v>71025</v>
      </c>
    </row>
    <row r="2121" spans="1:9" x14ac:dyDescent="0.2">
      <c r="A2121" s="1">
        <v>91500093</v>
      </c>
      <c r="B2121" s="3" t="s">
        <v>29</v>
      </c>
      <c r="C2121" s="1">
        <v>15</v>
      </c>
      <c r="D2121" s="1">
        <v>7</v>
      </c>
      <c r="E2121" s="1">
        <v>821</v>
      </c>
      <c r="H2121" s="1">
        <v>14325</v>
      </c>
      <c r="I2121" s="1">
        <v>83550</v>
      </c>
    </row>
    <row r="2122" spans="1:9" x14ac:dyDescent="0.2">
      <c r="A2122" s="1">
        <v>91600093</v>
      </c>
      <c r="B2122" s="3" t="s">
        <v>29</v>
      </c>
      <c r="C2122" s="1">
        <v>16</v>
      </c>
      <c r="D2122" s="1">
        <v>7</v>
      </c>
      <c r="E2122" s="1">
        <v>866</v>
      </c>
      <c r="H2122" s="1">
        <v>16125</v>
      </c>
      <c r="I2122" s="1">
        <v>97875</v>
      </c>
    </row>
    <row r="2123" spans="1:9" x14ac:dyDescent="0.2">
      <c r="A2123" s="1">
        <v>91700093</v>
      </c>
      <c r="B2123" s="3" t="s">
        <v>29</v>
      </c>
      <c r="C2123" s="1">
        <v>17</v>
      </c>
      <c r="D2123" s="1">
        <v>7</v>
      </c>
      <c r="E2123" s="1">
        <v>922</v>
      </c>
      <c r="H2123" s="1">
        <v>17925</v>
      </c>
      <c r="I2123" s="1">
        <v>114000</v>
      </c>
    </row>
    <row r="2124" spans="1:9" x14ac:dyDescent="0.2">
      <c r="A2124" s="1">
        <v>91800093</v>
      </c>
      <c r="B2124" s="3" t="s">
        <v>29</v>
      </c>
      <c r="C2124" s="1">
        <v>18</v>
      </c>
      <c r="D2124" s="1">
        <v>7</v>
      </c>
      <c r="E2124" s="1">
        <v>978</v>
      </c>
      <c r="H2124" s="1">
        <v>20475</v>
      </c>
      <c r="I2124" s="1">
        <v>131925</v>
      </c>
    </row>
    <row r="2125" spans="1:9" x14ac:dyDescent="0.2">
      <c r="A2125" s="1">
        <v>91900093</v>
      </c>
      <c r="B2125" s="3" t="s">
        <v>29</v>
      </c>
      <c r="C2125" s="1">
        <v>19</v>
      </c>
      <c r="D2125" s="1">
        <v>7</v>
      </c>
      <c r="E2125" s="1">
        <v>1035</v>
      </c>
      <c r="H2125" s="1">
        <v>23025</v>
      </c>
      <c r="I2125" s="1">
        <v>152400</v>
      </c>
    </row>
    <row r="2126" spans="1:9" x14ac:dyDescent="0.2">
      <c r="A2126" s="1">
        <v>92000093</v>
      </c>
      <c r="B2126" s="3" t="s">
        <v>29</v>
      </c>
      <c r="C2126" s="1">
        <v>20</v>
      </c>
      <c r="D2126" s="1">
        <v>7</v>
      </c>
      <c r="E2126" s="1">
        <v>1091</v>
      </c>
      <c r="H2126" s="1">
        <v>25575</v>
      </c>
      <c r="I2126" s="1">
        <v>175425</v>
      </c>
    </row>
    <row r="2127" spans="1:9" x14ac:dyDescent="0.2">
      <c r="A2127" s="1">
        <v>92100093</v>
      </c>
      <c r="B2127" s="3" t="s">
        <v>29</v>
      </c>
      <c r="C2127" s="1">
        <v>21</v>
      </c>
      <c r="D2127" s="1">
        <v>7</v>
      </c>
      <c r="E2127" s="1">
        <v>1147</v>
      </c>
      <c r="H2127" s="1">
        <v>28125</v>
      </c>
      <c r="I2127" s="1">
        <v>201000</v>
      </c>
    </row>
    <row r="2128" spans="1:9" x14ac:dyDescent="0.2">
      <c r="A2128" s="1">
        <v>92200093</v>
      </c>
      <c r="B2128" s="3" t="s">
        <v>29</v>
      </c>
      <c r="C2128" s="1">
        <v>22</v>
      </c>
      <c r="D2128" s="1">
        <v>7</v>
      </c>
      <c r="E2128" s="1">
        <v>1215</v>
      </c>
      <c r="H2128" s="1">
        <v>31575</v>
      </c>
      <c r="I2128" s="1">
        <v>229125</v>
      </c>
    </row>
    <row r="2129" spans="1:9" x14ac:dyDescent="0.2">
      <c r="A2129" s="1">
        <v>92300093</v>
      </c>
      <c r="B2129" s="3" t="s">
        <v>29</v>
      </c>
      <c r="C2129" s="1">
        <v>23</v>
      </c>
      <c r="D2129" s="1">
        <v>7</v>
      </c>
      <c r="E2129" s="1">
        <v>1282</v>
      </c>
      <c r="H2129" s="1">
        <v>35025</v>
      </c>
      <c r="I2129" s="1">
        <v>260700</v>
      </c>
    </row>
    <row r="2130" spans="1:9" x14ac:dyDescent="0.2">
      <c r="A2130" s="1">
        <v>92400093</v>
      </c>
      <c r="B2130" s="3" t="s">
        <v>29</v>
      </c>
      <c r="C2130" s="1">
        <v>24</v>
      </c>
      <c r="D2130" s="1">
        <v>7</v>
      </c>
      <c r="E2130" s="1">
        <v>1350</v>
      </c>
      <c r="H2130" s="1">
        <v>38475</v>
      </c>
      <c r="I2130" s="1">
        <v>295725</v>
      </c>
    </row>
    <row r="2131" spans="1:9" x14ac:dyDescent="0.2">
      <c r="A2131" s="1">
        <v>92500093</v>
      </c>
      <c r="B2131" s="3" t="s">
        <v>29</v>
      </c>
      <c r="C2131" s="1">
        <v>25</v>
      </c>
      <c r="D2131" s="1">
        <v>7</v>
      </c>
      <c r="E2131" s="1">
        <v>1417</v>
      </c>
      <c r="H2131" s="1">
        <v>41925</v>
      </c>
      <c r="I2131" s="1">
        <v>334200</v>
      </c>
    </row>
    <row r="2132" spans="1:9" x14ac:dyDescent="0.2">
      <c r="A2132" s="1">
        <v>92600093</v>
      </c>
      <c r="B2132" s="3" t="s">
        <v>29</v>
      </c>
      <c r="C2132" s="1">
        <v>26</v>
      </c>
      <c r="D2132" s="1">
        <v>7</v>
      </c>
      <c r="E2132" s="1">
        <v>1485</v>
      </c>
      <c r="H2132" s="1">
        <v>46425</v>
      </c>
      <c r="I2132" s="1">
        <v>376125</v>
      </c>
    </row>
    <row r="2133" spans="1:9" x14ac:dyDescent="0.2">
      <c r="A2133" s="1">
        <v>92700093</v>
      </c>
      <c r="B2133" s="3" t="s">
        <v>29</v>
      </c>
      <c r="C2133" s="1">
        <v>27</v>
      </c>
      <c r="D2133" s="1">
        <v>7</v>
      </c>
      <c r="E2133" s="1">
        <v>1563</v>
      </c>
      <c r="H2133" s="1">
        <v>50925</v>
      </c>
      <c r="I2133" s="1">
        <v>422550</v>
      </c>
    </row>
    <row r="2134" spans="1:9" x14ac:dyDescent="0.2">
      <c r="A2134" s="1">
        <v>92800093</v>
      </c>
      <c r="B2134" s="3" t="s">
        <v>29</v>
      </c>
      <c r="C2134" s="1">
        <v>28</v>
      </c>
      <c r="D2134" s="1">
        <v>7</v>
      </c>
      <c r="E2134" s="1">
        <v>1642</v>
      </c>
      <c r="H2134" s="1">
        <v>55425</v>
      </c>
      <c r="I2134" s="1">
        <v>473475</v>
      </c>
    </row>
    <row r="2135" spans="1:9" x14ac:dyDescent="0.2">
      <c r="A2135" s="1">
        <v>92900093</v>
      </c>
      <c r="B2135" s="3" t="s">
        <v>29</v>
      </c>
      <c r="C2135" s="1">
        <v>29</v>
      </c>
      <c r="D2135" s="1">
        <v>7</v>
      </c>
      <c r="E2135" s="1">
        <v>1721</v>
      </c>
      <c r="H2135" s="1">
        <v>59925</v>
      </c>
      <c r="I2135" s="1">
        <v>528900</v>
      </c>
    </row>
    <row r="2136" spans="1:9" x14ac:dyDescent="0.2">
      <c r="A2136" s="1">
        <v>93000093</v>
      </c>
      <c r="B2136" s="3" t="s">
        <v>29</v>
      </c>
      <c r="C2136" s="1">
        <v>30</v>
      </c>
      <c r="D2136" s="1">
        <v>7</v>
      </c>
      <c r="E2136" s="1">
        <v>1800</v>
      </c>
      <c r="H2136" s="1">
        <v>65625</v>
      </c>
      <c r="I2136" s="1">
        <v>588825</v>
      </c>
    </row>
    <row r="2137" spans="1:9" x14ac:dyDescent="0.2">
      <c r="A2137" s="1">
        <v>93100093</v>
      </c>
      <c r="B2137" s="3" t="s">
        <v>29</v>
      </c>
      <c r="C2137" s="1">
        <v>31</v>
      </c>
      <c r="D2137" s="1">
        <v>7</v>
      </c>
      <c r="E2137" s="1">
        <v>1878</v>
      </c>
      <c r="H2137" s="1">
        <v>71325</v>
      </c>
      <c r="I2137" s="1">
        <v>654450</v>
      </c>
    </row>
    <row r="2138" spans="1:9" x14ac:dyDescent="0.2">
      <c r="A2138" s="1">
        <v>93200093</v>
      </c>
      <c r="B2138" s="3" t="s">
        <v>29</v>
      </c>
      <c r="C2138" s="1">
        <v>32</v>
      </c>
      <c r="D2138" s="1">
        <v>7</v>
      </c>
      <c r="E2138" s="1">
        <v>1968</v>
      </c>
      <c r="H2138" s="1">
        <v>77025</v>
      </c>
      <c r="I2138" s="1">
        <v>725775</v>
      </c>
    </row>
    <row r="2139" spans="1:9" x14ac:dyDescent="0.2">
      <c r="A2139" s="1">
        <v>93300093</v>
      </c>
      <c r="B2139" s="3" t="s">
        <v>29</v>
      </c>
      <c r="C2139" s="1">
        <v>33</v>
      </c>
      <c r="D2139" s="1">
        <v>7</v>
      </c>
      <c r="E2139" s="1">
        <v>2058</v>
      </c>
      <c r="H2139" s="1">
        <v>82725</v>
      </c>
      <c r="I2139" s="1">
        <v>802800</v>
      </c>
    </row>
    <row r="2140" spans="1:9" x14ac:dyDescent="0.2">
      <c r="A2140" s="1">
        <v>93400093</v>
      </c>
      <c r="B2140" s="3" t="s">
        <v>29</v>
      </c>
      <c r="C2140" s="1">
        <v>34</v>
      </c>
      <c r="D2140" s="1">
        <v>7</v>
      </c>
      <c r="E2140" s="1">
        <v>2148</v>
      </c>
      <c r="H2140" s="1">
        <v>89775</v>
      </c>
      <c r="I2140" s="1">
        <v>885525</v>
      </c>
    </row>
    <row r="2141" spans="1:9" x14ac:dyDescent="0.2">
      <c r="A2141" s="1">
        <v>93500093</v>
      </c>
      <c r="B2141" s="3" t="s">
        <v>29</v>
      </c>
      <c r="C2141" s="1">
        <v>35</v>
      </c>
      <c r="D2141" s="1">
        <v>7</v>
      </c>
      <c r="E2141" s="1">
        <v>2238</v>
      </c>
      <c r="H2141" s="1">
        <v>96825</v>
      </c>
      <c r="I2141" s="1">
        <v>975300</v>
      </c>
    </row>
    <row r="2142" spans="1:9" x14ac:dyDescent="0.2">
      <c r="A2142" s="1">
        <v>93600093</v>
      </c>
      <c r="B2142" s="3" t="s">
        <v>29</v>
      </c>
      <c r="C2142" s="1">
        <v>36</v>
      </c>
      <c r="D2142" s="1">
        <v>7</v>
      </c>
      <c r="E2142" s="1">
        <v>2328</v>
      </c>
      <c r="H2142" s="1">
        <v>103875</v>
      </c>
      <c r="I2142" s="1">
        <v>1072125</v>
      </c>
    </row>
    <row r="2143" spans="1:9" x14ac:dyDescent="0.2">
      <c r="A2143" s="1">
        <v>93700093</v>
      </c>
      <c r="B2143" s="3" t="s">
        <v>29</v>
      </c>
      <c r="C2143" s="1">
        <v>37</v>
      </c>
      <c r="D2143" s="1">
        <v>7</v>
      </c>
      <c r="E2143" s="1">
        <v>2430</v>
      </c>
      <c r="H2143" s="1">
        <v>110925</v>
      </c>
      <c r="I2143" s="1">
        <v>1176000</v>
      </c>
    </row>
    <row r="2144" spans="1:9" x14ac:dyDescent="0.2">
      <c r="A2144" s="1">
        <v>93800093</v>
      </c>
      <c r="B2144" s="3" t="s">
        <v>29</v>
      </c>
      <c r="C2144" s="1">
        <v>38</v>
      </c>
      <c r="D2144" s="1">
        <v>7</v>
      </c>
      <c r="E2144" s="1">
        <v>2531</v>
      </c>
      <c r="H2144" s="1">
        <v>119475</v>
      </c>
      <c r="I2144" s="1">
        <v>1286925</v>
      </c>
    </row>
    <row r="2145" spans="1:9" x14ac:dyDescent="0.2">
      <c r="A2145" s="1">
        <v>93900093</v>
      </c>
      <c r="B2145" s="3" t="s">
        <v>29</v>
      </c>
      <c r="C2145" s="1">
        <v>39</v>
      </c>
      <c r="D2145" s="1">
        <v>7</v>
      </c>
      <c r="E2145" s="1">
        <v>2632</v>
      </c>
      <c r="H2145" s="1">
        <v>128025</v>
      </c>
      <c r="I2145" s="1">
        <v>1406400</v>
      </c>
    </row>
    <row r="2146" spans="1:9" x14ac:dyDescent="0.2">
      <c r="A2146" s="1">
        <v>94000093</v>
      </c>
      <c r="B2146" s="3" t="s">
        <v>29</v>
      </c>
      <c r="C2146" s="1">
        <v>40</v>
      </c>
      <c r="D2146" s="1">
        <v>7</v>
      </c>
      <c r="E2146" s="1">
        <v>2733</v>
      </c>
      <c r="H2146" s="1">
        <v>136575</v>
      </c>
      <c r="I2146" s="1">
        <v>1534425</v>
      </c>
    </row>
    <row r="2147" spans="1:9" x14ac:dyDescent="0.2">
      <c r="A2147" s="1">
        <v>94100093</v>
      </c>
      <c r="B2147" s="3" t="s">
        <v>29</v>
      </c>
      <c r="C2147" s="1">
        <v>41</v>
      </c>
      <c r="D2147" s="1">
        <v>7</v>
      </c>
      <c r="E2147" s="1">
        <v>2835</v>
      </c>
      <c r="H2147" s="1">
        <v>145125</v>
      </c>
      <c r="I2147" s="1">
        <v>1671000</v>
      </c>
    </row>
    <row r="2148" spans="1:9" x14ac:dyDescent="0.2">
      <c r="A2148" s="1">
        <v>94200093</v>
      </c>
      <c r="B2148" s="3" t="s">
        <v>29</v>
      </c>
      <c r="C2148" s="1">
        <v>42</v>
      </c>
      <c r="D2148" s="1">
        <v>7</v>
      </c>
      <c r="E2148" s="1">
        <v>2947</v>
      </c>
      <c r="H2148" s="1">
        <v>155325</v>
      </c>
      <c r="I2148" s="1">
        <v>1816125</v>
      </c>
    </row>
    <row r="2149" spans="1:9" x14ac:dyDescent="0.2">
      <c r="A2149" s="1">
        <v>94300093</v>
      </c>
      <c r="B2149" s="3" t="s">
        <v>29</v>
      </c>
      <c r="C2149" s="1">
        <v>43</v>
      </c>
      <c r="D2149" s="1">
        <v>7</v>
      </c>
      <c r="E2149" s="1">
        <v>3060</v>
      </c>
      <c r="H2149" s="1">
        <v>165525</v>
      </c>
      <c r="I2149" s="1">
        <v>1971450</v>
      </c>
    </row>
    <row r="2150" spans="1:9" x14ac:dyDescent="0.2">
      <c r="A2150" s="1">
        <v>94400093</v>
      </c>
      <c r="B2150" s="3" t="s">
        <v>29</v>
      </c>
      <c r="C2150" s="1">
        <v>44</v>
      </c>
      <c r="D2150" s="1">
        <v>7</v>
      </c>
      <c r="E2150" s="1">
        <v>3172</v>
      </c>
      <c r="H2150" s="1">
        <v>175725</v>
      </c>
      <c r="I2150" s="1">
        <v>2136975</v>
      </c>
    </row>
    <row r="2151" spans="1:9" x14ac:dyDescent="0.2">
      <c r="A2151" s="1">
        <v>94500093</v>
      </c>
      <c r="B2151" s="3" t="s">
        <v>29</v>
      </c>
      <c r="C2151" s="1">
        <v>45</v>
      </c>
      <c r="D2151" s="1">
        <v>7</v>
      </c>
      <c r="E2151" s="1">
        <v>3285</v>
      </c>
      <c r="H2151" s="1">
        <v>185925</v>
      </c>
      <c r="I2151" s="1">
        <v>2312700</v>
      </c>
    </row>
    <row r="2152" spans="1:9" x14ac:dyDescent="0.2">
      <c r="A2152" s="1">
        <v>94600093</v>
      </c>
      <c r="B2152" s="3" t="s">
        <v>29</v>
      </c>
      <c r="C2152" s="1">
        <v>46</v>
      </c>
      <c r="D2152" s="1">
        <v>7</v>
      </c>
      <c r="E2152" s="1">
        <v>3397</v>
      </c>
      <c r="H2152" s="1">
        <v>197925</v>
      </c>
      <c r="I2152" s="1">
        <v>2498625</v>
      </c>
    </row>
    <row r="2153" spans="1:9" x14ac:dyDescent="0.2">
      <c r="A2153" s="1">
        <v>94700093</v>
      </c>
      <c r="B2153" s="3" t="s">
        <v>29</v>
      </c>
      <c r="C2153" s="1">
        <v>47</v>
      </c>
      <c r="D2153" s="1">
        <v>7</v>
      </c>
      <c r="E2153" s="1">
        <v>3521</v>
      </c>
      <c r="H2153" s="1">
        <v>209925</v>
      </c>
      <c r="I2153" s="1">
        <v>2696550</v>
      </c>
    </row>
    <row r="2154" spans="1:9" x14ac:dyDescent="0.2">
      <c r="A2154" s="1">
        <v>94800093</v>
      </c>
      <c r="B2154" s="3" t="s">
        <v>29</v>
      </c>
      <c r="C2154" s="1">
        <v>48</v>
      </c>
      <c r="D2154" s="1">
        <v>7</v>
      </c>
      <c r="E2154" s="1">
        <v>3645</v>
      </c>
      <c r="H2154" s="1">
        <v>221925</v>
      </c>
      <c r="I2154" s="1">
        <v>2906475</v>
      </c>
    </row>
    <row r="2155" spans="1:9" x14ac:dyDescent="0.2">
      <c r="A2155" s="1">
        <v>94900093</v>
      </c>
      <c r="B2155" s="3" t="s">
        <v>29</v>
      </c>
      <c r="C2155" s="1">
        <v>49</v>
      </c>
      <c r="D2155" s="1">
        <v>7</v>
      </c>
      <c r="E2155" s="1">
        <v>3768</v>
      </c>
      <c r="H2155" s="1">
        <v>233925</v>
      </c>
      <c r="I2155" s="1">
        <v>3128400</v>
      </c>
    </row>
    <row r="2156" spans="1:9" x14ac:dyDescent="0.2">
      <c r="A2156" s="1">
        <v>95000093</v>
      </c>
      <c r="B2156" s="3" t="s">
        <v>29</v>
      </c>
      <c r="C2156" s="1">
        <v>50</v>
      </c>
      <c r="D2156" s="1">
        <v>7</v>
      </c>
      <c r="E2156" s="1">
        <v>3892</v>
      </c>
      <c r="H2156" s="1">
        <v>247875</v>
      </c>
      <c r="I2156" s="1">
        <v>3362325</v>
      </c>
    </row>
    <row r="2157" spans="1:9" x14ac:dyDescent="0.2">
      <c r="A2157" s="1">
        <v>90100094</v>
      </c>
      <c r="B2157" s="3" t="s">
        <v>29</v>
      </c>
      <c r="C2157" s="1">
        <v>1</v>
      </c>
      <c r="D2157" s="1">
        <v>7</v>
      </c>
      <c r="E2157" s="1">
        <v>640</v>
      </c>
      <c r="H2157" s="1">
        <v>1462</v>
      </c>
      <c r="I2157" s="1">
        <v>25000</v>
      </c>
    </row>
    <row r="2158" spans="1:9" x14ac:dyDescent="0.2">
      <c r="A2158" s="1">
        <v>90200094</v>
      </c>
      <c r="B2158" s="3" t="s">
        <v>29</v>
      </c>
      <c r="C2158" s="1">
        <v>2</v>
      </c>
      <c r="D2158" s="1">
        <v>7</v>
      </c>
      <c r="E2158" s="1">
        <v>680</v>
      </c>
      <c r="H2158" s="1">
        <v>2047</v>
      </c>
      <c r="I2158" s="1">
        <v>26462</v>
      </c>
    </row>
    <row r="2159" spans="1:9" x14ac:dyDescent="0.2">
      <c r="A2159" s="1">
        <v>90300094</v>
      </c>
      <c r="B2159" s="3" t="s">
        <v>29</v>
      </c>
      <c r="C2159" s="1">
        <v>3</v>
      </c>
      <c r="D2159" s="1">
        <v>7</v>
      </c>
      <c r="E2159" s="1">
        <v>720</v>
      </c>
      <c r="H2159" s="1">
        <v>2632</v>
      </c>
      <c r="I2159" s="1">
        <v>28509</v>
      </c>
    </row>
    <row r="2160" spans="1:9" x14ac:dyDescent="0.2">
      <c r="A2160" s="1">
        <v>90400094</v>
      </c>
      <c r="B2160" s="3" t="s">
        <v>29</v>
      </c>
      <c r="C2160" s="1">
        <v>4</v>
      </c>
      <c r="D2160" s="1">
        <v>7</v>
      </c>
      <c r="E2160" s="1">
        <v>760</v>
      </c>
      <c r="H2160" s="1">
        <v>3217</v>
      </c>
      <c r="I2160" s="1">
        <v>31141</v>
      </c>
    </row>
    <row r="2161" spans="1:9" x14ac:dyDescent="0.2">
      <c r="A2161" s="1">
        <v>90500094</v>
      </c>
      <c r="B2161" s="3" t="s">
        <v>29</v>
      </c>
      <c r="C2161" s="1">
        <v>5</v>
      </c>
      <c r="D2161" s="1">
        <v>7</v>
      </c>
      <c r="E2161" s="1">
        <v>800</v>
      </c>
      <c r="H2161" s="1">
        <v>3802</v>
      </c>
      <c r="I2161" s="1">
        <v>34358</v>
      </c>
    </row>
    <row r="2162" spans="1:9" x14ac:dyDescent="0.2">
      <c r="A2162" s="1">
        <v>90600094</v>
      </c>
      <c r="B2162" s="3" t="s">
        <v>29</v>
      </c>
      <c r="C2162" s="1">
        <v>6</v>
      </c>
      <c r="D2162" s="1">
        <v>7</v>
      </c>
      <c r="E2162" s="1">
        <v>840</v>
      </c>
      <c r="H2162" s="1">
        <v>4777</v>
      </c>
      <c r="I2162" s="1">
        <v>38160</v>
      </c>
    </row>
    <row r="2163" spans="1:9" x14ac:dyDescent="0.2">
      <c r="A2163" s="1">
        <v>90700094</v>
      </c>
      <c r="B2163" s="3" t="s">
        <v>29</v>
      </c>
      <c r="C2163" s="1">
        <v>7</v>
      </c>
      <c r="D2163" s="1">
        <v>7</v>
      </c>
      <c r="E2163" s="1">
        <v>900</v>
      </c>
      <c r="H2163" s="1">
        <v>5752</v>
      </c>
      <c r="I2163" s="1">
        <v>42937</v>
      </c>
    </row>
    <row r="2164" spans="1:9" x14ac:dyDescent="0.2">
      <c r="A2164" s="1">
        <v>90800094</v>
      </c>
      <c r="B2164" s="3" t="s">
        <v>29</v>
      </c>
      <c r="C2164" s="1">
        <v>8</v>
      </c>
      <c r="D2164" s="1">
        <v>7</v>
      </c>
      <c r="E2164" s="1">
        <v>960</v>
      </c>
      <c r="H2164" s="1">
        <v>6727</v>
      </c>
      <c r="I2164" s="1">
        <v>48689</v>
      </c>
    </row>
    <row r="2165" spans="1:9" x14ac:dyDescent="0.2">
      <c r="A2165" s="1">
        <v>90900094</v>
      </c>
      <c r="B2165" s="3" t="s">
        <v>29</v>
      </c>
      <c r="C2165" s="1">
        <v>9</v>
      </c>
      <c r="D2165" s="1">
        <v>7</v>
      </c>
      <c r="E2165" s="1">
        <v>1020</v>
      </c>
      <c r="H2165" s="1">
        <v>7702</v>
      </c>
      <c r="I2165" s="1">
        <v>55416</v>
      </c>
    </row>
    <row r="2166" spans="1:9" x14ac:dyDescent="0.2">
      <c r="A2166" s="1">
        <v>91000094</v>
      </c>
      <c r="B2166" s="3" t="s">
        <v>29</v>
      </c>
      <c r="C2166" s="1">
        <v>10</v>
      </c>
      <c r="D2166" s="1">
        <v>7</v>
      </c>
      <c r="E2166" s="1">
        <v>1080</v>
      </c>
      <c r="H2166" s="1">
        <v>9262</v>
      </c>
      <c r="I2166" s="1">
        <v>63118</v>
      </c>
    </row>
    <row r="2167" spans="1:9" x14ac:dyDescent="0.2">
      <c r="A2167" s="1">
        <v>91100094</v>
      </c>
      <c r="B2167" s="3" t="s">
        <v>29</v>
      </c>
      <c r="C2167" s="1">
        <v>11</v>
      </c>
      <c r="D2167" s="1">
        <v>7</v>
      </c>
      <c r="E2167" s="1">
        <v>1140</v>
      </c>
      <c r="H2167" s="1">
        <v>10822</v>
      </c>
      <c r="I2167" s="1">
        <v>72380</v>
      </c>
    </row>
    <row r="2168" spans="1:9" x14ac:dyDescent="0.2">
      <c r="A2168" s="1">
        <v>91200094</v>
      </c>
      <c r="B2168" s="3" t="s">
        <v>29</v>
      </c>
      <c r="C2168" s="1">
        <v>12</v>
      </c>
      <c r="D2168" s="1">
        <v>7</v>
      </c>
      <c r="E2168" s="1">
        <v>1220</v>
      </c>
      <c r="H2168" s="1">
        <v>12382</v>
      </c>
      <c r="I2168" s="1">
        <v>83202</v>
      </c>
    </row>
    <row r="2169" spans="1:9" x14ac:dyDescent="0.2">
      <c r="A2169" s="1">
        <v>91300094</v>
      </c>
      <c r="B2169" s="3" t="s">
        <v>29</v>
      </c>
      <c r="C2169" s="1">
        <v>13</v>
      </c>
      <c r="D2169" s="1">
        <v>7</v>
      </c>
      <c r="E2169" s="1">
        <v>1300</v>
      </c>
      <c r="H2169" s="1">
        <v>13942</v>
      </c>
      <c r="I2169" s="1">
        <v>95584</v>
      </c>
    </row>
    <row r="2170" spans="1:9" x14ac:dyDescent="0.2">
      <c r="A2170" s="1">
        <v>91400094</v>
      </c>
      <c r="B2170" s="3" t="s">
        <v>29</v>
      </c>
      <c r="C2170" s="1">
        <v>14</v>
      </c>
      <c r="D2170" s="1">
        <v>7</v>
      </c>
      <c r="E2170" s="1">
        <v>1380</v>
      </c>
      <c r="H2170" s="1">
        <v>16282</v>
      </c>
      <c r="I2170" s="1">
        <v>109526</v>
      </c>
    </row>
    <row r="2171" spans="1:9" x14ac:dyDescent="0.2">
      <c r="A2171" s="1">
        <v>91500094</v>
      </c>
      <c r="B2171" s="3" t="s">
        <v>29</v>
      </c>
      <c r="C2171" s="1">
        <v>15</v>
      </c>
      <c r="D2171" s="1">
        <v>7</v>
      </c>
      <c r="E2171" s="1">
        <v>1460</v>
      </c>
      <c r="H2171" s="1">
        <v>18622</v>
      </c>
      <c r="I2171" s="1">
        <v>125808</v>
      </c>
    </row>
    <row r="2172" spans="1:9" x14ac:dyDescent="0.2">
      <c r="A2172" s="1">
        <v>91600094</v>
      </c>
      <c r="B2172" s="3" t="s">
        <v>29</v>
      </c>
      <c r="C2172" s="1">
        <v>16</v>
      </c>
      <c r="D2172" s="1">
        <v>7</v>
      </c>
      <c r="E2172" s="1">
        <v>1540</v>
      </c>
      <c r="H2172" s="1">
        <v>20962</v>
      </c>
      <c r="I2172" s="1">
        <v>144430</v>
      </c>
    </row>
    <row r="2173" spans="1:9" x14ac:dyDescent="0.2">
      <c r="A2173" s="1">
        <v>91700094</v>
      </c>
      <c r="B2173" s="3" t="s">
        <v>29</v>
      </c>
      <c r="C2173" s="1">
        <v>17</v>
      </c>
      <c r="D2173" s="1">
        <v>7</v>
      </c>
      <c r="E2173" s="1">
        <v>1640</v>
      </c>
      <c r="H2173" s="1">
        <v>23302</v>
      </c>
      <c r="I2173" s="1">
        <v>165392</v>
      </c>
    </row>
    <row r="2174" spans="1:9" x14ac:dyDescent="0.2">
      <c r="A2174" s="1">
        <v>91800094</v>
      </c>
      <c r="B2174" s="3" t="s">
        <v>29</v>
      </c>
      <c r="C2174" s="1">
        <v>18</v>
      </c>
      <c r="D2174" s="1">
        <v>7</v>
      </c>
      <c r="E2174" s="1">
        <v>1740</v>
      </c>
      <c r="H2174" s="1">
        <v>26617</v>
      </c>
      <c r="I2174" s="1">
        <v>188694</v>
      </c>
    </row>
    <row r="2175" spans="1:9" x14ac:dyDescent="0.2">
      <c r="A2175" s="1">
        <v>91900094</v>
      </c>
      <c r="B2175" s="3" t="s">
        <v>29</v>
      </c>
      <c r="C2175" s="1">
        <v>19</v>
      </c>
      <c r="D2175" s="1">
        <v>7</v>
      </c>
      <c r="E2175" s="1">
        <v>1840</v>
      </c>
      <c r="H2175" s="1">
        <v>29932</v>
      </c>
      <c r="I2175" s="1">
        <v>215311</v>
      </c>
    </row>
    <row r="2176" spans="1:9" x14ac:dyDescent="0.2">
      <c r="A2176" s="1">
        <v>92000094</v>
      </c>
      <c r="B2176" s="3" t="s">
        <v>29</v>
      </c>
      <c r="C2176" s="1">
        <v>20</v>
      </c>
      <c r="D2176" s="1">
        <v>7</v>
      </c>
      <c r="E2176" s="1">
        <v>1940</v>
      </c>
      <c r="H2176" s="1">
        <v>33247</v>
      </c>
      <c r="I2176" s="1">
        <v>245243</v>
      </c>
    </row>
    <row r="2177" spans="1:9" x14ac:dyDescent="0.2">
      <c r="A2177" s="1">
        <v>92100094</v>
      </c>
      <c r="B2177" s="3" t="s">
        <v>29</v>
      </c>
      <c r="C2177" s="1">
        <v>21</v>
      </c>
      <c r="D2177" s="1">
        <v>7</v>
      </c>
      <c r="E2177" s="1">
        <v>2040</v>
      </c>
      <c r="H2177" s="1">
        <v>36562</v>
      </c>
      <c r="I2177" s="1">
        <v>278490</v>
      </c>
    </row>
    <row r="2178" spans="1:9" x14ac:dyDescent="0.2">
      <c r="A2178" s="1">
        <v>92200094</v>
      </c>
      <c r="B2178" s="3" t="s">
        <v>29</v>
      </c>
      <c r="C2178" s="1">
        <v>22</v>
      </c>
      <c r="D2178" s="1">
        <v>7</v>
      </c>
      <c r="E2178" s="1">
        <v>2160</v>
      </c>
      <c r="H2178" s="1">
        <v>41047</v>
      </c>
      <c r="I2178" s="1">
        <v>315052</v>
      </c>
    </row>
    <row r="2179" spans="1:9" x14ac:dyDescent="0.2">
      <c r="A2179" s="1">
        <v>92300094</v>
      </c>
      <c r="B2179" s="3" t="s">
        <v>29</v>
      </c>
      <c r="C2179" s="1">
        <v>23</v>
      </c>
      <c r="D2179" s="1">
        <v>7</v>
      </c>
      <c r="E2179" s="1">
        <v>2280</v>
      </c>
      <c r="H2179" s="1">
        <v>45532</v>
      </c>
      <c r="I2179" s="1">
        <v>356099</v>
      </c>
    </row>
    <row r="2180" spans="1:9" x14ac:dyDescent="0.2">
      <c r="A2180" s="1">
        <v>92400094</v>
      </c>
      <c r="B2180" s="3" t="s">
        <v>29</v>
      </c>
      <c r="C2180" s="1">
        <v>24</v>
      </c>
      <c r="D2180" s="1">
        <v>7</v>
      </c>
      <c r="E2180" s="1">
        <v>2400</v>
      </c>
      <c r="H2180" s="1">
        <v>50017</v>
      </c>
      <c r="I2180" s="1">
        <v>401631</v>
      </c>
    </row>
    <row r="2181" spans="1:9" x14ac:dyDescent="0.2">
      <c r="A2181" s="1">
        <v>92500094</v>
      </c>
      <c r="B2181" s="3" t="s">
        <v>29</v>
      </c>
      <c r="C2181" s="1">
        <v>25</v>
      </c>
      <c r="D2181" s="1">
        <v>7</v>
      </c>
      <c r="E2181" s="1">
        <v>2520</v>
      </c>
      <c r="H2181" s="1">
        <v>54502</v>
      </c>
      <c r="I2181" s="1">
        <v>451648</v>
      </c>
    </row>
    <row r="2182" spans="1:9" x14ac:dyDescent="0.2">
      <c r="A2182" s="1">
        <v>92600094</v>
      </c>
      <c r="B2182" s="3" t="s">
        <v>29</v>
      </c>
      <c r="C2182" s="1">
        <v>26</v>
      </c>
      <c r="D2182" s="1">
        <v>7</v>
      </c>
      <c r="E2182" s="1">
        <v>2640</v>
      </c>
      <c r="H2182" s="1">
        <v>60352</v>
      </c>
      <c r="I2182" s="1">
        <v>506150</v>
      </c>
    </row>
    <row r="2183" spans="1:9" x14ac:dyDescent="0.2">
      <c r="A2183" s="1">
        <v>92700094</v>
      </c>
      <c r="B2183" s="3" t="s">
        <v>29</v>
      </c>
      <c r="C2183" s="1">
        <v>27</v>
      </c>
      <c r="D2183" s="1">
        <v>7</v>
      </c>
      <c r="E2183" s="1">
        <v>2780</v>
      </c>
      <c r="H2183" s="1">
        <v>66202</v>
      </c>
      <c r="I2183" s="1">
        <v>566502</v>
      </c>
    </row>
    <row r="2184" spans="1:9" x14ac:dyDescent="0.2">
      <c r="A2184" s="1">
        <v>92800094</v>
      </c>
      <c r="B2184" s="3" t="s">
        <v>29</v>
      </c>
      <c r="C2184" s="1">
        <v>28</v>
      </c>
      <c r="D2184" s="1">
        <v>7</v>
      </c>
      <c r="E2184" s="1">
        <v>2920</v>
      </c>
      <c r="H2184" s="1">
        <v>72052</v>
      </c>
      <c r="I2184" s="1">
        <v>632704</v>
      </c>
    </row>
    <row r="2185" spans="1:9" x14ac:dyDescent="0.2">
      <c r="A2185" s="1">
        <v>92900094</v>
      </c>
      <c r="B2185" s="3" t="s">
        <v>29</v>
      </c>
      <c r="C2185" s="1">
        <v>29</v>
      </c>
      <c r="D2185" s="1">
        <v>7</v>
      </c>
      <c r="E2185" s="1">
        <v>3060</v>
      </c>
      <c r="H2185" s="1">
        <v>77902</v>
      </c>
      <c r="I2185" s="1">
        <v>704756</v>
      </c>
    </row>
    <row r="2186" spans="1:9" x14ac:dyDescent="0.2">
      <c r="A2186" s="1">
        <v>93000094</v>
      </c>
      <c r="B2186" s="3" t="s">
        <v>29</v>
      </c>
      <c r="C2186" s="1">
        <v>30</v>
      </c>
      <c r="D2186" s="1">
        <v>7</v>
      </c>
      <c r="E2186" s="1">
        <v>3200</v>
      </c>
      <c r="H2186" s="1">
        <v>85312</v>
      </c>
      <c r="I2186" s="1">
        <v>782658</v>
      </c>
    </row>
    <row r="2187" spans="1:9" x14ac:dyDescent="0.2">
      <c r="A2187" s="1">
        <v>93100094</v>
      </c>
      <c r="B2187" s="3" t="s">
        <v>29</v>
      </c>
      <c r="C2187" s="1">
        <v>31</v>
      </c>
      <c r="D2187" s="1">
        <v>7</v>
      </c>
      <c r="E2187" s="1">
        <v>3340</v>
      </c>
      <c r="H2187" s="1">
        <v>92722</v>
      </c>
      <c r="I2187" s="1">
        <v>867970</v>
      </c>
    </row>
    <row r="2188" spans="1:9" x14ac:dyDescent="0.2">
      <c r="A2188" s="1">
        <v>93200094</v>
      </c>
      <c r="B2188" s="3" t="s">
        <v>29</v>
      </c>
      <c r="C2188" s="1">
        <v>32</v>
      </c>
      <c r="D2188" s="1">
        <v>7</v>
      </c>
      <c r="E2188" s="1">
        <v>3500</v>
      </c>
      <c r="H2188" s="1">
        <v>100132</v>
      </c>
      <c r="I2188" s="1">
        <v>960692</v>
      </c>
    </row>
    <row r="2189" spans="1:9" x14ac:dyDescent="0.2">
      <c r="A2189" s="1">
        <v>93300094</v>
      </c>
      <c r="B2189" s="3" t="s">
        <v>29</v>
      </c>
      <c r="C2189" s="1">
        <v>33</v>
      </c>
      <c r="D2189" s="1">
        <v>7</v>
      </c>
      <c r="E2189" s="1">
        <v>3660</v>
      </c>
      <c r="H2189" s="1">
        <v>107542</v>
      </c>
      <c r="I2189" s="1">
        <v>1060824</v>
      </c>
    </row>
    <row r="2190" spans="1:9" x14ac:dyDescent="0.2">
      <c r="A2190" s="1">
        <v>93400094</v>
      </c>
      <c r="B2190" s="3" t="s">
        <v>29</v>
      </c>
      <c r="C2190" s="1">
        <v>34</v>
      </c>
      <c r="D2190" s="1">
        <v>7</v>
      </c>
      <c r="E2190" s="1">
        <v>3820</v>
      </c>
      <c r="H2190" s="1">
        <v>116707</v>
      </c>
      <c r="I2190" s="1">
        <v>1168366</v>
      </c>
    </row>
    <row r="2191" spans="1:9" x14ac:dyDescent="0.2">
      <c r="A2191" s="1">
        <v>93500094</v>
      </c>
      <c r="B2191" s="3" t="s">
        <v>29</v>
      </c>
      <c r="C2191" s="1">
        <v>35</v>
      </c>
      <c r="D2191" s="1">
        <v>7</v>
      </c>
      <c r="E2191" s="1">
        <v>3980</v>
      </c>
      <c r="H2191" s="1">
        <v>125872</v>
      </c>
      <c r="I2191" s="1">
        <v>1285073</v>
      </c>
    </row>
    <row r="2192" spans="1:9" x14ac:dyDescent="0.2">
      <c r="A2192" s="1">
        <v>93600094</v>
      </c>
      <c r="B2192" s="3" t="s">
        <v>29</v>
      </c>
      <c r="C2192" s="1">
        <v>36</v>
      </c>
      <c r="D2192" s="1">
        <v>7</v>
      </c>
      <c r="E2192" s="1">
        <v>4140</v>
      </c>
      <c r="H2192" s="1">
        <v>135037</v>
      </c>
      <c r="I2192" s="1">
        <v>1410945</v>
      </c>
    </row>
    <row r="2193" spans="1:9" x14ac:dyDescent="0.2">
      <c r="A2193" s="1">
        <v>93700094</v>
      </c>
      <c r="B2193" s="3" t="s">
        <v>29</v>
      </c>
      <c r="C2193" s="1">
        <v>37</v>
      </c>
      <c r="D2193" s="1">
        <v>7</v>
      </c>
      <c r="E2193" s="1">
        <v>4320</v>
      </c>
      <c r="H2193" s="1">
        <v>144202</v>
      </c>
      <c r="I2193" s="1">
        <v>1545982</v>
      </c>
    </row>
    <row r="2194" spans="1:9" x14ac:dyDescent="0.2">
      <c r="A2194" s="1">
        <v>93800094</v>
      </c>
      <c r="B2194" s="3" t="s">
        <v>29</v>
      </c>
      <c r="C2194" s="1">
        <v>38</v>
      </c>
      <c r="D2194" s="1">
        <v>7</v>
      </c>
      <c r="E2194" s="1">
        <v>4500</v>
      </c>
      <c r="H2194" s="1">
        <v>155317</v>
      </c>
      <c r="I2194" s="1">
        <v>1690184</v>
      </c>
    </row>
    <row r="2195" spans="1:9" x14ac:dyDescent="0.2">
      <c r="A2195" s="1">
        <v>93900094</v>
      </c>
      <c r="B2195" s="3" t="s">
        <v>29</v>
      </c>
      <c r="C2195" s="1">
        <v>39</v>
      </c>
      <c r="D2195" s="1">
        <v>7</v>
      </c>
      <c r="E2195" s="1">
        <v>4680</v>
      </c>
      <c r="H2195" s="1">
        <v>166432</v>
      </c>
      <c r="I2195" s="1">
        <v>1845501</v>
      </c>
    </row>
    <row r="2196" spans="1:9" x14ac:dyDescent="0.2">
      <c r="A2196" s="1">
        <v>94000094</v>
      </c>
      <c r="B2196" s="3" t="s">
        <v>29</v>
      </c>
      <c r="C2196" s="1">
        <v>40</v>
      </c>
      <c r="D2196" s="1">
        <v>7</v>
      </c>
      <c r="E2196" s="1">
        <v>4860</v>
      </c>
      <c r="H2196" s="1">
        <v>177547</v>
      </c>
      <c r="I2196" s="1">
        <v>2011933</v>
      </c>
    </row>
    <row r="2197" spans="1:9" x14ac:dyDescent="0.2">
      <c r="A2197" s="1">
        <v>94100094</v>
      </c>
      <c r="B2197" s="3" t="s">
        <v>29</v>
      </c>
      <c r="C2197" s="1">
        <v>41</v>
      </c>
      <c r="D2197" s="1">
        <v>7</v>
      </c>
      <c r="E2197" s="1">
        <v>5040</v>
      </c>
      <c r="H2197" s="1">
        <v>188662</v>
      </c>
      <c r="I2197" s="1">
        <v>2189480</v>
      </c>
    </row>
    <row r="2198" spans="1:9" x14ac:dyDescent="0.2">
      <c r="A2198" s="1">
        <v>94200094</v>
      </c>
      <c r="B2198" s="3" t="s">
        <v>29</v>
      </c>
      <c r="C2198" s="1">
        <v>42</v>
      </c>
      <c r="D2198" s="1">
        <v>7</v>
      </c>
      <c r="E2198" s="1">
        <v>5240</v>
      </c>
      <c r="H2198" s="1">
        <v>201922</v>
      </c>
      <c r="I2198" s="1">
        <v>2378142</v>
      </c>
    </row>
    <row r="2199" spans="1:9" x14ac:dyDescent="0.2">
      <c r="A2199" s="1">
        <v>94300094</v>
      </c>
      <c r="B2199" s="3" t="s">
        <v>29</v>
      </c>
      <c r="C2199" s="1">
        <v>43</v>
      </c>
      <c r="D2199" s="1">
        <v>7</v>
      </c>
      <c r="E2199" s="1">
        <v>5440</v>
      </c>
      <c r="H2199" s="1">
        <v>215182</v>
      </c>
      <c r="I2199" s="1">
        <v>2580064</v>
      </c>
    </row>
    <row r="2200" spans="1:9" x14ac:dyDescent="0.2">
      <c r="A2200" s="1">
        <v>94400094</v>
      </c>
      <c r="B2200" s="3" t="s">
        <v>29</v>
      </c>
      <c r="C2200" s="1">
        <v>44</v>
      </c>
      <c r="D2200" s="1">
        <v>7</v>
      </c>
      <c r="E2200" s="1">
        <v>5640</v>
      </c>
      <c r="H2200" s="1">
        <v>228442</v>
      </c>
      <c r="I2200" s="1">
        <v>2795246</v>
      </c>
    </row>
    <row r="2201" spans="1:9" x14ac:dyDescent="0.2">
      <c r="A2201" s="1">
        <v>94500094</v>
      </c>
      <c r="B2201" s="3" t="s">
        <v>29</v>
      </c>
      <c r="C2201" s="1">
        <v>45</v>
      </c>
      <c r="D2201" s="1">
        <v>7</v>
      </c>
      <c r="E2201" s="1">
        <v>5840</v>
      </c>
      <c r="H2201" s="1">
        <v>241702</v>
      </c>
      <c r="I2201" s="1">
        <v>3023688</v>
      </c>
    </row>
    <row r="2202" spans="1:9" x14ac:dyDescent="0.2">
      <c r="A2202" s="1">
        <v>94600094</v>
      </c>
      <c r="B2202" s="3" t="s">
        <v>29</v>
      </c>
      <c r="C2202" s="1">
        <v>46</v>
      </c>
      <c r="D2202" s="1">
        <v>7</v>
      </c>
      <c r="E2202" s="1">
        <v>6040</v>
      </c>
      <c r="H2202" s="1">
        <v>257302</v>
      </c>
      <c r="I2202" s="1">
        <v>3265390</v>
      </c>
    </row>
    <row r="2203" spans="1:9" x14ac:dyDescent="0.2">
      <c r="A2203" s="1">
        <v>94700094</v>
      </c>
      <c r="B2203" s="3" t="s">
        <v>29</v>
      </c>
      <c r="C2203" s="1">
        <v>47</v>
      </c>
      <c r="D2203" s="1">
        <v>7</v>
      </c>
      <c r="E2203" s="1">
        <v>6260</v>
      </c>
      <c r="H2203" s="1">
        <v>272902</v>
      </c>
      <c r="I2203" s="1">
        <v>3522692</v>
      </c>
    </row>
    <row r="2204" spans="1:9" x14ac:dyDescent="0.2">
      <c r="A2204" s="1">
        <v>94800094</v>
      </c>
      <c r="B2204" s="3" t="s">
        <v>29</v>
      </c>
      <c r="C2204" s="1">
        <v>48</v>
      </c>
      <c r="D2204" s="1">
        <v>7</v>
      </c>
      <c r="E2204" s="1">
        <v>6480</v>
      </c>
      <c r="H2204" s="1">
        <v>288502</v>
      </c>
      <c r="I2204" s="1">
        <v>3795594</v>
      </c>
    </row>
    <row r="2205" spans="1:9" x14ac:dyDescent="0.2">
      <c r="A2205" s="1">
        <v>94900094</v>
      </c>
      <c r="B2205" s="3" t="s">
        <v>29</v>
      </c>
      <c r="C2205" s="1">
        <v>49</v>
      </c>
      <c r="D2205" s="1">
        <v>7</v>
      </c>
      <c r="E2205" s="1">
        <v>6700</v>
      </c>
      <c r="H2205" s="1">
        <v>304102</v>
      </c>
      <c r="I2205" s="1">
        <v>4084096</v>
      </c>
    </row>
    <row r="2206" spans="1:9" x14ac:dyDescent="0.2">
      <c r="A2206" s="1">
        <v>95000094</v>
      </c>
      <c r="B2206" s="3" t="s">
        <v>29</v>
      </c>
      <c r="C2206" s="1">
        <v>50</v>
      </c>
      <c r="D2206" s="1">
        <v>7</v>
      </c>
      <c r="E2206" s="1">
        <v>6920</v>
      </c>
      <c r="H2206" s="1">
        <v>322237</v>
      </c>
      <c r="I2206" s="1">
        <v>4388198</v>
      </c>
    </row>
    <row r="2207" spans="1:9" x14ac:dyDescent="0.2">
      <c r="A2207" s="1">
        <v>90100095</v>
      </c>
      <c r="B2207" s="3" t="s">
        <v>29</v>
      </c>
      <c r="C2207" s="1">
        <v>1</v>
      </c>
      <c r="D2207" s="1">
        <v>7</v>
      </c>
      <c r="E2207" s="1">
        <v>960</v>
      </c>
      <c r="H2207" s="1">
        <v>1901</v>
      </c>
      <c r="I2207" s="1">
        <v>75000</v>
      </c>
    </row>
    <row r="2208" spans="1:9" x14ac:dyDescent="0.2">
      <c r="A2208" s="1">
        <v>90200095</v>
      </c>
      <c r="B2208" s="3" t="s">
        <v>29</v>
      </c>
      <c r="C2208" s="1">
        <v>2</v>
      </c>
      <c r="D2208" s="1">
        <v>7</v>
      </c>
      <c r="E2208" s="1">
        <v>1020</v>
      </c>
      <c r="H2208" s="1">
        <v>2661</v>
      </c>
      <c r="I2208" s="1">
        <v>76901</v>
      </c>
    </row>
    <row r="2209" spans="1:9" x14ac:dyDescent="0.2">
      <c r="A2209" s="1">
        <v>90300095</v>
      </c>
      <c r="B2209" s="3" t="s">
        <v>29</v>
      </c>
      <c r="C2209" s="1">
        <v>3</v>
      </c>
      <c r="D2209" s="1">
        <v>7</v>
      </c>
      <c r="E2209" s="1">
        <v>1080</v>
      </c>
      <c r="H2209" s="1">
        <v>3422</v>
      </c>
      <c r="I2209" s="1">
        <v>79562</v>
      </c>
    </row>
    <row r="2210" spans="1:9" x14ac:dyDescent="0.2">
      <c r="A2210" s="1">
        <v>90400095</v>
      </c>
      <c r="B2210" s="3" t="s">
        <v>29</v>
      </c>
      <c r="C2210" s="1">
        <v>4</v>
      </c>
      <c r="D2210" s="1">
        <v>7</v>
      </c>
      <c r="E2210" s="1">
        <v>1140</v>
      </c>
      <c r="H2210" s="1">
        <v>4182</v>
      </c>
      <c r="I2210" s="1">
        <v>82984</v>
      </c>
    </row>
    <row r="2211" spans="1:9" x14ac:dyDescent="0.2">
      <c r="A2211" s="1">
        <v>90500095</v>
      </c>
      <c r="B2211" s="3" t="s">
        <v>29</v>
      </c>
      <c r="C2211" s="1">
        <v>5</v>
      </c>
      <c r="D2211" s="1">
        <v>7</v>
      </c>
      <c r="E2211" s="1">
        <v>1200</v>
      </c>
      <c r="H2211" s="1">
        <v>4943</v>
      </c>
      <c r="I2211" s="1">
        <v>87166</v>
      </c>
    </row>
    <row r="2212" spans="1:9" x14ac:dyDescent="0.2">
      <c r="A2212" s="1">
        <v>90600095</v>
      </c>
      <c r="B2212" s="3" t="s">
        <v>29</v>
      </c>
      <c r="C2212" s="1">
        <v>6</v>
      </c>
      <c r="D2212" s="1">
        <v>7</v>
      </c>
      <c r="E2212" s="1">
        <v>1260</v>
      </c>
      <c r="H2212" s="1">
        <v>6210</v>
      </c>
      <c r="I2212" s="1">
        <v>92109</v>
      </c>
    </row>
    <row r="2213" spans="1:9" x14ac:dyDescent="0.2">
      <c r="A2213" s="1">
        <v>90700095</v>
      </c>
      <c r="B2213" s="3" t="s">
        <v>29</v>
      </c>
      <c r="C2213" s="1">
        <v>7</v>
      </c>
      <c r="D2213" s="1">
        <v>7</v>
      </c>
      <c r="E2213" s="1">
        <v>1350</v>
      </c>
      <c r="H2213" s="1">
        <v>7478</v>
      </c>
      <c r="I2213" s="1">
        <v>98319</v>
      </c>
    </row>
    <row r="2214" spans="1:9" x14ac:dyDescent="0.2">
      <c r="A2214" s="1">
        <v>90800095</v>
      </c>
      <c r="B2214" s="3" t="s">
        <v>29</v>
      </c>
      <c r="C2214" s="1">
        <v>8</v>
      </c>
      <c r="D2214" s="1">
        <v>7</v>
      </c>
      <c r="E2214" s="1">
        <v>1440</v>
      </c>
      <c r="H2214" s="1">
        <v>8745</v>
      </c>
      <c r="I2214" s="1">
        <v>105797</v>
      </c>
    </row>
    <row r="2215" spans="1:9" x14ac:dyDescent="0.2">
      <c r="A2215" s="1">
        <v>90900095</v>
      </c>
      <c r="B2215" s="3" t="s">
        <v>29</v>
      </c>
      <c r="C2215" s="1">
        <v>9</v>
      </c>
      <c r="D2215" s="1">
        <v>7</v>
      </c>
      <c r="E2215" s="1">
        <v>1530</v>
      </c>
      <c r="H2215" s="1">
        <v>10013</v>
      </c>
      <c r="I2215" s="1">
        <v>114542</v>
      </c>
    </row>
    <row r="2216" spans="1:9" x14ac:dyDescent="0.2">
      <c r="A2216" s="1">
        <v>91000095</v>
      </c>
      <c r="B2216" s="3" t="s">
        <v>29</v>
      </c>
      <c r="C2216" s="1">
        <v>10</v>
      </c>
      <c r="D2216" s="1">
        <v>7</v>
      </c>
      <c r="E2216" s="1">
        <v>1620</v>
      </c>
      <c r="H2216" s="1">
        <v>12041</v>
      </c>
      <c r="I2216" s="1">
        <v>124555</v>
      </c>
    </row>
    <row r="2217" spans="1:9" x14ac:dyDescent="0.2">
      <c r="A2217" s="1">
        <v>91100095</v>
      </c>
      <c r="B2217" s="3" t="s">
        <v>29</v>
      </c>
      <c r="C2217" s="1">
        <v>11</v>
      </c>
      <c r="D2217" s="1">
        <v>7</v>
      </c>
      <c r="E2217" s="1">
        <v>1710</v>
      </c>
      <c r="H2217" s="1">
        <v>14069</v>
      </c>
      <c r="I2217" s="1">
        <v>136596</v>
      </c>
    </row>
    <row r="2218" spans="1:9" x14ac:dyDescent="0.2">
      <c r="A2218" s="1">
        <v>91200095</v>
      </c>
      <c r="B2218" s="3" t="s">
        <v>29</v>
      </c>
      <c r="C2218" s="1">
        <v>12</v>
      </c>
      <c r="D2218" s="1">
        <v>7</v>
      </c>
      <c r="E2218" s="1">
        <v>1830</v>
      </c>
      <c r="H2218" s="1">
        <v>16097</v>
      </c>
      <c r="I2218" s="1">
        <v>150665</v>
      </c>
    </row>
    <row r="2219" spans="1:9" x14ac:dyDescent="0.2">
      <c r="A2219" s="1">
        <v>91300095</v>
      </c>
      <c r="B2219" s="3" t="s">
        <v>29</v>
      </c>
      <c r="C2219" s="1">
        <v>13</v>
      </c>
      <c r="D2219" s="1">
        <v>7</v>
      </c>
      <c r="E2219" s="1">
        <v>1950</v>
      </c>
      <c r="H2219" s="1">
        <v>18125</v>
      </c>
      <c r="I2219" s="1">
        <v>166762</v>
      </c>
    </row>
    <row r="2220" spans="1:9" x14ac:dyDescent="0.2">
      <c r="A2220" s="1">
        <v>91400095</v>
      </c>
      <c r="B2220" s="3" t="s">
        <v>29</v>
      </c>
      <c r="C2220" s="1">
        <v>14</v>
      </c>
      <c r="D2220" s="1">
        <v>7</v>
      </c>
      <c r="E2220" s="1">
        <v>2070</v>
      </c>
      <c r="H2220" s="1">
        <v>21167</v>
      </c>
      <c r="I2220" s="1">
        <v>184887</v>
      </c>
    </row>
    <row r="2221" spans="1:9" x14ac:dyDescent="0.2">
      <c r="A2221" s="1">
        <v>91500095</v>
      </c>
      <c r="B2221" s="3" t="s">
        <v>29</v>
      </c>
      <c r="C2221" s="1">
        <v>15</v>
      </c>
      <c r="D2221" s="1">
        <v>7</v>
      </c>
      <c r="E2221" s="1">
        <v>2190</v>
      </c>
      <c r="H2221" s="1">
        <v>24209</v>
      </c>
      <c r="I2221" s="1">
        <v>206054</v>
      </c>
    </row>
    <row r="2222" spans="1:9" x14ac:dyDescent="0.2">
      <c r="A2222" s="1">
        <v>91600095</v>
      </c>
      <c r="B2222" s="3" t="s">
        <v>29</v>
      </c>
      <c r="C2222" s="1">
        <v>16</v>
      </c>
      <c r="D2222" s="1">
        <v>7</v>
      </c>
      <c r="E2222" s="1">
        <v>2310</v>
      </c>
      <c r="H2222" s="1">
        <v>27251</v>
      </c>
      <c r="I2222" s="1">
        <v>230263</v>
      </c>
    </row>
    <row r="2223" spans="1:9" x14ac:dyDescent="0.2">
      <c r="A2223" s="1">
        <v>91700095</v>
      </c>
      <c r="B2223" s="3" t="s">
        <v>29</v>
      </c>
      <c r="C2223" s="1">
        <v>17</v>
      </c>
      <c r="D2223" s="1">
        <v>7</v>
      </c>
      <c r="E2223" s="1">
        <v>2460</v>
      </c>
      <c r="H2223" s="1">
        <v>30293</v>
      </c>
      <c r="I2223" s="1">
        <v>257514</v>
      </c>
    </row>
    <row r="2224" spans="1:9" x14ac:dyDescent="0.2">
      <c r="A2224" s="1">
        <v>91800095</v>
      </c>
      <c r="B2224" s="3" t="s">
        <v>29</v>
      </c>
      <c r="C2224" s="1">
        <v>18</v>
      </c>
      <c r="D2224" s="1">
        <v>7</v>
      </c>
      <c r="E2224" s="1">
        <v>2610</v>
      </c>
      <c r="H2224" s="1">
        <v>34602</v>
      </c>
      <c r="I2224" s="1">
        <v>287807</v>
      </c>
    </row>
    <row r="2225" spans="1:9" x14ac:dyDescent="0.2">
      <c r="A2225" s="1">
        <v>91900095</v>
      </c>
      <c r="B2225" s="3" t="s">
        <v>29</v>
      </c>
      <c r="C2225" s="1">
        <v>19</v>
      </c>
      <c r="D2225" s="1">
        <v>7</v>
      </c>
      <c r="E2225" s="1">
        <v>2760</v>
      </c>
      <c r="H2225" s="1">
        <v>38912</v>
      </c>
      <c r="I2225" s="1">
        <v>322409</v>
      </c>
    </row>
    <row r="2226" spans="1:9" x14ac:dyDescent="0.2">
      <c r="A2226" s="1">
        <v>92000095</v>
      </c>
      <c r="B2226" s="3" t="s">
        <v>29</v>
      </c>
      <c r="C2226" s="1">
        <v>20</v>
      </c>
      <c r="D2226" s="1">
        <v>7</v>
      </c>
      <c r="E2226" s="1">
        <v>2910</v>
      </c>
      <c r="H2226" s="1">
        <v>43221</v>
      </c>
      <c r="I2226" s="1">
        <v>361321</v>
      </c>
    </row>
    <row r="2227" spans="1:9" x14ac:dyDescent="0.2">
      <c r="A2227" s="1">
        <v>92100095</v>
      </c>
      <c r="B2227" s="3" t="s">
        <v>29</v>
      </c>
      <c r="C2227" s="1">
        <v>21</v>
      </c>
      <c r="D2227" s="1">
        <v>7</v>
      </c>
      <c r="E2227" s="1">
        <v>3060</v>
      </c>
      <c r="H2227" s="1">
        <v>47531</v>
      </c>
      <c r="I2227" s="1">
        <v>404542</v>
      </c>
    </row>
    <row r="2228" spans="1:9" x14ac:dyDescent="0.2">
      <c r="A2228" s="1">
        <v>92200095</v>
      </c>
      <c r="B2228" s="3" t="s">
        <v>29</v>
      </c>
      <c r="C2228" s="1">
        <v>22</v>
      </c>
      <c r="D2228" s="1">
        <v>7</v>
      </c>
      <c r="E2228" s="1">
        <v>3240</v>
      </c>
      <c r="H2228" s="1">
        <v>53361</v>
      </c>
      <c r="I2228" s="1">
        <v>452073</v>
      </c>
    </row>
    <row r="2229" spans="1:9" x14ac:dyDescent="0.2">
      <c r="A2229" s="1">
        <v>92300095</v>
      </c>
      <c r="B2229" s="3" t="s">
        <v>29</v>
      </c>
      <c r="C2229" s="1">
        <v>23</v>
      </c>
      <c r="D2229" s="1">
        <v>7</v>
      </c>
      <c r="E2229" s="1">
        <v>3420</v>
      </c>
      <c r="H2229" s="1">
        <v>59192</v>
      </c>
      <c r="I2229" s="1">
        <v>505434</v>
      </c>
    </row>
    <row r="2230" spans="1:9" x14ac:dyDescent="0.2">
      <c r="A2230" s="1">
        <v>92400095</v>
      </c>
      <c r="B2230" s="3" t="s">
        <v>29</v>
      </c>
      <c r="C2230" s="1">
        <v>24</v>
      </c>
      <c r="D2230" s="1">
        <v>7</v>
      </c>
      <c r="E2230" s="1">
        <v>3600</v>
      </c>
      <c r="H2230" s="1">
        <v>65022</v>
      </c>
      <c r="I2230" s="1">
        <v>564626</v>
      </c>
    </row>
    <row r="2231" spans="1:9" x14ac:dyDescent="0.2">
      <c r="A2231" s="1">
        <v>92500095</v>
      </c>
      <c r="B2231" s="3" t="s">
        <v>29</v>
      </c>
      <c r="C2231" s="1">
        <v>25</v>
      </c>
      <c r="D2231" s="1">
        <v>7</v>
      </c>
      <c r="E2231" s="1">
        <v>3780</v>
      </c>
      <c r="H2231" s="1">
        <v>70853</v>
      </c>
      <c r="I2231" s="1">
        <v>629648</v>
      </c>
    </row>
    <row r="2232" spans="1:9" x14ac:dyDescent="0.2">
      <c r="A2232" s="1">
        <v>92600095</v>
      </c>
      <c r="B2232" s="3" t="s">
        <v>29</v>
      </c>
      <c r="C2232" s="1">
        <v>26</v>
      </c>
      <c r="D2232" s="1">
        <v>7</v>
      </c>
      <c r="E2232" s="1">
        <v>3960</v>
      </c>
      <c r="H2232" s="1">
        <v>78458</v>
      </c>
      <c r="I2232" s="1">
        <v>700501</v>
      </c>
    </row>
    <row r="2233" spans="1:9" x14ac:dyDescent="0.2">
      <c r="A2233" s="1">
        <v>92700095</v>
      </c>
      <c r="B2233" s="3" t="s">
        <v>29</v>
      </c>
      <c r="C2233" s="1">
        <v>27</v>
      </c>
      <c r="D2233" s="1">
        <v>7</v>
      </c>
      <c r="E2233" s="1">
        <v>4170</v>
      </c>
      <c r="H2233" s="1">
        <v>86063</v>
      </c>
      <c r="I2233" s="1">
        <v>778959</v>
      </c>
    </row>
    <row r="2234" spans="1:9" x14ac:dyDescent="0.2">
      <c r="A2234" s="1">
        <v>92800095</v>
      </c>
      <c r="B2234" s="3" t="s">
        <v>29</v>
      </c>
      <c r="C2234" s="1">
        <v>28</v>
      </c>
      <c r="D2234" s="1">
        <v>7</v>
      </c>
      <c r="E2234" s="1">
        <v>4380</v>
      </c>
      <c r="H2234" s="1">
        <v>93668</v>
      </c>
      <c r="I2234" s="1">
        <v>865022</v>
      </c>
    </row>
    <row r="2235" spans="1:9" x14ac:dyDescent="0.2">
      <c r="A2235" s="1">
        <v>92900095</v>
      </c>
      <c r="B2235" s="3" t="s">
        <v>29</v>
      </c>
      <c r="C2235" s="1">
        <v>29</v>
      </c>
      <c r="D2235" s="1">
        <v>7</v>
      </c>
      <c r="E2235" s="1">
        <v>4590</v>
      </c>
      <c r="H2235" s="1">
        <v>101273</v>
      </c>
      <c r="I2235" s="1">
        <v>958690</v>
      </c>
    </row>
    <row r="2236" spans="1:9" x14ac:dyDescent="0.2">
      <c r="A2236" s="1">
        <v>93000095</v>
      </c>
      <c r="B2236" s="3" t="s">
        <v>29</v>
      </c>
      <c r="C2236" s="1">
        <v>30</v>
      </c>
      <c r="D2236" s="1">
        <v>7</v>
      </c>
      <c r="E2236" s="1">
        <v>4800</v>
      </c>
      <c r="H2236" s="1">
        <v>110906</v>
      </c>
      <c r="I2236" s="1">
        <v>1059963</v>
      </c>
    </row>
    <row r="2237" spans="1:9" x14ac:dyDescent="0.2">
      <c r="A2237" s="1">
        <v>93100095</v>
      </c>
      <c r="B2237" s="3" t="s">
        <v>29</v>
      </c>
      <c r="C2237" s="1">
        <v>31</v>
      </c>
      <c r="D2237" s="1">
        <v>7</v>
      </c>
      <c r="E2237" s="1">
        <v>5010</v>
      </c>
      <c r="H2237" s="1">
        <v>120539</v>
      </c>
      <c r="I2237" s="1">
        <v>1170869</v>
      </c>
    </row>
    <row r="2238" spans="1:9" x14ac:dyDescent="0.2">
      <c r="A2238" s="1">
        <v>93200095</v>
      </c>
      <c r="B2238" s="3" t="s">
        <v>29</v>
      </c>
      <c r="C2238" s="1">
        <v>32</v>
      </c>
      <c r="D2238" s="1">
        <v>7</v>
      </c>
      <c r="E2238" s="1">
        <v>5250</v>
      </c>
      <c r="H2238" s="1">
        <v>130172</v>
      </c>
      <c r="I2238" s="1">
        <v>1291408</v>
      </c>
    </row>
    <row r="2239" spans="1:9" x14ac:dyDescent="0.2">
      <c r="A2239" s="1">
        <v>93300095</v>
      </c>
      <c r="B2239" s="3" t="s">
        <v>29</v>
      </c>
      <c r="C2239" s="1">
        <v>33</v>
      </c>
      <c r="D2239" s="1">
        <v>7</v>
      </c>
      <c r="E2239" s="1">
        <v>5490</v>
      </c>
      <c r="H2239" s="1">
        <v>139805</v>
      </c>
      <c r="I2239" s="1">
        <v>1421580</v>
      </c>
    </row>
    <row r="2240" spans="1:9" x14ac:dyDescent="0.2">
      <c r="A2240" s="1">
        <v>93400095</v>
      </c>
      <c r="B2240" s="3" t="s">
        <v>29</v>
      </c>
      <c r="C2240" s="1">
        <v>34</v>
      </c>
      <c r="D2240" s="1">
        <v>7</v>
      </c>
      <c r="E2240" s="1">
        <v>5730</v>
      </c>
      <c r="H2240" s="1">
        <v>151719</v>
      </c>
      <c r="I2240" s="1">
        <v>1561385</v>
      </c>
    </row>
    <row r="2241" spans="1:9" x14ac:dyDescent="0.2">
      <c r="A2241" s="1">
        <v>93500095</v>
      </c>
      <c r="B2241" s="3" t="s">
        <v>29</v>
      </c>
      <c r="C2241" s="1">
        <v>35</v>
      </c>
      <c r="D2241" s="1">
        <v>7</v>
      </c>
      <c r="E2241" s="1">
        <v>5970</v>
      </c>
      <c r="H2241" s="1">
        <v>163634</v>
      </c>
      <c r="I2241" s="1">
        <v>1713104</v>
      </c>
    </row>
    <row r="2242" spans="1:9" x14ac:dyDescent="0.2">
      <c r="A2242" s="1">
        <v>93600095</v>
      </c>
      <c r="B2242" s="3" t="s">
        <v>29</v>
      </c>
      <c r="C2242" s="1">
        <v>36</v>
      </c>
      <c r="D2242" s="1">
        <v>7</v>
      </c>
      <c r="E2242" s="1">
        <v>6210</v>
      </c>
      <c r="H2242" s="1">
        <v>175548</v>
      </c>
      <c r="I2242" s="1">
        <v>1876738</v>
      </c>
    </row>
    <row r="2243" spans="1:9" x14ac:dyDescent="0.2">
      <c r="A2243" s="1">
        <v>93700095</v>
      </c>
      <c r="B2243" s="3" t="s">
        <v>29</v>
      </c>
      <c r="C2243" s="1">
        <v>37</v>
      </c>
      <c r="D2243" s="1">
        <v>7</v>
      </c>
      <c r="E2243" s="1">
        <v>6480</v>
      </c>
      <c r="H2243" s="1">
        <v>187463</v>
      </c>
      <c r="I2243" s="1">
        <v>2052286</v>
      </c>
    </row>
    <row r="2244" spans="1:9" x14ac:dyDescent="0.2">
      <c r="A2244" s="1">
        <v>93800095</v>
      </c>
      <c r="B2244" s="3" t="s">
        <v>29</v>
      </c>
      <c r="C2244" s="1">
        <v>38</v>
      </c>
      <c r="D2244" s="1">
        <v>7</v>
      </c>
      <c r="E2244" s="1">
        <v>6750</v>
      </c>
      <c r="H2244" s="1">
        <v>201912</v>
      </c>
      <c r="I2244" s="1">
        <v>2239749</v>
      </c>
    </row>
    <row r="2245" spans="1:9" x14ac:dyDescent="0.2">
      <c r="A2245" s="1">
        <v>93900095</v>
      </c>
      <c r="B2245" s="3" t="s">
        <v>29</v>
      </c>
      <c r="C2245" s="1">
        <v>39</v>
      </c>
      <c r="D2245" s="1">
        <v>7</v>
      </c>
      <c r="E2245" s="1">
        <v>7020</v>
      </c>
      <c r="H2245" s="1">
        <v>216362</v>
      </c>
      <c r="I2245" s="1">
        <v>2441661</v>
      </c>
    </row>
    <row r="2246" spans="1:9" x14ac:dyDescent="0.2">
      <c r="A2246" s="1">
        <v>94000095</v>
      </c>
      <c r="B2246" s="3" t="s">
        <v>29</v>
      </c>
      <c r="C2246" s="1">
        <v>40</v>
      </c>
      <c r="D2246" s="1">
        <v>7</v>
      </c>
      <c r="E2246" s="1">
        <v>7290</v>
      </c>
      <c r="H2246" s="1">
        <v>230811</v>
      </c>
      <c r="I2246" s="1">
        <v>2658023</v>
      </c>
    </row>
    <row r="2247" spans="1:9" x14ac:dyDescent="0.2">
      <c r="A2247" s="1">
        <v>94100095</v>
      </c>
      <c r="B2247" s="3" t="s">
        <v>29</v>
      </c>
      <c r="C2247" s="1">
        <v>41</v>
      </c>
      <c r="D2247" s="1">
        <v>7</v>
      </c>
      <c r="E2247" s="1">
        <v>7560</v>
      </c>
      <c r="H2247" s="1">
        <v>245261</v>
      </c>
      <c r="I2247" s="1">
        <v>2888834</v>
      </c>
    </row>
    <row r="2248" spans="1:9" x14ac:dyDescent="0.2">
      <c r="A2248" s="1">
        <v>94200095</v>
      </c>
      <c r="B2248" s="3" t="s">
        <v>29</v>
      </c>
      <c r="C2248" s="1">
        <v>42</v>
      </c>
      <c r="D2248" s="1">
        <v>7</v>
      </c>
      <c r="E2248" s="1">
        <v>7860</v>
      </c>
      <c r="H2248" s="1">
        <v>262499</v>
      </c>
      <c r="I2248" s="1">
        <v>3134095</v>
      </c>
    </row>
    <row r="2249" spans="1:9" x14ac:dyDescent="0.2">
      <c r="A2249" s="1">
        <v>94300095</v>
      </c>
      <c r="B2249" s="3" t="s">
        <v>29</v>
      </c>
      <c r="C2249" s="1">
        <v>43</v>
      </c>
      <c r="D2249" s="1">
        <v>7</v>
      </c>
      <c r="E2249" s="1">
        <v>8160</v>
      </c>
      <c r="H2249" s="1">
        <v>279737</v>
      </c>
      <c r="I2249" s="1">
        <v>3396594</v>
      </c>
    </row>
    <row r="2250" spans="1:9" x14ac:dyDescent="0.2">
      <c r="A2250" s="1">
        <v>94400095</v>
      </c>
      <c r="B2250" s="3" t="s">
        <v>29</v>
      </c>
      <c r="C2250" s="1">
        <v>44</v>
      </c>
      <c r="D2250" s="1">
        <v>7</v>
      </c>
      <c r="E2250" s="1">
        <v>8460</v>
      </c>
      <c r="H2250" s="1">
        <v>296975</v>
      </c>
      <c r="I2250" s="1">
        <v>3676331</v>
      </c>
    </row>
    <row r="2251" spans="1:9" x14ac:dyDescent="0.2">
      <c r="A2251" s="1">
        <v>94500095</v>
      </c>
      <c r="B2251" s="3" t="s">
        <v>29</v>
      </c>
      <c r="C2251" s="1">
        <v>45</v>
      </c>
      <c r="D2251" s="1">
        <v>7</v>
      </c>
      <c r="E2251" s="1">
        <v>8760</v>
      </c>
      <c r="H2251" s="1">
        <v>314213</v>
      </c>
      <c r="I2251" s="1">
        <v>3973306</v>
      </c>
    </row>
    <row r="2252" spans="1:9" x14ac:dyDescent="0.2">
      <c r="A2252" s="1">
        <v>94600095</v>
      </c>
      <c r="B2252" s="3" t="s">
        <v>29</v>
      </c>
      <c r="C2252" s="1">
        <v>46</v>
      </c>
      <c r="D2252" s="1">
        <v>7</v>
      </c>
      <c r="E2252" s="1">
        <v>9060</v>
      </c>
      <c r="H2252" s="1">
        <v>334493</v>
      </c>
      <c r="I2252" s="1">
        <v>4287519</v>
      </c>
    </row>
    <row r="2253" spans="1:9" x14ac:dyDescent="0.2">
      <c r="A2253" s="1">
        <v>94700095</v>
      </c>
      <c r="B2253" s="3" t="s">
        <v>29</v>
      </c>
      <c r="C2253" s="1">
        <v>47</v>
      </c>
      <c r="D2253" s="1">
        <v>7</v>
      </c>
      <c r="E2253" s="1">
        <v>9390</v>
      </c>
      <c r="H2253" s="1">
        <v>354773</v>
      </c>
      <c r="I2253" s="1">
        <v>4622012</v>
      </c>
    </row>
    <row r="2254" spans="1:9" x14ac:dyDescent="0.2">
      <c r="A2254" s="1">
        <v>94800095</v>
      </c>
      <c r="B2254" s="3" t="s">
        <v>29</v>
      </c>
      <c r="C2254" s="1">
        <v>48</v>
      </c>
      <c r="D2254" s="1">
        <v>7</v>
      </c>
      <c r="E2254" s="1">
        <v>9720</v>
      </c>
      <c r="H2254" s="1">
        <v>375053</v>
      </c>
      <c r="I2254" s="1">
        <v>4976785</v>
      </c>
    </row>
    <row r="2255" spans="1:9" x14ac:dyDescent="0.2">
      <c r="A2255" s="1">
        <v>94900095</v>
      </c>
      <c r="B2255" s="3" t="s">
        <v>29</v>
      </c>
      <c r="C2255" s="1">
        <v>49</v>
      </c>
      <c r="D2255" s="1">
        <v>7</v>
      </c>
      <c r="E2255" s="1">
        <v>10050</v>
      </c>
      <c r="H2255" s="1">
        <v>395333</v>
      </c>
      <c r="I2255" s="1">
        <v>5351838</v>
      </c>
    </row>
    <row r="2256" spans="1:9" x14ac:dyDescent="0.2">
      <c r="A2256" s="1">
        <v>95000095</v>
      </c>
      <c r="B2256" s="3" t="s">
        <v>29</v>
      </c>
      <c r="C2256" s="1">
        <v>50</v>
      </c>
      <c r="D2256" s="1">
        <v>7</v>
      </c>
      <c r="E2256" s="1">
        <v>10380</v>
      </c>
      <c r="H2256" s="1">
        <v>418908</v>
      </c>
      <c r="I2256" s="1">
        <v>5747171</v>
      </c>
    </row>
    <row r="2257" spans="1:9" x14ac:dyDescent="0.2">
      <c r="A2257" s="1">
        <v>90100101</v>
      </c>
      <c r="B2257" s="3" t="s">
        <v>30</v>
      </c>
      <c r="C2257" s="1">
        <v>1</v>
      </c>
      <c r="D2257" s="1">
        <v>8</v>
      </c>
      <c r="E2257" s="1">
        <v>160</v>
      </c>
      <c r="H2257" s="1">
        <v>750</v>
      </c>
      <c r="I2257" s="1">
        <v>240</v>
      </c>
    </row>
    <row r="2258" spans="1:9" x14ac:dyDescent="0.2">
      <c r="A2258" s="1">
        <v>90200101</v>
      </c>
      <c r="B2258" s="3" t="s">
        <v>30</v>
      </c>
      <c r="C2258" s="1">
        <v>2</v>
      </c>
      <c r="D2258" s="1">
        <v>8</v>
      </c>
      <c r="E2258" s="1">
        <v>170</v>
      </c>
      <c r="H2258" s="1">
        <v>1050</v>
      </c>
      <c r="I2258" s="1">
        <v>990</v>
      </c>
    </row>
    <row r="2259" spans="1:9" x14ac:dyDescent="0.2">
      <c r="A2259" s="1">
        <v>90300101</v>
      </c>
      <c r="B2259" s="3" t="s">
        <v>30</v>
      </c>
      <c r="C2259" s="1">
        <v>3</v>
      </c>
      <c r="D2259" s="1">
        <v>8</v>
      </c>
      <c r="E2259" s="1">
        <v>180</v>
      </c>
      <c r="H2259" s="1">
        <v>1350</v>
      </c>
      <c r="I2259" s="1">
        <v>2040</v>
      </c>
    </row>
    <row r="2260" spans="1:9" x14ac:dyDescent="0.2">
      <c r="A2260" s="1">
        <v>90400101</v>
      </c>
      <c r="B2260" s="3" t="s">
        <v>30</v>
      </c>
      <c r="C2260" s="1">
        <v>4</v>
      </c>
      <c r="D2260" s="1">
        <v>8</v>
      </c>
      <c r="E2260" s="1">
        <v>190</v>
      </c>
      <c r="H2260" s="1">
        <v>1650</v>
      </c>
      <c r="I2260" s="1">
        <v>3390</v>
      </c>
    </row>
    <row r="2261" spans="1:9" x14ac:dyDescent="0.2">
      <c r="A2261" s="1">
        <v>90500101</v>
      </c>
      <c r="B2261" s="3" t="s">
        <v>30</v>
      </c>
      <c r="C2261" s="1">
        <v>5</v>
      </c>
      <c r="D2261" s="1">
        <v>8</v>
      </c>
      <c r="E2261" s="1">
        <v>200</v>
      </c>
      <c r="H2261" s="1">
        <v>1950</v>
      </c>
      <c r="I2261" s="1">
        <v>5040</v>
      </c>
    </row>
    <row r="2262" spans="1:9" x14ac:dyDescent="0.2">
      <c r="A2262" s="1">
        <v>90600101</v>
      </c>
      <c r="B2262" s="3" t="s">
        <v>30</v>
      </c>
      <c r="C2262" s="1">
        <v>6</v>
      </c>
      <c r="D2262" s="1">
        <v>8</v>
      </c>
      <c r="E2262" s="1">
        <v>210</v>
      </c>
      <c r="H2262" s="1">
        <v>2450</v>
      </c>
      <c r="I2262" s="1">
        <v>6990</v>
      </c>
    </row>
    <row r="2263" spans="1:9" x14ac:dyDescent="0.2">
      <c r="A2263" s="1">
        <v>90700101</v>
      </c>
      <c r="B2263" s="3" t="s">
        <v>30</v>
      </c>
      <c r="C2263" s="1">
        <v>7</v>
      </c>
      <c r="D2263" s="1">
        <v>8</v>
      </c>
      <c r="E2263" s="1">
        <v>225</v>
      </c>
      <c r="H2263" s="1">
        <v>2950</v>
      </c>
      <c r="I2263" s="1">
        <v>9440</v>
      </c>
    </row>
    <row r="2264" spans="1:9" x14ac:dyDescent="0.2">
      <c r="A2264" s="1">
        <v>90800101</v>
      </c>
      <c r="B2264" s="3" t="s">
        <v>30</v>
      </c>
      <c r="C2264" s="1">
        <v>8</v>
      </c>
      <c r="D2264" s="1">
        <v>8</v>
      </c>
      <c r="E2264" s="1">
        <v>240</v>
      </c>
      <c r="H2264" s="1">
        <v>3450</v>
      </c>
      <c r="I2264" s="1">
        <v>12390</v>
      </c>
    </row>
    <row r="2265" spans="1:9" x14ac:dyDescent="0.2">
      <c r="A2265" s="1">
        <v>90900101</v>
      </c>
      <c r="B2265" s="3" t="s">
        <v>30</v>
      </c>
      <c r="C2265" s="1">
        <v>9</v>
      </c>
      <c r="D2265" s="1">
        <v>8</v>
      </c>
      <c r="E2265" s="1">
        <v>255</v>
      </c>
      <c r="H2265" s="1">
        <v>3950</v>
      </c>
      <c r="I2265" s="1">
        <v>15840</v>
      </c>
    </row>
    <row r="2266" spans="1:9" x14ac:dyDescent="0.2">
      <c r="A2266" s="1">
        <v>91000101</v>
      </c>
      <c r="B2266" s="3" t="s">
        <v>30</v>
      </c>
      <c r="C2266" s="1">
        <v>10</v>
      </c>
      <c r="D2266" s="1">
        <v>8</v>
      </c>
      <c r="E2266" s="1">
        <v>270</v>
      </c>
      <c r="H2266" s="1">
        <v>4750</v>
      </c>
      <c r="I2266" s="1">
        <v>19790</v>
      </c>
    </row>
    <row r="2267" spans="1:9" x14ac:dyDescent="0.2">
      <c r="A2267" s="1">
        <v>91100101</v>
      </c>
      <c r="B2267" s="3" t="s">
        <v>30</v>
      </c>
      <c r="C2267" s="1">
        <v>11</v>
      </c>
      <c r="D2267" s="1">
        <v>8</v>
      </c>
      <c r="E2267" s="1">
        <v>285</v>
      </c>
      <c r="H2267" s="1">
        <v>5550</v>
      </c>
      <c r="I2267" s="1">
        <v>24540</v>
      </c>
    </row>
    <row r="2268" spans="1:9" x14ac:dyDescent="0.2">
      <c r="A2268" s="1">
        <v>91200101</v>
      </c>
      <c r="B2268" s="3" t="s">
        <v>30</v>
      </c>
      <c r="C2268" s="1">
        <v>12</v>
      </c>
      <c r="D2268" s="1">
        <v>8</v>
      </c>
      <c r="E2268" s="1">
        <v>305</v>
      </c>
      <c r="H2268" s="1">
        <v>6350</v>
      </c>
      <c r="I2268" s="1">
        <v>30090</v>
      </c>
    </row>
    <row r="2269" spans="1:9" x14ac:dyDescent="0.2">
      <c r="A2269" s="1">
        <v>91300101</v>
      </c>
      <c r="B2269" s="3" t="s">
        <v>30</v>
      </c>
      <c r="C2269" s="1">
        <v>13</v>
      </c>
      <c r="D2269" s="1">
        <v>8</v>
      </c>
      <c r="E2269" s="1">
        <v>325</v>
      </c>
      <c r="H2269" s="1">
        <v>7150</v>
      </c>
      <c r="I2269" s="1">
        <v>36440</v>
      </c>
    </row>
    <row r="2270" spans="1:9" x14ac:dyDescent="0.2">
      <c r="A2270" s="1">
        <v>91400101</v>
      </c>
      <c r="B2270" s="3" t="s">
        <v>30</v>
      </c>
      <c r="C2270" s="1">
        <v>14</v>
      </c>
      <c r="D2270" s="1">
        <v>8</v>
      </c>
      <c r="E2270" s="1">
        <v>345</v>
      </c>
      <c r="H2270" s="1">
        <v>8350</v>
      </c>
      <c r="I2270" s="1">
        <v>43590</v>
      </c>
    </row>
    <row r="2271" spans="1:9" x14ac:dyDescent="0.2">
      <c r="A2271" s="1">
        <v>91500101</v>
      </c>
      <c r="B2271" s="3" t="s">
        <v>30</v>
      </c>
      <c r="C2271" s="1">
        <v>15</v>
      </c>
      <c r="D2271" s="1">
        <v>8</v>
      </c>
      <c r="E2271" s="1">
        <v>365</v>
      </c>
      <c r="H2271" s="1">
        <v>9550</v>
      </c>
      <c r="I2271" s="1">
        <v>51940</v>
      </c>
    </row>
    <row r="2272" spans="1:9" x14ac:dyDescent="0.2">
      <c r="A2272" s="1">
        <v>91600101</v>
      </c>
      <c r="B2272" s="3" t="s">
        <v>30</v>
      </c>
      <c r="C2272" s="1">
        <v>16</v>
      </c>
      <c r="D2272" s="1">
        <v>8</v>
      </c>
      <c r="E2272" s="1">
        <v>385</v>
      </c>
      <c r="H2272" s="1">
        <v>10750</v>
      </c>
      <c r="I2272" s="1">
        <v>61490</v>
      </c>
    </row>
    <row r="2273" spans="1:9" x14ac:dyDescent="0.2">
      <c r="A2273" s="1">
        <v>91700101</v>
      </c>
      <c r="B2273" s="3" t="s">
        <v>30</v>
      </c>
      <c r="C2273" s="1">
        <v>17</v>
      </c>
      <c r="D2273" s="1">
        <v>8</v>
      </c>
      <c r="E2273" s="1">
        <v>410</v>
      </c>
      <c r="H2273" s="1">
        <v>11950</v>
      </c>
      <c r="I2273" s="1">
        <v>72240</v>
      </c>
    </row>
    <row r="2274" spans="1:9" x14ac:dyDescent="0.2">
      <c r="A2274" s="1">
        <v>91800101</v>
      </c>
      <c r="B2274" s="3" t="s">
        <v>30</v>
      </c>
      <c r="C2274" s="1">
        <v>18</v>
      </c>
      <c r="D2274" s="1">
        <v>8</v>
      </c>
      <c r="E2274" s="1">
        <v>435</v>
      </c>
      <c r="H2274" s="1">
        <v>13650</v>
      </c>
      <c r="I2274" s="1">
        <v>84190</v>
      </c>
    </row>
    <row r="2275" spans="1:9" x14ac:dyDescent="0.2">
      <c r="A2275" s="1">
        <v>91900101</v>
      </c>
      <c r="B2275" s="3" t="s">
        <v>30</v>
      </c>
      <c r="C2275" s="1">
        <v>19</v>
      </c>
      <c r="D2275" s="1">
        <v>8</v>
      </c>
      <c r="E2275" s="1">
        <v>460</v>
      </c>
      <c r="H2275" s="1">
        <v>15350</v>
      </c>
      <c r="I2275" s="1">
        <v>97840</v>
      </c>
    </row>
    <row r="2276" spans="1:9" x14ac:dyDescent="0.2">
      <c r="A2276" s="1">
        <v>92000101</v>
      </c>
      <c r="B2276" s="3" t="s">
        <v>30</v>
      </c>
      <c r="C2276" s="1">
        <v>20</v>
      </c>
      <c r="D2276" s="1">
        <v>8</v>
      </c>
      <c r="E2276" s="1">
        <v>485</v>
      </c>
      <c r="H2276" s="1">
        <v>17050</v>
      </c>
      <c r="I2276" s="1">
        <v>113190</v>
      </c>
    </row>
    <row r="2277" spans="1:9" x14ac:dyDescent="0.2">
      <c r="A2277" s="1">
        <v>92100101</v>
      </c>
      <c r="B2277" s="3" t="s">
        <v>30</v>
      </c>
      <c r="C2277" s="1">
        <v>21</v>
      </c>
      <c r="D2277" s="1">
        <v>8</v>
      </c>
      <c r="E2277" s="1">
        <v>510</v>
      </c>
      <c r="H2277" s="1">
        <v>18750</v>
      </c>
      <c r="I2277" s="1">
        <v>130240</v>
      </c>
    </row>
    <row r="2278" spans="1:9" x14ac:dyDescent="0.2">
      <c r="A2278" s="1">
        <v>92200101</v>
      </c>
      <c r="B2278" s="3" t="s">
        <v>30</v>
      </c>
      <c r="C2278" s="1">
        <v>22</v>
      </c>
      <c r="D2278" s="1">
        <v>8</v>
      </c>
      <c r="E2278" s="1">
        <v>540</v>
      </c>
      <c r="H2278" s="1">
        <v>21050</v>
      </c>
      <c r="I2278" s="1">
        <v>148990</v>
      </c>
    </row>
    <row r="2279" spans="1:9" x14ac:dyDescent="0.2">
      <c r="A2279" s="1">
        <v>92300101</v>
      </c>
      <c r="B2279" s="3" t="s">
        <v>30</v>
      </c>
      <c r="C2279" s="1">
        <v>23</v>
      </c>
      <c r="D2279" s="1">
        <v>8</v>
      </c>
      <c r="E2279" s="1">
        <v>570</v>
      </c>
      <c r="H2279" s="1">
        <v>23350</v>
      </c>
      <c r="I2279" s="1">
        <v>170040</v>
      </c>
    </row>
    <row r="2280" spans="1:9" x14ac:dyDescent="0.2">
      <c r="A2280" s="1">
        <v>92400101</v>
      </c>
      <c r="B2280" s="3" t="s">
        <v>30</v>
      </c>
      <c r="C2280" s="1">
        <v>24</v>
      </c>
      <c r="D2280" s="1">
        <v>8</v>
      </c>
      <c r="E2280" s="1">
        <v>600</v>
      </c>
      <c r="H2280" s="1">
        <v>25650</v>
      </c>
      <c r="I2280" s="1">
        <v>193390</v>
      </c>
    </row>
    <row r="2281" spans="1:9" x14ac:dyDescent="0.2">
      <c r="A2281" s="1">
        <v>92500101</v>
      </c>
      <c r="B2281" s="3" t="s">
        <v>30</v>
      </c>
      <c r="C2281" s="1">
        <v>25</v>
      </c>
      <c r="D2281" s="1">
        <v>8</v>
      </c>
      <c r="E2281" s="1">
        <v>630</v>
      </c>
      <c r="H2281" s="1">
        <v>27950</v>
      </c>
      <c r="I2281" s="1">
        <v>219040</v>
      </c>
    </row>
    <row r="2282" spans="1:9" x14ac:dyDescent="0.2">
      <c r="A2282" s="1">
        <v>92600101</v>
      </c>
      <c r="B2282" s="3" t="s">
        <v>30</v>
      </c>
      <c r="C2282" s="1">
        <v>26</v>
      </c>
      <c r="D2282" s="1">
        <v>8</v>
      </c>
      <c r="E2282" s="1">
        <v>660</v>
      </c>
      <c r="H2282" s="1">
        <v>30950</v>
      </c>
      <c r="I2282" s="1">
        <v>246990</v>
      </c>
    </row>
    <row r="2283" spans="1:9" x14ac:dyDescent="0.2">
      <c r="A2283" s="1">
        <v>92700101</v>
      </c>
      <c r="B2283" s="3" t="s">
        <v>30</v>
      </c>
      <c r="C2283" s="1">
        <v>27</v>
      </c>
      <c r="D2283" s="1">
        <v>8</v>
      </c>
      <c r="E2283" s="1">
        <v>695</v>
      </c>
      <c r="H2283" s="1">
        <v>33950</v>
      </c>
      <c r="I2283" s="1">
        <v>277940</v>
      </c>
    </row>
    <row r="2284" spans="1:9" x14ac:dyDescent="0.2">
      <c r="A2284" s="1">
        <v>92800101</v>
      </c>
      <c r="B2284" s="3" t="s">
        <v>30</v>
      </c>
      <c r="C2284" s="1">
        <v>28</v>
      </c>
      <c r="D2284" s="1">
        <v>8</v>
      </c>
      <c r="E2284" s="1">
        <v>730</v>
      </c>
      <c r="H2284" s="1">
        <v>36950</v>
      </c>
      <c r="I2284" s="1">
        <v>311890</v>
      </c>
    </row>
    <row r="2285" spans="1:9" x14ac:dyDescent="0.2">
      <c r="A2285" s="1">
        <v>92900101</v>
      </c>
      <c r="B2285" s="3" t="s">
        <v>30</v>
      </c>
      <c r="C2285" s="1">
        <v>29</v>
      </c>
      <c r="D2285" s="1">
        <v>8</v>
      </c>
      <c r="E2285" s="1">
        <v>765</v>
      </c>
      <c r="H2285" s="1">
        <v>39950</v>
      </c>
      <c r="I2285" s="1">
        <v>348840</v>
      </c>
    </row>
    <row r="2286" spans="1:9" x14ac:dyDescent="0.2">
      <c r="A2286" s="1">
        <v>93000101</v>
      </c>
      <c r="B2286" s="3" t="s">
        <v>30</v>
      </c>
      <c r="C2286" s="1">
        <v>30</v>
      </c>
      <c r="D2286" s="1">
        <v>8</v>
      </c>
      <c r="E2286" s="1">
        <v>800</v>
      </c>
      <c r="H2286" s="1">
        <v>43750</v>
      </c>
      <c r="I2286" s="1">
        <v>388790</v>
      </c>
    </row>
    <row r="2287" spans="1:9" x14ac:dyDescent="0.2">
      <c r="A2287" s="1">
        <v>93100101</v>
      </c>
      <c r="B2287" s="3" t="s">
        <v>30</v>
      </c>
      <c r="C2287" s="1">
        <v>31</v>
      </c>
      <c r="D2287" s="1">
        <v>8</v>
      </c>
      <c r="E2287" s="1">
        <v>835</v>
      </c>
      <c r="H2287" s="1">
        <v>47550</v>
      </c>
      <c r="I2287" s="1">
        <v>432540</v>
      </c>
    </row>
    <row r="2288" spans="1:9" x14ac:dyDescent="0.2">
      <c r="A2288" s="1">
        <v>93200101</v>
      </c>
      <c r="B2288" s="3" t="s">
        <v>30</v>
      </c>
      <c r="C2288" s="1">
        <v>32</v>
      </c>
      <c r="D2288" s="1">
        <v>8</v>
      </c>
      <c r="E2288" s="1">
        <v>875</v>
      </c>
      <c r="H2288" s="1">
        <v>51350</v>
      </c>
      <c r="I2288" s="1">
        <v>480090</v>
      </c>
    </row>
    <row r="2289" spans="1:9" x14ac:dyDescent="0.2">
      <c r="A2289" s="1">
        <v>93300101</v>
      </c>
      <c r="B2289" s="3" t="s">
        <v>30</v>
      </c>
      <c r="C2289" s="1">
        <v>33</v>
      </c>
      <c r="D2289" s="1">
        <v>8</v>
      </c>
      <c r="E2289" s="1">
        <v>915</v>
      </c>
      <c r="H2289" s="1">
        <v>55150</v>
      </c>
      <c r="I2289" s="1">
        <v>531440</v>
      </c>
    </row>
    <row r="2290" spans="1:9" x14ac:dyDescent="0.2">
      <c r="A2290" s="1">
        <v>93400101</v>
      </c>
      <c r="B2290" s="3" t="s">
        <v>30</v>
      </c>
      <c r="C2290" s="1">
        <v>34</v>
      </c>
      <c r="D2290" s="1">
        <v>8</v>
      </c>
      <c r="E2290" s="1">
        <v>955</v>
      </c>
      <c r="H2290" s="1">
        <v>59850</v>
      </c>
      <c r="I2290" s="1">
        <v>586590</v>
      </c>
    </row>
    <row r="2291" spans="1:9" x14ac:dyDescent="0.2">
      <c r="A2291" s="1">
        <v>93500101</v>
      </c>
      <c r="B2291" s="3" t="s">
        <v>30</v>
      </c>
      <c r="C2291" s="1">
        <v>35</v>
      </c>
      <c r="D2291" s="1">
        <v>8</v>
      </c>
      <c r="E2291" s="1">
        <v>995</v>
      </c>
      <c r="H2291" s="1">
        <v>64550</v>
      </c>
      <c r="I2291" s="1">
        <v>646440</v>
      </c>
    </row>
    <row r="2292" spans="1:9" x14ac:dyDescent="0.2">
      <c r="A2292" s="1">
        <v>93600101</v>
      </c>
      <c r="B2292" s="3" t="s">
        <v>30</v>
      </c>
      <c r="C2292" s="1">
        <v>36</v>
      </c>
      <c r="D2292" s="1">
        <v>8</v>
      </c>
      <c r="E2292" s="1">
        <v>1035</v>
      </c>
      <c r="H2292" s="1">
        <v>69250</v>
      </c>
      <c r="I2292" s="1">
        <v>710990</v>
      </c>
    </row>
    <row r="2293" spans="1:9" x14ac:dyDescent="0.2">
      <c r="A2293" s="1">
        <v>93700101</v>
      </c>
      <c r="B2293" s="3" t="s">
        <v>30</v>
      </c>
      <c r="C2293" s="1">
        <v>37</v>
      </c>
      <c r="D2293" s="1">
        <v>8</v>
      </c>
      <c r="E2293" s="1">
        <v>1080</v>
      </c>
      <c r="H2293" s="1">
        <v>73950</v>
      </c>
      <c r="I2293" s="1">
        <v>780240</v>
      </c>
    </row>
    <row r="2294" spans="1:9" x14ac:dyDescent="0.2">
      <c r="A2294" s="1">
        <v>93800101</v>
      </c>
      <c r="B2294" s="3" t="s">
        <v>30</v>
      </c>
      <c r="C2294" s="1">
        <v>38</v>
      </c>
      <c r="D2294" s="1">
        <v>8</v>
      </c>
      <c r="E2294" s="1">
        <v>1125</v>
      </c>
      <c r="H2294" s="1">
        <v>79650</v>
      </c>
      <c r="I2294" s="1">
        <v>854190</v>
      </c>
    </row>
    <row r="2295" spans="1:9" x14ac:dyDescent="0.2">
      <c r="A2295" s="1">
        <v>93900101</v>
      </c>
      <c r="B2295" s="3" t="s">
        <v>30</v>
      </c>
      <c r="C2295" s="1">
        <v>39</v>
      </c>
      <c r="D2295" s="1">
        <v>8</v>
      </c>
      <c r="E2295" s="1">
        <v>1170</v>
      </c>
      <c r="H2295" s="1">
        <v>85350</v>
      </c>
      <c r="I2295" s="1">
        <v>933840</v>
      </c>
    </row>
    <row r="2296" spans="1:9" x14ac:dyDescent="0.2">
      <c r="A2296" s="1">
        <v>94000101</v>
      </c>
      <c r="B2296" s="3" t="s">
        <v>30</v>
      </c>
      <c r="C2296" s="1">
        <v>40</v>
      </c>
      <c r="D2296" s="1">
        <v>8</v>
      </c>
      <c r="E2296" s="1">
        <v>1215</v>
      </c>
      <c r="H2296" s="1">
        <v>91050</v>
      </c>
      <c r="I2296" s="1">
        <v>1019190</v>
      </c>
    </row>
    <row r="2297" spans="1:9" x14ac:dyDescent="0.2">
      <c r="A2297" s="1">
        <v>94100101</v>
      </c>
      <c r="B2297" s="3" t="s">
        <v>30</v>
      </c>
      <c r="C2297" s="1">
        <v>41</v>
      </c>
      <c r="D2297" s="1">
        <v>8</v>
      </c>
      <c r="E2297" s="1">
        <v>1260</v>
      </c>
      <c r="H2297" s="1">
        <v>96750</v>
      </c>
      <c r="I2297" s="1">
        <v>1110240</v>
      </c>
    </row>
    <row r="2298" spans="1:9" x14ac:dyDescent="0.2">
      <c r="A2298" s="1">
        <v>94200101</v>
      </c>
      <c r="B2298" s="3" t="s">
        <v>30</v>
      </c>
      <c r="C2298" s="1">
        <v>42</v>
      </c>
      <c r="D2298" s="1">
        <v>8</v>
      </c>
      <c r="E2298" s="1">
        <v>1310</v>
      </c>
      <c r="H2298" s="1">
        <v>103550</v>
      </c>
      <c r="I2298" s="1">
        <v>1206990</v>
      </c>
    </row>
    <row r="2299" spans="1:9" x14ac:dyDescent="0.2">
      <c r="A2299" s="1">
        <v>94300101</v>
      </c>
      <c r="B2299" s="3" t="s">
        <v>30</v>
      </c>
      <c r="C2299" s="1">
        <v>43</v>
      </c>
      <c r="D2299" s="1">
        <v>8</v>
      </c>
      <c r="E2299" s="1">
        <v>1360</v>
      </c>
      <c r="H2299" s="1">
        <v>110350</v>
      </c>
      <c r="I2299" s="1">
        <v>1310540</v>
      </c>
    </row>
    <row r="2300" spans="1:9" x14ac:dyDescent="0.2">
      <c r="A2300" s="1">
        <v>94400101</v>
      </c>
      <c r="B2300" s="3" t="s">
        <v>30</v>
      </c>
      <c r="C2300" s="1">
        <v>44</v>
      </c>
      <c r="D2300" s="1">
        <v>8</v>
      </c>
      <c r="E2300" s="1">
        <v>1410</v>
      </c>
      <c r="H2300" s="1">
        <v>117150</v>
      </c>
      <c r="I2300" s="1">
        <v>1420890</v>
      </c>
    </row>
    <row r="2301" spans="1:9" x14ac:dyDescent="0.2">
      <c r="A2301" s="1">
        <v>94500101</v>
      </c>
      <c r="B2301" s="3" t="s">
        <v>30</v>
      </c>
      <c r="C2301" s="1">
        <v>45</v>
      </c>
      <c r="D2301" s="1">
        <v>8</v>
      </c>
      <c r="E2301" s="1">
        <v>1460</v>
      </c>
      <c r="H2301" s="1">
        <v>123950</v>
      </c>
      <c r="I2301" s="1">
        <v>1538040</v>
      </c>
    </row>
    <row r="2302" spans="1:9" x14ac:dyDescent="0.2">
      <c r="A2302" s="1">
        <v>94600101</v>
      </c>
      <c r="B2302" s="3" t="s">
        <v>30</v>
      </c>
      <c r="C2302" s="1">
        <v>46</v>
      </c>
      <c r="D2302" s="1">
        <v>8</v>
      </c>
      <c r="E2302" s="1">
        <v>1510</v>
      </c>
      <c r="H2302" s="1">
        <v>131950</v>
      </c>
      <c r="I2302" s="1">
        <v>1661990</v>
      </c>
    </row>
    <row r="2303" spans="1:9" x14ac:dyDescent="0.2">
      <c r="A2303" s="1">
        <v>94700101</v>
      </c>
      <c r="B2303" s="3" t="s">
        <v>30</v>
      </c>
      <c r="C2303" s="1">
        <v>47</v>
      </c>
      <c r="D2303" s="1">
        <v>8</v>
      </c>
      <c r="E2303" s="1">
        <v>1565</v>
      </c>
      <c r="H2303" s="1">
        <v>139950</v>
      </c>
      <c r="I2303" s="1">
        <v>1793940</v>
      </c>
    </row>
    <row r="2304" spans="1:9" x14ac:dyDescent="0.2">
      <c r="A2304" s="1">
        <v>94800101</v>
      </c>
      <c r="B2304" s="3" t="s">
        <v>30</v>
      </c>
      <c r="C2304" s="1">
        <v>48</v>
      </c>
      <c r="D2304" s="1">
        <v>8</v>
      </c>
      <c r="E2304" s="1">
        <v>1620</v>
      </c>
      <c r="H2304" s="1">
        <v>147950</v>
      </c>
      <c r="I2304" s="1">
        <v>1933890</v>
      </c>
    </row>
    <row r="2305" spans="1:9" x14ac:dyDescent="0.2">
      <c r="A2305" s="1">
        <v>94900101</v>
      </c>
      <c r="B2305" s="3" t="s">
        <v>30</v>
      </c>
      <c r="C2305" s="1">
        <v>49</v>
      </c>
      <c r="D2305" s="1">
        <v>8</v>
      </c>
      <c r="E2305" s="1">
        <v>1675</v>
      </c>
      <c r="H2305" s="1">
        <v>155950</v>
      </c>
      <c r="I2305" s="1">
        <v>2081840</v>
      </c>
    </row>
    <row r="2306" spans="1:9" x14ac:dyDescent="0.2">
      <c r="A2306" s="1">
        <v>95000101</v>
      </c>
      <c r="B2306" s="3" t="s">
        <v>30</v>
      </c>
      <c r="C2306" s="1">
        <v>50</v>
      </c>
      <c r="D2306" s="1">
        <v>8</v>
      </c>
      <c r="E2306" s="1">
        <v>1730</v>
      </c>
      <c r="H2306" s="1">
        <v>165250</v>
      </c>
      <c r="I2306" s="1">
        <v>2237790</v>
      </c>
    </row>
    <row r="2307" spans="1:9" x14ac:dyDescent="0.2">
      <c r="A2307" s="1">
        <v>90100102</v>
      </c>
      <c r="B2307" s="3" t="s">
        <v>30</v>
      </c>
      <c r="C2307" s="1">
        <v>1</v>
      </c>
      <c r="D2307" s="1">
        <v>8</v>
      </c>
      <c r="E2307" s="1">
        <v>240</v>
      </c>
      <c r="H2307" s="1">
        <v>900</v>
      </c>
      <c r="I2307" s="1">
        <v>1200</v>
      </c>
    </row>
    <row r="2308" spans="1:9" x14ac:dyDescent="0.2">
      <c r="A2308" s="1">
        <v>90200102</v>
      </c>
      <c r="B2308" s="3" t="s">
        <v>30</v>
      </c>
      <c r="C2308" s="1">
        <v>2</v>
      </c>
      <c r="D2308" s="1">
        <v>8</v>
      </c>
      <c r="E2308" s="1">
        <v>255</v>
      </c>
      <c r="H2308" s="1">
        <v>1260</v>
      </c>
      <c r="I2308" s="1">
        <v>2100</v>
      </c>
    </row>
    <row r="2309" spans="1:9" x14ac:dyDescent="0.2">
      <c r="A2309" s="1">
        <v>90300102</v>
      </c>
      <c r="B2309" s="3" t="s">
        <v>30</v>
      </c>
      <c r="C2309" s="1">
        <v>3</v>
      </c>
      <c r="D2309" s="1">
        <v>8</v>
      </c>
      <c r="E2309" s="1">
        <v>270</v>
      </c>
      <c r="H2309" s="1">
        <v>1620</v>
      </c>
      <c r="I2309" s="1">
        <v>3360</v>
      </c>
    </row>
    <row r="2310" spans="1:9" x14ac:dyDescent="0.2">
      <c r="A2310" s="1">
        <v>90400102</v>
      </c>
      <c r="B2310" s="3" t="s">
        <v>30</v>
      </c>
      <c r="C2310" s="1">
        <v>4</v>
      </c>
      <c r="D2310" s="1">
        <v>8</v>
      </c>
      <c r="E2310" s="1">
        <v>285</v>
      </c>
      <c r="H2310" s="1">
        <v>1980</v>
      </c>
      <c r="I2310" s="1">
        <v>4980</v>
      </c>
    </row>
    <row r="2311" spans="1:9" x14ac:dyDescent="0.2">
      <c r="A2311" s="1">
        <v>90500102</v>
      </c>
      <c r="B2311" s="3" t="s">
        <v>30</v>
      </c>
      <c r="C2311" s="1">
        <v>5</v>
      </c>
      <c r="D2311" s="1">
        <v>8</v>
      </c>
      <c r="E2311" s="1">
        <v>300</v>
      </c>
      <c r="H2311" s="1">
        <v>2340</v>
      </c>
      <c r="I2311" s="1">
        <v>6960</v>
      </c>
    </row>
    <row r="2312" spans="1:9" x14ac:dyDescent="0.2">
      <c r="A2312" s="1">
        <v>90600102</v>
      </c>
      <c r="B2312" s="3" t="s">
        <v>30</v>
      </c>
      <c r="C2312" s="1">
        <v>6</v>
      </c>
      <c r="D2312" s="1">
        <v>8</v>
      </c>
      <c r="E2312" s="1">
        <v>315</v>
      </c>
      <c r="H2312" s="1">
        <v>2940</v>
      </c>
      <c r="I2312" s="1">
        <v>9300</v>
      </c>
    </row>
    <row r="2313" spans="1:9" x14ac:dyDescent="0.2">
      <c r="A2313" s="1">
        <v>90700102</v>
      </c>
      <c r="B2313" s="3" t="s">
        <v>30</v>
      </c>
      <c r="C2313" s="1">
        <v>7</v>
      </c>
      <c r="D2313" s="1">
        <v>8</v>
      </c>
      <c r="E2313" s="1">
        <v>337</v>
      </c>
      <c r="H2313" s="1">
        <v>3540</v>
      </c>
      <c r="I2313" s="1">
        <v>12240</v>
      </c>
    </row>
    <row r="2314" spans="1:9" x14ac:dyDescent="0.2">
      <c r="A2314" s="1">
        <v>90800102</v>
      </c>
      <c r="B2314" s="3" t="s">
        <v>30</v>
      </c>
      <c r="C2314" s="1">
        <v>8</v>
      </c>
      <c r="D2314" s="1">
        <v>8</v>
      </c>
      <c r="E2314" s="1">
        <v>360</v>
      </c>
      <c r="H2314" s="1">
        <v>4140</v>
      </c>
      <c r="I2314" s="1">
        <v>15780</v>
      </c>
    </row>
    <row r="2315" spans="1:9" x14ac:dyDescent="0.2">
      <c r="A2315" s="1">
        <v>90900102</v>
      </c>
      <c r="B2315" s="3" t="s">
        <v>30</v>
      </c>
      <c r="C2315" s="1">
        <v>9</v>
      </c>
      <c r="D2315" s="1">
        <v>8</v>
      </c>
      <c r="E2315" s="1">
        <v>382</v>
      </c>
      <c r="H2315" s="1">
        <v>4740</v>
      </c>
      <c r="I2315" s="1">
        <v>19920</v>
      </c>
    </row>
    <row r="2316" spans="1:9" x14ac:dyDescent="0.2">
      <c r="A2316" s="1">
        <v>91000102</v>
      </c>
      <c r="B2316" s="3" t="s">
        <v>30</v>
      </c>
      <c r="C2316" s="1">
        <v>10</v>
      </c>
      <c r="D2316" s="1">
        <v>8</v>
      </c>
      <c r="E2316" s="1">
        <v>405</v>
      </c>
      <c r="H2316" s="1">
        <v>5700</v>
      </c>
      <c r="I2316" s="1">
        <v>24660</v>
      </c>
    </row>
    <row r="2317" spans="1:9" x14ac:dyDescent="0.2">
      <c r="A2317" s="1">
        <v>91100102</v>
      </c>
      <c r="B2317" s="3" t="s">
        <v>30</v>
      </c>
      <c r="C2317" s="1">
        <v>11</v>
      </c>
      <c r="D2317" s="1">
        <v>8</v>
      </c>
      <c r="E2317" s="1">
        <v>427</v>
      </c>
      <c r="H2317" s="1">
        <v>6660</v>
      </c>
      <c r="I2317" s="1">
        <v>30360</v>
      </c>
    </row>
    <row r="2318" spans="1:9" x14ac:dyDescent="0.2">
      <c r="A2318" s="1">
        <v>91200102</v>
      </c>
      <c r="B2318" s="3" t="s">
        <v>30</v>
      </c>
      <c r="C2318" s="1">
        <v>12</v>
      </c>
      <c r="D2318" s="1">
        <v>8</v>
      </c>
      <c r="E2318" s="1">
        <v>457</v>
      </c>
      <c r="H2318" s="1">
        <v>7620</v>
      </c>
      <c r="I2318" s="1">
        <v>37020</v>
      </c>
    </row>
    <row r="2319" spans="1:9" x14ac:dyDescent="0.2">
      <c r="A2319" s="1">
        <v>91300102</v>
      </c>
      <c r="B2319" s="3" t="s">
        <v>30</v>
      </c>
      <c r="C2319" s="1">
        <v>13</v>
      </c>
      <c r="D2319" s="1">
        <v>8</v>
      </c>
      <c r="E2319" s="1">
        <v>487</v>
      </c>
      <c r="H2319" s="1">
        <v>8580</v>
      </c>
      <c r="I2319" s="1">
        <v>44640</v>
      </c>
    </row>
    <row r="2320" spans="1:9" x14ac:dyDescent="0.2">
      <c r="A2320" s="1">
        <v>91400102</v>
      </c>
      <c r="B2320" s="3" t="s">
        <v>30</v>
      </c>
      <c r="C2320" s="1">
        <v>14</v>
      </c>
      <c r="D2320" s="1">
        <v>8</v>
      </c>
      <c r="E2320" s="1">
        <v>517</v>
      </c>
      <c r="H2320" s="1">
        <v>10020</v>
      </c>
      <c r="I2320" s="1">
        <v>53220</v>
      </c>
    </row>
    <row r="2321" spans="1:9" x14ac:dyDescent="0.2">
      <c r="A2321" s="1">
        <v>91500102</v>
      </c>
      <c r="B2321" s="3" t="s">
        <v>30</v>
      </c>
      <c r="C2321" s="1">
        <v>15</v>
      </c>
      <c r="D2321" s="1">
        <v>8</v>
      </c>
      <c r="E2321" s="1">
        <v>547</v>
      </c>
      <c r="H2321" s="1">
        <v>11460</v>
      </c>
      <c r="I2321" s="1">
        <v>63240</v>
      </c>
    </row>
    <row r="2322" spans="1:9" x14ac:dyDescent="0.2">
      <c r="A2322" s="1">
        <v>91600102</v>
      </c>
      <c r="B2322" s="3" t="s">
        <v>30</v>
      </c>
      <c r="C2322" s="1">
        <v>16</v>
      </c>
      <c r="D2322" s="1">
        <v>8</v>
      </c>
      <c r="E2322" s="1">
        <v>577</v>
      </c>
      <c r="H2322" s="1">
        <v>12900</v>
      </c>
      <c r="I2322" s="1">
        <v>74700</v>
      </c>
    </row>
    <row r="2323" spans="1:9" x14ac:dyDescent="0.2">
      <c r="A2323" s="1">
        <v>91700102</v>
      </c>
      <c r="B2323" s="3" t="s">
        <v>30</v>
      </c>
      <c r="C2323" s="1">
        <v>17</v>
      </c>
      <c r="D2323" s="1">
        <v>8</v>
      </c>
      <c r="E2323" s="1">
        <v>615</v>
      </c>
      <c r="H2323" s="1">
        <v>14340</v>
      </c>
      <c r="I2323" s="1">
        <v>87600</v>
      </c>
    </row>
    <row r="2324" spans="1:9" x14ac:dyDescent="0.2">
      <c r="A2324" s="1">
        <v>91800102</v>
      </c>
      <c r="B2324" s="3" t="s">
        <v>30</v>
      </c>
      <c r="C2324" s="1">
        <v>18</v>
      </c>
      <c r="D2324" s="1">
        <v>8</v>
      </c>
      <c r="E2324" s="1">
        <v>652</v>
      </c>
      <c r="H2324" s="1">
        <v>16380</v>
      </c>
      <c r="I2324" s="1">
        <v>101940</v>
      </c>
    </row>
    <row r="2325" spans="1:9" x14ac:dyDescent="0.2">
      <c r="A2325" s="1">
        <v>91900102</v>
      </c>
      <c r="B2325" s="3" t="s">
        <v>30</v>
      </c>
      <c r="C2325" s="1">
        <v>19</v>
      </c>
      <c r="D2325" s="1">
        <v>8</v>
      </c>
      <c r="E2325" s="1">
        <v>690</v>
      </c>
      <c r="H2325" s="1">
        <v>18420</v>
      </c>
      <c r="I2325" s="1">
        <v>118320</v>
      </c>
    </row>
    <row r="2326" spans="1:9" x14ac:dyDescent="0.2">
      <c r="A2326" s="1">
        <v>92000102</v>
      </c>
      <c r="B2326" s="3" t="s">
        <v>30</v>
      </c>
      <c r="C2326" s="1">
        <v>20</v>
      </c>
      <c r="D2326" s="1">
        <v>8</v>
      </c>
      <c r="E2326" s="1">
        <v>727</v>
      </c>
      <c r="H2326" s="1">
        <v>20460</v>
      </c>
      <c r="I2326" s="1">
        <v>136740</v>
      </c>
    </row>
    <row r="2327" spans="1:9" x14ac:dyDescent="0.2">
      <c r="A2327" s="1">
        <v>92100102</v>
      </c>
      <c r="B2327" s="3" t="s">
        <v>30</v>
      </c>
      <c r="C2327" s="1">
        <v>21</v>
      </c>
      <c r="D2327" s="1">
        <v>8</v>
      </c>
      <c r="E2327" s="1">
        <v>765</v>
      </c>
      <c r="H2327" s="1">
        <v>22500</v>
      </c>
      <c r="I2327" s="1">
        <v>157200</v>
      </c>
    </row>
    <row r="2328" spans="1:9" x14ac:dyDescent="0.2">
      <c r="A2328" s="1">
        <v>92200102</v>
      </c>
      <c r="B2328" s="3" t="s">
        <v>30</v>
      </c>
      <c r="C2328" s="1">
        <v>22</v>
      </c>
      <c r="D2328" s="1">
        <v>8</v>
      </c>
      <c r="E2328" s="1">
        <v>810</v>
      </c>
      <c r="H2328" s="1">
        <v>25260</v>
      </c>
      <c r="I2328" s="1">
        <v>179700</v>
      </c>
    </row>
    <row r="2329" spans="1:9" x14ac:dyDescent="0.2">
      <c r="A2329" s="1">
        <v>92300102</v>
      </c>
      <c r="B2329" s="3" t="s">
        <v>30</v>
      </c>
      <c r="C2329" s="1">
        <v>23</v>
      </c>
      <c r="D2329" s="1">
        <v>8</v>
      </c>
      <c r="E2329" s="1">
        <v>855</v>
      </c>
      <c r="H2329" s="1">
        <v>28020</v>
      </c>
      <c r="I2329" s="1">
        <v>204960</v>
      </c>
    </row>
    <row r="2330" spans="1:9" x14ac:dyDescent="0.2">
      <c r="A2330" s="1">
        <v>92400102</v>
      </c>
      <c r="B2330" s="3" t="s">
        <v>30</v>
      </c>
      <c r="C2330" s="1">
        <v>24</v>
      </c>
      <c r="D2330" s="1">
        <v>8</v>
      </c>
      <c r="E2330" s="1">
        <v>900</v>
      </c>
      <c r="H2330" s="1">
        <v>30780</v>
      </c>
      <c r="I2330" s="1">
        <v>232980</v>
      </c>
    </row>
    <row r="2331" spans="1:9" x14ac:dyDescent="0.2">
      <c r="A2331" s="1">
        <v>92500102</v>
      </c>
      <c r="B2331" s="3" t="s">
        <v>30</v>
      </c>
      <c r="C2331" s="1">
        <v>25</v>
      </c>
      <c r="D2331" s="1">
        <v>8</v>
      </c>
      <c r="E2331" s="1">
        <v>945</v>
      </c>
      <c r="H2331" s="1">
        <v>33540</v>
      </c>
      <c r="I2331" s="1">
        <v>263760</v>
      </c>
    </row>
    <row r="2332" spans="1:9" x14ac:dyDescent="0.2">
      <c r="A2332" s="1">
        <v>92600102</v>
      </c>
      <c r="B2332" s="3" t="s">
        <v>30</v>
      </c>
      <c r="C2332" s="1">
        <v>26</v>
      </c>
      <c r="D2332" s="1">
        <v>8</v>
      </c>
      <c r="E2332" s="1">
        <v>990</v>
      </c>
      <c r="H2332" s="1">
        <v>37140</v>
      </c>
      <c r="I2332" s="1">
        <v>297300</v>
      </c>
    </row>
    <row r="2333" spans="1:9" x14ac:dyDescent="0.2">
      <c r="A2333" s="1">
        <v>92700102</v>
      </c>
      <c r="B2333" s="3" t="s">
        <v>30</v>
      </c>
      <c r="C2333" s="1">
        <v>27</v>
      </c>
      <c r="D2333" s="1">
        <v>8</v>
      </c>
      <c r="E2333" s="1">
        <v>1042</v>
      </c>
      <c r="H2333" s="1">
        <v>40740</v>
      </c>
      <c r="I2333" s="1">
        <v>334440</v>
      </c>
    </row>
    <row r="2334" spans="1:9" x14ac:dyDescent="0.2">
      <c r="A2334" s="1">
        <v>92800102</v>
      </c>
      <c r="B2334" s="3" t="s">
        <v>30</v>
      </c>
      <c r="C2334" s="1">
        <v>28</v>
      </c>
      <c r="D2334" s="1">
        <v>8</v>
      </c>
      <c r="E2334" s="1">
        <v>1095</v>
      </c>
      <c r="H2334" s="1">
        <v>44340</v>
      </c>
      <c r="I2334" s="1">
        <v>375180</v>
      </c>
    </row>
    <row r="2335" spans="1:9" x14ac:dyDescent="0.2">
      <c r="A2335" s="1">
        <v>92900102</v>
      </c>
      <c r="B2335" s="3" t="s">
        <v>30</v>
      </c>
      <c r="C2335" s="1">
        <v>29</v>
      </c>
      <c r="D2335" s="1">
        <v>8</v>
      </c>
      <c r="E2335" s="1">
        <v>1147</v>
      </c>
      <c r="H2335" s="1">
        <v>47940</v>
      </c>
      <c r="I2335" s="1">
        <v>419520</v>
      </c>
    </row>
    <row r="2336" spans="1:9" x14ac:dyDescent="0.2">
      <c r="A2336" s="1">
        <v>93000102</v>
      </c>
      <c r="B2336" s="3" t="s">
        <v>30</v>
      </c>
      <c r="C2336" s="1">
        <v>30</v>
      </c>
      <c r="D2336" s="1">
        <v>8</v>
      </c>
      <c r="E2336" s="1">
        <v>1200</v>
      </c>
      <c r="H2336" s="1">
        <v>52500</v>
      </c>
      <c r="I2336" s="1">
        <v>467460</v>
      </c>
    </row>
    <row r="2337" spans="1:9" x14ac:dyDescent="0.2">
      <c r="A2337" s="1">
        <v>93100102</v>
      </c>
      <c r="B2337" s="3" t="s">
        <v>30</v>
      </c>
      <c r="C2337" s="1">
        <v>31</v>
      </c>
      <c r="D2337" s="1">
        <v>8</v>
      </c>
      <c r="E2337" s="1">
        <v>1252</v>
      </c>
      <c r="H2337" s="1">
        <v>57060</v>
      </c>
      <c r="I2337" s="1">
        <v>519960</v>
      </c>
    </row>
    <row r="2338" spans="1:9" x14ac:dyDescent="0.2">
      <c r="A2338" s="1">
        <v>93200102</v>
      </c>
      <c r="B2338" s="3" t="s">
        <v>30</v>
      </c>
      <c r="C2338" s="1">
        <v>32</v>
      </c>
      <c r="D2338" s="1">
        <v>8</v>
      </c>
      <c r="E2338" s="1">
        <v>1312</v>
      </c>
      <c r="H2338" s="1">
        <v>61620</v>
      </c>
      <c r="I2338" s="1">
        <v>577020</v>
      </c>
    </row>
    <row r="2339" spans="1:9" x14ac:dyDescent="0.2">
      <c r="A2339" s="1">
        <v>93300102</v>
      </c>
      <c r="B2339" s="3" t="s">
        <v>30</v>
      </c>
      <c r="C2339" s="1">
        <v>33</v>
      </c>
      <c r="D2339" s="1">
        <v>8</v>
      </c>
      <c r="E2339" s="1">
        <v>1372</v>
      </c>
      <c r="H2339" s="1">
        <v>66180</v>
      </c>
      <c r="I2339" s="1">
        <v>638640</v>
      </c>
    </row>
    <row r="2340" spans="1:9" x14ac:dyDescent="0.2">
      <c r="A2340" s="1">
        <v>93400102</v>
      </c>
      <c r="B2340" s="3" t="s">
        <v>30</v>
      </c>
      <c r="C2340" s="1">
        <v>34</v>
      </c>
      <c r="D2340" s="1">
        <v>8</v>
      </c>
      <c r="E2340" s="1">
        <v>1432</v>
      </c>
      <c r="H2340" s="1">
        <v>71820</v>
      </c>
      <c r="I2340" s="1">
        <v>704820</v>
      </c>
    </row>
    <row r="2341" spans="1:9" x14ac:dyDescent="0.2">
      <c r="A2341" s="1">
        <v>93500102</v>
      </c>
      <c r="B2341" s="3" t="s">
        <v>30</v>
      </c>
      <c r="C2341" s="1">
        <v>35</v>
      </c>
      <c r="D2341" s="1">
        <v>8</v>
      </c>
      <c r="E2341" s="1">
        <v>1492</v>
      </c>
      <c r="H2341" s="1">
        <v>77460</v>
      </c>
      <c r="I2341" s="1">
        <v>776640</v>
      </c>
    </row>
    <row r="2342" spans="1:9" x14ac:dyDescent="0.2">
      <c r="A2342" s="1">
        <v>93600102</v>
      </c>
      <c r="B2342" s="3" t="s">
        <v>30</v>
      </c>
      <c r="C2342" s="1">
        <v>36</v>
      </c>
      <c r="D2342" s="1">
        <v>8</v>
      </c>
      <c r="E2342" s="1">
        <v>1552</v>
      </c>
      <c r="H2342" s="1">
        <v>83100</v>
      </c>
      <c r="I2342" s="1">
        <v>854100</v>
      </c>
    </row>
    <row r="2343" spans="1:9" x14ac:dyDescent="0.2">
      <c r="A2343" s="1">
        <v>93700102</v>
      </c>
      <c r="B2343" s="3" t="s">
        <v>30</v>
      </c>
      <c r="C2343" s="1">
        <v>37</v>
      </c>
      <c r="D2343" s="1">
        <v>8</v>
      </c>
      <c r="E2343" s="1">
        <v>1620</v>
      </c>
      <c r="H2343" s="1">
        <v>88740</v>
      </c>
      <c r="I2343" s="1">
        <v>937200</v>
      </c>
    </row>
    <row r="2344" spans="1:9" x14ac:dyDescent="0.2">
      <c r="A2344" s="1">
        <v>93800102</v>
      </c>
      <c r="B2344" s="3" t="s">
        <v>30</v>
      </c>
      <c r="C2344" s="1">
        <v>38</v>
      </c>
      <c r="D2344" s="1">
        <v>8</v>
      </c>
      <c r="E2344" s="1">
        <v>1687</v>
      </c>
      <c r="H2344" s="1">
        <v>95580</v>
      </c>
      <c r="I2344" s="1">
        <v>1025940</v>
      </c>
    </row>
    <row r="2345" spans="1:9" x14ac:dyDescent="0.2">
      <c r="A2345" s="1">
        <v>93900102</v>
      </c>
      <c r="B2345" s="3" t="s">
        <v>30</v>
      </c>
      <c r="C2345" s="1">
        <v>39</v>
      </c>
      <c r="D2345" s="1">
        <v>8</v>
      </c>
      <c r="E2345" s="1">
        <v>1755</v>
      </c>
      <c r="H2345" s="1">
        <v>102420</v>
      </c>
      <c r="I2345" s="1">
        <v>1121520</v>
      </c>
    </row>
    <row r="2346" spans="1:9" x14ac:dyDescent="0.2">
      <c r="A2346" s="1">
        <v>94000102</v>
      </c>
      <c r="B2346" s="3" t="s">
        <v>30</v>
      </c>
      <c r="C2346" s="1">
        <v>40</v>
      </c>
      <c r="D2346" s="1">
        <v>8</v>
      </c>
      <c r="E2346" s="1">
        <v>1822</v>
      </c>
      <c r="H2346" s="1">
        <v>109260</v>
      </c>
      <c r="I2346" s="1">
        <v>1223940</v>
      </c>
    </row>
    <row r="2347" spans="1:9" x14ac:dyDescent="0.2">
      <c r="A2347" s="1">
        <v>94100102</v>
      </c>
      <c r="B2347" s="3" t="s">
        <v>30</v>
      </c>
      <c r="C2347" s="1">
        <v>41</v>
      </c>
      <c r="D2347" s="1">
        <v>8</v>
      </c>
      <c r="E2347" s="1">
        <v>1890</v>
      </c>
      <c r="H2347" s="1">
        <v>116100</v>
      </c>
      <c r="I2347" s="1">
        <v>1333200</v>
      </c>
    </row>
    <row r="2348" spans="1:9" x14ac:dyDescent="0.2">
      <c r="A2348" s="1">
        <v>94200102</v>
      </c>
      <c r="B2348" s="3" t="s">
        <v>30</v>
      </c>
      <c r="C2348" s="1">
        <v>42</v>
      </c>
      <c r="D2348" s="1">
        <v>8</v>
      </c>
      <c r="E2348" s="1">
        <v>1965</v>
      </c>
      <c r="H2348" s="1">
        <v>124260</v>
      </c>
      <c r="I2348" s="1">
        <v>1449300</v>
      </c>
    </row>
    <row r="2349" spans="1:9" x14ac:dyDescent="0.2">
      <c r="A2349" s="1">
        <v>94300102</v>
      </c>
      <c r="B2349" s="3" t="s">
        <v>30</v>
      </c>
      <c r="C2349" s="1">
        <v>43</v>
      </c>
      <c r="D2349" s="1">
        <v>8</v>
      </c>
      <c r="E2349" s="1">
        <v>2040</v>
      </c>
      <c r="H2349" s="1">
        <v>132420</v>
      </c>
      <c r="I2349" s="1">
        <v>1573560</v>
      </c>
    </row>
    <row r="2350" spans="1:9" x14ac:dyDescent="0.2">
      <c r="A2350" s="1">
        <v>94400102</v>
      </c>
      <c r="B2350" s="3" t="s">
        <v>30</v>
      </c>
      <c r="C2350" s="1">
        <v>44</v>
      </c>
      <c r="D2350" s="1">
        <v>8</v>
      </c>
      <c r="E2350" s="1">
        <v>2115</v>
      </c>
      <c r="H2350" s="1">
        <v>140580</v>
      </c>
      <c r="I2350" s="1">
        <v>1705980</v>
      </c>
    </row>
    <row r="2351" spans="1:9" x14ac:dyDescent="0.2">
      <c r="A2351" s="1">
        <v>94500102</v>
      </c>
      <c r="B2351" s="3" t="s">
        <v>30</v>
      </c>
      <c r="C2351" s="1">
        <v>45</v>
      </c>
      <c r="D2351" s="1">
        <v>8</v>
      </c>
      <c r="E2351" s="1">
        <v>2190</v>
      </c>
      <c r="H2351" s="1">
        <v>148740</v>
      </c>
      <c r="I2351" s="1">
        <v>1846560</v>
      </c>
    </row>
    <row r="2352" spans="1:9" x14ac:dyDescent="0.2">
      <c r="A2352" s="1">
        <v>94600102</v>
      </c>
      <c r="B2352" s="3" t="s">
        <v>30</v>
      </c>
      <c r="C2352" s="1">
        <v>46</v>
      </c>
      <c r="D2352" s="1">
        <v>8</v>
      </c>
      <c r="E2352" s="1">
        <v>2265</v>
      </c>
      <c r="H2352" s="1">
        <v>158340</v>
      </c>
      <c r="I2352" s="1">
        <v>1995300</v>
      </c>
    </row>
    <row r="2353" spans="1:9" x14ac:dyDescent="0.2">
      <c r="A2353" s="1">
        <v>94700102</v>
      </c>
      <c r="B2353" s="3" t="s">
        <v>30</v>
      </c>
      <c r="C2353" s="1">
        <v>47</v>
      </c>
      <c r="D2353" s="1">
        <v>8</v>
      </c>
      <c r="E2353" s="1">
        <v>2347</v>
      </c>
      <c r="H2353" s="1">
        <v>167940</v>
      </c>
      <c r="I2353" s="1">
        <v>2153640</v>
      </c>
    </row>
    <row r="2354" spans="1:9" x14ac:dyDescent="0.2">
      <c r="A2354" s="1">
        <v>94800102</v>
      </c>
      <c r="B2354" s="3" t="s">
        <v>30</v>
      </c>
      <c r="C2354" s="1">
        <v>48</v>
      </c>
      <c r="D2354" s="1">
        <v>8</v>
      </c>
      <c r="E2354" s="1">
        <v>2430</v>
      </c>
      <c r="H2354" s="1">
        <v>177540</v>
      </c>
      <c r="I2354" s="1">
        <v>2321580</v>
      </c>
    </row>
    <row r="2355" spans="1:9" x14ac:dyDescent="0.2">
      <c r="A2355" s="1">
        <v>94900102</v>
      </c>
      <c r="B2355" s="3" t="s">
        <v>30</v>
      </c>
      <c r="C2355" s="1">
        <v>49</v>
      </c>
      <c r="D2355" s="1">
        <v>8</v>
      </c>
      <c r="E2355" s="1">
        <v>2512</v>
      </c>
      <c r="H2355" s="1">
        <v>187140</v>
      </c>
      <c r="I2355" s="1">
        <v>2499120</v>
      </c>
    </row>
    <row r="2356" spans="1:9" x14ac:dyDescent="0.2">
      <c r="A2356" s="1">
        <v>95000102</v>
      </c>
      <c r="B2356" s="3" t="s">
        <v>30</v>
      </c>
      <c r="C2356" s="1">
        <v>50</v>
      </c>
      <c r="D2356" s="1">
        <v>8</v>
      </c>
      <c r="E2356" s="1">
        <v>2595</v>
      </c>
      <c r="H2356" s="1">
        <v>198300</v>
      </c>
      <c r="I2356" s="1">
        <v>2686260</v>
      </c>
    </row>
    <row r="2357" spans="1:9" x14ac:dyDescent="0.2">
      <c r="A2357" s="1">
        <v>90100103</v>
      </c>
      <c r="B2357" s="3" t="s">
        <v>30</v>
      </c>
      <c r="C2357" s="1">
        <v>1</v>
      </c>
      <c r="D2357" s="1">
        <v>8</v>
      </c>
      <c r="E2357" s="1">
        <v>360</v>
      </c>
      <c r="H2357" s="1">
        <v>1125</v>
      </c>
      <c r="I2357" s="1">
        <v>6000</v>
      </c>
    </row>
    <row r="2358" spans="1:9" x14ac:dyDescent="0.2">
      <c r="A2358" s="1">
        <v>90200103</v>
      </c>
      <c r="B2358" s="3" t="s">
        <v>30</v>
      </c>
      <c r="C2358" s="1">
        <v>2</v>
      </c>
      <c r="D2358" s="1">
        <v>8</v>
      </c>
      <c r="E2358" s="1">
        <v>382</v>
      </c>
      <c r="H2358" s="1">
        <v>1575</v>
      </c>
      <c r="I2358" s="1">
        <v>7125</v>
      </c>
    </row>
    <row r="2359" spans="1:9" x14ac:dyDescent="0.2">
      <c r="A2359" s="1">
        <v>90300103</v>
      </c>
      <c r="B2359" s="3" t="s">
        <v>30</v>
      </c>
      <c r="C2359" s="1">
        <v>3</v>
      </c>
      <c r="D2359" s="1">
        <v>8</v>
      </c>
      <c r="E2359" s="1">
        <v>405</v>
      </c>
      <c r="H2359" s="1">
        <v>2025</v>
      </c>
      <c r="I2359" s="1">
        <v>8700</v>
      </c>
    </row>
    <row r="2360" spans="1:9" x14ac:dyDescent="0.2">
      <c r="A2360" s="1">
        <v>90400103</v>
      </c>
      <c r="B2360" s="3" t="s">
        <v>30</v>
      </c>
      <c r="C2360" s="1">
        <v>4</v>
      </c>
      <c r="D2360" s="1">
        <v>8</v>
      </c>
      <c r="E2360" s="1">
        <v>427</v>
      </c>
      <c r="H2360" s="1">
        <v>2475</v>
      </c>
      <c r="I2360" s="1">
        <v>10725</v>
      </c>
    </row>
    <row r="2361" spans="1:9" x14ac:dyDescent="0.2">
      <c r="A2361" s="1">
        <v>90500103</v>
      </c>
      <c r="B2361" s="3" t="s">
        <v>30</v>
      </c>
      <c r="C2361" s="1">
        <v>5</v>
      </c>
      <c r="D2361" s="1">
        <v>8</v>
      </c>
      <c r="E2361" s="1">
        <v>450</v>
      </c>
      <c r="H2361" s="1">
        <v>2925</v>
      </c>
      <c r="I2361" s="1">
        <v>13200</v>
      </c>
    </row>
    <row r="2362" spans="1:9" x14ac:dyDescent="0.2">
      <c r="A2362" s="1">
        <v>90600103</v>
      </c>
      <c r="B2362" s="3" t="s">
        <v>30</v>
      </c>
      <c r="C2362" s="1">
        <v>6</v>
      </c>
      <c r="D2362" s="1">
        <v>8</v>
      </c>
      <c r="E2362" s="1">
        <v>472</v>
      </c>
      <c r="H2362" s="1">
        <v>3675</v>
      </c>
      <c r="I2362" s="1">
        <v>16125</v>
      </c>
    </row>
    <row r="2363" spans="1:9" x14ac:dyDescent="0.2">
      <c r="A2363" s="1">
        <v>90700103</v>
      </c>
      <c r="B2363" s="3" t="s">
        <v>30</v>
      </c>
      <c r="C2363" s="1">
        <v>7</v>
      </c>
      <c r="D2363" s="1">
        <v>8</v>
      </c>
      <c r="E2363" s="1">
        <v>506</v>
      </c>
      <c r="H2363" s="1">
        <v>4425</v>
      </c>
      <c r="I2363" s="1">
        <v>19800</v>
      </c>
    </row>
    <row r="2364" spans="1:9" x14ac:dyDescent="0.2">
      <c r="A2364" s="1">
        <v>90800103</v>
      </c>
      <c r="B2364" s="3" t="s">
        <v>30</v>
      </c>
      <c r="C2364" s="1">
        <v>8</v>
      </c>
      <c r="D2364" s="1">
        <v>8</v>
      </c>
      <c r="E2364" s="1">
        <v>540</v>
      </c>
      <c r="H2364" s="1">
        <v>5175</v>
      </c>
      <c r="I2364" s="1">
        <v>24225</v>
      </c>
    </row>
    <row r="2365" spans="1:9" x14ac:dyDescent="0.2">
      <c r="A2365" s="1">
        <v>90900103</v>
      </c>
      <c r="B2365" s="3" t="s">
        <v>30</v>
      </c>
      <c r="C2365" s="1">
        <v>9</v>
      </c>
      <c r="D2365" s="1">
        <v>8</v>
      </c>
      <c r="E2365" s="1">
        <v>573</v>
      </c>
      <c r="H2365" s="1">
        <v>5925</v>
      </c>
      <c r="I2365" s="1">
        <v>29400</v>
      </c>
    </row>
    <row r="2366" spans="1:9" x14ac:dyDescent="0.2">
      <c r="A2366" s="1">
        <v>91000103</v>
      </c>
      <c r="B2366" s="3" t="s">
        <v>30</v>
      </c>
      <c r="C2366" s="1">
        <v>10</v>
      </c>
      <c r="D2366" s="1">
        <v>8</v>
      </c>
      <c r="E2366" s="1">
        <v>607</v>
      </c>
      <c r="H2366" s="1">
        <v>7125</v>
      </c>
      <c r="I2366" s="1">
        <v>35325</v>
      </c>
    </row>
    <row r="2367" spans="1:9" x14ac:dyDescent="0.2">
      <c r="A2367" s="1">
        <v>91100103</v>
      </c>
      <c r="B2367" s="3" t="s">
        <v>30</v>
      </c>
      <c r="C2367" s="1">
        <v>11</v>
      </c>
      <c r="D2367" s="1">
        <v>8</v>
      </c>
      <c r="E2367" s="1">
        <v>641</v>
      </c>
      <c r="H2367" s="1">
        <v>8325</v>
      </c>
      <c r="I2367" s="1">
        <v>42450</v>
      </c>
    </row>
    <row r="2368" spans="1:9" x14ac:dyDescent="0.2">
      <c r="A2368" s="1">
        <v>91200103</v>
      </c>
      <c r="B2368" s="3" t="s">
        <v>30</v>
      </c>
      <c r="C2368" s="1">
        <v>12</v>
      </c>
      <c r="D2368" s="1">
        <v>8</v>
      </c>
      <c r="E2368" s="1">
        <v>686</v>
      </c>
      <c r="H2368" s="1">
        <v>9525</v>
      </c>
      <c r="I2368" s="1">
        <v>50775</v>
      </c>
    </row>
    <row r="2369" spans="1:9" x14ac:dyDescent="0.2">
      <c r="A2369" s="1">
        <v>91300103</v>
      </c>
      <c r="B2369" s="3" t="s">
        <v>30</v>
      </c>
      <c r="C2369" s="1">
        <v>13</v>
      </c>
      <c r="D2369" s="1">
        <v>8</v>
      </c>
      <c r="E2369" s="1">
        <v>731</v>
      </c>
      <c r="H2369" s="1">
        <v>10725</v>
      </c>
      <c r="I2369" s="1">
        <v>60300</v>
      </c>
    </row>
    <row r="2370" spans="1:9" x14ac:dyDescent="0.2">
      <c r="A2370" s="1">
        <v>91400103</v>
      </c>
      <c r="B2370" s="3" t="s">
        <v>30</v>
      </c>
      <c r="C2370" s="1">
        <v>14</v>
      </c>
      <c r="D2370" s="1">
        <v>8</v>
      </c>
      <c r="E2370" s="1">
        <v>776</v>
      </c>
      <c r="H2370" s="1">
        <v>12525</v>
      </c>
      <c r="I2370" s="1">
        <v>71025</v>
      </c>
    </row>
    <row r="2371" spans="1:9" x14ac:dyDescent="0.2">
      <c r="A2371" s="1">
        <v>91500103</v>
      </c>
      <c r="B2371" s="3" t="s">
        <v>30</v>
      </c>
      <c r="C2371" s="1">
        <v>15</v>
      </c>
      <c r="D2371" s="1">
        <v>8</v>
      </c>
      <c r="E2371" s="1">
        <v>821</v>
      </c>
      <c r="H2371" s="1">
        <v>14325</v>
      </c>
      <c r="I2371" s="1">
        <v>83550</v>
      </c>
    </row>
    <row r="2372" spans="1:9" x14ac:dyDescent="0.2">
      <c r="A2372" s="1">
        <v>91600103</v>
      </c>
      <c r="B2372" s="3" t="s">
        <v>30</v>
      </c>
      <c r="C2372" s="1">
        <v>16</v>
      </c>
      <c r="D2372" s="1">
        <v>8</v>
      </c>
      <c r="E2372" s="1">
        <v>866</v>
      </c>
      <c r="H2372" s="1">
        <v>16125</v>
      </c>
      <c r="I2372" s="1">
        <v>97875</v>
      </c>
    </row>
    <row r="2373" spans="1:9" x14ac:dyDescent="0.2">
      <c r="A2373" s="1">
        <v>91700103</v>
      </c>
      <c r="B2373" s="3" t="s">
        <v>30</v>
      </c>
      <c r="C2373" s="1">
        <v>17</v>
      </c>
      <c r="D2373" s="1">
        <v>8</v>
      </c>
      <c r="E2373" s="1">
        <v>922</v>
      </c>
      <c r="H2373" s="1">
        <v>17925</v>
      </c>
      <c r="I2373" s="1">
        <v>114000</v>
      </c>
    </row>
    <row r="2374" spans="1:9" x14ac:dyDescent="0.2">
      <c r="A2374" s="1">
        <v>91800103</v>
      </c>
      <c r="B2374" s="3" t="s">
        <v>30</v>
      </c>
      <c r="C2374" s="1">
        <v>18</v>
      </c>
      <c r="D2374" s="1">
        <v>8</v>
      </c>
      <c r="E2374" s="1">
        <v>978</v>
      </c>
      <c r="H2374" s="1">
        <v>20475</v>
      </c>
      <c r="I2374" s="1">
        <v>131925</v>
      </c>
    </row>
    <row r="2375" spans="1:9" x14ac:dyDescent="0.2">
      <c r="A2375" s="1">
        <v>91900103</v>
      </c>
      <c r="B2375" s="3" t="s">
        <v>30</v>
      </c>
      <c r="C2375" s="1">
        <v>19</v>
      </c>
      <c r="D2375" s="1">
        <v>8</v>
      </c>
      <c r="E2375" s="1">
        <v>1035</v>
      </c>
      <c r="H2375" s="1">
        <v>23025</v>
      </c>
      <c r="I2375" s="1">
        <v>152400</v>
      </c>
    </row>
    <row r="2376" spans="1:9" x14ac:dyDescent="0.2">
      <c r="A2376" s="1">
        <v>92000103</v>
      </c>
      <c r="B2376" s="3" t="s">
        <v>30</v>
      </c>
      <c r="C2376" s="1">
        <v>20</v>
      </c>
      <c r="D2376" s="1">
        <v>8</v>
      </c>
      <c r="E2376" s="1">
        <v>1091</v>
      </c>
      <c r="H2376" s="1">
        <v>25575</v>
      </c>
      <c r="I2376" s="1">
        <v>175425</v>
      </c>
    </row>
    <row r="2377" spans="1:9" x14ac:dyDescent="0.2">
      <c r="A2377" s="1">
        <v>92100103</v>
      </c>
      <c r="B2377" s="3" t="s">
        <v>30</v>
      </c>
      <c r="C2377" s="1">
        <v>21</v>
      </c>
      <c r="D2377" s="1">
        <v>8</v>
      </c>
      <c r="E2377" s="1">
        <v>1147</v>
      </c>
      <c r="H2377" s="1">
        <v>28125</v>
      </c>
      <c r="I2377" s="1">
        <v>201000</v>
      </c>
    </row>
    <row r="2378" spans="1:9" x14ac:dyDescent="0.2">
      <c r="A2378" s="1">
        <v>92200103</v>
      </c>
      <c r="B2378" s="3" t="s">
        <v>30</v>
      </c>
      <c r="C2378" s="1">
        <v>22</v>
      </c>
      <c r="D2378" s="1">
        <v>8</v>
      </c>
      <c r="E2378" s="1">
        <v>1215</v>
      </c>
      <c r="H2378" s="1">
        <v>31575</v>
      </c>
      <c r="I2378" s="1">
        <v>229125</v>
      </c>
    </row>
    <row r="2379" spans="1:9" x14ac:dyDescent="0.2">
      <c r="A2379" s="1">
        <v>92300103</v>
      </c>
      <c r="B2379" s="3" t="s">
        <v>30</v>
      </c>
      <c r="C2379" s="1">
        <v>23</v>
      </c>
      <c r="D2379" s="1">
        <v>8</v>
      </c>
      <c r="E2379" s="1">
        <v>1282</v>
      </c>
      <c r="H2379" s="1">
        <v>35025</v>
      </c>
      <c r="I2379" s="1">
        <v>260700</v>
      </c>
    </row>
    <row r="2380" spans="1:9" x14ac:dyDescent="0.2">
      <c r="A2380" s="1">
        <v>92400103</v>
      </c>
      <c r="B2380" s="3" t="s">
        <v>30</v>
      </c>
      <c r="C2380" s="1">
        <v>24</v>
      </c>
      <c r="D2380" s="1">
        <v>8</v>
      </c>
      <c r="E2380" s="1">
        <v>1350</v>
      </c>
      <c r="H2380" s="1">
        <v>38475</v>
      </c>
      <c r="I2380" s="1">
        <v>295725</v>
      </c>
    </row>
    <row r="2381" spans="1:9" x14ac:dyDescent="0.2">
      <c r="A2381" s="1">
        <v>92500103</v>
      </c>
      <c r="B2381" s="3" t="s">
        <v>30</v>
      </c>
      <c r="C2381" s="1">
        <v>25</v>
      </c>
      <c r="D2381" s="1">
        <v>8</v>
      </c>
      <c r="E2381" s="1">
        <v>1417</v>
      </c>
      <c r="H2381" s="1">
        <v>41925</v>
      </c>
      <c r="I2381" s="1">
        <v>334200</v>
      </c>
    </row>
    <row r="2382" spans="1:9" x14ac:dyDescent="0.2">
      <c r="A2382" s="1">
        <v>92600103</v>
      </c>
      <c r="B2382" s="3" t="s">
        <v>30</v>
      </c>
      <c r="C2382" s="1">
        <v>26</v>
      </c>
      <c r="D2382" s="1">
        <v>8</v>
      </c>
      <c r="E2382" s="1">
        <v>1485</v>
      </c>
      <c r="H2382" s="1">
        <v>46425</v>
      </c>
      <c r="I2382" s="1">
        <v>376125</v>
      </c>
    </row>
    <row r="2383" spans="1:9" x14ac:dyDescent="0.2">
      <c r="A2383" s="1">
        <v>92700103</v>
      </c>
      <c r="B2383" s="3" t="s">
        <v>30</v>
      </c>
      <c r="C2383" s="1">
        <v>27</v>
      </c>
      <c r="D2383" s="1">
        <v>8</v>
      </c>
      <c r="E2383" s="1">
        <v>1563</v>
      </c>
      <c r="H2383" s="1">
        <v>50925</v>
      </c>
      <c r="I2383" s="1">
        <v>422550</v>
      </c>
    </row>
    <row r="2384" spans="1:9" x14ac:dyDescent="0.2">
      <c r="A2384" s="1">
        <v>92800103</v>
      </c>
      <c r="B2384" s="3" t="s">
        <v>30</v>
      </c>
      <c r="C2384" s="1">
        <v>28</v>
      </c>
      <c r="D2384" s="1">
        <v>8</v>
      </c>
      <c r="E2384" s="1">
        <v>1642</v>
      </c>
      <c r="H2384" s="1">
        <v>55425</v>
      </c>
      <c r="I2384" s="1">
        <v>473475</v>
      </c>
    </row>
    <row r="2385" spans="1:9" x14ac:dyDescent="0.2">
      <c r="A2385" s="1">
        <v>92900103</v>
      </c>
      <c r="B2385" s="3" t="s">
        <v>30</v>
      </c>
      <c r="C2385" s="1">
        <v>29</v>
      </c>
      <c r="D2385" s="1">
        <v>8</v>
      </c>
      <c r="E2385" s="1">
        <v>1721</v>
      </c>
      <c r="H2385" s="1">
        <v>59925</v>
      </c>
      <c r="I2385" s="1">
        <v>528900</v>
      </c>
    </row>
    <row r="2386" spans="1:9" x14ac:dyDescent="0.2">
      <c r="A2386" s="1">
        <v>93000103</v>
      </c>
      <c r="B2386" s="3" t="s">
        <v>30</v>
      </c>
      <c r="C2386" s="1">
        <v>30</v>
      </c>
      <c r="D2386" s="1">
        <v>8</v>
      </c>
      <c r="E2386" s="1">
        <v>1800</v>
      </c>
      <c r="H2386" s="1">
        <v>65625</v>
      </c>
      <c r="I2386" s="1">
        <v>588825</v>
      </c>
    </row>
    <row r="2387" spans="1:9" x14ac:dyDescent="0.2">
      <c r="A2387" s="1">
        <v>93100103</v>
      </c>
      <c r="B2387" s="3" t="s">
        <v>30</v>
      </c>
      <c r="C2387" s="1">
        <v>31</v>
      </c>
      <c r="D2387" s="1">
        <v>8</v>
      </c>
      <c r="E2387" s="1">
        <v>1878</v>
      </c>
      <c r="H2387" s="1">
        <v>71325</v>
      </c>
      <c r="I2387" s="1">
        <v>654450</v>
      </c>
    </row>
    <row r="2388" spans="1:9" x14ac:dyDescent="0.2">
      <c r="A2388" s="1">
        <v>93200103</v>
      </c>
      <c r="B2388" s="3" t="s">
        <v>30</v>
      </c>
      <c r="C2388" s="1">
        <v>32</v>
      </c>
      <c r="D2388" s="1">
        <v>8</v>
      </c>
      <c r="E2388" s="1">
        <v>1968</v>
      </c>
      <c r="H2388" s="1">
        <v>77025</v>
      </c>
      <c r="I2388" s="1">
        <v>725775</v>
      </c>
    </row>
    <row r="2389" spans="1:9" x14ac:dyDescent="0.2">
      <c r="A2389" s="1">
        <v>93300103</v>
      </c>
      <c r="B2389" s="3" t="s">
        <v>30</v>
      </c>
      <c r="C2389" s="1">
        <v>33</v>
      </c>
      <c r="D2389" s="1">
        <v>8</v>
      </c>
      <c r="E2389" s="1">
        <v>2058</v>
      </c>
      <c r="H2389" s="1">
        <v>82725</v>
      </c>
      <c r="I2389" s="1">
        <v>802800</v>
      </c>
    </row>
    <row r="2390" spans="1:9" x14ac:dyDescent="0.2">
      <c r="A2390" s="1">
        <v>93400103</v>
      </c>
      <c r="B2390" s="3" t="s">
        <v>30</v>
      </c>
      <c r="C2390" s="1">
        <v>34</v>
      </c>
      <c r="D2390" s="1">
        <v>8</v>
      </c>
      <c r="E2390" s="1">
        <v>2148</v>
      </c>
      <c r="H2390" s="1">
        <v>89775</v>
      </c>
      <c r="I2390" s="1">
        <v>885525</v>
      </c>
    </row>
    <row r="2391" spans="1:9" x14ac:dyDescent="0.2">
      <c r="A2391" s="1">
        <v>93500103</v>
      </c>
      <c r="B2391" s="3" t="s">
        <v>30</v>
      </c>
      <c r="C2391" s="1">
        <v>35</v>
      </c>
      <c r="D2391" s="1">
        <v>8</v>
      </c>
      <c r="E2391" s="1">
        <v>2238</v>
      </c>
      <c r="H2391" s="1">
        <v>96825</v>
      </c>
      <c r="I2391" s="1">
        <v>975300</v>
      </c>
    </row>
    <row r="2392" spans="1:9" x14ac:dyDescent="0.2">
      <c r="A2392" s="1">
        <v>93600103</v>
      </c>
      <c r="B2392" s="3" t="s">
        <v>30</v>
      </c>
      <c r="C2392" s="1">
        <v>36</v>
      </c>
      <c r="D2392" s="1">
        <v>8</v>
      </c>
      <c r="E2392" s="1">
        <v>2328</v>
      </c>
      <c r="H2392" s="1">
        <v>103875</v>
      </c>
      <c r="I2392" s="1">
        <v>1072125</v>
      </c>
    </row>
    <row r="2393" spans="1:9" x14ac:dyDescent="0.2">
      <c r="A2393" s="1">
        <v>93700103</v>
      </c>
      <c r="B2393" s="3" t="s">
        <v>30</v>
      </c>
      <c r="C2393" s="1">
        <v>37</v>
      </c>
      <c r="D2393" s="1">
        <v>8</v>
      </c>
      <c r="E2393" s="1">
        <v>2430</v>
      </c>
      <c r="H2393" s="1">
        <v>110925</v>
      </c>
      <c r="I2393" s="1">
        <v>1176000</v>
      </c>
    </row>
    <row r="2394" spans="1:9" x14ac:dyDescent="0.2">
      <c r="A2394" s="1">
        <v>93800103</v>
      </c>
      <c r="B2394" s="3" t="s">
        <v>30</v>
      </c>
      <c r="C2394" s="1">
        <v>38</v>
      </c>
      <c r="D2394" s="1">
        <v>8</v>
      </c>
      <c r="E2394" s="1">
        <v>2531</v>
      </c>
      <c r="H2394" s="1">
        <v>119475</v>
      </c>
      <c r="I2394" s="1">
        <v>1286925</v>
      </c>
    </row>
    <row r="2395" spans="1:9" x14ac:dyDescent="0.2">
      <c r="A2395" s="1">
        <v>93900103</v>
      </c>
      <c r="B2395" s="3" t="s">
        <v>30</v>
      </c>
      <c r="C2395" s="1">
        <v>39</v>
      </c>
      <c r="D2395" s="1">
        <v>8</v>
      </c>
      <c r="E2395" s="1">
        <v>2632</v>
      </c>
      <c r="H2395" s="1">
        <v>128025</v>
      </c>
      <c r="I2395" s="1">
        <v>1406400</v>
      </c>
    </row>
    <row r="2396" spans="1:9" x14ac:dyDescent="0.2">
      <c r="A2396" s="1">
        <v>94000103</v>
      </c>
      <c r="B2396" s="3" t="s">
        <v>30</v>
      </c>
      <c r="C2396" s="1">
        <v>40</v>
      </c>
      <c r="D2396" s="1">
        <v>8</v>
      </c>
      <c r="E2396" s="1">
        <v>2733</v>
      </c>
      <c r="H2396" s="1">
        <v>136575</v>
      </c>
      <c r="I2396" s="1">
        <v>1534425</v>
      </c>
    </row>
    <row r="2397" spans="1:9" x14ac:dyDescent="0.2">
      <c r="A2397" s="1">
        <v>94100103</v>
      </c>
      <c r="B2397" s="3" t="s">
        <v>30</v>
      </c>
      <c r="C2397" s="1">
        <v>41</v>
      </c>
      <c r="D2397" s="1">
        <v>8</v>
      </c>
      <c r="E2397" s="1">
        <v>2835</v>
      </c>
      <c r="H2397" s="1">
        <v>145125</v>
      </c>
      <c r="I2397" s="1">
        <v>1671000</v>
      </c>
    </row>
    <row r="2398" spans="1:9" x14ac:dyDescent="0.2">
      <c r="A2398" s="1">
        <v>94200103</v>
      </c>
      <c r="B2398" s="3" t="s">
        <v>30</v>
      </c>
      <c r="C2398" s="1">
        <v>42</v>
      </c>
      <c r="D2398" s="1">
        <v>8</v>
      </c>
      <c r="E2398" s="1">
        <v>2947</v>
      </c>
      <c r="H2398" s="1">
        <v>155325</v>
      </c>
      <c r="I2398" s="1">
        <v>1816125</v>
      </c>
    </row>
    <row r="2399" spans="1:9" x14ac:dyDescent="0.2">
      <c r="A2399" s="1">
        <v>94300103</v>
      </c>
      <c r="B2399" s="3" t="s">
        <v>30</v>
      </c>
      <c r="C2399" s="1">
        <v>43</v>
      </c>
      <c r="D2399" s="1">
        <v>8</v>
      </c>
      <c r="E2399" s="1">
        <v>3060</v>
      </c>
      <c r="H2399" s="1">
        <v>165525</v>
      </c>
      <c r="I2399" s="1">
        <v>1971450</v>
      </c>
    </row>
    <row r="2400" spans="1:9" x14ac:dyDescent="0.2">
      <c r="A2400" s="1">
        <v>94400103</v>
      </c>
      <c r="B2400" s="3" t="s">
        <v>30</v>
      </c>
      <c r="C2400" s="1">
        <v>44</v>
      </c>
      <c r="D2400" s="1">
        <v>8</v>
      </c>
      <c r="E2400" s="1">
        <v>3172</v>
      </c>
      <c r="H2400" s="1">
        <v>175725</v>
      </c>
      <c r="I2400" s="1">
        <v>2136975</v>
      </c>
    </row>
    <row r="2401" spans="1:9" x14ac:dyDescent="0.2">
      <c r="A2401" s="1">
        <v>94500103</v>
      </c>
      <c r="B2401" s="3" t="s">
        <v>30</v>
      </c>
      <c r="C2401" s="1">
        <v>45</v>
      </c>
      <c r="D2401" s="1">
        <v>8</v>
      </c>
      <c r="E2401" s="1">
        <v>3285</v>
      </c>
      <c r="H2401" s="1">
        <v>185925</v>
      </c>
      <c r="I2401" s="1">
        <v>2312700</v>
      </c>
    </row>
    <row r="2402" spans="1:9" x14ac:dyDescent="0.2">
      <c r="A2402" s="1">
        <v>94600103</v>
      </c>
      <c r="B2402" s="3" t="s">
        <v>30</v>
      </c>
      <c r="C2402" s="1">
        <v>46</v>
      </c>
      <c r="D2402" s="1">
        <v>8</v>
      </c>
      <c r="E2402" s="1">
        <v>3397</v>
      </c>
      <c r="H2402" s="1">
        <v>197925</v>
      </c>
      <c r="I2402" s="1">
        <v>2498625</v>
      </c>
    </row>
    <row r="2403" spans="1:9" x14ac:dyDescent="0.2">
      <c r="A2403" s="1">
        <v>94700103</v>
      </c>
      <c r="B2403" s="3" t="s">
        <v>30</v>
      </c>
      <c r="C2403" s="1">
        <v>47</v>
      </c>
      <c r="D2403" s="1">
        <v>8</v>
      </c>
      <c r="E2403" s="1">
        <v>3521</v>
      </c>
      <c r="H2403" s="1">
        <v>209925</v>
      </c>
      <c r="I2403" s="1">
        <v>2696550</v>
      </c>
    </row>
    <row r="2404" spans="1:9" x14ac:dyDescent="0.2">
      <c r="A2404" s="1">
        <v>94800103</v>
      </c>
      <c r="B2404" s="3" t="s">
        <v>30</v>
      </c>
      <c r="C2404" s="1">
        <v>48</v>
      </c>
      <c r="D2404" s="1">
        <v>8</v>
      </c>
      <c r="E2404" s="1">
        <v>3645</v>
      </c>
      <c r="H2404" s="1">
        <v>221925</v>
      </c>
      <c r="I2404" s="1">
        <v>2906475</v>
      </c>
    </row>
    <row r="2405" spans="1:9" x14ac:dyDescent="0.2">
      <c r="A2405" s="1">
        <v>94900103</v>
      </c>
      <c r="B2405" s="3" t="s">
        <v>30</v>
      </c>
      <c r="C2405" s="1">
        <v>49</v>
      </c>
      <c r="D2405" s="1">
        <v>8</v>
      </c>
      <c r="E2405" s="1">
        <v>3768</v>
      </c>
      <c r="H2405" s="1">
        <v>233925</v>
      </c>
      <c r="I2405" s="1">
        <v>3128400</v>
      </c>
    </row>
    <row r="2406" spans="1:9" x14ac:dyDescent="0.2">
      <c r="A2406" s="1">
        <v>95000103</v>
      </c>
      <c r="B2406" s="3" t="s">
        <v>30</v>
      </c>
      <c r="C2406" s="1">
        <v>50</v>
      </c>
      <c r="D2406" s="1">
        <v>8</v>
      </c>
      <c r="E2406" s="1">
        <v>3892</v>
      </c>
      <c r="H2406" s="1">
        <v>247875</v>
      </c>
      <c r="I2406" s="1">
        <v>3362325</v>
      </c>
    </row>
    <row r="2407" spans="1:9" x14ac:dyDescent="0.2">
      <c r="A2407" s="1">
        <v>90100104</v>
      </c>
      <c r="B2407" s="3" t="s">
        <v>30</v>
      </c>
      <c r="C2407" s="1">
        <v>1</v>
      </c>
      <c r="D2407" s="1">
        <v>8</v>
      </c>
      <c r="E2407" s="1">
        <v>640</v>
      </c>
      <c r="H2407" s="1">
        <v>1462</v>
      </c>
      <c r="I2407" s="1">
        <v>25000</v>
      </c>
    </row>
    <row r="2408" spans="1:9" x14ac:dyDescent="0.2">
      <c r="A2408" s="1">
        <v>90200104</v>
      </c>
      <c r="B2408" s="3" t="s">
        <v>30</v>
      </c>
      <c r="C2408" s="1">
        <v>2</v>
      </c>
      <c r="D2408" s="1">
        <v>8</v>
      </c>
      <c r="E2408" s="1">
        <v>680</v>
      </c>
      <c r="H2408" s="1">
        <v>2047</v>
      </c>
      <c r="I2408" s="1">
        <v>26462</v>
      </c>
    </row>
    <row r="2409" spans="1:9" x14ac:dyDescent="0.2">
      <c r="A2409" s="1">
        <v>90300104</v>
      </c>
      <c r="B2409" s="3" t="s">
        <v>30</v>
      </c>
      <c r="C2409" s="1">
        <v>3</v>
      </c>
      <c r="D2409" s="1">
        <v>8</v>
      </c>
      <c r="E2409" s="1">
        <v>720</v>
      </c>
      <c r="H2409" s="1">
        <v>2632</v>
      </c>
      <c r="I2409" s="1">
        <v>28509</v>
      </c>
    </row>
    <row r="2410" spans="1:9" x14ac:dyDescent="0.2">
      <c r="A2410" s="1">
        <v>90400104</v>
      </c>
      <c r="B2410" s="3" t="s">
        <v>30</v>
      </c>
      <c r="C2410" s="1">
        <v>4</v>
      </c>
      <c r="D2410" s="1">
        <v>8</v>
      </c>
      <c r="E2410" s="1">
        <v>760</v>
      </c>
      <c r="H2410" s="1">
        <v>3217</v>
      </c>
      <c r="I2410" s="1">
        <v>31141</v>
      </c>
    </row>
    <row r="2411" spans="1:9" x14ac:dyDescent="0.2">
      <c r="A2411" s="1">
        <v>90500104</v>
      </c>
      <c r="B2411" s="3" t="s">
        <v>30</v>
      </c>
      <c r="C2411" s="1">
        <v>5</v>
      </c>
      <c r="D2411" s="1">
        <v>8</v>
      </c>
      <c r="E2411" s="1">
        <v>800</v>
      </c>
      <c r="H2411" s="1">
        <v>3802</v>
      </c>
      <c r="I2411" s="1">
        <v>34358</v>
      </c>
    </row>
    <row r="2412" spans="1:9" x14ac:dyDescent="0.2">
      <c r="A2412" s="1">
        <v>90600104</v>
      </c>
      <c r="B2412" s="3" t="s">
        <v>30</v>
      </c>
      <c r="C2412" s="1">
        <v>6</v>
      </c>
      <c r="D2412" s="1">
        <v>8</v>
      </c>
      <c r="E2412" s="1">
        <v>840</v>
      </c>
      <c r="H2412" s="1">
        <v>4777</v>
      </c>
      <c r="I2412" s="1">
        <v>38160</v>
      </c>
    </row>
    <row r="2413" spans="1:9" x14ac:dyDescent="0.2">
      <c r="A2413" s="1">
        <v>90700104</v>
      </c>
      <c r="B2413" s="3" t="s">
        <v>30</v>
      </c>
      <c r="C2413" s="1">
        <v>7</v>
      </c>
      <c r="D2413" s="1">
        <v>8</v>
      </c>
      <c r="E2413" s="1">
        <v>900</v>
      </c>
      <c r="H2413" s="1">
        <v>5752</v>
      </c>
      <c r="I2413" s="1">
        <v>42937</v>
      </c>
    </row>
    <row r="2414" spans="1:9" x14ac:dyDescent="0.2">
      <c r="A2414" s="1">
        <v>90800104</v>
      </c>
      <c r="B2414" s="3" t="s">
        <v>30</v>
      </c>
      <c r="C2414" s="1">
        <v>8</v>
      </c>
      <c r="D2414" s="1">
        <v>8</v>
      </c>
      <c r="E2414" s="1">
        <v>960</v>
      </c>
      <c r="H2414" s="1">
        <v>6727</v>
      </c>
      <c r="I2414" s="1">
        <v>48689</v>
      </c>
    </row>
    <row r="2415" spans="1:9" x14ac:dyDescent="0.2">
      <c r="A2415" s="1">
        <v>90900104</v>
      </c>
      <c r="B2415" s="3" t="s">
        <v>30</v>
      </c>
      <c r="C2415" s="1">
        <v>9</v>
      </c>
      <c r="D2415" s="1">
        <v>8</v>
      </c>
      <c r="E2415" s="1">
        <v>1020</v>
      </c>
      <c r="H2415" s="1">
        <v>7702</v>
      </c>
      <c r="I2415" s="1">
        <v>55416</v>
      </c>
    </row>
    <row r="2416" spans="1:9" x14ac:dyDescent="0.2">
      <c r="A2416" s="1">
        <v>91000104</v>
      </c>
      <c r="B2416" s="3" t="s">
        <v>30</v>
      </c>
      <c r="C2416" s="1">
        <v>10</v>
      </c>
      <c r="D2416" s="1">
        <v>8</v>
      </c>
      <c r="E2416" s="1">
        <v>1080</v>
      </c>
      <c r="H2416" s="1">
        <v>9262</v>
      </c>
      <c r="I2416" s="1">
        <v>63118</v>
      </c>
    </row>
    <row r="2417" spans="1:9" x14ac:dyDescent="0.2">
      <c r="A2417" s="1">
        <v>91100104</v>
      </c>
      <c r="B2417" s="3" t="s">
        <v>30</v>
      </c>
      <c r="C2417" s="1">
        <v>11</v>
      </c>
      <c r="D2417" s="1">
        <v>8</v>
      </c>
      <c r="E2417" s="1">
        <v>1140</v>
      </c>
      <c r="H2417" s="1">
        <v>10822</v>
      </c>
      <c r="I2417" s="1">
        <v>72380</v>
      </c>
    </row>
    <row r="2418" spans="1:9" x14ac:dyDescent="0.2">
      <c r="A2418" s="1">
        <v>91200104</v>
      </c>
      <c r="B2418" s="3" t="s">
        <v>30</v>
      </c>
      <c r="C2418" s="1">
        <v>12</v>
      </c>
      <c r="D2418" s="1">
        <v>8</v>
      </c>
      <c r="E2418" s="1">
        <v>1220</v>
      </c>
      <c r="H2418" s="1">
        <v>12382</v>
      </c>
      <c r="I2418" s="1">
        <v>83202</v>
      </c>
    </row>
    <row r="2419" spans="1:9" x14ac:dyDescent="0.2">
      <c r="A2419" s="1">
        <v>91300104</v>
      </c>
      <c r="B2419" s="3" t="s">
        <v>30</v>
      </c>
      <c r="C2419" s="1">
        <v>13</v>
      </c>
      <c r="D2419" s="1">
        <v>8</v>
      </c>
      <c r="E2419" s="1">
        <v>1300</v>
      </c>
      <c r="H2419" s="1">
        <v>13942</v>
      </c>
      <c r="I2419" s="1">
        <v>95584</v>
      </c>
    </row>
    <row r="2420" spans="1:9" x14ac:dyDescent="0.2">
      <c r="A2420" s="1">
        <v>91400104</v>
      </c>
      <c r="B2420" s="3" t="s">
        <v>30</v>
      </c>
      <c r="C2420" s="1">
        <v>14</v>
      </c>
      <c r="D2420" s="1">
        <v>8</v>
      </c>
      <c r="E2420" s="1">
        <v>1380</v>
      </c>
      <c r="H2420" s="1">
        <v>16282</v>
      </c>
      <c r="I2420" s="1">
        <v>109526</v>
      </c>
    </row>
    <row r="2421" spans="1:9" x14ac:dyDescent="0.2">
      <c r="A2421" s="1">
        <v>91500104</v>
      </c>
      <c r="B2421" s="3" t="s">
        <v>30</v>
      </c>
      <c r="C2421" s="1">
        <v>15</v>
      </c>
      <c r="D2421" s="1">
        <v>8</v>
      </c>
      <c r="E2421" s="1">
        <v>1460</v>
      </c>
      <c r="H2421" s="1">
        <v>18622</v>
      </c>
      <c r="I2421" s="1">
        <v>125808</v>
      </c>
    </row>
    <row r="2422" spans="1:9" x14ac:dyDescent="0.2">
      <c r="A2422" s="1">
        <v>91600104</v>
      </c>
      <c r="B2422" s="3" t="s">
        <v>30</v>
      </c>
      <c r="C2422" s="1">
        <v>16</v>
      </c>
      <c r="D2422" s="1">
        <v>8</v>
      </c>
      <c r="E2422" s="1">
        <v>1540</v>
      </c>
      <c r="H2422" s="1">
        <v>20962</v>
      </c>
      <c r="I2422" s="1">
        <v>144430</v>
      </c>
    </row>
    <row r="2423" spans="1:9" x14ac:dyDescent="0.2">
      <c r="A2423" s="1">
        <v>91700104</v>
      </c>
      <c r="B2423" s="3" t="s">
        <v>30</v>
      </c>
      <c r="C2423" s="1">
        <v>17</v>
      </c>
      <c r="D2423" s="1">
        <v>8</v>
      </c>
      <c r="E2423" s="1">
        <v>1640</v>
      </c>
      <c r="H2423" s="1">
        <v>23302</v>
      </c>
      <c r="I2423" s="1">
        <v>165392</v>
      </c>
    </row>
    <row r="2424" spans="1:9" x14ac:dyDescent="0.2">
      <c r="A2424" s="1">
        <v>91800104</v>
      </c>
      <c r="B2424" s="3" t="s">
        <v>30</v>
      </c>
      <c r="C2424" s="1">
        <v>18</v>
      </c>
      <c r="D2424" s="1">
        <v>8</v>
      </c>
      <c r="E2424" s="1">
        <v>1740</v>
      </c>
      <c r="H2424" s="1">
        <v>26617</v>
      </c>
      <c r="I2424" s="1">
        <v>188694</v>
      </c>
    </row>
    <row r="2425" spans="1:9" x14ac:dyDescent="0.2">
      <c r="A2425" s="1">
        <v>91900104</v>
      </c>
      <c r="B2425" s="3" t="s">
        <v>30</v>
      </c>
      <c r="C2425" s="1">
        <v>19</v>
      </c>
      <c r="D2425" s="1">
        <v>8</v>
      </c>
      <c r="E2425" s="1">
        <v>1840</v>
      </c>
      <c r="H2425" s="1">
        <v>29932</v>
      </c>
      <c r="I2425" s="1">
        <v>215311</v>
      </c>
    </row>
    <row r="2426" spans="1:9" x14ac:dyDescent="0.2">
      <c r="A2426" s="1">
        <v>92000104</v>
      </c>
      <c r="B2426" s="3" t="s">
        <v>30</v>
      </c>
      <c r="C2426" s="1">
        <v>20</v>
      </c>
      <c r="D2426" s="1">
        <v>8</v>
      </c>
      <c r="E2426" s="1">
        <v>1940</v>
      </c>
      <c r="H2426" s="1">
        <v>33247</v>
      </c>
      <c r="I2426" s="1">
        <v>245243</v>
      </c>
    </row>
    <row r="2427" spans="1:9" x14ac:dyDescent="0.2">
      <c r="A2427" s="1">
        <v>92100104</v>
      </c>
      <c r="B2427" s="3" t="s">
        <v>30</v>
      </c>
      <c r="C2427" s="1">
        <v>21</v>
      </c>
      <c r="D2427" s="1">
        <v>8</v>
      </c>
      <c r="E2427" s="1">
        <v>2040</v>
      </c>
      <c r="H2427" s="1">
        <v>36562</v>
      </c>
      <c r="I2427" s="1">
        <v>278490</v>
      </c>
    </row>
    <row r="2428" spans="1:9" x14ac:dyDescent="0.2">
      <c r="A2428" s="1">
        <v>92200104</v>
      </c>
      <c r="B2428" s="3" t="s">
        <v>30</v>
      </c>
      <c r="C2428" s="1">
        <v>22</v>
      </c>
      <c r="D2428" s="1">
        <v>8</v>
      </c>
      <c r="E2428" s="1">
        <v>2160</v>
      </c>
      <c r="H2428" s="1">
        <v>41047</v>
      </c>
      <c r="I2428" s="1">
        <v>315052</v>
      </c>
    </row>
    <row r="2429" spans="1:9" x14ac:dyDescent="0.2">
      <c r="A2429" s="1">
        <v>92300104</v>
      </c>
      <c r="B2429" s="3" t="s">
        <v>30</v>
      </c>
      <c r="C2429" s="1">
        <v>23</v>
      </c>
      <c r="D2429" s="1">
        <v>8</v>
      </c>
      <c r="E2429" s="1">
        <v>2280</v>
      </c>
      <c r="H2429" s="1">
        <v>45532</v>
      </c>
      <c r="I2429" s="1">
        <v>356099</v>
      </c>
    </row>
    <row r="2430" spans="1:9" x14ac:dyDescent="0.2">
      <c r="A2430" s="1">
        <v>92400104</v>
      </c>
      <c r="B2430" s="3" t="s">
        <v>30</v>
      </c>
      <c r="C2430" s="1">
        <v>24</v>
      </c>
      <c r="D2430" s="1">
        <v>8</v>
      </c>
      <c r="E2430" s="1">
        <v>2400</v>
      </c>
      <c r="H2430" s="1">
        <v>50017</v>
      </c>
      <c r="I2430" s="1">
        <v>401631</v>
      </c>
    </row>
    <row r="2431" spans="1:9" x14ac:dyDescent="0.2">
      <c r="A2431" s="1">
        <v>92500104</v>
      </c>
      <c r="B2431" s="3" t="s">
        <v>30</v>
      </c>
      <c r="C2431" s="1">
        <v>25</v>
      </c>
      <c r="D2431" s="1">
        <v>8</v>
      </c>
      <c r="E2431" s="1">
        <v>2520</v>
      </c>
      <c r="H2431" s="1">
        <v>54502</v>
      </c>
      <c r="I2431" s="1">
        <v>451648</v>
      </c>
    </row>
    <row r="2432" spans="1:9" x14ac:dyDescent="0.2">
      <c r="A2432" s="1">
        <v>92600104</v>
      </c>
      <c r="B2432" s="3" t="s">
        <v>30</v>
      </c>
      <c r="C2432" s="1">
        <v>26</v>
      </c>
      <c r="D2432" s="1">
        <v>8</v>
      </c>
      <c r="E2432" s="1">
        <v>2640</v>
      </c>
      <c r="H2432" s="1">
        <v>60352</v>
      </c>
      <c r="I2432" s="1">
        <v>506150</v>
      </c>
    </row>
    <row r="2433" spans="1:9" x14ac:dyDescent="0.2">
      <c r="A2433" s="1">
        <v>92700104</v>
      </c>
      <c r="B2433" s="3" t="s">
        <v>30</v>
      </c>
      <c r="C2433" s="1">
        <v>27</v>
      </c>
      <c r="D2433" s="1">
        <v>8</v>
      </c>
      <c r="E2433" s="1">
        <v>2780</v>
      </c>
      <c r="H2433" s="1">
        <v>66202</v>
      </c>
      <c r="I2433" s="1">
        <v>566502</v>
      </c>
    </row>
    <row r="2434" spans="1:9" x14ac:dyDescent="0.2">
      <c r="A2434" s="1">
        <v>92800104</v>
      </c>
      <c r="B2434" s="3" t="s">
        <v>30</v>
      </c>
      <c r="C2434" s="1">
        <v>28</v>
      </c>
      <c r="D2434" s="1">
        <v>8</v>
      </c>
      <c r="E2434" s="1">
        <v>2920</v>
      </c>
      <c r="H2434" s="1">
        <v>72052</v>
      </c>
      <c r="I2434" s="1">
        <v>632704</v>
      </c>
    </row>
    <row r="2435" spans="1:9" x14ac:dyDescent="0.2">
      <c r="A2435" s="1">
        <v>92900104</v>
      </c>
      <c r="B2435" s="3" t="s">
        <v>30</v>
      </c>
      <c r="C2435" s="1">
        <v>29</v>
      </c>
      <c r="D2435" s="1">
        <v>8</v>
      </c>
      <c r="E2435" s="1">
        <v>3060</v>
      </c>
      <c r="H2435" s="1">
        <v>77902</v>
      </c>
      <c r="I2435" s="1">
        <v>704756</v>
      </c>
    </row>
    <row r="2436" spans="1:9" x14ac:dyDescent="0.2">
      <c r="A2436" s="1">
        <v>93000104</v>
      </c>
      <c r="B2436" s="3" t="s">
        <v>30</v>
      </c>
      <c r="C2436" s="1">
        <v>30</v>
      </c>
      <c r="D2436" s="1">
        <v>8</v>
      </c>
      <c r="E2436" s="1">
        <v>3200</v>
      </c>
      <c r="H2436" s="1">
        <v>85312</v>
      </c>
      <c r="I2436" s="1">
        <v>782658</v>
      </c>
    </row>
    <row r="2437" spans="1:9" x14ac:dyDescent="0.2">
      <c r="A2437" s="1">
        <v>93100104</v>
      </c>
      <c r="B2437" s="3" t="s">
        <v>30</v>
      </c>
      <c r="C2437" s="1">
        <v>31</v>
      </c>
      <c r="D2437" s="1">
        <v>8</v>
      </c>
      <c r="E2437" s="1">
        <v>3340</v>
      </c>
      <c r="H2437" s="1">
        <v>92722</v>
      </c>
      <c r="I2437" s="1">
        <v>867970</v>
      </c>
    </row>
    <row r="2438" spans="1:9" x14ac:dyDescent="0.2">
      <c r="A2438" s="1">
        <v>93200104</v>
      </c>
      <c r="B2438" s="3" t="s">
        <v>30</v>
      </c>
      <c r="C2438" s="1">
        <v>32</v>
      </c>
      <c r="D2438" s="1">
        <v>8</v>
      </c>
      <c r="E2438" s="1">
        <v>3500</v>
      </c>
      <c r="H2438" s="1">
        <v>100132</v>
      </c>
      <c r="I2438" s="1">
        <v>960692</v>
      </c>
    </row>
    <row r="2439" spans="1:9" x14ac:dyDescent="0.2">
      <c r="A2439" s="1">
        <v>93300104</v>
      </c>
      <c r="B2439" s="3" t="s">
        <v>30</v>
      </c>
      <c r="C2439" s="1">
        <v>33</v>
      </c>
      <c r="D2439" s="1">
        <v>8</v>
      </c>
      <c r="E2439" s="1">
        <v>3660</v>
      </c>
      <c r="H2439" s="1">
        <v>107542</v>
      </c>
      <c r="I2439" s="1">
        <v>1060824</v>
      </c>
    </row>
    <row r="2440" spans="1:9" x14ac:dyDescent="0.2">
      <c r="A2440" s="1">
        <v>93400104</v>
      </c>
      <c r="B2440" s="3" t="s">
        <v>30</v>
      </c>
      <c r="C2440" s="1">
        <v>34</v>
      </c>
      <c r="D2440" s="1">
        <v>8</v>
      </c>
      <c r="E2440" s="1">
        <v>3820</v>
      </c>
      <c r="H2440" s="1">
        <v>116707</v>
      </c>
      <c r="I2440" s="1">
        <v>1168366</v>
      </c>
    </row>
    <row r="2441" spans="1:9" x14ac:dyDescent="0.2">
      <c r="A2441" s="1">
        <v>93500104</v>
      </c>
      <c r="B2441" s="3" t="s">
        <v>30</v>
      </c>
      <c r="C2441" s="1">
        <v>35</v>
      </c>
      <c r="D2441" s="1">
        <v>8</v>
      </c>
      <c r="E2441" s="1">
        <v>3980</v>
      </c>
      <c r="H2441" s="1">
        <v>125872</v>
      </c>
      <c r="I2441" s="1">
        <v>1285073</v>
      </c>
    </row>
    <row r="2442" spans="1:9" x14ac:dyDescent="0.2">
      <c r="A2442" s="1">
        <v>93600104</v>
      </c>
      <c r="B2442" s="3" t="s">
        <v>30</v>
      </c>
      <c r="C2442" s="1">
        <v>36</v>
      </c>
      <c r="D2442" s="1">
        <v>8</v>
      </c>
      <c r="E2442" s="1">
        <v>4140</v>
      </c>
      <c r="H2442" s="1">
        <v>135037</v>
      </c>
      <c r="I2442" s="1">
        <v>1410945</v>
      </c>
    </row>
    <row r="2443" spans="1:9" x14ac:dyDescent="0.2">
      <c r="A2443" s="1">
        <v>93700104</v>
      </c>
      <c r="B2443" s="3" t="s">
        <v>30</v>
      </c>
      <c r="C2443" s="1">
        <v>37</v>
      </c>
      <c r="D2443" s="1">
        <v>8</v>
      </c>
      <c r="E2443" s="1">
        <v>4320</v>
      </c>
      <c r="H2443" s="1">
        <v>144202</v>
      </c>
      <c r="I2443" s="1">
        <v>1545982</v>
      </c>
    </row>
    <row r="2444" spans="1:9" x14ac:dyDescent="0.2">
      <c r="A2444" s="1">
        <v>93800104</v>
      </c>
      <c r="B2444" s="3" t="s">
        <v>30</v>
      </c>
      <c r="C2444" s="1">
        <v>38</v>
      </c>
      <c r="D2444" s="1">
        <v>8</v>
      </c>
      <c r="E2444" s="1">
        <v>4500</v>
      </c>
      <c r="H2444" s="1">
        <v>155317</v>
      </c>
      <c r="I2444" s="1">
        <v>1690184</v>
      </c>
    </row>
    <row r="2445" spans="1:9" x14ac:dyDescent="0.2">
      <c r="A2445" s="1">
        <v>93900104</v>
      </c>
      <c r="B2445" s="3" t="s">
        <v>30</v>
      </c>
      <c r="C2445" s="1">
        <v>39</v>
      </c>
      <c r="D2445" s="1">
        <v>8</v>
      </c>
      <c r="E2445" s="1">
        <v>4680</v>
      </c>
      <c r="H2445" s="1">
        <v>166432</v>
      </c>
      <c r="I2445" s="1">
        <v>1845501</v>
      </c>
    </row>
    <row r="2446" spans="1:9" x14ac:dyDescent="0.2">
      <c r="A2446" s="1">
        <v>94000104</v>
      </c>
      <c r="B2446" s="3" t="s">
        <v>30</v>
      </c>
      <c r="C2446" s="1">
        <v>40</v>
      </c>
      <c r="D2446" s="1">
        <v>8</v>
      </c>
      <c r="E2446" s="1">
        <v>4860</v>
      </c>
      <c r="H2446" s="1">
        <v>177547</v>
      </c>
      <c r="I2446" s="1">
        <v>2011933</v>
      </c>
    </row>
    <row r="2447" spans="1:9" x14ac:dyDescent="0.2">
      <c r="A2447" s="1">
        <v>94100104</v>
      </c>
      <c r="B2447" s="3" t="s">
        <v>30</v>
      </c>
      <c r="C2447" s="1">
        <v>41</v>
      </c>
      <c r="D2447" s="1">
        <v>8</v>
      </c>
      <c r="E2447" s="1">
        <v>5040</v>
      </c>
      <c r="H2447" s="1">
        <v>188662</v>
      </c>
      <c r="I2447" s="1">
        <v>2189480</v>
      </c>
    </row>
    <row r="2448" spans="1:9" x14ac:dyDescent="0.2">
      <c r="A2448" s="1">
        <v>94200104</v>
      </c>
      <c r="B2448" s="3" t="s">
        <v>30</v>
      </c>
      <c r="C2448" s="1">
        <v>42</v>
      </c>
      <c r="D2448" s="1">
        <v>8</v>
      </c>
      <c r="E2448" s="1">
        <v>5240</v>
      </c>
      <c r="H2448" s="1">
        <v>201922</v>
      </c>
      <c r="I2448" s="1">
        <v>2378142</v>
      </c>
    </row>
    <row r="2449" spans="1:9" x14ac:dyDescent="0.2">
      <c r="A2449" s="1">
        <v>94300104</v>
      </c>
      <c r="B2449" s="3" t="s">
        <v>30</v>
      </c>
      <c r="C2449" s="1">
        <v>43</v>
      </c>
      <c r="D2449" s="1">
        <v>8</v>
      </c>
      <c r="E2449" s="1">
        <v>5440</v>
      </c>
      <c r="H2449" s="1">
        <v>215182</v>
      </c>
      <c r="I2449" s="1">
        <v>2580064</v>
      </c>
    </row>
    <row r="2450" spans="1:9" x14ac:dyDescent="0.2">
      <c r="A2450" s="1">
        <v>94400104</v>
      </c>
      <c r="B2450" s="3" t="s">
        <v>30</v>
      </c>
      <c r="C2450" s="1">
        <v>44</v>
      </c>
      <c r="D2450" s="1">
        <v>8</v>
      </c>
      <c r="E2450" s="1">
        <v>5640</v>
      </c>
      <c r="H2450" s="1">
        <v>228442</v>
      </c>
      <c r="I2450" s="1">
        <v>2795246</v>
      </c>
    </row>
    <row r="2451" spans="1:9" x14ac:dyDescent="0.2">
      <c r="A2451" s="1">
        <v>94500104</v>
      </c>
      <c r="B2451" s="3" t="s">
        <v>30</v>
      </c>
      <c r="C2451" s="1">
        <v>45</v>
      </c>
      <c r="D2451" s="1">
        <v>8</v>
      </c>
      <c r="E2451" s="1">
        <v>5840</v>
      </c>
      <c r="H2451" s="1">
        <v>241702</v>
      </c>
      <c r="I2451" s="1">
        <v>3023688</v>
      </c>
    </row>
    <row r="2452" spans="1:9" x14ac:dyDescent="0.2">
      <c r="A2452" s="1">
        <v>94600104</v>
      </c>
      <c r="B2452" s="3" t="s">
        <v>30</v>
      </c>
      <c r="C2452" s="1">
        <v>46</v>
      </c>
      <c r="D2452" s="1">
        <v>8</v>
      </c>
      <c r="E2452" s="1">
        <v>6040</v>
      </c>
      <c r="H2452" s="1">
        <v>257302</v>
      </c>
      <c r="I2452" s="1">
        <v>3265390</v>
      </c>
    </row>
    <row r="2453" spans="1:9" x14ac:dyDescent="0.2">
      <c r="A2453" s="1">
        <v>94700104</v>
      </c>
      <c r="B2453" s="3" t="s">
        <v>30</v>
      </c>
      <c r="C2453" s="1">
        <v>47</v>
      </c>
      <c r="D2453" s="1">
        <v>8</v>
      </c>
      <c r="E2453" s="1">
        <v>6260</v>
      </c>
      <c r="H2453" s="1">
        <v>272902</v>
      </c>
      <c r="I2453" s="1">
        <v>3522692</v>
      </c>
    </row>
    <row r="2454" spans="1:9" x14ac:dyDescent="0.2">
      <c r="A2454" s="1">
        <v>94800104</v>
      </c>
      <c r="B2454" s="3" t="s">
        <v>30</v>
      </c>
      <c r="C2454" s="1">
        <v>48</v>
      </c>
      <c r="D2454" s="1">
        <v>8</v>
      </c>
      <c r="E2454" s="1">
        <v>6480</v>
      </c>
      <c r="H2454" s="1">
        <v>288502</v>
      </c>
      <c r="I2454" s="1">
        <v>3795594</v>
      </c>
    </row>
    <row r="2455" spans="1:9" x14ac:dyDescent="0.2">
      <c r="A2455" s="1">
        <v>94900104</v>
      </c>
      <c r="B2455" s="3" t="s">
        <v>30</v>
      </c>
      <c r="C2455" s="1">
        <v>49</v>
      </c>
      <c r="D2455" s="1">
        <v>8</v>
      </c>
      <c r="E2455" s="1">
        <v>6700</v>
      </c>
      <c r="H2455" s="1">
        <v>304102</v>
      </c>
      <c r="I2455" s="1">
        <v>4084096</v>
      </c>
    </row>
    <row r="2456" spans="1:9" x14ac:dyDescent="0.2">
      <c r="A2456" s="1">
        <v>95000104</v>
      </c>
      <c r="B2456" s="3" t="s">
        <v>30</v>
      </c>
      <c r="C2456" s="1">
        <v>50</v>
      </c>
      <c r="D2456" s="1">
        <v>8</v>
      </c>
      <c r="E2456" s="1">
        <v>6920</v>
      </c>
      <c r="H2456" s="1">
        <v>322237</v>
      </c>
      <c r="I2456" s="1">
        <v>4388198</v>
      </c>
    </row>
    <row r="2457" spans="1:9" x14ac:dyDescent="0.2">
      <c r="A2457" s="1">
        <v>90100105</v>
      </c>
      <c r="B2457" s="3" t="s">
        <v>30</v>
      </c>
      <c r="C2457" s="1">
        <v>1</v>
      </c>
      <c r="D2457" s="1">
        <v>8</v>
      </c>
      <c r="E2457" s="1">
        <v>960</v>
      </c>
      <c r="H2457" s="1">
        <v>1901</v>
      </c>
      <c r="I2457" s="1">
        <v>75000</v>
      </c>
    </row>
    <row r="2458" spans="1:9" x14ac:dyDescent="0.2">
      <c r="A2458" s="1">
        <v>90200105</v>
      </c>
      <c r="B2458" s="3" t="s">
        <v>30</v>
      </c>
      <c r="C2458" s="1">
        <v>2</v>
      </c>
      <c r="D2458" s="1">
        <v>8</v>
      </c>
      <c r="E2458" s="1">
        <v>1020</v>
      </c>
      <c r="H2458" s="1">
        <v>2661</v>
      </c>
      <c r="I2458" s="1">
        <v>76901</v>
      </c>
    </row>
    <row r="2459" spans="1:9" x14ac:dyDescent="0.2">
      <c r="A2459" s="1">
        <v>90300105</v>
      </c>
      <c r="B2459" s="3" t="s">
        <v>30</v>
      </c>
      <c r="C2459" s="1">
        <v>3</v>
      </c>
      <c r="D2459" s="1">
        <v>8</v>
      </c>
      <c r="E2459" s="1">
        <v>1080</v>
      </c>
      <c r="H2459" s="1">
        <v>3422</v>
      </c>
      <c r="I2459" s="1">
        <v>79562</v>
      </c>
    </row>
    <row r="2460" spans="1:9" x14ac:dyDescent="0.2">
      <c r="A2460" s="1">
        <v>90400105</v>
      </c>
      <c r="B2460" s="3" t="s">
        <v>30</v>
      </c>
      <c r="C2460" s="1">
        <v>4</v>
      </c>
      <c r="D2460" s="1">
        <v>8</v>
      </c>
      <c r="E2460" s="1">
        <v>1140</v>
      </c>
      <c r="H2460" s="1">
        <v>4182</v>
      </c>
      <c r="I2460" s="1">
        <v>82984</v>
      </c>
    </row>
    <row r="2461" spans="1:9" x14ac:dyDescent="0.2">
      <c r="A2461" s="1">
        <v>90500105</v>
      </c>
      <c r="B2461" s="3" t="s">
        <v>30</v>
      </c>
      <c r="C2461" s="1">
        <v>5</v>
      </c>
      <c r="D2461" s="1">
        <v>8</v>
      </c>
      <c r="E2461" s="1">
        <v>1200</v>
      </c>
      <c r="H2461" s="1">
        <v>4943</v>
      </c>
      <c r="I2461" s="1">
        <v>87166</v>
      </c>
    </row>
    <row r="2462" spans="1:9" x14ac:dyDescent="0.2">
      <c r="A2462" s="1">
        <v>90600105</v>
      </c>
      <c r="B2462" s="3" t="s">
        <v>30</v>
      </c>
      <c r="C2462" s="1">
        <v>6</v>
      </c>
      <c r="D2462" s="1">
        <v>8</v>
      </c>
      <c r="E2462" s="1">
        <v>1260</v>
      </c>
      <c r="H2462" s="1">
        <v>6210</v>
      </c>
      <c r="I2462" s="1">
        <v>92109</v>
      </c>
    </row>
    <row r="2463" spans="1:9" x14ac:dyDescent="0.2">
      <c r="A2463" s="1">
        <v>90700105</v>
      </c>
      <c r="B2463" s="3" t="s">
        <v>30</v>
      </c>
      <c r="C2463" s="1">
        <v>7</v>
      </c>
      <c r="D2463" s="1">
        <v>8</v>
      </c>
      <c r="E2463" s="1">
        <v>1350</v>
      </c>
      <c r="H2463" s="1">
        <v>7478</v>
      </c>
      <c r="I2463" s="1">
        <v>98319</v>
      </c>
    </row>
    <row r="2464" spans="1:9" x14ac:dyDescent="0.2">
      <c r="A2464" s="1">
        <v>90800105</v>
      </c>
      <c r="B2464" s="3" t="s">
        <v>30</v>
      </c>
      <c r="C2464" s="1">
        <v>8</v>
      </c>
      <c r="D2464" s="1">
        <v>8</v>
      </c>
      <c r="E2464" s="1">
        <v>1440</v>
      </c>
      <c r="H2464" s="1">
        <v>8745</v>
      </c>
      <c r="I2464" s="1">
        <v>105797</v>
      </c>
    </row>
    <row r="2465" spans="1:9" x14ac:dyDescent="0.2">
      <c r="A2465" s="1">
        <v>90900105</v>
      </c>
      <c r="B2465" s="3" t="s">
        <v>30</v>
      </c>
      <c r="C2465" s="1">
        <v>9</v>
      </c>
      <c r="D2465" s="1">
        <v>8</v>
      </c>
      <c r="E2465" s="1">
        <v>1530</v>
      </c>
      <c r="H2465" s="1">
        <v>10013</v>
      </c>
      <c r="I2465" s="1">
        <v>114542</v>
      </c>
    </row>
    <row r="2466" spans="1:9" x14ac:dyDescent="0.2">
      <c r="A2466" s="1">
        <v>91000105</v>
      </c>
      <c r="B2466" s="3" t="s">
        <v>30</v>
      </c>
      <c r="C2466" s="1">
        <v>10</v>
      </c>
      <c r="D2466" s="1">
        <v>8</v>
      </c>
      <c r="E2466" s="1">
        <v>1620</v>
      </c>
      <c r="H2466" s="1">
        <v>12041</v>
      </c>
      <c r="I2466" s="1">
        <v>124555</v>
      </c>
    </row>
    <row r="2467" spans="1:9" x14ac:dyDescent="0.2">
      <c r="A2467" s="1">
        <v>91100105</v>
      </c>
      <c r="B2467" s="3" t="s">
        <v>30</v>
      </c>
      <c r="C2467" s="1">
        <v>11</v>
      </c>
      <c r="D2467" s="1">
        <v>8</v>
      </c>
      <c r="E2467" s="1">
        <v>1710</v>
      </c>
      <c r="H2467" s="1">
        <v>14069</v>
      </c>
      <c r="I2467" s="1">
        <v>136596</v>
      </c>
    </row>
    <row r="2468" spans="1:9" x14ac:dyDescent="0.2">
      <c r="A2468" s="1">
        <v>91200105</v>
      </c>
      <c r="B2468" s="3" t="s">
        <v>30</v>
      </c>
      <c r="C2468" s="1">
        <v>12</v>
      </c>
      <c r="D2468" s="1">
        <v>8</v>
      </c>
      <c r="E2468" s="1">
        <v>1830</v>
      </c>
      <c r="H2468" s="1">
        <v>16097</v>
      </c>
      <c r="I2468" s="1">
        <v>150665</v>
      </c>
    </row>
    <row r="2469" spans="1:9" x14ac:dyDescent="0.2">
      <c r="A2469" s="1">
        <v>91300105</v>
      </c>
      <c r="B2469" s="3" t="s">
        <v>30</v>
      </c>
      <c r="C2469" s="1">
        <v>13</v>
      </c>
      <c r="D2469" s="1">
        <v>8</v>
      </c>
      <c r="E2469" s="1">
        <v>1950</v>
      </c>
      <c r="H2469" s="1">
        <v>18125</v>
      </c>
      <c r="I2469" s="1">
        <v>166762</v>
      </c>
    </row>
    <row r="2470" spans="1:9" x14ac:dyDescent="0.2">
      <c r="A2470" s="1">
        <v>91400105</v>
      </c>
      <c r="B2470" s="3" t="s">
        <v>30</v>
      </c>
      <c r="C2470" s="1">
        <v>14</v>
      </c>
      <c r="D2470" s="1">
        <v>8</v>
      </c>
      <c r="E2470" s="1">
        <v>2070</v>
      </c>
      <c r="H2470" s="1">
        <v>21167</v>
      </c>
      <c r="I2470" s="1">
        <v>184887</v>
      </c>
    </row>
    <row r="2471" spans="1:9" x14ac:dyDescent="0.2">
      <c r="A2471" s="1">
        <v>91500105</v>
      </c>
      <c r="B2471" s="3" t="s">
        <v>30</v>
      </c>
      <c r="C2471" s="1">
        <v>15</v>
      </c>
      <c r="D2471" s="1">
        <v>8</v>
      </c>
      <c r="E2471" s="1">
        <v>2190</v>
      </c>
      <c r="H2471" s="1">
        <v>24209</v>
      </c>
      <c r="I2471" s="1">
        <v>206054</v>
      </c>
    </row>
    <row r="2472" spans="1:9" x14ac:dyDescent="0.2">
      <c r="A2472" s="1">
        <v>91600105</v>
      </c>
      <c r="B2472" s="3" t="s">
        <v>30</v>
      </c>
      <c r="C2472" s="1">
        <v>16</v>
      </c>
      <c r="D2472" s="1">
        <v>8</v>
      </c>
      <c r="E2472" s="1">
        <v>2310</v>
      </c>
      <c r="H2472" s="1">
        <v>27251</v>
      </c>
      <c r="I2472" s="1">
        <v>230263</v>
      </c>
    </row>
    <row r="2473" spans="1:9" x14ac:dyDescent="0.2">
      <c r="A2473" s="1">
        <v>91700105</v>
      </c>
      <c r="B2473" s="3" t="s">
        <v>30</v>
      </c>
      <c r="C2473" s="1">
        <v>17</v>
      </c>
      <c r="D2473" s="1">
        <v>8</v>
      </c>
      <c r="E2473" s="1">
        <v>2460</v>
      </c>
      <c r="H2473" s="1">
        <v>30293</v>
      </c>
      <c r="I2473" s="1">
        <v>257514</v>
      </c>
    </row>
    <row r="2474" spans="1:9" x14ac:dyDescent="0.2">
      <c r="A2474" s="1">
        <v>91800105</v>
      </c>
      <c r="B2474" s="3" t="s">
        <v>30</v>
      </c>
      <c r="C2474" s="1">
        <v>18</v>
      </c>
      <c r="D2474" s="1">
        <v>8</v>
      </c>
      <c r="E2474" s="1">
        <v>2610</v>
      </c>
      <c r="H2474" s="1">
        <v>34602</v>
      </c>
      <c r="I2474" s="1">
        <v>287807</v>
      </c>
    </row>
    <row r="2475" spans="1:9" x14ac:dyDescent="0.2">
      <c r="A2475" s="1">
        <v>91900105</v>
      </c>
      <c r="B2475" s="3" t="s">
        <v>30</v>
      </c>
      <c r="C2475" s="1">
        <v>19</v>
      </c>
      <c r="D2475" s="1">
        <v>8</v>
      </c>
      <c r="E2475" s="1">
        <v>2760</v>
      </c>
      <c r="H2475" s="1">
        <v>38912</v>
      </c>
      <c r="I2475" s="1">
        <v>322409</v>
      </c>
    </row>
    <row r="2476" spans="1:9" x14ac:dyDescent="0.2">
      <c r="A2476" s="1">
        <v>92000105</v>
      </c>
      <c r="B2476" s="3" t="s">
        <v>30</v>
      </c>
      <c r="C2476" s="1">
        <v>20</v>
      </c>
      <c r="D2476" s="1">
        <v>8</v>
      </c>
      <c r="E2476" s="1">
        <v>2910</v>
      </c>
      <c r="H2476" s="1">
        <v>43221</v>
      </c>
      <c r="I2476" s="1">
        <v>361321</v>
      </c>
    </row>
    <row r="2477" spans="1:9" x14ac:dyDescent="0.2">
      <c r="A2477" s="1">
        <v>92100105</v>
      </c>
      <c r="B2477" s="3" t="s">
        <v>30</v>
      </c>
      <c r="C2477" s="1">
        <v>21</v>
      </c>
      <c r="D2477" s="1">
        <v>8</v>
      </c>
      <c r="E2477" s="1">
        <v>3060</v>
      </c>
      <c r="H2477" s="1">
        <v>47531</v>
      </c>
      <c r="I2477" s="1">
        <v>404542</v>
      </c>
    </row>
    <row r="2478" spans="1:9" x14ac:dyDescent="0.2">
      <c r="A2478" s="1">
        <v>92200105</v>
      </c>
      <c r="B2478" s="3" t="s">
        <v>30</v>
      </c>
      <c r="C2478" s="1">
        <v>22</v>
      </c>
      <c r="D2478" s="1">
        <v>8</v>
      </c>
      <c r="E2478" s="1">
        <v>3240</v>
      </c>
      <c r="H2478" s="1">
        <v>53361</v>
      </c>
      <c r="I2478" s="1">
        <v>452073</v>
      </c>
    </row>
    <row r="2479" spans="1:9" x14ac:dyDescent="0.2">
      <c r="A2479" s="1">
        <v>92300105</v>
      </c>
      <c r="B2479" s="3" t="s">
        <v>30</v>
      </c>
      <c r="C2479" s="1">
        <v>23</v>
      </c>
      <c r="D2479" s="1">
        <v>8</v>
      </c>
      <c r="E2479" s="1">
        <v>3420</v>
      </c>
      <c r="H2479" s="1">
        <v>59192</v>
      </c>
      <c r="I2479" s="1">
        <v>505434</v>
      </c>
    </row>
    <row r="2480" spans="1:9" x14ac:dyDescent="0.2">
      <c r="A2480" s="1">
        <v>92400105</v>
      </c>
      <c r="B2480" s="3" t="s">
        <v>30</v>
      </c>
      <c r="C2480" s="1">
        <v>24</v>
      </c>
      <c r="D2480" s="1">
        <v>8</v>
      </c>
      <c r="E2480" s="1">
        <v>3600</v>
      </c>
      <c r="H2480" s="1">
        <v>65022</v>
      </c>
      <c r="I2480" s="1">
        <v>564626</v>
      </c>
    </row>
    <row r="2481" spans="1:9" x14ac:dyDescent="0.2">
      <c r="A2481" s="1">
        <v>92500105</v>
      </c>
      <c r="B2481" s="3" t="s">
        <v>30</v>
      </c>
      <c r="C2481" s="1">
        <v>25</v>
      </c>
      <c r="D2481" s="1">
        <v>8</v>
      </c>
      <c r="E2481" s="1">
        <v>3780</v>
      </c>
      <c r="H2481" s="1">
        <v>70853</v>
      </c>
      <c r="I2481" s="1">
        <v>629648</v>
      </c>
    </row>
    <row r="2482" spans="1:9" x14ac:dyDescent="0.2">
      <c r="A2482" s="1">
        <v>92600105</v>
      </c>
      <c r="B2482" s="3" t="s">
        <v>30</v>
      </c>
      <c r="C2482" s="1">
        <v>26</v>
      </c>
      <c r="D2482" s="1">
        <v>8</v>
      </c>
      <c r="E2482" s="1">
        <v>3960</v>
      </c>
      <c r="H2482" s="1">
        <v>78458</v>
      </c>
      <c r="I2482" s="1">
        <v>700501</v>
      </c>
    </row>
    <row r="2483" spans="1:9" x14ac:dyDescent="0.2">
      <c r="A2483" s="1">
        <v>92700105</v>
      </c>
      <c r="B2483" s="3" t="s">
        <v>30</v>
      </c>
      <c r="C2483" s="1">
        <v>27</v>
      </c>
      <c r="D2483" s="1">
        <v>8</v>
      </c>
      <c r="E2483" s="1">
        <v>4170</v>
      </c>
      <c r="H2483" s="1">
        <v>86063</v>
      </c>
      <c r="I2483" s="1">
        <v>778959</v>
      </c>
    </row>
    <row r="2484" spans="1:9" x14ac:dyDescent="0.2">
      <c r="A2484" s="1">
        <v>92800105</v>
      </c>
      <c r="B2484" s="3" t="s">
        <v>30</v>
      </c>
      <c r="C2484" s="1">
        <v>28</v>
      </c>
      <c r="D2484" s="1">
        <v>8</v>
      </c>
      <c r="E2484" s="1">
        <v>4380</v>
      </c>
      <c r="H2484" s="1">
        <v>93668</v>
      </c>
      <c r="I2484" s="1">
        <v>865022</v>
      </c>
    </row>
    <row r="2485" spans="1:9" x14ac:dyDescent="0.2">
      <c r="A2485" s="1">
        <v>92900105</v>
      </c>
      <c r="B2485" s="3" t="s">
        <v>30</v>
      </c>
      <c r="C2485" s="1">
        <v>29</v>
      </c>
      <c r="D2485" s="1">
        <v>8</v>
      </c>
      <c r="E2485" s="1">
        <v>4590</v>
      </c>
      <c r="H2485" s="1">
        <v>101273</v>
      </c>
      <c r="I2485" s="1">
        <v>958690</v>
      </c>
    </row>
    <row r="2486" spans="1:9" x14ac:dyDescent="0.2">
      <c r="A2486" s="1">
        <v>93000105</v>
      </c>
      <c r="B2486" s="3" t="s">
        <v>30</v>
      </c>
      <c r="C2486" s="1">
        <v>30</v>
      </c>
      <c r="D2486" s="1">
        <v>8</v>
      </c>
      <c r="E2486" s="1">
        <v>4800</v>
      </c>
      <c r="H2486" s="1">
        <v>110906</v>
      </c>
      <c r="I2486" s="1">
        <v>1059963</v>
      </c>
    </row>
    <row r="2487" spans="1:9" x14ac:dyDescent="0.2">
      <c r="A2487" s="1">
        <v>93100105</v>
      </c>
      <c r="B2487" s="3" t="s">
        <v>30</v>
      </c>
      <c r="C2487" s="1">
        <v>31</v>
      </c>
      <c r="D2487" s="1">
        <v>8</v>
      </c>
      <c r="E2487" s="1">
        <v>5010</v>
      </c>
      <c r="H2487" s="1">
        <v>120539</v>
      </c>
      <c r="I2487" s="1">
        <v>1170869</v>
      </c>
    </row>
    <row r="2488" spans="1:9" x14ac:dyDescent="0.2">
      <c r="A2488" s="1">
        <v>93200105</v>
      </c>
      <c r="B2488" s="3" t="s">
        <v>30</v>
      </c>
      <c r="C2488" s="1">
        <v>32</v>
      </c>
      <c r="D2488" s="1">
        <v>8</v>
      </c>
      <c r="E2488" s="1">
        <v>5250</v>
      </c>
      <c r="H2488" s="1">
        <v>130172</v>
      </c>
      <c r="I2488" s="1">
        <v>1291408</v>
      </c>
    </row>
    <row r="2489" spans="1:9" x14ac:dyDescent="0.2">
      <c r="A2489" s="1">
        <v>93300105</v>
      </c>
      <c r="B2489" s="3" t="s">
        <v>30</v>
      </c>
      <c r="C2489" s="1">
        <v>33</v>
      </c>
      <c r="D2489" s="1">
        <v>8</v>
      </c>
      <c r="E2489" s="1">
        <v>5490</v>
      </c>
      <c r="H2489" s="1">
        <v>139805</v>
      </c>
      <c r="I2489" s="1">
        <v>1421580</v>
      </c>
    </row>
    <row r="2490" spans="1:9" x14ac:dyDescent="0.2">
      <c r="A2490" s="1">
        <v>93400105</v>
      </c>
      <c r="B2490" s="3" t="s">
        <v>30</v>
      </c>
      <c r="C2490" s="1">
        <v>34</v>
      </c>
      <c r="D2490" s="1">
        <v>8</v>
      </c>
      <c r="E2490" s="1">
        <v>5730</v>
      </c>
      <c r="H2490" s="1">
        <v>151719</v>
      </c>
      <c r="I2490" s="1">
        <v>1561385</v>
      </c>
    </row>
    <row r="2491" spans="1:9" x14ac:dyDescent="0.2">
      <c r="A2491" s="1">
        <v>93500105</v>
      </c>
      <c r="B2491" s="3" t="s">
        <v>30</v>
      </c>
      <c r="C2491" s="1">
        <v>35</v>
      </c>
      <c r="D2491" s="1">
        <v>8</v>
      </c>
      <c r="E2491" s="1">
        <v>5970</v>
      </c>
      <c r="H2491" s="1">
        <v>163634</v>
      </c>
      <c r="I2491" s="1">
        <v>1713104</v>
      </c>
    </row>
    <row r="2492" spans="1:9" x14ac:dyDescent="0.2">
      <c r="A2492" s="1">
        <v>93600105</v>
      </c>
      <c r="B2492" s="3" t="s">
        <v>30</v>
      </c>
      <c r="C2492" s="1">
        <v>36</v>
      </c>
      <c r="D2492" s="1">
        <v>8</v>
      </c>
      <c r="E2492" s="1">
        <v>6210</v>
      </c>
      <c r="H2492" s="1">
        <v>175548</v>
      </c>
      <c r="I2492" s="1">
        <v>1876738</v>
      </c>
    </row>
    <row r="2493" spans="1:9" x14ac:dyDescent="0.2">
      <c r="A2493" s="1">
        <v>93700105</v>
      </c>
      <c r="B2493" s="3" t="s">
        <v>30</v>
      </c>
      <c r="C2493" s="1">
        <v>37</v>
      </c>
      <c r="D2493" s="1">
        <v>8</v>
      </c>
      <c r="E2493" s="1">
        <v>6480</v>
      </c>
      <c r="H2493" s="1">
        <v>187463</v>
      </c>
      <c r="I2493" s="1">
        <v>2052286</v>
      </c>
    </row>
    <row r="2494" spans="1:9" x14ac:dyDescent="0.2">
      <c r="A2494" s="1">
        <v>93800105</v>
      </c>
      <c r="B2494" s="3" t="s">
        <v>30</v>
      </c>
      <c r="C2494" s="1">
        <v>38</v>
      </c>
      <c r="D2494" s="1">
        <v>8</v>
      </c>
      <c r="E2494" s="1">
        <v>6750</v>
      </c>
      <c r="H2494" s="1">
        <v>201912</v>
      </c>
      <c r="I2494" s="1">
        <v>2239749</v>
      </c>
    </row>
    <row r="2495" spans="1:9" x14ac:dyDescent="0.2">
      <c r="A2495" s="1">
        <v>93900105</v>
      </c>
      <c r="B2495" s="3" t="s">
        <v>30</v>
      </c>
      <c r="C2495" s="1">
        <v>39</v>
      </c>
      <c r="D2495" s="1">
        <v>8</v>
      </c>
      <c r="E2495" s="1">
        <v>7020</v>
      </c>
      <c r="H2495" s="1">
        <v>216362</v>
      </c>
      <c r="I2495" s="1">
        <v>2441661</v>
      </c>
    </row>
    <row r="2496" spans="1:9" x14ac:dyDescent="0.2">
      <c r="A2496" s="1">
        <v>94000105</v>
      </c>
      <c r="B2496" s="3" t="s">
        <v>30</v>
      </c>
      <c r="C2496" s="1">
        <v>40</v>
      </c>
      <c r="D2496" s="1">
        <v>8</v>
      </c>
      <c r="E2496" s="1">
        <v>7290</v>
      </c>
      <c r="H2496" s="1">
        <v>230811</v>
      </c>
      <c r="I2496" s="1">
        <v>2658023</v>
      </c>
    </row>
    <row r="2497" spans="1:9" x14ac:dyDescent="0.2">
      <c r="A2497" s="1">
        <v>94100105</v>
      </c>
      <c r="B2497" s="3" t="s">
        <v>30</v>
      </c>
      <c r="C2497" s="1">
        <v>41</v>
      </c>
      <c r="D2497" s="1">
        <v>8</v>
      </c>
      <c r="E2497" s="1">
        <v>7560</v>
      </c>
      <c r="H2497" s="1">
        <v>245261</v>
      </c>
      <c r="I2497" s="1">
        <v>2888834</v>
      </c>
    </row>
    <row r="2498" spans="1:9" x14ac:dyDescent="0.2">
      <c r="A2498" s="1">
        <v>94200105</v>
      </c>
      <c r="B2498" s="3" t="s">
        <v>30</v>
      </c>
      <c r="C2498" s="1">
        <v>42</v>
      </c>
      <c r="D2498" s="1">
        <v>8</v>
      </c>
      <c r="E2498" s="1">
        <v>7860</v>
      </c>
      <c r="H2498" s="1">
        <v>262499</v>
      </c>
      <c r="I2498" s="1">
        <v>3134095</v>
      </c>
    </row>
    <row r="2499" spans="1:9" x14ac:dyDescent="0.2">
      <c r="A2499" s="1">
        <v>94300105</v>
      </c>
      <c r="B2499" s="3" t="s">
        <v>30</v>
      </c>
      <c r="C2499" s="1">
        <v>43</v>
      </c>
      <c r="D2499" s="1">
        <v>8</v>
      </c>
      <c r="E2499" s="1">
        <v>8160</v>
      </c>
      <c r="H2499" s="1">
        <v>279737</v>
      </c>
      <c r="I2499" s="1">
        <v>3396594</v>
      </c>
    </row>
    <row r="2500" spans="1:9" x14ac:dyDescent="0.2">
      <c r="A2500" s="1">
        <v>94400105</v>
      </c>
      <c r="B2500" s="3" t="s">
        <v>30</v>
      </c>
      <c r="C2500" s="1">
        <v>44</v>
      </c>
      <c r="D2500" s="1">
        <v>8</v>
      </c>
      <c r="E2500" s="1">
        <v>8460</v>
      </c>
      <c r="H2500" s="1">
        <v>296975</v>
      </c>
      <c r="I2500" s="1">
        <v>3676331</v>
      </c>
    </row>
    <row r="2501" spans="1:9" x14ac:dyDescent="0.2">
      <c r="A2501" s="1">
        <v>94500105</v>
      </c>
      <c r="B2501" s="3" t="s">
        <v>30</v>
      </c>
      <c r="C2501" s="1">
        <v>45</v>
      </c>
      <c r="D2501" s="1">
        <v>8</v>
      </c>
      <c r="E2501" s="1">
        <v>8760</v>
      </c>
      <c r="H2501" s="1">
        <v>314213</v>
      </c>
      <c r="I2501" s="1">
        <v>3973306</v>
      </c>
    </row>
    <row r="2502" spans="1:9" x14ac:dyDescent="0.2">
      <c r="A2502" s="1">
        <v>94600105</v>
      </c>
      <c r="B2502" s="3" t="s">
        <v>30</v>
      </c>
      <c r="C2502" s="1">
        <v>46</v>
      </c>
      <c r="D2502" s="1">
        <v>8</v>
      </c>
      <c r="E2502" s="1">
        <v>9060</v>
      </c>
      <c r="H2502" s="1">
        <v>334493</v>
      </c>
      <c r="I2502" s="1">
        <v>4287519</v>
      </c>
    </row>
    <row r="2503" spans="1:9" x14ac:dyDescent="0.2">
      <c r="A2503" s="1">
        <v>94700105</v>
      </c>
      <c r="B2503" s="3" t="s">
        <v>30</v>
      </c>
      <c r="C2503" s="1">
        <v>47</v>
      </c>
      <c r="D2503" s="1">
        <v>8</v>
      </c>
      <c r="E2503" s="1">
        <v>9390</v>
      </c>
      <c r="H2503" s="1">
        <v>354773</v>
      </c>
      <c r="I2503" s="1">
        <v>4622012</v>
      </c>
    </row>
    <row r="2504" spans="1:9" x14ac:dyDescent="0.2">
      <c r="A2504" s="1">
        <v>94800105</v>
      </c>
      <c r="B2504" s="3" t="s">
        <v>30</v>
      </c>
      <c r="C2504" s="1">
        <v>48</v>
      </c>
      <c r="D2504" s="1">
        <v>8</v>
      </c>
      <c r="E2504" s="1">
        <v>9720</v>
      </c>
      <c r="H2504" s="1">
        <v>375053</v>
      </c>
      <c r="I2504" s="1">
        <v>4976785</v>
      </c>
    </row>
    <row r="2505" spans="1:9" x14ac:dyDescent="0.2">
      <c r="A2505" s="1">
        <v>94900105</v>
      </c>
      <c r="B2505" s="3" t="s">
        <v>30</v>
      </c>
      <c r="C2505" s="1">
        <v>49</v>
      </c>
      <c r="D2505" s="1">
        <v>8</v>
      </c>
      <c r="E2505" s="1">
        <v>10050</v>
      </c>
      <c r="H2505" s="1">
        <v>395333</v>
      </c>
      <c r="I2505" s="1">
        <v>5351838</v>
      </c>
    </row>
    <row r="2506" spans="1:9" x14ac:dyDescent="0.2">
      <c r="A2506" s="1">
        <v>95000105</v>
      </c>
      <c r="B2506" s="3" t="s">
        <v>30</v>
      </c>
      <c r="C2506" s="1">
        <v>50</v>
      </c>
      <c r="D2506" s="1">
        <v>8</v>
      </c>
      <c r="E2506" s="1">
        <v>10380</v>
      </c>
      <c r="H2506" s="1">
        <v>418908</v>
      </c>
      <c r="I2506" s="1">
        <v>5747171</v>
      </c>
    </row>
    <row r="2507" spans="1:9" x14ac:dyDescent="0.2">
      <c r="A2507" s="1">
        <v>90100111</v>
      </c>
      <c r="B2507" s="3" t="s">
        <v>18</v>
      </c>
      <c r="C2507" s="1">
        <v>1</v>
      </c>
      <c r="D2507" s="1">
        <v>45</v>
      </c>
      <c r="E2507" s="1">
        <v>1250</v>
      </c>
      <c r="H2507" s="1">
        <v>750</v>
      </c>
      <c r="I2507" s="1">
        <v>240</v>
      </c>
    </row>
    <row r="2508" spans="1:9" x14ac:dyDescent="0.2">
      <c r="A2508" s="1">
        <v>90200111</v>
      </c>
      <c r="B2508" s="3" t="s">
        <v>18</v>
      </c>
      <c r="C2508" s="1">
        <v>2</v>
      </c>
      <c r="D2508" s="1">
        <v>45</v>
      </c>
      <c r="E2508" s="1">
        <v>1328</v>
      </c>
      <c r="H2508" s="1">
        <v>1050</v>
      </c>
      <c r="I2508" s="1">
        <v>990</v>
      </c>
    </row>
    <row r="2509" spans="1:9" x14ac:dyDescent="0.2">
      <c r="A2509" s="1">
        <v>90300111</v>
      </c>
      <c r="B2509" s="3" t="s">
        <v>18</v>
      </c>
      <c r="C2509" s="1">
        <v>3</v>
      </c>
      <c r="D2509" s="1">
        <v>45</v>
      </c>
      <c r="E2509" s="1">
        <v>1406</v>
      </c>
      <c r="H2509" s="1">
        <v>1350</v>
      </c>
      <c r="I2509" s="1">
        <v>2040</v>
      </c>
    </row>
    <row r="2510" spans="1:9" x14ac:dyDescent="0.2">
      <c r="A2510" s="1">
        <v>90400111</v>
      </c>
      <c r="B2510" s="3" t="s">
        <v>18</v>
      </c>
      <c r="C2510" s="1">
        <v>4</v>
      </c>
      <c r="D2510" s="1">
        <v>45</v>
      </c>
      <c r="E2510" s="1">
        <v>1484</v>
      </c>
      <c r="H2510" s="1">
        <v>1650</v>
      </c>
      <c r="I2510" s="1">
        <v>3390</v>
      </c>
    </row>
    <row r="2511" spans="1:9" x14ac:dyDescent="0.2">
      <c r="A2511" s="1">
        <v>90500111</v>
      </c>
      <c r="B2511" s="3" t="s">
        <v>18</v>
      </c>
      <c r="C2511" s="1">
        <v>5</v>
      </c>
      <c r="D2511" s="1">
        <v>45</v>
      </c>
      <c r="E2511" s="1">
        <v>1562</v>
      </c>
      <c r="H2511" s="1">
        <v>1950</v>
      </c>
      <c r="I2511" s="1">
        <v>5040</v>
      </c>
    </row>
    <row r="2512" spans="1:9" x14ac:dyDescent="0.2">
      <c r="A2512" s="1">
        <v>90600111</v>
      </c>
      <c r="B2512" s="3" t="s">
        <v>18</v>
      </c>
      <c r="C2512" s="1">
        <v>6</v>
      </c>
      <c r="D2512" s="1">
        <v>45</v>
      </c>
      <c r="E2512" s="1">
        <v>1640</v>
      </c>
      <c r="H2512" s="1">
        <v>2450</v>
      </c>
      <c r="I2512" s="1">
        <v>6990</v>
      </c>
    </row>
    <row r="2513" spans="1:9" x14ac:dyDescent="0.2">
      <c r="A2513" s="1">
        <v>90700111</v>
      </c>
      <c r="B2513" s="3" t="s">
        <v>18</v>
      </c>
      <c r="C2513" s="1">
        <v>7</v>
      </c>
      <c r="D2513" s="1">
        <v>45</v>
      </c>
      <c r="E2513" s="1">
        <v>1757</v>
      </c>
      <c r="H2513" s="1">
        <v>2950</v>
      </c>
      <c r="I2513" s="1">
        <v>9440</v>
      </c>
    </row>
    <row r="2514" spans="1:9" x14ac:dyDescent="0.2">
      <c r="A2514" s="1">
        <v>90800111</v>
      </c>
      <c r="B2514" s="3" t="s">
        <v>18</v>
      </c>
      <c r="C2514" s="1">
        <v>8</v>
      </c>
      <c r="D2514" s="1">
        <v>45</v>
      </c>
      <c r="E2514" s="1">
        <v>1875</v>
      </c>
      <c r="H2514" s="1">
        <v>3450</v>
      </c>
      <c r="I2514" s="1">
        <v>12390</v>
      </c>
    </row>
    <row r="2515" spans="1:9" x14ac:dyDescent="0.2">
      <c r="A2515" s="1">
        <v>90900111</v>
      </c>
      <c r="B2515" s="3" t="s">
        <v>18</v>
      </c>
      <c r="C2515" s="1">
        <v>9</v>
      </c>
      <c r="D2515" s="1">
        <v>45</v>
      </c>
      <c r="E2515" s="1">
        <v>1992</v>
      </c>
      <c r="H2515" s="1">
        <v>3950</v>
      </c>
      <c r="I2515" s="1">
        <v>15840</v>
      </c>
    </row>
    <row r="2516" spans="1:9" x14ac:dyDescent="0.2">
      <c r="A2516" s="1">
        <v>91000111</v>
      </c>
      <c r="B2516" s="3" t="s">
        <v>18</v>
      </c>
      <c r="C2516" s="1">
        <v>10</v>
      </c>
      <c r="D2516" s="1">
        <v>45</v>
      </c>
      <c r="E2516" s="1">
        <v>2109</v>
      </c>
      <c r="H2516" s="1">
        <v>4750</v>
      </c>
      <c r="I2516" s="1">
        <v>19790</v>
      </c>
    </row>
    <row r="2517" spans="1:9" x14ac:dyDescent="0.2">
      <c r="A2517" s="1">
        <v>91100111</v>
      </c>
      <c r="B2517" s="3" t="s">
        <v>18</v>
      </c>
      <c r="C2517" s="1">
        <v>11</v>
      </c>
      <c r="D2517" s="1">
        <v>45</v>
      </c>
      <c r="E2517" s="1">
        <v>2226</v>
      </c>
      <c r="H2517" s="1">
        <v>5550</v>
      </c>
      <c r="I2517" s="1">
        <v>24540</v>
      </c>
    </row>
    <row r="2518" spans="1:9" x14ac:dyDescent="0.2">
      <c r="A2518" s="1">
        <v>91200111</v>
      </c>
      <c r="B2518" s="3" t="s">
        <v>18</v>
      </c>
      <c r="C2518" s="1">
        <v>12</v>
      </c>
      <c r="D2518" s="1">
        <v>45</v>
      </c>
      <c r="E2518" s="1">
        <v>2382</v>
      </c>
      <c r="H2518" s="1">
        <v>6350</v>
      </c>
      <c r="I2518" s="1">
        <v>30090</v>
      </c>
    </row>
    <row r="2519" spans="1:9" x14ac:dyDescent="0.2">
      <c r="A2519" s="1">
        <v>91300111</v>
      </c>
      <c r="B2519" s="3" t="s">
        <v>18</v>
      </c>
      <c r="C2519" s="1">
        <v>13</v>
      </c>
      <c r="D2519" s="1">
        <v>45</v>
      </c>
      <c r="E2519" s="1">
        <v>2539</v>
      </c>
      <c r="H2519" s="1">
        <v>7150</v>
      </c>
      <c r="I2519" s="1">
        <v>36440</v>
      </c>
    </row>
    <row r="2520" spans="1:9" x14ac:dyDescent="0.2">
      <c r="A2520" s="1">
        <v>91400111</v>
      </c>
      <c r="B2520" s="3" t="s">
        <v>18</v>
      </c>
      <c r="C2520" s="1">
        <v>14</v>
      </c>
      <c r="D2520" s="1">
        <v>45</v>
      </c>
      <c r="E2520" s="1">
        <v>2695</v>
      </c>
      <c r="H2520" s="1">
        <v>8350</v>
      </c>
      <c r="I2520" s="1">
        <v>43590</v>
      </c>
    </row>
    <row r="2521" spans="1:9" x14ac:dyDescent="0.2">
      <c r="A2521" s="1">
        <v>91500111</v>
      </c>
      <c r="B2521" s="3" t="s">
        <v>18</v>
      </c>
      <c r="C2521" s="1">
        <v>15</v>
      </c>
      <c r="D2521" s="1">
        <v>45</v>
      </c>
      <c r="E2521" s="1">
        <v>2851</v>
      </c>
      <c r="H2521" s="1">
        <v>9550</v>
      </c>
      <c r="I2521" s="1">
        <v>51940</v>
      </c>
    </row>
    <row r="2522" spans="1:9" x14ac:dyDescent="0.2">
      <c r="A2522" s="1">
        <v>91600111</v>
      </c>
      <c r="B2522" s="3" t="s">
        <v>18</v>
      </c>
      <c r="C2522" s="1">
        <v>16</v>
      </c>
      <c r="D2522" s="1">
        <v>45</v>
      </c>
      <c r="E2522" s="1">
        <v>3007</v>
      </c>
      <c r="H2522" s="1">
        <v>10750</v>
      </c>
      <c r="I2522" s="1">
        <v>61490</v>
      </c>
    </row>
    <row r="2523" spans="1:9" x14ac:dyDescent="0.2">
      <c r="A2523" s="1">
        <v>91700111</v>
      </c>
      <c r="B2523" s="3" t="s">
        <v>18</v>
      </c>
      <c r="C2523" s="1">
        <v>17</v>
      </c>
      <c r="D2523" s="1">
        <v>45</v>
      </c>
      <c r="E2523" s="1">
        <v>3203</v>
      </c>
      <c r="H2523" s="1">
        <v>11950</v>
      </c>
      <c r="I2523" s="1">
        <v>72240</v>
      </c>
    </row>
    <row r="2524" spans="1:9" x14ac:dyDescent="0.2">
      <c r="A2524" s="1">
        <v>91800111</v>
      </c>
      <c r="B2524" s="3" t="s">
        <v>18</v>
      </c>
      <c r="C2524" s="1">
        <v>18</v>
      </c>
      <c r="D2524" s="1">
        <v>45</v>
      </c>
      <c r="E2524" s="1">
        <v>3398</v>
      </c>
      <c r="H2524" s="1">
        <v>13650</v>
      </c>
      <c r="I2524" s="1">
        <v>84190</v>
      </c>
    </row>
    <row r="2525" spans="1:9" x14ac:dyDescent="0.2">
      <c r="A2525" s="1">
        <v>91900111</v>
      </c>
      <c r="B2525" s="3" t="s">
        <v>18</v>
      </c>
      <c r="C2525" s="1">
        <v>19</v>
      </c>
      <c r="D2525" s="1">
        <v>45</v>
      </c>
      <c r="E2525" s="1">
        <v>3593</v>
      </c>
      <c r="H2525" s="1">
        <v>15350</v>
      </c>
      <c r="I2525" s="1">
        <v>97840</v>
      </c>
    </row>
    <row r="2526" spans="1:9" x14ac:dyDescent="0.2">
      <c r="A2526" s="1">
        <v>92000111</v>
      </c>
      <c r="B2526" s="3" t="s">
        <v>18</v>
      </c>
      <c r="C2526" s="1">
        <v>20</v>
      </c>
      <c r="D2526" s="1">
        <v>45</v>
      </c>
      <c r="E2526" s="1">
        <v>3789</v>
      </c>
      <c r="H2526" s="1">
        <v>17050</v>
      </c>
      <c r="I2526" s="1">
        <v>113190</v>
      </c>
    </row>
    <row r="2527" spans="1:9" x14ac:dyDescent="0.2">
      <c r="A2527" s="1">
        <v>92100111</v>
      </c>
      <c r="B2527" s="3" t="s">
        <v>18</v>
      </c>
      <c r="C2527" s="1">
        <v>21</v>
      </c>
      <c r="D2527" s="1">
        <v>45</v>
      </c>
      <c r="E2527" s="1">
        <v>3984</v>
      </c>
      <c r="H2527" s="1">
        <v>18750</v>
      </c>
      <c r="I2527" s="1">
        <v>130240</v>
      </c>
    </row>
    <row r="2528" spans="1:9" x14ac:dyDescent="0.2">
      <c r="A2528" s="1">
        <v>92200111</v>
      </c>
      <c r="B2528" s="3" t="s">
        <v>18</v>
      </c>
      <c r="C2528" s="1">
        <v>22</v>
      </c>
      <c r="D2528" s="1">
        <v>45</v>
      </c>
      <c r="E2528" s="1">
        <v>4218</v>
      </c>
      <c r="H2528" s="1">
        <v>21050</v>
      </c>
      <c r="I2528" s="1">
        <v>148990</v>
      </c>
    </row>
    <row r="2529" spans="1:9" x14ac:dyDescent="0.2">
      <c r="A2529" s="1">
        <v>92300111</v>
      </c>
      <c r="B2529" s="3" t="s">
        <v>18</v>
      </c>
      <c r="C2529" s="1">
        <v>23</v>
      </c>
      <c r="D2529" s="1">
        <v>45</v>
      </c>
      <c r="E2529" s="1">
        <v>4453</v>
      </c>
      <c r="H2529" s="1">
        <v>23350</v>
      </c>
      <c r="I2529" s="1">
        <v>170040</v>
      </c>
    </row>
    <row r="2530" spans="1:9" x14ac:dyDescent="0.2">
      <c r="A2530" s="1">
        <v>92400111</v>
      </c>
      <c r="B2530" s="3" t="s">
        <v>18</v>
      </c>
      <c r="C2530" s="1">
        <v>24</v>
      </c>
      <c r="D2530" s="1">
        <v>45</v>
      </c>
      <c r="E2530" s="1">
        <v>4687</v>
      </c>
      <c r="H2530" s="1">
        <v>25650</v>
      </c>
      <c r="I2530" s="1">
        <v>193390</v>
      </c>
    </row>
    <row r="2531" spans="1:9" x14ac:dyDescent="0.2">
      <c r="A2531" s="1">
        <v>92500111</v>
      </c>
      <c r="B2531" s="3" t="s">
        <v>18</v>
      </c>
      <c r="C2531" s="1">
        <v>25</v>
      </c>
      <c r="D2531" s="1">
        <v>45</v>
      </c>
      <c r="E2531" s="1">
        <v>4921</v>
      </c>
      <c r="H2531" s="1">
        <v>27950</v>
      </c>
      <c r="I2531" s="1">
        <v>219040</v>
      </c>
    </row>
    <row r="2532" spans="1:9" x14ac:dyDescent="0.2">
      <c r="A2532" s="1">
        <v>92600111</v>
      </c>
      <c r="B2532" s="3" t="s">
        <v>18</v>
      </c>
      <c r="C2532" s="1">
        <v>26</v>
      </c>
      <c r="D2532" s="1">
        <v>45</v>
      </c>
      <c r="E2532" s="1">
        <v>5156</v>
      </c>
      <c r="H2532" s="1">
        <v>30950</v>
      </c>
      <c r="I2532" s="1">
        <v>246990</v>
      </c>
    </row>
    <row r="2533" spans="1:9" x14ac:dyDescent="0.2">
      <c r="A2533" s="1">
        <v>92700111</v>
      </c>
      <c r="B2533" s="3" t="s">
        <v>18</v>
      </c>
      <c r="C2533" s="1">
        <v>27</v>
      </c>
      <c r="D2533" s="1">
        <v>45</v>
      </c>
      <c r="E2533" s="1">
        <v>5429</v>
      </c>
      <c r="H2533" s="1">
        <v>33950</v>
      </c>
      <c r="I2533" s="1">
        <v>277940</v>
      </c>
    </row>
    <row r="2534" spans="1:9" x14ac:dyDescent="0.2">
      <c r="A2534" s="1">
        <v>92800111</v>
      </c>
      <c r="B2534" s="3" t="s">
        <v>18</v>
      </c>
      <c r="C2534" s="1">
        <v>28</v>
      </c>
      <c r="D2534" s="1">
        <v>45</v>
      </c>
      <c r="E2534" s="1">
        <v>5703</v>
      </c>
      <c r="H2534" s="1">
        <v>36950</v>
      </c>
      <c r="I2534" s="1">
        <v>311890</v>
      </c>
    </row>
    <row r="2535" spans="1:9" x14ac:dyDescent="0.2">
      <c r="A2535" s="1">
        <v>92900111</v>
      </c>
      <c r="B2535" s="3" t="s">
        <v>18</v>
      </c>
      <c r="C2535" s="1">
        <v>29</v>
      </c>
      <c r="D2535" s="1">
        <v>45</v>
      </c>
      <c r="E2535" s="1">
        <v>5976</v>
      </c>
      <c r="H2535" s="1">
        <v>39950</v>
      </c>
      <c r="I2535" s="1">
        <v>348840</v>
      </c>
    </row>
    <row r="2536" spans="1:9" x14ac:dyDescent="0.2">
      <c r="A2536" s="1">
        <v>93000111</v>
      </c>
      <c r="B2536" s="3" t="s">
        <v>18</v>
      </c>
      <c r="C2536" s="1">
        <v>30</v>
      </c>
      <c r="D2536" s="1">
        <v>45</v>
      </c>
      <c r="E2536" s="1">
        <v>6250</v>
      </c>
      <c r="H2536" s="1">
        <v>43750</v>
      </c>
      <c r="I2536" s="1">
        <v>388790</v>
      </c>
    </row>
    <row r="2537" spans="1:9" x14ac:dyDescent="0.2">
      <c r="A2537" s="1">
        <v>93100111</v>
      </c>
      <c r="B2537" s="3" t="s">
        <v>18</v>
      </c>
      <c r="C2537" s="1">
        <v>31</v>
      </c>
      <c r="D2537" s="1">
        <v>45</v>
      </c>
      <c r="E2537" s="1">
        <v>6523</v>
      </c>
      <c r="H2537" s="1">
        <v>47550</v>
      </c>
      <c r="I2537" s="1">
        <v>432540</v>
      </c>
    </row>
    <row r="2538" spans="1:9" x14ac:dyDescent="0.2">
      <c r="A2538" s="1">
        <v>93200111</v>
      </c>
      <c r="B2538" s="3" t="s">
        <v>18</v>
      </c>
      <c r="C2538" s="1">
        <v>32</v>
      </c>
      <c r="D2538" s="1">
        <v>45</v>
      </c>
      <c r="E2538" s="1">
        <v>6835</v>
      </c>
      <c r="H2538" s="1">
        <v>51350</v>
      </c>
      <c r="I2538" s="1">
        <v>480090</v>
      </c>
    </row>
    <row r="2539" spans="1:9" x14ac:dyDescent="0.2">
      <c r="A2539" s="1">
        <v>93300111</v>
      </c>
      <c r="B2539" s="3" t="s">
        <v>18</v>
      </c>
      <c r="C2539" s="1">
        <v>33</v>
      </c>
      <c r="D2539" s="1">
        <v>45</v>
      </c>
      <c r="E2539" s="1">
        <v>7148</v>
      </c>
      <c r="H2539" s="1">
        <v>55150</v>
      </c>
      <c r="I2539" s="1">
        <v>531440</v>
      </c>
    </row>
    <row r="2540" spans="1:9" x14ac:dyDescent="0.2">
      <c r="A2540" s="1">
        <v>93400111</v>
      </c>
      <c r="B2540" s="3" t="s">
        <v>18</v>
      </c>
      <c r="C2540" s="1">
        <v>34</v>
      </c>
      <c r="D2540" s="1">
        <v>45</v>
      </c>
      <c r="E2540" s="1">
        <v>7460</v>
      </c>
      <c r="H2540" s="1">
        <v>59850</v>
      </c>
      <c r="I2540" s="1">
        <v>586590</v>
      </c>
    </row>
    <row r="2541" spans="1:9" x14ac:dyDescent="0.2">
      <c r="A2541" s="1">
        <v>93500111</v>
      </c>
      <c r="B2541" s="3" t="s">
        <v>18</v>
      </c>
      <c r="C2541" s="1">
        <v>35</v>
      </c>
      <c r="D2541" s="1">
        <v>45</v>
      </c>
      <c r="E2541" s="1">
        <v>7773</v>
      </c>
      <c r="H2541" s="1">
        <v>64550</v>
      </c>
      <c r="I2541" s="1">
        <v>646440</v>
      </c>
    </row>
    <row r="2542" spans="1:9" x14ac:dyDescent="0.2">
      <c r="A2542" s="1">
        <v>93600111</v>
      </c>
      <c r="B2542" s="3" t="s">
        <v>18</v>
      </c>
      <c r="C2542" s="1">
        <v>36</v>
      </c>
      <c r="D2542" s="1">
        <v>45</v>
      </c>
      <c r="E2542" s="1">
        <v>8085</v>
      </c>
      <c r="H2542" s="1">
        <v>69250</v>
      </c>
      <c r="I2542" s="1">
        <v>710990</v>
      </c>
    </row>
    <row r="2543" spans="1:9" x14ac:dyDescent="0.2">
      <c r="A2543" s="1">
        <v>93700111</v>
      </c>
      <c r="B2543" s="3" t="s">
        <v>18</v>
      </c>
      <c r="C2543" s="1">
        <v>37</v>
      </c>
      <c r="D2543" s="1">
        <v>45</v>
      </c>
      <c r="E2543" s="1">
        <v>8437</v>
      </c>
      <c r="H2543" s="1">
        <v>73950</v>
      </c>
      <c r="I2543" s="1">
        <v>780240</v>
      </c>
    </row>
    <row r="2544" spans="1:9" x14ac:dyDescent="0.2">
      <c r="A2544" s="1">
        <v>93800111</v>
      </c>
      <c r="B2544" s="3" t="s">
        <v>18</v>
      </c>
      <c r="C2544" s="1">
        <v>38</v>
      </c>
      <c r="D2544" s="1">
        <v>45</v>
      </c>
      <c r="E2544" s="1">
        <v>8789</v>
      </c>
      <c r="H2544" s="1">
        <v>79650</v>
      </c>
      <c r="I2544" s="1">
        <v>854190</v>
      </c>
    </row>
    <row r="2545" spans="1:9" x14ac:dyDescent="0.2">
      <c r="A2545" s="1">
        <v>93900111</v>
      </c>
      <c r="B2545" s="3" t="s">
        <v>18</v>
      </c>
      <c r="C2545" s="1">
        <v>39</v>
      </c>
      <c r="D2545" s="1">
        <v>45</v>
      </c>
      <c r="E2545" s="1">
        <v>9140</v>
      </c>
      <c r="H2545" s="1">
        <v>85350</v>
      </c>
      <c r="I2545" s="1">
        <v>933840</v>
      </c>
    </row>
    <row r="2546" spans="1:9" x14ac:dyDescent="0.2">
      <c r="A2546" s="1">
        <v>94000111</v>
      </c>
      <c r="B2546" s="3" t="s">
        <v>18</v>
      </c>
      <c r="C2546" s="1">
        <v>40</v>
      </c>
      <c r="D2546" s="1">
        <v>45</v>
      </c>
      <c r="E2546" s="1">
        <v>9492</v>
      </c>
      <c r="H2546" s="1">
        <v>91050</v>
      </c>
      <c r="I2546" s="1">
        <v>1019190</v>
      </c>
    </row>
    <row r="2547" spans="1:9" x14ac:dyDescent="0.2">
      <c r="A2547" s="1">
        <v>94100111</v>
      </c>
      <c r="B2547" s="3" t="s">
        <v>18</v>
      </c>
      <c r="C2547" s="1">
        <v>41</v>
      </c>
      <c r="D2547" s="1">
        <v>45</v>
      </c>
      <c r="E2547" s="1">
        <v>9843</v>
      </c>
      <c r="H2547" s="1">
        <v>96750</v>
      </c>
      <c r="I2547" s="1">
        <v>1110240</v>
      </c>
    </row>
    <row r="2548" spans="1:9" x14ac:dyDescent="0.2">
      <c r="A2548" s="1">
        <v>94200111</v>
      </c>
      <c r="B2548" s="3" t="s">
        <v>18</v>
      </c>
      <c r="C2548" s="1">
        <v>42</v>
      </c>
      <c r="D2548" s="1">
        <v>45</v>
      </c>
      <c r="E2548" s="1">
        <v>10234</v>
      </c>
      <c r="H2548" s="1">
        <v>103550</v>
      </c>
      <c r="I2548" s="1">
        <v>1206990</v>
      </c>
    </row>
    <row r="2549" spans="1:9" x14ac:dyDescent="0.2">
      <c r="A2549" s="1">
        <v>94300111</v>
      </c>
      <c r="B2549" s="3" t="s">
        <v>18</v>
      </c>
      <c r="C2549" s="1">
        <v>43</v>
      </c>
      <c r="D2549" s="1">
        <v>45</v>
      </c>
      <c r="E2549" s="1">
        <v>10625</v>
      </c>
      <c r="H2549" s="1">
        <v>110350</v>
      </c>
      <c r="I2549" s="1">
        <v>1310540</v>
      </c>
    </row>
    <row r="2550" spans="1:9" x14ac:dyDescent="0.2">
      <c r="A2550" s="1">
        <v>94400111</v>
      </c>
      <c r="B2550" s="3" t="s">
        <v>18</v>
      </c>
      <c r="C2550" s="1">
        <v>44</v>
      </c>
      <c r="D2550" s="1">
        <v>45</v>
      </c>
      <c r="E2550" s="1">
        <v>11015</v>
      </c>
      <c r="H2550" s="1">
        <v>117150</v>
      </c>
      <c r="I2550" s="1">
        <v>1420890</v>
      </c>
    </row>
    <row r="2551" spans="1:9" x14ac:dyDescent="0.2">
      <c r="A2551" s="1">
        <v>94500111</v>
      </c>
      <c r="B2551" s="3" t="s">
        <v>18</v>
      </c>
      <c r="C2551" s="1">
        <v>45</v>
      </c>
      <c r="D2551" s="1">
        <v>45</v>
      </c>
      <c r="E2551" s="1">
        <v>11406</v>
      </c>
      <c r="H2551" s="1">
        <v>123950</v>
      </c>
      <c r="I2551" s="1">
        <v>1538040</v>
      </c>
    </row>
    <row r="2552" spans="1:9" x14ac:dyDescent="0.2">
      <c r="A2552" s="1">
        <v>94600111</v>
      </c>
      <c r="B2552" s="3" t="s">
        <v>18</v>
      </c>
      <c r="C2552" s="1">
        <v>46</v>
      </c>
      <c r="D2552" s="1">
        <v>45</v>
      </c>
      <c r="E2552" s="1">
        <v>11796</v>
      </c>
      <c r="H2552" s="1">
        <v>131950</v>
      </c>
      <c r="I2552" s="1">
        <v>1661990</v>
      </c>
    </row>
    <row r="2553" spans="1:9" x14ac:dyDescent="0.2">
      <c r="A2553" s="1">
        <v>94700111</v>
      </c>
      <c r="B2553" s="3" t="s">
        <v>18</v>
      </c>
      <c r="C2553" s="1">
        <v>47</v>
      </c>
      <c r="D2553" s="1">
        <v>45</v>
      </c>
      <c r="E2553" s="1">
        <v>12226</v>
      </c>
      <c r="H2553" s="1">
        <v>139950</v>
      </c>
      <c r="I2553" s="1">
        <v>1793940</v>
      </c>
    </row>
    <row r="2554" spans="1:9" x14ac:dyDescent="0.2">
      <c r="A2554" s="1">
        <v>94800111</v>
      </c>
      <c r="B2554" s="3" t="s">
        <v>18</v>
      </c>
      <c r="C2554" s="1">
        <v>48</v>
      </c>
      <c r="D2554" s="1">
        <v>45</v>
      </c>
      <c r="E2554" s="1">
        <v>12656</v>
      </c>
      <c r="H2554" s="1">
        <v>147950</v>
      </c>
      <c r="I2554" s="1">
        <v>1933890</v>
      </c>
    </row>
    <row r="2555" spans="1:9" x14ac:dyDescent="0.2">
      <c r="A2555" s="1">
        <v>94900111</v>
      </c>
      <c r="B2555" s="3" t="s">
        <v>18</v>
      </c>
      <c r="C2555" s="1">
        <v>49</v>
      </c>
      <c r="D2555" s="1">
        <v>45</v>
      </c>
      <c r="E2555" s="1">
        <v>13085</v>
      </c>
      <c r="H2555" s="1">
        <v>155950</v>
      </c>
      <c r="I2555" s="1">
        <v>2081840</v>
      </c>
    </row>
    <row r="2556" spans="1:9" x14ac:dyDescent="0.2">
      <c r="A2556" s="1">
        <v>95000111</v>
      </c>
      <c r="B2556" s="3" t="s">
        <v>18</v>
      </c>
      <c r="C2556" s="1">
        <v>50</v>
      </c>
      <c r="D2556" s="1">
        <v>45</v>
      </c>
      <c r="E2556" s="1">
        <v>13515</v>
      </c>
      <c r="H2556" s="1">
        <v>165250</v>
      </c>
      <c r="I2556" s="1">
        <v>2237790</v>
      </c>
    </row>
    <row r="2557" spans="1:9" x14ac:dyDescent="0.2">
      <c r="A2557" s="1">
        <v>90100112</v>
      </c>
      <c r="B2557" s="3" t="s">
        <v>18</v>
      </c>
      <c r="C2557" s="1">
        <v>1</v>
      </c>
      <c r="D2557" s="1">
        <v>45</v>
      </c>
      <c r="E2557" s="1">
        <v>1875</v>
      </c>
      <c r="H2557" s="1">
        <v>900</v>
      </c>
      <c r="I2557" s="1">
        <v>1200</v>
      </c>
    </row>
    <row r="2558" spans="1:9" x14ac:dyDescent="0.2">
      <c r="A2558" s="1">
        <v>90200112</v>
      </c>
      <c r="B2558" s="3" t="s">
        <v>18</v>
      </c>
      <c r="C2558" s="1">
        <v>2</v>
      </c>
      <c r="D2558" s="1">
        <v>45</v>
      </c>
      <c r="E2558" s="1">
        <v>1992</v>
      </c>
      <c r="H2558" s="1">
        <v>1260</v>
      </c>
      <c r="I2558" s="1">
        <v>2100</v>
      </c>
    </row>
    <row r="2559" spans="1:9" x14ac:dyDescent="0.2">
      <c r="A2559" s="1">
        <v>90300112</v>
      </c>
      <c r="B2559" s="3" t="s">
        <v>18</v>
      </c>
      <c r="C2559" s="1">
        <v>3</v>
      </c>
      <c r="D2559" s="1">
        <v>45</v>
      </c>
      <c r="E2559" s="1">
        <v>2109</v>
      </c>
      <c r="H2559" s="1">
        <v>1620</v>
      </c>
      <c r="I2559" s="1">
        <v>3360</v>
      </c>
    </row>
    <row r="2560" spans="1:9" x14ac:dyDescent="0.2">
      <c r="A2560" s="1">
        <v>90400112</v>
      </c>
      <c r="B2560" s="3" t="s">
        <v>18</v>
      </c>
      <c r="C2560" s="1">
        <v>4</v>
      </c>
      <c r="D2560" s="1">
        <v>45</v>
      </c>
      <c r="E2560" s="1">
        <v>2226</v>
      </c>
      <c r="H2560" s="1">
        <v>1980</v>
      </c>
      <c r="I2560" s="1">
        <v>4980</v>
      </c>
    </row>
    <row r="2561" spans="1:9" x14ac:dyDescent="0.2">
      <c r="A2561" s="1">
        <v>90500112</v>
      </c>
      <c r="B2561" s="3" t="s">
        <v>18</v>
      </c>
      <c r="C2561" s="1">
        <v>5</v>
      </c>
      <c r="D2561" s="1">
        <v>45</v>
      </c>
      <c r="E2561" s="1">
        <v>2343</v>
      </c>
      <c r="H2561" s="1">
        <v>2340</v>
      </c>
      <c r="I2561" s="1">
        <v>6960</v>
      </c>
    </row>
    <row r="2562" spans="1:9" x14ac:dyDescent="0.2">
      <c r="A2562" s="1">
        <v>90600112</v>
      </c>
      <c r="B2562" s="3" t="s">
        <v>18</v>
      </c>
      <c r="C2562" s="1">
        <v>6</v>
      </c>
      <c r="D2562" s="1">
        <v>45</v>
      </c>
      <c r="E2562" s="1">
        <v>2460</v>
      </c>
      <c r="H2562" s="1">
        <v>2940</v>
      </c>
      <c r="I2562" s="1">
        <v>9300</v>
      </c>
    </row>
    <row r="2563" spans="1:9" x14ac:dyDescent="0.2">
      <c r="A2563" s="1">
        <v>90700112</v>
      </c>
      <c r="B2563" s="3" t="s">
        <v>18</v>
      </c>
      <c r="C2563" s="1">
        <v>7</v>
      </c>
      <c r="D2563" s="1">
        <v>45</v>
      </c>
      <c r="E2563" s="1">
        <v>2636</v>
      </c>
      <c r="H2563" s="1">
        <v>3540</v>
      </c>
      <c r="I2563" s="1">
        <v>12240</v>
      </c>
    </row>
    <row r="2564" spans="1:9" x14ac:dyDescent="0.2">
      <c r="A2564" s="1">
        <v>90800112</v>
      </c>
      <c r="B2564" s="3" t="s">
        <v>18</v>
      </c>
      <c r="C2564" s="1">
        <v>8</v>
      </c>
      <c r="D2564" s="1">
        <v>45</v>
      </c>
      <c r="E2564" s="1">
        <v>2812</v>
      </c>
      <c r="H2564" s="1">
        <v>4140</v>
      </c>
      <c r="I2564" s="1">
        <v>15780</v>
      </c>
    </row>
    <row r="2565" spans="1:9" x14ac:dyDescent="0.2">
      <c r="A2565" s="1">
        <v>90900112</v>
      </c>
      <c r="B2565" s="3" t="s">
        <v>18</v>
      </c>
      <c r="C2565" s="1">
        <v>9</v>
      </c>
      <c r="D2565" s="1">
        <v>45</v>
      </c>
      <c r="E2565" s="1">
        <v>2988</v>
      </c>
      <c r="H2565" s="1">
        <v>4740</v>
      </c>
      <c r="I2565" s="1">
        <v>19920</v>
      </c>
    </row>
    <row r="2566" spans="1:9" x14ac:dyDescent="0.2">
      <c r="A2566" s="1">
        <v>91000112</v>
      </c>
      <c r="B2566" s="3" t="s">
        <v>18</v>
      </c>
      <c r="C2566" s="1">
        <v>10</v>
      </c>
      <c r="D2566" s="1">
        <v>45</v>
      </c>
      <c r="E2566" s="1">
        <v>3164</v>
      </c>
      <c r="H2566" s="1">
        <v>5700</v>
      </c>
      <c r="I2566" s="1">
        <v>24660</v>
      </c>
    </row>
    <row r="2567" spans="1:9" x14ac:dyDescent="0.2">
      <c r="A2567" s="1">
        <v>91100112</v>
      </c>
      <c r="B2567" s="3" t="s">
        <v>18</v>
      </c>
      <c r="C2567" s="1">
        <v>11</v>
      </c>
      <c r="D2567" s="1">
        <v>45</v>
      </c>
      <c r="E2567" s="1">
        <v>3339</v>
      </c>
      <c r="H2567" s="1">
        <v>6660</v>
      </c>
      <c r="I2567" s="1">
        <v>30360</v>
      </c>
    </row>
    <row r="2568" spans="1:9" x14ac:dyDescent="0.2">
      <c r="A2568" s="1">
        <v>91200112</v>
      </c>
      <c r="B2568" s="3" t="s">
        <v>18</v>
      </c>
      <c r="C2568" s="1">
        <v>12</v>
      </c>
      <c r="D2568" s="1">
        <v>45</v>
      </c>
      <c r="E2568" s="1">
        <v>3574</v>
      </c>
      <c r="H2568" s="1">
        <v>7620</v>
      </c>
      <c r="I2568" s="1">
        <v>37020</v>
      </c>
    </row>
    <row r="2569" spans="1:9" x14ac:dyDescent="0.2">
      <c r="A2569" s="1">
        <v>91300112</v>
      </c>
      <c r="B2569" s="3" t="s">
        <v>18</v>
      </c>
      <c r="C2569" s="1">
        <v>13</v>
      </c>
      <c r="D2569" s="1">
        <v>45</v>
      </c>
      <c r="E2569" s="1">
        <v>3808</v>
      </c>
      <c r="H2569" s="1">
        <v>8580</v>
      </c>
      <c r="I2569" s="1">
        <v>44640</v>
      </c>
    </row>
    <row r="2570" spans="1:9" x14ac:dyDescent="0.2">
      <c r="A2570" s="1">
        <v>91400112</v>
      </c>
      <c r="B2570" s="3" t="s">
        <v>18</v>
      </c>
      <c r="C2570" s="1">
        <v>14</v>
      </c>
      <c r="D2570" s="1">
        <v>45</v>
      </c>
      <c r="E2570" s="1">
        <v>4042</v>
      </c>
      <c r="H2570" s="1">
        <v>10020</v>
      </c>
      <c r="I2570" s="1">
        <v>53220</v>
      </c>
    </row>
    <row r="2571" spans="1:9" x14ac:dyDescent="0.2">
      <c r="A2571" s="1">
        <v>91500112</v>
      </c>
      <c r="B2571" s="3" t="s">
        <v>18</v>
      </c>
      <c r="C2571" s="1">
        <v>15</v>
      </c>
      <c r="D2571" s="1">
        <v>45</v>
      </c>
      <c r="E2571" s="1">
        <v>4277</v>
      </c>
      <c r="H2571" s="1">
        <v>11460</v>
      </c>
      <c r="I2571" s="1">
        <v>63240</v>
      </c>
    </row>
    <row r="2572" spans="1:9" x14ac:dyDescent="0.2">
      <c r="A2572" s="1">
        <v>91600112</v>
      </c>
      <c r="B2572" s="3" t="s">
        <v>18</v>
      </c>
      <c r="C2572" s="1">
        <v>16</v>
      </c>
      <c r="D2572" s="1">
        <v>45</v>
      </c>
      <c r="E2572" s="1">
        <v>4511</v>
      </c>
      <c r="H2572" s="1">
        <v>12900</v>
      </c>
      <c r="I2572" s="1">
        <v>74700</v>
      </c>
    </row>
    <row r="2573" spans="1:9" x14ac:dyDescent="0.2">
      <c r="A2573" s="1">
        <v>91700112</v>
      </c>
      <c r="B2573" s="3" t="s">
        <v>18</v>
      </c>
      <c r="C2573" s="1">
        <v>17</v>
      </c>
      <c r="D2573" s="1">
        <v>45</v>
      </c>
      <c r="E2573" s="1">
        <v>4804</v>
      </c>
      <c r="H2573" s="1">
        <v>14340</v>
      </c>
      <c r="I2573" s="1">
        <v>87600</v>
      </c>
    </row>
    <row r="2574" spans="1:9" x14ac:dyDescent="0.2">
      <c r="A2574" s="1">
        <v>91800112</v>
      </c>
      <c r="B2574" s="3" t="s">
        <v>18</v>
      </c>
      <c r="C2574" s="1">
        <v>18</v>
      </c>
      <c r="D2574" s="1">
        <v>45</v>
      </c>
      <c r="E2574" s="1">
        <v>5097</v>
      </c>
      <c r="H2574" s="1">
        <v>16380</v>
      </c>
      <c r="I2574" s="1">
        <v>101940</v>
      </c>
    </row>
    <row r="2575" spans="1:9" x14ac:dyDescent="0.2">
      <c r="A2575" s="1">
        <v>91900112</v>
      </c>
      <c r="B2575" s="3" t="s">
        <v>18</v>
      </c>
      <c r="C2575" s="1">
        <v>19</v>
      </c>
      <c r="D2575" s="1">
        <v>45</v>
      </c>
      <c r="E2575" s="1">
        <v>5390</v>
      </c>
      <c r="H2575" s="1">
        <v>18420</v>
      </c>
      <c r="I2575" s="1">
        <v>118320</v>
      </c>
    </row>
    <row r="2576" spans="1:9" x14ac:dyDescent="0.2">
      <c r="A2576" s="1">
        <v>92000112</v>
      </c>
      <c r="B2576" s="3" t="s">
        <v>18</v>
      </c>
      <c r="C2576" s="1">
        <v>20</v>
      </c>
      <c r="D2576" s="1">
        <v>45</v>
      </c>
      <c r="E2576" s="1">
        <v>5683</v>
      </c>
      <c r="H2576" s="1">
        <v>20460</v>
      </c>
      <c r="I2576" s="1">
        <v>136740</v>
      </c>
    </row>
    <row r="2577" spans="1:9" x14ac:dyDescent="0.2">
      <c r="A2577" s="1">
        <v>92100112</v>
      </c>
      <c r="B2577" s="3" t="s">
        <v>18</v>
      </c>
      <c r="C2577" s="1">
        <v>21</v>
      </c>
      <c r="D2577" s="1">
        <v>45</v>
      </c>
      <c r="E2577" s="1">
        <v>5976</v>
      </c>
      <c r="H2577" s="1">
        <v>22500</v>
      </c>
      <c r="I2577" s="1">
        <v>157200</v>
      </c>
    </row>
    <row r="2578" spans="1:9" x14ac:dyDescent="0.2">
      <c r="A2578" s="1">
        <v>92200112</v>
      </c>
      <c r="B2578" s="3" t="s">
        <v>18</v>
      </c>
      <c r="C2578" s="1">
        <v>22</v>
      </c>
      <c r="D2578" s="1">
        <v>45</v>
      </c>
      <c r="E2578" s="1">
        <v>6328</v>
      </c>
      <c r="H2578" s="1">
        <v>25260</v>
      </c>
      <c r="I2578" s="1">
        <v>179700</v>
      </c>
    </row>
    <row r="2579" spans="1:9" x14ac:dyDescent="0.2">
      <c r="A2579" s="1">
        <v>92300112</v>
      </c>
      <c r="B2579" s="3" t="s">
        <v>18</v>
      </c>
      <c r="C2579" s="1">
        <v>23</v>
      </c>
      <c r="D2579" s="1">
        <v>45</v>
      </c>
      <c r="E2579" s="1">
        <v>6679</v>
      </c>
      <c r="H2579" s="1">
        <v>28020</v>
      </c>
      <c r="I2579" s="1">
        <v>204960</v>
      </c>
    </row>
    <row r="2580" spans="1:9" x14ac:dyDescent="0.2">
      <c r="A2580" s="1">
        <v>92400112</v>
      </c>
      <c r="B2580" s="3" t="s">
        <v>18</v>
      </c>
      <c r="C2580" s="1">
        <v>24</v>
      </c>
      <c r="D2580" s="1">
        <v>45</v>
      </c>
      <c r="E2580" s="1">
        <v>7031</v>
      </c>
      <c r="H2580" s="1">
        <v>30780</v>
      </c>
      <c r="I2580" s="1">
        <v>232980</v>
      </c>
    </row>
    <row r="2581" spans="1:9" x14ac:dyDescent="0.2">
      <c r="A2581" s="1">
        <v>92500112</v>
      </c>
      <c r="B2581" s="3" t="s">
        <v>18</v>
      </c>
      <c r="C2581" s="1">
        <v>25</v>
      </c>
      <c r="D2581" s="1">
        <v>45</v>
      </c>
      <c r="E2581" s="1">
        <v>7382</v>
      </c>
      <c r="H2581" s="1">
        <v>33540</v>
      </c>
      <c r="I2581" s="1">
        <v>263760</v>
      </c>
    </row>
    <row r="2582" spans="1:9" x14ac:dyDescent="0.2">
      <c r="A2582" s="1">
        <v>92600112</v>
      </c>
      <c r="B2582" s="3" t="s">
        <v>18</v>
      </c>
      <c r="C2582" s="1">
        <v>26</v>
      </c>
      <c r="D2582" s="1">
        <v>45</v>
      </c>
      <c r="E2582" s="1">
        <v>7734</v>
      </c>
      <c r="H2582" s="1">
        <v>37140</v>
      </c>
      <c r="I2582" s="1">
        <v>297300</v>
      </c>
    </row>
    <row r="2583" spans="1:9" x14ac:dyDescent="0.2">
      <c r="A2583" s="1">
        <v>92700112</v>
      </c>
      <c r="B2583" s="3" t="s">
        <v>18</v>
      </c>
      <c r="C2583" s="1">
        <v>27</v>
      </c>
      <c r="D2583" s="1">
        <v>45</v>
      </c>
      <c r="E2583" s="1">
        <v>8144</v>
      </c>
      <c r="H2583" s="1">
        <v>40740</v>
      </c>
      <c r="I2583" s="1">
        <v>334440</v>
      </c>
    </row>
    <row r="2584" spans="1:9" x14ac:dyDescent="0.2">
      <c r="A2584" s="1">
        <v>92800112</v>
      </c>
      <c r="B2584" s="3" t="s">
        <v>18</v>
      </c>
      <c r="C2584" s="1">
        <v>28</v>
      </c>
      <c r="D2584" s="1">
        <v>45</v>
      </c>
      <c r="E2584" s="1">
        <v>8554</v>
      </c>
      <c r="H2584" s="1">
        <v>44340</v>
      </c>
      <c r="I2584" s="1">
        <v>375180</v>
      </c>
    </row>
    <row r="2585" spans="1:9" x14ac:dyDescent="0.2">
      <c r="A2585" s="1">
        <v>92900112</v>
      </c>
      <c r="B2585" s="3" t="s">
        <v>18</v>
      </c>
      <c r="C2585" s="1">
        <v>29</v>
      </c>
      <c r="D2585" s="1">
        <v>45</v>
      </c>
      <c r="E2585" s="1">
        <v>8964</v>
      </c>
      <c r="H2585" s="1">
        <v>47940</v>
      </c>
      <c r="I2585" s="1">
        <v>419520</v>
      </c>
    </row>
    <row r="2586" spans="1:9" x14ac:dyDescent="0.2">
      <c r="A2586" s="1">
        <v>93000112</v>
      </c>
      <c r="B2586" s="3" t="s">
        <v>18</v>
      </c>
      <c r="C2586" s="1">
        <v>30</v>
      </c>
      <c r="D2586" s="1">
        <v>45</v>
      </c>
      <c r="E2586" s="1">
        <v>9375</v>
      </c>
      <c r="H2586" s="1">
        <v>52500</v>
      </c>
      <c r="I2586" s="1">
        <v>467460</v>
      </c>
    </row>
    <row r="2587" spans="1:9" x14ac:dyDescent="0.2">
      <c r="A2587" s="1">
        <v>93100112</v>
      </c>
      <c r="B2587" s="3" t="s">
        <v>18</v>
      </c>
      <c r="C2587" s="1">
        <v>31</v>
      </c>
      <c r="D2587" s="1">
        <v>45</v>
      </c>
      <c r="E2587" s="1">
        <v>9785</v>
      </c>
      <c r="H2587" s="1">
        <v>57060</v>
      </c>
      <c r="I2587" s="1">
        <v>519960</v>
      </c>
    </row>
    <row r="2588" spans="1:9" x14ac:dyDescent="0.2">
      <c r="A2588" s="1">
        <v>93200112</v>
      </c>
      <c r="B2588" s="3" t="s">
        <v>18</v>
      </c>
      <c r="C2588" s="1">
        <v>32</v>
      </c>
      <c r="D2588" s="1">
        <v>45</v>
      </c>
      <c r="E2588" s="1">
        <v>10253</v>
      </c>
      <c r="H2588" s="1">
        <v>61620</v>
      </c>
      <c r="I2588" s="1">
        <v>577020</v>
      </c>
    </row>
    <row r="2589" spans="1:9" x14ac:dyDescent="0.2">
      <c r="A2589" s="1">
        <v>93300112</v>
      </c>
      <c r="B2589" s="3" t="s">
        <v>18</v>
      </c>
      <c r="C2589" s="1">
        <v>33</v>
      </c>
      <c r="D2589" s="1">
        <v>45</v>
      </c>
      <c r="E2589" s="1">
        <v>10722</v>
      </c>
      <c r="H2589" s="1">
        <v>66180</v>
      </c>
      <c r="I2589" s="1">
        <v>638640</v>
      </c>
    </row>
    <row r="2590" spans="1:9" x14ac:dyDescent="0.2">
      <c r="A2590" s="1">
        <v>93400112</v>
      </c>
      <c r="B2590" s="3" t="s">
        <v>18</v>
      </c>
      <c r="C2590" s="1">
        <v>34</v>
      </c>
      <c r="D2590" s="1">
        <v>45</v>
      </c>
      <c r="E2590" s="1">
        <v>11191</v>
      </c>
      <c r="H2590" s="1">
        <v>71820</v>
      </c>
      <c r="I2590" s="1">
        <v>704820</v>
      </c>
    </row>
    <row r="2591" spans="1:9" x14ac:dyDescent="0.2">
      <c r="A2591" s="1">
        <v>93500112</v>
      </c>
      <c r="B2591" s="3" t="s">
        <v>18</v>
      </c>
      <c r="C2591" s="1">
        <v>35</v>
      </c>
      <c r="D2591" s="1">
        <v>45</v>
      </c>
      <c r="E2591" s="1">
        <v>11660</v>
      </c>
      <c r="H2591" s="1">
        <v>77460</v>
      </c>
      <c r="I2591" s="1">
        <v>776640</v>
      </c>
    </row>
    <row r="2592" spans="1:9" x14ac:dyDescent="0.2">
      <c r="A2592" s="1">
        <v>93600112</v>
      </c>
      <c r="B2592" s="3" t="s">
        <v>18</v>
      </c>
      <c r="C2592" s="1">
        <v>36</v>
      </c>
      <c r="D2592" s="1">
        <v>45</v>
      </c>
      <c r="E2592" s="1">
        <v>12128</v>
      </c>
      <c r="H2592" s="1">
        <v>83100</v>
      </c>
      <c r="I2592" s="1">
        <v>854100</v>
      </c>
    </row>
    <row r="2593" spans="1:9" x14ac:dyDescent="0.2">
      <c r="A2593" s="1">
        <v>93700112</v>
      </c>
      <c r="B2593" s="3" t="s">
        <v>18</v>
      </c>
      <c r="C2593" s="1">
        <v>37</v>
      </c>
      <c r="D2593" s="1">
        <v>45</v>
      </c>
      <c r="E2593" s="1">
        <v>12656</v>
      </c>
      <c r="H2593" s="1">
        <v>88740</v>
      </c>
      <c r="I2593" s="1">
        <v>937200</v>
      </c>
    </row>
    <row r="2594" spans="1:9" x14ac:dyDescent="0.2">
      <c r="A2594" s="1">
        <v>93800112</v>
      </c>
      <c r="B2594" s="3" t="s">
        <v>18</v>
      </c>
      <c r="C2594" s="1">
        <v>38</v>
      </c>
      <c r="D2594" s="1">
        <v>45</v>
      </c>
      <c r="E2594" s="1">
        <v>13183</v>
      </c>
      <c r="H2594" s="1">
        <v>95580</v>
      </c>
      <c r="I2594" s="1">
        <v>1025940</v>
      </c>
    </row>
    <row r="2595" spans="1:9" x14ac:dyDescent="0.2">
      <c r="A2595" s="1">
        <v>93900112</v>
      </c>
      <c r="B2595" s="3" t="s">
        <v>18</v>
      </c>
      <c r="C2595" s="1">
        <v>39</v>
      </c>
      <c r="D2595" s="1">
        <v>45</v>
      </c>
      <c r="E2595" s="1">
        <v>13710</v>
      </c>
      <c r="H2595" s="1">
        <v>102420</v>
      </c>
      <c r="I2595" s="1">
        <v>1121520</v>
      </c>
    </row>
    <row r="2596" spans="1:9" x14ac:dyDescent="0.2">
      <c r="A2596" s="1">
        <v>94000112</v>
      </c>
      <c r="B2596" s="3" t="s">
        <v>18</v>
      </c>
      <c r="C2596" s="1">
        <v>40</v>
      </c>
      <c r="D2596" s="1">
        <v>45</v>
      </c>
      <c r="E2596" s="1">
        <v>14238</v>
      </c>
      <c r="H2596" s="1">
        <v>109260</v>
      </c>
      <c r="I2596" s="1">
        <v>1223940</v>
      </c>
    </row>
    <row r="2597" spans="1:9" x14ac:dyDescent="0.2">
      <c r="A2597" s="1">
        <v>94100112</v>
      </c>
      <c r="B2597" s="3" t="s">
        <v>18</v>
      </c>
      <c r="C2597" s="1">
        <v>41</v>
      </c>
      <c r="D2597" s="1">
        <v>45</v>
      </c>
      <c r="E2597" s="1">
        <v>14765</v>
      </c>
      <c r="H2597" s="1">
        <v>116100</v>
      </c>
      <c r="I2597" s="1">
        <v>1333200</v>
      </c>
    </row>
    <row r="2598" spans="1:9" x14ac:dyDescent="0.2">
      <c r="A2598" s="1">
        <v>94200112</v>
      </c>
      <c r="B2598" s="3" t="s">
        <v>18</v>
      </c>
      <c r="C2598" s="1">
        <v>42</v>
      </c>
      <c r="D2598" s="1">
        <v>45</v>
      </c>
      <c r="E2598" s="1">
        <v>15351</v>
      </c>
      <c r="H2598" s="1">
        <v>124260</v>
      </c>
      <c r="I2598" s="1">
        <v>1449300</v>
      </c>
    </row>
    <row r="2599" spans="1:9" x14ac:dyDescent="0.2">
      <c r="A2599" s="1">
        <v>94300112</v>
      </c>
      <c r="B2599" s="3" t="s">
        <v>18</v>
      </c>
      <c r="C2599" s="1">
        <v>43</v>
      </c>
      <c r="D2599" s="1">
        <v>45</v>
      </c>
      <c r="E2599" s="1">
        <v>15937</v>
      </c>
      <c r="H2599" s="1">
        <v>132420</v>
      </c>
      <c r="I2599" s="1">
        <v>1573560</v>
      </c>
    </row>
    <row r="2600" spans="1:9" x14ac:dyDescent="0.2">
      <c r="A2600" s="1">
        <v>94400112</v>
      </c>
      <c r="B2600" s="3" t="s">
        <v>18</v>
      </c>
      <c r="C2600" s="1">
        <v>44</v>
      </c>
      <c r="D2600" s="1">
        <v>45</v>
      </c>
      <c r="E2600" s="1">
        <v>16523</v>
      </c>
      <c r="H2600" s="1">
        <v>140580</v>
      </c>
      <c r="I2600" s="1">
        <v>1705980</v>
      </c>
    </row>
    <row r="2601" spans="1:9" x14ac:dyDescent="0.2">
      <c r="A2601" s="1">
        <v>94500112</v>
      </c>
      <c r="B2601" s="3" t="s">
        <v>18</v>
      </c>
      <c r="C2601" s="1">
        <v>45</v>
      </c>
      <c r="D2601" s="1">
        <v>45</v>
      </c>
      <c r="E2601" s="1">
        <v>17109</v>
      </c>
      <c r="H2601" s="1">
        <v>148740</v>
      </c>
      <c r="I2601" s="1">
        <v>1846560</v>
      </c>
    </row>
    <row r="2602" spans="1:9" x14ac:dyDescent="0.2">
      <c r="A2602" s="1">
        <v>94600112</v>
      </c>
      <c r="B2602" s="3" t="s">
        <v>18</v>
      </c>
      <c r="C2602" s="1">
        <v>46</v>
      </c>
      <c r="D2602" s="1">
        <v>45</v>
      </c>
      <c r="E2602" s="1">
        <v>17695</v>
      </c>
      <c r="H2602" s="1">
        <v>158340</v>
      </c>
      <c r="I2602" s="1">
        <v>1995300</v>
      </c>
    </row>
    <row r="2603" spans="1:9" x14ac:dyDescent="0.2">
      <c r="A2603" s="1">
        <v>94700112</v>
      </c>
      <c r="B2603" s="3" t="s">
        <v>18</v>
      </c>
      <c r="C2603" s="1">
        <v>47</v>
      </c>
      <c r="D2603" s="1">
        <v>45</v>
      </c>
      <c r="E2603" s="1">
        <v>18339</v>
      </c>
      <c r="H2603" s="1">
        <v>167940</v>
      </c>
      <c r="I2603" s="1">
        <v>2153640</v>
      </c>
    </row>
    <row r="2604" spans="1:9" x14ac:dyDescent="0.2">
      <c r="A2604" s="1">
        <v>94800112</v>
      </c>
      <c r="B2604" s="3" t="s">
        <v>18</v>
      </c>
      <c r="C2604" s="1">
        <v>48</v>
      </c>
      <c r="D2604" s="1">
        <v>45</v>
      </c>
      <c r="E2604" s="1">
        <v>18984</v>
      </c>
      <c r="H2604" s="1">
        <v>177540</v>
      </c>
      <c r="I2604" s="1">
        <v>2321580</v>
      </c>
    </row>
    <row r="2605" spans="1:9" x14ac:dyDescent="0.2">
      <c r="A2605" s="1">
        <v>94900112</v>
      </c>
      <c r="B2605" s="3" t="s">
        <v>18</v>
      </c>
      <c r="C2605" s="1">
        <v>49</v>
      </c>
      <c r="D2605" s="1">
        <v>45</v>
      </c>
      <c r="E2605" s="1">
        <v>19628</v>
      </c>
      <c r="H2605" s="1">
        <v>187140</v>
      </c>
      <c r="I2605" s="1">
        <v>2499120</v>
      </c>
    </row>
    <row r="2606" spans="1:9" x14ac:dyDescent="0.2">
      <c r="A2606" s="1">
        <v>95000112</v>
      </c>
      <c r="B2606" s="3" t="s">
        <v>18</v>
      </c>
      <c r="C2606" s="1">
        <v>50</v>
      </c>
      <c r="D2606" s="1">
        <v>45</v>
      </c>
      <c r="E2606" s="1">
        <v>20273</v>
      </c>
      <c r="H2606" s="1">
        <v>198300</v>
      </c>
      <c r="I2606" s="1">
        <v>2686260</v>
      </c>
    </row>
    <row r="2607" spans="1:9" x14ac:dyDescent="0.2">
      <c r="A2607" s="1">
        <v>90100113</v>
      </c>
      <c r="B2607" s="3" t="s">
        <v>18</v>
      </c>
      <c r="C2607" s="1">
        <v>1</v>
      </c>
      <c r="D2607" s="1">
        <v>45</v>
      </c>
      <c r="E2607" s="1">
        <v>2812</v>
      </c>
      <c r="H2607" s="1">
        <v>1125</v>
      </c>
      <c r="I2607" s="1">
        <v>6000</v>
      </c>
    </row>
    <row r="2608" spans="1:9" x14ac:dyDescent="0.2">
      <c r="A2608" s="1">
        <v>90200113</v>
      </c>
      <c r="B2608" s="3" t="s">
        <v>18</v>
      </c>
      <c r="C2608" s="1">
        <v>2</v>
      </c>
      <c r="D2608" s="1">
        <v>45</v>
      </c>
      <c r="E2608" s="1">
        <v>2988</v>
      </c>
      <c r="H2608" s="1">
        <v>1575</v>
      </c>
      <c r="I2608" s="1">
        <v>7125</v>
      </c>
    </row>
    <row r="2609" spans="1:9" x14ac:dyDescent="0.2">
      <c r="A2609" s="1">
        <v>90300113</v>
      </c>
      <c r="B2609" s="3" t="s">
        <v>18</v>
      </c>
      <c r="C2609" s="1">
        <v>3</v>
      </c>
      <c r="D2609" s="1">
        <v>45</v>
      </c>
      <c r="E2609" s="1">
        <v>3164</v>
      </c>
      <c r="H2609" s="1">
        <v>2025</v>
      </c>
      <c r="I2609" s="1">
        <v>8700</v>
      </c>
    </row>
    <row r="2610" spans="1:9" x14ac:dyDescent="0.2">
      <c r="A2610" s="1">
        <v>90400113</v>
      </c>
      <c r="B2610" s="3" t="s">
        <v>18</v>
      </c>
      <c r="C2610" s="1">
        <v>4</v>
      </c>
      <c r="D2610" s="1">
        <v>45</v>
      </c>
      <c r="E2610" s="1">
        <v>3339</v>
      </c>
      <c r="H2610" s="1">
        <v>2475</v>
      </c>
      <c r="I2610" s="1">
        <v>10725</v>
      </c>
    </row>
    <row r="2611" spans="1:9" x14ac:dyDescent="0.2">
      <c r="A2611" s="1">
        <v>90500113</v>
      </c>
      <c r="B2611" s="3" t="s">
        <v>18</v>
      </c>
      <c r="C2611" s="1">
        <v>5</v>
      </c>
      <c r="D2611" s="1">
        <v>45</v>
      </c>
      <c r="E2611" s="1">
        <v>3515</v>
      </c>
      <c r="H2611" s="1">
        <v>2925</v>
      </c>
      <c r="I2611" s="1">
        <v>13200</v>
      </c>
    </row>
    <row r="2612" spans="1:9" x14ac:dyDescent="0.2">
      <c r="A2612" s="1">
        <v>90600113</v>
      </c>
      <c r="B2612" s="3" t="s">
        <v>18</v>
      </c>
      <c r="C2612" s="1">
        <v>6</v>
      </c>
      <c r="D2612" s="1">
        <v>45</v>
      </c>
      <c r="E2612" s="1">
        <v>3691</v>
      </c>
      <c r="H2612" s="1">
        <v>3675</v>
      </c>
      <c r="I2612" s="1">
        <v>16125</v>
      </c>
    </row>
    <row r="2613" spans="1:9" x14ac:dyDescent="0.2">
      <c r="A2613" s="1">
        <v>90700113</v>
      </c>
      <c r="B2613" s="3" t="s">
        <v>18</v>
      </c>
      <c r="C2613" s="1">
        <v>7</v>
      </c>
      <c r="D2613" s="1">
        <v>45</v>
      </c>
      <c r="E2613" s="1">
        <v>3954</v>
      </c>
      <c r="H2613" s="1">
        <v>4425</v>
      </c>
      <c r="I2613" s="1">
        <v>19800</v>
      </c>
    </row>
    <row r="2614" spans="1:9" x14ac:dyDescent="0.2">
      <c r="A2614" s="1">
        <v>90800113</v>
      </c>
      <c r="B2614" s="3" t="s">
        <v>18</v>
      </c>
      <c r="C2614" s="1">
        <v>8</v>
      </c>
      <c r="D2614" s="1">
        <v>45</v>
      </c>
      <c r="E2614" s="1">
        <v>4218</v>
      </c>
      <c r="H2614" s="1">
        <v>5175</v>
      </c>
      <c r="I2614" s="1">
        <v>24225</v>
      </c>
    </row>
    <row r="2615" spans="1:9" x14ac:dyDescent="0.2">
      <c r="A2615" s="1">
        <v>90900113</v>
      </c>
      <c r="B2615" s="3" t="s">
        <v>18</v>
      </c>
      <c r="C2615" s="1">
        <v>9</v>
      </c>
      <c r="D2615" s="1">
        <v>45</v>
      </c>
      <c r="E2615" s="1">
        <v>4482</v>
      </c>
      <c r="H2615" s="1">
        <v>5925</v>
      </c>
      <c r="I2615" s="1">
        <v>29400</v>
      </c>
    </row>
    <row r="2616" spans="1:9" x14ac:dyDescent="0.2">
      <c r="A2616" s="1">
        <v>91000113</v>
      </c>
      <c r="B2616" s="3" t="s">
        <v>18</v>
      </c>
      <c r="C2616" s="1">
        <v>10</v>
      </c>
      <c r="D2616" s="1">
        <v>45</v>
      </c>
      <c r="E2616" s="1">
        <v>4746</v>
      </c>
      <c r="H2616" s="1">
        <v>7125</v>
      </c>
      <c r="I2616" s="1">
        <v>35325</v>
      </c>
    </row>
    <row r="2617" spans="1:9" x14ac:dyDescent="0.2">
      <c r="A2617" s="1">
        <v>91100113</v>
      </c>
      <c r="B2617" s="3" t="s">
        <v>18</v>
      </c>
      <c r="C2617" s="1">
        <v>11</v>
      </c>
      <c r="D2617" s="1">
        <v>45</v>
      </c>
      <c r="E2617" s="1">
        <v>5009</v>
      </c>
      <c r="H2617" s="1">
        <v>8325</v>
      </c>
      <c r="I2617" s="1">
        <v>42450</v>
      </c>
    </row>
    <row r="2618" spans="1:9" x14ac:dyDescent="0.2">
      <c r="A2618" s="1">
        <v>91200113</v>
      </c>
      <c r="B2618" s="3" t="s">
        <v>18</v>
      </c>
      <c r="C2618" s="1">
        <v>12</v>
      </c>
      <c r="D2618" s="1">
        <v>45</v>
      </c>
      <c r="E2618" s="1">
        <v>5360</v>
      </c>
      <c r="H2618" s="1">
        <v>9525</v>
      </c>
      <c r="I2618" s="1">
        <v>50775</v>
      </c>
    </row>
    <row r="2619" spans="1:9" x14ac:dyDescent="0.2">
      <c r="A2619" s="1">
        <v>91300113</v>
      </c>
      <c r="B2619" s="3" t="s">
        <v>18</v>
      </c>
      <c r="C2619" s="1">
        <v>13</v>
      </c>
      <c r="D2619" s="1">
        <v>45</v>
      </c>
      <c r="E2619" s="1">
        <v>5712</v>
      </c>
      <c r="H2619" s="1">
        <v>10725</v>
      </c>
      <c r="I2619" s="1">
        <v>60300</v>
      </c>
    </row>
    <row r="2620" spans="1:9" x14ac:dyDescent="0.2">
      <c r="A2620" s="1">
        <v>91400113</v>
      </c>
      <c r="B2620" s="3" t="s">
        <v>18</v>
      </c>
      <c r="C2620" s="1">
        <v>14</v>
      </c>
      <c r="D2620" s="1">
        <v>45</v>
      </c>
      <c r="E2620" s="1">
        <v>6064</v>
      </c>
      <c r="H2620" s="1">
        <v>12525</v>
      </c>
      <c r="I2620" s="1">
        <v>71025</v>
      </c>
    </row>
    <row r="2621" spans="1:9" x14ac:dyDescent="0.2">
      <c r="A2621" s="1">
        <v>91500113</v>
      </c>
      <c r="B2621" s="3" t="s">
        <v>18</v>
      </c>
      <c r="C2621" s="1">
        <v>15</v>
      </c>
      <c r="D2621" s="1">
        <v>45</v>
      </c>
      <c r="E2621" s="1">
        <v>6415</v>
      </c>
      <c r="H2621" s="1">
        <v>14325</v>
      </c>
      <c r="I2621" s="1">
        <v>83550</v>
      </c>
    </row>
    <row r="2622" spans="1:9" x14ac:dyDescent="0.2">
      <c r="A2622" s="1">
        <v>91600113</v>
      </c>
      <c r="B2622" s="3" t="s">
        <v>18</v>
      </c>
      <c r="C2622" s="1">
        <v>16</v>
      </c>
      <c r="D2622" s="1">
        <v>45</v>
      </c>
      <c r="E2622" s="1">
        <v>6767</v>
      </c>
      <c r="H2622" s="1">
        <v>16125</v>
      </c>
      <c r="I2622" s="1">
        <v>97875</v>
      </c>
    </row>
    <row r="2623" spans="1:9" x14ac:dyDescent="0.2">
      <c r="A2623" s="1">
        <v>91700113</v>
      </c>
      <c r="B2623" s="3" t="s">
        <v>18</v>
      </c>
      <c r="C2623" s="1">
        <v>17</v>
      </c>
      <c r="D2623" s="1">
        <v>45</v>
      </c>
      <c r="E2623" s="1">
        <v>7207</v>
      </c>
      <c r="H2623" s="1">
        <v>17925</v>
      </c>
      <c r="I2623" s="1">
        <v>114000</v>
      </c>
    </row>
    <row r="2624" spans="1:9" x14ac:dyDescent="0.2">
      <c r="A2624" s="1">
        <v>91800113</v>
      </c>
      <c r="B2624" s="3" t="s">
        <v>18</v>
      </c>
      <c r="C2624" s="1">
        <v>18</v>
      </c>
      <c r="D2624" s="1">
        <v>45</v>
      </c>
      <c r="E2624" s="1">
        <v>7646</v>
      </c>
      <c r="H2624" s="1">
        <v>20475</v>
      </c>
      <c r="I2624" s="1">
        <v>131925</v>
      </c>
    </row>
    <row r="2625" spans="1:9" x14ac:dyDescent="0.2">
      <c r="A2625" s="1">
        <v>91900113</v>
      </c>
      <c r="B2625" s="3" t="s">
        <v>18</v>
      </c>
      <c r="C2625" s="1">
        <v>19</v>
      </c>
      <c r="D2625" s="1">
        <v>45</v>
      </c>
      <c r="E2625" s="1">
        <v>8085</v>
      </c>
      <c r="H2625" s="1">
        <v>23025</v>
      </c>
      <c r="I2625" s="1">
        <v>152400</v>
      </c>
    </row>
    <row r="2626" spans="1:9" x14ac:dyDescent="0.2">
      <c r="A2626" s="1">
        <v>92000113</v>
      </c>
      <c r="B2626" s="3" t="s">
        <v>18</v>
      </c>
      <c r="C2626" s="1">
        <v>20</v>
      </c>
      <c r="D2626" s="1">
        <v>45</v>
      </c>
      <c r="E2626" s="1">
        <v>8525</v>
      </c>
      <c r="H2626" s="1">
        <v>25575</v>
      </c>
      <c r="I2626" s="1">
        <v>175425</v>
      </c>
    </row>
    <row r="2627" spans="1:9" x14ac:dyDescent="0.2">
      <c r="A2627" s="1">
        <v>92100113</v>
      </c>
      <c r="B2627" s="3" t="s">
        <v>18</v>
      </c>
      <c r="C2627" s="1">
        <v>21</v>
      </c>
      <c r="D2627" s="1">
        <v>45</v>
      </c>
      <c r="E2627" s="1">
        <v>8964</v>
      </c>
      <c r="H2627" s="1">
        <v>28125</v>
      </c>
      <c r="I2627" s="1">
        <v>201000</v>
      </c>
    </row>
    <row r="2628" spans="1:9" x14ac:dyDescent="0.2">
      <c r="A2628" s="1">
        <v>92200113</v>
      </c>
      <c r="B2628" s="3" t="s">
        <v>18</v>
      </c>
      <c r="C2628" s="1">
        <v>22</v>
      </c>
      <c r="D2628" s="1">
        <v>45</v>
      </c>
      <c r="E2628" s="1">
        <v>9492</v>
      </c>
      <c r="H2628" s="1">
        <v>31575</v>
      </c>
      <c r="I2628" s="1">
        <v>229125</v>
      </c>
    </row>
    <row r="2629" spans="1:9" x14ac:dyDescent="0.2">
      <c r="A2629" s="1">
        <v>92300113</v>
      </c>
      <c r="B2629" s="3" t="s">
        <v>18</v>
      </c>
      <c r="C2629" s="1">
        <v>23</v>
      </c>
      <c r="D2629" s="1">
        <v>45</v>
      </c>
      <c r="E2629" s="1">
        <v>10019</v>
      </c>
      <c r="H2629" s="1">
        <v>35025</v>
      </c>
      <c r="I2629" s="1">
        <v>260700</v>
      </c>
    </row>
    <row r="2630" spans="1:9" x14ac:dyDescent="0.2">
      <c r="A2630" s="1">
        <v>92400113</v>
      </c>
      <c r="B2630" s="3" t="s">
        <v>18</v>
      </c>
      <c r="C2630" s="1">
        <v>24</v>
      </c>
      <c r="D2630" s="1">
        <v>45</v>
      </c>
      <c r="E2630" s="1">
        <v>10546</v>
      </c>
      <c r="H2630" s="1">
        <v>38475</v>
      </c>
      <c r="I2630" s="1">
        <v>295725</v>
      </c>
    </row>
    <row r="2631" spans="1:9" x14ac:dyDescent="0.2">
      <c r="A2631" s="1">
        <v>92500113</v>
      </c>
      <c r="B2631" s="3" t="s">
        <v>18</v>
      </c>
      <c r="C2631" s="1">
        <v>25</v>
      </c>
      <c r="D2631" s="1">
        <v>45</v>
      </c>
      <c r="E2631" s="1">
        <v>11074</v>
      </c>
      <c r="H2631" s="1">
        <v>41925</v>
      </c>
      <c r="I2631" s="1">
        <v>334200</v>
      </c>
    </row>
    <row r="2632" spans="1:9" x14ac:dyDescent="0.2">
      <c r="A2632" s="1">
        <v>92600113</v>
      </c>
      <c r="B2632" s="3" t="s">
        <v>18</v>
      </c>
      <c r="C2632" s="1">
        <v>26</v>
      </c>
      <c r="D2632" s="1">
        <v>45</v>
      </c>
      <c r="E2632" s="1">
        <v>11601</v>
      </c>
      <c r="H2632" s="1">
        <v>46425</v>
      </c>
      <c r="I2632" s="1">
        <v>376125</v>
      </c>
    </row>
    <row r="2633" spans="1:9" x14ac:dyDescent="0.2">
      <c r="A2633" s="1">
        <v>92700113</v>
      </c>
      <c r="B2633" s="3" t="s">
        <v>18</v>
      </c>
      <c r="C2633" s="1">
        <v>27</v>
      </c>
      <c r="D2633" s="1">
        <v>45</v>
      </c>
      <c r="E2633" s="1">
        <v>12216</v>
      </c>
      <c r="H2633" s="1">
        <v>50925</v>
      </c>
      <c r="I2633" s="1">
        <v>422550</v>
      </c>
    </row>
    <row r="2634" spans="1:9" x14ac:dyDescent="0.2">
      <c r="A2634" s="1">
        <v>92800113</v>
      </c>
      <c r="B2634" s="3" t="s">
        <v>18</v>
      </c>
      <c r="C2634" s="1">
        <v>28</v>
      </c>
      <c r="D2634" s="1">
        <v>45</v>
      </c>
      <c r="E2634" s="1">
        <v>12832</v>
      </c>
      <c r="H2634" s="1">
        <v>55425</v>
      </c>
      <c r="I2634" s="1">
        <v>473475</v>
      </c>
    </row>
    <row r="2635" spans="1:9" x14ac:dyDescent="0.2">
      <c r="A2635" s="1">
        <v>92900113</v>
      </c>
      <c r="B2635" s="3" t="s">
        <v>18</v>
      </c>
      <c r="C2635" s="1">
        <v>29</v>
      </c>
      <c r="D2635" s="1">
        <v>45</v>
      </c>
      <c r="E2635" s="1">
        <v>13446</v>
      </c>
      <c r="H2635" s="1">
        <v>59925</v>
      </c>
      <c r="I2635" s="1">
        <v>528900</v>
      </c>
    </row>
    <row r="2636" spans="1:9" x14ac:dyDescent="0.2">
      <c r="A2636" s="1">
        <v>93000113</v>
      </c>
      <c r="B2636" s="3" t="s">
        <v>18</v>
      </c>
      <c r="C2636" s="1">
        <v>30</v>
      </c>
      <c r="D2636" s="1">
        <v>45</v>
      </c>
      <c r="E2636" s="1">
        <v>14062</v>
      </c>
      <c r="H2636" s="1">
        <v>65625</v>
      </c>
      <c r="I2636" s="1">
        <v>588825</v>
      </c>
    </row>
    <row r="2637" spans="1:9" x14ac:dyDescent="0.2">
      <c r="A2637" s="1">
        <v>93100113</v>
      </c>
      <c r="B2637" s="3" t="s">
        <v>18</v>
      </c>
      <c r="C2637" s="1">
        <v>31</v>
      </c>
      <c r="D2637" s="1">
        <v>45</v>
      </c>
      <c r="E2637" s="1">
        <v>14677</v>
      </c>
      <c r="H2637" s="1">
        <v>71325</v>
      </c>
      <c r="I2637" s="1">
        <v>654450</v>
      </c>
    </row>
    <row r="2638" spans="1:9" x14ac:dyDescent="0.2">
      <c r="A2638" s="1">
        <v>93200113</v>
      </c>
      <c r="B2638" s="3" t="s">
        <v>18</v>
      </c>
      <c r="C2638" s="1">
        <v>32</v>
      </c>
      <c r="D2638" s="1">
        <v>45</v>
      </c>
      <c r="E2638" s="1">
        <v>15380</v>
      </c>
      <c r="H2638" s="1">
        <v>77025</v>
      </c>
      <c r="I2638" s="1">
        <v>725775</v>
      </c>
    </row>
    <row r="2639" spans="1:9" x14ac:dyDescent="0.2">
      <c r="A2639" s="1">
        <v>93300113</v>
      </c>
      <c r="B2639" s="3" t="s">
        <v>18</v>
      </c>
      <c r="C2639" s="1">
        <v>33</v>
      </c>
      <c r="D2639" s="1">
        <v>45</v>
      </c>
      <c r="E2639" s="1">
        <v>16083</v>
      </c>
      <c r="H2639" s="1">
        <v>82725</v>
      </c>
      <c r="I2639" s="1">
        <v>802800</v>
      </c>
    </row>
    <row r="2640" spans="1:9" x14ac:dyDescent="0.2">
      <c r="A2640" s="1">
        <v>93400113</v>
      </c>
      <c r="B2640" s="3" t="s">
        <v>18</v>
      </c>
      <c r="C2640" s="1">
        <v>34</v>
      </c>
      <c r="D2640" s="1">
        <v>45</v>
      </c>
      <c r="E2640" s="1">
        <v>16786</v>
      </c>
      <c r="H2640" s="1">
        <v>89775</v>
      </c>
      <c r="I2640" s="1">
        <v>885525</v>
      </c>
    </row>
    <row r="2641" spans="1:9" x14ac:dyDescent="0.2">
      <c r="A2641" s="1">
        <v>93500113</v>
      </c>
      <c r="B2641" s="3" t="s">
        <v>18</v>
      </c>
      <c r="C2641" s="1">
        <v>35</v>
      </c>
      <c r="D2641" s="1">
        <v>45</v>
      </c>
      <c r="E2641" s="1">
        <v>17489</v>
      </c>
      <c r="H2641" s="1">
        <v>96825</v>
      </c>
      <c r="I2641" s="1">
        <v>975300</v>
      </c>
    </row>
    <row r="2642" spans="1:9" x14ac:dyDescent="0.2">
      <c r="A2642" s="1">
        <v>93600113</v>
      </c>
      <c r="B2642" s="3" t="s">
        <v>18</v>
      </c>
      <c r="C2642" s="1">
        <v>36</v>
      </c>
      <c r="D2642" s="1">
        <v>45</v>
      </c>
      <c r="E2642" s="1">
        <v>18192</v>
      </c>
      <c r="H2642" s="1">
        <v>103875</v>
      </c>
      <c r="I2642" s="1">
        <v>1072125</v>
      </c>
    </row>
    <row r="2643" spans="1:9" x14ac:dyDescent="0.2">
      <c r="A2643" s="1">
        <v>93700113</v>
      </c>
      <c r="B2643" s="3" t="s">
        <v>18</v>
      </c>
      <c r="C2643" s="1">
        <v>37</v>
      </c>
      <c r="D2643" s="1">
        <v>45</v>
      </c>
      <c r="E2643" s="1">
        <v>18984</v>
      </c>
      <c r="H2643" s="1">
        <v>110925</v>
      </c>
      <c r="I2643" s="1">
        <v>1176000</v>
      </c>
    </row>
    <row r="2644" spans="1:9" x14ac:dyDescent="0.2">
      <c r="A2644" s="1">
        <v>93800113</v>
      </c>
      <c r="B2644" s="3" t="s">
        <v>18</v>
      </c>
      <c r="C2644" s="1">
        <v>38</v>
      </c>
      <c r="D2644" s="1">
        <v>45</v>
      </c>
      <c r="E2644" s="1">
        <v>19775</v>
      </c>
      <c r="H2644" s="1">
        <v>119475</v>
      </c>
      <c r="I2644" s="1">
        <v>1286925</v>
      </c>
    </row>
    <row r="2645" spans="1:9" x14ac:dyDescent="0.2">
      <c r="A2645" s="1">
        <v>93900113</v>
      </c>
      <c r="B2645" s="3" t="s">
        <v>18</v>
      </c>
      <c r="C2645" s="1">
        <v>39</v>
      </c>
      <c r="D2645" s="1">
        <v>45</v>
      </c>
      <c r="E2645" s="1">
        <v>20566</v>
      </c>
      <c r="H2645" s="1">
        <v>128025</v>
      </c>
      <c r="I2645" s="1">
        <v>1406400</v>
      </c>
    </row>
    <row r="2646" spans="1:9" x14ac:dyDescent="0.2">
      <c r="A2646" s="1">
        <v>94000113</v>
      </c>
      <c r="B2646" s="3" t="s">
        <v>18</v>
      </c>
      <c r="C2646" s="1">
        <v>40</v>
      </c>
      <c r="D2646" s="1">
        <v>45</v>
      </c>
      <c r="E2646" s="1">
        <v>21357</v>
      </c>
      <c r="H2646" s="1">
        <v>136575</v>
      </c>
      <c r="I2646" s="1">
        <v>1534425</v>
      </c>
    </row>
    <row r="2647" spans="1:9" x14ac:dyDescent="0.2">
      <c r="A2647" s="1">
        <v>94100113</v>
      </c>
      <c r="B2647" s="3" t="s">
        <v>18</v>
      </c>
      <c r="C2647" s="1">
        <v>41</v>
      </c>
      <c r="D2647" s="1">
        <v>45</v>
      </c>
      <c r="E2647" s="1">
        <v>22148</v>
      </c>
      <c r="H2647" s="1">
        <v>145125</v>
      </c>
      <c r="I2647" s="1">
        <v>1671000</v>
      </c>
    </row>
    <row r="2648" spans="1:9" x14ac:dyDescent="0.2">
      <c r="A2648" s="1">
        <v>94200113</v>
      </c>
      <c r="B2648" s="3" t="s">
        <v>18</v>
      </c>
      <c r="C2648" s="1">
        <v>42</v>
      </c>
      <c r="D2648" s="1">
        <v>45</v>
      </c>
      <c r="E2648" s="1">
        <v>23027</v>
      </c>
      <c r="H2648" s="1">
        <v>155325</v>
      </c>
      <c r="I2648" s="1">
        <v>1816125</v>
      </c>
    </row>
    <row r="2649" spans="1:9" x14ac:dyDescent="0.2">
      <c r="A2649" s="1">
        <v>94300113</v>
      </c>
      <c r="B2649" s="3" t="s">
        <v>18</v>
      </c>
      <c r="C2649" s="1">
        <v>43</v>
      </c>
      <c r="D2649" s="1">
        <v>45</v>
      </c>
      <c r="E2649" s="1">
        <v>23906</v>
      </c>
      <c r="H2649" s="1">
        <v>165525</v>
      </c>
      <c r="I2649" s="1">
        <v>1971450</v>
      </c>
    </row>
    <row r="2650" spans="1:9" x14ac:dyDescent="0.2">
      <c r="A2650" s="1">
        <v>94400113</v>
      </c>
      <c r="B2650" s="3" t="s">
        <v>18</v>
      </c>
      <c r="C2650" s="1">
        <v>44</v>
      </c>
      <c r="D2650" s="1">
        <v>45</v>
      </c>
      <c r="E2650" s="1">
        <v>24785</v>
      </c>
      <c r="H2650" s="1">
        <v>175725</v>
      </c>
      <c r="I2650" s="1">
        <v>2136975</v>
      </c>
    </row>
    <row r="2651" spans="1:9" x14ac:dyDescent="0.2">
      <c r="A2651" s="1">
        <v>94500113</v>
      </c>
      <c r="B2651" s="3" t="s">
        <v>18</v>
      </c>
      <c r="C2651" s="1">
        <v>45</v>
      </c>
      <c r="D2651" s="1">
        <v>45</v>
      </c>
      <c r="E2651" s="1">
        <v>25664</v>
      </c>
      <c r="H2651" s="1">
        <v>185925</v>
      </c>
      <c r="I2651" s="1">
        <v>2312700</v>
      </c>
    </row>
    <row r="2652" spans="1:9" x14ac:dyDescent="0.2">
      <c r="A2652" s="1">
        <v>94600113</v>
      </c>
      <c r="B2652" s="3" t="s">
        <v>18</v>
      </c>
      <c r="C2652" s="1">
        <v>46</v>
      </c>
      <c r="D2652" s="1">
        <v>45</v>
      </c>
      <c r="E2652" s="1">
        <v>26542</v>
      </c>
      <c r="H2652" s="1">
        <v>197925</v>
      </c>
      <c r="I2652" s="1">
        <v>2498625</v>
      </c>
    </row>
    <row r="2653" spans="1:9" x14ac:dyDescent="0.2">
      <c r="A2653" s="1">
        <v>94700113</v>
      </c>
      <c r="B2653" s="3" t="s">
        <v>18</v>
      </c>
      <c r="C2653" s="1">
        <v>47</v>
      </c>
      <c r="D2653" s="1">
        <v>45</v>
      </c>
      <c r="E2653" s="1">
        <v>27509</v>
      </c>
      <c r="H2653" s="1">
        <v>209925</v>
      </c>
      <c r="I2653" s="1">
        <v>2696550</v>
      </c>
    </row>
    <row r="2654" spans="1:9" x14ac:dyDescent="0.2">
      <c r="A2654" s="1">
        <v>94800113</v>
      </c>
      <c r="B2654" s="3" t="s">
        <v>18</v>
      </c>
      <c r="C2654" s="1">
        <v>48</v>
      </c>
      <c r="D2654" s="1">
        <v>45</v>
      </c>
      <c r="E2654" s="1">
        <v>28476</v>
      </c>
      <c r="H2654" s="1">
        <v>221925</v>
      </c>
      <c r="I2654" s="1">
        <v>2906475</v>
      </c>
    </row>
    <row r="2655" spans="1:9" x14ac:dyDescent="0.2">
      <c r="A2655" s="1">
        <v>94900113</v>
      </c>
      <c r="B2655" s="3" t="s">
        <v>18</v>
      </c>
      <c r="C2655" s="1">
        <v>49</v>
      </c>
      <c r="D2655" s="1">
        <v>45</v>
      </c>
      <c r="E2655" s="1">
        <v>29442</v>
      </c>
      <c r="H2655" s="1">
        <v>233925</v>
      </c>
      <c r="I2655" s="1">
        <v>3128400</v>
      </c>
    </row>
    <row r="2656" spans="1:9" x14ac:dyDescent="0.2">
      <c r="A2656" s="1">
        <v>95000113</v>
      </c>
      <c r="B2656" s="3" t="s">
        <v>18</v>
      </c>
      <c r="C2656" s="1">
        <v>50</v>
      </c>
      <c r="D2656" s="1">
        <v>45</v>
      </c>
      <c r="E2656" s="1">
        <v>30410</v>
      </c>
      <c r="H2656" s="1">
        <v>247875</v>
      </c>
      <c r="I2656" s="1">
        <v>3362325</v>
      </c>
    </row>
    <row r="2657" spans="1:9" x14ac:dyDescent="0.2">
      <c r="A2657" s="1">
        <v>90100114</v>
      </c>
      <c r="B2657" s="3" t="s">
        <v>18</v>
      </c>
      <c r="C2657" s="1">
        <v>1</v>
      </c>
      <c r="D2657" s="1">
        <v>45</v>
      </c>
      <c r="E2657" s="1">
        <v>5000</v>
      </c>
      <c r="H2657" s="1">
        <v>1462</v>
      </c>
      <c r="I2657" s="1">
        <v>25000</v>
      </c>
    </row>
    <row r="2658" spans="1:9" x14ac:dyDescent="0.2">
      <c r="A2658" s="1">
        <v>90200114</v>
      </c>
      <c r="B2658" s="3" t="s">
        <v>18</v>
      </c>
      <c r="C2658" s="1">
        <v>2</v>
      </c>
      <c r="D2658" s="1">
        <v>45</v>
      </c>
      <c r="E2658" s="1">
        <v>5312</v>
      </c>
      <c r="H2658" s="1">
        <v>2047</v>
      </c>
      <c r="I2658" s="1">
        <v>26462</v>
      </c>
    </row>
    <row r="2659" spans="1:9" x14ac:dyDescent="0.2">
      <c r="A2659" s="1">
        <v>90300114</v>
      </c>
      <c r="B2659" s="3" t="s">
        <v>18</v>
      </c>
      <c r="C2659" s="1">
        <v>3</v>
      </c>
      <c r="D2659" s="1">
        <v>45</v>
      </c>
      <c r="E2659" s="1">
        <v>5625</v>
      </c>
      <c r="H2659" s="1">
        <v>2632</v>
      </c>
      <c r="I2659" s="1">
        <v>28509</v>
      </c>
    </row>
    <row r="2660" spans="1:9" x14ac:dyDescent="0.2">
      <c r="A2660" s="1">
        <v>90400114</v>
      </c>
      <c r="B2660" s="3" t="s">
        <v>18</v>
      </c>
      <c r="C2660" s="1">
        <v>4</v>
      </c>
      <c r="D2660" s="1">
        <v>45</v>
      </c>
      <c r="E2660" s="1">
        <v>5937</v>
      </c>
      <c r="H2660" s="1">
        <v>3217</v>
      </c>
      <c r="I2660" s="1">
        <v>31141</v>
      </c>
    </row>
    <row r="2661" spans="1:9" x14ac:dyDescent="0.2">
      <c r="A2661" s="1">
        <v>90500114</v>
      </c>
      <c r="B2661" s="3" t="s">
        <v>18</v>
      </c>
      <c r="C2661" s="1">
        <v>5</v>
      </c>
      <c r="D2661" s="1">
        <v>45</v>
      </c>
      <c r="E2661" s="1">
        <v>6250</v>
      </c>
      <c r="H2661" s="1">
        <v>3802</v>
      </c>
      <c r="I2661" s="1">
        <v>34358</v>
      </c>
    </row>
    <row r="2662" spans="1:9" x14ac:dyDescent="0.2">
      <c r="A2662" s="1">
        <v>90600114</v>
      </c>
      <c r="B2662" s="3" t="s">
        <v>18</v>
      </c>
      <c r="C2662" s="1">
        <v>6</v>
      </c>
      <c r="D2662" s="1">
        <v>45</v>
      </c>
      <c r="E2662" s="1">
        <v>6562</v>
      </c>
      <c r="H2662" s="1">
        <v>4777</v>
      </c>
      <c r="I2662" s="1">
        <v>38160</v>
      </c>
    </row>
    <row r="2663" spans="1:9" x14ac:dyDescent="0.2">
      <c r="A2663" s="1">
        <v>90700114</v>
      </c>
      <c r="B2663" s="3" t="s">
        <v>18</v>
      </c>
      <c r="C2663" s="1">
        <v>7</v>
      </c>
      <c r="D2663" s="1">
        <v>45</v>
      </c>
      <c r="E2663" s="1">
        <v>7031</v>
      </c>
      <c r="H2663" s="1">
        <v>5752</v>
      </c>
      <c r="I2663" s="1">
        <v>42937</v>
      </c>
    </row>
    <row r="2664" spans="1:9" x14ac:dyDescent="0.2">
      <c r="A2664" s="1">
        <v>90800114</v>
      </c>
      <c r="B2664" s="3" t="s">
        <v>18</v>
      </c>
      <c r="C2664" s="1">
        <v>8</v>
      </c>
      <c r="D2664" s="1">
        <v>45</v>
      </c>
      <c r="E2664" s="1">
        <v>7500</v>
      </c>
      <c r="H2664" s="1">
        <v>6727</v>
      </c>
      <c r="I2664" s="1">
        <v>48689</v>
      </c>
    </row>
    <row r="2665" spans="1:9" x14ac:dyDescent="0.2">
      <c r="A2665" s="1">
        <v>90900114</v>
      </c>
      <c r="B2665" s="3" t="s">
        <v>18</v>
      </c>
      <c r="C2665" s="1">
        <v>9</v>
      </c>
      <c r="D2665" s="1">
        <v>45</v>
      </c>
      <c r="E2665" s="1">
        <v>7968</v>
      </c>
      <c r="H2665" s="1">
        <v>7702</v>
      </c>
      <c r="I2665" s="1">
        <v>55416</v>
      </c>
    </row>
    <row r="2666" spans="1:9" x14ac:dyDescent="0.2">
      <c r="A2666" s="1">
        <v>91000114</v>
      </c>
      <c r="B2666" s="3" t="s">
        <v>18</v>
      </c>
      <c r="C2666" s="1">
        <v>10</v>
      </c>
      <c r="D2666" s="1">
        <v>45</v>
      </c>
      <c r="E2666" s="1">
        <v>8437</v>
      </c>
      <c r="H2666" s="1">
        <v>9262</v>
      </c>
      <c r="I2666" s="1">
        <v>63118</v>
      </c>
    </row>
    <row r="2667" spans="1:9" x14ac:dyDescent="0.2">
      <c r="A2667" s="1">
        <v>91100114</v>
      </c>
      <c r="B2667" s="3" t="s">
        <v>18</v>
      </c>
      <c r="C2667" s="1">
        <v>11</v>
      </c>
      <c r="D2667" s="1">
        <v>45</v>
      </c>
      <c r="E2667" s="1">
        <v>8906</v>
      </c>
      <c r="H2667" s="1">
        <v>10822</v>
      </c>
      <c r="I2667" s="1">
        <v>72380</v>
      </c>
    </row>
    <row r="2668" spans="1:9" x14ac:dyDescent="0.2">
      <c r="A2668" s="1">
        <v>91200114</v>
      </c>
      <c r="B2668" s="3" t="s">
        <v>18</v>
      </c>
      <c r="C2668" s="1">
        <v>12</v>
      </c>
      <c r="D2668" s="1">
        <v>45</v>
      </c>
      <c r="E2668" s="1">
        <v>9531</v>
      </c>
      <c r="H2668" s="1">
        <v>12382</v>
      </c>
      <c r="I2668" s="1">
        <v>83202</v>
      </c>
    </row>
    <row r="2669" spans="1:9" x14ac:dyDescent="0.2">
      <c r="A2669" s="1">
        <v>91300114</v>
      </c>
      <c r="B2669" s="3" t="s">
        <v>18</v>
      </c>
      <c r="C2669" s="1">
        <v>13</v>
      </c>
      <c r="D2669" s="1">
        <v>45</v>
      </c>
      <c r="E2669" s="1">
        <v>10156</v>
      </c>
      <c r="H2669" s="1">
        <v>13942</v>
      </c>
      <c r="I2669" s="1">
        <v>95584</v>
      </c>
    </row>
    <row r="2670" spans="1:9" x14ac:dyDescent="0.2">
      <c r="A2670" s="1">
        <v>91400114</v>
      </c>
      <c r="B2670" s="3" t="s">
        <v>18</v>
      </c>
      <c r="C2670" s="1">
        <v>14</v>
      </c>
      <c r="D2670" s="1">
        <v>45</v>
      </c>
      <c r="E2670" s="1">
        <v>10781</v>
      </c>
      <c r="H2670" s="1">
        <v>16282</v>
      </c>
      <c r="I2670" s="1">
        <v>109526</v>
      </c>
    </row>
    <row r="2671" spans="1:9" x14ac:dyDescent="0.2">
      <c r="A2671" s="1">
        <v>91500114</v>
      </c>
      <c r="B2671" s="3" t="s">
        <v>18</v>
      </c>
      <c r="C2671" s="1">
        <v>15</v>
      </c>
      <c r="D2671" s="1">
        <v>45</v>
      </c>
      <c r="E2671" s="1">
        <v>11406</v>
      </c>
      <c r="H2671" s="1">
        <v>18622</v>
      </c>
      <c r="I2671" s="1">
        <v>125808</v>
      </c>
    </row>
    <row r="2672" spans="1:9" x14ac:dyDescent="0.2">
      <c r="A2672" s="1">
        <v>91600114</v>
      </c>
      <c r="B2672" s="3" t="s">
        <v>18</v>
      </c>
      <c r="C2672" s="1">
        <v>16</v>
      </c>
      <c r="D2672" s="1">
        <v>45</v>
      </c>
      <c r="E2672" s="1">
        <v>12031</v>
      </c>
      <c r="H2672" s="1">
        <v>20962</v>
      </c>
      <c r="I2672" s="1">
        <v>144430</v>
      </c>
    </row>
    <row r="2673" spans="1:9" x14ac:dyDescent="0.2">
      <c r="A2673" s="1">
        <v>91700114</v>
      </c>
      <c r="B2673" s="3" t="s">
        <v>18</v>
      </c>
      <c r="C2673" s="1">
        <v>17</v>
      </c>
      <c r="D2673" s="1">
        <v>45</v>
      </c>
      <c r="E2673" s="1">
        <v>12812</v>
      </c>
      <c r="H2673" s="1">
        <v>23302</v>
      </c>
      <c r="I2673" s="1">
        <v>165392</v>
      </c>
    </row>
    <row r="2674" spans="1:9" x14ac:dyDescent="0.2">
      <c r="A2674" s="1">
        <v>91800114</v>
      </c>
      <c r="B2674" s="3" t="s">
        <v>18</v>
      </c>
      <c r="C2674" s="1">
        <v>18</v>
      </c>
      <c r="D2674" s="1">
        <v>45</v>
      </c>
      <c r="E2674" s="1">
        <v>13593</v>
      </c>
      <c r="H2674" s="1">
        <v>26617</v>
      </c>
      <c r="I2674" s="1">
        <v>188694</v>
      </c>
    </row>
    <row r="2675" spans="1:9" x14ac:dyDescent="0.2">
      <c r="A2675" s="1">
        <v>91900114</v>
      </c>
      <c r="B2675" s="3" t="s">
        <v>18</v>
      </c>
      <c r="C2675" s="1">
        <v>19</v>
      </c>
      <c r="D2675" s="1">
        <v>45</v>
      </c>
      <c r="E2675" s="1">
        <v>14375</v>
      </c>
      <c r="H2675" s="1">
        <v>29932</v>
      </c>
      <c r="I2675" s="1">
        <v>215311</v>
      </c>
    </row>
    <row r="2676" spans="1:9" x14ac:dyDescent="0.2">
      <c r="A2676" s="1">
        <v>92000114</v>
      </c>
      <c r="B2676" s="3" t="s">
        <v>18</v>
      </c>
      <c r="C2676" s="1">
        <v>20</v>
      </c>
      <c r="D2676" s="1">
        <v>45</v>
      </c>
      <c r="E2676" s="1">
        <v>15156</v>
      </c>
      <c r="H2676" s="1">
        <v>33247</v>
      </c>
      <c r="I2676" s="1">
        <v>245243</v>
      </c>
    </row>
    <row r="2677" spans="1:9" x14ac:dyDescent="0.2">
      <c r="A2677" s="1">
        <v>92100114</v>
      </c>
      <c r="B2677" s="3" t="s">
        <v>18</v>
      </c>
      <c r="C2677" s="1">
        <v>21</v>
      </c>
      <c r="D2677" s="1">
        <v>45</v>
      </c>
      <c r="E2677" s="1">
        <v>15937</v>
      </c>
      <c r="H2677" s="1">
        <v>36562</v>
      </c>
      <c r="I2677" s="1">
        <v>278490</v>
      </c>
    </row>
    <row r="2678" spans="1:9" x14ac:dyDescent="0.2">
      <c r="A2678" s="1">
        <v>92200114</v>
      </c>
      <c r="B2678" s="3" t="s">
        <v>18</v>
      </c>
      <c r="C2678" s="1">
        <v>22</v>
      </c>
      <c r="D2678" s="1">
        <v>45</v>
      </c>
      <c r="E2678" s="1">
        <v>16875</v>
      </c>
      <c r="H2678" s="1">
        <v>41047</v>
      </c>
      <c r="I2678" s="1">
        <v>315052</v>
      </c>
    </row>
    <row r="2679" spans="1:9" x14ac:dyDescent="0.2">
      <c r="A2679" s="1">
        <v>92300114</v>
      </c>
      <c r="B2679" s="3" t="s">
        <v>18</v>
      </c>
      <c r="C2679" s="1">
        <v>23</v>
      </c>
      <c r="D2679" s="1">
        <v>45</v>
      </c>
      <c r="E2679" s="1">
        <v>17812</v>
      </c>
      <c r="H2679" s="1">
        <v>45532</v>
      </c>
      <c r="I2679" s="1">
        <v>356099</v>
      </c>
    </row>
    <row r="2680" spans="1:9" x14ac:dyDescent="0.2">
      <c r="A2680" s="1">
        <v>92400114</v>
      </c>
      <c r="B2680" s="3" t="s">
        <v>18</v>
      </c>
      <c r="C2680" s="1">
        <v>24</v>
      </c>
      <c r="D2680" s="1">
        <v>45</v>
      </c>
      <c r="E2680" s="1">
        <v>18750</v>
      </c>
      <c r="H2680" s="1">
        <v>50017</v>
      </c>
      <c r="I2680" s="1">
        <v>401631</v>
      </c>
    </row>
    <row r="2681" spans="1:9" x14ac:dyDescent="0.2">
      <c r="A2681" s="1">
        <v>92500114</v>
      </c>
      <c r="B2681" s="3" t="s">
        <v>18</v>
      </c>
      <c r="C2681" s="1">
        <v>25</v>
      </c>
      <c r="D2681" s="1">
        <v>45</v>
      </c>
      <c r="E2681" s="1">
        <v>19687</v>
      </c>
      <c r="H2681" s="1">
        <v>54502</v>
      </c>
      <c r="I2681" s="1">
        <v>451648</v>
      </c>
    </row>
    <row r="2682" spans="1:9" x14ac:dyDescent="0.2">
      <c r="A2682" s="1">
        <v>92600114</v>
      </c>
      <c r="B2682" s="3" t="s">
        <v>18</v>
      </c>
      <c r="C2682" s="1">
        <v>26</v>
      </c>
      <c r="D2682" s="1">
        <v>45</v>
      </c>
      <c r="E2682" s="1">
        <v>20625</v>
      </c>
      <c r="H2682" s="1">
        <v>60352</v>
      </c>
      <c r="I2682" s="1">
        <v>506150</v>
      </c>
    </row>
    <row r="2683" spans="1:9" x14ac:dyDescent="0.2">
      <c r="A2683" s="1">
        <v>92700114</v>
      </c>
      <c r="B2683" s="3" t="s">
        <v>18</v>
      </c>
      <c r="C2683" s="1">
        <v>27</v>
      </c>
      <c r="D2683" s="1">
        <v>45</v>
      </c>
      <c r="E2683" s="1">
        <v>21718</v>
      </c>
      <c r="H2683" s="1">
        <v>66202</v>
      </c>
      <c r="I2683" s="1">
        <v>566502</v>
      </c>
    </row>
    <row r="2684" spans="1:9" x14ac:dyDescent="0.2">
      <c r="A2684" s="1">
        <v>92800114</v>
      </c>
      <c r="B2684" s="3" t="s">
        <v>18</v>
      </c>
      <c r="C2684" s="1">
        <v>28</v>
      </c>
      <c r="D2684" s="1">
        <v>45</v>
      </c>
      <c r="E2684" s="1">
        <v>22812</v>
      </c>
      <c r="H2684" s="1">
        <v>72052</v>
      </c>
      <c r="I2684" s="1">
        <v>632704</v>
      </c>
    </row>
    <row r="2685" spans="1:9" x14ac:dyDescent="0.2">
      <c r="A2685" s="1">
        <v>92900114</v>
      </c>
      <c r="B2685" s="3" t="s">
        <v>18</v>
      </c>
      <c r="C2685" s="1">
        <v>29</v>
      </c>
      <c r="D2685" s="1">
        <v>45</v>
      </c>
      <c r="E2685" s="1">
        <v>23906</v>
      </c>
      <c r="H2685" s="1">
        <v>77902</v>
      </c>
      <c r="I2685" s="1">
        <v>704756</v>
      </c>
    </row>
    <row r="2686" spans="1:9" x14ac:dyDescent="0.2">
      <c r="A2686" s="1">
        <v>93000114</v>
      </c>
      <c r="B2686" s="3" t="s">
        <v>18</v>
      </c>
      <c r="C2686" s="1">
        <v>30</v>
      </c>
      <c r="D2686" s="1">
        <v>45</v>
      </c>
      <c r="E2686" s="1">
        <v>25000</v>
      </c>
      <c r="H2686" s="1">
        <v>85312</v>
      </c>
      <c r="I2686" s="1">
        <v>782658</v>
      </c>
    </row>
    <row r="2687" spans="1:9" x14ac:dyDescent="0.2">
      <c r="A2687" s="1">
        <v>93100114</v>
      </c>
      <c r="B2687" s="3" t="s">
        <v>18</v>
      </c>
      <c r="C2687" s="1">
        <v>31</v>
      </c>
      <c r="D2687" s="1">
        <v>45</v>
      </c>
      <c r="E2687" s="1">
        <v>26093</v>
      </c>
      <c r="H2687" s="1">
        <v>92722</v>
      </c>
      <c r="I2687" s="1">
        <v>867970</v>
      </c>
    </row>
    <row r="2688" spans="1:9" x14ac:dyDescent="0.2">
      <c r="A2688" s="1">
        <v>93200114</v>
      </c>
      <c r="B2688" s="3" t="s">
        <v>18</v>
      </c>
      <c r="C2688" s="1">
        <v>32</v>
      </c>
      <c r="D2688" s="1">
        <v>45</v>
      </c>
      <c r="E2688" s="1">
        <v>27343</v>
      </c>
      <c r="H2688" s="1">
        <v>100132</v>
      </c>
      <c r="I2688" s="1">
        <v>960692</v>
      </c>
    </row>
    <row r="2689" spans="1:9" x14ac:dyDescent="0.2">
      <c r="A2689" s="1">
        <v>93300114</v>
      </c>
      <c r="B2689" s="3" t="s">
        <v>18</v>
      </c>
      <c r="C2689" s="1">
        <v>33</v>
      </c>
      <c r="D2689" s="1">
        <v>45</v>
      </c>
      <c r="E2689" s="1">
        <v>28593</v>
      </c>
      <c r="H2689" s="1">
        <v>107542</v>
      </c>
      <c r="I2689" s="1">
        <v>1060824</v>
      </c>
    </row>
    <row r="2690" spans="1:9" x14ac:dyDescent="0.2">
      <c r="A2690" s="1">
        <v>93400114</v>
      </c>
      <c r="B2690" s="3" t="s">
        <v>18</v>
      </c>
      <c r="C2690" s="1">
        <v>34</v>
      </c>
      <c r="D2690" s="1">
        <v>45</v>
      </c>
      <c r="E2690" s="1">
        <v>29843</v>
      </c>
      <c r="H2690" s="1">
        <v>116707</v>
      </c>
      <c r="I2690" s="1">
        <v>1168366</v>
      </c>
    </row>
    <row r="2691" spans="1:9" x14ac:dyDescent="0.2">
      <c r="A2691" s="1">
        <v>93500114</v>
      </c>
      <c r="B2691" s="3" t="s">
        <v>18</v>
      </c>
      <c r="C2691" s="1">
        <v>35</v>
      </c>
      <c r="D2691" s="1">
        <v>45</v>
      </c>
      <c r="E2691" s="1">
        <v>31093</v>
      </c>
      <c r="H2691" s="1">
        <v>125872</v>
      </c>
      <c r="I2691" s="1">
        <v>1285073</v>
      </c>
    </row>
    <row r="2692" spans="1:9" x14ac:dyDescent="0.2">
      <c r="A2692" s="1">
        <v>93600114</v>
      </c>
      <c r="B2692" s="3" t="s">
        <v>18</v>
      </c>
      <c r="C2692" s="1">
        <v>36</v>
      </c>
      <c r="D2692" s="1">
        <v>45</v>
      </c>
      <c r="E2692" s="1">
        <v>32343</v>
      </c>
      <c r="H2692" s="1">
        <v>135037</v>
      </c>
      <c r="I2692" s="1">
        <v>1410945</v>
      </c>
    </row>
    <row r="2693" spans="1:9" x14ac:dyDescent="0.2">
      <c r="A2693" s="1">
        <v>93700114</v>
      </c>
      <c r="B2693" s="3" t="s">
        <v>18</v>
      </c>
      <c r="C2693" s="1">
        <v>37</v>
      </c>
      <c r="D2693" s="1">
        <v>45</v>
      </c>
      <c r="E2693" s="1">
        <v>33750</v>
      </c>
      <c r="H2693" s="1">
        <v>144202</v>
      </c>
      <c r="I2693" s="1">
        <v>1545982</v>
      </c>
    </row>
    <row r="2694" spans="1:9" x14ac:dyDescent="0.2">
      <c r="A2694" s="1">
        <v>93800114</v>
      </c>
      <c r="B2694" s="3" t="s">
        <v>18</v>
      </c>
      <c r="C2694" s="1">
        <v>38</v>
      </c>
      <c r="D2694" s="1">
        <v>45</v>
      </c>
      <c r="E2694" s="1">
        <v>35156</v>
      </c>
      <c r="H2694" s="1">
        <v>155317</v>
      </c>
      <c r="I2694" s="1">
        <v>1690184</v>
      </c>
    </row>
    <row r="2695" spans="1:9" x14ac:dyDescent="0.2">
      <c r="A2695" s="1">
        <v>93900114</v>
      </c>
      <c r="B2695" s="3" t="s">
        <v>18</v>
      </c>
      <c r="C2695" s="1">
        <v>39</v>
      </c>
      <c r="D2695" s="1">
        <v>45</v>
      </c>
      <c r="E2695" s="1">
        <v>36562</v>
      </c>
      <c r="H2695" s="1">
        <v>166432</v>
      </c>
      <c r="I2695" s="1">
        <v>1845501</v>
      </c>
    </row>
    <row r="2696" spans="1:9" x14ac:dyDescent="0.2">
      <c r="A2696" s="1">
        <v>94000114</v>
      </c>
      <c r="B2696" s="3" t="s">
        <v>18</v>
      </c>
      <c r="C2696" s="1">
        <v>40</v>
      </c>
      <c r="D2696" s="1">
        <v>45</v>
      </c>
      <c r="E2696" s="1">
        <v>37968</v>
      </c>
      <c r="H2696" s="1">
        <v>177547</v>
      </c>
      <c r="I2696" s="1">
        <v>2011933</v>
      </c>
    </row>
    <row r="2697" spans="1:9" x14ac:dyDescent="0.2">
      <c r="A2697" s="1">
        <v>94100114</v>
      </c>
      <c r="B2697" s="3" t="s">
        <v>18</v>
      </c>
      <c r="C2697" s="1">
        <v>41</v>
      </c>
      <c r="D2697" s="1">
        <v>45</v>
      </c>
      <c r="E2697" s="1">
        <v>39375</v>
      </c>
      <c r="H2697" s="1">
        <v>188662</v>
      </c>
      <c r="I2697" s="1">
        <v>2189480</v>
      </c>
    </row>
    <row r="2698" spans="1:9" x14ac:dyDescent="0.2">
      <c r="A2698" s="1">
        <v>94200114</v>
      </c>
      <c r="B2698" s="3" t="s">
        <v>18</v>
      </c>
      <c r="C2698" s="1">
        <v>42</v>
      </c>
      <c r="D2698" s="1">
        <v>45</v>
      </c>
      <c r="E2698" s="1">
        <v>40937</v>
      </c>
      <c r="H2698" s="1">
        <v>201922</v>
      </c>
      <c r="I2698" s="1">
        <v>2378142</v>
      </c>
    </row>
    <row r="2699" spans="1:9" x14ac:dyDescent="0.2">
      <c r="A2699" s="1">
        <v>94300114</v>
      </c>
      <c r="B2699" s="3" t="s">
        <v>18</v>
      </c>
      <c r="C2699" s="1">
        <v>43</v>
      </c>
      <c r="D2699" s="1">
        <v>45</v>
      </c>
      <c r="E2699" s="1">
        <v>42500</v>
      </c>
      <c r="H2699" s="1">
        <v>215182</v>
      </c>
      <c r="I2699" s="1">
        <v>2580064</v>
      </c>
    </row>
    <row r="2700" spans="1:9" x14ac:dyDescent="0.2">
      <c r="A2700" s="1">
        <v>94400114</v>
      </c>
      <c r="B2700" s="3" t="s">
        <v>18</v>
      </c>
      <c r="C2700" s="1">
        <v>44</v>
      </c>
      <c r="D2700" s="1">
        <v>45</v>
      </c>
      <c r="E2700" s="1">
        <v>44062</v>
      </c>
      <c r="H2700" s="1">
        <v>228442</v>
      </c>
      <c r="I2700" s="1">
        <v>2795246</v>
      </c>
    </row>
    <row r="2701" spans="1:9" x14ac:dyDescent="0.2">
      <c r="A2701" s="1">
        <v>94500114</v>
      </c>
      <c r="B2701" s="3" t="s">
        <v>18</v>
      </c>
      <c r="C2701" s="1">
        <v>45</v>
      </c>
      <c r="D2701" s="1">
        <v>45</v>
      </c>
      <c r="E2701" s="1">
        <v>45625</v>
      </c>
      <c r="H2701" s="1">
        <v>241702</v>
      </c>
      <c r="I2701" s="1">
        <v>3023688</v>
      </c>
    </row>
    <row r="2702" spans="1:9" x14ac:dyDescent="0.2">
      <c r="A2702" s="1">
        <v>94600114</v>
      </c>
      <c r="B2702" s="3" t="s">
        <v>18</v>
      </c>
      <c r="C2702" s="1">
        <v>46</v>
      </c>
      <c r="D2702" s="1">
        <v>45</v>
      </c>
      <c r="E2702" s="1">
        <v>47187</v>
      </c>
      <c r="H2702" s="1">
        <v>257302</v>
      </c>
      <c r="I2702" s="1">
        <v>3265390</v>
      </c>
    </row>
    <row r="2703" spans="1:9" x14ac:dyDescent="0.2">
      <c r="A2703" s="1">
        <v>94700114</v>
      </c>
      <c r="B2703" s="3" t="s">
        <v>18</v>
      </c>
      <c r="C2703" s="1">
        <v>47</v>
      </c>
      <c r="D2703" s="1">
        <v>45</v>
      </c>
      <c r="E2703" s="1">
        <v>48906</v>
      </c>
      <c r="H2703" s="1">
        <v>272902</v>
      </c>
      <c r="I2703" s="1">
        <v>3522692</v>
      </c>
    </row>
    <row r="2704" spans="1:9" x14ac:dyDescent="0.2">
      <c r="A2704" s="1">
        <v>94800114</v>
      </c>
      <c r="B2704" s="3" t="s">
        <v>18</v>
      </c>
      <c r="C2704" s="1">
        <v>48</v>
      </c>
      <c r="D2704" s="1">
        <v>45</v>
      </c>
      <c r="E2704" s="1">
        <v>50625</v>
      </c>
      <c r="H2704" s="1">
        <v>288502</v>
      </c>
      <c r="I2704" s="1">
        <v>3795594</v>
      </c>
    </row>
    <row r="2705" spans="1:9" x14ac:dyDescent="0.2">
      <c r="A2705" s="1">
        <v>94900114</v>
      </c>
      <c r="B2705" s="3" t="s">
        <v>18</v>
      </c>
      <c r="C2705" s="1">
        <v>49</v>
      </c>
      <c r="D2705" s="1">
        <v>45</v>
      </c>
      <c r="E2705" s="1">
        <v>52343</v>
      </c>
      <c r="H2705" s="1">
        <v>304102</v>
      </c>
      <c r="I2705" s="1">
        <v>4084096</v>
      </c>
    </row>
    <row r="2706" spans="1:9" x14ac:dyDescent="0.2">
      <c r="A2706" s="1">
        <v>95000114</v>
      </c>
      <c r="B2706" s="3" t="s">
        <v>18</v>
      </c>
      <c r="C2706" s="1">
        <v>50</v>
      </c>
      <c r="D2706" s="1">
        <v>45</v>
      </c>
      <c r="E2706" s="1">
        <v>54062</v>
      </c>
      <c r="H2706" s="1">
        <v>322237</v>
      </c>
      <c r="I2706" s="1">
        <v>4388198</v>
      </c>
    </row>
    <row r="2707" spans="1:9" x14ac:dyDescent="0.2">
      <c r="A2707" s="1">
        <v>90100115</v>
      </c>
      <c r="B2707" s="3" t="s">
        <v>18</v>
      </c>
      <c r="C2707" s="1">
        <v>1</v>
      </c>
      <c r="D2707" s="1">
        <v>45</v>
      </c>
      <c r="E2707" s="1">
        <v>7500</v>
      </c>
      <c r="H2707" s="1">
        <v>1901</v>
      </c>
      <c r="I2707" s="1">
        <v>75000</v>
      </c>
    </row>
    <row r="2708" spans="1:9" x14ac:dyDescent="0.2">
      <c r="A2708" s="1">
        <v>90200115</v>
      </c>
      <c r="B2708" s="3" t="s">
        <v>18</v>
      </c>
      <c r="C2708" s="1">
        <v>2</v>
      </c>
      <c r="D2708" s="1">
        <v>45</v>
      </c>
      <c r="E2708" s="1">
        <v>7968</v>
      </c>
      <c r="H2708" s="1">
        <v>2661</v>
      </c>
      <c r="I2708" s="1">
        <v>76901</v>
      </c>
    </row>
    <row r="2709" spans="1:9" x14ac:dyDescent="0.2">
      <c r="A2709" s="1">
        <v>90300115</v>
      </c>
      <c r="B2709" s="3" t="s">
        <v>18</v>
      </c>
      <c r="C2709" s="1">
        <v>3</v>
      </c>
      <c r="D2709" s="1">
        <v>45</v>
      </c>
      <c r="E2709" s="1">
        <v>8437</v>
      </c>
      <c r="H2709" s="1">
        <v>3422</v>
      </c>
      <c r="I2709" s="1">
        <v>79562</v>
      </c>
    </row>
    <row r="2710" spans="1:9" x14ac:dyDescent="0.2">
      <c r="A2710" s="1">
        <v>90400115</v>
      </c>
      <c r="B2710" s="3" t="s">
        <v>18</v>
      </c>
      <c r="C2710" s="1">
        <v>4</v>
      </c>
      <c r="D2710" s="1">
        <v>45</v>
      </c>
      <c r="E2710" s="1">
        <v>8906</v>
      </c>
      <c r="H2710" s="1">
        <v>4182</v>
      </c>
      <c r="I2710" s="1">
        <v>82984</v>
      </c>
    </row>
    <row r="2711" spans="1:9" x14ac:dyDescent="0.2">
      <c r="A2711" s="1">
        <v>90500115</v>
      </c>
      <c r="B2711" s="3" t="s">
        <v>18</v>
      </c>
      <c r="C2711" s="1">
        <v>5</v>
      </c>
      <c r="D2711" s="1">
        <v>45</v>
      </c>
      <c r="E2711" s="1">
        <v>9375</v>
      </c>
      <c r="H2711" s="1">
        <v>4943</v>
      </c>
      <c r="I2711" s="1">
        <v>87166</v>
      </c>
    </row>
    <row r="2712" spans="1:9" x14ac:dyDescent="0.2">
      <c r="A2712" s="1">
        <v>90600115</v>
      </c>
      <c r="B2712" s="3" t="s">
        <v>18</v>
      </c>
      <c r="C2712" s="1">
        <v>6</v>
      </c>
      <c r="D2712" s="1">
        <v>45</v>
      </c>
      <c r="E2712" s="1">
        <v>9843</v>
      </c>
      <c r="H2712" s="1">
        <v>6210</v>
      </c>
      <c r="I2712" s="1">
        <v>92109</v>
      </c>
    </row>
    <row r="2713" spans="1:9" x14ac:dyDescent="0.2">
      <c r="A2713" s="1">
        <v>90700115</v>
      </c>
      <c r="B2713" s="3" t="s">
        <v>18</v>
      </c>
      <c r="C2713" s="1">
        <v>7</v>
      </c>
      <c r="D2713" s="1">
        <v>45</v>
      </c>
      <c r="E2713" s="1">
        <v>10546</v>
      </c>
      <c r="H2713" s="1">
        <v>7478</v>
      </c>
      <c r="I2713" s="1">
        <v>98319</v>
      </c>
    </row>
    <row r="2714" spans="1:9" x14ac:dyDescent="0.2">
      <c r="A2714" s="1">
        <v>90800115</v>
      </c>
      <c r="B2714" s="3" t="s">
        <v>18</v>
      </c>
      <c r="C2714" s="1">
        <v>8</v>
      </c>
      <c r="D2714" s="1">
        <v>45</v>
      </c>
      <c r="E2714" s="1">
        <v>11250</v>
      </c>
      <c r="H2714" s="1">
        <v>8745</v>
      </c>
      <c r="I2714" s="1">
        <v>105797</v>
      </c>
    </row>
    <row r="2715" spans="1:9" x14ac:dyDescent="0.2">
      <c r="A2715" s="1">
        <v>90900115</v>
      </c>
      <c r="B2715" s="3" t="s">
        <v>18</v>
      </c>
      <c r="C2715" s="1">
        <v>9</v>
      </c>
      <c r="D2715" s="1">
        <v>45</v>
      </c>
      <c r="E2715" s="1">
        <v>11953</v>
      </c>
      <c r="H2715" s="1">
        <v>10013</v>
      </c>
      <c r="I2715" s="1">
        <v>114542</v>
      </c>
    </row>
    <row r="2716" spans="1:9" x14ac:dyDescent="0.2">
      <c r="A2716" s="1">
        <v>91000115</v>
      </c>
      <c r="B2716" s="3" t="s">
        <v>18</v>
      </c>
      <c r="C2716" s="1">
        <v>10</v>
      </c>
      <c r="D2716" s="1">
        <v>45</v>
      </c>
      <c r="E2716" s="1">
        <v>12656</v>
      </c>
      <c r="H2716" s="1">
        <v>12041</v>
      </c>
      <c r="I2716" s="1">
        <v>124555</v>
      </c>
    </row>
    <row r="2717" spans="1:9" x14ac:dyDescent="0.2">
      <c r="A2717" s="1">
        <v>91100115</v>
      </c>
      <c r="B2717" s="3" t="s">
        <v>18</v>
      </c>
      <c r="C2717" s="1">
        <v>11</v>
      </c>
      <c r="D2717" s="1">
        <v>45</v>
      </c>
      <c r="E2717" s="1">
        <v>13359</v>
      </c>
      <c r="H2717" s="1">
        <v>14069</v>
      </c>
      <c r="I2717" s="1">
        <v>136596</v>
      </c>
    </row>
    <row r="2718" spans="1:9" x14ac:dyDescent="0.2">
      <c r="A2718" s="1">
        <v>91200115</v>
      </c>
      <c r="B2718" s="3" t="s">
        <v>18</v>
      </c>
      <c r="C2718" s="1">
        <v>12</v>
      </c>
      <c r="D2718" s="1">
        <v>45</v>
      </c>
      <c r="E2718" s="1">
        <v>14296</v>
      </c>
      <c r="H2718" s="1">
        <v>16097</v>
      </c>
      <c r="I2718" s="1">
        <v>150665</v>
      </c>
    </row>
    <row r="2719" spans="1:9" x14ac:dyDescent="0.2">
      <c r="A2719" s="1">
        <v>91300115</v>
      </c>
      <c r="B2719" s="3" t="s">
        <v>18</v>
      </c>
      <c r="C2719" s="1">
        <v>13</v>
      </c>
      <c r="D2719" s="1">
        <v>45</v>
      </c>
      <c r="E2719" s="1">
        <v>15234</v>
      </c>
      <c r="H2719" s="1">
        <v>18125</v>
      </c>
      <c r="I2719" s="1">
        <v>166762</v>
      </c>
    </row>
    <row r="2720" spans="1:9" x14ac:dyDescent="0.2">
      <c r="A2720" s="1">
        <v>91400115</v>
      </c>
      <c r="B2720" s="3" t="s">
        <v>18</v>
      </c>
      <c r="C2720" s="1">
        <v>14</v>
      </c>
      <c r="D2720" s="1">
        <v>45</v>
      </c>
      <c r="E2720" s="1">
        <v>16171</v>
      </c>
      <c r="H2720" s="1">
        <v>21167</v>
      </c>
      <c r="I2720" s="1">
        <v>184887</v>
      </c>
    </row>
    <row r="2721" spans="1:9" x14ac:dyDescent="0.2">
      <c r="A2721" s="1">
        <v>91500115</v>
      </c>
      <c r="B2721" s="3" t="s">
        <v>18</v>
      </c>
      <c r="C2721" s="1">
        <v>15</v>
      </c>
      <c r="D2721" s="1">
        <v>45</v>
      </c>
      <c r="E2721" s="1">
        <v>17109</v>
      </c>
      <c r="H2721" s="1">
        <v>24209</v>
      </c>
      <c r="I2721" s="1">
        <v>206054</v>
      </c>
    </row>
    <row r="2722" spans="1:9" x14ac:dyDescent="0.2">
      <c r="A2722" s="1">
        <v>91600115</v>
      </c>
      <c r="B2722" s="3" t="s">
        <v>18</v>
      </c>
      <c r="C2722" s="1">
        <v>16</v>
      </c>
      <c r="D2722" s="1">
        <v>45</v>
      </c>
      <c r="E2722" s="1">
        <v>18046</v>
      </c>
      <c r="H2722" s="1">
        <v>27251</v>
      </c>
      <c r="I2722" s="1">
        <v>230263</v>
      </c>
    </row>
    <row r="2723" spans="1:9" x14ac:dyDescent="0.2">
      <c r="A2723" s="1">
        <v>91700115</v>
      </c>
      <c r="B2723" s="3" t="s">
        <v>18</v>
      </c>
      <c r="C2723" s="1">
        <v>17</v>
      </c>
      <c r="D2723" s="1">
        <v>45</v>
      </c>
      <c r="E2723" s="1">
        <v>19218</v>
      </c>
      <c r="H2723" s="1">
        <v>30293</v>
      </c>
      <c r="I2723" s="1">
        <v>257514</v>
      </c>
    </row>
    <row r="2724" spans="1:9" x14ac:dyDescent="0.2">
      <c r="A2724" s="1">
        <v>91800115</v>
      </c>
      <c r="B2724" s="3" t="s">
        <v>18</v>
      </c>
      <c r="C2724" s="1">
        <v>18</v>
      </c>
      <c r="D2724" s="1">
        <v>45</v>
      </c>
      <c r="E2724" s="1">
        <v>20390</v>
      </c>
      <c r="H2724" s="1">
        <v>34602</v>
      </c>
      <c r="I2724" s="1">
        <v>287807</v>
      </c>
    </row>
    <row r="2725" spans="1:9" x14ac:dyDescent="0.2">
      <c r="A2725" s="1">
        <v>91900115</v>
      </c>
      <c r="B2725" s="3" t="s">
        <v>18</v>
      </c>
      <c r="C2725" s="1">
        <v>19</v>
      </c>
      <c r="D2725" s="1">
        <v>45</v>
      </c>
      <c r="E2725" s="1">
        <v>21562</v>
      </c>
      <c r="H2725" s="1">
        <v>38912</v>
      </c>
      <c r="I2725" s="1">
        <v>322409</v>
      </c>
    </row>
    <row r="2726" spans="1:9" x14ac:dyDescent="0.2">
      <c r="A2726" s="1">
        <v>92000115</v>
      </c>
      <c r="B2726" s="3" t="s">
        <v>18</v>
      </c>
      <c r="C2726" s="1">
        <v>20</v>
      </c>
      <c r="D2726" s="1">
        <v>45</v>
      </c>
      <c r="E2726" s="1">
        <v>22734</v>
      </c>
      <c r="H2726" s="1">
        <v>43221</v>
      </c>
      <c r="I2726" s="1">
        <v>361321</v>
      </c>
    </row>
    <row r="2727" spans="1:9" x14ac:dyDescent="0.2">
      <c r="A2727" s="1">
        <v>92100115</v>
      </c>
      <c r="B2727" s="3" t="s">
        <v>18</v>
      </c>
      <c r="C2727" s="1">
        <v>21</v>
      </c>
      <c r="D2727" s="1">
        <v>45</v>
      </c>
      <c r="E2727" s="1">
        <v>23906</v>
      </c>
      <c r="H2727" s="1">
        <v>47531</v>
      </c>
      <c r="I2727" s="1">
        <v>404542</v>
      </c>
    </row>
    <row r="2728" spans="1:9" x14ac:dyDescent="0.2">
      <c r="A2728" s="1">
        <v>92200115</v>
      </c>
      <c r="B2728" s="3" t="s">
        <v>18</v>
      </c>
      <c r="C2728" s="1">
        <v>22</v>
      </c>
      <c r="D2728" s="1">
        <v>45</v>
      </c>
      <c r="E2728" s="1">
        <v>25312</v>
      </c>
      <c r="H2728" s="1">
        <v>53361</v>
      </c>
      <c r="I2728" s="1">
        <v>452073</v>
      </c>
    </row>
    <row r="2729" spans="1:9" x14ac:dyDescent="0.2">
      <c r="A2729" s="1">
        <v>92300115</v>
      </c>
      <c r="B2729" s="3" t="s">
        <v>18</v>
      </c>
      <c r="C2729" s="1">
        <v>23</v>
      </c>
      <c r="D2729" s="1">
        <v>45</v>
      </c>
      <c r="E2729" s="1">
        <v>26718</v>
      </c>
      <c r="H2729" s="1">
        <v>59192</v>
      </c>
      <c r="I2729" s="1">
        <v>505434</v>
      </c>
    </row>
    <row r="2730" spans="1:9" x14ac:dyDescent="0.2">
      <c r="A2730" s="1">
        <v>92400115</v>
      </c>
      <c r="B2730" s="3" t="s">
        <v>18</v>
      </c>
      <c r="C2730" s="1">
        <v>24</v>
      </c>
      <c r="D2730" s="1">
        <v>45</v>
      </c>
      <c r="E2730" s="1">
        <v>28125</v>
      </c>
      <c r="H2730" s="1">
        <v>65022</v>
      </c>
      <c r="I2730" s="1">
        <v>564626</v>
      </c>
    </row>
    <row r="2731" spans="1:9" x14ac:dyDescent="0.2">
      <c r="A2731" s="1">
        <v>92500115</v>
      </c>
      <c r="B2731" s="3" t="s">
        <v>18</v>
      </c>
      <c r="C2731" s="1">
        <v>25</v>
      </c>
      <c r="D2731" s="1">
        <v>45</v>
      </c>
      <c r="E2731" s="1">
        <v>29531</v>
      </c>
      <c r="H2731" s="1">
        <v>70853</v>
      </c>
      <c r="I2731" s="1">
        <v>629648</v>
      </c>
    </row>
    <row r="2732" spans="1:9" x14ac:dyDescent="0.2">
      <c r="A2732" s="1">
        <v>92600115</v>
      </c>
      <c r="B2732" s="3" t="s">
        <v>18</v>
      </c>
      <c r="C2732" s="1">
        <v>26</v>
      </c>
      <c r="D2732" s="1">
        <v>45</v>
      </c>
      <c r="E2732" s="1">
        <v>30937</v>
      </c>
      <c r="H2732" s="1">
        <v>78458</v>
      </c>
      <c r="I2732" s="1">
        <v>700501</v>
      </c>
    </row>
    <row r="2733" spans="1:9" x14ac:dyDescent="0.2">
      <c r="A2733" s="1">
        <v>92700115</v>
      </c>
      <c r="B2733" s="3" t="s">
        <v>18</v>
      </c>
      <c r="C2733" s="1">
        <v>27</v>
      </c>
      <c r="D2733" s="1">
        <v>45</v>
      </c>
      <c r="E2733" s="1">
        <v>32578</v>
      </c>
      <c r="H2733" s="1">
        <v>86063</v>
      </c>
      <c r="I2733" s="1">
        <v>778959</v>
      </c>
    </row>
    <row r="2734" spans="1:9" x14ac:dyDescent="0.2">
      <c r="A2734" s="1">
        <v>92800115</v>
      </c>
      <c r="B2734" s="3" t="s">
        <v>18</v>
      </c>
      <c r="C2734" s="1">
        <v>28</v>
      </c>
      <c r="D2734" s="1">
        <v>45</v>
      </c>
      <c r="E2734" s="1">
        <v>34218</v>
      </c>
      <c r="H2734" s="1">
        <v>93668</v>
      </c>
      <c r="I2734" s="1">
        <v>865022</v>
      </c>
    </row>
    <row r="2735" spans="1:9" x14ac:dyDescent="0.2">
      <c r="A2735" s="1">
        <v>92900115</v>
      </c>
      <c r="B2735" s="3" t="s">
        <v>18</v>
      </c>
      <c r="C2735" s="1">
        <v>29</v>
      </c>
      <c r="D2735" s="1">
        <v>45</v>
      </c>
      <c r="E2735" s="1">
        <v>35859</v>
      </c>
      <c r="H2735" s="1">
        <v>101273</v>
      </c>
      <c r="I2735" s="1">
        <v>958690</v>
      </c>
    </row>
    <row r="2736" spans="1:9" x14ac:dyDescent="0.2">
      <c r="A2736" s="1">
        <v>93000115</v>
      </c>
      <c r="B2736" s="3" t="s">
        <v>18</v>
      </c>
      <c r="C2736" s="1">
        <v>30</v>
      </c>
      <c r="D2736" s="1">
        <v>45</v>
      </c>
      <c r="E2736" s="1">
        <v>37500</v>
      </c>
      <c r="H2736" s="1">
        <v>110906</v>
      </c>
      <c r="I2736" s="1">
        <v>1059963</v>
      </c>
    </row>
    <row r="2737" spans="1:9" x14ac:dyDescent="0.2">
      <c r="A2737" s="1">
        <v>93100115</v>
      </c>
      <c r="B2737" s="3" t="s">
        <v>18</v>
      </c>
      <c r="C2737" s="1">
        <v>31</v>
      </c>
      <c r="D2737" s="1">
        <v>45</v>
      </c>
      <c r="E2737" s="1">
        <v>39140</v>
      </c>
      <c r="H2737" s="1">
        <v>120539</v>
      </c>
      <c r="I2737" s="1">
        <v>1170869</v>
      </c>
    </row>
    <row r="2738" spans="1:9" x14ac:dyDescent="0.2">
      <c r="A2738" s="1">
        <v>93200115</v>
      </c>
      <c r="B2738" s="3" t="s">
        <v>18</v>
      </c>
      <c r="C2738" s="1">
        <v>32</v>
      </c>
      <c r="D2738" s="1">
        <v>45</v>
      </c>
      <c r="E2738" s="1">
        <v>41015</v>
      </c>
      <c r="H2738" s="1">
        <v>130172</v>
      </c>
      <c r="I2738" s="1">
        <v>1291408</v>
      </c>
    </row>
    <row r="2739" spans="1:9" x14ac:dyDescent="0.2">
      <c r="A2739" s="1">
        <v>93300115</v>
      </c>
      <c r="B2739" s="3" t="s">
        <v>18</v>
      </c>
      <c r="C2739" s="1">
        <v>33</v>
      </c>
      <c r="D2739" s="1">
        <v>45</v>
      </c>
      <c r="E2739" s="1">
        <v>42890</v>
      </c>
      <c r="H2739" s="1">
        <v>139805</v>
      </c>
      <c r="I2739" s="1">
        <v>1421580</v>
      </c>
    </row>
    <row r="2740" spans="1:9" x14ac:dyDescent="0.2">
      <c r="A2740" s="1">
        <v>93400115</v>
      </c>
      <c r="B2740" s="3" t="s">
        <v>18</v>
      </c>
      <c r="C2740" s="1">
        <v>34</v>
      </c>
      <c r="D2740" s="1">
        <v>45</v>
      </c>
      <c r="E2740" s="1">
        <v>44765</v>
      </c>
      <c r="H2740" s="1">
        <v>151719</v>
      </c>
      <c r="I2740" s="1">
        <v>1561385</v>
      </c>
    </row>
    <row r="2741" spans="1:9" x14ac:dyDescent="0.2">
      <c r="A2741" s="1">
        <v>93500115</v>
      </c>
      <c r="B2741" s="3" t="s">
        <v>18</v>
      </c>
      <c r="C2741" s="1">
        <v>35</v>
      </c>
      <c r="D2741" s="1">
        <v>45</v>
      </c>
      <c r="E2741" s="1">
        <v>46640</v>
      </c>
      <c r="H2741" s="1">
        <v>163634</v>
      </c>
      <c r="I2741" s="1">
        <v>1713104</v>
      </c>
    </row>
    <row r="2742" spans="1:9" x14ac:dyDescent="0.2">
      <c r="A2742" s="1">
        <v>93600115</v>
      </c>
      <c r="B2742" s="3" t="s">
        <v>18</v>
      </c>
      <c r="C2742" s="1">
        <v>36</v>
      </c>
      <c r="D2742" s="1">
        <v>45</v>
      </c>
      <c r="E2742" s="1">
        <v>48515</v>
      </c>
      <c r="H2742" s="1">
        <v>175548</v>
      </c>
      <c r="I2742" s="1">
        <v>1876738</v>
      </c>
    </row>
    <row r="2743" spans="1:9" x14ac:dyDescent="0.2">
      <c r="A2743" s="1">
        <v>93700115</v>
      </c>
      <c r="B2743" s="3" t="s">
        <v>18</v>
      </c>
      <c r="C2743" s="1">
        <v>37</v>
      </c>
      <c r="D2743" s="1">
        <v>45</v>
      </c>
      <c r="E2743" s="1">
        <v>50625</v>
      </c>
      <c r="H2743" s="1">
        <v>187463</v>
      </c>
      <c r="I2743" s="1">
        <v>2052286</v>
      </c>
    </row>
    <row r="2744" spans="1:9" x14ac:dyDescent="0.2">
      <c r="A2744" s="1">
        <v>93800115</v>
      </c>
      <c r="B2744" s="3" t="s">
        <v>18</v>
      </c>
      <c r="C2744" s="1">
        <v>38</v>
      </c>
      <c r="D2744" s="1">
        <v>45</v>
      </c>
      <c r="E2744" s="1">
        <v>52734</v>
      </c>
      <c r="H2744" s="1">
        <v>201912</v>
      </c>
      <c r="I2744" s="1">
        <v>2239749</v>
      </c>
    </row>
    <row r="2745" spans="1:9" x14ac:dyDescent="0.2">
      <c r="A2745" s="1">
        <v>93900115</v>
      </c>
      <c r="B2745" s="3" t="s">
        <v>18</v>
      </c>
      <c r="C2745" s="1">
        <v>39</v>
      </c>
      <c r="D2745" s="1">
        <v>45</v>
      </c>
      <c r="E2745" s="1">
        <v>54843</v>
      </c>
      <c r="H2745" s="1">
        <v>216362</v>
      </c>
      <c r="I2745" s="1">
        <v>2441661</v>
      </c>
    </row>
    <row r="2746" spans="1:9" x14ac:dyDescent="0.2">
      <c r="A2746" s="1">
        <v>94000115</v>
      </c>
      <c r="B2746" s="3" t="s">
        <v>18</v>
      </c>
      <c r="C2746" s="1">
        <v>40</v>
      </c>
      <c r="D2746" s="1">
        <v>45</v>
      </c>
      <c r="E2746" s="1">
        <v>56953</v>
      </c>
      <c r="H2746" s="1">
        <v>230811</v>
      </c>
      <c r="I2746" s="1">
        <v>2658023</v>
      </c>
    </row>
    <row r="2747" spans="1:9" x14ac:dyDescent="0.2">
      <c r="A2747" s="1">
        <v>94100115</v>
      </c>
      <c r="B2747" s="3" t="s">
        <v>18</v>
      </c>
      <c r="C2747" s="1">
        <v>41</v>
      </c>
      <c r="D2747" s="1">
        <v>45</v>
      </c>
      <c r="E2747" s="1">
        <v>59062</v>
      </c>
      <c r="H2747" s="1">
        <v>245261</v>
      </c>
      <c r="I2747" s="1">
        <v>2888834</v>
      </c>
    </row>
    <row r="2748" spans="1:9" x14ac:dyDescent="0.2">
      <c r="A2748" s="1">
        <v>94200115</v>
      </c>
      <c r="B2748" s="3" t="s">
        <v>18</v>
      </c>
      <c r="C2748" s="1">
        <v>42</v>
      </c>
      <c r="D2748" s="1">
        <v>45</v>
      </c>
      <c r="E2748" s="1">
        <v>61406</v>
      </c>
      <c r="H2748" s="1">
        <v>262499</v>
      </c>
      <c r="I2748" s="1">
        <v>3134095</v>
      </c>
    </row>
    <row r="2749" spans="1:9" x14ac:dyDescent="0.2">
      <c r="A2749" s="1">
        <v>94300115</v>
      </c>
      <c r="B2749" s="3" t="s">
        <v>18</v>
      </c>
      <c r="C2749" s="1">
        <v>43</v>
      </c>
      <c r="D2749" s="1">
        <v>45</v>
      </c>
      <c r="E2749" s="1">
        <v>63750</v>
      </c>
      <c r="H2749" s="1">
        <v>279737</v>
      </c>
      <c r="I2749" s="1">
        <v>3396594</v>
      </c>
    </row>
    <row r="2750" spans="1:9" x14ac:dyDescent="0.2">
      <c r="A2750" s="1">
        <v>94400115</v>
      </c>
      <c r="B2750" s="3" t="s">
        <v>18</v>
      </c>
      <c r="C2750" s="1">
        <v>44</v>
      </c>
      <c r="D2750" s="1">
        <v>45</v>
      </c>
      <c r="E2750" s="1">
        <v>66093</v>
      </c>
      <c r="H2750" s="1">
        <v>296975</v>
      </c>
      <c r="I2750" s="1">
        <v>3676331</v>
      </c>
    </row>
    <row r="2751" spans="1:9" x14ac:dyDescent="0.2">
      <c r="A2751" s="1">
        <v>94500115</v>
      </c>
      <c r="B2751" s="3" t="s">
        <v>18</v>
      </c>
      <c r="C2751" s="1">
        <v>45</v>
      </c>
      <c r="D2751" s="1">
        <v>45</v>
      </c>
      <c r="E2751" s="1">
        <v>68437</v>
      </c>
      <c r="H2751" s="1">
        <v>314213</v>
      </c>
      <c r="I2751" s="1">
        <v>3973306</v>
      </c>
    </row>
    <row r="2752" spans="1:9" x14ac:dyDescent="0.2">
      <c r="A2752" s="1">
        <v>94600115</v>
      </c>
      <c r="B2752" s="3" t="s">
        <v>18</v>
      </c>
      <c r="C2752" s="1">
        <v>46</v>
      </c>
      <c r="D2752" s="1">
        <v>45</v>
      </c>
      <c r="E2752" s="1">
        <v>70781</v>
      </c>
      <c r="H2752" s="1">
        <v>334493</v>
      </c>
      <c r="I2752" s="1">
        <v>4287519</v>
      </c>
    </row>
    <row r="2753" spans="1:9" x14ac:dyDescent="0.2">
      <c r="A2753" s="1">
        <v>94700115</v>
      </c>
      <c r="B2753" s="3" t="s">
        <v>18</v>
      </c>
      <c r="C2753" s="1">
        <v>47</v>
      </c>
      <c r="D2753" s="1">
        <v>45</v>
      </c>
      <c r="E2753" s="1">
        <v>73359</v>
      </c>
      <c r="H2753" s="1">
        <v>354773</v>
      </c>
      <c r="I2753" s="1">
        <v>4622012</v>
      </c>
    </row>
    <row r="2754" spans="1:9" x14ac:dyDescent="0.2">
      <c r="A2754" s="1">
        <v>94800115</v>
      </c>
      <c r="B2754" s="3" t="s">
        <v>18</v>
      </c>
      <c r="C2754" s="1">
        <v>48</v>
      </c>
      <c r="D2754" s="1">
        <v>45</v>
      </c>
      <c r="E2754" s="1">
        <v>75937</v>
      </c>
      <c r="H2754" s="1">
        <v>375053</v>
      </c>
      <c r="I2754" s="1">
        <v>4976785</v>
      </c>
    </row>
    <row r="2755" spans="1:9" x14ac:dyDescent="0.2">
      <c r="A2755" s="1">
        <v>94900115</v>
      </c>
      <c r="B2755" s="3" t="s">
        <v>18</v>
      </c>
      <c r="C2755" s="1">
        <v>49</v>
      </c>
      <c r="D2755" s="1">
        <v>45</v>
      </c>
      <c r="E2755" s="1">
        <v>78515</v>
      </c>
      <c r="H2755" s="1">
        <v>395333</v>
      </c>
      <c r="I2755" s="1">
        <v>5351838</v>
      </c>
    </row>
    <row r="2756" spans="1:9" x14ac:dyDescent="0.2">
      <c r="A2756" s="1">
        <v>95000115</v>
      </c>
      <c r="B2756" s="3" t="s">
        <v>18</v>
      </c>
      <c r="C2756" s="1">
        <v>50</v>
      </c>
      <c r="D2756" s="1">
        <v>45</v>
      </c>
      <c r="E2756" s="1">
        <v>81093</v>
      </c>
      <c r="H2756" s="1">
        <v>418908</v>
      </c>
      <c r="I2756" s="1">
        <v>5747171</v>
      </c>
    </row>
    <row r="2757" spans="1:9" x14ac:dyDescent="0.2">
      <c r="A2757" s="1">
        <v>90100121</v>
      </c>
      <c r="B2757" s="3" t="s">
        <v>19</v>
      </c>
      <c r="C2757" s="1">
        <v>1</v>
      </c>
      <c r="D2757" s="1">
        <v>48</v>
      </c>
      <c r="E2757" s="1">
        <v>2500</v>
      </c>
      <c r="H2757" s="1">
        <v>750</v>
      </c>
      <c r="I2757" s="1">
        <v>240</v>
      </c>
    </row>
    <row r="2758" spans="1:9" x14ac:dyDescent="0.2">
      <c r="A2758" s="1">
        <v>90200121</v>
      </c>
      <c r="B2758" s="3" t="s">
        <v>19</v>
      </c>
      <c r="C2758" s="1">
        <v>2</v>
      </c>
      <c r="D2758" s="1">
        <v>48</v>
      </c>
      <c r="E2758" s="1">
        <v>2656</v>
      </c>
      <c r="H2758" s="1">
        <v>1050</v>
      </c>
      <c r="I2758" s="1">
        <v>990</v>
      </c>
    </row>
    <row r="2759" spans="1:9" x14ac:dyDescent="0.2">
      <c r="A2759" s="1">
        <v>90300121</v>
      </c>
      <c r="B2759" s="3" t="s">
        <v>19</v>
      </c>
      <c r="C2759" s="1">
        <v>3</v>
      </c>
      <c r="D2759" s="1">
        <v>48</v>
      </c>
      <c r="E2759" s="1">
        <v>2812</v>
      </c>
      <c r="H2759" s="1">
        <v>1350</v>
      </c>
      <c r="I2759" s="1">
        <v>2040</v>
      </c>
    </row>
    <row r="2760" spans="1:9" x14ac:dyDescent="0.2">
      <c r="A2760" s="1">
        <v>90400121</v>
      </c>
      <c r="B2760" s="3" t="s">
        <v>19</v>
      </c>
      <c r="C2760" s="1">
        <v>4</v>
      </c>
      <c r="D2760" s="1">
        <v>48</v>
      </c>
      <c r="E2760" s="1">
        <v>2968</v>
      </c>
      <c r="H2760" s="1">
        <v>1650</v>
      </c>
      <c r="I2760" s="1">
        <v>3390</v>
      </c>
    </row>
    <row r="2761" spans="1:9" x14ac:dyDescent="0.2">
      <c r="A2761" s="1">
        <v>90500121</v>
      </c>
      <c r="B2761" s="3" t="s">
        <v>19</v>
      </c>
      <c r="C2761" s="1">
        <v>5</v>
      </c>
      <c r="D2761" s="1">
        <v>48</v>
      </c>
      <c r="E2761" s="1">
        <v>3125</v>
      </c>
      <c r="H2761" s="1">
        <v>1950</v>
      </c>
      <c r="I2761" s="1">
        <v>5040</v>
      </c>
    </row>
    <row r="2762" spans="1:9" x14ac:dyDescent="0.2">
      <c r="A2762" s="1">
        <v>90600121</v>
      </c>
      <c r="B2762" s="3" t="s">
        <v>19</v>
      </c>
      <c r="C2762" s="1">
        <v>6</v>
      </c>
      <c r="D2762" s="1">
        <v>48</v>
      </c>
      <c r="E2762" s="1">
        <v>3281</v>
      </c>
      <c r="H2762" s="1">
        <v>2450</v>
      </c>
      <c r="I2762" s="1">
        <v>6990</v>
      </c>
    </row>
    <row r="2763" spans="1:9" x14ac:dyDescent="0.2">
      <c r="A2763" s="1">
        <v>90700121</v>
      </c>
      <c r="B2763" s="3" t="s">
        <v>19</v>
      </c>
      <c r="C2763" s="1">
        <v>7</v>
      </c>
      <c r="D2763" s="1">
        <v>48</v>
      </c>
      <c r="E2763" s="1">
        <v>3515</v>
      </c>
      <c r="H2763" s="1">
        <v>2950</v>
      </c>
      <c r="I2763" s="1">
        <v>9440</v>
      </c>
    </row>
    <row r="2764" spans="1:9" x14ac:dyDescent="0.2">
      <c r="A2764" s="1">
        <v>90800121</v>
      </c>
      <c r="B2764" s="3" t="s">
        <v>19</v>
      </c>
      <c r="C2764" s="1">
        <v>8</v>
      </c>
      <c r="D2764" s="1">
        <v>48</v>
      </c>
      <c r="E2764" s="1">
        <v>3750</v>
      </c>
      <c r="H2764" s="1">
        <v>3450</v>
      </c>
      <c r="I2764" s="1">
        <v>12390</v>
      </c>
    </row>
    <row r="2765" spans="1:9" x14ac:dyDescent="0.2">
      <c r="A2765" s="1">
        <v>90900121</v>
      </c>
      <c r="B2765" s="3" t="s">
        <v>19</v>
      </c>
      <c r="C2765" s="1">
        <v>9</v>
      </c>
      <c r="D2765" s="1">
        <v>48</v>
      </c>
      <c r="E2765" s="1">
        <v>3984</v>
      </c>
      <c r="H2765" s="1">
        <v>3950</v>
      </c>
      <c r="I2765" s="1">
        <v>15840</v>
      </c>
    </row>
    <row r="2766" spans="1:9" x14ac:dyDescent="0.2">
      <c r="A2766" s="1">
        <v>91000121</v>
      </c>
      <c r="B2766" s="3" t="s">
        <v>19</v>
      </c>
      <c r="C2766" s="1">
        <v>10</v>
      </c>
      <c r="D2766" s="1">
        <v>48</v>
      </c>
      <c r="E2766" s="1">
        <v>4218</v>
      </c>
      <c r="H2766" s="1">
        <v>4750</v>
      </c>
      <c r="I2766" s="1">
        <v>19790</v>
      </c>
    </row>
    <row r="2767" spans="1:9" x14ac:dyDescent="0.2">
      <c r="A2767" s="1">
        <v>91100121</v>
      </c>
      <c r="B2767" s="3" t="s">
        <v>19</v>
      </c>
      <c r="C2767" s="1">
        <v>11</v>
      </c>
      <c r="D2767" s="1">
        <v>48</v>
      </c>
      <c r="E2767" s="1">
        <v>4453</v>
      </c>
      <c r="H2767" s="1">
        <v>5550</v>
      </c>
      <c r="I2767" s="1">
        <v>24540</v>
      </c>
    </row>
    <row r="2768" spans="1:9" x14ac:dyDescent="0.2">
      <c r="A2768" s="1">
        <v>91200121</v>
      </c>
      <c r="B2768" s="3" t="s">
        <v>19</v>
      </c>
      <c r="C2768" s="1">
        <v>12</v>
      </c>
      <c r="D2768" s="1">
        <v>48</v>
      </c>
      <c r="E2768" s="1">
        <v>4765</v>
      </c>
      <c r="H2768" s="1">
        <v>6350</v>
      </c>
      <c r="I2768" s="1">
        <v>30090</v>
      </c>
    </row>
    <row r="2769" spans="1:9" x14ac:dyDescent="0.2">
      <c r="A2769" s="1">
        <v>91300121</v>
      </c>
      <c r="B2769" s="3" t="s">
        <v>19</v>
      </c>
      <c r="C2769" s="1">
        <v>13</v>
      </c>
      <c r="D2769" s="1">
        <v>48</v>
      </c>
      <c r="E2769" s="1">
        <v>5078</v>
      </c>
      <c r="H2769" s="1">
        <v>7150</v>
      </c>
      <c r="I2769" s="1">
        <v>36440</v>
      </c>
    </row>
    <row r="2770" spans="1:9" x14ac:dyDescent="0.2">
      <c r="A2770" s="1">
        <v>91400121</v>
      </c>
      <c r="B2770" s="3" t="s">
        <v>19</v>
      </c>
      <c r="C2770" s="1">
        <v>14</v>
      </c>
      <c r="D2770" s="1">
        <v>48</v>
      </c>
      <c r="E2770" s="1">
        <v>5390</v>
      </c>
      <c r="H2770" s="1">
        <v>8350</v>
      </c>
      <c r="I2770" s="1">
        <v>43590</v>
      </c>
    </row>
    <row r="2771" spans="1:9" x14ac:dyDescent="0.2">
      <c r="A2771" s="1">
        <v>91500121</v>
      </c>
      <c r="B2771" s="3" t="s">
        <v>19</v>
      </c>
      <c r="C2771" s="1">
        <v>15</v>
      </c>
      <c r="D2771" s="1">
        <v>48</v>
      </c>
      <c r="E2771" s="1">
        <v>5703</v>
      </c>
      <c r="H2771" s="1">
        <v>9550</v>
      </c>
      <c r="I2771" s="1">
        <v>51940</v>
      </c>
    </row>
    <row r="2772" spans="1:9" x14ac:dyDescent="0.2">
      <c r="A2772" s="1">
        <v>91600121</v>
      </c>
      <c r="B2772" s="3" t="s">
        <v>19</v>
      </c>
      <c r="C2772" s="1">
        <v>16</v>
      </c>
      <c r="D2772" s="1">
        <v>48</v>
      </c>
      <c r="E2772" s="1">
        <v>6015</v>
      </c>
      <c r="H2772" s="1">
        <v>10750</v>
      </c>
      <c r="I2772" s="1">
        <v>61490</v>
      </c>
    </row>
    <row r="2773" spans="1:9" x14ac:dyDescent="0.2">
      <c r="A2773" s="1">
        <v>91700121</v>
      </c>
      <c r="B2773" s="3" t="s">
        <v>19</v>
      </c>
      <c r="C2773" s="1">
        <v>17</v>
      </c>
      <c r="D2773" s="1">
        <v>48</v>
      </c>
      <c r="E2773" s="1">
        <v>6406</v>
      </c>
      <c r="H2773" s="1">
        <v>11950</v>
      </c>
      <c r="I2773" s="1">
        <v>72240</v>
      </c>
    </row>
    <row r="2774" spans="1:9" x14ac:dyDescent="0.2">
      <c r="A2774" s="1">
        <v>91800121</v>
      </c>
      <c r="B2774" s="3" t="s">
        <v>19</v>
      </c>
      <c r="C2774" s="1">
        <v>18</v>
      </c>
      <c r="D2774" s="1">
        <v>48</v>
      </c>
      <c r="E2774" s="1">
        <v>6796</v>
      </c>
      <c r="H2774" s="1">
        <v>13650</v>
      </c>
      <c r="I2774" s="1">
        <v>84190</v>
      </c>
    </row>
    <row r="2775" spans="1:9" x14ac:dyDescent="0.2">
      <c r="A2775" s="1">
        <v>91900121</v>
      </c>
      <c r="B2775" s="3" t="s">
        <v>19</v>
      </c>
      <c r="C2775" s="1">
        <v>19</v>
      </c>
      <c r="D2775" s="1">
        <v>48</v>
      </c>
      <c r="E2775" s="1">
        <v>7187</v>
      </c>
      <c r="H2775" s="1">
        <v>15350</v>
      </c>
      <c r="I2775" s="1">
        <v>97840</v>
      </c>
    </row>
    <row r="2776" spans="1:9" x14ac:dyDescent="0.2">
      <c r="A2776" s="1">
        <v>92000121</v>
      </c>
      <c r="B2776" s="3" t="s">
        <v>19</v>
      </c>
      <c r="C2776" s="1">
        <v>20</v>
      </c>
      <c r="D2776" s="1">
        <v>48</v>
      </c>
      <c r="E2776" s="1">
        <v>7578</v>
      </c>
      <c r="H2776" s="1">
        <v>17050</v>
      </c>
      <c r="I2776" s="1">
        <v>113190</v>
      </c>
    </row>
    <row r="2777" spans="1:9" x14ac:dyDescent="0.2">
      <c r="A2777" s="1">
        <v>92100121</v>
      </c>
      <c r="B2777" s="3" t="s">
        <v>19</v>
      </c>
      <c r="C2777" s="1">
        <v>21</v>
      </c>
      <c r="D2777" s="1">
        <v>48</v>
      </c>
      <c r="E2777" s="1">
        <v>7968</v>
      </c>
      <c r="H2777" s="1">
        <v>18750</v>
      </c>
      <c r="I2777" s="1">
        <v>130240</v>
      </c>
    </row>
    <row r="2778" spans="1:9" x14ac:dyDescent="0.2">
      <c r="A2778" s="1">
        <v>92200121</v>
      </c>
      <c r="B2778" s="3" t="s">
        <v>19</v>
      </c>
      <c r="C2778" s="1">
        <v>22</v>
      </c>
      <c r="D2778" s="1">
        <v>48</v>
      </c>
      <c r="E2778" s="1">
        <v>8437</v>
      </c>
      <c r="H2778" s="1">
        <v>21050</v>
      </c>
      <c r="I2778" s="1">
        <v>148990</v>
      </c>
    </row>
    <row r="2779" spans="1:9" x14ac:dyDescent="0.2">
      <c r="A2779" s="1">
        <v>92300121</v>
      </c>
      <c r="B2779" s="3" t="s">
        <v>19</v>
      </c>
      <c r="C2779" s="1">
        <v>23</v>
      </c>
      <c r="D2779" s="1">
        <v>48</v>
      </c>
      <c r="E2779" s="1">
        <v>8906</v>
      </c>
      <c r="H2779" s="1">
        <v>23350</v>
      </c>
      <c r="I2779" s="1">
        <v>170040</v>
      </c>
    </row>
    <row r="2780" spans="1:9" x14ac:dyDescent="0.2">
      <c r="A2780" s="1">
        <v>92400121</v>
      </c>
      <c r="B2780" s="3" t="s">
        <v>19</v>
      </c>
      <c r="C2780" s="1">
        <v>24</v>
      </c>
      <c r="D2780" s="1">
        <v>48</v>
      </c>
      <c r="E2780" s="1">
        <v>9375</v>
      </c>
      <c r="H2780" s="1">
        <v>25650</v>
      </c>
      <c r="I2780" s="1">
        <v>193390</v>
      </c>
    </row>
    <row r="2781" spans="1:9" x14ac:dyDescent="0.2">
      <c r="A2781" s="1">
        <v>92500121</v>
      </c>
      <c r="B2781" s="3" t="s">
        <v>19</v>
      </c>
      <c r="C2781" s="1">
        <v>25</v>
      </c>
      <c r="D2781" s="1">
        <v>48</v>
      </c>
      <c r="E2781" s="1">
        <v>9843</v>
      </c>
      <c r="H2781" s="1">
        <v>27950</v>
      </c>
      <c r="I2781" s="1">
        <v>219040</v>
      </c>
    </row>
    <row r="2782" spans="1:9" x14ac:dyDescent="0.2">
      <c r="A2782" s="1">
        <v>92600121</v>
      </c>
      <c r="B2782" s="3" t="s">
        <v>19</v>
      </c>
      <c r="C2782" s="1">
        <v>26</v>
      </c>
      <c r="D2782" s="1">
        <v>48</v>
      </c>
      <c r="E2782" s="1">
        <v>10312</v>
      </c>
      <c r="H2782" s="1">
        <v>30950</v>
      </c>
      <c r="I2782" s="1">
        <v>246990</v>
      </c>
    </row>
    <row r="2783" spans="1:9" x14ac:dyDescent="0.2">
      <c r="A2783" s="1">
        <v>92700121</v>
      </c>
      <c r="B2783" s="3" t="s">
        <v>19</v>
      </c>
      <c r="C2783" s="1">
        <v>27</v>
      </c>
      <c r="D2783" s="1">
        <v>48</v>
      </c>
      <c r="E2783" s="1">
        <v>10859</v>
      </c>
      <c r="H2783" s="1">
        <v>33950</v>
      </c>
      <c r="I2783" s="1">
        <v>277940</v>
      </c>
    </row>
    <row r="2784" spans="1:9" x14ac:dyDescent="0.2">
      <c r="A2784" s="1">
        <v>92800121</v>
      </c>
      <c r="B2784" s="3" t="s">
        <v>19</v>
      </c>
      <c r="C2784" s="1">
        <v>28</v>
      </c>
      <c r="D2784" s="1">
        <v>48</v>
      </c>
      <c r="E2784" s="1">
        <v>11406</v>
      </c>
      <c r="H2784" s="1">
        <v>36950</v>
      </c>
      <c r="I2784" s="1">
        <v>311890</v>
      </c>
    </row>
    <row r="2785" spans="1:9" x14ac:dyDescent="0.2">
      <c r="A2785" s="1">
        <v>92900121</v>
      </c>
      <c r="B2785" s="3" t="s">
        <v>19</v>
      </c>
      <c r="C2785" s="1">
        <v>29</v>
      </c>
      <c r="D2785" s="1">
        <v>48</v>
      </c>
      <c r="E2785" s="1">
        <v>11953</v>
      </c>
      <c r="H2785" s="1">
        <v>39950</v>
      </c>
      <c r="I2785" s="1">
        <v>348840</v>
      </c>
    </row>
    <row r="2786" spans="1:9" x14ac:dyDescent="0.2">
      <c r="A2786" s="1">
        <v>93000121</v>
      </c>
      <c r="B2786" s="3" t="s">
        <v>19</v>
      </c>
      <c r="C2786" s="1">
        <v>30</v>
      </c>
      <c r="D2786" s="1">
        <v>48</v>
      </c>
      <c r="E2786" s="1">
        <v>12500</v>
      </c>
      <c r="H2786" s="1">
        <v>43750</v>
      </c>
      <c r="I2786" s="1">
        <v>388790</v>
      </c>
    </row>
    <row r="2787" spans="1:9" x14ac:dyDescent="0.2">
      <c r="A2787" s="1">
        <v>93100121</v>
      </c>
      <c r="B2787" s="3" t="s">
        <v>19</v>
      </c>
      <c r="C2787" s="1">
        <v>31</v>
      </c>
      <c r="D2787" s="1">
        <v>48</v>
      </c>
      <c r="E2787" s="1">
        <v>13046</v>
      </c>
      <c r="H2787" s="1">
        <v>47550</v>
      </c>
      <c r="I2787" s="1">
        <v>432540</v>
      </c>
    </row>
    <row r="2788" spans="1:9" x14ac:dyDescent="0.2">
      <c r="A2788" s="1">
        <v>93200121</v>
      </c>
      <c r="B2788" s="3" t="s">
        <v>19</v>
      </c>
      <c r="C2788" s="1">
        <v>32</v>
      </c>
      <c r="D2788" s="1">
        <v>48</v>
      </c>
      <c r="E2788" s="1">
        <v>13671</v>
      </c>
      <c r="H2788" s="1">
        <v>51350</v>
      </c>
      <c r="I2788" s="1">
        <v>480090</v>
      </c>
    </row>
    <row r="2789" spans="1:9" x14ac:dyDescent="0.2">
      <c r="A2789" s="1">
        <v>93300121</v>
      </c>
      <c r="B2789" s="3" t="s">
        <v>19</v>
      </c>
      <c r="C2789" s="1">
        <v>33</v>
      </c>
      <c r="D2789" s="1">
        <v>48</v>
      </c>
      <c r="E2789" s="1">
        <v>14296</v>
      </c>
      <c r="H2789" s="1">
        <v>55150</v>
      </c>
      <c r="I2789" s="1">
        <v>531440</v>
      </c>
    </row>
    <row r="2790" spans="1:9" x14ac:dyDescent="0.2">
      <c r="A2790" s="1">
        <v>93400121</v>
      </c>
      <c r="B2790" s="3" t="s">
        <v>19</v>
      </c>
      <c r="C2790" s="1">
        <v>34</v>
      </c>
      <c r="D2790" s="1">
        <v>48</v>
      </c>
      <c r="E2790" s="1">
        <v>14921</v>
      </c>
      <c r="H2790" s="1">
        <v>59850</v>
      </c>
      <c r="I2790" s="1">
        <v>586590</v>
      </c>
    </row>
    <row r="2791" spans="1:9" x14ac:dyDescent="0.2">
      <c r="A2791" s="1">
        <v>93500121</v>
      </c>
      <c r="B2791" s="3" t="s">
        <v>19</v>
      </c>
      <c r="C2791" s="1">
        <v>35</v>
      </c>
      <c r="D2791" s="1">
        <v>48</v>
      </c>
      <c r="E2791" s="1">
        <v>15546</v>
      </c>
      <c r="H2791" s="1">
        <v>64550</v>
      </c>
      <c r="I2791" s="1">
        <v>646440</v>
      </c>
    </row>
    <row r="2792" spans="1:9" x14ac:dyDescent="0.2">
      <c r="A2792" s="1">
        <v>93600121</v>
      </c>
      <c r="B2792" s="3" t="s">
        <v>19</v>
      </c>
      <c r="C2792" s="1">
        <v>36</v>
      </c>
      <c r="D2792" s="1">
        <v>48</v>
      </c>
      <c r="E2792" s="1">
        <v>16171</v>
      </c>
      <c r="H2792" s="1">
        <v>69250</v>
      </c>
      <c r="I2792" s="1">
        <v>710990</v>
      </c>
    </row>
    <row r="2793" spans="1:9" x14ac:dyDescent="0.2">
      <c r="A2793" s="1">
        <v>93700121</v>
      </c>
      <c r="B2793" s="3" t="s">
        <v>19</v>
      </c>
      <c r="C2793" s="1">
        <v>37</v>
      </c>
      <c r="D2793" s="1">
        <v>48</v>
      </c>
      <c r="E2793" s="1">
        <v>16875</v>
      </c>
      <c r="H2793" s="1">
        <v>73950</v>
      </c>
      <c r="I2793" s="1">
        <v>780240</v>
      </c>
    </row>
    <row r="2794" spans="1:9" x14ac:dyDescent="0.2">
      <c r="A2794" s="1">
        <v>93800121</v>
      </c>
      <c r="B2794" s="3" t="s">
        <v>19</v>
      </c>
      <c r="C2794" s="1">
        <v>38</v>
      </c>
      <c r="D2794" s="1">
        <v>48</v>
      </c>
      <c r="E2794" s="1">
        <v>17578</v>
      </c>
      <c r="H2794" s="1">
        <v>79650</v>
      </c>
      <c r="I2794" s="1">
        <v>854190</v>
      </c>
    </row>
    <row r="2795" spans="1:9" x14ac:dyDescent="0.2">
      <c r="A2795" s="1">
        <v>93900121</v>
      </c>
      <c r="B2795" s="3" t="s">
        <v>19</v>
      </c>
      <c r="C2795" s="1">
        <v>39</v>
      </c>
      <c r="D2795" s="1">
        <v>48</v>
      </c>
      <c r="E2795" s="1">
        <v>18281</v>
      </c>
      <c r="H2795" s="1">
        <v>85350</v>
      </c>
      <c r="I2795" s="1">
        <v>933840</v>
      </c>
    </row>
    <row r="2796" spans="1:9" x14ac:dyDescent="0.2">
      <c r="A2796" s="1">
        <v>94000121</v>
      </c>
      <c r="B2796" s="3" t="s">
        <v>19</v>
      </c>
      <c r="C2796" s="1">
        <v>40</v>
      </c>
      <c r="D2796" s="1">
        <v>48</v>
      </c>
      <c r="E2796" s="1">
        <v>18984</v>
      </c>
      <c r="H2796" s="1">
        <v>91050</v>
      </c>
      <c r="I2796" s="1">
        <v>1019190</v>
      </c>
    </row>
    <row r="2797" spans="1:9" x14ac:dyDescent="0.2">
      <c r="A2797" s="1">
        <v>94100121</v>
      </c>
      <c r="B2797" s="3" t="s">
        <v>19</v>
      </c>
      <c r="C2797" s="1">
        <v>41</v>
      </c>
      <c r="D2797" s="1">
        <v>48</v>
      </c>
      <c r="E2797" s="1">
        <v>19687</v>
      </c>
      <c r="H2797" s="1">
        <v>96750</v>
      </c>
      <c r="I2797" s="1">
        <v>1110240</v>
      </c>
    </row>
    <row r="2798" spans="1:9" x14ac:dyDescent="0.2">
      <c r="A2798" s="1">
        <v>94200121</v>
      </c>
      <c r="B2798" s="3" t="s">
        <v>19</v>
      </c>
      <c r="C2798" s="1">
        <v>42</v>
      </c>
      <c r="D2798" s="1">
        <v>48</v>
      </c>
      <c r="E2798" s="1">
        <v>20468</v>
      </c>
      <c r="H2798" s="1">
        <v>103550</v>
      </c>
      <c r="I2798" s="1">
        <v>1206990</v>
      </c>
    </row>
    <row r="2799" spans="1:9" x14ac:dyDescent="0.2">
      <c r="A2799" s="1">
        <v>94300121</v>
      </c>
      <c r="B2799" s="3" t="s">
        <v>19</v>
      </c>
      <c r="C2799" s="1">
        <v>43</v>
      </c>
      <c r="D2799" s="1">
        <v>48</v>
      </c>
      <c r="E2799" s="1">
        <v>21250</v>
      </c>
      <c r="H2799" s="1">
        <v>110350</v>
      </c>
      <c r="I2799" s="1">
        <v>1310540</v>
      </c>
    </row>
    <row r="2800" spans="1:9" x14ac:dyDescent="0.2">
      <c r="A2800" s="1">
        <v>94400121</v>
      </c>
      <c r="B2800" s="3" t="s">
        <v>19</v>
      </c>
      <c r="C2800" s="1">
        <v>44</v>
      </c>
      <c r="D2800" s="1">
        <v>48</v>
      </c>
      <c r="E2800" s="1">
        <v>22031</v>
      </c>
      <c r="H2800" s="1">
        <v>117150</v>
      </c>
      <c r="I2800" s="1">
        <v>1420890</v>
      </c>
    </row>
    <row r="2801" spans="1:9" x14ac:dyDescent="0.2">
      <c r="A2801" s="1">
        <v>94500121</v>
      </c>
      <c r="B2801" s="3" t="s">
        <v>19</v>
      </c>
      <c r="C2801" s="1">
        <v>45</v>
      </c>
      <c r="D2801" s="1">
        <v>48</v>
      </c>
      <c r="E2801" s="1">
        <v>22812</v>
      </c>
      <c r="H2801" s="1">
        <v>123950</v>
      </c>
      <c r="I2801" s="1">
        <v>1538040</v>
      </c>
    </row>
    <row r="2802" spans="1:9" x14ac:dyDescent="0.2">
      <c r="A2802" s="1">
        <v>94600121</v>
      </c>
      <c r="B2802" s="3" t="s">
        <v>19</v>
      </c>
      <c r="C2802" s="1">
        <v>46</v>
      </c>
      <c r="D2802" s="1">
        <v>48</v>
      </c>
      <c r="E2802" s="1">
        <v>23593</v>
      </c>
      <c r="H2802" s="1">
        <v>131950</v>
      </c>
      <c r="I2802" s="1">
        <v>1661990</v>
      </c>
    </row>
    <row r="2803" spans="1:9" x14ac:dyDescent="0.2">
      <c r="A2803" s="1">
        <v>94700121</v>
      </c>
      <c r="B2803" s="3" t="s">
        <v>19</v>
      </c>
      <c r="C2803" s="1">
        <v>47</v>
      </c>
      <c r="D2803" s="1">
        <v>48</v>
      </c>
      <c r="E2803" s="1">
        <v>24453</v>
      </c>
      <c r="H2803" s="1">
        <v>139950</v>
      </c>
      <c r="I2803" s="1">
        <v>1793940</v>
      </c>
    </row>
    <row r="2804" spans="1:9" x14ac:dyDescent="0.2">
      <c r="A2804" s="1">
        <v>94800121</v>
      </c>
      <c r="B2804" s="3" t="s">
        <v>19</v>
      </c>
      <c r="C2804" s="1">
        <v>48</v>
      </c>
      <c r="D2804" s="1">
        <v>48</v>
      </c>
      <c r="E2804" s="1">
        <v>25312</v>
      </c>
      <c r="H2804" s="1">
        <v>147950</v>
      </c>
      <c r="I2804" s="1">
        <v>1933890</v>
      </c>
    </row>
    <row r="2805" spans="1:9" x14ac:dyDescent="0.2">
      <c r="A2805" s="1">
        <v>94900121</v>
      </c>
      <c r="B2805" s="3" t="s">
        <v>19</v>
      </c>
      <c r="C2805" s="1">
        <v>49</v>
      </c>
      <c r="D2805" s="1">
        <v>48</v>
      </c>
      <c r="E2805" s="1">
        <v>26171</v>
      </c>
      <c r="H2805" s="1">
        <v>155950</v>
      </c>
      <c r="I2805" s="1">
        <v>2081840</v>
      </c>
    </row>
    <row r="2806" spans="1:9" x14ac:dyDescent="0.2">
      <c r="A2806" s="1">
        <v>95000121</v>
      </c>
      <c r="B2806" s="3" t="s">
        <v>19</v>
      </c>
      <c r="C2806" s="1">
        <v>50</v>
      </c>
      <c r="D2806" s="1">
        <v>48</v>
      </c>
      <c r="E2806" s="1">
        <v>27031</v>
      </c>
      <c r="H2806" s="1">
        <v>165250</v>
      </c>
      <c r="I2806" s="1">
        <v>2237790</v>
      </c>
    </row>
    <row r="2807" spans="1:9" x14ac:dyDescent="0.2">
      <c r="A2807" s="1">
        <v>90100122</v>
      </c>
      <c r="B2807" s="3" t="s">
        <v>19</v>
      </c>
      <c r="C2807" s="1">
        <v>1</v>
      </c>
      <c r="D2807" s="1">
        <v>48</v>
      </c>
      <c r="E2807" s="1">
        <v>3750</v>
      </c>
      <c r="H2807" s="1">
        <v>900</v>
      </c>
      <c r="I2807" s="1">
        <v>1200</v>
      </c>
    </row>
    <row r="2808" spans="1:9" x14ac:dyDescent="0.2">
      <c r="A2808" s="1">
        <v>90200122</v>
      </c>
      <c r="B2808" s="3" t="s">
        <v>19</v>
      </c>
      <c r="C2808" s="1">
        <v>2</v>
      </c>
      <c r="D2808" s="1">
        <v>48</v>
      </c>
      <c r="E2808" s="1">
        <v>3984</v>
      </c>
      <c r="H2808" s="1">
        <v>1260</v>
      </c>
      <c r="I2808" s="1">
        <v>2100</v>
      </c>
    </row>
    <row r="2809" spans="1:9" x14ac:dyDescent="0.2">
      <c r="A2809" s="1">
        <v>90300122</v>
      </c>
      <c r="B2809" s="3" t="s">
        <v>19</v>
      </c>
      <c r="C2809" s="1">
        <v>3</v>
      </c>
      <c r="D2809" s="1">
        <v>48</v>
      </c>
      <c r="E2809" s="1">
        <v>4218</v>
      </c>
      <c r="H2809" s="1">
        <v>1620</v>
      </c>
      <c r="I2809" s="1">
        <v>3360</v>
      </c>
    </row>
    <row r="2810" spans="1:9" x14ac:dyDescent="0.2">
      <c r="A2810" s="1">
        <v>90400122</v>
      </c>
      <c r="B2810" s="3" t="s">
        <v>19</v>
      </c>
      <c r="C2810" s="1">
        <v>4</v>
      </c>
      <c r="D2810" s="1">
        <v>48</v>
      </c>
      <c r="E2810" s="1">
        <v>4453</v>
      </c>
      <c r="H2810" s="1">
        <v>1980</v>
      </c>
      <c r="I2810" s="1">
        <v>4980</v>
      </c>
    </row>
    <row r="2811" spans="1:9" x14ac:dyDescent="0.2">
      <c r="A2811" s="1">
        <v>90500122</v>
      </c>
      <c r="B2811" s="3" t="s">
        <v>19</v>
      </c>
      <c r="C2811" s="1">
        <v>5</v>
      </c>
      <c r="D2811" s="1">
        <v>48</v>
      </c>
      <c r="E2811" s="1">
        <v>4687</v>
      </c>
      <c r="H2811" s="1">
        <v>2340</v>
      </c>
      <c r="I2811" s="1">
        <v>6960</v>
      </c>
    </row>
    <row r="2812" spans="1:9" x14ac:dyDescent="0.2">
      <c r="A2812" s="1">
        <v>90600122</v>
      </c>
      <c r="B2812" s="3" t="s">
        <v>19</v>
      </c>
      <c r="C2812" s="1">
        <v>6</v>
      </c>
      <c r="D2812" s="1">
        <v>48</v>
      </c>
      <c r="E2812" s="1">
        <v>4921</v>
      </c>
      <c r="H2812" s="1">
        <v>2940</v>
      </c>
      <c r="I2812" s="1">
        <v>9300</v>
      </c>
    </row>
    <row r="2813" spans="1:9" x14ac:dyDescent="0.2">
      <c r="A2813" s="1">
        <v>90700122</v>
      </c>
      <c r="B2813" s="3" t="s">
        <v>19</v>
      </c>
      <c r="C2813" s="1">
        <v>7</v>
      </c>
      <c r="D2813" s="1">
        <v>48</v>
      </c>
      <c r="E2813" s="1">
        <v>5273</v>
      </c>
      <c r="H2813" s="1">
        <v>3540</v>
      </c>
      <c r="I2813" s="1">
        <v>12240</v>
      </c>
    </row>
    <row r="2814" spans="1:9" x14ac:dyDescent="0.2">
      <c r="A2814" s="1">
        <v>90800122</v>
      </c>
      <c r="B2814" s="3" t="s">
        <v>19</v>
      </c>
      <c r="C2814" s="1">
        <v>8</v>
      </c>
      <c r="D2814" s="1">
        <v>48</v>
      </c>
      <c r="E2814" s="1">
        <v>5625</v>
      </c>
      <c r="H2814" s="1">
        <v>4140</v>
      </c>
      <c r="I2814" s="1">
        <v>15780</v>
      </c>
    </row>
    <row r="2815" spans="1:9" x14ac:dyDescent="0.2">
      <c r="A2815" s="1">
        <v>90900122</v>
      </c>
      <c r="B2815" s="3" t="s">
        <v>19</v>
      </c>
      <c r="C2815" s="1">
        <v>9</v>
      </c>
      <c r="D2815" s="1">
        <v>48</v>
      </c>
      <c r="E2815" s="1">
        <v>5976</v>
      </c>
      <c r="H2815" s="1">
        <v>4740</v>
      </c>
      <c r="I2815" s="1">
        <v>19920</v>
      </c>
    </row>
    <row r="2816" spans="1:9" x14ac:dyDescent="0.2">
      <c r="A2816" s="1">
        <v>91000122</v>
      </c>
      <c r="B2816" s="3" t="s">
        <v>19</v>
      </c>
      <c r="C2816" s="1">
        <v>10</v>
      </c>
      <c r="D2816" s="1">
        <v>48</v>
      </c>
      <c r="E2816" s="1">
        <v>6328</v>
      </c>
      <c r="H2816" s="1">
        <v>5700</v>
      </c>
      <c r="I2816" s="1">
        <v>24660</v>
      </c>
    </row>
    <row r="2817" spans="1:9" x14ac:dyDescent="0.2">
      <c r="A2817" s="1">
        <v>91100122</v>
      </c>
      <c r="B2817" s="3" t="s">
        <v>19</v>
      </c>
      <c r="C2817" s="1">
        <v>11</v>
      </c>
      <c r="D2817" s="1">
        <v>48</v>
      </c>
      <c r="E2817" s="1">
        <v>6679</v>
      </c>
      <c r="H2817" s="1">
        <v>6660</v>
      </c>
      <c r="I2817" s="1">
        <v>30360</v>
      </c>
    </row>
    <row r="2818" spans="1:9" x14ac:dyDescent="0.2">
      <c r="A2818" s="1">
        <v>91200122</v>
      </c>
      <c r="B2818" s="3" t="s">
        <v>19</v>
      </c>
      <c r="C2818" s="1">
        <v>12</v>
      </c>
      <c r="D2818" s="1">
        <v>48</v>
      </c>
      <c r="E2818" s="1">
        <v>7148</v>
      </c>
      <c r="H2818" s="1">
        <v>7620</v>
      </c>
      <c r="I2818" s="1">
        <v>37020</v>
      </c>
    </row>
    <row r="2819" spans="1:9" x14ac:dyDescent="0.2">
      <c r="A2819" s="1">
        <v>91300122</v>
      </c>
      <c r="B2819" s="3" t="s">
        <v>19</v>
      </c>
      <c r="C2819" s="1">
        <v>13</v>
      </c>
      <c r="D2819" s="1">
        <v>48</v>
      </c>
      <c r="E2819" s="1">
        <v>7617</v>
      </c>
      <c r="H2819" s="1">
        <v>8580</v>
      </c>
      <c r="I2819" s="1">
        <v>44640</v>
      </c>
    </row>
    <row r="2820" spans="1:9" x14ac:dyDescent="0.2">
      <c r="A2820" s="1">
        <v>91400122</v>
      </c>
      <c r="B2820" s="3" t="s">
        <v>19</v>
      </c>
      <c r="C2820" s="1">
        <v>14</v>
      </c>
      <c r="D2820" s="1">
        <v>48</v>
      </c>
      <c r="E2820" s="1">
        <v>8085</v>
      </c>
      <c r="H2820" s="1">
        <v>10020</v>
      </c>
      <c r="I2820" s="1">
        <v>53220</v>
      </c>
    </row>
    <row r="2821" spans="1:9" x14ac:dyDescent="0.2">
      <c r="A2821" s="1">
        <v>91500122</v>
      </c>
      <c r="B2821" s="3" t="s">
        <v>19</v>
      </c>
      <c r="C2821" s="1">
        <v>15</v>
      </c>
      <c r="D2821" s="1">
        <v>48</v>
      </c>
      <c r="E2821" s="1">
        <v>8554</v>
      </c>
      <c r="H2821" s="1">
        <v>11460</v>
      </c>
      <c r="I2821" s="1">
        <v>63240</v>
      </c>
    </row>
    <row r="2822" spans="1:9" x14ac:dyDescent="0.2">
      <c r="A2822" s="1">
        <v>91600122</v>
      </c>
      <c r="B2822" s="3" t="s">
        <v>19</v>
      </c>
      <c r="C2822" s="1">
        <v>16</v>
      </c>
      <c r="D2822" s="1">
        <v>48</v>
      </c>
      <c r="E2822" s="1">
        <v>9023</v>
      </c>
      <c r="H2822" s="1">
        <v>12900</v>
      </c>
      <c r="I2822" s="1">
        <v>74700</v>
      </c>
    </row>
    <row r="2823" spans="1:9" x14ac:dyDescent="0.2">
      <c r="A2823" s="1">
        <v>91700122</v>
      </c>
      <c r="B2823" s="3" t="s">
        <v>19</v>
      </c>
      <c r="C2823" s="1">
        <v>17</v>
      </c>
      <c r="D2823" s="1">
        <v>48</v>
      </c>
      <c r="E2823" s="1">
        <v>9609</v>
      </c>
      <c r="H2823" s="1">
        <v>14340</v>
      </c>
      <c r="I2823" s="1">
        <v>87600</v>
      </c>
    </row>
    <row r="2824" spans="1:9" x14ac:dyDescent="0.2">
      <c r="A2824" s="1">
        <v>91800122</v>
      </c>
      <c r="B2824" s="3" t="s">
        <v>19</v>
      </c>
      <c r="C2824" s="1">
        <v>18</v>
      </c>
      <c r="D2824" s="1">
        <v>48</v>
      </c>
      <c r="E2824" s="1">
        <v>10195</v>
      </c>
      <c r="H2824" s="1">
        <v>16380</v>
      </c>
      <c r="I2824" s="1">
        <v>101940</v>
      </c>
    </row>
    <row r="2825" spans="1:9" x14ac:dyDescent="0.2">
      <c r="A2825" s="1">
        <v>91900122</v>
      </c>
      <c r="B2825" s="3" t="s">
        <v>19</v>
      </c>
      <c r="C2825" s="1">
        <v>19</v>
      </c>
      <c r="D2825" s="1">
        <v>48</v>
      </c>
      <c r="E2825" s="1">
        <v>10781</v>
      </c>
      <c r="H2825" s="1">
        <v>18420</v>
      </c>
      <c r="I2825" s="1">
        <v>118320</v>
      </c>
    </row>
    <row r="2826" spans="1:9" x14ac:dyDescent="0.2">
      <c r="A2826" s="1">
        <v>92000122</v>
      </c>
      <c r="B2826" s="3" t="s">
        <v>19</v>
      </c>
      <c r="C2826" s="1">
        <v>20</v>
      </c>
      <c r="D2826" s="1">
        <v>48</v>
      </c>
      <c r="E2826" s="1">
        <v>11367</v>
      </c>
      <c r="H2826" s="1">
        <v>20460</v>
      </c>
      <c r="I2826" s="1">
        <v>136740</v>
      </c>
    </row>
    <row r="2827" spans="1:9" x14ac:dyDescent="0.2">
      <c r="A2827" s="1">
        <v>92100122</v>
      </c>
      <c r="B2827" s="3" t="s">
        <v>19</v>
      </c>
      <c r="C2827" s="1">
        <v>21</v>
      </c>
      <c r="D2827" s="1">
        <v>48</v>
      </c>
      <c r="E2827" s="1">
        <v>11953</v>
      </c>
      <c r="H2827" s="1">
        <v>22500</v>
      </c>
      <c r="I2827" s="1">
        <v>157200</v>
      </c>
    </row>
    <row r="2828" spans="1:9" x14ac:dyDescent="0.2">
      <c r="A2828" s="1">
        <v>92200122</v>
      </c>
      <c r="B2828" s="3" t="s">
        <v>19</v>
      </c>
      <c r="C2828" s="1">
        <v>22</v>
      </c>
      <c r="D2828" s="1">
        <v>48</v>
      </c>
      <c r="E2828" s="1">
        <v>12656</v>
      </c>
      <c r="H2828" s="1">
        <v>25260</v>
      </c>
      <c r="I2828" s="1">
        <v>179700</v>
      </c>
    </row>
    <row r="2829" spans="1:9" x14ac:dyDescent="0.2">
      <c r="A2829" s="1">
        <v>92300122</v>
      </c>
      <c r="B2829" s="3" t="s">
        <v>19</v>
      </c>
      <c r="C2829" s="1">
        <v>23</v>
      </c>
      <c r="D2829" s="1">
        <v>48</v>
      </c>
      <c r="E2829" s="1">
        <v>13359</v>
      </c>
      <c r="H2829" s="1">
        <v>28020</v>
      </c>
      <c r="I2829" s="1">
        <v>204960</v>
      </c>
    </row>
    <row r="2830" spans="1:9" x14ac:dyDescent="0.2">
      <c r="A2830" s="1">
        <v>92400122</v>
      </c>
      <c r="B2830" s="3" t="s">
        <v>19</v>
      </c>
      <c r="C2830" s="1">
        <v>24</v>
      </c>
      <c r="D2830" s="1">
        <v>48</v>
      </c>
      <c r="E2830" s="1">
        <v>14062</v>
      </c>
      <c r="H2830" s="1">
        <v>30780</v>
      </c>
      <c r="I2830" s="1">
        <v>232980</v>
      </c>
    </row>
    <row r="2831" spans="1:9" x14ac:dyDescent="0.2">
      <c r="A2831" s="1">
        <v>92500122</v>
      </c>
      <c r="B2831" s="3" t="s">
        <v>19</v>
      </c>
      <c r="C2831" s="1">
        <v>25</v>
      </c>
      <c r="D2831" s="1">
        <v>48</v>
      </c>
      <c r="E2831" s="1">
        <v>14765</v>
      </c>
      <c r="H2831" s="1">
        <v>33540</v>
      </c>
      <c r="I2831" s="1">
        <v>263760</v>
      </c>
    </row>
    <row r="2832" spans="1:9" x14ac:dyDescent="0.2">
      <c r="A2832" s="1">
        <v>92600122</v>
      </c>
      <c r="B2832" s="3" t="s">
        <v>19</v>
      </c>
      <c r="C2832" s="1">
        <v>26</v>
      </c>
      <c r="D2832" s="1">
        <v>48</v>
      </c>
      <c r="E2832" s="1">
        <v>15468</v>
      </c>
      <c r="H2832" s="1">
        <v>37140</v>
      </c>
      <c r="I2832" s="1">
        <v>297300</v>
      </c>
    </row>
    <row r="2833" spans="1:9" x14ac:dyDescent="0.2">
      <c r="A2833" s="1">
        <v>92700122</v>
      </c>
      <c r="B2833" s="3" t="s">
        <v>19</v>
      </c>
      <c r="C2833" s="1">
        <v>27</v>
      </c>
      <c r="D2833" s="1">
        <v>48</v>
      </c>
      <c r="E2833" s="1">
        <v>16289</v>
      </c>
      <c r="H2833" s="1">
        <v>40740</v>
      </c>
      <c r="I2833" s="1">
        <v>334440</v>
      </c>
    </row>
    <row r="2834" spans="1:9" x14ac:dyDescent="0.2">
      <c r="A2834" s="1">
        <v>92800122</v>
      </c>
      <c r="B2834" s="3" t="s">
        <v>19</v>
      </c>
      <c r="C2834" s="1">
        <v>28</v>
      </c>
      <c r="D2834" s="1">
        <v>48</v>
      </c>
      <c r="E2834" s="1">
        <v>17109</v>
      </c>
      <c r="H2834" s="1">
        <v>44340</v>
      </c>
      <c r="I2834" s="1">
        <v>375180</v>
      </c>
    </row>
    <row r="2835" spans="1:9" x14ac:dyDescent="0.2">
      <c r="A2835" s="1">
        <v>92900122</v>
      </c>
      <c r="B2835" s="3" t="s">
        <v>19</v>
      </c>
      <c r="C2835" s="1">
        <v>29</v>
      </c>
      <c r="D2835" s="1">
        <v>48</v>
      </c>
      <c r="E2835" s="1">
        <v>17929</v>
      </c>
      <c r="H2835" s="1">
        <v>47940</v>
      </c>
      <c r="I2835" s="1">
        <v>419520</v>
      </c>
    </row>
    <row r="2836" spans="1:9" x14ac:dyDescent="0.2">
      <c r="A2836" s="1">
        <v>93000122</v>
      </c>
      <c r="B2836" s="3" t="s">
        <v>19</v>
      </c>
      <c r="C2836" s="1">
        <v>30</v>
      </c>
      <c r="D2836" s="1">
        <v>48</v>
      </c>
      <c r="E2836" s="1">
        <v>18750</v>
      </c>
      <c r="H2836" s="1">
        <v>52500</v>
      </c>
      <c r="I2836" s="1">
        <v>467460</v>
      </c>
    </row>
    <row r="2837" spans="1:9" x14ac:dyDescent="0.2">
      <c r="A2837" s="1">
        <v>93100122</v>
      </c>
      <c r="B2837" s="3" t="s">
        <v>19</v>
      </c>
      <c r="C2837" s="1">
        <v>31</v>
      </c>
      <c r="D2837" s="1">
        <v>48</v>
      </c>
      <c r="E2837" s="1">
        <v>19570</v>
      </c>
      <c r="H2837" s="1">
        <v>57060</v>
      </c>
      <c r="I2837" s="1">
        <v>519960</v>
      </c>
    </row>
    <row r="2838" spans="1:9" x14ac:dyDescent="0.2">
      <c r="A2838" s="1">
        <v>93200122</v>
      </c>
      <c r="B2838" s="3" t="s">
        <v>19</v>
      </c>
      <c r="C2838" s="1">
        <v>32</v>
      </c>
      <c r="D2838" s="1">
        <v>48</v>
      </c>
      <c r="E2838" s="1">
        <v>20507</v>
      </c>
      <c r="H2838" s="1">
        <v>61620</v>
      </c>
      <c r="I2838" s="1">
        <v>577020</v>
      </c>
    </row>
    <row r="2839" spans="1:9" x14ac:dyDescent="0.2">
      <c r="A2839" s="1">
        <v>93300122</v>
      </c>
      <c r="B2839" s="3" t="s">
        <v>19</v>
      </c>
      <c r="C2839" s="1">
        <v>33</v>
      </c>
      <c r="D2839" s="1">
        <v>48</v>
      </c>
      <c r="E2839" s="1">
        <v>21445</v>
      </c>
      <c r="H2839" s="1">
        <v>66180</v>
      </c>
      <c r="I2839" s="1">
        <v>638640</v>
      </c>
    </row>
    <row r="2840" spans="1:9" x14ac:dyDescent="0.2">
      <c r="A2840" s="1">
        <v>93400122</v>
      </c>
      <c r="B2840" s="3" t="s">
        <v>19</v>
      </c>
      <c r="C2840" s="1">
        <v>34</v>
      </c>
      <c r="D2840" s="1">
        <v>48</v>
      </c>
      <c r="E2840" s="1">
        <v>22382</v>
      </c>
      <c r="H2840" s="1">
        <v>71820</v>
      </c>
      <c r="I2840" s="1">
        <v>704820</v>
      </c>
    </row>
    <row r="2841" spans="1:9" x14ac:dyDescent="0.2">
      <c r="A2841" s="1">
        <v>93500122</v>
      </c>
      <c r="B2841" s="3" t="s">
        <v>19</v>
      </c>
      <c r="C2841" s="1">
        <v>35</v>
      </c>
      <c r="D2841" s="1">
        <v>48</v>
      </c>
      <c r="E2841" s="1">
        <v>23320</v>
      </c>
      <c r="H2841" s="1">
        <v>77460</v>
      </c>
      <c r="I2841" s="1">
        <v>776640</v>
      </c>
    </row>
    <row r="2842" spans="1:9" x14ac:dyDescent="0.2">
      <c r="A2842" s="1">
        <v>93600122</v>
      </c>
      <c r="B2842" s="3" t="s">
        <v>19</v>
      </c>
      <c r="C2842" s="1">
        <v>36</v>
      </c>
      <c r="D2842" s="1">
        <v>48</v>
      </c>
      <c r="E2842" s="1">
        <v>24257</v>
      </c>
      <c r="H2842" s="1">
        <v>83100</v>
      </c>
      <c r="I2842" s="1">
        <v>854100</v>
      </c>
    </row>
    <row r="2843" spans="1:9" x14ac:dyDescent="0.2">
      <c r="A2843" s="1">
        <v>93700122</v>
      </c>
      <c r="B2843" s="3" t="s">
        <v>19</v>
      </c>
      <c r="C2843" s="1">
        <v>37</v>
      </c>
      <c r="D2843" s="1">
        <v>48</v>
      </c>
      <c r="E2843" s="1">
        <v>25312</v>
      </c>
      <c r="H2843" s="1">
        <v>88740</v>
      </c>
      <c r="I2843" s="1">
        <v>937200</v>
      </c>
    </row>
    <row r="2844" spans="1:9" x14ac:dyDescent="0.2">
      <c r="A2844" s="1">
        <v>93800122</v>
      </c>
      <c r="B2844" s="3" t="s">
        <v>19</v>
      </c>
      <c r="C2844" s="1">
        <v>38</v>
      </c>
      <c r="D2844" s="1">
        <v>48</v>
      </c>
      <c r="E2844" s="1">
        <v>26367</v>
      </c>
      <c r="H2844" s="1">
        <v>95580</v>
      </c>
      <c r="I2844" s="1">
        <v>1025940</v>
      </c>
    </row>
    <row r="2845" spans="1:9" x14ac:dyDescent="0.2">
      <c r="A2845" s="1">
        <v>93900122</v>
      </c>
      <c r="B2845" s="3" t="s">
        <v>19</v>
      </c>
      <c r="C2845" s="1">
        <v>39</v>
      </c>
      <c r="D2845" s="1">
        <v>48</v>
      </c>
      <c r="E2845" s="1">
        <v>27421</v>
      </c>
      <c r="H2845" s="1">
        <v>102420</v>
      </c>
      <c r="I2845" s="1">
        <v>1121520</v>
      </c>
    </row>
    <row r="2846" spans="1:9" x14ac:dyDescent="0.2">
      <c r="A2846" s="1">
        <v>94000122</v>
      </c>
      <c r="B2846" s="3" t="s">
        <v>19</v>
      </c>
      <c r="C2846" s="1">
        <v>40</v>
      </c>
      <c r="D2846" s="1">
        <v>48</v>
      </c>
      <c r="E2846" s="1">
        <v>28476</v>
      </c>
      <c r="H2846" s="1">
        <v>109260</v>
      </c>
      <c r="I2846" s="1">
        <v>1223940</v>
      </c>
    </row>
    <row r="2847" spans="1:9" x14ac:dyDescent="0.2">
      <c r="A2847" s="1">
        <v>94100122</v>
      </c>
      <c r="B2847" s="3" t="s">
        <v>19</v>
      </c>
      <c r="C2847" s="1">
        <v>41</v>
      </c>
      <c r="D2847" s="1">
        <v>48</v>
      </c>
      <c r="E2847" s="1">
        <v>29531</v>
      </c>
      <c r="H2847" s="1">
        <v>116100</v>
      </c>
      <c r="I2847" s="1">
        <v>1333200</v>
      </c>
    </row>
    <row r="2848" spans="1:9" x14ac:dyDescent="0.2">
      <c r="A2848" s="1">
        <v>94200122</v>
      </c>
      <c r="B2848" s="3" t="s">
        <v>19</v>
      </c>
      <c r="C2848" s="1">
        <v>42</v>
      </c>
      <c r="D2848" s="1">
        <v>48</v>
      </c>
      <c r="E2848" s="1">
        <v>30703</v>
      </c>
      <c r="H2848" s="1">
        <v>124260</v>
      </c>
      <c r="I2848" s="1">
        <v>1449300</v>
      </c>
    </row>
    <row r="2849" spans="1:9" x14ac:dyDescent="0.2">
      <c r="A2849" s="1">
        <v>94300122</v>
      </c>
      <c r="B2849" s="3" t="s">
        <v>19</v>
      </c>
      <c r="C2849" s="1">
        <v>43</v>
      </c>
      <c r="D2849" s="1">
        <v>48</v>
      </c>
      <c r="E2849" s="1">
        <v>31875</v>
      </c>
      <c r="H2849" s="1">
        <v>132420</v>
      </c>
      <c r="I2849" s="1">
        <v>1573560</v>
      </c>
    </row>
    <row r="2850" spans="1:9" x14ac:dyDescent="0.2">
      <c r="A2850" s="1">
        <v>94400122</v>
      </c>
      <c r="B2850" s="3" t="s">
        <v>19</v>
      </c>
      <c r="C2850" s="1">
        <v>44</v>
      </c>
      <c r="D2850" s="1">
        <v>48</v>
      </c>
      <c r="E2850" s="1">
        <v>33046</v>
      </c>
      <c r="H2850" s="1">
        <v>140580</v>
      </c>
      <c r="I2850" s="1">
        <v>1705980</v>
      </c>
    </row>
    <row r="2851" spans="1:9" x14ac:dyDescent="0.2">
      <c r="A2851" s="1">
        <v>94500122</v>
      </c>
      <c r="B2851" s="3" t="s">
        <v>19</v>
      </c>
      <c r="C2851" s="1">
        <v>45</v>
      </c>
      <c r="D2851" s="1">
        <v>48</v>
      </c>
      <c r="E2851" s="1">
        <v>34218</v>
      </c>
      <c r="H2851" s="1">
        <v>148740</v>
      </c>
      <c r="I2851" s="1">
        <v>1846560</v>
      </c>
    </row>
    <row r="2852" spans="1:9" x14ac:dyDescent="0.2">
      <c r="A2852" s="1">
        <v>94600122</v>
      </c>
      <c r="B2852" s="3" t="s">
        <v>19</v>
      </c>
      <c r="C2852" s="1">
        <v>46</v>
      </c>
      <c r="D2852" s="1">
        <v>48</v>
      </c>
      <c r="E2852" s="1">
        <v>35390</v>
      </c>
      <c r="H2852" s="1">
        <v>158340</v>
      </c>
      <c r="I2852" s="1">
        <v>1995300</v>
      </c>
    </row>
    <row r="2853" spans="1:9" x14ac:dyDescent="0.2">
      <c r="A2853" s="1">
        <v>94700122</v>
      </c>
      <c r="B2853" s="3" t="s">
        <v>19</v>
      </c>
      <c r="C2853" s="1">
        <v>47</v>
      </c>
      <c r="D2853" s="1">
        <v>48</v>
      </c>
      <c r="E2853" s="1">
        <v>36679</v>
      </c>
      <c r="H2853" s="1">
        <v>167940</v>
      </c>
      <c r="I2853" s="1">
        <v>2153640</v>
      </c>
    </row>
    <row r="2854" spans="1:9" x14ac:dyDescent="0.2">
      <c r="A2854" s="1">
        <v>94800122</v>
      </c>
      <c r="B2854" s="3" t="s">
        <v>19</v>
      </c>
      <c r="C2854" s="1">
        <v>48</v>
      </c>
      <c r="D2854" s="1">
        <v>48</v>
      </c>
      <c r="E2854" s="1">
        <v>37968</v>
      </c>
      <c r="H2854" s="1">
        <v>177540</v>
      </c>
      <c r="I2854" s="1">
        <v>2321580</v>
      </c>
    </row>
    <row r="2855" spans="1:9" x14ac:dyDescent="0.2">
      <c r="A2855" s="1">
        <v>94900122</v>
      </c>
      <c r="B2855" s="3" t="s">
        <v>19</v>
      </c>
      <c r="C2855" s="1">
        <v>49</v>
      </c>
      <c r="D2855" s="1">
        <v>48</v>
      </c>
      <c r="E2855" s="1">
        <v>39257</v>
      </c>
      <c r="H2855" s="1">
        <v>187140</v>
      </c>
      <c r="I2855" s="1">
        <v>2499120</v>
      </c>
    </row>
    <row r="2856" spans="1:9" x14ac:dyDescent="0.2">
      <c r="A2856" s="1">
        <v>95000122</v>
      </c>
      <c r="B2856" s="3" t="s">
        <v>19</v>
      </c>
      <c r="C2856" s="1">
        <v>50</v>
      </c>
      <c r="D2856" s="1">
        <v>48</v>
      </c>
      <c r="E2856" s="1">
        <v>40546</v>
      </c>
      <c r="H2856" s="1">
        <v>198300</v>
      </c>
      <c r="I2856" s="1">
        <v>2686260</v>
      </c>
    </row>
    <row r="2857" spans="1:9" x14ac:dyDescent="0.2">
      <c r="A2857" s="1">
        <v>90100123</v>
      </c>
      <c r="B2857" s="3" t="s">
        <v>19</v>
      </c>
      <c r="C2857" s="1">
        <v>1</v>
      </c>
      <c r="D2857" s="1">
        <v>48</v>
      </c>
      <c r="E2857" s="1">
        <v>5625</v>
      </c>
      <c r="H2857" s="1">
        <v>1125</v>
      </c>
      <c r="I2857" s="1">
        <v>6000</v>
      </c>
    </row>
    <row r="2858" spans="1:9" x14ac:dyDescent="0.2">
      <c r="A2858" s="1">
        <v>90200123</v>
      </c>
      <c r="B2858" s="3" t="s">
        <v>19</v>
      </c>
      <c r="C2858" s="1">
        <v>2</v>
      </c>
      <c r="D2858" s="1">
        <v>48</v>
      </c>
      <c r="E2858" s="1">
        <v>5976</v>
      </c>
      <c r="H2858" s="1">
        <v>1575</v>
      </c>
      <c r="I2858" s="1">
        <v>7125</v>
      </c>
    </row>
    <row r="2859" spans="1:9" x14ac:dyDescent="0.2">
      <c r="A2859" s="1">
        <v>90300123</v>
      </c>
      <c r="B2859" s="3" t="s">
        <v>19</v>
      </c>
      <c r="C2859" s="1">
        <v>3</v>
      </c>
      <c r="D2859" s="1">
        <v>48</v>
      </c>
      <c r="E2859" s="1">
        <v>6328</v>
      </c>
      <c r="H2859" s="1">
        <v>2025</v>
      </c>
      <c r="I2859" s="1">
        <v>8700</v>
      </c>
    </row>
    <row r="2860" spans="1:9" x14ac:dyDescent="0.2">
      <c r="A2860" s="1">
        <v>90400123</v>
      </c>
      <c r="B2860" s="3" t="s">
        <v>19</v>
      </c>
      <c r="C2860" s="1">
        <v>4</v>
      </c>
      <c r="D2860" s="1">
        <v>48</v>
      </c>
      <c r="E2860" s="1">
        <v>6679</v>
      </c>
      <c r="H2860" s="1">
        <v>2475</v>
      </c>
      <c r="I2860" s="1">
        <v>10725</v>
      </c>
    </row>
    <row r="2861" spans="1:9" x14ac:dyDescent="0.2">
      <c r="A2861" s="1">
        <v>90500123</v>
      </c>
      <c r="B2861" s="3" t="s">
        <v>19</v>
      </c>
      <c r="C2861" s="1">
        <v>5</v>
      </c>
      <c r="D2861" s="1">
        <v>48</v>
      </c>
      <c r="E2861" s="1">
        <v>7031</v>
      </c>
      <c r="H2861" s="1">
        <v>2925</v>
      </c>
      <c r="I2861" s="1">
        <v>13200</v>
      </c>
    </row>
    <row r="2862" spans="1:9" x14ac:dyDescent="0.2">
      <c r="A2862" s="1">
        <v>90600123</v>
      </c>
      <c r="B2862" s="3" t="s">
        <v>19</v>
      </c>
      <c r="C2862" s="1">
        <v>6</v>
      </c>
      <c r="D2862" s="1">
        <v>48</v>
      </c>
      <c r="E2862" s="1">
        <v>7382</v>
      </c>
      <c r="H2862" s="1">
        <v>3675</v>
      </c>
      <c r="I2862" s="1">
        <v>16125</v>
      </c>
    </row>
    <row r="2863" spans="1:9" x14ac:dyDescent="0.2">
      <c r="A2863" s="1">
        <v>90700123</v>
      </c>
      <c r="B2863" s="3" t="s">
        <v>19</v>
      </c>
      <c r="C2863" s="1">
        <v>7</v>
      </c>
      <c r="D2863" s="1">
        <v>48</v>
      </c>
      <c r="E2863" s="1">
        <v>7909</v>
      </c>
      <c r="H2863" s="1">
        <v>4425</v>
      </c>
      <c r="I2863" s="1">
        <v>19800</v>
      </c>
    </row>
    <row r="2864" spans="1:9" x14ac:dyDescent="0.2">
      <c r="A2864" s="1">
        <v>90800123</v>
      </c>
      <c r="B2864" s="3" t="s">
        <v>19</v>
      </c>
      <c r="C2864" s="1">
        <v>8</v>
      </c>
      <c r="D2864" s="1">
        <v>48</v>
      </c>
      <c r="E2864" s="1">
        <v>8437</v>
      </c>
      <c r="H2864" s="1">
        <v>5175</v>
      </c>
      <c r="I2864" s="1">
        <v>24225</v>
      </c>
    </row>
    <row r="2865" spans="1:9" x14ac:dyDescent="0.2">
      <c r="A2865" s="1">
        <v>90900123</v>
      </c>
      <c r="B2865" s="3" t="s">
        <v>19</v>
      </c>
      <c r="C2865" s="1">
        <v>9</v>
      </c>
      <c r="D2865" s="1">
        <v>48</v>
      </c>
      <c r="E2865" s="1">
        <v>8964</v>
      </c>
      <c r="H2865" s="1">
        <v>5925</v>
      </c>
      <c r="I2865" s="1">
        <v>29400</v>
      </c>
    </row>
    <row r="2866" spans="1:9" x14ac:dyDescent="0.2">
      <c r="A2866" s="1">
        <v>91000123</v>
      </c>
      <c r="B2866" s="3" t="s">
        <v>19</v>
      </c>
      <c r="C2866" s="1">
        <v>10</v>
      </c>
      <c r="D2866" s="1">
        <v>48</v>
      </c>
      <c r="E2866" s="1">
        <v>9492</v>
      </c>
      <c r="H2866" s="1">
        <v>7125</v>
      </c>
      <c r="I2866" s="1">
        <v>35325</v>
      </c>
    </row>
    <row r="2867" spans="1:9" x14ac:dyDescent="0.2">
      <c r="A2867" s="1">
        <v>91100123</v>
      </c>
      <c r="B2867" s="3" t="s">
        <v>19</v>
      </c>
      <c r="C2867" s="1">
        <v>11</v>
      </c>
      <c r="D2867" s="1">
        <v>48</v>
      </c>
      <c r="E2867" s="1">
        <v>10018</v>
      </c>
      <c r="H2867" s="1">
        <v>8325</v>
      </c>
      <c r="I2867" s="1">
        <v>42450</v>
      </c>
    </row>
    <row r="2868" spans="1:9" x14ac:dyDescent="0.2">
      <c r="A2868" s="1">
        <v>91200123</v>
      </c>
      <c r="B2868" s="3" t="s">
        <v>19</v>
      </c>
      <c r="C2868" s="1">
        <v>12</v>
      </c>
      <c r="D2868" s="1">
        <v>48</v>
      </c>
      <c r="E2868" s="1">
        <v>10721</v>
      </c>
      <c r="H2868" s="1">
        <v>9525</v>
      </c>
      <c r="I2868" s="1">
        <v>50775</v>
      </c>
    </row>
    <row r="2869" spans="1:9" x14ac:dyDescent="0.2">
      <c r="A2869" s="1">
        <v>91300123</v>
      </c>
      <c r="B2869" s="3" t="s">
        <v>19</v>
      </c>
      <c r="C2869" s="1">
        <v>13</v>
      </c>
      <c r="D2869" s="1">
        <v>48</v>
      </c>
      <c r="E2869" s="1">
        <v>11425</v>
      </c>
      <c r="H2869" s="1">
        <v>10725</v>
      </c>
      <c r="I2869" s="1">
        <v>60300</v>
      </c>
    </row>
    <row r="2870" spans="1:9" x14ac:dyDescent="0.2">
      <c r="A2870" s="1">
        <v>91400123</v>
      </c>
      <c r="B2870" s="3" t="s">
        <v>19</v>
      </c>
      <c r="C2870" s="1">
        <v>14</v>
      </c>
      <c r="D2870" s="1">
        <v>48</v>
      </c>
      <c r="E2870" s="1">
        <v>12128</v>
      </c>
      <c r="H2870" s="1">
        <v>12525</v>
      </c>
      <c r="I2870" s="1">
        <v>71025</v>
      </c>
    </row>
    <row r="2871" spans="1:9" x14ac:dyDescent="0.2">
      <c r="A2871" s="1">
        <v>91500123</v>
      </c>
      <c r="B2871" s="3" t="s">
        <v>19</v>
      </c>
      <c r="C2871" s="1">
        <v>15</v>
      </c>
      <c r="D2871" s="1">
        <v>48</v>
      </c>
      <c r="E2871" s="1">
        <v>12831</v>
      </c>
      <c r="H2871" s="1">
        <v>14325</v>
      </c>
      <c r="I2871" s="1">
        <v>83550</v>
      </c>
    </row>
    <row r="2872" spans="1:9" x14ac:dyDescent="0.2">
      <c r="A2872" s="1">
        <v>91600123</v>
      </c>
      <c r="B2872" s="3" t="s">
        <v>19</v>
      </c>
      <c r="C2872" s="1">
        <v>16</v>
      </c>
      <c r="D2872" s="1">
        <v>48</v>
      </c>
      <c r="E2872" s="1">
        <v>13534</v>
      </c>
      <c r="H2872" s="1">
        <v>16125</v>
      </c>
      <c r="I2872" s="1">
        <v>97875</v>
      </c>
    </row>
    <row r="2873" spans="1:9" x14ac:dyDescent="0.2">
      <c r="A2873" s="1">
        <v>91700123</v>
      </c>
      <c r="B2873" s="3" t="s">
        <v>19</v>
      </c>
      <c r="C2873" s="1">
        <v>17</v>
      </c>
      <c r="D2873" s="1">
        <v>48</v>
      </c>
      <c r="E2873" s="1">
        <v>14414</v>
      </c>
      <c r="H2873" s="1">
        <v>17925</v>
      </c>
      <c r="I2873" s="1">
        <v>114000</v>
      </c>
    </row>
    <row r="2874" spans="1:9" x14ac:dyDescent="0.2">
      <c r="A2874" s="1">
        <v>91800123</v>
      </c>
      <c r="B2874" s="3" t="s">
        <v>19</v>
      </c>
      <c r="C2874" s="1">
        <v>18</v>
      </c>
      <c r="D2874" s="1">
        <v>48</v>
      </c>
      <c r="E2874" s="1">
        <v>15292</v>
      </c>
      <c r="H2874" s="1">
        <v>20475</v>
      </c>
      <c r="I2874" s="1">
        <v>131925</v>
      </c>
    </row>
    <row r="2875" spans="1:9" x14ac:dyDescent="0.2">
      <c r="A2875" s="1">
        <v>91900123</v>
      </c>
      <c r="B2875" s="3" t="s">
        <v>19</v>
      </c>
      <c r="C2875" s="1">
        <v>19</v>
      </c>
      <c r="D2875" s="1">
        <v>48</v>
      </c>
      <c r="E2875" s="1">
        <v>16171</v>
      </c>
      <c r="H2875" s="1">
        <v>23025</v>
      </c>
      <c r="I2875" s="1">
        <v>152400</v>
      </c>
    </row>
    <row r="2876" spans="1:9" x14ac:dyDescent="0.2">
      <c r="A2876" s="1">
        <v>92000123</v>
      </c>
      <c r="B2876" s="3" t="s">
        <v>19</v>
      </c>
      <c r="C2876" s="1">
        <v>20</v>
      </c>
      <c r="D2876" s="1">
        <v>48</v>
      </c>
      <c r="E2876" s="1">
        <v>17050</v>
      </c>
      <c r="H2876" s="1">
        <v>25575</v>
      </c>
      <c r="I2876" s="1">
        <v>175425</v>
      </c>
    </row>
    <row r="2877" spans="1:9" x14ac:dyDescent="0.2">
      <c r="A2877" s="1">
        <v>92100123</v>
      </c>
      <c r="B2877" s="3" t="s">
        <v>19</v>
      </c>
      <c r="C2877" s="1">
        <v>21</v>
      </c>
      <c r="D2877" s="1">
        <v>48</v>
      </c>
      <c r="E2877" s="1">
        <v>17929</v>
      </c>
      <c r="H2877" s="1">
        <v>28125</v>
      </c>
      <c r="I2877" s="1">
        <v>201000</v>
      </c>
    </row>
    <row r="2878" spans="1:9" x14ac:dyDescent="0.2">
      <c r="A2878" s="1">
        <v>92200123</v>
      </c>
      <c r="B2878" s="3" t="s">
        <v>19</v>
      </c>
      <c r="C2878" s="1">
        <v>22</v>
      </c>
      <c r="D2878" s="1">
        <v>48</v>
      </c>
      <c r="E2878" s="1">
        <v>18984</v>
      </c>
      <c r="H2878" s="1">
        <v>31575</v>
      </c>
      <c r="I2878" s="1">
        <v>229125</v>
      </c>
    </row>
    <row r="2879" spans="1:9" x14ac:dyDescent="0.2">
      <c r="A2879" s="1">
        <v>92300123</v>
      </c>
      <c r="B2879" s="3" t="s">
        <v>19</v>
      </c>
      <c r="C2879" s="1">
        <v>23</v>
      </c>
      <c r="D2879" s="1">
        <v>48</v>
      </c>
      <c r="E2879" s="1">
        <v>20039</v>
      </c>
      <c r="H2879" s="1">
        <v>35025</v>
      </c>
      <c r="I2879" s="1">
        <v>260700</v>
      </c>
    </row>
    <row r="2880" spans="1:9" x14ac:dyDescent="0.2">
      <c r="A2880" s="1">
        <v>92400123</v>
      </c>
      <c r="B2880" s="3" t="s">
        <v>19</v>
      </c>
      <c r="C2880" s="1">
        <v>24</v>
      </c>
      <c r="D2880" s="1">
        <v>48</v>
      </c>
      <c r="E2880" s="1">
        <v>21093</v>
      </c>
      <c r="H2880" s="1">
        <v>38475</v>
      </c>
      <c r="I2880" s="1">
        <v>295725</v>
      </c>
    </row>
    <row r="2881" spans="1:9" x14ac:dyDescent="0.2">
      <c r="A2881" s="1">
        <v>92500123</v>
      </c>
      <c r="B2881" s="3" t="s">
        <v>19</v>
      </c>
      <c r="C2881" s="1">
        <v>25</v>
      </c>
      <c r="D2881" s="1">
        <v>48</v>
      </c>
      <c r="E2881" s="1">
        <v>22148</v>
      </c>
      <c r="H2881" s="1">
        <v>41925</v>
      </c>
      <c r="I2881" s="1">
        <v>334200</v>
      </c>
    </row>
    <row r="2882" spans="1:9" x14ac:dyDescent="0.2">
      <c r="A2882" s="1">
        <v>92600123</v>
      </c>
      <c r="B2882" s="3" t="s">
        <v>19</v>
      </c>
      <c r="C2882" s="1">
        <v>26</v>
      </c>
      <c r="D2882" s="1">
        <v>48</v>
      </c>
      <c r="E2882" s="1">
        <v>23203</v>
      </c>
      <c r="H2882" s="1">
        <v>46425</v>
      </c>
      <c r="I2882" s="1">
        <v>376125</v>
      </c>
    </row>
    <row r="2883" spans="1:9" x14ac:dyDescent="0.2">
      <c r="A2883" s="1">
        <v>92700123</v>
      </c>
      <c r="B2883" s="3" t="s">
        <v>19</v>
      </c>
      <c r="C2883" s="1">
        <v>27</v>
      </c>
      <c r="D2883" s="1">
        <v>48</v>
      </c>
      <c r="E2883" s="1">
        <v>24432</v>
      </c>
      <c r="H2883" s="1">
        <v>50925</v>
      </c>
      <c r="I2883" s="1">
        <v>422550</v>
      </c>
    </row>
    <row r="2884" spans="1:9" x14ac:dyDescent="0.2">
      <c r="A2884" s="1">
        <v>92800123</v>
      </c>
      <c r="B2884" s="3" t="s">
        <v>19</v>
      </c>
      <c r="C2884" s="1">
        <v>28</v>
      </c>
      <c r="D2884" s="1">
        <v>48</v>
      </c>
      <c r="E2884" s="1">
        <v>25664</v>
      </c>
      <c r="H2884" s="1">
        <v>55425</v>
      </c>
      <c r="I2884" s="1">
        <v>473475</v>
      </c>
    </row>
    <row r="2885" spans="1:9" x14ac:dyDescent="0.2">
      <c r="A2885" s="1">
        <v>92900123</v>
      </c>
      <c r="B2885" s="3" t="s">
        <v>19</v>
      </c>
      <c r="C2885" s="1">
        <v>29</v>
      </c>
      <c r="D2885" s="1">
        <v>48</v>
      </c>
      <c r="E2885" s="1">
        <v>26893</v>
      </c>
      <c r="H2885" s="1">
        <v>59925</v>
      </c>
      <c r="I2885" s="1">
        <v>528900</v>
      </c>
    </row>
    <row r="2886" spans="1:9" x14ac:dyDescent="0.2">
      <c r="A2886" s="1">
        <v>93000123</v>
      </c>
      <c r="B2886" s="3" t="s">
        <v>19</v>
      </c>
      <c r="C2886" s="1">
        <v>30</v>
      </c>
      <c r="D2886" s="1">
        <v>48</v>
      </c>
      <c r="E2886" s="1">
        <v>28125</v>
      </c>
      <c r="H2886" s="1">
        <v>65625</v>
      </c>
      <c r="I2886" s="1">
        <v>588825</v>
      </c>
    </row>
    <row r="2887" spans="1:9" x14ac:dyDescent="0.2">
      <c r="A2887" s="1">
        <v>93100123</v>
      </c>
      <c r="B2887" s="3" t="s">
        <v>19</v>
      </c>
      <c r="C2887" s="1">
        <v>31</v>
      </c>
      <c r="D2887" s="1">
        <v>48</v>
      </c>
      <c r="E2887" s="1">
        <v>29354</v>
      </c>
      <c r="H2887" s="1">
        <v>71325</v>
      </c>
      <c r="I2887" s="1">
        <v>654450</v>
      </c>
    </row>
    <row r="2888" spans="1:9" x14ac:dyDescent="0.2">
      <c r="A2888" s="1">
        <v>93200123</v>
      </c>
      <c r="B2888" s="3" t="s">
        <v>19</v>
      </c>
      <c r="C2888" s="1">
        <v>32</v>
      </c>
      <c r="D2888" s="1">
        <v>48</v>
      </c>
      <c r="E2888" s="1">
        <v>30760</v>
      </c>
      <c r="H2888" s="1">
        <v>77025</v>
      </c>
      <c r="I2888" s="1">
        <v>725775</v>
      </c>
    </row>
    <row r="2889" spans="1:9" x14ac:dyDescent="0.2">
      <c r="A2889" s="1">
        <v>93300123</v>
      </c>
      <c r="B2889" s="3" t="s">
        <v>19</v>
      </c>
      <c r="C2889" s="1">
        <v>33</v>
      </c>
      <c r="D2889" s="1">
        <v>48</v>
      </c>
      <c r="E2889" s="1">
        <v>32167</v>
      </c>
      <c r="H2889" s="1">
        <v>82725</v>
      </c>
      <c r="I2889" s="1">
        <v>802800</v>
      </c>
    </row>
    <row r="2890" spans="1:9" x14ac:dyDescent="0.2">
      <c r="A2890" s="1">
        <v>93400123</v>
      </c>
      <c r="B2890" s="3" t="s">
        <v>19</v>
      </c>
      <c r="C2890" s="1">
        <v>34</v>
      </c>
      <c r="D2890" s="1">
        <v>48</v>
      </c>
      <c r="E2890" s="1">
        <v>33573</v>
      </c>
      <c r="H2890" s="1">
        <v>89775</v>
      </c>
      <c r="I2890" s="1">
        <v>885525</v>
      </c>
    </row>
    <row r="2891" spans="1:9" x14ac:dyDescent="0.2">
      <c r="A2891" s="1">
        <v>93500123</v>
      </c>
      <c r="B2891" s="3" t="s">
        <v>19</v>
      </c>
      <c r="C2891" s="1">
        <v>35</v>
      </c>
      <c r="D2891" s="1">
        <v>48</v>
      </c>
      <c r="E2891" s="1">
        <v>34979</v>
      </c>
      <c r="H2891" s="1">
        <v>96825</v>
      </c>
      <c r="I2891" s="1">
        <v>975300</v>
      </c>
    </row>
    <row r="2892" spans="1:9" x14ac:dyDescent="0.2">
      <c r="A2892" s="1">
        <v>93600123</v>
      </c>
      <c r="B2892" s="3" t="s">
        <v>19</v>
      </c>
      <c r="C2892" s="1">
        <v>36</v>
      </c>
      <c r="D2892" s="1">
        <v>48</v>
      </c>
      <c r="E2892" s="1">
        <v>36385</v>
      </c>
      <c r="H2892" s="1">
        <v>103875</v>
      </c>
      <c r="I2892" s="1">
        <v>1072125</v>
      </c>
    </row>
    <row r="2893" spans="1:9" x14ac:dyDescent="0.2">
      <c r="A2893" s="1">
        <v>93700123</v>
      </c>
      <c r="B2893" s="3" t="s">
        <v>19</v>
      </c>
      <c r="C2893" s="1">
        <v>37</v>
      </c>
      <c r="D2893" s="1">
        <v>48</v>
      </c>
      <c r="E2893" s="1">
        <v>37968</v>
      </c>
      <c r="H2893" s="1">
        <v>110925</v>
      </c>
      <c r="I2893" s="1">
        <v>1176000</v>
      </c>
    </row>
    <row r="2894" spans="1:9" x14ac:dyDescent="0.2">
      <c r="A2894" s="1">
        <v>93800123</v>
      </c>
      <c r="B2894" s="3" t="s">
        <v>19</v>
      </c>
      <c r="C2894" s="1">
        <v>38</v>
      </c>
      <c r="D2894" s="1">
        <v>48</v>
      </c>
      <c r="E2894" s="1">
        <v>39550</v>
      </c>
      <c r="H2894" s="1">
        <v>119475</v>
      </c>
      <c r="I2894" s="1">
        <v>1286925</v>
      </c>
    </row>
    <row r="2895" spans="1:9" x14ac:dyDescent="0.2">
      <c r="A2895" s="1">
        <v>93900123</v>
      </c>
      <c r="B2895" s="3" t="s">
        <v>19</v>
      </c>
      <c r="C2895" s="1">
        <v>39</v>
      </c>
      <c r="D2895" s="1">
        <v>48</v>
      </c>
      <c r="E2895" s="1">
        <v>41132</v>
      </c>
      <c r="H2895" s="1">
        <v>128025</v>
      </c>
      <c r="I2895" s="1">
        <v>1406400</v>
      </c>
    </row>
    <row r="2896" spans="1:9" x14ac:dyDescent="0.2">
      <c r="A2896" s="1">
        <v>94000123</v>
      </c>
      <c r="B2896" s="3" t="s">
        <v>19</v>
      </c>
      <c r="C2896" s="1">
        <v>40</v>
      </c>
      <c r="D2896" s="1">
        <v>48</v>
      </c>
      <c r="E2896" s="1">
        <v>42714</v>
      </c>
      <c r="H2896" s="1">
        <v>136575</v>
      </c>
      <c r="I2896" s="1">
        <v>1534425</v>
      </c>
    </row>
    <row r="2897" spans="1:9" x14ac:dyDescent="0.2">
      <c r="A2897" s="1">
        <v>94100123</v>
      </c>
      <c r="B2897" s="3" t="s">
        <v>19</v>
      </c>
      <c r="C2897" s="1">
        <v>41</v>
      </c>
      <c r="D2897" s="1">
        <v>48</v>
      </c>
      <c r="E2897" s="1">
        <v>44296</v>
      </c>
      <c r="H2897" s="1">
        <v>145125</v>
      </c>
      <c r="I2897" s="1">
        <v>1671000</v>
      </c>
    </row>
    <row r="2898" spans="1:9" x14ac:dyDescent="0.2">
      <c r="A2898" s="1">
        <v>94200123</v>
      </c>
      <c r="B2898" s="3" t="s">
        <v>19</v>
      </c>
      <c r="C2898" s="1">
        <v>42</v>
      </c>
      <c r="D2898" s="1">
        <v>48</v>
      </c>
      <c r="E2898" s="1">
        <v>46054</v>
      </c>
      <c r="H2898" s="1">
        <v>155325</v>
      </c>
      <c r="I2898" s="1">
        <v>1816125</v>
      </c>
    </row>
    <row r="2899" spans="1:9" x14ac:dyDescent="0.2">
      <c r="A2899" s="1">
        <v>94300123</v>
      </c>
      <c r="B2899" s="3" t="s">
        <v>19</v>
      </c>
      <c r="C2899" s="1">
        <v>43</v>
      </c>
      <c r="D2899" s="1">
        <v>48</v>
      </c>
      <c r="E2899" s="1">
        <v>47812</v>
      </c>
      <c r="H2899" s="1">
        <v>165525</v>
      </c>
      <c r="I2899" s="1">
        <v>1971450</v>
      </c>
    </row>
    <row r="2900" spans="1:9" x14ac:dyDescent="0.2">
      <c r="A2900" s="1">
        <v>94400123</v>
      </c>
      <c r="B2900" s="3" t="s">
        <v>19</v>
      </c>
      <c r="C2900" s="1">
        <v>44</v>
      </c>
      <c r="D2900" s="1">
        <v>48</v>
      </c>
      <c r="E2900" s="1">
        <v>49570</v>
      </c>
      <c r="H2900" s="1">
        <v>175725</v>
      </c>
      <c r="I2900" s="1">
        <v>2136975</v>
      </c>
    </row>
    <row r="2901" spans="1:9" x14ac:dyDescent="0.2">
      <c r="A2901" s="1">
        <v>94500123</v>
      </c>
      <c r="B2901" s="3" t="s">
        <v>19</v>
      </c>
      <c r="C2901" s="1">
        <v>45</v>
      </c>
      <c r="D2901" s="1">
        <v>48</v>
      </c>
      <c r="E2901" s="1">
        <v>51328</v>
      </c>
      <c r="H2901" s="1">
        <v>185925</v>
      </c>
      <c r="I2901" s="1">
        <v>2312700</v>
      </c>
    </row>
    <row r="2902" spans="1:9" x14ac:dyDescent="0.2">
      <c r="A2902" s="1">
        <v>94600123</v>
      </c>
      <c r="B2902" s="3" t="s">
        <v>19</v>
      </c>
      <c r="C2902" s="1">
        <v>46</v>
      </c>
      <c r="D2902" s="1">
        <v>48</v>
      </c>
      <c r="E2902" s="1">
        <v>53085</v>
      </c>
      <c r="H2902" s="1">
        <v>197925</v>
      </c>
      <c r="I2902" s="1">
        <v>2498625</v>
      </c>
    </row>
    <row r="2903" spans="1:9" x14ac:dyDescent="0.2">
      <c r="A2903" s="1">
        <v>94700123</v>
      </c>
      <c r="B2903" s="3" t="s">
        <v>19</v>
      </c>
      <c r="C2903" s="1">
        <v>47</v>
      </c>
      <c r="D2903" s="1">
        <v>48</v>
      </c>
      <c r="E2903" s="1">
        <v>55018</v>
      </c>
      <c r="H2903" s="1">
        <v>209925</v>
      </c>
      <c r="I2903" s="1">
        <v>2696550</v>
      </c>
    </row>
    <row r="2904" spans="1:9" x14ac:dyDescent="0.2">
      <c r="A2904" s="1">
        <v>94800123</v>
      </c>
      <c r="B2904" s="3" t="s">
        <v>19</v>
      </c>
      <c r="C2904" s="1">
        <v>48</v>
      </c>
      <c r="D2904" s="1">
        <v>48</v>
      </c>
      <c r="E2904" s="1">
        <v>56953</v>
      </c>
      <c r="H2904" s="1">
        <v>221925</v>
      </c>
      <c r="I2904" s="1">
        <v>2906475</v>
      </c>
    </row>
    <row r="2905" spans="1:9" x14ac:dyDescent="0.2">
      <c r="A2905" s="1">
        <v>94900123</v>
      </c>
      <c r="B2905" s="3" t="s">
        <v>19</v>
      </c>
      <c r="C2905" s="1">
        <v>49</v>
      </c>
      <c r="D2905" s="1">
        <v>48</v>
      </c>
      <c r="E2905" s="1">
        <v>58885</v>
      </c>
      <c r="H2905" s="1">
        <v>233925</v>
      </c>
      <c r="I2905" s="1">
        <v>3128400</v>
      </c>
    </row>
    <row r="2906" spans="1:9" x14ac:dyDescent="0.2">
      <c r="A2906" s="1">
        <v>95000123</v>
      </c>
      <c r="B2906" s="3" t="s">
        <v>19</v>
      </c>
      <c r="C2906" s="1">
        <v>50</v>
      </c>
      <c r="D2906" s="1">
        <v>48</v>
      </c>
      <c r="E2906" s="1">
        <v>60820</v>
      </c>
      <c r="H2906" s="1">
        <v>247875</v>
      </c>
      <c r="I2906" s="1">
        <v>3362325</v>
      </c>
    </row>
    <row r="2907" spans="1:9" x14ac:dyDescent="0.2">
      <c r="A2907" s="1">
        <v>90100124</v>
      </c>
      <c r="B2907" s="3" t="s">
        <v>19</v>
      </c>
      <c r="C2907" s="1">
        <v>1</v>
      </c>
      <c r="D2907" s="1">
        <v>48</v>
      </c>
      <c r="E2907" s="1">
        <v>10000</v>
      </c>
      <c r="H2907" s="1">
        <v>1462</v>
      </c>
      <c r="I2907" s="1">
        <v>25000</v>
      </c>
    </row>
    <row r="2908" spans="1:9" x14ac:dyDescent="0.2">
      <c r="A2908" s="1">
        <v>90200124</v>
      </c>
      <c r="B2908" s="3" t="s">
        <v>19</v>
      </c>
      <c r="C2908" s="1">
        <v>2</v>
      </c>
      <c r="D2908" s="1">
        <v>48</v>
      </c>
      <c r="E2908" s="1">
        <v>10625</v>
      </c>
      <c r="H2908" s="1">
        <v>2047</v>
      </c>
      <c r="I2908" s="1">
        <v>26462</v>
      </c>
    </row>
    <row r="2909" spans="1:9" x14ac:dyDescent="0.2">
      <c r="A2909" s="1">
        <v>90300124</v>
      </c>
      <c r="B2909" s="3" t="s">
        <v>19</v>
      </c>
      <c r="C2909" s="1">
        <v>3</v>
      </c>
      <c r="D2909" s="1">
        <v>48</v>
      </c>
      <c r="E2909" s="1">
        <v>11250</v>
      </c>
      <c r="H2909" s="1">
        <v>2632</v>
      </c>
      <c r="I2909" s="1">
        <v>28509</v>
      </c>
    </row>
    <row r="2910" spans="1:9" x14ac:dyDescent="0.2">
      <c r="A2910" s="1">
        <v>90400124</v>
      </c>
      <c r="B2910" s="3" t="s">
        <v>19</v>
      </c>
      <c r="C2910" s="1">
        <v>4</v>
      </c>
      <c r="D2910" s="1">
        <v>48</v>
      </c>
      <c r="E2910" s="1">
        <v>11875</v>
      </c>
      <c r="H2910" s="1">
        <v>3217</v>
      </c>
      <c r="I2910" s="1">
        <v>31141</v>
      </c>
    </row>
    <row r="2911" spans="1:9" x14ac:dyDescent="0.2">
      <c r="A2911" s="1">
        <v>90500124</v>
      </c>
      <c r="B2911" s="3" t="s">
        <v>19</v>
      </c>
      <c r="C2911" s="1">
        <v>5</v>
      </c>
      <c r="D2911" s="1">
        <v>48</v>
      </c>
      <c r="E2911" s="1">
        <v>12500</v>
      </c>
      <c r="H2911" s="1">
        <v>3802</v>
      </c>
      <c r="I2911" s="1">
        <v>34358</v>
      </c>
    </row>
    <row r="2912" spans="1:9" x14ac:dyDescent="0.2">
      <c r="A2912" s="1">
        <v>90600124</v>
      </c>
      <c r="B2912" s="3" t="s">
        <v>19</v>
      </c>
      <c r="C2912" s="1">
        <v>6</v>
      </c>
      <c r="D2912" s="1">
        <v>48</v>
      </c>
      <c r="E2912" s="1">
        <v>13125</v>
      </c>
      <c r="H2912" s="1">
        <v>4777</v>
      </c>
      <c r="I2912" s="1">
        <v>38160</v>
      </c>
    </row>
    <row r="2913" spans="1:9" x14ac:dyDescent="0.2">
      <c r="A2913" s="1">
        <v>90700124</v>
      </c>
      <c r="B2913" s="3" t="s">
        <v>19</v>
      </c>
      <c r="C2913" s="1">
        <v>7</v>
      </c>
      <c r="D2913" s="1">
        <v>48</v>
      </c>
      <c r="E2913" s="1">
        <v>14062</v>
      </c>
      <c r="H2913" s="1">
        <v>5752</v>
      </c>
      <c r="I2913" s="1">
        <v>42937</v>
      </c>
    </row>
    <row r="2914" spans="1:9" x14ac:dyDescent="0.2">
      <c r="A2914" s="1">
        <v>90800124</v>
      </c>
      <c r="B2914" s="3" t="s">
        <v>19</v>
      </c>
      <c r="C2914" s="1">
        <v>8</v>
      </c>
      <c r="D2914" s="1">
        <v>48</v>
      </c>
      <c r="E2914" s="1">
        <v>15000</v>
      </c>
      <c r="H2914" s="1">
        <v>6727</v>
      </c>
      <c r="I2914" s="1">
        <v>48689</v>
      </c>
    </row>
    <row r="2915" spans="1:9" x14ac:dyDescent="0.2">
      <c r="A2915" s="1">
        <v>90900124</v>
      </c>
      <c r="B2915" s="3" t="s">
        <v>19</v>
      </c>
      <c r="C2915" s="1">
        <v>9</v>
      </c>
      <c r="D2915" s="1">
        <v>48</v>
      </c>
      <c r="E2915" s="1">
        <v>15937</v>
      </c>
      <c r="H2915" s="1">
        <v>7702</v>
      </c>
      <c r="I2915" s="1">
        <v>55416</v>
      </c>
    </row>
    <row r="2916" spans="1:9" x14ac:dyDescent="0.2">
      <c r="A2916" s="1">
        <v>91000124</v>
      </c>
      <c r="B2916" s="3" t="s">
        <v>19</v>
      </c>
      <c r="C2916" s="1">
        <v>10</v>
      </c>
      <c r="D2916" s="1">
        <v>48</v>
      </c>
      <c r="E2916" s="1">
        <v>16875</v>
      </c>
      <c r="H2916" s="1">
        <v>9262</v>
      </c>
      <c r="I2916" s="1">
        <v>63118</v>
      </c>
    </row>
    <row r="2917" spans="1:9" x14ac:dyDescent="0.2">
      <c r="A2917" s="1">
        <v>91100124</v>
      </c>
      <c r="B2917" s="3" t="s">
        <v>19</v>
      </c>
      <c r="C2917" s="1">
        <v>11</v>
      </c>
      <c r="D2917" s="1">
        <v>48</v>
      </c>
      <c r="E2917" s="1">
        <v>17812</v>
      </c>
      <c r="H2917" s="1">
        <v>10822</v>
      </c>
      <c r="I2917" s="1">
        <v>72380</v>
      </c>
    </row>
    <row r="2918" spans="1:9" x14ac:dyDescent="0.2">
      <c r="A2918" s="1">
        <v>91200124</v>
      </c>
      <c r="B2918" s="3" t="s">
        <v>19</v>
      </c>
      <c r="C2918" s="1">
        <v>12</v>
      </c>
      <c r="D2918" s="1">
        <v>48</v>
      </c>
      <c r="E2918" s="1">
        <v>19062</v>
      </c>
      <c r="H2918" s="1">
        <v>12382</v>
      </c>
      <c r="I2918" s="1">
        <v>83202</v>
      </c>
    </row>
    <row r="2919" spans="1:9" x14ac:dyDescent="0.2">
      <c r="A2919" s="1">
        <v>91300124</v>
      </c>
      <c r="B2919" s="3" t="s">
        <v>19</v>
      </c>
      <c r="C2919" s="1">
        <v>13</v>
      </c>
      <c r="D2919" s="1">
        <v>48</v>
      </c>
      <c r="E2919" s="1">
        <v>20312</v>
      </c>
      <c r="H2919" s="1">
        <v>13942</v>
      </c>
      <c r="I2919" s="1">
        <v>95584</v>
      </c>
    </row>
    <row r="2920" spans="1:9" x14ac:dyDescent="0.2">
      <c r="A2920" s="1">
        <v>91400124</v>
      </c>
      <c r="B2920" s="3" t="s">
        <v>19</v>
      </c>
      <c r="C2920" s="1">
        <v>14</v>
      </c>
      <c r="D2920" s="1">
        <v>48</v>
      </c>
      <c r="E2920" s="1">
        <v>21562</v>
      </c>
      <c r="H2920" s="1">
        <v>16282</v>
      </c>
      <c r="I2920" s="1">
        <v>109526</v>
      </c>
    </row>
    <row r="2921" spans="1:9" x14ac:dyDescent="0.2">
      <c r="A2921" s="1">
        <v>91500124</v>
      </c>
      <c r="B2921" s="3" t="s">
        <v>19</v>
      </c>
      <c r="C2921" s="1">
        <v>15</v>
      </c>
      <c r="D2921" s="1">
        <v>48</v>
      </c>
      <c r="E2921" s="1">
        <v>22812</v>
      </c>
      <c r="H2921" s="1">
        <v>18622</v>
      </c>
      <c r="I2921" s="1">
        <v>125808</v>
      </c>
    </row>
    <row r="2922" spans="1:9" x14ac:dyDescent="0.2">
      <c r="A2922" s="1">
        <v>91600124</v>
      </c>
      <c r="B2922" s="3" t="s">
        <v>19</v>
      </c>
      <c r="C2922" s="1">
        <v>16</v>
      </c>
      <c r="D2922" s="1">
        <v>48</v>
      </c>
      <c r="E2922" s="1">
        <v>24062</v>
      </c>
      <c r="H2922" s="1">
        <v>20962</v>
      </c>
      <c r="I2922" s="1">
        <v>144430</v>
      </c>
    </row>
    <row r="2923" spans="1:9" x14ac:dyDescent="0.2">
      <c r="A2923" s="1">
        <v>91700124</v>
      </c>
      <c r="B2923" s="3" t="s">
        <v>19</v>
      </c>
      <c r="C2923" s="1">
        <v>17</v>
      </c>
      <c r="D2923" s="1">
        <v>48</v>
      </c>
      <c r="E2923" s="1">
        <v>25625</v>
      </c>
      <c r="H2923" s="1">
        <v>23302</v>
      </c>
      <c r="I2923" s="1">
        <v>165392</v>
      </c>
    </row>
    <row r="2924" spans="1:9" x14ac:dyDescent="0.2">
      <c r="A2924" s="1">
        <v>91800124</v>
      </c>
      <c r="B2924" s="3" t="s">
        <v>19</v>
      </c>
      <c r="C2924" s="1">
        <v>18</v>
      </c>
      <c r="D2924" s="1">
        <v>48</v>
      </c>
      <c r="E2924" s="1">
        <v>27187</v>
      </c>
      <c r="H2924" s="1">
        <v>26617</v>
      </c>
      <c r="I2924" s="1">
        <v>188694</v>
      </c>
    </row>
    <row r="2925" spans="1:9" x14ac:dyDescent="0.2">
      <c r="A2925" s="1">
        <v>91900124</v>
      </c>
      <c r="B2925" s="3" t="s">
        <v>19</v>
      </c>
      <c r="C2925" s="1">
        <v>19</v>
      </c>
      <c r="D2925" s="1">
        <v>48</v>
      </c>
      <c r="E2925" s="1">
        <v>28750</v>
      </c>
      <c r="H2925" s="1">
        <v>29932</v>
      </c>
      <c r="I2925" s="1">
        <v>215311</v>
      </c>
    </row>
    <row r="2926" spans="1:9" x14ac:dyDescent="0.2">
      <c r="A2926" s="1">
        <v>92000124</v>
      </c>
      <c r="B2926" s="3" t="s">
        <v>19</v>
      </c>
      <c r="C2926" s="1">
        <v>20</v>
      </c>
      <c r="D2926" s="1">
        <v>48</v>
      </c>
      <c r="E2926" s="1">
        <v>30312</v>
      </c>
      <c r="H2926" s="1">
        <v>33247</v>
      </c>
      <c r="I2926" s="1">
        <v>245243</v>
      </c>
    </row>
    <row r="2927" spans="1:9" x14ac:dyDescent="0.2">
      <c r="A2927" s="1">
        <v>92100124</v>
      </c>
      <c r="B2927" s="3" t="s">
        <v>19</v>
      </c>
      <c r="C2927" s="1">
        <v>21</v>
      </c>
      <c r="D2927" s="1">
        <v>48</v>
      </c>
      <c r="E2927" s="1">
        <v>31875</v>
      </c>
      <c r="H2927" s="1">
        <v>36562</v>
      </c>
      <c r="I2927" s="1">
        <v>278490</v>
      </c>
    </row>
    <row r="2928" spans="1:9" x14ac:dyDescent="0.2">
      <c r="A2928" s="1">
        <v>92200124</v>
      </c>
      <c r="B2928" s="3" t="s">
        <v>19</v>
      </c>
      <c r="C2928" s="1">
        <v>22</v>
      </c>
      <c r="D2928" s="1">
        <v>48</v>
      </c>
      <c r="E2928" s="1">
        <v>33750</v>
      </c>
      <c r="H2928" s="1">
        <v>41047</v>
      </c>
      <c r="I2928" s="1">
        <v>315052</v>
      </c>
    </row>
    <row r="2929" spans="1:9" x14ac:dyDescent="0.2">
      <c r="A2929" s="1">
        <v>92300124</v>
      </c>
      <c r="B2929" s="3" t="s">
        <v>19</v>
      </c>
      <c r="C2929" s="1">
        <v>23</v>
      </c>
      <c r="D2929" s="1">
        <v>48</v>
      </c>
      <c r="E2929" s="1">
        <v>35625</v>
      </c>
      <c r="H2929" s="1">
        <v>45532</v>
      </c>
      <c r="I2929" s="1">
        <v>356099</v>
      </c>
    </row>
    <row r="2930" spans="1:9" x14ac:dyDescent="0.2">
      <c r="A2930" s="1">
        <v>92400124</v>
      </c>
      <c r="B2930" s="3" t="s">
        <v>19</v>
      </c>
      <c r="C2930" s="1">
        <v>24</v>
      </c>
      <c r="D2930" s="1">
        <v>48</v>
      </c>
      <c r="E2930" s="1">
        <v>37500</v>
      </c>
      <c r="H2930" s="1">
        <v>50017</v>
      </c>
      <c r="I2930" s="1">
        <v>401631</v>
      </c>
    </row>
    <row r="2931" spans="1:9" x14ac:dyDescent="0.2">
      <c r="A2931" s="1">
        <v>92500124</v>
      </c>
      <c r="B2931" s="3" t="s">
        <v>19</v>
      </c>
      <c r="C2931" s="1">
        <v>25</v>
      </c>
      <c r="D2931" s="1">
        <v>48</v>
      </c>
      <c r="E2931" s="1">
        <v>39375</v>
      </c>
      <c r="H2931" s="1">
        <v>54502</v>
      </c>
      <c r="I2931" s="1">
        <v>451648</v>
      </c>
    </row>
    <row r="2932" spans="1:9" x14ac:dyDescent="0.2">
      <c r="A2932" s="1">
        <v>92600124</v>
      </c>
      <c r="B2932" s="3" t="s">
        <v>19</v>
      </c>
      <c r="C2932" s="1">
        <v>26</v>
      </c>
      <c r="D2932" s="1">
        <v>48</v>
      </c>
      <c r="E2932" s="1">
        <v>41250</v>
      </c>
      <c r="H2932" s="1">
        <v>60352</v>
      </c>
      <c r="I2932" s="1">
        <v>506150</v>
      </c>
    </row>
    <row r="2933" spans="1:9" x14ac:dyDescent="0.2">
      <c r="A2933" s="1">
        <v>92700124</v>
      </c>
      <c r="B2933" s="3" t="s">
        <v>19</v>
      </c>
      <c r="C2933" s="1">
        <v>27</v>
      </c>
      <c r="D2933" s="1">
        <v>48</v>
      </c>
      <c r="E2933" s="1">
        <v>43437</v>
      </c>
      <c r="H2933" s="1">
        <v>66202</v>
      </c>
      <c r="I2933" s="1">
        <v>566502</v>
      </c>
    </row>
    <row r="2934" spans="1:9" x14ac:dyDescent="0.2">
      <c r="A2934" s="1">
        <v>92800124</v>
      </c>
      <c r="B2934" s="3" t="s">
        <v>19</v>
      </c>
      <c r="C2934" s="1">
        <v>28</v>
      </c>
      <c r="D2934" s="1">
        <v>48</v>
      </c>
      <c r="E2934" s="1">
        <v>45625</v>
      </c>
      <c r="H2934" s="1">
        <v>72052</v>
      </c>
      <c r="I2934" s="1">
        <v>632704</v>
      </c>
    </row>
    <row r="2935" spans="1:9" x14ac:dyDescent="0.2">
      <c r="A2935" s="1">
        <v>92900124</v>
      </c>
      <c r="B2935" s="3" t="s">
        <v>19</v>
      </c>
      <c r="C2935" s="1">
        <v>29</v>
      </c>
      <c r="D2935" s="1">
        <v>48</v>
      </c>
      <c r="E2935" s="1">
        <v>47812</v>
      </c>
      <c r="H2935" s="1">
        <v>77902</v>
      </c>
      <c r="I2935" s="1">
        <v>704756</v>
      </c>
    </row>
    <row r="2936" spans="1:9" x14ac:dyDescent="0.2">
      <c r="A2936" s="1">
        <v>93000124</v>
      </c>
      <c r="B2936" s="3" t="s">
        <v>19</v>
      </c>
      <c r="C2936" s="1">
        <v>30</v>
      </c>
      <c r="D2936" s="1">
        <v>48</v>
      </c>
      <c r="E2936" s="1">
        <v>50000</v>
      </c>
      <c r="H2936" s="1">
        <v>85312</v>
      </c>
      <c r="I2936" s="1">
        <v>782658</v>
      </c>
    </row>
    <row r="2937" spans="1:9" x14ac:dyDescent="0.2">
      <c r="A2937" s="1">
        <v>93100124</v>
      </c>
      <c r="B2937" s="3" t="s">
        <v>19</v>
      </c>
      <c r="C2937" s="1">
        <v>31</v>
      </c>
      <c r="D2937" s="1">
        <v>48</v>
      </c>
      <c r="E2937" s="1">
        <v>52187</v>
      </c>
      <c r="H2937" s="1">
        <v>92722</v>
      </c>
      <c r="I2937" s="1">
        <v>867970</v>
      </c>
    </row>
    <row r="2938" spans="1:9" x14ac:dyDescent="0.2">
      <c r="A2938" s="1">
        <v>93200124</v>
      </c>
      <c r="B2938" s="3" t="s">
        <v>19</v>
      </c>
      <c r="C2938" s="1">
        <v>32</v>
      </c>
      <c r="D2938" s="1">
        <v>48</v>
      </c>
      <c r="E2938" s="1">
        <v>54687</v>
      </c>
      <c r="H2938" s="1">
        <v>100132</v>
      </c>
      <c r="I2938" s="1">
        <v>960692</v>
      </c>
    </row>
    <row r="2939" spans="1:9" x14ac:dyDescent="0.2">
      <c r="A2939" s="1">
        <v>93300124</v>
      </c>
      <c r="B2939" s="3" t="s">
        <v>19</v>
      </c>
      <c r="C2939" s="1">
        <v>33</v>
      </c>
      <c r="D2939" s="1">
        <v>48</v>
      </c>
      <c r="E2939" s="1">
        <v>57187</v>
      </c>
      <c r="H2939" s="1">
        <v>107542</v>
      </c>
      <c r="I2939" s="1">
        <v>1060824</v>
      </c>
    </row>
    <row r="2940" spans="1:9" x14ac:dyDescent="0.2">
      <c r="A2940" s="1">
        <v>93400124</v>
      </c>
      <c r="B2940" s="3" t="s">
        <v>19</v>
      </c>
      <c r="C2940" s="1">
        <v>34</v>
      </c>
      <c r="D2940" s="1">
        <v>48</v>
      </c>
      <c r="E2940" s="1">
        <v>59687</v>
      </c>
      <c r="H2940" s="1">
        <v>116707</v>
      </c>
      <c r="I2940" s="1">
        <v>1168366</v>
      </c>
    </row>
    <row r="2941" spans="1:9" x14ac:dyDescent="0.2">
      <c r="A2941" s="1">
        <v>93500124</v>
      </c>
      <c r="B2941" s="3" t="s">
        <v>19</v>
      </c>
      <c r="C2941" s="1">
        <v>35</v>
      </c>
      <c r="D2941" s="1">
        <v>48</v>
      </c>
      <c r="E2941" s="1">
        <v>62187</v>
      </c>
      <c r="H2941" s="1">
        <v>125872</v>
      </c>
      <c r="I2941" s="1">
        <v>1285073</v>
      </c>
    </row>
    <row r="2942" spans="1:9" x14ac:dyDescent="0.2">
      <c r="A2942" s="1">
        <v>93600124</v>
      </c>
      <c r="B2942" s="3" t="s">
        <v>19</v>
      </c>
      <c r="C2942" s="1">
        <v>36</v>
      </c>
      <c r="D2942" s="1">
        <v>48</v>
      </c>
      <c r="E2942" s="1">
        <v>64687</v>
      </c>
      <c r="H2942" s="1">
        <v>135037</v>
      </c>
      <c r="I2942" s="1">
        <v>1410945</v>
      </c>
    </row>
    <row r="2943" spans="1:9" x14ac:dyDescent="0.2">
      <c r="A2943" s="1">
        <v>93700124</v>
      </c>
      <c r="B2943" s="3" t="s">
        <v>19</v>
      </c>
      <c r="C2943" s="1">
        <v>37</v>
      </c>
      <c r="D2943" s="1">
        <v>48</v>
      </c>
      <c r="E2943" s="1">
        <v>67500</v>
      </c>
      <c r="H2943" s="1">
        <v>144202</v>
      </c>
      <c r="I2943" s="1">
        <v>1545982</v>
      </c>
    </row>
    <row r="2944" spans="1:9" x14ac:dyDescent="0.2">
      <c r="A2944" s="1">
        <v>93800124</v>
      </c>
      <c r="B2944" s="3" t="s">
        <v>19</v>
      </c>
      <c r="C2944" s="1">
        <v>38</v>
      </c>
      <c r="D2944" s="1">
        <v>48</v>
      </c>
      <c r="E2944" s="1">
        <v>70312</v>
      </c>
      <c r="H2944" s="1">
        <v>155317</v>
      </c>
      <c r="I2944" s="1">
        <v>1690184</v>
      </c>
    </row>
    <row r="2945" spans="1:9" x14ac:dyDescent="0.2">
      <c r="A2945" s="1">
        <v>93900124</v>
      </c>
      <c r="B2945" s="3" t="s">
        <v>19</v>
      </c>
      <c r="C2945" s="1">
        <v>39</v>
      </c>
      <c r="D2945" s="1">
        <v>48</v>
      </c>
      <c r="E2945" s="1">
        <v>73125</v>
      </c>
      <c r="H2945" s="1">
        <v>166432</v>
      </c>
      <c r="I2945" s="1">
        <v>1845501</v>
      </c>
    </row>
    <row r="2946" spans="1:9" x14ac:dyDescent="0.2">
      <c r="A2946" s="1">
        <v>94000124</v>
      </c>
      <c r="B2946" s="3" t="s">
        <v>19</v>
      </c>
      <c r="C2946" s="1">
        <v>40</v>
      </c>
      <c r="D2946" s="1">
        <v>48</v>
      </c>
      <c r="E2946" s="1">
        <v>75937</v>
      </c>
      <c r="H2946" s="1">
        <v>177547</v>
      </c>
      <c r="I2946" s="1">
        <v>2011933</v>
      </c>
    </row>
    <row r="2947" spans="1:9" x14ac:dyDescent="0.2">
      <c r="A2947" s="1">
        <v>94100124</v>
      </c>
      <c r="B2947" s="3" t="s">
        <v>19</v>
      </c>
      <c r="C2947" s="1">
        <v>41</v>
      </c>
      <c r="D2947" s="1">
        <v>48</v>
      </c>
      <c r="E2947" s="1">
        <v>78750</v>
      </c>
      <c r="H2947" s="1">
        <v>188662</v>
      </c>
      <c r="I2947" s="1">
        <v>2189480</v>
      </c>
    </row>
    <row r="2948" spans="1:9" x14ac:dyDescent="0.2">
      <c r="A2948" s="1">
        <v>94200124</v>
      </c>
      <c r="B2948" s="3" t="s">
        <v>19</v>
      </c>
      <c r="C2948" s="1">
        <v>42</v>
      </c>
      <c r="D2948" s="1">
        <v>48</v>
      </c>
      <c r="E2948" s="1">
        <v>81875</v>
      </c>
      <c r="H2948" s="1">
        <v>201922</v>
      </c>
      <c r="I2948" s="1">
        <v>2378142</v>
      </c>
    </row>
    <row r="2949" spans="1:9" x14ac:dyDescent="0.2">
      <c r="A2949" s="1">
        <v>94300124</v>
      </c>
      <c r="B2949" s="3" t="s">
        <v>19</v>
      </c>
      <c r="C2949" s="1">
        <v>43</v>
      </c>
      <c r="D2949" s="1">
        <v>48</v>
      </c>
      <c r="E2949" s="1">
        <v>85000</v>
      </c>
      <c r="H2949" s="1">
        <v>215182</v>
      </c>
      <c r="I2949" s="1">
        <v>2580064</v>
      </c>
    </row>
    <row r="2950" spans="1:9" x14ac:dyDescent="0.2">
      <c r="A2950" s="1">
        <v>94400124</v>
      </c>
      <c r="B2950" s="3" t="s">
        <v>19</v>
      </c>
      <c r="C2950" s="1">
        <v>44</v>
      </c>
      <c r="D2950" s="1">
        <v>48</v>
      </c>
      <c r="E2950" s="1">
        <v>88125</v>
      </c>
      <c r="H2950" s="1">
        <v>228442</v>
      </c>
      <c r="I2950" s="1">
        <v>2795246</v>
      </c>
    </row>
    <row r="2951" spans="1:9" x14ac:dyDescent="0.2">
      <c r="A2951" s="1">
        <v>94500124</v>
      </c>
      <c r="B2951" s="3" t="s">
        <v>19</v>
      </c>
      <c r="C2951" s="1">
        <v>45</v>
      </c>
      <c r="D2951" s="1">
        <v>48</v>
      </c>
      <c r="E2951" s="1">
        <v>91250</v>
      </c>
      <c r="H2951" s="1">
        <v>241702</v>
      </c>
      <c r="I2951" s="1">
        <v>3023688</v>
      </c>
    </row>
    <row r="2952" spans="1:9" x14ac:dyDescent="0.2">
      <c r="A2952" s="1">
        <v>94600124</v>
      </c>
      <c r="B2952" s="3" t="s">
        <v>19</v>
      </c>
      <c r="C2952" s="1">
        <v>46</v>
      </c>
      <c r="D2952" s="1">
        <v>48</v>
      </c>
      <c r="E2952" s="1">
        <v>94375</v>
      </c>
      <c r="H2952" s="1">
        <v>257302</v>
      </c>
      <c r="I2952" s="1">
        <v>3265390</v>
      </c>
    </row>
    <row r="2953" spans="1:9" x14ac:dyDescent="0.2">
      <c r="A2953" s="1">
        <v>94700124</v>
      </c>
      <c r="B2953" s="3" t="s">
        <v>19</v>
      </c>
      <c r="C2953" s="1">
        <v>47</v>
      </c>
      <c r="D2953" s="1">
        <v>48</v>
      </c>
      <c r="E2953" s="1">
        <v>97812</v>
      </c>
      <c r="H2953" s="1">
        <v>272902</v>
      </c>
      <c r="I2953" s="1">
        <v>3522692</v>
      </c>
    </row>
    <row r="2954" spans="1:9" x14ac:dyDescent="0.2">
      <c r="A2954" s="1">
        <v>94800124</v>
      </c>
      <c r="B2954" s="3" t="s">
        <v>19</v>
      </c>
      <c r="C2954" s="1">
        <v>48</v>
      </c>
      <c r="D2954" s="1">
        <v>48</v>
      </c>
      <c r="E2954" s="1">
        <v>101250</v>
      </c>
      <c r="H2954" s="1">
        <v>288502</v>
      </c>
      <c r="I2954" s="1">
        <v>3795594</v>
      </c>
    </row>
    <row r="2955" spans="1:9" x14ac:dyDescent="0.2">
      <c r="A2955" s="1">
        <v>94900124</v>
      </c>
      <c r="B2955" s="3" t="s">
        <v>19</v>
      </c>
      <c r="C2955" s="1">
        <v>49</v>
      </c>
      <c r="D2955" s="1">
        <v>48</v>
      </c>
      <c r="E2955" s="1">
        <v>104687</v>
      </c>
      <c r="H2955" s="1">
        <v>304102</v>
      </c>
      <c r="I2955" s="1">
        <v>4084096</v>
      </c>
    </row>
    <row r="2956" spans="1:9" x14ac:dyDescent="0.2">
      <c r="A2956" s="1">
        <v>95000124</v>
      </c>
      <c r="B2956" s="3" t="s">
        <v>19</v>
      </c>
      <c r="C2956" s="1">
        <v>50</v>
      </c>
      <c r="D2956" s="1">
        <v>48</v>
      </c>
      <c r="E2956" s="1">
        <v>108125</v>
      </c>
      <c r="H2956" s="1">
        <v>322237</v>
      </c>
      <c r="I2956" s="1">
        <v>4388198</v>
      </c>
    </row>
    <row r="2957" spans="1:9" x14ac:dyDescent="0.2">
      <c r="A2957" s="1">
        <v>90100125</v>
      </c>
      <c r="B2957" s="3" t="s">
        <v>19</v>
      </c>
      <c r="C2957" s="1">
        <v>1</v>
      </c>
      <c r="D2957" s="1">
        <v>48</v>
      </c>
      <c r="E2957" s="1">
        <v>15000</v>
      </c>
      <c r="H2957" s="1">
        <v>1901</v>
      </c>
      <c r="I2957" s="1">
        <v>75000</v>
      </c>
    </row>
    <row r="2958" spans="1:9" x14ac:dyDescent="0.2">
      <c r="A2958" s="1">
        <v>90200125</v>
      </c>
      <c r="B2958" s="3" t="s">
        <v>19</v>
      </c>
      <c r="C2958" s="1">
        <v>2</v>
      </c>
      <c r="D2958" s="1">
        <v>48</v>
      </c>
      <c r="E2958" s="1">
        <v>15937</v>
      </c>
      <c r="H2958" s="1">
        <v>2661</v>
      </c>
      <c r="I2958" s="1">
        <v>76901</v>
      </c>
    </row>
    <row r="2959" spans="1:9" x14ac:dyDescent="0.2">
      <c r="A2959" s="1">
        <v>90300125</v>
      </c>
      <c r="B2959" s="3" t="s">
        <v>19</v>
      </c>
      <c r="C2959" s="1">
        <v>3</v>
      </c>
      <c r="D2959" s="1">
        <v>48</v>
      </c>
      <c r="E2959" s="1">
        <v>16875</v>
      </c>
      <c r="H2959" s="1">
        <v>3422</v>
      </c>
      <c r="I2959" s="1">
        <v>79562</v>
      </c>
    </row>
    <row r="2960" spans="1:9" x14ac:dyDescent="0.2">
      <c r="A2960" s="1">
        <v>90400125</v>
      </c>
      <c r="B2960" s="3" t="s">
        <v>19</v>
      </c>
      <c r="C2960" s="1">
        <v>4</v>
      </c>
      <c r="D2960" s="1">
        <v>48</v>
      </c>
      <c r="E2960" s="1">
        <v>17812</v>
      </c>
      <c r="H2960" s="1">
        <v>4182</v>
      </c>
      <c r="I2960" s="1">
        <v>82984</v>
      </c>
    </row>
    <row r="2961" spans="1:9" x14ac:dyDescent="0.2">
      <c r="A2961" s="1">
        <v>90500125</v>
      </c>
      <c r="B2961" s="3" t="s">
        <v>19</v>
      </c>
      <c r="C2961" s="1">
        <v>5</v>
      </c>
      <c r="D2961" s="1">
        <v>48</v>
      </c>
      <c r="E2961" s="1">
        <v>18750</v>
      </c>
      <c r="H2961" s="1">
        <v>4943</v>
      </c>
      <c r="I2961" s="1">
        <v>87166</v>
      </c>
    </row>
    <row r="2962" spans="1:9" x14ac:dyDescent="0.2">
      <c r="A2962" s="1">
        <v>90600125</v>
      </c>
      <c r="B2962" s="3" t="s">
        <v>19</v>
      </c>
      <c r="C2962" s="1">
        <v>6</v>
      </c>
      <c r="D2962" s="1">
        <v>48</v>
      </c>
      <c r="E2962" s="1">
        <v>19687</v>
      </c>
      <c r="H2962" s="1">
        <v>6210</v>
      </c>
      <c r="I2962" s="1">
        <v>92109</v>
      </c>
    </row>
    <row r="2963" spans="1:9" x14ac:dyDescent="0.2">
      <c r="A2963" s="1">
        <v>90700125</v>
      </c>
      <c r="B2963" s="3" t="s">
        <v>19</v>
      </c>
      <c r="C2963" s="1">
        <v>7</v>
      </c>
      <c r="D2963" s="1">
        <v>48</v>
      </c>
      <c r="E2963" s="1">
        <v>21093</v>
      </c>
      <c r="H2963" s="1">
        <v>7478</v>
      </c>
      <c r="I2963" s="1">
        <v>98319</v>
      </c>
    </row>
    <row r="2964" spans="1:9" x14ac:dyDescent="0.2">
      <c r="A2964" s="1">
        <v>90800125</v>
      </c>
      <c r="B2964" s="3" t="s">
        <v>19</v>
      </c>
      <c r="C2964" s="1">
        <v>8</v>
      </c>
      <c r="D2964" s="1">
        <v>48</v>
      </c>
      <c r="E2964" s="1">
        <v>22500</v>
      </c>
      <c r="H2964" s="1">
        <v>8745</v>
      </c>
      <c r="I2964" s="1">
        <v>105797</v>
      </c>
    </row>
    <row r="2965" spans="1:9" x14ac:dyDescent="0.2">
      <c r="A2965" s="1">
        <v>90900125</v>
      </c>
      <c r="B2965" s="3" t="s">
        <v>19</v>
      </c>
      <c r="C2965" s="1">
        <v>9</v>
      </c>
      <c r="D2965" s="1">
        <v>48</v>
      </c>
      <c r="E2965" s="1">
        <v>23906</v>
      </c>
      <c r="H2965" s="1">
        <v>10013</v>
      </c>
      <c r="I2965" s="1">
        <v>114542</v>
      </c>
    </row>
    <row r="2966" spans="1:9" x14ac:dyDescent="0.2">
      <c r="A2966" s="1">
        <v>91000125</v>
      </c>
      <c r="B2966" s="3" t="s">
        <v>19</v>
      </c>
      <c r="C2966" s="1">
        <v>10</v>
      </c>
      <c r="D2966" s="1">
        <v>48</v>
      </c>
      <c r="E2966" s="1">
        <v>25312</v>
      </c>
      <c r="H2966" s="1">
        <v>12041</v>
      </c>
      <c r="I2966" s="1">
        <v>124555</v>
      </c>
    </row>
    <row r="2967" spans="1:9" x14ac:dyDescent="0.2">
      <c r="A2967" s="1">
        <v>91100125</v>
      </c>
      <c r="B2967" s="3" t="s">
        <v>19</v>
      </c>
      <c r="C2967" s="1">
        <v>11</v>
      </c>
      <c r="D2967" s="1">
        <v>48</v>
      </c>
      <c r="E2967" s="1">
        <v>26718</v>
      </c>
      <c r="H2967" s="1">
        <v>14069</v>
      </c>
      <c r="I2967" s="1">
        <v>136596</v>
      </c>
    </row>
    <row r="2968" spans="1:9" x14ac:dyDescent="0.2">
      <c r="A2968" s="1">
        <v>91200125</v>
      </c>
      <c r="B2968" s="3" t="s">
        <v>19</v>
      </c>
      <c r="C2968" s="1">
        <v>12</v>
      </c>
      <c r="D2968" s="1">
        <v>48</v>
      </c>
      <c r="E2968" s="1">
        <v>28593</v>
      </c>
      <c r="H2968" s="1">
        <v>16097</v>
      </c>
      <c r="I2968" s="1">
        <v>150665</v>
      </c>
    </row>
    <row r="2969" spans="1:9" x14ac:dyDescent="0.2">
      <c r="A2969" s="1">
        <v>91300125</v>
      </c>
      <c r="B2969" s="3" t="s">
        <v>19</v>
      </c>
      <c r="C2969" s="1">
        <v>13</v>
      </c>
      <c r="D2969" s="1">
        <v>48</v>
      </c>
      <c r="E2969" s="1">
        <v>30468</v>
      </c>
      <c r="H2969" s="1">
        <v>18125</v>
      </c>
      <c r="I2969" s="1">
        <v>166762</v>
      </c>
    </row>
    <row r="2970" spans="1:9" x14ac:dyDescent="0.2">
      <c r="A2970" s="1">
        <v>91400125</v>
      </c>
      <c r="B2970" s="3" t="s">
        <v>19</v>
      </c>
      <c r="C2970" s="1">
        <v>14</v>
      </c>
      <c r="D2970" s="1">
        <v>48</v>
      </c>
      <c r="E2970" s="1">
        <v>32343</v>
      </c>
      <c r="H2970" s="1">
        <v>21167</v>
      </c>
      <c r="I2970" s="1">
        <v>184887</v>
      </c>
    </row>
    <row r="2971" spans="1:9" x14ac:dyDescent="0.2">
      <c r="A2971" s="1">
        <v>91500125</v>
      </c>
      <c r="B2971" s="3" t="s">
        <v>19</v>
      </c>
      <c r="C2971" s="1">
        <v>15</v>
      </c>
      <c r="D2971" s="1">
        <v>48</v>
      </c>
      <c r="E2971" s="1">
        <v>34218</v>
      </c>
      <c r="H2971" s="1">
        <v>24209</v>
      </c>
      <c r="I2971" s="1">
        <v>206054</v>
      </c>
    </row>
    <row r="2972" spans="1:9" x14ac:dyDescent="0.2">
      <c r="A2972" s="1">
        <v>91600125</v>
      </c>
      <c r="B2972" s="3" t="s">
        <v>19</v>
      </c>
      <c r="C2972" s="1">
        <v>16</v>
      </c>
      <c r="D2972" s="1">
        <v>48</v>
      </c>
      <c r="E2972" s="1">
        <v>36093</v>
      </c>
      <c r="H2972" s="1">
        <v>27251</v>
      </c>
      <c r="I2972" s="1">
        <v>230263</v>
      </c>
    </row>
    <row r="2973" spans="1:9" x14ac:dyDescent="0.2">
      <c r="A2973" s="1">
        <v>91700125</v>
      </c>
      <c r="B2973" s="3" t="s">
        <v>19</v>
      </c>
      <c r="C2973" s="1">
        <v>17</v>
      </c>
      <c r="D2973" s="1">
        <v>48</v>
      </c>
      <c r="E2973" s="1">
        <v>38437</v>
      </c>
      <c r="H2973" s="1">
        <v>30293</v>
      </c>
      <c r="I2973" s="1">
        <v>257514</v>
      </c>
    </row>
    <row r="2974" spans="1:9" x14ac:dyDescent="0.2">
      <c r="A2974" s="1">
        <v>91800125</v>
      </c>
      <c r="B2974" s="3" t="s">
        <v>19</v>
      </c>
      <c r="C2974" s="1">
        <v>18</v>
      </c>
      <c r="D2974" s="1">
        <v>48</v>
      </c>
      <c r="E2974" s="1">
        <v>40781</v>
      </c>
      <c r="H2974" s="1">
        <v>34602</v>
      </c>
      <c r="I2974" s="1">
        <v>287807</v>
      </c>
    </row>
    <row r="2975" spans="1:9" x14ac:dyDescent="0.2">
      <c r="A2975" s="1">
        <v>91900125</v>
      </c>
      <c r="B2975" s="3" t="s">
        <v>19</v>
      </c>
      <c r="C2975" s="1">
        <v>19</v>
      </c>
      <c r="D2975" s="1">
        <v>48</v>
      </c>
      <c r="E2975" s="1">
        <v>43125</v>
      </c>
      <c r="H2975" s="1">
        <v>38912</v>
      </c>
      <c r="I2975" s="1">
        <v>322409</v>
      </c>
    </row>
    <row r="2976" spans="1:9" x14ac:dyDescent="0.2">
      <c r="A2976" s="1">
        <v>92000125</v>
      </c>
      <c r="B2976" s="3" t="s">
        <v>19</v>
      </c>
      <c r="C2976" s="1">
        <v>20</v>
      </c>
      <c r="D2976" s="1">
        <v>48</v>
      </c>
      <c r="E2976" s="1">
        <v>45468</v>
      </c>
      <c r="H2976" s="1">
        <v>43221</v>
      </c>
      <c r="I2976" s="1">
        <v>361321</v>
      </c>
    </row>
    <row r="2977" spans="1:9" x14ac:dyDescent="0.2">
      <c r="A2977" s="1">
        <v>92100125</v>
      </c>
      <c r="B2977" s="3" t="s">
        <v>19</v>
      </c>
      <c r="C2977" s="1">
        <v>21</v>
      </c>
      <c r="D2977" s="1">
        <v>48</v>
      </c>
      <c r="E2977" s="1">
        <v>47812</v>
      </c>
      <c r="H2977" s="1">
        <v>47531</v>
      </c>
      <c r="I2977" s="1">
        <v>404542</v>
      </c>
    </row>
    <row r="2978" spans="1:9" x14ac:dyDescent="0.2">
      <c r="A2978" s="1">
        <v>92200125</v>
      </c>
      <c r="B2978" s="3" t="s">
        <v>19</v>
      </c>
      <c r="C2978" s="1">
        <v>22</v>
      </c>
      <c r="D2978" s="1">
        <v>48</v>
      </c>
      <c r="E2978" s="1">
        <v>50625</v>
      </c>
      <c r="H2978" s="1">
        <v>53361</v>
      </c>
      <c r="I2978" s="1">
        <v>452073</v>
      </c>
    </row>
    <row r="2979" spans="1:9" x14ac:dyDescent="0.2">
      <c r="A2979" s="1">
        <v>92300125</v>
      </c>
      <c r="B2979" s="3" t="s">
        <v>19</v>
      </c>
      <c r="C2979" s="1">
        <v>23</v>
      </c>
      <c r="D2979" s="1">
        <v>48</v>
      </c>
      <c r="E2979" s="1">
        <v>53437</v>
      </c>
      <c r="H2979" s="1">
        <v>59192</v>
      </c>
      <c r="I2979" s="1">
        <v>505434</v>
      </c>
    </row>
    <row r="2980" spans="1:9" x14ac:dyDescent="0.2">
      <c r="A2980" s="1">
        <v>92400125</v>
      </c>
      <c r="B2980" s="3" t="s">
        <v>19</v>
      </c>
      <c r="C2980" s="1">
        <v>24</v>
      </c>
      <c r="D2980" s="1">
        <v>48</v>
      </c>
      <c r="E2980" s="1">
        <v>56250</v>
      </c>
      <c r="H2980" s="1">
        <v>65022</v>
      </c>
      <c r="I2980" s="1">
        <v>564626</v>
      </c>
    </row>
    <row r="2981" spans="1:9" x14ac:dyDescent="0.2">
      <c r="A2981" s="1">
        <v>92500125</v>
      </c>
      <c r="B2981" s="3" t="s">
        <v>19</v>
      </c>
      <c r="C2981" s="1">
        <v>25</v>
      </c>
      <c r="D2981" s="1">
        <v>48</v>
      </c>
      <c r="E2981" s="1">
        <v>59062</v>
      </c>
      <c r="H2981" s="1">
        <v>70853</v>
      </c>
      <c r="I2981" s="1">
        <v>629648</v>
      </c>
    </row>
    <row r="2982" spans="1:9" x14ac:dyDescent="0.2">
      <c r="A2982" s="1">
        <v>92600125</v>
      </c>
      <c r="B2982" s="3" t="s">
        <v>19</v>
      </c>
      <c r="C2982" s="1">
        <v>26</v>
      </c>
      <c r="D2982" s="1">
        <v>48</v>
      </c>
      <c r="E2982" s="1">
        <v>61875</v>
      </c>
      <c r="H2982" s="1">
        <v>78458</v>
      </c>
      <c r="I2982" s="1">
        <v>700501</v>
      </c>
    </row>
    <row r="2983" spans="1:9" x14ac:dyDescent="0.2">
      <c r="A2983" s="1">
        <v>92700125</v>
      </c>
      <c r="B2983" s="3" t="s">
        <v>19</v>
      </c>
      <c r="C2983" s="1">
        <v>27</v>
      </c>
      <c r="D2983" s="1">
        <v>48</v>
      </c>
      <c r="E2983" s="1">
        <v>65156</v>
      </c>
      <c r="H2983" s="1">
        <v>86063</v>
      </c>
      <c r="I2983" s="1">
        <v>778959</v>
      </c>
    </row>
    <row r="2984" spans="1:9" x14ac:dyDescent="0.2">
      <c r="A2984" s="1">
        <v>92800125</v>
      </c>
      <c r="B2984" s="3" t="s">
        <v>19</v>
      </c>
      <c r="C2984" s="1">
        <v>28</v>
      </c>
      <c r="D2984" s="1">
        <v>48</v>
      </c>
      <c r="E2984" s="1">
        <v>68437</v>
      </c>
      <c r="H2984" s="1">
        <v>93668</v>
      </c>
      <c r="I2984" s="1">
        <v>865022</v>
      </c>
    </row>
    <row r="2985" spans="1:9" x14ac:dyDescent="0.2">
      <c r="A2985" s="1">
        <v>92900125</v>
      </c>
      <c r="B2985" s="3" t="s">
        <v>19</v>
      </c>
      <c r="C2985" s="1">
        <v>29</v>
      </c>
      <c r="D2985" s="1">
        <v>48</v>
      </c>
      <c r="E2985" s="1">
        <v>71718</v>
      </c>
      <c r="H2985" s="1">
        <v>101273</v>
      </c>
      <c r="I2985" s="1">
        <v>958690</v>
      </c>
    </row>
    <row r="2986" spans="1:9" x14ac:dyDescent="0.2">
      <c r="A2986" s="1">
        <v>93000125</v>
      </c>
      <c r="B2986" s="3" t="s">
        <v>19</v>
      </c>
      <c r="C2986" s="1">
        <v>30</v>
      </c>
      <c r="D2986" s="1">
        <v>48</v>
      </c>
      <c r="E2986" s="1">
        <v>75000</v>
      </c>
      <c r="H2986" s="1">
        <v>110906</v>
      </c>
      <c r="I2986" s="1">
        <v>1059963</v>
      </c>
    </row>
    <row r="2987" spans="1:9" x14ac:dyDescent="0.2">
      <c r="A2987" s="1">
        <v>93100125</v>
      </c>
      <c r="B2987" s="3" t="s">
        <v>19</v>
      </c>
      <c r="C2987" s="1">
        <v>31</v>
      </c>
      <c r="D2987" s="1">
        <v>48</v>
      </c>
      <c r="E2987" s="1">
        <v>78281</v>
      </c>
      <c r="H2987" s="1">
        <v>120539</v>
      </c>
      <c r="I2987" s="1">
        <v>1170869</v>
      </c>
    </row>
    <row r="2988" spans="1:9" x14ac:dyDescent="0.2">
      <c r="A2988" s="1">
        <v>93200125</v>
      </c>
      <c r="B2988" s="3" t="s">
        <v>19</v>
      </c>
      <c r="C2988" s="1">
        <v>32</v>
      </c>
      <c r="D2988" s="1">
        <v>48</v>
      </c>
      <c r="E2988" s="1">
        <v>82031</v>
      </c>
      <c r="H2988" s="1">
        <v>130172</v>
      </c>
      <c r="I2988" s="1">
        <v>1291408</v>
      </c>
    </row>
    <row r="2989" spans="1:9" x14ac:dyDescent="0.2">
      <c r="A2989" s="1">
        <v>93300125</v>
      </c>
      <c r="B2989" s="3" t="s">
        <v>19</v>
      </c>
      <c r="C2989" s="1">
        <v>33</v>
      </c>
      <c r="D2989" s="1">
        <v>48</v>
      </c>
      <c r="E2989" s="1">
        <v>85781</v>
      </c>
      <c r="H2989" s="1">
        <v>139805</v>
      </c>
      <c r="I2989" s="1">
        <v>1421580</v>
      </c>
    </row>
    <row r="2990" spans="1:9" x14ac:dyDescent="0.2">
      <c r="A2990" s="1">
        <v>93400125</v>
      </c>
      <c r="B2990" s="3" t="s">
        <v>19</v>
      </c>
      <c r="C2990" s="1">
        <v>34</v>
      </c>
      <c r="D2990" s="1">
        <v>48</v>
      </c>
      <c r="E2990" s="1">
        <v>89531</v>
      </c>
      <c r="H2990" s="1">
        <v>151719</v>
      </c>
      <c r="I2990" s="1">
        <v>1561385</v>
      </c>
    </row>
    <row r="2991" spans="1:9" x14ac:dyDescent="0.2">
      <c r="A2991" s="1">
        <v>93500125</v>
      </c>
      <c r="B2991" s="3" t="s">
        <v>19</v>
      </c>
      <c r="C2991" s="1">
        <v>35</v>
      </c>
      <c r="D2991" s="1">
        <v>48</v>
      </c>
      <c r="E2991" s="1">
        <v>93281</v>
      </c>
      <c r="H2991" s="1">
        <v>163634</v>
      </c>
      <c r="I2991" s="1">
        <v>1713104</v>
      </c>
    </row>
    <row r="2992" spans="1:9" x14ac:dyDescent="0.2">
      <c r="A2992" s="1">
        <v>93600125</v>
      </c>
      <c r="B2992" s="3" t="s">
        <v>19</v>
      </c>
      <c r="C2992" s="1">
        <v>36</v>
      </c>
      <c r="D2992" s="1">
        <v>48</v>
      </c>
      <c r="E2992" s="1">
        <v>97031</v>
      </c>
      <c r="H2992" s="1">
        <v>175548</v>
      </c>
      <c r="I2992" s="1">
        <v>1876738</v>
      </c>
    </row>
    <row r="2993" spans="1:9" x14ac:dyDescent="0.2">
      <c r="A2993" s="1">
        <v>93700125</v>
      </c>
      <c r="B2993" s="3" t="s">
        <v>19</v>
      </c>
      <c r="C2993" s="1">
        <v>37</v>
      </c>
      <c r="D2993" s="1">
        <v>48</v>
      </c>
      <c r="E2993" s="1">
        <v>101250</v>
      </c>
      <c r="H2993" s="1">
        <v>187463</v>
      </c>
      <c r="I2993" s="1">
        <v>2052286</v>
      </c>
    </row>
    <row r="2994" spans="1:9" x14ac:dyDescent="0.2">
      <c r="A2994" s="1">
        <v>93800125</v>
      </c>
      <c r="B2994" s="3" t="s">
        <v>19</v>
      </c>
      <c r="C2994" s="1">
        <v>38</v>
      </c>
      <c r="D2994" s="1">
        <v>48</v>
      </c>
      <c r="E2994" s="1">
        <v>105468</v>
      </c>
      <c r="H2994" s="1">
        <v>201912</v>
      </c>
      <c r="I2994" s="1">
        <v>2239749</v>
      </c>
    </row>
    <row r="2995" spans="1:9" x14ac:dyDescent="0.2">
      <c r="A2995" s="1">
        <v>93900125</v>
      </c>
      <c r="B2995" s="3" t="s">
        <v>19</v>
      </c>
      <c r="C2995" s="1">
        <v>39</v>
      </c>
      <c r="D2995" s="1">
        <v>48</v>
      </c>
      <c r="E2995" s="1">
        <v>109687</v>
      </c>
      <c r="H2995" s="1">
        <v>216362</v>
      </c>
      <c r="I2995" s="1">
        <v>2441661</v>
      </c>
    </row>
    <row r="2996" spans="1:9" x14ac:dyDescent="0.2">
      <c r="A2996" s="1">
        <v>94000125</v>
      </c>
      <c r="B2996" s="3" t="s">
        <v>19</v>
      </c>
      <c r="C2996" s="1">
        <v>40</v>
      </c>
      <c r="D2996" s="1">
        <v>48</v>
      </c>
      <c r="E2996" s="1">
        <v>113906</v>
      </c>
      <c r="H2996" s="1">
        <v>230811</v>
      </c>
      <c r="I2996" s="1">
        <v>2658023</v>
      </c>
    </row>
    <row r="2997" spans="1:9" x14ac:dyDescent="0.2">
      <c r="A2997" s="1">
        <v>94100125</v>
      </c>
      <c r="B2997" s="3" t="s">
        <v>19</v>
      </c>
      <c r="C2997" s="1">
        <v>41</v>
      </c>
      <c r="D2997" s="1">
        <v>48</v>
      </c>
      <c r="E2997" s="1">
        <v>118125</v>
      </c>
      <c r="H2997" s="1">
        <v>245261</v>
      </c>
      <c r="I2997" s="1">
        <v>2888834</v>
      </c>
    </row>
    <row r="2998" spans="1:9" x14ac:dyDescent="0.2">
      <c r="A2998" s="1">
        <v>94200125</v>
      </c>
      <c r="B2998" s="3" t="s">
        <v>19</v>
      </c>
      <c r="C2998" s="1">
        <v>42</v>
      </c>
      <c r="D2998" s="1">
        <v>48</v>
      </c>
      <c r="E2998" s="1">
        <v>122812</v>
      </c>
      <c r="H2998" s="1">
        <v>262499</v>
      </c>
      <c r="I2998" s="1">
        <v>3134095</v>
      </c>
    </row>
    <row r="2999" spans="1:9" x14ac:dyDescent="0.2">
      <c r="A2999" s="1">
        <v>94300125</v>
      </c>
      <c r="B2999" s="3" t="s">
        <v>19</v>
      </c>
      <c r="C2999" s="1">
        <v>43</v>
      </c>
      <c r="D2999" s="1">
        <v>48</v>
      </c>
      <c r="E2999" s="1">
        <v>127500</v>
      </c>
      <c r="H2999" s="1">
        <v>279737</v>
      </c>
      <c r="I2999" s="1">
        <v>3396594</v>
      </c>
    </row>
    <row r="3000" spans="1:9" x14ac:dyDescent="0.2">
      <c r="A3000" s="1">
        <v>94400125</v>
      </c>
      <c r="B3000" s="3" t="s">
        <v>19</v>
      </c>
      <c r="C3000" s="1">
        <v>44</v>
      </c>
      <c r="D3000" s="1">
        <v>48</v>
      </c>
      <c r="E3000" s="1">
        <v>132187</v>
      </c>
      <c r="H3000" s="1">
        <v>296975</v>
      </c>
      <c r="I3000" s="1">
        <v>3676331</v>
      </c>
    </row>
    <row r="3001" spans="1:9" x14ac:dyDescent="0.2">
      <c r="A3001" s="1">
        <v>94500125</v>
      </c>
      <c r="B3001" s="3" t="s">
        <v>19</v>
      </c>
      <c r="C3001" s="1">
        <v>45</v>
      </c>
      <c r="D3001" s="1">
        <v>48</v>
      </c>
      <c r="E3001" s="1">
        <v>136875</v>
      </c>
      <c r="H3001" s="1">
        <v>314213</v>
      </c>
      <c r="I3001" s="1">
        <v>3973306</v>
      </c>
    </row>
    <row r="3002" spans="1:9" x14ac:dyDescent="0.2">
      <c r="A3002" s="1">
        <v>94600125</v>
      </c>
      <c r="B3002" s="3" t="s">
        <v>19</v>
      </c>
      <c r="C3002" s="1">
        <v>46</v>
      </c>
      <c r="D3002" s="1">
        <v>48</v>
      </c>
      <c r="E3002" s="1">
        <v>141562</v>
      </c>
      <c r="H3002" s="1">
        <v>334493</v>
      </c>
      <c r="I3002" s="1">
        <v>4287519</v>
      </c>
    </row>
    <row r="3003" spans="1:9" x14ac:dyDescent="0.2">
      <c r="A3003" s="1">
        <v>94700125</v>
      </c>
      <c r="B3003" s="3" t="s">
        <v>19</v>
      </c>
      <c r="C3003" s="1">
        <v>47</v>
      </c>
      <c r="D3003" s="1">
        <v>48</v>
      </c>
      <c r="E3003" s="1">
        <v>146718</v>
      </c>
      <c r="H3003" s="1">
        <v>354773</v>
      </c>
      <c r="I3003" s="1">
        <v>4622012</v>
      </c>
    </row>
    <row r="3004" spans="1:9" x14ac:dyDescent="0.2">
      <c r="A3004" s="1">
        <v>94800125</v>
      </c>
      <c r="B3004" s="3" t="s">
        <v>19</v>
      </c>
      <c r="C3004" s="1">
        <v>48</v>
      </c>
      <c r="D3004" s="1">
        <v>48</v>
      </c>
      <c r="E3004" s="1">
        <v>151875</v>
      </c>
      <c r="H3004" s="1">
        <v>375053</v>
      </c>
      <c r="I3004" s="1">
        <v>4976785</v>
      </c>
    </row>
    <row r="3005" spans="1:9" x14ac:dyDescent="0.2">
      <c r="A3005" s="1">
        <v>94900125</v>
      </c>
      <c r="B3005" s="3" t="s">
        <v>19</v>
      </c>
      <c r="C3005" s="1">
        <v>49</v>
      </c>
      <c r="D3005" s="1">
        <v>48</v>
      </c>
      <c r="E3005" s="1">
        <v>157031</v>
      </c>
      <c r="H3005" s="1">
        <v>395333</v>
      </c>
      <c r="I3005" s="1">
        <v>5351838</v>
      </c>
    </row>
    <row r="3006" spans="1:9" x14ac:dyDescent="0.2">
      <c r="A3006" s="1">
        <v>95000125</v>
      </c>
      <c r="B3006" s="3" t="s">
        <v>19</v>
      </c>
      <c r="C3006" s="1">
        <v>50</v>
      </c>
      <c r="D3006" s="1">
        <v>48</v>
      </c>
      <c r="E3006" s="1">
        <v>162187</v>
      </c>
      <c r="H3006" s="1">
        <v>418908</v>
      </c>
      <c r="I3006" s="1">
        <v>5747171</v>
      </c>
    </row>
    <row r="3007" spans="1:9" x14ac:dyDescent="0.2">
      <c r="A3007" s="1">
        <v>90100131</v>
      </c>
      <c r="B3007" s="3" t="s">
        <v>20</v>
      </c>
      <c r="C3007" s="1">
        <v>1</v>
      </c>
      <c r="D3007" s="1">
        <v>46</v>
      </c>
      <c r="E3007" s="1">
        <v>1250</v>
      </c>
      <c r="H3007" s="1">
        <v>750</v>
      </c>
      <c r="I3007" s="1">
        <v>240</v>
      </c>
    </row>
    <row r="3008" spans="1:9" x14ac:dyDescent="0.2">
      <c r="A3008" s="1">
        <v>90200131</v>
      </c>
      <c r="B3008" s="3" t="s">
        <v>20</v>
      </c>
      <c r="C3008" s="1">
        <v>2</v>
      </c>
      <c r="D3008" s="1">
        <v>46</v>
      </c>
      <c r="E3008" s="1">
        <v>1328</v>
      </c>
      <c r="H3008" s="1">
        <v>1050</v>
      </c>
      <c r="I3008" s="1">
        <v>990</v>
      </c>
    </row>
    <row r="3009" spans="1:9" x14ac:dyDescent="0.2">
      <c r="A3009" s="1">
        <v>90300131</v>
      </c>
      <c r="B3009" s="3" t="s">
        <v>20</v>
      </c>
      <c r="C3009" s="1">
        <v>3</v>
      </c>
      <c r="D3009" s="1">
        <v>46</v>
      </c>
      <c r="E3009" s="1">
        <v>1406</v>
      </c>
      <c r="H3009" s="1">
        <v>1350</v>
      </c>
      <c r="I3009" s="1">
        <v>2040</v>
      </c>
    </row>
    <row r="3010" spans="1:9" x14ac:dyDescent="0.2">
      <c r="A3010" s="1">
        <v>90400131</v>
      </c>
      <c r="B3010" s="3" t="s">
        <v>20</v>
      </c>
      <c r="C3010" s="1">
        <v>4</v>
      </c>
      <c r="D3010" s="1">
        <v>46</v>
      </c>
      <c r="E3010" s="1">
        <v>1484</v>
      </c>
      <c r="H3010" s="1">
        <v>1650</v>
      </c>
      <c r="I3010" s="1">
        <v>3390</v>
      </c>
    </row>
    <row r="3011" spans="1:9" x14ac:dyDescent="0.2">
      <c r="A3011" s="1">
        <v>90500131</v>
      </c>
      <c r="B3011" s="3" t="s">
        <v>20</v>
      </c>
      <c r="C3011" s="1">
        <v>5</v>
      </c>
      <c r="D3011" s="1">
        <v>46</v>
      </c>
      <c r="E3011" s="1">
        <v>1562</v>
      </c>
      <c r="H3011" s="1">
        <v>1950</v>
      </c>
      <c r="I3011" s="1">
        <v>5040</v>
      </c>
    </row>
    <row r="3012" spans="1:9" x14ac:dyDescent="0.2">
      <c r="A3012" s="1">
        <v>90600131</v>
      </c>
      <c r="B3012" s="3" t="s">
        <v>20</v>
      </c>
      <c r="C3012" s="1">
        <v>6</v>
      </c>
      <c r="D3012" s="1">
        <v>46</v>
      </c>
      <c r="E3012" s="1">
        <v>1640</v>
      </c>
      <c r="H3012" s="1">
        <v>2450</v>
      </c>
      <c r="I3012" s="1">
        <v>6990</v>
      </c>
    </row>
    <row r="3013" spans="1:9" x14ac:dyDescent="0.2">
      <c r="A3013" s="1">
        <v>90700131</v>
      </c>
      <c r="B3013" s="3" t="s">
        <v>20</v>
      </c>
      <c r="C3013" s="1">
        <v>7</v>
      </c>
      <c r="D3013" s="1">
        <v>46</v>
      </c>
      <c r="E3013" s="1">
        <v>1757</v>
      </c>
      <c r="H3013" s="1">
        <v>2950</v>
      </c>
      <c r="I3013" s="1">
        <v>9440</v>
      </c>
    </row>
    <row r="3014" spans="1:9" x14ac:dyDescent="0.2">
      <c r="A3014" s="1">
        <v>90800131</v>
      </c>
      <c r="B3014" s="3" t="s">
        <v>20</v>
      </c>
      <c r="C3014" s="1">
        <v>8</v>
      </c>
      <c r="D3014" s="1">
        <v>46</v>
      </c>
      <c r="E3014" s="1">
        <v>1875</v>
      </c>
      <c r="H3014" s="1">
        <v>3450</v>
      </c>
      <c r="I3014" s="1">
        <v>12390</v>
      </c>
    </row>
    <row r="3015" spans="1:9" x14ac:dyDescent="0.2">
      <c r="A3015" s="1">
        <v>90900131</v>
      </c>
      <c r="B3015" s="3" t="s">
        <v>20</v>
      </c>
      <c r="C3015" s="1">
        <v>9</v>
      </c>
      <c r="D3015" s="1">
        <v>46</v>
      </c>
      <c r="E3015" s="1">
        <v>1992</v>
      </c>
      <c r="H3015" s="1">
        <v>3950</v>
      </c>
      <c r="I3015" s="1">
        <v>15840</v>
      </c>
    </row>
    <row r="3016" spans="1:9" x14ac:dyDescent="0.2">
      <c r="A3016" s="1">
        <v>91000131</v>
      </c>
      <c r="B3016" s="3" t="s">
        <v>20</v>
      </c>
      <c r="C3016" s="1">
        <v>10</v>
      </c>
      <c r="D3016" s="1">
        <v>46</v>
      </c>
      <c r="E3016" s="1">
        <v>2109</v>
      </c>
      <c r="H3016" s="1">
        <v>4750</v>
      </c>
      <c r="I3016" s="1">
        <v>19790</v>
      </c>
    </row>
    <row r="3017" spans="1:9" x14ac:dyDescent="0.2">
      <c r="A3017" s="1">
        <v>91100131</v>
      </c>
      <c r="B3017" s="3" t="s">
        <v>20</v>
      </c>
      <c r="C3017" s="1">
        <v>11</v>
      </c>
      <c r="D3017" s="1">
        <v>46</v>
      </c>
      <c r="E3017" s="1">
        <v>2226</v>
      </c>
      <c r="H3017" s="1">
        <v>5550</v>
      </c>
      <c r="I3017" s="1">
        <v>24540</v>
      </c>
    </row>
    <row r="3018" spans="1:9" x14ac:dyDescent="0.2">
      <c r="A3018" s="1">
        <v>91200131</v>
      </c>
      <c r="B3018" s="3" t="s">
        <v>20</v>
      </c>
      <c r="C3018" s="1">
        <v>12</v>
      </c>
      <c r="D3018" s="1">
        <v>46</v>
      </c>
      <c r="E3018" s="1">
        <v>2382</v>
      </c>
      <c r="H3018" s="1">
        <v>6350</v>
      </c>
      <c r="I3018" s="1">
        <v>30090</v>
      </c>
    </row>
    <row r="3019" spans="1:9" x14ac:dyDescent="0.2">
      <c r="A3019" s="1">
        <v>91300131</v>
      </c>
      <c r="B3019" s="3" t="s">
        <v>20</v>
      </c>
      <c r="C3019" s="1">
        <v>13</v>
      </c>
      <c r="D3019" s="1">
        <v>46</v>
      </c>
      <c r="E3019" s="1">
        <v>2539</v>
      </c>
      <c r="H3019" s="1">
        <v>7150</v>
      </c>
      <c r="I3019" s="1">
        <v>36440</v>
      </c>
    </row>
    <row r="3020" spans="1:9" x14ac:dyDescent="0.2">
      <c r="A3020" s="1">
        <v>91400131</v>
      </c>
      <c r="B3020" s="3" t="s">
        <v>20</v>
      </c>
      <c r="C3020" s="1">
        <v>14</v>
      </c>
      <c r="D3020" s="1">
        <v>46</v>
      </c>
      <c r="E3020" s="1">
        <v>2695</v>
      </c>
      <c r="H3020" s="1">
        <v>8350</v>
      </c>
      <c r="I3020" s="1">
        <v>43590</v>
      </c>
    </row>
    <row r="3021" spans="1:9" x14ac:dyDescent="0.2">
      <c r="A3021" s="1">
        <v>91500131</v>
      </c>
      <c r="B3021" s="3" t="s">
        <v>20</v>
      </c>
      <c r="C3021" s="1">
        <v>15</v>
      </c>
      <c r="D3021" s="1">
        <v>46</v>
      </c>
      <c r="E3021" s="1">
        <v>2851</v>
      </c>
      <c r="H3021" s="1">
        <v>9550</v>
      </c>
      <c r="I3021" s="1">
        <v>51940</v>
      </c>
    </row>
    <row r="3022" spans="1:9" x14ac:dyDescent="0.2">
      <c r="A3022" s="1">
        <v>91600131</v>
      </c>
      <c r="B3022" s="3" t="s">
        <v>20</v>
      </c>
      <c r="C3022" s="1">
        <v>16</v>
      </c>
      <c r="D3022" s="1">
        <v>46</v>
      </c>
      <c r="E3022" s="1">
        <v>3007</v>
      </c>
      <c r="H3022" s="1">
        <v>10750</v>
      </c>
      <c r="I3022" s="1">
        <v>61490</v>
      </c>
    </row>
    <row r="3023" spans="1:9" x14ac:dyDescent="0.2">
      <c r="A3023" s="1">
        <v>91700131</v>
      </c>
      <c r="B3023" s="3" t="s">
        <v>20</v>
      </c>
      <c r="C3023" s="1">
        <v>17</v>
      </c>
      <c r="D3023" s="1">
        <v>46</v>
      </c>
      <c r="E3023" s="1">
        <v>3203</v>
      </c>
      <c r="H3023" s="1">
        <v>11950</v>
      </c>
      <c r="I3023" s="1">
        <v>72240</v>
      </c>
    </row>
    <row r="3024" spans="1:9" x14ac:dyDescent="0.2">
      <c r="A3024" s="1">
        <v>91800131</v>
      </c>
      <c r="B3024" s="3" t="s">
        <v>20</v>
      </c>
      <c r="C3024" s="1">
        <v>18</v>
      </c>
      <c r="D3024" s="1">
        <v>46</v>
      </c>
      <c r="E3024" s="1">
        <v>3398</v>
      </c>
      <c r="H3024" s="1">
        <v>13650</v>
      </c>
      <c r="I3024" s="1">
        <v>84190</v>
      </c>
    </row>
    <row r="3025" spans="1:9" x14ac:dyDescent="0.2">
      <c r="A3025" s="1">
        <v>91900131</v>
      </c>
      <c r="B3025" s="3" t="s">
        <v>20</v>
      </c>
      <c r="C3025" s="1">
        <v>19</v>
      </c>
      <c r="D3025" s="1">
        <v>46</v>
      </c>
      <c r="E3025" s="1">
        <v>3593</v>
      </c>
      <c r="H3025" s="1">
        <v>15350</v>
      </c>
      <c r="I3025" s="1">
        <v>97840</v>
      </c>
    </row>
    <row r="3026" spans="1:9" x14ac:dyDescent="0.2">
      <c r="A3026" s="1">
        <v>92000131</v>
      </c>
      <c r="B3026" s="3" t="s">
        <v>20</v>
      </c>
      <c r="C3026" s="1">
        <v>20</v>
      </c>
      <c r="D3026" s="1">
        <v>46</v>
      </c>
      <c r="E3026" s="1">
        <v>3789</v>
      </c>
      <c r="H3026" s="1">
        <v>17050</v>
      </c>
      <c r="I3026" s="1">
        <v>113190</v>
      </c>
    </row>
    <row r="3027" spans="1:9" x14ac:dyDescent="0.2">
      <c r="A3027" s="1">
        <v>92100131</v>
      </c>
      <c r="B3027" s="3" t="s">
        <v>20</v>
      </c>
      <c r="C3027" s="1">
        <v>21</v>
      </c>
      <c r="D3027" s="1">
        <v>46</v>
      </c>
      <c r="E3027" s="1">
        <v>3984</v>
      </c>
      <c r="H3027" s="1">
        <v>18750</v>
      </c>
      <c r="I3027" s="1">
        <v>130240</v>
      </c>
    </row>
    <row r="3028" spans="1:9" x14ac:dyDescent="0.2">
      <c r="A3028" s="1">
        <v>92200131</v>
      </c>
      <c r="B3028" s="3" t="s">
        <v>20</v>
      </c>
      <c r="C3028" s="1">
        <v>22</v>
      </c>
      <c r="D3028" s="1">
        <v>46</v>
      </c>
      <c r="E3028" s="1">
        <v>4218</v>
      </c>
      <c r="H3028" s="1">
        <v>21050</v>
      </c>
      <c r="I3028" s="1">
        <v>148990</v>
      </c>
    </row>
    <row r="3029" spans="1:9" x14ac:dyDescent="0.2">
      <c r="A3029" s="1">
        <v>92300131</v>
      </c>
      <c r="B3029" s="3" t="s">
        <v>20</v>
      </c>
      <c r="C3029" s="1">
        <v>23</v>
      </c>
      <c r="D3029" s="1">
        <v>46</v>
      </c>
      <c r="E3029" s="1">
        <v>4453</v>
      </c>
      <c r="H3029" s="1">
        <v>23350</v>
      </c>
      <c r="I3029" s="1">
        <v>170040</v>
      </c>
    </row>
    <row r="3030" spans="1:9" x14ac:dyDescent="0.2">
      <c r="A3030" s="1">
        <v>92400131</v>
      </c>
      <c r="B3030" s="3" t="s">
        <v>20</v>
      </c>
      <c r="C3030" s="1">
        <v>24</v>
      </c>
      <c r="D3030" s="1">
        <v>46</v>
      </c>
      <c r="E3030" s="1">
        <v>4687</v>
      </c>
      <c r="H3030" s="1">
        <v>25650</v>
      </c>
      <c r="I3030" s="1">
        <v>193390</v>
      </c>
    </row>
    <row r="3031" spans="1:9" x14ac:dyDescent="0.2">
      <c r="A3031" s="1">
        <v>92500131</v>
      </c>
      <c r="B3031" s="3" t="s">
        <v>20</v>
      </c>
      <c r="C3031" s="1">
        <v>25</v>
      </c>
      <c r="D3031" s="1">
        <v>46</v>
      </c>
      <c r="E3031" s="1">
        <v>4921</v>
      </c>
      <c r="H3031" s="1">
        <v>27950</v>
      </c>
      <c r="I3031" s="1">
        <v>219040</v>
      </c>
    </row>
    <row r="3032" spans="1:9" x14ac:dyDescent="0.2">
      <c r="A3032" s="1">
        <v>92600131</v>
      </c>
      <c r="B3032" s="3" t="s">
        <v>20</v>
      </c>
      <c r="C3032" s="1">
        <v>26</v>
      </c>
      <c r="D3032" s="1">
        <v>46</v>
      </c>
      <c r="E3032" s="1">
        <v>5156</v>
      </c>
      <c r="H3032" s="1">
        <v>30950</v>
      </c>
      <c r="I3032" s="1">
        <v>246990</v>
      </c>
    </row>
    <row r="3033" spans="1:9" x14ac:dyDescent="0.2">
      <c r="A3033" s="1">
        <v>92700131</v>
      </c>
      <c r="B3033" s="3" t="s">
        <v>20</v>
      </c>
      <c r="C3033" s="1">
        <v>27</v>
      </c>
      <c r="D3033" s="1">
        <v>46</v>
      </c>
      <c r="E3033" s="1">
        <v>5429</v>
      </c>
      <c r="H3033" s="1">
        <v>33950</v>
      </c>
      <c r="I3033" s="1">
        <v>277940</v>
      </c>
    </row>
    <row r="3034" spans="1:9" x14ac:dyDescent="0.2">
      <c r="A3034" s="1">
        <v>92800131</v>
      </c>
      <c r="B3034" s="3" t="s">
        <v>20</v>
      </c>
      <c r="C3034" s="1">
        <v>28</v>
      </c>
      <c r="D3034" s="1">
        <v>46</v>
      </c>
      <c r="E3034" s="1">
        <v>5703</v>
      </c>
      <c r="H3034" s="1">
        <v>36950</v>
      </c>
      <c r="I3034" s="1">
        <v>311890</v>
      </c>
    </row>
    <row r="3035" spans="1:9" x14ac:dyDescent="0.2">
      <c r="A3035" s="1">
        <v>92900131</v>
      </c>
      <c r="B3035" s="3" t="s">
        <v>20</v>
      </c>
      <c r="C3035" s="1">
        <v>29</v>
      </c>
      <c r="D3035" s="1">
        <v>46</v>
      </c>
      <c r="E3035" s="1">
        <v>5976</v>
      </c>
      <c r="H3035" s="1">
        <v>39950</v>
      </c>
      <c r="I3035" s="1">
        <v>348840</v>
      </c>
    </row>
    <row r="3036" spans="1:9" x14ac:dyDescent="0.2">
      <c r="A3036" s="1">
        <v>93000131</v>
      </c>
      <c r="B3036" s="3" t="s">
        <v>20</v>
      </c>
      <c r="C3036" s="1">
        <v>30</v>
      </c>
      <c r="D3036" s="1">
        <v>46</v>
      </c>
      <c r="E3036" s="1">
        <v>6250</v>
      </c>
      <c r="H3036" s="1">
        <v>43750</v>
      </c>
      <c r="I3036" s="1">
        <v>388790</v>
      </c>
    </row>
    <row r="3037" spans="1:9" x14ac:dyDescent="0.2">
      <c r="A3037" s="1">
        <v>93100131</v>
      </c>
      <c r="B3037" s="3" t="s">
        <v>20</v>
      </c>
      <c r="C3037" s="1">
        <v>31</v>
      </c>
      <c r="D3037" s="1">
        <v>46</v>
      </c>
      <c r="E3037" s="1">
        <v>6523</v>
      </c>
      <c r="H3037" s="1">
        <v>47550</v>
      </c>
      <c r="I3037" s="1">
        <v>432540</v>
      </c>
    </row>
    <row r="3038" spans="1:9" x14ac:dyDescent="0.2">
      <c r="A3038" s="1">
        <v>93200131</v>
      </c>
      <c r="B3038" s="3" t="s">
        <v>20</v>
      </c>
      <c r="C3038" s="1">
        <v>32</v>
      </c>
      <c r="D3038" s="1">
        <v>46</v>
      </c>
      <c r="E3038" s="1">
        <v>6835</v>
      </c>
      <c r="H3038" s="1">
        <v>51350</v>
      </c>
      <c r="I3038" s="1">
        <v>480090</v>
      </c>
    </row>
    <row r="3039" spans="1:9" x14ac:dyDescent="0.2">
      <c r="A3039" s="1">
        <v>93300131</v>
      </c>
      <c r="B3039" s="3" t="s">
        <v>20</v>
      </c>
      <c r="C3039" s="1">
        <v>33</v>
      </c>
      <c r="D3039" s="1">
        <v>46</v>
      </c>
      <c r="E3039" s="1">
        <v>7148</v>
      </c>
      <c r="H3039" s="1">
        <v>55150</v>
      </c>
      <c r="I3039" s="1">
        <v>531440</v>
      </c>
    </row>
    <row r="3040" spans="1:9" x14ac:dyDescent="0.2">
      <c r="A3040" s="1">
        <v>93400131</v>
      </c>
      <c r="B3040" s="3" t="s">
        <v>20</v>
      </c>
      <c r="C3040" s="1">
        <v>34</v>
      </c>
      <c r="D3040" s="1">
        <v>46</v>
      </c>
      <c r="E3040" s="1">
        <v>7460</v>
      </c>
      <c r="H3040" s="1">
        <v>59850</v>
      </c>
      <c r="I3040" s="1">
        <v>586590</v>
      </c>
    </row>
    <row r="3041" spans="1:9" x14ac:dyDescent="0.2">
      <c r="A3041" s="1">
        <v>93500131</v>
      </c>
      <c r="B3041" s="3" t="s">
        <v>20</v>
      </c>
      <c r="C3041" s="1">
        <v>35</v>
      </c>
      <c r="D3041" s="1">
        <v>46</v>
      </c>
      <c r="E3041" s="1">
        <v>7773</v>
      </c>
      <c r="H3041" s="1">
        <v>64550</v>
      </c>
      <c r="I3041" s="1">
        <v>646440</v>
      </c>
    </row>
    <row r="3042" spans="1:9" x14ac:dyDescent="0.2">
      <c r="A3042" s="1">
        <v>93600131</v>
      </c>
      <c r="B3042" s="3" t="s">
        <v>20</v>
      </c>
      <c r="C3042" s="1">
        <v>36</v>
      </c>
      <c r="D3042" s="1">
        <v>46</v>
      </c>
      <c r="E3042" s="1">
        <v>8085</v>
      </c>
      <c r="H3042" s="1">
        <v>69250</v>
      </c>
      <c r="I3042" s="1">
        <v>710990</v>
      </c>
    </row>
    <row r="3043" spans="1:9" x14ac:dyDescent="0.2">
      <c r="A3043" s="1">
        <v>93700131</v>
      </c>
      <c r="B3043" s="3" t="s">
        <v>20</v>
      </c>
      <c r="C3043" s="1">
        <v>37</v>
      </c>
      <c r="D3043" s="1">
        <v>46</v>
      </c>
      <c r="E3043" s="1">
        <v>8437</v>
      </c>
      <c r="H3043" s="1">
        <v>73950</v>
      </c>
      <c r="I3043" s="1">
        <v>780240</v>
      </c>
    </row>
    <row r="3044" spans="1:9" x14ac:dyDescent="0.2">
      <c r="A3044" s="1">
        <v>93800131</v>
      </c>
      <c r="B3044" s="3" t="s">
        <v>20</v>
      </c>
      <c r="C3044" s="1">
        <v>38</v>
      </c>
      <c r="D3044" s="1">
        <v>46</v>
      </c>
      <c r="E3044" s="1">
        <v>8789</v>
      </c>
      <c r="H3044" s="1">
        <v>79650</v>
      </c>
      <c r="I3044" s="1">
        <v>854190</v>
      </c>
    </row>
    <row r="3045" spans="1:9" x14ac:dyDescent="0.2">
      <c r="A3045" s="1">
        <v>93900131</v>
      </c>
      <c r="B3045" s="3" t="s">
        <v>20</v>
      </c>
      <c r="C3045" s="1">
        <v>39</v>
      </c>
      <c r="D3045" s="1">
        <v>46</v>
      </c>
      <c r="E3045" s="1">
        <v>9140</v>
      </c>
      <c r="H3045" s="1">
        <v>85350</v>
      </c>
      <c r="I3045" s="1">
        <v>933840</v>
      </c>
    </row>
    <row r="3046" spans="1:9" x14ac:dyDescent="0.2">
      <c r="A3046" s="1">
        <v>94000131</v>
      </c>
      <c r="B3046" s="3" t="s">
        <v>20</v>
      </c>
      <c r="C3046" s="1">
        <v>40</v>
      </c>
      <c r="D3046" s="1">
        <v>46</v>
      </c>
      <c r="E3046" s="1">
        <v>9492</v>
      </c>
      <c r="H3046" s="1">
        <v>91050</v>
      </c>
      <c r="I3046" s="1">
        <v>1019190</v>
      </c>
    </row>
    <row r="3047" spans="1:9" x14ac:dyDescent="0.2">
      <c r="A3047" s="1">
        <v>94100131</v>
      </c>
      <c r="B3047" s="3" t="s">
        <v>20</v>
      </c>
      <c r="C3047" s="1">
        <v>41</v>
      </c>
      <c r="D3047" s="1">
        <v>46</v>
      </c>
      <c r="E3047" s="1">
        <v>9843</v>
      </c>
      <c r="H3047" s="1">
        <v>96750</v>
      </c>
      <c r="I3047" s="1">
        <v>1110240</v>
      </c>
    </row>
    <row r="3048" spans="1:9" x14ac:dyDescent="0.2">
      <c r="A3048" s="1">
        <v>94200131</v>
      </c>
      <c r="B3048" s="3" t="s">
        <v>20</v>
      </c>
      <c r="C3048" s="1">
        <v>42</v>
      </c>
      <c r="D3048" s="1">
        <v>46</v>
      </c>
      <c r="E3048" s="1">
        <v>10234</v>
      </c>
      <c r="H3048" s="1">
        <v>103550</v>
      </c>
      <c r="I3048" s="1">
        <v>1206990</v>
      </c>
    </row>
    <row r="3049" spans="1:9" x14ac:dyDescent="0.2">
      <c r="A3049" s="1">
        <v>94300131</v>
      </c>
      <c r="B3049" s="3" t="s">
        <v>20</v>
      </c>
      <c r="C3049" s="1">
        <v>43</v>
      </c>
      <c r="D3049" s="1">
        <v>46</v>
      </c>
      <c r="E3049" s="1">
        <v>10625</v>
      </c>
      <c r="H3049" s="1">
        <v>110350</v>
      </c>
      <c r="I3049" s="1">
        <v>1310540</v>
      </c>
    </row>
    <row r="3050" spans="1:9" x14ac:dyDescent="0.2">
      <c r="A3050" s="1">
        <v>94400131</v>
      </c>
      <c r="B3050" s="3" t="s">
        <v>20</v>
      </c>
      <c r="C3050" s="1">
        <v>44</v>
      </c>
      <c r="D3050" s="1">
        <v>46</v>
      </c>
      <c r="E3050" s="1">
        <v>11015</v>
      </c>
      <c r="H3050" s="1">
        <v>117150</v>
      </c>
      <c r="I3050" s="1">
        <v>1420890</v>
      </c>
    </row>
    <row r="3051" spans="1:9" x14ac:dyDescent="0.2">
      <c r="A3051" s="1">
        <v>94500131</v>
      </c>
      <c r="B3051" s="3" t="s">
        <v>20</v>
      </c>
      <c r="C3051" s="1">
        <v>45</v>
      </c>
      <c r="D3051" s="1">
        <v>46</v>
      </c>
      <c r="E3051" s="1">
        <v>11406</v>
      </c>
      <c r="H3051" s="1">
        <v>123950</v>
      </c>
      <c r="I3051" s="1">
        <v>1538040</v>
      </c>
    </row>
    <row r="3052" spans="1:9" x14ac:dyDescent="0.2">
      <c r="A3052" s="1">
        <v>94600131</v>
      </c>
      <c r="B3052" s="3" t="s">
        <v>20</v>
      </c>
      <c r="C3052" s="1">
        <v>46</v>
      </c>
      <c r="D3052" s="1">
        <v>46</v>
      </c>
      <c r="E3052" s="1">
        <v>11796</v>
      </c>
      <c r="H3052" s="1">
        <v>131950</v>
      </c>
      <c r="I3052" s="1">
        <v>1661990</v>
      </c>
    </row>
    <row r="3053" spans="1:9" x14ac:dyDescent="0.2">
      <c r="A3053" s="1">
        <v>94700131</v>
      </c>
      <c r="B3053" s="3" t="s">
        <v>20</v>
      </c>
      <c r="C3053" s="1">
        <v>47</v>
      </c>
      <c r="D3053" s="1">
        <v>46</v>
      </c>
      <c r="E3053" s="1">
        <v>12226</v>
      </c>
      <c r="H3053" s="1">
        <v>139950</v>
      </c>
      <c r="I3053" s="1">
        <v>1793940</v>
      </c>
    </row>
    <row r="3054" spans="1:9" x14ac:dyDescent="0.2">
      <c r="A3054" s="1">
        <v>94800131</v>
      </c>
      <c r="B3054" s="3" t="s">
        <v>20</v>
      </c>
      <c r="C3054" s="1">
        <v>48</v>
      </c>
      <c r="D3054" s="1">
        <v>46</v>
      </c>
      <c r="E3054" s="1">
        <v>12656</v>
      </c>
      <c r="H3054" s="1">
        <v>147950</v>
      </c>
      <c r="I3054" s="1">
        <v>1933890</v>
      </c>
    </row>
    <row r="3055" spans="1:9" x14ac:dyDescent="0.2">
      <c r="A3055" s="1">
        <v>94900131</v>
      </c>
      <c r="B3055" s="3" t="s">
        <v>20</v>
      </c>
      <c r="C3055" s="1">
        <v>49</v>
      </c>
      <c r="D3055" s="1">
        <v>46</v>
      </c>
      <c r="E3055" s="1">
        <v>13085</v>
      </c>
      <c r="H3055" s="1">
        <v>155950</v>
      </c>
      <c r="I3055" s="1">
        <v>2081840</v>
      </c>
    </row>
    <row r="3056" spans="1:9" x14ac:dyDescent="0.2">
      <c r="A3056" s="1">
        <v>95000131</v>
      </c>
      <c r="B3056" s="3" t="s">
        <v>20</v>
      </c>
      <c r="C3056" s="1">
        <v>50</v>
      </c>
      <c r="D3056" s="1">
        <v>46</v>
      </c>
      <c r="E3056" s="1">
        <v>13515</v>
      </c>
      <c r="H3056" s="1">
        <v>165250</v>
      </c>
      <c r="I3056" s="1">
        <v>2237790</v>
      </c>
    </row>
    <row r="3057" spans="1:9" x14ac:dyDescent="0.2">
      <c r="A3057" s="1">
        <v>90100132</v>
      </c>
      <c r="B3057" s="3" t="s">
        <v>20</v>
      </c>
      <c r="C3057" s="1">
        <v>1</v>
      </c>
      <c r="D3057" s="1">
        <v>46</v>
      </c>
      <c r="E3057" s="1">
        <v>1875</v>
      </c>
      <c r="H3057" s="1">
        <v>900</v>
      </c>
      <c r="I3057" s="1">
        <v>1200</v>
      </c>
    </row>
    <row r="3058" spans="1:9" x14ac:dyDescent="0.2">
      <c r="A3058" s="1">
        <v>90200132</v>
      </c>
      <c r="B3058" s="3" t="s">
        <v>20</v>
      </c>
      <c r="C3058" s="1">
        <v>2</v>
      </c>
      <c r="D3058" s="1">
        <v>46</v>
      </c>
      <c r="E3058" s="1">
        <v>1992</v>
      </c>
      <c r="H3058" s="1">
        <v>1260</v>
      </c>
      <c r="I3058" s="1">
        <v>2100</v>
      </c>
    </row>
    <row r="3059" spans="1:9" x14ac:dyDescent="0.2">
      <c r="A3059" s="1">
        <v>90300132</v>
      </c>
      <c r="B3059" s="3" t="s">
        <v>20</v>
      </c>
      <c r="C3059" s="1">
        <v>3</v>
      </c>
      <c r="D3059" s="1">
        <v>46</v>
      </c>
      <c r="E3059" s="1">
        <v>2109</v>
      </c>
      <c r="H3059" s="1">
        <v>1620</v>
      </c>
      <c r="I3059" s="1">
        <v>3360</v>
      </c>
    </row>
    <row r="3060" spans="1:9" x14ac:dyDescent="0.2">
      <c r="A3060" s="1">
        <v>90400132</v>
      </c>
      <c r="B3060" s="3" t="s">
        <v>20</v>
      </c>
      <c r="C3060" s="1">
        <v>4</v>
      </c>
      <c r="D3060" s="1">
        <v>46</v>
      </c>
      <c r="E3060" s="1">
        <v>2226</v>
      </c>
      <c r="H3060" s="1">
        <v>1980</v>
      </c>
      <c r="I3060" s="1">
        <v>4980</v>
      </c>
    </row>
    <row r="3061" spans="1:9" x14ac:dyDescent="0.2">
      <c r="A3061" s="1">
        <v>90500132</v>
      </c>
      <c r="B3061" s="3" t="s">
        <v>20</v>
      </c>
      <c r="C3061" s="1">
        <v>5</v>
      </c>
      <c r="D3061" s="1">
        <v>46</v>
      </c>
      <c r="E3061" s="1">
        <v>2343</v>
      </c>
      <c r="H3061" s="1">
        <v>2340</v>
      </c>
      <c r="I3061" s="1">
        <v>6960</v>
      </c>
    </row>
    <row r="3062" spans="1:9" x14ac:dyDescent="0.2">
      <c r="A3062" s="1">
        <v>90600132</v>
      </c>
      <c r="B3062" s="3" t="s">
        <v>20</v>
      </c>
      <c r="C3062" s="1">
        <v>6</v>
      </c>
      <c r="D3062" s="1">
        <v>46</v>
      </c>
      <c r="E3062" s="1">
        <v>2460</v>
      </c>
      <c r="H3062" s="1">
        <v>2940</v>
      </c>
      <c r="I3062" s="1">
        <v>9300</v>
      </c>
    </row>
    <row r="3063" spans="1:9" x14ac:dyDescent="0.2">
      <c r="A3063" s="1">
        <v>90700132</v>
      </c>
      <c r="B3063" s="3" t="s">
        <v>20</v>
      </c>
      <c r="C3063" s="1">
        <v>7</v>
      </c>
      <c r="D3063" s="1">
        <v>46</v>
      </c>
      <c r="E3063" s="1">
        <v>2636</v>
      </c>
      <c r="H3063" s="1">
        <v>3540</v>
      </c>
      <c r="I3063" s="1">
        <v>12240</v>
      </c>
    </row>
    <row r="3064" spans="1:9" x14ac:dyDescent="0.2">
      <c r="A3064" s="1">
        <v>90800132</v>
      </c>
      <c r="B3064" s="3" t="s">
        <v>20</v>
      </c>
      <c r="C3064" s="1">
        <v>8</v>
      </c>
      <c r="D3064" s="1">
        <v>46</v>
      </c>
      <c r="E3064" s="1">
        <v>2812</v>
      </c>
      <c r="H3064" s="1">
        <v>4140</v>
      </c>
      <c r="I3064" s="1">
        <v>15780</v>
      </c>
    </row>
    <row r="3065" spans="1:9" x14ac:dyDescent="0.2">
      <c r="A3065" s="1">
        <v>90900132</v>
      </c>
      <c r="B3065" s="3" t="s">
        <v>20</v>
      </c>
      <c r="C3065" s="1">
        <v>9</v>
      </c>
      <c r="D3065" s="1">
        <v>46</v>
      </c>
      <c r="E3065" s="1">
        <v>2988</v>
      </c>
      <c r="H3065" s="1">
        <v>4740</v>
      </c>
      <c r="I3065" s="1">
        <v>19920</v>
      </c>
    </row>
    <row r="3066" spans="1:9" x14ac:dyDescent="0.2">
      <c r="A3066" s="1">
        <v>91000132</v>
      </c>
      <c r="B3066" s="3" t="s">
        <v>20</v>
      </c>
      <c r="C3066" s="1">
        <v>10</v>
      </c>
      <c r="D3066" s="1">
        <v>46</v>
      </c>
      <c r="E3066" s="1">
        <v>3164</v>
      </c>
      <c r="H3066" s="1">
        <v>5700</v>
      </c>
      <c r="I3066" s="1">
        <v>24660</v>
      </c>
    </row>
    <row r="3067" spans="1:9" x14ac:dyDescent="0.2">
      <c r="A3067" s="1">
        <v>91100132</v>
      </c>
      <c r="B3067" s="3" t="s">
        <v>20</v>
      </c>
      <c r="C3067" s="1">
        <v>11</v>
      </c>
      <c r="D3067" s="1">
        <v>46</v>
      </c>
      <c r="E3067" s="1">
        <v>3339</v>
      </c>
      <c r="H3067" s="1">
        <v>6660</v>
      </c>
      <c r="I3067" s="1">
        <v>30360</v>
      </c>
    </row>
    <row r="3068" spans="1:9" x14ac:dyDescent="0.2">
      <c r="A3068" s="1">
        <v>91200132</v>
      </c>
      <c r="B3068" s="3" t="s">
        <v>20</v>
      </c>
      <c r="C3068" s="1">
        <v>12</v>
      </c>
      <c r="D3068" s="1">
        <v>46</v>
      </c>
      <c r="E3068" s="1">
        <v>3574</v>
      </c>
      <c r="H3068" s="1">
        <v>7620</v>
      </c>
      <c r="I3068" s="1">
        <v>37020</v>
      </c>
    </row>
    <row r="3069" spans="1:9" x14ac:dyDescent="0.2">
      <c r="A3069" s="1">
        <v>91300132</v>
      </c>
      <c r="B3069" s="3" t="s">
        <v>20</v>
      </c>
      <c r="C3069" s="1">
        <v>13</v>
      </c>
      <c r="D3069" s="1">
        <v>46</v>
      </c>
      <c r="E3069" s="1">
        <v>3808</v>
      </c>
      <c r="H3069" s="1">
        <v>8580</v>
      </c>
      <c r="I3069" s="1">
        <v>44640</v>
      </c>
    </row>
    <row r="3070" spans="1:9" x14ac:dyDescent="0.2">
      <c r="A3070" s="1">
        <v>91400132</v>
      </c>
      <c r="B3070" s="3" t="s">
        <v>20</v>
      </c>
      <c r="C3070" s="1">
        <v>14</v>
      </c>
      <c r="D3070" s="1">
        <v>46</v>
      </c>
      <c r="E3070" s="1">
        <v>4042</v>
      </c>
      <c r="H3070" s="1">
        <v>10020</v>
      </c>
      <c r="I3070" s="1">
        <v>53220</v>
      </c>
    </row>
    <row r="3071" spans="1:9" x14ac:dyDescent="0.2">
      <c r="A3071" s="1">
        <v>91500132</v>
      </c>
      <c r="B3071" s="3" t="s">
        <v>20</v>
      </c>
      <c r="C3071" s="1">
        <v>15</v>
      </c>
      <c r="D3071" s="1">
        <v>46</v>
      </c>
      <c r="E3071" s="1">
        <v>4277</v>
      </c>
      <c r="H3071" s="1">
        <v>11460</v>
      </c>
      <c r="I3071" s="1">
        <v>63240</v>
      </c>
    </row>
    <row r="3072" spans="1:9" x14ac:dyDescent="0.2">
      <c r="A3072" s="1">
        <v>91600132</v>
      </c>
      <c r="B3072" s="3" t="s">
        <v>20</v>
      </c>
      <c r="C3072" s="1">
        <v>16</v>
      </c>
      <c r="D3072" s="1">
        <v>46</v>
      </c>
      <c r="E3072" s="1">
        <v>4511</v>
      </c>
      <c r="H3072" s="1">
        <v>12900</v>
      </c>
      <c r="I3072" s="1">
        <v>74700</v>
      </c>
    </row>
    <row r="3073" spans="1:9" x14ac:dyDescent="0.2">
      <c r="A3073" s="1">
        <v>91700132</v>
      </c>
      <c r="B3073" s="3" t="s">
        <v>20</v>
      </c>
      <c r="C3073" s="1">
        <v>17</v>
      </c>
      <c r="D3073" s="1">
        <v>46</v>
      </c>
      <c r="E3073" s="1">
        <v>4804</v>
      </c>
      <c r="H3073" s="1">
        <v>14340</v>
      </c>
      <c r="I3073" s="1">
        <v>87600</v>
      </c>
    </row>
    <row r="3074" spans="1:9" x14ac:dyDescent="0.2">
      <c r="A3074" s="1">
        <v>91800132</v>
      </c>
      <c r="B3074" s="3" t="s">
        <v>20</v>
      </c>
      <c r="C3074" s="1">
        <v>18</v>
      </c>
      <c r="D3074" s="1">
        <v>46</v>
      </c>
      <c r="E3074" s="1">
        <v>5097</v>
      </c>
      <c r="H3074" s="1">
        <v>16380</v>
      </c>
      <c r="I3074" s="1">
        <v>101940</v>
      </c>
    </row>
    <row r="3075" spans="1:9" x14ac:dyDescent="0.2">
      <c r="A3075" s="1">
        <v>91900132</v>
      </c>
      <c r="B3075" s="3" t="s">
        <v>20</v>
      </c>
      <c r="C3075" s="1">
        <v>19</v>
      </c>
      <c r="D3075" s="1">
        <v>46</v>
      </c>
      <c r="E3075" s="1">
        <v>5390</v>
      </c>
      <c r="H3075" s="1">
        <v>18420</v>
      </c>
      <c r="I3075" s="1">
        <v>118320</v>
      </c>
    </row>
    <row r="3076" spans="1:9" x14ac:dyDescent="0.2">
      <c r="A3076" s="1">
        <v>92000132</v>
      </c>
      <c r="B3076" s="3" t="s">
        <v>20</v>
      </c>
      <c r="C3076" s="1">
        <v>20</v>
      </c>
      <c r="D3076" s="1">
        <v>46</v>
      </c>
      <c r="E3076" s="1">
        <v>5683</v>
      </c>
      <c r="H3076" s="1">
        <v>20460</v>
      </c>
      <c r="I3076" s="1">
        <v>136740</v>
      </c>
    </row>
    <row r="3077" spans="1:9" x14ac:dyDescent="0.2">
      <c r="A3077" s="1">
        <v>92100132</v>
      </c>
      <c r="B3077" s="3" t="s">
        <v>20</v>
      </c>
      <c r="C3077" s="1">
        <v>21</v>
      </c>
      <c r="D3077" s="1">
        <v>46</v>
      </c>
      <c r="E3077" s="1">
        <v>5976</v>
      </c>
      <c r="H3077" s="1">
        <v>22500</v>
      </c>
      <c r="I3077" s="1">
        <v>157200</v>
      </c>
    </row>
    <row r="3078" spans="1:9" x14ac:dyDescent="0.2">
      <c r="A3078" s="1">
        <v>92200132</v>
      </c>
      <c r="B3078" s="3" t="s">
        <v>20</v>
      </c>
      <c r="C3078" s="1">
        <v>22</v>
      </c>
      <c r="D3078" s="1">
        <v>46</v>
      </c>
      <c r="E3078" s="1">
        <v>6328</v>
      </c>
      <c r="H3078" s="1">
        <v>25260</v>
      </c>
      <c r="I3078" s="1">
        <v>179700</v>
      </c>
    </row>
    <row r="3079" spans="1:9" x14ac:dyDescent="0.2">
      <c r="A3079" s="1">
        <v>92300132</v>
      </c>
      <c r="B3079" s="3" t="s">
        <v>20</v>
      </c>
      <c r="C3079" s="1">
        <v>23</v>
      </c>
      <c r="D3079" s="1">
        <v>46</v>
      </c>
      <c r="E3079" s="1">
        <v>6679</v>
      </c>
      <c r="H3079" s="1">
        <v>28020</v>
      </c>
      <c r="I3079" s="1">
        <v>204960</v>
      </c>
    </row>
    <row r="3080" spans="1:9" x14ac:dyDescent="0.2">
      <c r="A3080" s="1">
        <v>92400132</v>
      </c>
      <c r="B3080" s="3" t="s">
        <v>20</v>
      </c>
      <c r="C3080" s="1">
        <v>24</v>
      </c>
      <c r="D3080" s="1">
        <v>46</v>
      </c>
      <c r="E3080" s="1">
        <v>7031</v>
      </c>
      <c r="H3080" s="1">
        <v>30780</v>
      </c>
      <c r="I3080" s="1">
        <v>232980</v>
      </c>
    </row>
    <row r="3081" spans="1:9" x14ac:dyDescent="0.2">
      <c r="A3081" s="1">
        <v>92500132</v>
      </c>
      <c r="B3081" s="3" t="s">
        <v>20</v>
      </c>
      <c r="C3081" s="1">
        <v>25</v>
      </c>
      <c r="D3081" s="1">
        <v>46</v>
      </c>
      <c r="E3081" s="1">
        <v>7382</v>
      </c>
      <c r="H3081" s="1">
        <v>33540</v>
      </c>
      <c r="I3081" s="1">
        <v>263760</v>
      </c>
    </row>
    <row r="3082" spans="1:9" x14ac:dyDescent="0.2">
      <c r="A3082" s="1">
        <v>92600132</v>
      </c>
      <c r="B3082" s="3" t="s">
        <v>20</v>
      </c>
      <c r="C3082" s="1">
        <v>26</v>
      </c>
      <c r="D3082" s="1">
        <v>46</v>
      </c>
      <c r="E3082" s="1">
        <v>7734</v>
      </c>
      <c r="H3082" s="1">
        <v>37140</v>
      </c>
      <c r="I3082" s="1">
        <v>297300</v>
      </c>
    </row>
    <row r="3083" spans="1:9" x14ac:dyDescent="0.2">
      <c r="A3083" s="1">
        <v>92700132</v>
      </c>
      <c r="B3083" s="3" t="s">
        <v>20</v>
      </c>
      <c r="C3083" s="1">
        <v>27</v>
      </c>
      <c r="D3083" s="1">
        <v>46</v>
      </c>
      <c r="E3083" s="1">
        <v>8144</v>
      </c>
      <c r="H3083" s="1">
        <v>40740</v>
      </c>
      <c r="I3083" s="1">
        <v>334440</v>
      </c>
    </row>
    <row r="3084" spans="1:9" x14ac:dyDescent="0.2">
      <c r="A3084" s="1">
        <v>92800132</v>
      </c>
      <c r="B3084" s="3" t="s">
        <v>20</v>
      </c>
      <c r="C3084" s="1">
        <v>28</v>
      </c>
      <c r="D3084" s="1">
        <v>46</v>
      </c>
      <c r="E3084" s="1">
        <v>8554</v>
      </c>
      <c r="H3084" s="1">
        <v>44340</v>
      </c>
      <c r="I3084" s="1">
        <v>375180</v>
      </c>
    </row>
    <row r="3085" spans="1:9" x14ac:dyDescent="0.2">
      <c r="A3085" s="1">
        <v>92900132</v>
      </c>
      <c r="B3085" s="3" t="s">
        <v>20</v>
      </c>
      <c r="C3085" s="1">
        <v>29</v>
      </c>
      <c r="D3085" s="1">
        <v>46</v>
      </c>
      <c r="E3085" s="1">
        <v>8964</v>
      </c>
      <c r="H3085" s="1">
        <v>47940</v>
      </c>
      <c r="I3085" s="1">
        <v>419520</v>
      </c>
    </row>
    <row r="3086" spans="1:9" x14ac:dyDescent="0.2">
      <c r="A3086" s="1">
        <v>93000132</v>
      </c>
      <c r="B3086" s="3" t="s">
        <v>20</v>
      </c>
      <c r="C3086" s="1">
        <v>30</v>
      </c>
      <c r="D3086" s="1">
        <v>46</v>
      </c>
      <c r="E3086" s="1">
        <v>9375</v>
      </c>
      <c r="H3086" s="1">
        <v>52500</v>
      </c>
      <c r="I3086" s="1">
        <v>467460</v>
      </c>
    </row>
    <row r="3087" spans="1:9" x14ac:dyDescent="0.2">
      <c r="A3087" s="1">
        <v>93100132</v>
      </c>
      <c r="B3087" s="3" t="s">
        <v>20</v>
      </c>
      <c r="C3087" s="1">
        <v>31</v>
      </c>
      <c r="D3087" s="1">
        <v>46</v>
      </c>
      <c r="E3087" s="1">
        <v>9785</v>
      </c>
      <c r="H3087" s="1">
        <v>57060</v>
      </c>
      <c r="I3087" s="1">
        <v>519960</v>
      </c>
    </row>
    <row r="3088" spans="1:9" x14ac:dyDescent="0.2">
      <c r="A3088" s="1">
        <v>93200132</v>
      </c>
      <c r="B3088" s="3" t="s">
        <v>20</v>
      </c>
      <c r="C3088" s="1">
        <v>32</v>
      </c>
      <c r="D3088" s="1">
        <v>46</v>
      </c>
      <c r="E3088" s="1">
        <v>10253</v>
      </c>
      <c r="H3088" s="1">
        <v>61620</v>
      </c>
      <c r="I3088" s="1">
        <v>577020</v>
      </c>
    </row>
    <row r="3089" spans="1:9" x14ac:dyDescent="0.2">
      <c r="A3089" s="1">
        <v>93300132</v>
      </c>
      <c r="B3089" s="3" t="s">
        <v>20</v>
      </c>
      <c r="C3089" s="1">
        <v>33</v>
      </c>
      <c r="D3089" s="1">
        <v>46</v>
      </c>
      <c r="E3089" s="1">
        <v>10722</v>
      </c>
      <c r="H3089" s="1">
        <v>66180</v>
      </c>
      <c r="I3089" s="1">
        <v>638640</v>
      </c>
    </row>
    <row r="3090" spans="1:9" x14ac:dyDescent="0.2">
      <c r="A3090" s="1">
        <v>93400132</v>
      </c>
      <c r="B3090" s="3" t="s">
        <v>20</v>
      </c>
      <c r="C3090" s="1">
        <v>34</v>
      </c>
      <c r="D3090" s="1">
        <v>46</v>
      </c>
      <c r="E3090" s="1">
        <v>11191</v>
      </c>
      <c r="H3090" s="1">
        <v>71820</v>
      </c>
      <c r="I3090" s="1">
        <v>704820</v>
      </c>
    </row>
    <row r="3091" spans="1:9" x14ac:dyDescent="0.2">
      <c r="A3091" s="1">
        <v>93500132</v>
      </c>
      <c r="B3091" s="3" t="s">
        <v>20</v>
      </c>
      <c r="C3091" s="1">
        <v>35</v>
      </c>
      <c r="D3091" s="1">
        <v>46</v>
      </c>
      <c r="E3091" s="1">
        <v>11660</v>
      </c>
      <c r="H3091" s="1">
        <v>77460</v>
      </c>
      <c r="I3091" s="1">
        <v>776640</v>
      </c>
    </row>
    <row r="3092" spans="1:9" x14ac:dyDescent="0.2">
      <c r="A3092" s="1">
        <v>93600132</v>
      </c>
      <c r="B3092" s="3" t="s">
        <v>20</v>
      </c>
      <c r="C3092" s="1">
        <v>36</v>
      </c>
      <c r="D3092" s="1">
        <v>46</v>
      </c>
      <c r="E3092" s="1">
        <v>12128</v>
      </c>
      <c r="H3092" s="1">
        <v>83100</v>
      </c>
      <c r="I3092" s="1">
        <v>854100</v>
      </c>
    </row>
    <row r="3093" spans="1:9" x14ac:dyDescent="0.2">
      <c r="A3093" s="1">
        <v>93700132</v>
      </c>
      <c r="B3093" s="3" t="s">
        <v>20</v>
      </c>
      <c r="C3093" s="1">
        <v>37</v>
      </c>
      <c r="D3093" s="1">
        <v>46</v>
      </c>
      <c r="E3093" s="1">
        <v>12656</v>
      </c>
      <c r="H3093" s="1">
        <v>88740</v>
      </c>
      <c r="I3093" s="1">
        <v>937200</v>
      </c>
    </row>
    <row r="3094" spans="1:9" x14ac:dyDescent="0.2">
      <c r="A3094" s="1">
        <v>93800132</v>
      </c>
      <c r="B3094" s="3" t="s">
        <v>20</v>
      </c>
      <c r="C3094" s="1">
        <v>38</v>
      </c>
      <c r="D3094" s="1">
        <v>46</v>
      </c>
      <c r="E3094" s="1">
        <v>13183</v>
      </c>
      <c r="H3094" s="1">
        <v>95580</v>
      </c>
      <c r="I3094" s="1">
        <v>1025940</v>
      </c>
    </row>
    <row r="3095" spans="1:9" x14ac:dyDescent="0.2">
      <c r="A3095" s="1">
        <v>93900132</v>
      </c>
      <c r="B3095" s="3" t="s">
        <v>20</v>
      </c>
      <c r="C3095" s="1">
        <v>39</v>
      </c>
      <c r="D3095" s="1">
        <v>46</v>
      </c>
      <c r="E3095" s="1">
        <v>13710</v>
      </c>
      <c r="H3095" s="1">
        <v>102420</v>
      </c>
      <c r="I3095" s="1">
        <v>1121520</v>
      </c>
    </row>
    <row r="3096" spans="1:9" x14ac:dyDescent="0.2">
      <c r="A3096" s="1">
        <v>94000132</v>
      </c>
      <c r="B3096" s="3" t="s">
        <v>20</v>
      </c>
      <c r="C3096" s="1">
        <v>40</v>
      </c>
      <c r="D3096" s="1">
        <v>46</v>
      </c>
      <c r="E3096" s="1">
        <v>14238</v>
      </c>
      <c r="H3096" s="1">
        <v>109260</v>
      </c>
      <c r="I3096" s="1">
        <v>1223940</v>
      </c>
    </row>
    <row r="3097" spans="1:9" x14ac:dyDescent="0.2">
      <c r="A3097" s="1">
        <v>94100132</v>
      </c>
      <c r="B3097" s="3" t="s">
        <v>20</v>
      </c>
      <c r="C3097" s="1">
        <v>41</v>
      </c>
      <c r="D3097" s="1">
        <v>46</v>
      </c>
      <c r="E3097" s="1">
        <v>14765</v>
      </c>
      <c r="H3097" s="1">
        <v>116100</v>
      </c>
      <c r="I3097" s="1">
        <v>1333200</v>
      </c>
    </row>
    <row r="3098" spans="1:9" x14ac:dyDescent="0.2">
      <c r="A3098" s="1">
        <v>94200132</v>
      </c>
      <c r="B3098" s="3" t="s">
        <v>20</v>
      </c>
      <c r="C3098" s="1">
        <v>42</v>
      </c>
      <c r="D3098" s="1">
        <v>46</v>
      </c>
      <c r="E3098" s="1">
        <v>15351</v>
      </c>
      <c r="H3098" s="1">
        <v>124260</v>
      </c>
      <c r="I3098" s="1">
        <v>1449300</v>
      </c>
    </row>
    <row r="3099" spans="1:9" x14ac:dyDescent="0.2">
      <c r="A3099" s="1">
        <v>94300132</v>
      </c>
      <c r="B3099" s="3" t="s">
        <v>20</v>
      </c>
      <c r="C3099" s="1">
        <v>43</v>
      </c>
      <c r="D3099" s="1">
        <v>46</v>
      </c>
      <c r="E3099" s="1">
        <v>15937</v>
      </c>
      <c r="H3099" s="1">
        <v>132420</v>
      </c>
      <c r="I3099" s="1">
        <v>1573560</v>
      </c>
    </row>
    <row r="3100" spans="1:9" x14ac:dyDescent="0.2">
      <c r="A3100" s="1">
        <v>94400132</v>
      </c>
      <c r="B3100" s="3" t="s">
        <v>20</v>
      </c>
      <c r="C3100" s="1">
        <v>44</v>
      </c>
      <c r="D3100" s="1">
        <v>46</v>
      </c>
      <c r="E3100" s="1">
        <v>16523</v>
      </c>
      <c r="H3100" s="1">
        <v>140580</v>
      </c>
      <c r="I3100" s="1">
        <v>1705980</v>
      </c>
    </row>
    <row r="3101" spans="1:9" x14ac:dyDescent="0.2">
      <c r="A3101" s="1">
        <v>94500132</v>
      </c>
      <c r="B3101" s="3" t="s">
        <v>20</v>
      </c>
      <c r="C3101" s="1">
        <v>45</v>
      </c>
      <c r="D3101" s="1">
        <v>46</v>
      </c>
      <c r="E3101" s="1">
        <v>17109</v>
      </c>
      <c r="H3101" s="1">
        <v>148740</v>
      </c>
      <c r="I3101" s="1">
        <v>1846560</v>
      </c>
    </row>
    <row r="3102" spans="1:9" x14ac:dyDescent="0.2">
      <c r="A3102" s="1">
        <v>94600132</v>
      </c>
      <c r="B3102" s="3" t="s">
        <v>20</v>
      </c>
      <c r="C3102" s="1">
        <v>46</v>
      </c>
      <c r="D3102" s="1">
        <v>46</v>
      </c>
      <c r="E3102" s="1">
        <v>17695</v>
      </c>
      <c r="H3102" s="1">
        <v>158340</v>
      </c>
      <c r="I3102" s="1">
        <v>1995300</v>
      </c>
    </row>
    <row r="3103" spans="1:9" x14ac:dyDescent="0.2">
      <c r="A3103" s="1">
        <v>94700132</v>
      </c>
      <c r="B3103" s="3" t="s">
        <v>20</v>
      </c>
      <c r="C3103" s="1">
        <v>47</v>
      </c>
      <c r="D3103" s="1">
        <v>46</v>
      </c>
      <c r="E3103" s="1">
        <v>18339</v>
      </c>
      <c r="H3103" s="1">
        <v>167940</v>
      </c>
      <c r="I3103" s="1">
        <v>2153640</v>
      </c>
    </row>
    <row r="3104" spans="1:9" x14ac:dyDescent="0.2">
      <c r="A3104" s="1">
        <v>94800132</v>
      </c>
      <c r="B3104" s="3" t="s">
        <v>20</v>
      </c>
      <c r="C3104" s="1">
        <v>48</v>
      </c>
      <c r="D3104" s="1">
        <v>46</v>
      </c>
      <c r="E3104" s="1">
        <v>18984</v>
      </c>
      <c r="H3104" s="1">
        <v>177540</v>
      </c>
      <c r="I3104" s="1">
        <v>2321580</v>
      </c>
    </row>
    <row r="3105" spans="1:9" x14ac:dyDescent="0.2">
      <c r="A3105" s="1">
        <v>94900132</v>
      </c>
      <c r="B3105" s="3" t="s">
        <v>20</v>
      </c>
      <c r="C3105" s="1">
        <v>49</v>
      </c>
      <c r="D3105" s="1">
        <v>46</v>
      </c>
      <c r="E3105" s="1">
        <v>19628</v>
      </c>
      <c r="H3105" s="1">
        <v>187140</v>
      </c>
      <c r="I3105" s="1">
        <v>2499120</v>
      </c>
    </row>
    <row r="3106" spans="1:9" x14ac:dyDescent="0.2">
      <c r="A3106" s="1">
        <v>95000132</v>
      </c>
      <c r="B3106" s="3" t="s">
        <v>20</v>
      </c>
      <c r="C3106" s="1">
        <v>50</v>
      </c>
      <c r="D3106" s="1">
        <v>46</v>
      </c>
      <c r="E3106" s="1">
        <v>20273</v>
      </c>
      <c r="H3106" s="1">
        <v>198300</v>
      </c>
      <c r="I3106" s="1">
        <v>2686260</v>
      </c>
    </row>
    <row r="3107" spans="1:9" x14ac:dyDescent="0.2">
      <c r="A3107" s="1">
        <v>90100133</v>
      </c>
      <c r="B3107" s="3" t="s">
        <v>20</v>
      </c>
      <c r="C3107" s="1">
        <v>1</v>
      </c>
      <c r="D3107" s="1">
        <v>46</v>
      </c>
      <c r="E3107" s="1">
        <v>2812</v>
      </c>
      <c r="H3107" s="1">
        <v>1125</v>
      </c>
      <c r="I3107" s="1">
        <v>6000</v>
      </c>
    </row>
    <row r="3108" spans="1:9" x14ac:dyDescent="0.2">
      <c r="A3108" s="1">
        <v>90200133</v>
      </c>
      <c r="B3108" s="3" t="s">
        <v>20</v>
      </c>
      <c r="C3108" s="1">
        <v>2</v>
      </c>
      <c r="D3108" s="1">
        <v>46</v>
      </c>
      <c r="E3108" s="1">
        <v>2988</v>
      </c>
      <c r="H3108" s="1">
        <v>1575</v>
      </c>
      <c r="I3108" s="1">
        <v>7125</v>
      </c>
    </row>
    <row r="3109" spans="1:9" x14ac:dyDescent="0.2">
      <c r="A3109" s="1">
        <v>90300133</v>
      </c>
      <c r="B3109" s="3" t="s">
        <v>20</v>
      </c>
      <c r="C3109" s="1">
        <v>3</v>
      </c>
      <c r="D3109" s="1">
        <v>46</v>
      </c>
      <c r="E3109" s="1">
        <v>3164</v>
      </c>
      <c r="H3109" s="1">
        <v>2025</v>
      </c>
      <c r="I3109" s="1">
        <v>8700</v>
      </c>
    </row>
    <row r="3110" spans="1:9" x14ac:dyDescent="0.2">
      <c r="A3110" s="1">
        <v>90400133</v>
      </c>
      <c r="B3110" s="3" t="s">
        <v>20</v>
      </c>
      <c r="C3110" s="1">
        <v>4</v>
      </c>
      <c r="D3110" s="1">
        <v>46</v>
      </c>
      <c r="E3110" s="1">
        <v>3339</v>
      </c>
      <c r="H3110" s="1">
        <v>2475</v>
      </c>
      <c r="I3110" s="1">
        <v>10725</v>
      </c>
    </row>
    <row r="3111" spans="1:9" x14ac:dyDescent="0.2">
      <c r="A3111" s="1">
        <v>90500133</v>
      </c>
      <c r="B3111" s="3" t="s">
        <v>20</v>
      </c>
      <c r="C3111" s="1">
        <v>5</v>
      </c>
      <c r="D3111" s="1">
        <v>46</v>
      </c>
      <c r="E3111" s="1">
        <v>3515</v>
      </c>
      <c r="H3111" s="1">
        <v>2925</v>
      </c>
      <c r="I3111" s="1">
        <v>13200</v>
      </c>
    </row>
    <row r="3112" spans="1:9" x14ac:dyDescent="0.2">
      <c r="A3112" s="1">
        <v>90600133</v>
      </c>
      <c r="B3112" s="3" t="s">
        <v>20</v>
      </c>
      <c r="C3112" s="1">
        <v>6</v>
      </c>
      <c r="D3112" s="1">
        <v>46</v>
      </c>
      <c r="E3112" s="1">
        <v>3691</v>
      </c>
      <c r="H3112" s="1">
        <v>3675</v>
      </c>
      <c r="I3112" s="1">
        <v>16125</v>
      </c>
    </row>
    <row r="3113" spans="1:9" x14ac:dyDescent="0.2">
      <c r="A3113" s="1">
        <v>90700133</v>
      </c>
      <c r="B3113" s="3" t="s">
        <v>20</v>
      </c>
      <c r="C3113" s="1">
        <v>7</v>
      </c>
      <c r="D3113" s="1">
        <v>46</v>
      </c>
      <c r="E3113" s="1">
        <v>3954</v>
      </c>
      <c r="H3113" s="1">
        <v>4425</v>
      </c>
      <c r="I3113" s="1">
        <v>19800</v>
      </c>
    </row>
    <row r="3114" spans="1:9" x14ac:dyDescent="0.2">
      <c r="A3114" s="1">
        <v>90800133</v>
      </c>
      <c r="B3114" s="3" t="s">
        <v>20</v>
      </c>
      <c r="C3114" s="1">
        <v>8</v>
      </c>
      <c r="D3114" s="1">
        <v>46</v>
      </c>
      <c r="E3114" s="1">
        <v>4218</v>
      </c>
      <c r="H3114" s="1">
        <v>5175</v>
      </c>
      <c r="I3114" s="1">
        <v>24225</v>
      </c>
    </row>
    <row r="3115" spans="1:9" x14ac:dyDescent="0.2">
      <c r="A3115" s="1">
        <v>90900133</v>
      </c>
      <c r="B3115" s="3" t="s">
        <v>20</v>
      </c>
      <c r="C3115" s="1">
        <v>9</v>
      </c>
      <c r="D3115" s="1">
        <v>46</v>
      </c>
      <c r="E3115" s="1">
        <v>4482</v>
      </c>
      <c r="H3115" s="1">
        <v>5925</v>
      </c>
      <c r="I3115" s="1">
        <v>29400</v>
      </c>
    </row>
    <row r="3116" spans="1:9" x14ac:dyDescent="0.2">
      <c r="A3116" s="1">
        <v>91000133</v>
      </c>
      <c r="B3116" s="3" t="s">
        <v>20</v>
      </c>
      <c r="C3116" s="1">
        <v>10</v>
      </c>
      <c r="D3116" s="1">
        <v>46</v>
      </c>
      <c r="E3116" s="1">
        <v>4746</v>
      </c>
      <c r="H3116" s="1">
        <v>7125</v>
      </c>
      <c r="I3116" s="1">
        <v>35325</v>
      </c>
    </row>
    <row r="3117" spans="1:9" x14ac:dyDescent="0.2">
      <c r="A3117" s="1">
        <v>91100133</v>
      </c>
      <c r="B3117" s="3" t="s">
        <v>20</v>
      </c>
      <c r="C3117" s="1">
        <v>11</v>
      </c>
      <c r="D3117" s="1">
        <v>46</v>
      </c>
      <c r="E3117" s="1">
        <v>5009</v>
      </c>
      <c r="H3117" s="1">
        <v>8325</v>
      </c>
      <c r="I3117" s="1">
        <v>42450</v>
      </c>
    </row>
    <row r="3118" spans="1:9" x14ac:dyDescent="0.2">
      <c r="A3118" s="1">
        <v>91200133</v>
      </c>
      <c r="B3118" s="3" t="s">
        <v>20</v>
      </c>
      <c r="C3118" s="1">
        <v>12</v>
      </c>
      <c r="D3118" s="1">
        <v>46</v>
      </c>
      <c r="E3118" s="1">
        <v>5360</v>
      </c>
      <c r="H3118" s="1">
        <v>9525</v>
      </c>
      <c r="I3118" s="1">
        <v>50775</v>
      </c>
    </row>
    <row r="3119" spans="1:9" x14ac:dyDescent="0.2">
      <c r="A3119" s="1">
        <v>91300133</v>
      </c>
      <c r="B3119" s="3" t="s">
        <v>20</v>
      </c>
      <c r="C3119" s="1">
        <v>13</v>
      </c>
      <c r="D3119" s="1">
        <v>46</v>
      </c>
      <c r="E3119" s="1">
        <v>5712</v>
      </c>
      <c r="H3119" s="1">
        <v>10725</v>
      </c>
      <c r="I3119" s="1">
        <v>60300</v>
      </c>
    </row>
    <row r="3120" spans="1:9" x14ac:dyDescent="0.2">
      <c r="A3120" s="1">
        <v>91400133</v>
      </c>
      <c r="B3120" s="3" t="s">
        <v>20</v>
      </c>
      <c r="C3120" s="1">
        <v>14</v>
      </c>
      <c r="D3120" s="1">
        <v>46</v>
      </c>
      <c r="E3120" s="1">
        <v>6064</v>
      </c>
      <c r="H3120" s="1">
        <v>12525</v>
      </c>
      <c r="I3120" s="1">
        <v>71025</v>
      </c>
    </row>
    <row r="3121" spans="1:9" x14ac:dyDescent="0.2">
      <c r="A3121" s="1">
        <v>91500133</v>
      </c>
      <c r="B3121" s="3" t="s">
        <v>20</v>
      </c>
      <c r="C3121" s="1">
        <v>15</v>
      </c>
      <c r="D3121" s="1">
        <v>46</v>
      </c>
      <c r="E3121" s="1">
        <v>6415</v>
      </c>
      <c r="H3121" s="1">
        <v>14325</v>
      </c>
      <c r="I3121" s="1">
        <v>83550</v>
      </c>
    </row>
    <row r="3122" spans="1:9" x14ac:dyDescent="0.2">
      <c r="A3122" s="1">
        <v>91600133</v>
      </c>
      <c r="B3122" s="3" t="s">
        <v>20</v>
      </c>
      <c r="C3122" s="1">
        <v>16</v>
      </c>
      <c r="D3122" s="1">
        <v>46</v>
      </c>
      <c r="E3122" s="1">
        <v>6767</v>
      </c>
      <c r="H3122" s="1">
        <v>16125</v>
      </c>
      <c r="I3122" s="1">
        <v>97875</v>
      </c>
    </row>
    <row r="3123" spans="1:9" x14ac:dyDescent="0.2">
      <c r="A3123" s="1">
        <v>91700133</v>
      </c>
      <c r="B3123" s="3" t="s">
        <v>20</v>
      </c>
      <c r="C3123" s="1">
        <v>17</v>
      </c>
      <c r="D3123" s="1">
        <v>46</v>
      </c>
      <c r="E3123" s="1">
        <v>7207</v>
      </c>
      <c r="H3123" s="1">
        <v>17925</v>
      </c>
      <c r="I3123" s="1">
        <v>114000</v>
      </c>
    </row>
    <row r="3124" spans="1:9" x14ac:dyDescent="0.2">
      <c r="A3124" s="1">
        <v>91800133</v>
      </c>
      <c r="B3124" s="3" t="s">
        <v>20</v>
      </c>
      <c r="C3124" s="1">
        <v>18</v>
      </c>
      <c r="D3124" s="1">
        <v>46</v>
      </c>
      <c r="E3124" s="1">
        <v>7646</v>
      </c>
      <c r="H3124" s="1">
        <v>20475</v>
      </c>
      <c r="I3124" s="1">
        <v>131925</v>
      </c>
    </row>
    <row r="3125" spans="1:9" x14ac:dyDescent="0.2">
      <c r="A3125" s="1">
        <v>91900133</v>
      </c>
      <c r="B3125" s="3" t="s">
        <v>20</v>
      </c>
      <c r="C3125" s="1">
        <v>19</v>
      </c>
      <c r="D3125" s="1">
        <v>46</v>
      </c>
      <c r="E3125" s="1">
        <v>8085</v>
      </c>
      <c r="H3125" s="1">
        <v>23025</v>
      </c>
      <c r="I3125" s="1">
        <v>152400</v>
      </c>
    </row>
    <row r="3126" spans="1:9" x14ac:dyDescent="0.2">
      <c r="A3126" s="1">
        <v>92000133</v>
      </c>
      <c r="B3126" s="3" t="s">
        <v>20</v>
      </c>
      <c r="C3126" s="1">
        <v>20</v>
      </c>
      <c r="D3126" s="1">
        <v>46</v>
      </c>
      <c r="E3126" s="1">
        <v>8525</v>
      </c>
      <c r="H3126" s="1">
        <v>25575</v>
      </c>
      <c r="I3126" s="1">
        <v>175425</v>
      </c>
    </row>
    <row r="3127" spans="1:9" x14ac:dyDescent="0.2">
      <c r="A3127" s="1">
        <v>92100133</v>
      </c>
      <c r="B3127" s="3" t="s">
        <v>20</v>
      </c>
      <c r="C3127" s="1">
        <v>21</v>
      </c>
      <c r="D3127" s="1">
        <v>46</v>
      </c>
      <c r="E3127" s="1">
        <v>8964</v>
      </c>
      <c r="H3127" s="1">
        <v>28125</v>
      </c>
      <c r="I3127" s="1">
        <v>201000</v>
      </c>
    </row>
    <row r="3128" spans="1:9" x14ac:dyDescent="0.2">
      <c r="A3128" s="1">
        <v>92200133</v>
      </c>
      <c r="B3128" s="3" t="s">
        <v>20</v>
      </c>
      <c r="C3128" s="1">
        <v>22</v>
      </c>
      <c r="D3128" s="1">
        <v>46</v>
      </c>
      <c r="E3128" s="1">
        <v>9492</v>
      </c>
      <c r="H3128" s="1">
        <v>31575</v>
      </c>
      <c r="I3128" s="1">
        <v>229125</v>
      </c>
    </row>
    <row r="3129" spans="1:9" x14ac:dyDescent="0.2">
      <c r="A3129" s="1">
        <v>92300133</v>
      </c>
      <c r="B3129" s="3" t="s">
        <v>20</v>
      </c>
      <c r="C3129" s="1">
        <v>23</v>
      </c>
      <c r="D3129" s="1">
        <v>46</v>
      </c>
      <c r="E3129" s="1">
        <v>10019</v>
      </c>
      <c r="H3129" s="1">
        <v>35025</v>
      </c>
      <c r="I3129" s="1">
        <v>260700</v>
      </c>
    </row>
    <row r="3130" spans="1:9" x14ac:dyDescent="0.2">
      <c r="A3130" s="1">
        <v>92400133</v>
      </c>
      <c r="B3130" s="3" t="s">
        <v>20</v>
      </c>
      <c r="C3130" s="1">
        <v>24</v>
      </c>
      <c r="D3130" s="1">
        <v>46</v>
      </c>
      <c r="E3130" s="1">
        <v>10546</v>
      </c>
      <c r="H3130" s="1">
        <v>38475</v>
      </c>
      <c r="I3130" s="1">
        <v>295725</v>
      </c>
    </row>
    <row r="3131" spans="1:9" x14ac:dyDescent="0.2">
      <c r="A3131" s="1">
        <v>92500133</v>
      </c>
      <c r="B3131" s="3" t="s">
        <v>20</v>
      </c>
      <c r="C3131" s="1">
        <v>25</v>
      </c>
      <c r="D3131" s="1">
        <v>46</v>
      </c>
      <c r="E3131" s="1">
        <v>11074</v>
      </c>
      <c r="H3131" s="1">
        <v>41925</v>
      </c>
      <c r="I3131" s="1">
        <v>334200</v>
      </c>
    </row>
    <row r="3132" spans="1:9" x14ac:dyDescent="0.2">
      <c r="A3132" s="1">
        <v>92600133</v>
      </c>
      <c r="B3132" s="3" t="s">
        <v>20</v>
      </c>
      <c r="C3132" s="1">
        <v>26</v>
      </c>
      <c r="D3132" s="1">
        <v>46</v>
      </c>
      <c r="E3132" s="1">
        <v>11601</v>
      </c>
      <c r="H3132" s="1">
        <v>46425</v>
      </c>
      <c r="I3132" s="1">
        <v>376125</v>
      </c>
    </row>
    <row r="3133" spans="1:9" x14ac:dyDescent="0.2">
      <c r="A3133" s="1">
        <v>92700133</v>
      </c>
      <c r="B3133" s="3" t="s">
        <v>20</v>
      </c>
      <c r="C3133" s="1">
        <v>27</v>
      </c>
      <c r="D3133" s="1">
        <v>46</v>
      </c>
      <c r="E3133" s="1">
        <v>12216</v>
      </c>
      <c r="H3133" s="1">
        <v>50925</v>
      </c>
      <c r="I3133" s="1">
        <v>422550</v>
      </c>
    </row>
    <row r="3134" spans="1:9" x14ac:dyDescent="0.2">
      <c r="A3134" s="1">
        <v>92800133</v>
      </c>
      <c r="B3134" s="3" t="s">
        <v>20</v>
      </c>
      <c r="C3134" s="1">
        <v>28</v>
      </c>
      <c r="D3134" s="1">
        <v>46</v>
      </c>
      <c r="E3134" s="1">
        <v>12832</v>
      </c>
      <c r="H3134" s="1">
        <v>55425</v>
      </c>
      <c r="I3134" s="1">
        <v>473475</v>
      </c>
    </row>
    <row r="3135" spans="1:9" x14ac:dyDescent="0.2">
      <c r="A3135" s="1">
        <v>92900133</v>
      </c>
      <c r="B3135" s="3" t="s">
        <v>20</v>
      </c>
      <c r="C3135" s="1">
        <v>29</v>
      </c>
      <c r="D3135" s="1">
        <v>46</v>
      </c>
      <c r="E3135" s="1">
        <v>13446</v>
      </c>
      <c r="H3135" s="1">
        <v>59925</v>
      </c>
      <c r="I3135" s="1">
        <v>528900</v>
      </c>
    </row>
    <row r="3136" spans="1:9" x14ac:dyDescent="0.2">
      <c r="A3136" s="1">
        <v>93000133</v>
      </c>
      <c r="B3136" s="3" t="s">
        <v>20</v>
      </c>
      <c r="C3136" s="1">
        <v>30</v>
      </c>
      <c r="D3136" s="1">
        <v>46</v>
      </c>
      <c r="E3136" s="1">
        <v>14062</v>
      </c>
      <c r="H3136" s="1">
        <v>65625</v>
      </c>
      <c r="I3136" s="1">
        <v>588825</v>
      </c>
    </row>
    <row r="3137" spans="1:9" x14ac:dyDescent="0.2">
      <c r="A3137" s="1">
        <v>93100133</v>
      </c>
      <c r="B3137" s="3" t="s">
        <v>20</v>
      </c>
      <c r="C3137" s="1">
        <v>31</v>
      </c>
      <c r="D3137" s="1">
        <v>46</v>
      </c>
      <c r="E3137" s="1">
        <v>14677</v>
      </c>
      <c r="H3137" s="1">
        <v>71325</v>
      </c>
      <c r="I3137" s="1">
        <v>654450</v>
      </c>
    </row>
    <row r="3138" spans="1:9" x14ac:dyDescent="0.2">
      <c r="A3138" s="1">
        <v>93200133</v>
      </c>
      <c r="B3138" s="3" t="s">
        <v>20</v>
      </c>
      <c r="C3138" s="1">
        <v>32</v>
      </c>
      <c r="D3138" s="1">
        <v>46</v>
      </c>
      <c r="E3138" s="1">
        <v>15380</v>
      </c>
      <c r="H3138" s="1">
        <v>77025</v>
      </c>
      <c r="I3138" s="1">
        <v>725775</v>
      </c>
    </row>
    <row r="3139" spans="1:9" x14ac:dyDescent="0.2">
      <c r="A3139" s="1">
        <v>93300133</v>
      </c>
      <c r="B3139" s="3" t="s">
        <v>20</v>
      </c>
      <c r="C3139" s="1">
        <v>33</v>
      </c>
      <c r="D3139" s="1">
        <v>46</v>
      </c>
      <c r="E3139" s="1">
        <v>16083</v>
      </c>
      <c r="H3139" s="1">
        <v>82725</v>
      </c>
      <c r="I3139" s="1">
        <v>802800</v>
      </c>
    </row>
    <row r="3140" spans="1:9" x14ac:dyDescent="0.2">
      <c r="A3140" s="1">
        <v>93400133</v>
      </c>
      <c r="B3140" s="3" t="s">
        <v>20</v>
      </c>
      <c r="C3140" s="1">
        <v>34</v>
      </c>
      <c r="D3140" s="1">
        <v>46</v>
      </c>
      <c r="E3140" s="1">
        <v>16786</v>
      </c>
      <c r="H3140" s="1">
        <v>89775</v>
      </c>
      <c r="I3140" s="1">
        <v>885525</v>
      </c>
    </row>
    <row r="3141" spans="1:9" x14ac:dyDescent="0.2">
      <c r="A3141" s="1">
        <v>93500133</v>
      </c>
      <c r="B3141" s="3" t="s">
        <v>20</v>
      </c>
      <c r="C3141" s="1">
        <v>35</v>
      </c>
      <c r="D3141" s="1">
        <v>46</v>
      </c>
      <c r="E3141" s="1">
        <v>17489</v>
      </c>
      <c r="H3141" s="1">
        <v>96825</v>
      </c>
      <c r="I3141" s="1">
        <v>975300</v>
      </c>
    </row>
    <row r="3142" spans="1:9" x14ac:dyDescent="0.2">
      <c r="A3142" s="1">
        <v>93600133</v>
      </c>
      <c r="B3142" s="3" t="s">
        <v>20</v>
      </c>
      <c r="C3142" s="1">
        <v>36</v>
      </c>
      <c r="D3142" s="1">
        <v>46</v>
      </c>
      <c r="E3142" s="1">
        <v>18192</v>
      </c>
      <c r="H3142" s="1">
        <v>103875</v>
      </c>
      <c r="I3142" s="1">
        <v>1072125</v>
      </c>
    </row>
    <row r="3143" spans="1:9" x14ac:dyDescent="0.2">
      <c r="A3143" s="1">
        <v>93700133</v>
      </c>
      <c r="B3143" s="3" t="s">
        <v>20</v>
      </c>
      <c r="C3143" s="1">
        <v>37</v>
      </c>
      <c r="D3143" s="1">
        <v>46</v>
      </c>
      <c r="E3143" s="1">
        <v>18984</v>
      </c>
      <c r="H3143" s="1">
        <v>110925</v>
      </c>
      <c r="I3143" s="1">
        <v>1176000</v>
      </c>
    </row>
    <row r="3144" spans="1:9" x14ac:dyDescent="0.2">
      <c r="A3144" s="1">
        <v>93800133</v>
      </c>
      <c r="B3144" s="3" t="s">
        <v>20</v>
      </c>
      <c r="C3144" s="1">
        <v>38</v>
      </c>
      <c r="D3144" s="1">
        <v>46</v>
      </c>
      <c r="E3144" s="1">
        <v>19775</v>
      </c>
      <c r="H3144" s="1">
        <v>119475</v>
      </c>
      <c r="I3144" s="1">
        <v>1286925</v>
      </c>
    </row>
    <row r="3145" spans="1:9" x14ac:dyDescent="0.2">
      <c r="A3145" s="1">
        <v>93900133</v>
      </c>
      <c r="B3145" s="3" t="s">
        <v>20</v>
      </c>
      <c r="C3145" s="1">
        <v>39</v>
      </c>
      <c r="D3145" s="1">
        <v>46</v>
      </c>
      <c r="E3145" s="1">
        <v>20566</v>
      </c>
      <c r="H3145" s="1">
        <v>128025</v>
      </c>
      <c r="I3145" s="1">
        <v>1406400</v>
      </c>
    </row>
    <row r="3146" spans="1:9" x14ac:dyDescent="0.2">
      <c r="A3146" s="1">
        <v>94000133</v>
      </c>
      <c r="B3146" s="3" t="s">
        <v>20</v>
      </c>
      <c r="C3146" s="1">
        <v>40</v>
      </c>
      <c r="D3146" s="1">
        <v>46</v>
      </c>
      <c r="E3146" s="1">
        <v>21357</v>
      </c>
      <c r="H3146" s="1">
        <v>136575</v>
      </c>
      <c r="I3146" s="1">
        <v>1534425</v>
      </c>
    </row>
    <row r="3147" spans="1:9" x14ac:dyDescent="0.2">
      <c r="A3147" s="1">
        <v>94100133</v>
      </c>
      <c r="B3147" s="3" t="s">
        <v>20</v>
      </c>
      <c r="C3147" s="1">
        <v>41</v>
      </c>
      <c r="D3147" s="1">
        <v>46</v>
      </c>
      <c r="E3147" s="1">
        <v>22148</v>
      </c>
      <c r="H3147" s="1">
        <v>145125</v>
      </c>
      <c r="I3147" s="1">
        <v>1671000</v>
      </c>
    </row>
    <row r="3148" spans="1:9" x14ac:dyDescent="0.2">
      <c r="A3148" s="1">
        <v>94200133</v>
      </c>
      <c r="B3148" s="3" t="s">
        <v>20</v>
      </c>
      <c r="C3148" s="1">
        <v>42</v>
      </c>
      <c r="D3148" s="1">
        <v>46</v>
      </c>
      <c r="E3148" s="1">
        <v>23027</v>
      </c>
      <c r="H3148" s="1">
        <v>155325</v>
      </c>
      <c r="I3148" s="1">
        <v>1816125</v>
      </c>
    </row>
    <row r="3149" spans="1:9" x14ac:dyDescent="0.2">
      <c r="A3149" s="1">
        <v>94300133</v>
      </c>
      <c r="B3149" s="3" t="s">
        <v>20</v>
      </c>
      <c r="C3149" s="1">
        <v>43</v>
      </c>
      <c r="D3149" s="1">
        <v>46</v>
      </c>
      <c r="E3149" s="1">
        <v>23906</v>
      </c>
      <c r="H3149" s="1">
        <v>165525</v>
      </c>
      <c r="I3149" s="1">
        <v>1971450</v>
      </c>
    </row>
    <row r="3150" spans="1:9" x14ac:dyDescent="0.2">
      <c r="A3150" s="1">
        <v>94400133</v>
      </c>
      <c r="B3150" s="3" t="s">
        <v>20</v>
      </c>
      <c r="C3150" s="1">
        <v>44</v>
      </c>
      <c r="D3150" s="1">
        <v>46</v>
      </c>
      <c r="E3150" s="1">
        <v>24785</v>
      </c>
      <c r="H3150" s="1">
        <v>175725</v>
      </c>
      <c r="I3150" s="1">
        <v>2136975</v>
      </c>
    </row>
    <row r="3151" spans="1:9" x14ac:dyDescent="0.2">
      <c r="A3151" s="1">
        <v>94500133</v>
      </c>
      <c r="B3151" s="3" t="s">
        <v>20</v>
      </c>
      <c r="C3151" s="1">
        <v>45</v>
      </c>
      <c r="D3151" s="1">
        <v>46</v>
      </c>
      <c r="E3151" s="1">
        <v>25664</v>
      </c>
      <c r="H3151" s="1">
        <v>185925</v>
      </c>
      <c r="I3151" s="1">
        <v>2312700</v>
      </c>
    </row>
    <row r="3152" spans="1:9" x14ac:dyDescent="0.2">
      <c r="A3152" s="1">
        <v>94600133</v>
      </c>
      <c r="B3152" s="3" t="s">
        <v>20</v>
      </c>
      <c r="C3152" s="1">
        <v>46</v>
      </c>
      <c r="D3152" s="1">
        <v>46</v>
      </c>
      <c r="E3152" s="1">
        <v>26542</v>
      </c>
      <c r="H3152" s="1">
        <v>197925</v>
      </c>
      <c r="I3152" s="1">
        <v>2498625</v>
      </c>
    </row>
    <row r="3153" spans="1:9" x14ac:dyDescent="0.2">
      <c r="A3153" s="1">
        <v>94700133</v>
      </c>
      <c r="B3153" s="3" t="s">
        <v>20</v>
      </c>
      <c r="C3153" s="1">
        <v>47</v>
      </c>
      <c r="D3153" s="1">
        <v>46</v>
      </c>
      <c r="E3153" s="1">
        <v>27509</v>
      </c>
      <c r="H3153" s="1">
        <v>209925</v>
      </c>
      <c r="I3153" s="1">
        <v>2696550</v>
      </c>
    </row>
    <row r="3154" spans="1:9" x14ac:dyDescent="0.2">
      <c r="A3154" s="1">
        <v>94800133</v>
      </c>
      <c r="B3154" s="3" t="s">
        <v>20</v>
      </c>
      <c r="C3154" s="1">
        <v>48</v>
      </c>
      <c r="D3154" s="1">
        <v>46</v>
      </c>
      <c r="E3154" s="1">
        <v>28476</v>
      </c>
      <c r="H3154" s="1">
        <v>221925</v>
      </c>
      <c r="I3154" s="1">
        <v>2906475</v>
      </c>
    </row>
    <row r="3155" spans="1:9" x14ac:dyDescent="0.2">
      <c r="A3155" s="1">
        <v>94900133</v>
      </c>
      <c r="B3155" s="3" t="s">
        <v>20</v>
      </c>
      <c r="C3155" s="1">
        <v>49</v>
      </c>
      <c r="D3155" s="1">
        <v>46</v>
      </c>
      <c r="E3155" s="1">
        <v>29442</v>
      </c>
      <c r="H3155" s="1">
        <v>233925</v>
      </c>
      <c r="I3155" s="1">
        <v>3128400</v>
      </c>
    </row>
    <row r="3156" spans="1:9" x14ac:dyDescent="0.2">
      <c r="A3156" s="1">
        <v>95000133</v>
      </c>
      <c r="B3156" s="3" t="s">
        <v>20</v>
      </c>
      <c r="C3156" s="1">
        <v>50</v>
      </c>
      <c r="D3156" s="1">
        <v>46</v>
      </c>
      <c r="E3156" s="1">
        <v>30410</v>
      </c>
      <c r="H3156" s="1">
        <v>247875</v>
      </c>
      <c r="I3156" s="1">
        <v>3362325</v>
      </c>
    </row>
    <row r="3157" spans="1:9" x14ac:dyDescent="0.2">
      <c r="A3157" s="1">
        <v>90100134</v>
      </c>
      <c r="B3157" s="3" t="s">
        <v>20</v>
      </c>
      <c r="C3157" s="1">
        <v>1</v>
      </c>
      <c r="D3157" s="1">
        <v>46</v>
      </c>
      <c r="E3157" s="1">
        <v>5000</v>
      </c>
      <c r="H3157" s="1">
        <v>1462</v>
      </c>
      <c r="I3157" s="1">
        <v>25000</v>
      </c>
    </row>
    <row r="3158" spans="1:9" x14ac:dyDescent="0.2">
      <c r="A3158" s="1">
        <v>90200134</v>
      </c>
      <c r="B3158" s="3" t="s">
        <v>20</v>
      </c>
      <c r="C3158" s="1">
        <v>2</v>
      </c>
      <c r="D3158" s="1">
        <v>46</v>
      </c>
      <c r="E3158" s="1">
        <v>5312</v>
      </c>
      <c r="H3158" s="1">
        <v>2047</v>
      </c>
      <c r="I3158" s="1">
        <v>26462</v>
      </c>
    </row>
    <row r="3159" spans="1:9" x14ac:dyDescent="0.2">
      <c r="A3159" s="1">
        <v>90300134</v>
      </c>
      <c r="B3159" s="3" t="s">
        <v>20</v>
      </c>
      <c r="C3159" s="1">
        <v>3</v>
      </c>
      <c r="D3159" s="1">
        <v>46</v>
      </c>
      <c r="E3159" s="1">
        <v>5625</v>
      </c>
      <c r="H3159" s="1">
        <v>2632</v>
      </c>
      <c r="I3159" s="1">
        <v>28509</v>
      </c>
    </row>
    <row r="3160" spans="1:9" x14ac:dyDescent="0.2">
      <c r="A3160" s="1">
        <v>90400134</v>
      </c>
      <c r="B3160" s="3" t="s">
        <v>20</v>
      </c>
      <c r="C3160" s="1">
        <v>4</v>
      </c>
      <c r="D3160" s="1">
        <v>46</v>
      </c>
      <c r="E3160" s="1">
        <v>5937</v>
      </c>
      <c r="H3160" s="1">
        <v>3217</v>
      </c>
      <c r="I3160" s="1">
        <v>31141</v>
      </c>
    </row>
    <row r="3161" spans="1:9" x14ac:dyDescent="0.2">
      <c r="A3161" s="1">
        <v>90500134</v>
      </c>
      <c r="B3161" s="3" t="s">
        <v>20</v>
      </c>
      <c r="C3161" s="1">
        <v>5</v>
      </c>
      <c r="D3161" s="1">
        <v>46</v>
      </c>
      <c r="E3161" s="1">
        <v>6250</v>
      </c>
      <c r="H3161" s="1">
        <v>3802</v>
      </c>
      <c r="I3161" s="1">
        <v>34358</v>
      </c>
    </row>
    <row r="3162" spans="1:9" x14ac:dyDescent="0.2">
      <c r="A3162" s="1">
        <v>90600134</v>
      </c>
      <c r="B3162" s="3" t="s">
        <v>20</v>
      </c>
      <c r="C3162" s="1">
        <v>6</v>
      </c>
      <c r="D3162" s="1">
        <v>46</v>
      </c>
      <c r="E3162" s="1">
        <v>6562</v>
      </c>
      <c r="H3162" s="1">
        <v>4777</v>
      </c>
      <c r="I3162" s="1">
        <v>38160</v>
      </c>
    </row>
    <row r="3163" spans="1:9" x14ac:dyDescent="0.2">
      <c r="A3163" s="1">
        <v>90700134</v>
      </c>
      <c r="B3163" s="3" t="s">
        <v>20</v>
      </c>
      <c r="C3163" s="1">
        <v>7</v>
      </c>
      <c r="D3163" s="1">
        <v>46</v>
      </c>
      <c r="E3163" s="1">
        <v>7031</v>
      </c>
      <c r="H3163" s="1">
        <v>5752</v>
      </c>
      <c r="I3163" s="1">
        <v>42937</v>
      </c>
    </row>
    <row r="3164" spans="1:9" x14ac:dyDescent="0.2">
      <c r="A3164" s="1">
        <v>90800134</v>
      </c>
      <c r="B3164" s="3" t="s">
        <v>20</v>
      </c>
      <c r="C3164" s="1">
        <v>8</v>
      </c>
      <c r="D3164" s="1">
        <v>46</v>
      </c>
      <c r="E3164" s="1">
        <v>7500</v>
      </c>
      <c r="H3164" s="1">
        <v>6727</v>
      </c>
      <c r="I3164" s="1">
        <v>48689</v>
      </c>
    </row>
    <row r="3165" spans="1:9" x14ac:dyDescent="0.2">
      <c r="A3165" s="1">
        <v>90900134</v>
      </c>
      <c r="B3165" s="3" t="s">
        <v>20</v>
      </c>
      <c r="C3165" s="1">
        <v>9</v>
      </c>
      <c r="D3165" s="1">
        <v>46</v>
      </c>
      <c r="E3165" s="1">
        <v>7968</v>
      </c>
      <c r="H3165" s="1">
        <v>7702</v>
      </c>
      <c r="I3165" s="1">
        <v>55416</v>
      </c>
    </row>
    <row r="3166" spans="1:9" x14ac:dyDescent="0.2">
      <c r="A3166" s="1">
        <v>91000134</v>
      </c>
      <c r="B3166" s="3" t="s">
        <v>20</v>
      </c>
      <c r="C3166" s="1">
        <v>10</v>
      </c>
      <c r="D3166" s="1">
        <v>46</v>
      </c>
      <c r="E3166" s="1">
        <v>8437</v>
      </c>
      <c r="H3166" s="1">
        <v>9262</v>
      </c>
      <c r="I3166" s="1">
        <v>63118</v>
      </c>
    </row>
    <row r="3167" spans="1:9" x14ac:dyDescent="0.2">
      <c r="A3167" s="1">
        <v>91100134</v>
      </c>
      <c r="B3167" s="3" t="s">
        <v>20</v>
      </c>
      <c r="C3167" s="1">
        <v>11</v>
      </c>
      <c r="D3167" s="1">
        <v>46</v>
      </c>
      <c r="E3167" s="1">
        <v>8906</v>
      </c>
      <c r="H3167" s="1">
        <v>10822</v>
      </c>
      <c r="I3167" s="1">
        <v>72380</v>
      </c>
    </row>
    <row r="3168" spans="1:9" x14ac:dyDescent="0.2">
      <c r="A3168" s="1">
        <v>91200134</v>
      </c>
      <c r="B3168" s="3" t="s">
        <v>20</v>
      </c>
      <c r="C3168" s="1">
        <v>12</v>
      </c>
      <c r="D3168" s="1">
        <v>46</v>
      </c>
      <c r="E3168" s="1">
        <v>9531</v>
      </c>
      <c r="H3168" s="1">
        <v>12382</v>
      </c>
      <c r="I3168" s="1">
        <v>83202</v>
      </c>
    </row>
    <row r="3169" spans="1:9" x14ac:dyDescent="0.2">
      <c r="A3169" s="1">
        <v>91300134</v>
      </c>
      <c r="B3169" s="3" t="s">
        <v>20</v>
      </c>
      <c r="C3169" s="1">
        <v>13</v>
      </c>
      <c r="D3169" s="1">
        <v>46</v>
      </c>
      <c r="E3169" s="1">
        <v>10156</v>
      </c>
      <c r="H3169" s="1">
        <v>13942</v>
      </c>
      <c r="I3169" s="1">
        <v>95584</v>
      </c>
    </row>
    <row r="3170" spans="1:9" x14ac:dyDescent="0.2">
      <c r="A3170" s="1">
        <v>91400134</v>
      </c>
      <c r="B3170" s="3" t="s">
        <v>20</v>
      </c>
      <c r="C3170" s="1">
        <v>14</v>
      </c>
      <c r="D3170" s="1">
        <v>46</v>
      </c>
      <c r="E3170" s="1">
        <v>10781</v>
      </c>
      <c r="H3170" s="1">
        <v>16282</v>
      </c>
      <c r="I3170" s="1">
        <v>109526</v>
      </c>
    </row>
    <row r="3171" spans="1:9" x14ac:dyDescent="0.2">
      <c r="A3171" s="1">
        <v>91500134</v>
      </c>
      <c r="B3171" s="3" t="s">
        <v>20</v>
      </c>
      <c r="C3171" s="1">
        <v>15</v>
      </c>
      <c r="D3171" s="1">
        <v>46</v>
      </c>
      <c r="E3171" s="1">
        <v>11406</v>
      </c>
      <c r="H3171" s="1">
        <v>18622</v>
      </c>
      <c r="I3171" s="1">
        <v>125808</v>
      </c>
    </row>
    <row r="3172" spans="1:9" x14ac:dyDescent="0.2">
      <c r="A3172" s="1">
        <v>91600134</v>
      </c>
      <c r="B3172" s="3" t="s">
        <v>20</v>
      </c>
      <c r="C3172" s="1">
        <v>16</v>
      </c>
      <c r="D3172" s="1">
        <v>46</v>
      </c>
      <c r="E3172" s="1">
        <v>12031</v>
      </c>
      <c r="H3172" s="1">
        <v>20962</v>
      </c>
      <c r="I3172" s="1">
        <v>144430</v>
      </c>
    </row>
    <row r="3173" spans="1:9" x14ac:dyDescent="0.2">
      <c r="A3173" s="1">
        <v>91700134</v>
      </c>
      <c r="B3173" s="3" t="s">
        <v>20</v>
      </c>
      <c r="C3173" s="1">
        <v>17</v>
      </c>
      <c r="D3173" s="1">
        <v>46</v>
      </c>
      <c r="E3173" s="1">
        <v>12812</v>
      </c>
      <c r="H3173" s="1">
        <v>23302</v>
      </c>
      <c r="I3173" s="1">
        <v>165392</v>
      </c>
    </row>
    <row r="3174" spans="1:9" x14ac:dyDescent="0.2">
      <c r="A3174" s="1">
        <v>91800134</v>
      </c>
      <c r="B3174" s="3" t="s">
        <v>20</v>
      </c>
      <c r="C3174" s="1">
        <v>18</v>
      </c>
      <c r="D3174" s="1">
        <v>46</v>
      </c>
      <c r="E3174" s="1">
        <v>13593</v>
      </c>
      <c r="H3174" s="1">
        <v>26617</v>
      </c>
      <c r="I3174" s="1">
        <v>188694</v>
      </c>
    </row>
    <row r="3175" spans="1:9" x14ac:dyDescent="0.2">
      <c r="A3175" s="1">
        <v>91900134</v>
      </c>
      <c r="B3175" s="3" t="s">
        <v>20</v>
      </c>
      <c r="C3175" s="1">
        <v>19</v>
      </c>
      <c r="D3175" s="1">
        <v>46</v>
      </c>
      <c r="E3175" s="1">
        <v>14375</v>
      </c>
      <c r="H3175" s="1">
        <v>29932</v>
      </c>
      <c r="I3175" s="1">
        <v>215311</v>
      </c>
    </row>
    <row r="3176" spans="1:9" x14ac:dyDescent="0.2">
      <c r="A3176" s="1">
        <v>92000134</v>
      </c>
      <c r="B3176" s="3" t="s">
        <v>20</v>
      </c>
      <c r="C3176" s="1">
        <v>20</v>
      </c>
      <c r="D3176" s="1">
        <v>46</v>
      </c>
      <c r="E3176" s="1">
        <v>15156</v>
      </c>
      <c r="H3176" s="1">
        <v>33247</v>
      </c>
      <c r="I3176" s="1">
        <v>245243</v>
      </c>
    </row>
    <row r="3177" spans="1:9" x14ac:dyDescent="0.2">
      <c r="A3177" s="1">
        <v>92100134</v>
      </c>
      <c r="B3177" s="3" t="s">
        <v>20</v>
      </c>
      <c r="C3177" s="1">
        <v>21</v>
      </c>
      <c r="D3177" s="1">
        <v>46</v>
      </c>
      <c r="E3177" s="1">
        <v>15937</v>
      </c>
      <c r="H3177" s="1">
        <v>36562</v>
      </c>
      <c r="I3177" s="1">
        <v>278490</v>
      </c>
    </row>
    <row r="3178" spans="1:9" x14ac:dyDescent="0.2">
      <c r="A3178" s="1">
        <v>92200134</v>
      </c>
      <c r="B3178" s="3" t="s">
        <v>20</v>
      </c>
      <c r="C3178" s="1">
        <v>22</v>
      </c>
      <c r="D3178" s="1">
        <v>46</v>
      </c>
      <c r="E3178" s="1">
        <v>16875</v>
      </c>
      <c r="H3178" s="1">
        <v>41047</v>
      </c>
      <c r="I3178" s="1">
        <v>315052</v>
      </c>
    </row>
    <row r="3179" spans="1:9" x14ac:dyDescent="0.2">
      <c r="A3179" s="1">
        <v>92300134</v>
      </c>
      <c r="B3179" s="3" t="s">
        <v>20</v>
      </c>
      <c r="C3179" s="1">
        <v>23</v>
      </c>
      <c r="D3179" s="1">
        <v>46</v>
      </c>
      <c r="E3179" s="1">
        <v>17812</v>
      </c>
      <c r="H3179" s="1">
        <v>45532</v>
      </c>
      <c r="I3179" s="1">
        <v>356099</v>
      </c>
    </row>
    <row r="3180" spans="1:9" x14ac:dyDescent="0.2">
      <c r="A3180" s="1">
        <v>92400134</v>
      </c>
      <c r="B3180" s="3" t="s">
        <v>20</v>
      </c>
      <c r="C3180" s="1">
        <v>24</v>
      </c>
      <c r="D3180" s="1">
        <v>46</v>
      </c>
      <c r="E3180" s="1">
        <v>18750</v>
      </c>
      <c r="H3180" s="1">
        <v>50017</v>
      </c>
      <c r="I3180" s="1">
        <v>401631</v>
      </c>
    </row>
    <row r="3181" spans="1:9" x14ac:dyDescent="0.2">
      <c r="A3181" s="1">
        <v>92500134</v>
      </c>
      <c r="B3181" s="3" t="s">
        <v>20</v>
      </c>
      <c r="C3181" s="1">
        <v>25</v>
      </c>
      <c r="D3181" s="1">
        <v>46</v>
      </c>
      <c r="E3181" s="1">
        <v>19687</v>
      </c>
      <c r="H3181" s="1">
        <v>54502</v>
      </c>
      <c r="I3181" s="1">
        <v>451648</v>
      </c>
    </row>
    <row r="3182" spans="1:9" x14ac:dyDescent="0.2">
      <c r="A3182" s="1">
        <v>92600134</v>
      </c>
      <c r="B3182" s="3" t="s">
        <v>20</v>
      </c>
      <c r="C3182" s="1">
        <v>26</v>
      </c>
      <c r="D3182" s="1">
        <v>46</v>
      </c>
      <c r="E3182" s="1">
        <v>20625</v>
      </c>
      <c r="H3182" s="1">
        <v>60352</v>
      </c>
      <c r="I3182" s="1">
        <v>506150</v>
      </c>
    </row>
    <row r="3183" spans="1:9" x14ac:dyDescent="0.2">
      <c r="A3183" s="1">
        <v>92700134</v>
      </c>
      <c r="B3183" s="3" t="s">
        <v>20</v>
      </c>
      <c r="C3183" s="1">
        <v>27</v>
      </c>
      <c r="D3183" s="1">
        <v>46</v>
      </c>
      <c r="E3183" s="1">
        <v>21718</v>
      </c>
      <c r="H3183" s="1">
        <v>66202</v>
      </c>
      <c r="I3183" s="1">
        <v>566502</v>
      </c>
    </row>
    <row r="3184" spans="1:9" x14ac:dyDescent="0.2">
      <c r="A3184" s="1">
        <v>92800134</v>
      </c>
      <c r="B3184" s="3" t="s">
        <v>20</v>
      </c>
      <c r="C3184" s="1">
        <v>28</v>
      </c>
      <c r="D3184" s="1">
        <v>46</v>
      </c>
      <c r="E3184" s="1">
        <v>22812</v>
      </c>
      <c r="H3184" s="1">
        <v>72052</v>
      </c>
      <c r="I3184" s="1">
        <v>632704</v>
      </c>
    </row>
    <row r="3185" spans="1:9" x14ac:dyDescent="0.2">
      <c r="A3185" s="1">
        <v>92900134</v>
      </c>
      <c r="B3185" s="3" t="s">
        <v>20</v>
      </c>
      <c r="C3185" s="1">
        <v>29</v>
      </c>
      <c r="D3185" s="1">
        <v>46</v>
      </c>
      <c r="E3185" s="1">
        <v>23906</v>
      </c>
      <c r="H3185" s="1">
        <v>77902</v>
      </c>
      <c r="I3185" s="1">
        <v>704756</v>
      </c>
    </row>
    <row r="3186" spans="1:9" x14ac:dyDescent="0.2">
      <c r="A3186" s="1">
        <v>93000134</v>
      </c>
      <c r="B3186" s="3" t="s">
        <v>20</v>
      </c>
      <c r="C3186" s="1">
        <v>30</v>
      </c>
      <c r="D3186" s="1">
        <v>46</v>
      </c>
      <c r="E3186" s="1">
        <v>25000</v>
      </c>
      <c r="H3186" s="1">
        <v>85312</v>
      </c>
      <c r="I3186" s="1">
        <v>782658</v>
      </c>
    </row>
    <row r="3187" spans="1:9" x14ac:dyDescent="0.2">
      <c r="A3187" s="1">
        <v>93100134</v>
      </c>
      <c r="B3187" s="3" t="s">
        <v>20</v>
      </c>
      <c r="C3187" s="1">
        <v>31</v>
      </c>
      <c r="D3187" s="1">
        <v>46</v>
      </c>
      <c r="E3187" s="1">
        <v>26093</v>
      </c>
      <c r="H3187" s="1">
        <v>92722</v>
      </c>
      <c r="I3187" s="1">
        <v>867970</v>
      </c>
    </row>
    <row r="3188" spans="1:9" x14ac:dyDescent="0.2">
      <c r="A3188" s="1">
        <v>93200134</v>
      </c>
      <c r="B3188" s="3" t="s">
        <v>20</v>
      </c>
      <c r="C3188" s="1">
        <v>32</v>
      </c>
      <c r="D3188" s="1">
        <v>46</v>
      </c>
      <c r="E3188" s="1">
        <v>27343</v>
      </c>
      <c r="H3188" s="1">
        <v>100132</v>
      </c>
      <c r="I3188" s="1">
        <v>960692</v>
      </c>
    </row>
    <row r="3189" spans="1:9" x14ac:dyDescent="0.2">
      <c r="A3189" s="1">
        <v>93300134</v>
      </c>
      <c r="B3189" s="3" t="s">
        <v>20</v>
      </c>
      <c r="C3189" s="1">
        <v>33</v>
      </c>
      <c r="D3189" s="1">
        <v>46</v>
      </c>
      <c r="E3189" s="1">
        <v>28593</v>
      </c>
      <c r="H3189" s="1">
        <v>107542</v>
      </c>
      <c r="I3189" s="1">
        <v>1060824</v>
      </c>
    </row>
    <row r="3190" spans="1:9" x14ac:dyDescent="0.2">
      <c r="A3190" s="1">
        <v>93400134</v>
      </c>
      <c r="B3190" s="3" t="s">
        <v>20</v>
      </c>
      <c r="C3190" s="1">
        <v>34</v>
      </c>
      <c r="D3190" s="1">
        <v>46</v>
      </c>
      <c r="E3190" s="1">
        <v>29843</v>
      </c>
      <c r="H3190" s="1">
        <v>116707</v>
      </c>
      <c r="I3190" s="1">
        <v>1168366</v>
      </c>
    </row>
    <row r="3191" spans="1:9" x14ac:dyDescent="0.2">
      <c r="A3191" s="1">
        <v>93500134</v>
      </c>
      <c r="B3191" s="3" t="s">
        <v>20</v>
      </c>
      <c r="C3191" s="1">
        <v>35</v>
      </c>
      <c r="D3191" s="1">
        <v>46</v>
      </c>
      <c r="E3191" s="1">
        <v>31093</v>
      </c>
      <c r="H3191" s="1">
        <v>125872</v>
      </c>
      <c r="I3191" s="1">
        <v>1285073</v>
      </c>
    </row>
    <row r="3192" spans="1:9" x14ac:dyDescent="0.2">
      <c r="A3192" s="1">
        <v>93600134</v>
      </c>
      <c r="B3192" s="3" t="s">
        <v>20</v>
      </c>
      <c r="C3192" s="1">
        <v>36</v>
      </c>
      <c r="D3192" s="1">
        <v>46</v>
      </c>
      <c r="E3192" s="1">
        <v>32343</v>
      </c>
      <c r="H3192" s="1">
        <v>135037</v>
      </c>
      <c r="I3192" s="1">
        <v>1410945</v>
      </c>
    </row>
    <row r="3193" spans="1:9" x14ac:dyDescent="0.2">
      <c r="A3193" s="1">
        <v>93700134</v>
      </c>
      <c r="B3193" s="3" t="s">
        <v>20</v>
      </c>
      <c r="C3193" s="1">
        <v>37</v>
      </c>
      <c r="D3193" s="1">
        <v>46</v>
      </c>
      <c r="E3193" s="1">
        <v>33750</v>
      </c>
      <c r="H3193" s="1">
        <v>144202</v>
      </c>
      <c r="I3193" s="1">
        <v>1545982</v>
      </c>
    </row>
    <row r="3194" spans="1:9" x14ac:dyDescent="0.2">
      <c r="A3194" s="1">
        <v>93800134</v>
      </c>
      <c r="B3194" s="3" t="s">
        <v>20</v>
      </c>
      <c r="C3194" s="1">
        <v>38</v>
      </c>
      <c r="D3194" s="1">
        <v>46</v>
      </c>
      <c r="E3194" s="1">
        <v>35156</v>
      </c>
      <c r="H3194" s="1">
        <v>155317</v>
      </c>
      <c r="I3194" s="1">
        <v>1690184</v>
      </c>
    </row>
    <row r="3195" spans="1:9" x14ac:dyDescent="0.2">
      <c r="A3195" s="1">
        <v>93900134</v>
      </c>
      <c r="B3195" s="3" t="s">
        <v>20</v>
      </c>
      <c r="C3195" s="1">
        <v>39</v>
      </c>
      <c r="D3195" s="1">
        <v>46</v>
      </c>
      <c r="E3195" s="1">
        <v>36562</v>
      </c>
      <c r="H3195" s="1">
        <v>166432</v>
      </c>
      <c r="I3195" s="1">
        <v>1845501</v>
      </c>
    </row>
    <row r="3196" spans="1:9" x14ac:dyDescent="0.2">
      <c r="A3196" s="1">
        <v>94000134</v>
      </c>
      <c r="B3196" s="3" t="s">
        <v>20</v>
      </c>
      <c r="C3196" s="1">
        <v>40</v>
      </c>
      <c r="D3196" s="1">
        <v>46</v>
      </c>
      <c r="E3196" s="1">
        <v>37968</v>
      </c>
      <c r="H3196" s="1">
        <v>177547</v>
      </c>
      <c r="I3196" s="1">
        <v>2011933</v>
      </c>
    </row>
    <row r="3197" spans="1:9" x14ac:dyDescent="0.2">
      <c r="A3197" s="1">
        <v>94100134</v>
      </c>
      <c r="B3197" s="3" t="s">
        <v>20</v>
      </c>
      <c r="C3197" s="1">
        <v>41</v>
      </c>
      <c r="D3197" s="1">
        <v>46</v>
      </c>
      <c r="E3197" s="1">
        <v>39375</v>
      </c>
      <c r="H3197" s="1">
        <v>188662</v>
      </c>
      <c r="I3197" s="1">
        <v>2189480</v>
      </c>
    </row>
    <row r="3198" spans="1:9" x14ac:dyDescent="0.2">
      <c r="A3198" s="1">
        <v>94200134</v>
      </c>
      <c r="B3198" s="3" t="s">
        <v>20</v>
      </c>
      <c r="C3198" s="1">
        <v>42</v>
      </c>
      <c r="D3198" s="1">
        <v>46</v>
      </c>
      <c r="E3198" s="1">
        <v>40937</v>
      </c>
      <c r="H3198" s="1">
        <v>201922</v>
      </c>
      <c r="I3198" s="1">
        <v>2378142</v>
      </c>
    </row>
    <row r="3199" spans="1:9" x14ac:dyDescent="0.2">
      <c r="A3199" s="1">
        <v>94300134</v>
      </c>
      <c r="B3199" s="3" t="s">
        <v>20</v>
      </c>
      <c r="C3199" s="1">
        <v>43</v>
      </c>
      <c r="D3199" s="1">
        <v>46</v>
      </c>
      <c r="E3199" s="1">
        <v>42500</v>
      </c>
      <c r="H3199" s="1">
        <v>215182</v>
      </c>
      <c r="I3199" s="1">
        <v>2580064</v>
      </c>
    </row>
    <row r="3200" spans="1:9" x14ac:dyDescent="0.2">
      <c r="A3200" s="1">
        <v>94400134</v>
      </c>
      <c r="B3200" s="3" t="s">
        <v>20</v>
      </c>
      <c r="C3200" s="1">
        <v>44</v>
      </c>
      <c r="D3200" s="1">
        <v>46</v>
      </c>
      <c r="E3200" s="1">
        <v>44062</v>
      </c>
      <c r="H3200" s="1">
        <v>228442</v>
      </c>
      <c r="I3200" s="1">
        <v>2795246</v>
      </c>
    </row>
    <row r="3201" spans="1:9" x14ac:dyDescent="0.2">
      <c r="A3201" s="1">
        <v>94500134</v>
      </c>
      <c r="B3201" s="3" t="s">
        <v>20</v>
      </c>
      <c r="C3201" s="1">
        <v>45</v>
      </c>
      <c r="D3201" s="1">
        <v>46</v>
      </c>
      <c r="E3201" s="1">
        <v>45625</v>
      </c>
      <c r="H3201" s="1">
        <v>241702</v>
      </c>
      <c r="I3201" s="1">
        <v>3023688</v>
      </c>
    </row>
    <row r="3202" spans="1:9" x14ac:dyDescent="0.2">
      <c r="A3202" s="1">
        <v>94600134</v>
      </c>
      <c r="B3202" s="3" t="s">
        <v>20</v>
      </c>
      <c r="C3202" s="1">
        <v>46</v>
      </c>
      <c r="D3202" s="1">
        <v>46</v>
      </c>
      <c r="E3202" s="1">
        <v>47187</v>
      </c>
      <c r="H3202" s="1">
        <v>257302</v>
      </c>
      <c r="I3202" s="1">
        <v>3265390</v>
      </c>
    </row>
    <row r="3203" spans="1:9" x14ac:dyDescent="0.2">
      <c r="A3203" s="1">
        <v>94700134</v>
      </c>
      <c r="B3203" s="3" t="s">
        <v>20</v>
      </c>
      <c r="C3203" s="1">
        <v>47</v>
      </c>
      <c r="D3203" s="1">
        <v>46</v>
      </c>
      <c r="E3203" s="1">
        <v>48906</v>
      </c>
      <c r="H3203" s="1">
        <v>272902</v>
      </c>
      <c r="I3203" s="1">
        <v>3522692</v>
      </c>
    </row>
    <row r="3204" spans="1:9" x14ac:dyDescent="0.2">
      <c r="A3204" s="1">
        <v>94800134</v>
      </c>
      <c r="B3204" s="3" t="s">
        <v>20</v>
      </c>
      <c r="C3204" s="1">
        <v>48</v>
      </c>
      <c r="D3204" s="1">
        <v>46</v>
      </c>
      <c r="E3204" s="1">
        <v>50625</v>
      </c>
      <c r="H3204" s="1">
        <v>288502</v>
      </c>
      <c r="I3204" s="1">
        <v>3795594</v>
      </c>
    </row>
    <row r="3205" spans="1:9" x14ac:dyDescent="0.2">
      <c r="A3205" s="1">
        <v>94900134</v>
      </c>
      <c r="B3205" s="3" t="s">
        <v>20</v>
      </c>
      <c r="C3205" s="1">
        <v>49</v>
      </c>
      <c r="D3205" s="1">
        <v>46</v>
      </c>
      <c r="E3205" s="1">
        <v>52343</v>
      </c>
      <c r="H3205" s="1">
        <v>304102</v>
      </c>
      <c r="I3205" s="1">
        <v>4084096</v>
      </c>
    </row>
    <row r="3206" spans="1:9" x14ac:dyDescent="0.2">
      <c r="A3206" s="1">
        <v>95000134</v>
      </c>
      <c r="B3206" s="3" t="s">
        <v>20</v>
      </c>
      <c r="C3206" s="1">
        <v>50</v>
      </c>
      <c r="D3206" s="1">
        <v>46</v>
      </c>
      <c r="E3206" s="1">
        <v>54062</v>
      </c>
      <c r="H3206" s="1">
        <v>322237</v>
      </c>
      <c r="I3206" s="1">
        <v>4388198</v>
      </c>
    </row>
    <row r="3207" spans="1:9" x14ac:dyDescent="0.2">
      <c r="A3207" s="1">
        <v>90100135</v>
      </c>
      <c r="B3207" s="3" t="s">
        <v>20</v>
      </c>
      <c r="C3207" s="1">
        <v>1</v>
      </c>
      <c r="D3207" s="1">
        <v>46</v>
      </c>
      <c r="E3207" s="1">
        <v>7500</v>
      </c>
      <c r="H3207" s="1">
        <v>1901</v>
      </c>
      <c r="I3207" s="1">
        <v>75000</v>
      </c>
    </row>
    <row r="3208" spans="1:9" x14ac:dyDescent="0.2">
      <c r="A3208" s="1">
        <v>90200135</v>
      </c>
      <c r="B3208" s="3" t="s">
        <v>20</v>
      </c>
      <c r="C3208" s="1">
        <v>2</v>
      </c>
      <c r="D3208" s="1">
        <v>46</v>
      </c>
      <c r="E3208" s="1">
        <v>7968</v>
      </c>
      <c r="H3208" s="1">
        <v>2661</v>
      </c>
      <c r="I3208" s="1">
        <v>76901</v>
      </c>
    </row>
    <row r="3209" spans="1:9" x14ac:dyDescent="0.2">
      <c r="A3209" s="1">
        <v>90300135</v>
      </c>
      <c r="B3209" s="3" t="s">
        <v>20</v>
      </c>
      <c r="C3209" s="1">
        <v>3</v>
      </c>
      <c r="D3209" s="1">
        <v>46</v>
      </c>
      <c r="E3209" s="1">
        <v>8437</v>
      </c>
      <c r="H3209" s="1">
        <v>3422</v>
      </c>
      <c r="I3209" s="1">
        <v>79562</v>
      </c>
    </row>
    <row r="3210" spans="1:9" x14ac:dyDescent="0.2">
      <c r="A3210" s="1">
        <v>90400135</v>
      </c>
      <c r="B3210" s="3" t="s">
        <v>20</v>
      </c>
      <c r="C3210" s="1">
        <v>4</v>
      </c>
      <c r="D3210" s="1">
        <v>46</v>
      </c>
      <c r="E3210" s="1">
        <v>8906</v>
      </c>
      <c r="H3210" s="1">
        <v>4182</v>
      </c>
      <c r="I3210" s="1">
        <v>82984</v>
      </c>
    </row>
    <row r="3211" spans="1:9" x14ac:dyDescent="0.2">
      <c r="A3211" s="1">
        <v>90500135</v>
      </c>
      <c r="B3211" s="3" t="s">
        <v>20</v>
      </c>
      <c r="C3211" s="1">
        <v>5</v>
      </c>
      <c r="D3211" s="1">
        <v>46</v>
      </c>
      <c r="E3211" s="1">
        <v>9375</v>
      </c>
      <c r="H3211" s="1">
        <v>4943</v>
      </c>
      <c r="I3211" s="1">
        <v>87166</v>
      </c>
    </row>
    <row r="3212" spans="1:9" x14ac:dyDescent="0.2">
      <c r="A3212" s="1">
        <v>90600135</v>
      </c>
      <c r="B3212" s="3" t="s">
        <v>20</v>
      </c>
      <c r="C3212" s="1">
        <v>6</v>
      </c>
      <c r="D3212" s="1">
        <v>46</v>
      </c>
      <c r="E3212" s="1">
        <v>9843</v>
      </c>
      <c r="H3212" s="1">
        <v>6210</v>
      </c>
      <c r="I3212" s="1">
        <v>92109</v>
      </c>
    </row>
    <row r="3213" spans="1:9" x14ac:dyDescent="0.2">
      <c r="A3213" s="1">
        <v>90700135</v>
      </c>
      <c r="B3213" s="3" t="s">
        <v>20</v>
      </c>
      <c r="C3213" s="1">
        <v>7</v>
      </c>
      <c r="D3213" s="1">
        <v>46</v>
      </c>
      <c r="E3213" s="1">
        <v>10546</v>
      </c>
      <c r="H3213" s="1">
        <v>7478</v>
      </c>
      <c r="I3213" s="1">
        <v>98319</v>
      </c>
    </row>
    <row r="3214" spans="1:9" x14ac:dyDescent="0.2">
      <c r="A3214" s="1">
        <v>90800135</v>
      </c>
      <c r="B3214" s="3" t="s">
        <v>20</v>
      </c>
      <c r="C3214" s="1">
        <v>8</v>
      </c>
      <c r="D3214" s="1">
        <v>46</v>
      </c>
      <c r="E3214" s="1">
        <v>11250</v>
      </c>
      <c r="H3214" s="1">
        <v>8745</v>
      </c>
      <c r="I3214" s="1">
        <v>105797</v>
      </c>
    </row>
    <row r="3215" spans="1:9" x14ac:dyDescent="0.2">
      <c r="A3215" s="1">
        <v>90900135</v>
      </c>
      <c r="B3215" s="3" t="s">
        <v>20</v>
      </c>
      <c r="C3215" s="1">
        <v>9</v>
      </c>
      <c r="D3215" s="1">
        <v>46</v>
      </c>
      <c r="E3215" s="1">
        <v>11953</v>
      </c>
      <c r="H3215" s="1">
        <v>10013</v>
      </c>
      <c r="I3215" s="1">
        <v>114542</v>
      </c>
    </row>
    <row r="3216" spans="1:9" x14ac:dyDescent="0.2">
      <c r="A3216" s="1">
        <v>91000135</v>
      </c>
      <c r="B3216" s="3" t="s">
        <v>20</v>
      </c>
      <c r="C3216" s="1">
        <v>10</v>
      </c>
      <c r="D3216" s="1">
        <v>46</v>
      </c>
      <c r="E3216" s="1">
        <v>12656</v>
      </c>
      <c r="H3216" s="1">
        <v>12041</v>
      </c>
      <c r="I3216" s="1">
        <v>124555</v>
      </c>
    </row>
    <row r="3217" spans="1:9" x14ac:dyDescent="0.2">
      <c r="A3217" s="1">
        <v>91100135</v>
      </c>
      <c r="B3217" s="3" t="s">
        <v>20</v>
      </c>
      <c r="C3217" s="1">
        <v>11</v>
      </c>
      <c r="D3217" s="1">
        <v>46</v>
      </c>
      <c r="E3217" s="1">
        <v>13359</v>
      </c>
      <c r="H3217" s="1">
        <v>14069</v>
      </c>
      <c r="I3217" s="1">
        <v>136596</v>
      </c>
    </row>
    <row r="3218" spans="1:9" x14ac:dyDescent="0.2">
      <c r="A3218" s="1">
        <v>91200135</v>
      </c>
      <c r="B3218" s="3" t="s">
        <v>20</v>
      </c>
      <c r="C3218" s="1">
        <v>12</v>
      </c>
      <c r="D3218" s="1">
        <v>46</v>
      </c>
      <c r="E3218" s="1">
        <v>14296</v>
      </c>
      <c r="H3218" s="1">
        <v>16097</v>
      </c>
      <c r="I3218" s="1">
        <v>150665</v>
      </c>
    </row>
    <row r="3219" spans="1:9" x14ac:dyDescent="0.2">
      <c r="A3219" s="1">
        <v>91300135</v>
      </c>
      <c r="B3219" s="3" t="s">
        <v>20</v>
      </c>
      <c r="C3219" s="1">
        <v>13</v>
      </c>
      <c r="D3219" s="1">
        <v>46</v>
      </c>
      <c r="E3219" s="1">
        <v>15234</v>
      </c>
      <c r="H3219" s="1">
        <v>18125</v>
      </c>
      <c r="I3219" s="1">
        <v>166762</v>
      </c>
    </row>
    <row r="3220" spans="1:9" x14ac:dyDescent="0.2">
      <c r="A3220" s="1">
        <v>91400135</v>
      </c>
      <c r="B3220" s="3" t="s">
        <v>20</v>
      </c>
      <c r="C3220" s="1">
        <v>14</v>
      </c>
      <c r="D3220" s="1">
        <v>46</v>
      </c>
      <c r="E3220" s="1">
        <v>16171</v>
      </c>
      <c r="H3220" s="1">
        <v>21167</v>
      </c>
      <c r="I3220" s="1">
        <v>184887</v>
      </c>
    </row>
    <row r="3221" spans="1:9" x14ac:dyDescent="0.2">
      <c r="A3221" s="1">
        <v>91500135</v>
      </c>
      <c r="B3221" s="3" t="s">
        <v>20</v>
      </c>
      <c r="C3221" s="1">
        <v>15</v>
      </c>
      <c r="D3221" s="1">
        <v>46</v>
      </c>
      <c r="E3221" s="1">
        <v>17109</v>
      </c>
      <c r="H3221" s="1">
        <v>24209</v>
      </c>
      <c r="I3221" s="1">
        <v>206054</v>
      </c>
    </row>
    <row r="3222" spans="1:9" x14ac:dyDescent="0.2">
      <c r="A3222" s="1">
        <v>91600135</v>
      </c>
      <c r="B3222" s="3" t="s">
        <v>20</v>
      </c>
      <c r="C3222" s="1">
        <v>16</v>
      </c>
      <c r="D3222" s="1">
        <v>46</v>
      </c>
      <c r="E3222" s="1">
        <v>18046</v>
      </c>
      <c r="H3222" s="1">
        <v>27251</v>
      </c>
      <c r="I3222" s="1">
        <v>230263</v>
      </c>
    </row>
    <row r="3223" spans="1:9" x14ac:dyDescent="0.2">
      <c r="A3223" s="1">
        <v>91700135</v>
      </c>
      <c r="B3223" s="3" t="s">
        <v>20</v>
      </c>
      <c r="C3223" s="1">
        <v>17</v>
      </c>
      <c r="D3223" s="1">
        <v>46</v>
      </c>
      <c r="E3223" s="1">
        <v>19218</v>
      </c>
      <c r="H3223" s="1">
        <v>30293</v>
      </c>
      <c r="I3223" s="1">
        <v>257514</v>
      </c>
    </row>
    <row r="3224" spans="1:9" x14ac:dyDescent="0.2">
      <c r="A3224" s="1">
        <v>91800135</v>
      </c>
      <c r="B3224" s="3" t="s">
        <v>20</v>
      </c>
      <c r="C3224" s="1">
        <v>18</v>
      </c>
      <c r="D3224" s="1">
        <v>46</v>
      </c>
      <c r="E3224" s="1">
        <v>20390</v>
      </c>
      <c r="H3224" s="1">
        <v>34602</v>
      </c>
      <c r="I3224" s="1">
        <v>287807</v>
      </c>
    </row>
    <row r="3225" spans="1:9" x14ac:dyDescent="0.2">
      <c r="A3225" s="1">
        <v>91900135</v>
      </c>
      <c r="B3225" s="3" t="s">
        <v>20</v>
      </c>
      <c r="C3225" s="1">
        <v>19</v>
      </c>
      <c r="D3225" s="1">
        <v>46</v>
      </c>
      <c r="E3225" s="1">
        <v>21562</v>
      </c>
      <c r="H3225" s="1">
        <v>38912</v>
      </c>
      <c r="I3225" s="1">
        <v>322409</v>
      </c>
    </row>
    <row r="3226" spans="1:9" x14ac:dyDescent="0.2">
      <c r="A3226" s="1">
        <v>92000135</v>
      </c>
      <c r="B3226" s="3" t="s">
        <v>20</v>
      </c>
      <c r="C3226" s="1">
        <v>20</v>
      </c>
      <c r="D3226" s="1">
        <v>46</v>
      </c>
      <c r="E3226" s="1">
        <v>22734</v>
      </c>
      <c r="H3226" s="1">
        <v>43221</v>
      </c>
      <c r="I3226" s="1">
        <v>361321</v>
      </c>
    </row>
    <row r="3227" spans="1:9" x14ac:dyDescent="0.2">
      <c r="A3227" s="1">
        <v>92100135</v>
      </c>
      <c r="B3227" s="3" t="s">
        <v>20</v>
      </c>
      <c r="C3227" s="1">
        <v>21</v>
      </c>
      <c r="D3227" s="1">
        <v>46</v>
      </c>
      <c r="E3227" s="1">
        <v>23906</v>
      </c>
      <c r="H3227" s="1">
        <v>47531</v>
      </c>
      <c r="I3227" s="1">
        <v>404542</v>
      </c>
    </row>
    <row r="3228" spans="1:9" x14ac:dyDescent="0.2">
      <c r="A3228" s="1">
        <v>92200135</v>
      </c>
      <c r="B3228" s="3" t="s">
        <v>20</v>
      </c>
      <c r="C3228" s="1">
        <v>22</v>
      </c>
      <c r="D3228" s="1">
        <v>46</v>
      </c>
      <c r="E3228" s="1">
        <v>25312</v>
      </c>
      <c r="H3228" s="1">
        <v>53361</v>
      </c>
      <c r="I3228" s="1">
        <v>452073</v>
      </c>
    </row>
    <row r="3229" spans="1:9" x14ac:dyDescent="0.2">
      <c r="A3229" s="1">
        <v>92300135</v>
      </c>
      <c r="B3229" s="3" t="s">
        <v>20</v>
      </c>
      <c r="C3229" s="1">
        <v>23</v>
      </c>
      <c r="D3229" s="1">
        <v>46</v>
      </c>
      <c r="E3229" s="1">
        <v>26718</v>
      </c>
      <c r="H3229" s="1">
        <v>59192</v>
      </c>
      <c r="I3229" s="1">
        <v>505434</v>
      </c>
    </row>
    <row r="3230" spans="1:9" x14ac:dyDescent="0.2">
      <c r="A3230" s="1">
        <v>92400135</v>
      </c>
      <c r="B3230" s="3" t="s">
        <v>20</v>
      </c>
      <c r="C3230" s="1">
        <v>24</v>
      </c>
      <c r="D3230" s="1">
        <v>46</v>
      </c>
      <c r="E3230" s="1">
        <v>28125</v>
      </c>
      <c r="H3230" s="1">
        <v>65022</v>
      </c>
      <c r="I3230" s="1">
        <v>564626</v>
      </c>
    </row>
    <row r="3231" spans="1:9" x14ac:dyDescent="0.2">
      <c r="A3231" s="1">
        <v>92500135</v>
      </c>
      <c r="B3231" s="3" t="s">
        <v>20</v>
      </c>
      <c r="C3231" s="1">
        <v>25</v>
      </c>
      <c r="D3231" s="1">
        <v>46</v>
      </c>
      <c r="E3231" s="1">
        <v>29531</v>
      </c>
      <c r="H3231" s="1">
        <v>70853</v>
      </c>
      <c r="I3231" s="1">
        <v>629648</v>
      </c>
    </row>
    <row r="3232" spans="1:9" x14ac:dyDescent="0.2">
      <c r="A3232" s="1">
        <v>92600135</v>
      </c>
      <c r="B3232" s="3" t="s">
        <v>20</v>
      </c>
      <c r="C3232" s="1">
        <v>26</v>
      </c>
      <c r="D3232" s="1">
        <v>46</v>
      </c>
      <c r="E3232" s="1">
        <v>30937</v>
      </c>
      <c r="H3232" s="1">
        <v>78458</v>
      </c>
      <c r="I3232" s="1">
        <v>700501</v>
      </c>
    </row>
    <row r="3233" spans="1:9" x14ac:dyDescent="0.2">
      <c r="A3233" s="1">
        <v>92700135</v>
      </c>
      <c r="B3233" s="3" t="s">
        <v>20</v>
      </c>
      <c r="C3233" s="1">
        <v>27</v>
      </c>
      <c r="D3233" s="1">
        <v>46</v>
      </c>
      <c r="E3233" s="1">
        <v>32578</v>
      </c>
      <c r="H3233" s="1">
        <v>86063</v>
      </c>
      <c r="I3233" s="1">
        <v>778959</v>
      </c>
    </row>
    <row r="3234" spans="1:9" x14ac:dyDescent="0.2">
      <c r="A3234" s="1">
        <v>92800135</v>
      </c>
      <c r="B3234" s="3" t="s">
        <v>20</v>
      </c>
      <c r="C3234" s="1">
        <v>28</v>
      </c>
      <c r="D3234" s="1">
        <v>46</v>
      </c>
      <c r="E3234" s="1">
        <v>34218</v>
      </c>
      <c r="H3234" s="1">
        <v>93668</v>
      </c>
      <c r="I3234" s="1">
        <v>865022</v>
      </c>
    </row>
    <row r="3235" spans="1:9" x14ac:dyDescent="0.2">
      <c r="A3235" s="1">
        <v>92900135</v>
      </c>
      <c r="B3235" s="3" t="s">
        <v>20</v>
      </c>
      <c r="C3235" s="1">
        <v>29</v>
      </c>
      <c r="D3235" s="1">
        <v>46</v>
      </c>
      <c r="E3235" s="1">
        <v>35859</v>
      </c>
      <c r="H3235" s="1">
        <v>101273</v>
      </c>
      <c r="I3235" s="1">
        <v>958690</v>
      </c>
    </row>
    <row r="3236" spans="1:9" x14ac:dyDescent="0.2">
      <c r="A3236" s="1">
        <v>93000135</v>
      </c>
      <c r="B3236" s="3" t="s">
        <v>20</v>
      </c>
      <c r="C3236" s="1">
        <v>30</v>
      </c>
      <c r="D3236" s="1">
        <v>46</v>
      </c>
      <c r="E3236" s="1">
        <v>37500</v>
      </c>
      <c r="H3236" s="1">
        <v>110906</v>
      </c>
      <c r="I3236" s="1">
        <v>1059963</v>
      </c>
    </row>
    <row r="3237" spans="1:9" x14ac:dyDescent="0.2">
      <c r="A3237" s="1">
        <v>93100135</v>
      </c>
      <c r="B3237" s="3" t="s">
        <v>20</v>
      </c>
      <c r="C3237" s="1">
        <v>31</v>
      </c>
      <c r="D3237" s="1">
        <v>46</v>
      </c>
      <c r="E3237" s="1">
        <v>39140</v>
      </c>
      <c r="H3237" s="1">
        <v>120539</v>
      </c>
      <c r="I3237" s="1">
        <v>1170869</v>
      </c>
    </row>
    <row r="3238" spans="1:9" x14ac:dyDescent="0.2">
      <c r="A3238" s="1">
        <v>93200135</v>
      </c>
      <c r="B3238" s="3" t="s">
        <v>20</v>
      </c>
      <c r="C3238" s="1">
        <v>32</v>
      </c>
      <c r="D3238" s="1">
        <v>46</v>
      </c>
      <c r="E3238" s="1">
        <v>41015</v>
      </c>
      <c r="H3238" s="1">
        <v>130172</v>
      </c>
      <c r="I3238" s="1">
        <v>1291408</v>
      </c>
    </row>
    <row r="3239" spans="1:9" x14ac:dyDescent="0.2">
      <c r="A3239" s="1">
        <v>93300135</v>
      </c>
      <c r="B3239" s="3" t="s">
        <v>20</v>
      </c>
      <c r="C3239" s="1">
        <v>33</v>
      </c>
      <c r="D3239" s="1">
        <v>46</v>
      </c>
      <c r="E3239" s="1">
        <v>42890</v>
      </c>
      <c r="H3239" s="1">
        <v>139805</v>
      </c>
      <c r="I3239" s="1">
        <v>1421580</v>
      </c>
    </row>
    <row r="3240" spans="1:9" x14ac:dyDescent="0.2">
      <c r="A3240" s="1">
        <v>93400135</v>
      </c>
      <c r="B3240" s="3" t="s">
        <v>20</v>
      </c>
      <c r="C3240" s="1">
        <v>34</v>
      </c>
      <c r="D3240" s="1">
        <v>46</v>
      </c>
      <c r="E3240" s="1">
        <v>44765</v>
      </c>
      <c r="H3240" s="1">
        <v>151719</v>
      </c>
      <c r="I3240" s="1">
        <v>1561385</v>
      </c>
    </row>
    <row r="3241" spans="1:9" x14ac:dyDescent="0.2">
      <c r="A3241" s="1">
        <v>93500135</v>
      </c>
      <c r="B3241" s="3" t="s">
        <v>20</v>
      </c>
      <c r="C3241" s="1">
        <v>35</v>
      </c>
      <c r="D3241" s="1">
        <v>46</v>
      </c>
      <c r="E3241" s="1">
        <v>46640</v>
      </c>
      <c r="H3241" s="1">
        <v>163634</v>
      </c>
      <c r="I3241" s="1">
        <v>1713104</v>
      </c>
    </row>
    <row r="3242" spans="1:9" x14ac:dyDescent="0.2">
      <c r="A3242" s="1">
        <v>93600135</v>
      </c>
      <c r="B3242" s="3" t="s">
        <v>20</v>
      </c>
      <c r="C3242" s="1">
        <v>36</v>
      </c>
      <c r="D3242" s="1">
        <v>46</v>
      </c>
      <c r="E3242" s="1">
        <v>48515</v>
      </c>
      <c r="H3242" s="1">
        <v>175548</v>
      </c>
      <c r="I3242" s="1">
        <v>1876738</v>
      </c>
    </row>
    <row r="3243" spans="1:9" x14ac:dyDescent="0.2">
      <c r="A3243" s="1">
        <v>93700135</v>
      </c>
      <c r="B3243" s="3" t="s">
        <v>20</v>
      </c>
      <c r="C3243" s="1">
        <v>37</v>
      </c>
      <c r="D3243" s="1">
        <v>46</v>
      </c>
      <c r="E3243" s="1">
        <v>50625</v>
      </c>
      <c r="H3243" s="1">
        <v>187463</v>
      </c>
      <c r="I3243" s="1">
        <v>2052286</v>
      </c>
    </row>
    <row r="3244" spans="1:9" x14ac:dyDescent="0.2">
      <c r="A3244" s="1">
        <v>93800135</v>
      </c>
      <c r="B3244" s="3" t="s">
        <v>20</v>
      </c>
      <c r="C3244" s="1">
        <v>38</v>
      </c>
      <c r="D3244" s="1">
        <v>46</v>
      </c>
      <c r="E3244" s="1">
        <v>52734</v>
      </c>
      <c r="H3244" s="1">
        <v>201912</v>
      </c>
      <c r="I3244" s="1">
        <v>2239749</v>
      </c>
    </row>
    <row r="3245" spans="1:9" x14ac:dyDescent="0.2">
      <c r="A3245" s="1">
        <v>93900135</v>
      </c>
      <c r="B3245" s="3" t="s">
        <v>20</v>
      </c>
      <c r="C3245" s="1">
        <v>39</v>
      </c>
      <c r="D3245" s="1">
        <v>46</v>
      </c>
      <c r="E3245" s="1">
        <v>54843</v>
      </c>
      <c r="H3245" s="1">
        <v>216362</v>
      </c>
      <c r="I3245" s="1">
        <v>2441661</v>
      </c>
    </row>
    <row r="3246" spans="1:9" x14ac:dyDescent="0.2">
      <c r="A3246" s="1">
        <v>94000135</v>
      </c>
      <c r="B3246" s="3" t="s">
        <v>20</v>
      </c>
      <c r="C3246" s="1">
        <v>40</v>
      </c>
      <c r="D3246" s="1">
        <v>46</v>
      </c>
      <c r="E3246" s="1">
        <v>56953</v>
      </c>
      <c r="H3246" s="1">
        <v>230811</v>
      </c>
      <c r="I3246" s="1">
        <v>2658023</v>
      </c>
    </row>
    <row r="3247" spans="1:9" x14ac:dyDescent="0.2">
      <c r="A3247" s="1">
        <v>94100135</v>
      </c>
      <c r="B3247" s="3" t="s">
        <v>20</v>
      </c>
      <c r="C3247" s="1">
        <v>41</v>
      </c>
      <c r="D3247" s="1">
        <v>46</v>
      </c>
      <c r="E3247" s="1">
        <v>59062</v>
      </c>
      <c r="H3247" s="1">
        <v>245261</v>
      </c>
      <c r="I3247" s="1">
        <v>2888834</v>
      </c>
    </row>
    <row r="3248" spans="1:9" x14ac:dyDescent="0.2">
      <c r="A3248" s="1">
        <v>94200135</v>
      </c>
      <c r="B3248" s="3" t="s">
        <v>20</v>
      </c>
      <c r="C3248" s="1">
        <v>42</v>
      </c>
      <c r="D3248" s="1">
        <v>46</v>
      </c>
      <c r="E3248" s="1">
        <v>61406</v>
      </c>
      <c r="H3248" s="1">
        <v>262499</v>
      </c>
      <c r="I3248" s="1">
        <v>3134095</v>
      </c>
    </row>
    <row r="3249" spans="1:9" x14ac:dyDescent="0.2">
      <c r="A3249" s="1">
        <v>94300135</v>
      </c>
      <c r="B3249" s="3" t="s">
        <v>20</v>
      </c>
      <c r="C3249" s="1">
        <v>43</v>
      </c>
      <c r="D3249" s="1">
        <v>46</v>
      </c>
      <c r="E3249" s="1">
        <v>63750</v>
      </c>
      <c r="H3249" s="1">
        <v>279737</v>
      </c>
      <c r="I3249" s="1">
        <v>3396594</v>
      </c>
    </row>
    <row r="3250" spans="1:9" x14ac:dyDescent="0.2">
      <c r="A3250" s="1">
        <v>94400135</v>
      </c>
      <c r="B3250" s="3" t="s">
        <v>20</v>
      </c>
      <c r="C3250" s="1">
        <v>44</v>
      </c>
      <c r="D3250" s="1">
        <v>46</v>
      </c>
      <c r="E3250" s="1">
        <v>66093</v>
      </c>
      <c r="H3250" s="1">
        <v>296975</v>
      </c>
      <c r="I3250" s="1">
        <v>3676331</v>
      </c>
    </row>
    <row r="3251" spans="1:9" x14ac:dyDescent="0.2">
      <c r="A3251" s="1">
        <v>94500135</v>
      </c>
      <c r="B3251" s="3" t="s">
        <v>20</v>
      </c>
      <c r="C3251" s="1">
        <v>45</v>
      </c>
      <c r="D3251" s="1">
        <v>46</v>
      </c>
      <c r="E3251" s="1">
        <v>68437</v>
      </c>
      <c r="H3251" s="1">
        <v>314213</v>
      </c>
      <c r="I3251" s="1">
        <v>3973306</v>
      </c>
    </row>
    <row r="3252" spans="1:9" x14ac:dyDescent="0.2">
      <c r="A3252" s="1">
        <v>94600135</v>
      </c>
      <c r="B3252" s="3" t="s">
        <v>20</v>
      </c>
      <c r="C3252" s="1">
        <v>46</v>
      </c>
      <c r="D3252" s="1">
        <v>46</v>
      </c>
      <c r="E3252" s="1">
        <v>70781</v>
      </c>
      <c r="H3252" s="1">
        <v>334493</v>
      </c>
      <c r="I3252" s="1">
        <v>4287519</v>
      </c>
    </row>
    <row r="3253" spans="1:9" x14ac:dyDescent="0.2">
      <c r="A3253" s="1">
        <v>94700135</v>
      </c>
      <c r="B3253" s="3" t="s">
        <v>20</v>
      </c>
      <c r="C3253" s="1">
        <v>47</v>
      </c>
      <c r="D3253" s="1">
        <v>46</v>
      </c>
      <c r="E3253" s="1">
        <v>73359</v>
      </c>
      <c r="H3253" s="1">
        <v>354773</v>
      </c>
      <c r="I3253" s="1">
        <v>4622012</v>
      </c>
    </row>
    <row r="3254" spans="1:9" x14ac:dyDescent="0.2">
      <c r="A3254" s="1">
        <v>94800135</v>
      </c>
      <c r="B3254" s="3" t="s">
        <v>20</v>
      </c>
      <c r="C3254" s="1">
        <v>48</v>
      </c>
      <c r="D3254" s="1">
        <v>46</v>
      </c>
      <c r="E3254" s="1">
        <v>75937</v>
      </c>
      <c r="H3254" s="1">
        <v>375053</v>
      </c>
      <c r="I3254" s="1">
        <v>4976785</v>
      </c>
    </row>
    <row r="3255" spans="1:9" x14ac:dyDescent="0.2">
      <c r="A3255" s="1">
        <v>94900135</v>
      </c>
      <c r="B3255" s="3" t="s">
        <v>20</v>
      </c>
      <c r="C3255" s="1">
        <v>49</v>
      </c>
      <c r="D3255" s="1">
        <v>46</v>
      </c>
      <c r="E3255" s="1">
        <v>78515</v>
      </c>
      <c r="H3255" s="1">
        <v>395333</v>
      </c>
      <c r="I3255" s="1">
        <v>5351838</v>
      </c>
    </row>
    <row r="3256" spans="1:9" x14ac:dyDescent="0.2">
      <c r="A3256" s="1">
        <v>95000135</v>
      </c>
      <c r="B3256" s="3" t="s">
        <v>20</v>
      </c>
      <c r="C3256" s="1">
        <v>50</v>
      </c>
      <c r="D3256" s="1">
        <v>46</v>
      </c>
      <c r="E3256" s="1">
        <v>81093</v>
      </c>
      <c r="H3256" s="1">
        <v>418908</v>
      </c>
      <c r="I3256" s="1">
        <v>5747171</v>
      </c>
    </row>
    <row r="3257" spans="1:9" x14ac:dyDescent="0.2">
      <c r="A3257" s="1">
        <v>90100141</v>
      </c>
      <c r="B3257" s="3" t="s">
        <v>21</v>
      </c>
      <c r="C3257" s="1">
        <v>1</v>
      </c>
      <c r="D3257" s="1">
        <v>47</v>
      </c>
      <c r="E3257" s="1">
        <v>2500</v>
      </c>
      <c r="H3257" s="1">
        <v>750</v>
      </c>
      <c r="I3257" s="1">
        <v>240</v>
      </c>
    </row>
    <row r="3258" spans="1:9" x14ac:dyDescent="0.2">
      <c r="A3258" s="1">
        <v>90200141</v>
      </c>
      <c r="B3258" s="3" t="s">
        <v>21</v>
      </c>
      <c r="C3258" s="1">
        <v>2</v>
      </c>
      <c r="D3258" s="1">
        <v>47</v>
      </c>
      <c r="E3258" s="1">
        <v>2656</v>
      </c>
      <c r="H3258" s="1">
        <v>1050</v>
      </c>
      <c r="I3258" s="1">
        <v>990</v>
      </c>
    </row>
    <row r="3259" spans="1:9" x14ac:dyDescent="0.2">
      <c r="A3259" s="1">
        <v>90300141</v>
      </c>
      <c r="B3259" s="3" t="s">
        <v>21</v>
      </c>
      <c r="C3259" s="1">
        <v>3</v>
      </c>
      <c r="D3259" s="1">
        <v>47</v>
      </c>
      <c r="E3259" s="1">
        <v>2812</v>
      </c>
      <c r="H3259" s="1">
        <v>1350</v>
      </c>
      <c r="I3259" s="1">
        <v>2040</v>
      </c>
    </row>
    <row r="3260" spans="1:9" x14ac:dyDescent="0.2">
      <c r="A3260" s="1">
        <v>90400141</v>
      </c>
      <c r="B3260" s="3" t="s">
        <v>21</v>
      </c>
      <c r="C3260" s="1">
        <v>4</v>
      </c>
      <c r="D3260" s="1">
        <v>47</v>
      </c>
      <c r="E3260" s="1">
        <v>2968</v>
      </c>
      <c r="H3260" s="1">
        <v>1650</v>
      </c>
      <c r="I3260" s="1">
        <v>3390</v>
      </c>
    </row>
    <row r="3261" spans="1:9" x14ac:dyDescent="0.2">
      <c r="A3261" s="1">
        <v>90500141</v>
      </c>
      <c r="B3261" s="3" t="s">
        <v>21</v>
      </c>
      <c r="C3261" s="1">
        <v>5</v>
      </c>
      <c r="D3261" s="1">
        <v>47</v>
      </c>
      <c r="E3261" s="1">
        <v>3125</v>
      </c>
      <c r="H3261" s="1">
        <v>1950</v>
      </c>
      <c r="I3261" s="1">
        <v>5040</v>
      </c>
    </row>
    <row r="3262" spans="1:9" x14ac:dyDescent="0.2">
      <c r="A3262" s="1">
        <v>90600141</v>
      </c>
      <c r="B3262" s="3" t="s">
        <v>21</v>
      </c>
      <c r="C3262" s="1">
        <v>6</v>
      </c>
      <c r="D3262" s="1">
        <v>47</v>
      </c>
      <c r="E3262" s="1">
        <v>3281</v>
      </c>
      <c r="H3262" s="1">
        <v>2450</v>
      </c>
      <c r="I3262" s="1">
        <v>6990</v>
      </c>
    </row>
    <row r="3263" spans="1:9" x14ac:dyDescent="0.2">
      <c r="A3263" s="1">
        <v>90700141</v>
      </c>
      <c r="B3263" s="3" t="s">
        <v>21</v>
      </c>
      <c r="C3263" s="1">
        <v>7</v>
      </c>
      <c r="D3263" s="1">
        <v>47</v>
      </c>
      <c r="E3263" s="1">
        <v>3515</v>
      </c>
      <c r="H3263" s="1">
        <v>2950</v>
      </c>
      <c r="I3263" s="1">
        <v>9440</v>
      </c>
    </row>
    <row r="3264" spans="1:9" x14ac:dyDescent="0.2">
      <c r="A3264" s="1">
        <v>90800141</v>
      </c>
      <c r="B3264" s="3" t="s">
        <v>21</v>
      </c>
      <c r="C3264" s="1">
        <v>8</v>
      </c>
      <c r="D3264" s="1">
        <v>47</v>
      </c>
      <c r="E3264" s="1">
        <v>3750</v>
      </c>
      <c r="H3264" s="1">
        <v>3450</v>
      </c>
      <c r="I3264" s="1">
        <v>12390</v>
      </c>
    </row>
    <row r="3265" spans="1:9" x14ac:dyDescent="0.2">
      <c r="A3265" s="1">
        <v>90900141</v>
      </c>
      <c r="B3265" s="3" t="s">
        <v>21</v>
      </c>
      <c r="C3265" s="1">
        <v>9</v>
      </c>
      <c r="D3265" s="1">
        <v>47</v>
      </c>
      <c r="E3265" s="1">
        <v>3984</v>
      </c>
      <c r="H3265" s="1">
        <v>3950</v>
      </c>
      <c r="I3265" s="1">
        <v>15840</v>
      </c>
    </row>
    <row r="3266" spans="1:9" x14ac:dyDescent="0.2">
      <c r="A3266" s="1">
        <v>91000141</v>
      </c>
      <c r="B3266" s="3" t="s">
        <v>21</v>
      </c>
      <c r="C3266" s="1">
        <v>10</v>
      </c>
      <c r="D3266" s="1">
        <v>47</v>
      </c>
      <c r="E3266" s="1">
        <v>4218</v>
      </c>
      <c r="H3266" s="1">
        <v>4750</v>
      </c>
      <c r="I3266" s="1">
        <v>19790</v>
      </c>
    </row>
    <row r="3267" spans="1:9" x14ac:dyDescent="0.2">
      <c r="A3267" s="1">
        <v>91100141</v>
      </c>
      <c r="B3267" s="3" t="s">
        <v>21</v>
      </c>
      <c r="C3267" s="1">
        <v>11</v>
      </c>
      <c r="D3267" s="1">
        <v>47</v>
      </c>
      <c r="E3267" s="1">
        <v>4453</v>
      </c>
      <c r="H3267" s="1">
        <v>5550</v>
      </c>
      <c r="I3267" s="1">
        <v>24540</v>
      </c>
    </row>
    <row r="3268" spans="1:9" x14ac:dyDescent="0.2">
      <c r="A3268" s="1">
        <v>91200141</v>
      </c>
      <c r="B3268" s="3" t="s">
        <v>21</v>
      </c>
      <c r="C3268" s="1">
        <v>12</v>
      </c>
      <c r="D3268" s="1">
        <v>47</v>
      </c>
      <c r="E3268" s="1">
        <v>4765</v>
      </c>
      <c r="H3268" s="1">
        <v>6350</v>
      </c>
      <c r="I3268" s="1">
        <v>30090</v>
      </c>
    </row>
    <row r="3269" spans="1:9" x14ac:dyDescent="0.2">
      <c r="A3269" s="1">
        <v>91300141</v>
      </c>
      <c r="B3269" s="3" t="s">
        <v>21</v>
      </c>
      <c r="C3269" s="1">
        <v>13</v>
      </c>
      <c r="D3269" s="1">
        <v>47</v>
      </c>
      <c r="E3269" s="1">
        <v>5078</v>
      </c>
      <c r="H3269" s="1">
        <v>7150</v>
      </c>
      <c r="I3269" s="1">
        <v>36440</v>
      </c>
    </row>
    <row r="3270" spans="1:9" x14ac:dyDescent="0.2">
      <c r="A3270" s="1">
        <v>91400141</v>
      </c>
      <c r="B3270" s="3" t="s">
        <v>21</v>
      </c>
      <c r="C3270" s="1">
        <v>14</v>
      </c>
      <c r="D3270" s="1">
        <v>47</v>
      </c>
      <c r="E3270" s="1">
        <v>5390</v>
      </c>
      <c r="H3270" s="1">
        <v>8350</v>
      </c>
      <c r="I3270" s="1">
        <v>43590</v>
      </c>
    </row>
    <row r="3271" spans="1:9" x14ac:dyDescent="0.2">
      <c r="A3271" s="1">
        <v>91500141</v>
      </c>
      <c r="B3271" s="3" t="s">
        <v>21</v>
      </c>
      <c r="C3271" s="1">
        <v>15</v>
      </c>
      <c r="D3271" s="1">
        <v>47</v>
      </c>
      <c r="E3271" s="1">
        <v>5703</v>
      </c>
      <c r="H3271" s="1">
        <v>9550</v>
      </c>
      <c r="I3271" s="1">
        <v>51940</v>
      </c>
    </row>
    <row r="3272" spans="1:9" x14ac:dyDescent="0.2">
      <c r="A3272" s="1">
        <v>91600141</v>
      </c>
      <c r="B3272" s="3" t="s">
        <v>21</v>
      </c>
      <c r="C3272" s="1">
        <v>16</v>
      </c>
      <c r="D3272" s="1">
        <v>47</v>
      </c>
      <c r="E3272" s="1">
        <v>6015</v>
      </c>
      <c r="H3272" s="1">
        <v>10750</v>
      </c>
      <c r="I3272" s="1">
        <v>61490</v>
      </c>
    </row>
    <row r="3273" spans="1:9" x14ac:dyDescent="0.2">
      <c r="A3273" s="1">
        <v>91700141</v>
      </c>
      <c r="B3273" s="3" t="s">
        <v>21</v>
      </c>
      <c r="C3273" s="1">
        <v>17</v>
      </c>
      <c r="D3273" s="1">
        <v>47</v>
      </c>
      <c r="E3273" s="1">
        <v>6406</v>
      </c>
      <c r="H3273" s="1">
        <v>11950</v>
      </c>
      <c r="I3273" s="1">
        <v>72240</v>
      </c>
    </row>
    <row r="3274" spans="1:9" x14ac:dyDescent="0.2">
      <c r="A3274" s="1">
        <v>91800141</v>
      </c>
      <c r="B3274" s="3" t="s">
        <v>21</v>
      </c>
      <c r="C3274" s="1">
        <v>18</v>
      </c>
      <c r="D3274" s="1">
        <v>47</v>
      </c>
      <c r="E3274" s="1">
        <v>6796</v>
      </c>
      <c r="H3274" s="1">
        <v>13650</v>
      </c>
      <c r="I3274" s="1">
        <v>84190</v>
      </c>
    </row>
    <row r="3275" spans="1:9" x14ac:dyDescent="0.2">
      <c r="A3275" s="1">
        <v>91900141</v>
      </c>
      <c r="B3275" s="3" t="s">
        <v>21</v>
      </c>
      <c r="C3275" s="1">
        <v>19</v>
      </c>
      <c r="D3275" s="1">
        <v>47</v>
      </c>
      <c r="E3275" s="1">
        <v>7187</v>
      </c>
      <c r="H3275" s="1">
        <v>15350</v>
      </c>
      <c r="I3275" s="1">
        <v>97840</v>
      </c>
    </row>
    <row r="3276" spans="1:9" x14ac:dyDescent="0.2">
      <c r="A3276" s="1">
        <v>92000141</v>
      </c>
      <c r="B3276" s="3" t="s">
        <v>21</v>
      </c>
      <c r="C3276" s="1">
        <v>20</v>
      </c>
      <c r="D3276" s="1">
        <v>47</v>
      </c>
      <c r="E3276" s="1">
        <v>7578</v>
      </c>
      <c r="H3276" s="1">
        <v>17050</v>
      </c>
      <c r="I3276" s="1">
        <v>113190</v>
      </c>
    </row>
    <row r="3277" spans="1:9" x14ac:dyDescent="0.2">
      <c r="A3277" s="1">
        <v>92100141</v>
      </c>
      <c r="B3277" s="3" t="s">
        <v>21</v>
      </c>
      <c r="C3277" s="1">
        <v>21</v>
      </c>
      <c r="D3277" s="1">
        <v>47</v>
      </c>
      <c r="E3277" s="1">
        <v>7968</v>
      </c>
      <c r="H3277" s="1">
        <v>18750</v>
      </c>
      <c r="I3277" s="1">
        <v>130240</v>
      </c>
    </row>
    <row r="3278" spans="1:9" x14ac:dyDescent="0.2">
      <c r="A3278" s="1">
        <v>92200141</v>
      </c>
      <c r="B3278" s="3" t="s">
        <v>21</v>
      </c>
      <c r="C3278" s="1">
        <v>22</v>
      </c>
      <c r="D3278" s="1">
        <v>47</v>
      </c>
      <c r="E3278" s="1">
        <v>8437</v>
      </c>
      <c r="H3278" s="1">
        <v>21050</v>
      </c>
      <c r="I3278" s="1">
        <v>148990</v>
      </c>
    </row>
    <row r="3279" spans="1:9" x14ac:dyDescent="0.2">
      <c r="A3279" s="1">
        <v>92300141</v>
      </c>
      <c r="B3279" s="3" t="s">
        <v>21</v>
      </c>
      <c r="C3279" s="1">
        <v>23</v>
      </c>
      <c r="D3279" s="1">
        <v>47</v>
      </c>
      <c r="E3279" s="1">
        <v>8906</v>
      </c>
      <c r="H3279" s="1">
        <v>23350</v>
      </c>
      <c r="I3279" s="1">
        <v>170040</v>
      </c>
    </row>
    <row r="3280" spans="1:9" x14ac:dyDescent="0.2">
      <c r="A3280" s="1">
        <v>92400141</v>
      </c>
      <c r="B3280" s="3" t="s">
        <v>21</v>
      </c>
      <c r="C3280" s="1">
        <v>24</v>
      </c>
      <c r="D3280" s="1">
        <v>47</v>
      </c>
      <c r="E3280" s="1">
        <v>9375</v>
      </c>
      <c r="H3280" s="1">
        <v>25650</v>
      </c>
      <c r="I3280" s="1">
        <v>193390</v>
      </c>
    </row>
    <row r="3281" spans="1:9" x14ac:dyDescent="0.2">
      <c r="A3281" s="1">
        <v>92500141</v>
      </c>
      <c r="B3281" s="3" t="s">
        <v>21</v>
      </c>
      <c r="C3281" s="1">
        <v>25</v>
      </c>
      <c r="D3281" s="1">
        <v>47</v>
      </c>
      <c r="E3281" s="1">
        <v>9843</v>
      </c>
      <c r="H3281" s="1">
        <v>27950</v>
      </c>
      <c r="I3281" s="1">
        <v>219040</v>
      </c>
    </row>
    <row r="3282" spans="1:9" x14ac:dyDescent="0.2">
      <c r="A3282" s="1">
        <v>92600141</v>
      </c>
      <c r="B3282" s="3" t="s">
        <v>21</v>
      </c>
      <c r="C3282" s="1">
        <v>26</v>
      </c>
      <c r="D3282" s="1">
        <v>47</v>
      </c>
      <c r="E3282" s="1">
        <v>10312</v>
      </c>
      <c r="H3282" s="1">
        <v>30950</v>
      </c>
      <c r="I3282" s="1">
        <v>246990</v>
      </c>
    </row>
    <row r="3283" spans="1:9" x14ac:dyDescent="0.2">
      <c r="A3283" s="1">
        <v>92700141</v>
      </c>
      <c r="B3283" s="3" t="s">
        <v>21</v>
      </c>
      <c r="C3283" s="1">
        <v>27</v>
      </c>
      <c r="D3283" s="1">
        <v>47</v>
      </c>
      <c r="E3283" s="1">
        <v>10859</v>
      </c>
      <c r="H3283" s="1">
        <v>33950</v>
      </c>
      <c r="I3283" s="1">
        <v>277940</v>
      </c>
    </row>
    <row r="3284" spans="1:9" x14ac:dyDescent="0.2">
      <c r="A3284" s="1">
        <v>92800141</v>
      </c>
      <c r="B3284" s="3" t="s">
        <v>21</v>
      </c>
      <c r="C3284" s="1">
        <v>28</v>
      </c>
      <c r="D3284" s="1">
        <v>47</v>
      </c>
      <c r="E3284" s="1">
        <v>11406</v>
      </c>
      <c r="H3284" s="1">
        <v>36950</v>
      </c>
      <c r="I3284" s="1">
        <v>311890</v>
      </c>
    </row>
    <row r="3285" spans="1:9" x14ac:dyDescent="0.2">
      <c r="A3285" s="1">
        <v>92900141</v>
      </c>
      <c r="B3285" s="3" t="s">
        <v>21</v>
      </c>
      <c r="C3285" s="1">
        <v>29</v>
      </c>
      <c r="D3285" s="1">
        <v>47</v>
      </c>
      <c r="E3285" s="1">
        <v>11953</v>
      </c>
      <c r="H3285" s="1">
        <v>39950</v>
      </c>
      <c r="I3285" s="1">
        <v>348840</v>
      </c>
    </row>
    <row r="3286" spans="1:9" x14ac:dyDescent="0.2">
      <c r="A3286" s="1">
        <v>93000141</v>
      </c>
      <c r="B3286" s="3" t="s">
        <v>21</v>
      </c>
      <c r="C3286" s="1">
        <v>30</v>
      </c>
      <c r="D3286" s="1">
        <v>47</v>
      </c>
      <c r="E3286" s="1">
        <v>12500</v>
      </c>
      <c r="H3286" s="1">
        <v>43750</v>
      </c>
      <c r="I3286" s="1">
        <v>388790</v>
      </c>
    </row>
    <row r="3287" spans="1:9" x14ac:dyDescent="0.2">
      <c r="A3287" s="1">
        <v>93100141</v>
      </c>
      <c r="B3287" s="3" t="s">
        <v>21</v>
      </c>
      <c r="C3287" s="1">
        <v>31</v>
      </c>
      <c r="D3287" s="1">
        <v>47</v>
      </c>
      <c r="E3287" s="1">
        <v>13046</v>
      </c>
      <c r="H3287" s="1">
        <v>47550</v>
      </c>
      <c r="I3287" s="1">
        <v>432540</v>
      </c>
    </row>
    <row r="3288" spans="1:9" x14ac:dyDescent="0.2">
      <c r="A3288" s="1">
        <v>93200141</v>
      </c>
      <c r="B3288" s="3" t="s">
        <v>21</v>
      </c>
      <c r="C3288" s="1">
        <v>32</v>
      </c>
      <c r="D3288" s="1">
        <v>47</v>
      </c>
      <c r="E3288" s="1">
        <v>13671</v>
      </c>
      <c r="H3288" s="1">
        <v>51350</v>
      </c>
      <c r="I3288" s="1">
        <v>480090</v>
      </c>
    </row>
    <row r="3289" spans="1:9" x14ac:dyDescent="0.2">
      <c r="A3289" s="1">
        <v>93300141</v>
      </c>
      <c r="B3289" s="3" t="s">
        <v>21</v>
      </c>
      <c r="C3289" s="1">
        <v>33</v>
      </c>
      <c r="D3289" s="1">
        <v>47</v>
      </c>
      <c r="E3289" s="1">
        <v>14296</v>
      </c>
      <c r="H3289" s="1">
        <v>55150</v>
      </c>
      <c r="I3289" s="1">
        <v>531440</v>
      </c>
    </row>
    <row r="3290" spans="1:9" x14ac:dyDescent="0.2">
      <c r="A3290" s="1">
        <v>93400141</v>
      </c>
      <c r="B3290" s="3" t="s">
        <v>21</v>
      </c>
      <c r="C3290" s="1">
        <v>34</v>
      </c>
      <c r="D3290" s="1">
        <v>47</v>
      </c>
      <c r="E3290" s="1">
        <v>14921</v>
      </c>
      <c r="H3290" s="1">
        <v>59850</v>
      </c>
      <c r="I3290" s="1">
        <v>586590</v>
      </c>
    </row>
    <row r="3291" spans="1:9" x14ac:dyDescent="0.2">
      <c r="A3291" s="1">
        <v>93500141</v>
      </c>
      <c r="B3291" s="3" t="s">
        <v>21</v>
      </c>
      <c r="C3291" s="1">
        <v>35</v>
      </c>
      <c r="D3291" s="1">
        <v>47</v>
      </c>
      <c r="E3291" s="1">
        <v>15546</v>
      </c>
      <c r="H3291" s="1">
        <v>64550</v>
      </c>
      <c r="I3291" s="1">
        <v>646440</v>
      </c>
    </row>
    <row r="3292" spans="1:9" x14ac:dyDescent="0.2">
      <c r="A3292" s="1">
        <v>93600141</v>
      </c>
      <c r="B3292" s="3" t="s">
        <v>21</v>
      </c>
      <c r="C3292" s="1">
        <v>36</v>
      </c>
      <c r="D3292" s="1">
        <v>47</v>
      </c>
      <c r="E3292" s="1">
        <v>16171</v>
      </c>
      <c r="H3292" s="1">
        <v>69250</v>
      </c>
      <c r="I3292" s="1">
        <v>710990</v>
      </c>
    </row>
    <row r="3293" spans="1:9" x14ac:dyDescent="0.2">
      <c r="A3293" s="1">
        <v>93700141</v>
      </c>
      <c r="B3293" s="3" t="s">
        <v>21</v>
      </c>
      <c r="C3293" s="1">
        <v>37</v>
      </c>
      <c r="D3293" s="1">
        <v>47</v>
      </c>
      <c r="E3293" s="1">
        <v>16875</v>
      </c>
      <c r="H3293" s="1">
        <v>73950</v>
      </c>
      <c r="I3293" s="1">
        <v>780240</v>
      </c>
    </row>
    <row r="3294" spans="1:9" x14ac:dyDescent="0.2">
      <c r="A3294" s="1">
        <v>93800141</v>
      </c>
      <c r="B3294" s="3" t="s">
        <v>21</v>
      </c>
      <c r="C3294" s="1">
        <v>38</v>
      </c>
      <c r="D3294" s="1">
        <v>47</v>
      </c>
      <c r="E3294" s="1">
        <v>17578</v>
      </c>
      <c r="H3294" s="1">
        <v>79650</v>
      </c>
      <c r="I3294" s="1">
        <v>854190</v>
      </c>
    </row>
    <row r="3295" spans="1:9" x14ac:dyDescent="0.2">
      <c r="A3295" s="1">
        <v>93900141</v>
      </c>
      <c r="B3295" s="3" t="s">
        <v>21</v>
      </c>
      <c r="C3295" s="1">
        <v>39</v>
      </c>
      <c r="D3295" s="1">
        <v>47</v>
      </c>
      <c r="E3295" s="1">
        <v>18281</v>
      </c>
      <c r="H3295" s="1">
        <v>85350</v>
      </c>
      <c r="I3295" s="1">
        <v>933840</v>
      </c>
    </row>
    <row r="3296" spans="1:9" x14ac:dyDescent="0.2">
      <c r="A3296" s="1">
        <v>94000141</v>
      </c>
      <c r="B3296" s="3" t="s">
        <v>21</v>
      </c>
      <c r="C3296" s="1">
        <v>40</v>
      </c>
      <c r="D3296" s="1">
        <v>47</v>
      </c>
      <c r="E3296" s="1">
        <v>18984</v>
      </c>
      <c r="H3296" s="1">
        <v>91050</v>
      </c>
      <c r="I3296" s="1">
        <v>1019190</v>
      </c>
    </row>
    <row r="3297" spans="1:9" x14ac:dyDescent="0.2">
      <c r="A3297" s="1">
        <v>94100141</v>
      </c>
      <c r="B3297" s="3" t="s">
        <v>21</v>
      </c>
      <c r="C3297" s="1">
        <v>41</v>
      </c>
      <c r="D3297" s="1">
        <v>47</v>
      </c>
      <c r="E3297" s="1">
        <v>19687</v>
      </c>
      <c r="H3297" s="1">
        <v>96750</v>
      </c>
      <c r="I3297" s="1">
        <v>1110240</v>
      </c>
    </row>
    <row r="3298" spans="1:9" x14ac:dyDescent="0.2">
      <c r="A3298" s="1">
        <v>94200141</v>
      </c>
      <c r="B3298" s="3" t="s">
        <v>21</v>
      </c>
      <c r="C3298" s="1">
        <v>42</v>
      </c>
      <c r="D3298" s="1">
        <v>47</v>
      </c>
      <c r="E3298" s="1">
        <v>20468</v>
      </c>
      <c r="H3298" s="1">
        <v>103550</v>
      </c>
      <c r="I3298" s="1">
        <v>1206990</v>
      </c>
    </row>
    <row r="3299" spans="1:9" x14ac:dyDescent="0.2">
      <c r="A3299" s="1">
        <v>94300141</v>
      </c>
      <c r="B3299" s="3" t="s">
        <v>21</v>
      </c>
      <c r="C3299" s="1">
        <v>43</v>
      </c>
      <c r="D3299" s="1">
        <v>47</v>
      </c>
      <c r="E3299" s="1">
        <v>21250</v>
      </c>
      <c r="H3299" s="1">
        <v>110350</v>
      </c>
      <c r="I3299" s="1">
        <v>1310540</v>
      </c>
    </row>
    <row r="3300" spans="1:9" x14ac:dyDescent="0.2">
      <c r="A3300" s="1">
        <v>94400141</v>
      </c>
      <c r="B3300" s="3" t="s">
        <v>21</v>
      </c>
      <c r="C3300" s="1">
        <v>44</v>
      </c>
      <c r="D3300" s="1">
        <v>47</v>
      </c>
      <c r="E3300" s="1">
        <v>22031</v>
      </c>
      <c r="H3300" s="1">
        <v>117150</v>
      </c>
      <c r="I3300" s="1">
        <v>1420890</v>
      </c>
    </row>
    <row r="3301" spans="1:9" x14ac:dyDescent="0.2">
      <c r="A3301" s="1">
        <v>94500141</v>
      </c>
      <c r="B3301" s="3" t="s">
        <v>21</v>
      </c>
      <c r="C3301" s="1">
        <v>45</v>
      </c>
      <c r="D3301" s="1">
        <v>47</v>
      </c>
      <c r="E3301" s="1">
        <v>22812</v>
      </c>
      <c r="H3301" s="1">
        <v>123950</v>
      </c>
      <c r="I3301" s="1">
        <v>1538040</v>
      </c>
    </row>
    <row r="3302" spans="1:9" x14ac:dyDescent="0.2">
      <c r="A3302" s="1">
        <v>94600141</v>
      </c>
      <c r="B3302" s="3" t="s">
        <v>21</v>
      </c>
      <c r="C3302" s="1">
        <v>46</v>
      </c>
      <c r="D3302" s="1">
        <v>47</v>
      </c>
      <c r="E3302" s="1">
        <v>23593</v>
      </c>
      <c r="H3302" s="1">
        <v>131950</v>
      </c>
      <c r="I3302" s="1">
        <v>1661990</v>
      </c>
    </row>
    <row r="3303" spans="1:9" x14ac:dyDescent="0.2">
      <c r="A3303" s="1">
        <v>94700141</v>
      </c>
      <c r="B3303" s="3" t="s">
        <v>21</v>
      </c>
      <c r="C3303" s="1">
        <v>47</v>
      </c>
      <c r="D3303" s="1">
        <v>47</v>
      </c>
      <c r="E3303" s="1">
        <v>24453</v>
      </c>
      <c r="H3303" s="1">
        <v>139950</v>
      </c>
      <c r="I3303" s="1">
        <v>1793940</v>
      </c>
    </row>
    <row r="3304" spans="1:9" x14ac:dyDescent="0.2">
      <c r="A3304" s="1">
        <v>94800141</v>
      </c>
      <c r="B3304" s="3" t="s">
        <v>21</v>
      </c>
      <c r="C3304" s="1">
        <v>48</v>
      </c>
      <c r="D3304" s="1">
        <v>47</v>
      </c>
      <c r="E3304" s="1">
        <v>25312</v>
      </c>
      <c r="H3304" s="1">
        <v>147950</v>
      </c>
      <c r="I3304" s="1">
        <v>1933890</v>
      </c>
    </row>
    <row r="3305" spans="1:9" x14ac:dyDescent="0.2">
      <c r="A3305" s="1">
        <v>94900141</v>
      </c>
      <c r="B3305" s="3" t="s">
        <v>21</v>
      </c>
      <c r="C3305" s="1">
        <v>49</v>
      </c>
      <c r="D3305" s="1">
        <v>47</v>
      </c>
      <c r="E3305" s="1">
        <v>26171</v>
      </c>
      <c r="H3305" s="1">
        <v>155950</v>
      </c>
      <c r="I3305" s="1">
        <v>2081840</v>
      </c>
    </row>
    <row r="3306" spans="1:9" x14ac:dyDescent="0.2">
      <c r="A3306" s="1">
        <v>95000141</v>
      </c>
      <c r="B3306" s="3" t="s">
        <v>21</v>
      </c>
      <c r="C3306" s="1">
        <v>50</v>
      </c>
      <c r="D3306" s="1">
        <v>47</v>
      </c>
      <c r="E3306" s="1">
        <v>27031</v>
      </c>
      <c r="H3306" s="1">
        <v>165250</v>
      </c>
      <c r="I3306" s="1">
        <v>2237790</v>
      </c>
    </row>
    <row r="3307" spans="1:9" x14ac:dyDescent="0.2">
      <c r="A3307" s="1">
        <v>90100142</v>
      </c>
      <c r="B3307" s="3" t="s">
        <v>21</v>
      </c>
      <c r="C3307" s="1">
        <v>1</v>
      </c>
      <c r="D3307" s="1">
        <v>47</v>
      </c>
      <c r="E3307" s="1">
        <v>3750</v>
      </c>
      <c r="H3307" s="1">
        <v>900</v>
      </c>
      <c r="I3307" s="1">
        <v>1200</v>
      </c>
    </row>
    <row r="3308" spans="1:9" x14ac:dyDescent="0.2">
      <c r="A3308" s="1">
        <v>90200142</v>
      </c>
      <c r="B3308" s="3" t="s">
        <v>21</v>
      </c>
      <c r="C3308" s="1">
        <v>2</v>
      </c>
      <c r="D3308" s="1">
        <v>47</v>
      </c>
      <c r="E3308" s="1">
        <v>3984</v>
      </c>
      <c r="H3308" s="1">
        <v>1260</v>
      </c>
      <c r="I3308" s="1">
        <v>2100</v>
      </c>
    </row>
    <row r="3309" spans="1:9" x14ac:dyDescent="0.2">
      <c r="A3309" s="1">
        <v>90300142</v>
      </c>
      <c r="B3309" s="3" t="s">
        <v>21</v>
      </c>
      <c r="C3309" s="1">
        <v>3</v>
      </c>
      <c r="D3309" s="1">
        <v>47</v>
      </c>
      <c r="E3309" s="1">
        <v>4218</v>
      </c>
      <c r="H3309" s="1">
        <v>1620</v>
      </c>
      <c r="I3309" s="1">
        <v>3360</v>
      </c>
    </row>
    <row r="3310" spans="1:9" x14ac:dyDescent="0.2">
      <c r="A3310" s="1">
        <v>90400142</v>
      </c>
      <c r="B3310" s="3" t="s">
        <v>21</v>
      </c>
      <c r="C3310" s="1">
        <v>4</v>
      </c>
      <c r="D3310" s="1">
        <v>47</v>
      </c>
      <c r="E3310" s="1">
        <v>4453</v>
      </c>
      <c r="H3310" s="1">
        <v>1980</v>
      </c>
      <c r="I3310" s="1">
        <v>4980</v>
      </c>
    </row>
    <row r="3311" spans="1:9" x14ac:dyDescent="0.2">
      <c r="A3311" s="1">
        <v>90500142</v>
      </c>
      <c r="B3311" s="3" t="s">
        <v>21</v>
      </c>
      <c r="C3311" s="1">
        <v>5</v>
      </c>
      <c r="D3311" s="1">
        <v>47</v>
      </c>
      <c r="E3311" s="1">
        <v>4687</v>
      </c>
      <c r="H3311" s="1">
        <v>2340</v>
      </c>
      <c r="I3311" s="1">
        <v>6960</v>
      </c>
    </row>
    <row r="3312" spans="1:9" x14ac:dyDescent="0.2">
      <c r="A3312" s="1">
        <v>90600142</v>
      </c>
      <c r="B3312" s="3" t="s">
        <v>21</v>
      </c>
      <c r="C3312" s="1">
        <v>6</v>
      </c>
      <c r="D3312" s="1">
        <v>47</v>
      </c>
      <c r="E3312" s="1">
        <v>4921</v>
      </c>
      <c r="H3312" s="1">
        <v>2940</v>
      </c>
      <c r="I3312" s="1">
        <v>9300</v>
      </c>
    </row>
    <row r="3313" spans="1:9" x14ac:dyDescent="0.2">
      <c r="A3313" s="1">
        <v>90700142</v>
      </c>
      <c r="B3313" s="3" t="s">
        <v>21</v>
      </c>
      <c r="C3313" s="1">
        <v>7</v>
      </c>
      <c r="D3313" s="1">
        <v>47</v>
      </c>
      <c r="E3313" s="1">
        <v>5273</v>
      </c>
      <c r="H3313" s="1">
        <v>3540</v>
      </c>
      <c r="I3313" s="1">
        <v>12240</v>
      </c>
    </row>
    <row r="3314" spans="1:9" x14ac:dyDescent="0.2">
      <c r="A3314" s="1">
        <v>90800142</v>
      </c>
      <c r="B3314" s="3" t="s">
        <v>21</v>
      </c>
      <c r="C3314" s="1">
        <v>8</v>
      </c>
      <c r="D3314" s="1">
        <v>47</v>
      </c>
      <c r="E3314" s="1">
        <v>5625</v>
      </c>
      <c r="H3314" s="1">
        <v>4140</v>
      </c>
      <c r="I3314" s="1">
        <v>15780</v>
      </c>
    </row>
    <row r="3315" spans="1:9" x14ac:dyDescent="0.2">
      <c r="A3315" s="1">
        <v>90900142</v>
      </c>
      <c r="B3315" s="3" t="s">
        <v>21</v>
      </c>
      <c r="C3315" s="1">
        <v>9</v>
      </c>
      <c r="D3315" s="1">
        <v>47</v>
      </c>
      <c r="E3315" s="1">
        <v>5976</v>
      </c>
      <c r="H3315" s="1">
        <v>4740</v>
      </c>
      <c r="I3315" s="1">
        <v>19920</v>
      </c>
    </row>
    <row r="3316" spans="1:9" x14ac:dyDescent="0.2">
      <c r="A3316" s="1">
        <v>91000142</v>
      </c>
      <c r="B3316" s="3" t="s">
        <v>21</v>
      </c>
      <c r="C3316" s="1">
        <v>10</v>
      </c>
      <c r="D3316" s="1">
        <v>47</v>
      </c>
      <c r="E3316" s="1">
        <v>6328</v>
      </c>
      <c r="H3316" s="1">
        <v>5700</v>
      </c>
      <c r="I3316" s="1">
        <v>24660</v>
      </c>
    </row>
    <row r="3317" spans="1:9" x14ac:dyDescent="0.2">
      <c r="A3317" s="1">
        <v>91100142</v>
      </c>
      <c r="B3317" s="3" t="s">
        <v>21</v>
      </c>
      <c r="C3317" s="1">
        <v>11</v>
      </c>
      <c r="D3317" s="1">
        <v>47</v>
      </c>
      <c r="E3317" s="1">
        <v>6679</v>
      </c>
      <c r="H3317" s="1">
        <v>6660</v>
      </c>
      <c r="I3317" s="1">
        <v>30360</v>
      </c>
    </row>
    <row r="3318" spans="1:9" x14ac:dyDescent="0.2">
      <c r="A3318" s="1">
        <v>91200142</v>
      </c>
      <c r="B3318" s="3" t="s">
        <v>21</v>
      </c>
      <c r="C3318" s="1">
        <v>12</v>
      </c>
      <c r="D3318" s="1">
        <v>47</v>
      </c>
      <c r="E3318" s="1">
        <v>7148</v>
      </c>
      <c r="H3318" s="1">
        <v>7620</v>
      </c>
      <c r="I3318" s="1">
        <v>37020</v>
      </c>
    </row>
    <row r="3319" spans="1:9" x14ac:dyDescent="0.2">
      <c r="A3319" s="1">
        <v>91300142</v>
      </c>
      <c r="B3319" s="3" t="s">
        <v>21</v>
      </c>
      <c r="C3319" s="1">
        <v>13</v>
      </c>
      <c r="D3319" s="1">
        <v>47</v>
      </c>
      <c r="E3319" s="1">
        <v>7617</v>
      </c>
      <c r="H3319" s="1">
        <v>8580</v>
      </c>
      <c r="I3319" s="1">
        <v>44640</v>
      </c>
    </row>
    <row r="3320" spans="1:9" x14ac:dyDescent="0.2">
      <c r="A3320" s="1">
        <v>91400142</v>
      </c>
      <c r="B3320" s="3" t="s">
        <v>21</v>
      </c>
      <c r="C3320" s="1">
        <v>14</v>
      </c>
      <c r="D3320" s="1">
        <v>47</v>
      </c>
      <c r="E3320" s="1">
        <v>8085</v>
      </c>
      <c r="H3320" s="1">
        <v>10020</v>
      </c>
      <c r="I3320" s="1">
        <v>53220</v>
      </c>
    </row>
    <row r="3321" spans="1:9" x14ac:dyDescent="0.2">
      <c r="A3321" s="1">
        <v>91500142</v>
      </c>
      <c r="B3321" s="3" t="s">
        <v>21</v>
      </c>
      <c r="C3321" s="1">
        <v>15</v>
      </c>
      <c r="D3321" s="1">
        <v>47</v>
      </c>
      <c r="E3321" s="1">
        <v>8554</v>
      </c>
      <c r="H3321" s="1">
        <v>11460</v>
      </c>
      <c r="I3321" s="1">
        <v>63240</v>
      </c>
    </row>
    <row r="3322" spans="1:9" x14ac:dyDescent="0.2">
      <c r="A3322" s="1">
        <v>91600142</v>
      </c>
      <c r="B3322" s="3" t="s">
        <v>21</v>
      </c>
      <c r="C3322" s="1">
        <v>16</v>
      </c>
      <c r="D3322" s="1">
        <v>47</v>
      </c>
      <c r="E3322" s="1">
        <v>9023</v>
      </c>
      <c r="H3322" s="1">
        <v>12900</v>
      </c>
      <c r="I3322" s="1">
        <v>74700</v>
      </c>
    </row>
    <row r="3323" spans="1:9" x14ac:dyDescent="0.2">
      <c r="A3323" s="1">
        <v>91700142</v>
      </c>
      <c r="B3323" s="3" t="s">
        <v>21</v>
      </c>
      <c r="C3323" s="1">
        <v>17</v>
      </c>
      <c r="D3323" s="1">
        <v>47</v>
      </c>
      <c r="E3323" s="1">
        <v>9609</v>
      </c>
      <c r="H3323" s="1">
        <v>14340</v>
      </c>
      <c r="I3323" s="1">
        <v>87600</v>
      </c>
    </row>
    <row r="3324" spans="1:9" x14ac:dyDescent="0.2">
      <c r="A3324" s="1">
        <v>91800142</v>
      </c>
      <c r="B3324" s="3" t="s">
        <v>21</v>
      </c>
      <c r="C3324" s="1">
        <v>18</v>
      </c>
      <c r="D3324" s="1">
        <v>47</v>
      </c>
      <c r="E3324" s="1">
        <v>10195</v>
      </c>
      <c r="H3324" s="1">
        <v>16380</v>
      </c>
      <c r="I3324" s="1">
        <v>101940</v>
      </c>
    </row>
    <row r="3325" spans="1:9" x14ac:dyDescent="0.2">
      <c r="A3325" s="1">
        <v>91900142</v>
      </c>
      <c r="B3325" s="3" t="s">
        <v>21</v>
      </c>
      <c r="C3325" s="1">
        <v>19</v>
      </c>
      <c r="D3325" s="1">
        <v>47</v>
      </c>
      <c r="E3325" s="1">
        <v>10781</v>
      </c>
      <c r="H3325" s="1">
        <v>18420</v>
      </c>
      <c r="I3325" s="1">
        <v>118320</v>
      </c>
    </row>
    <row r="3326" spans="1:9" x14ac:dyDescent="0.2">
      <c r="A3326" s="1">
        <v>92000142</v>
      </c>
      <c r="B3326" s="3" t="s">
        <v>21</v>
      </c>
      <c r="C3326" s="1">
        <v>20</v>
      </c>
      <c r="D3326" s="1">
        <v>47</v>
      </c>
      <c r="E3326" s="1">
        <v>11367</v>
      </c>
      <c r="H3326" s="1">
        <v>20460</v>
      </c>
      <c r="I3326" s="1">
        <v>136740</v>
      </c>
    </row>
    <row r="3327" spans="1:9" x14ac:dyDescent="0.2">
      <c r="A3327" s="1">
        <v>92100142</v>
      </c>
      <c r="B3327" s="3" t="s">
        <v>21</v>
      </c>
      <c r="C3327" s="1">
        <v>21</v>
      </c>
      <c r="D3327" s="1">
        <v>47</v>
      </c>
      <c r="E3327" s="1">
        <v>11953</v>
      </c>
      <c r="H3327" s="1">
        <v>22500</v>
      </c>
      <c r="I3327" s="1">
        <v>157200</v>
      </c>
    </row>
    <row r="3328" spans="1:9" x14ac:dyDescent="0.2">
      <c r="A3328" s="1">
        <v>92200142</v>
      </c>
      <c r="B3328" s="3" t="s">
        <v>21</v>
      </c>
      <c r="C3328" s="1">
        <v>22</v>
      </c>
      <c r="D3328" s="1">
        <v>47</v>
      </c>
      <c r="E3328" s="1">
        <v>12656</v>
      </c>
      <c r="H3328" s="1">
        <v>25260</v>
      </c>
      <c r="I3328" s="1">
        <v>179700</v>
      </c>
    </row>
    <row r="3329" spans="1:9" x14ac:dyDescent="0.2">
      <c r="A3329" s="1">
        <v>92300142</v>
      </c>
      <c r="B3329" s="3" t="s">
        <v>21</v>
      </c>
      <c r="C3329" s="1">
        <v>23</v>
      </c>
      <c r="D3329" s="1">
        <v>47</v>
      </c>
      <c r="E3329" s="1">
        <v>13359</v>
      </c>
      <c r="H3329" s="1">
        <v>28020</v>
      </c>
      <c r="I3329" s="1">
        <v>204960</v>
      </c>
    </row>
    <row r="3330" spans="1:9" x14ac:dyDescent="0.2">
      <c r="A3330" s="1">
        <v>92400142</v>
      </c>
      <c r="B3330" s="3" t="s">
        <v>21</v>
      </c>
      <c r="C3330" s="1">
        <v>24</v>
      </c>
      <c r="D3330" s="1">
        <v>47</v>
      </c>
      <c r="E3330" s="1">
        <v>14062</v>
      </c>
      <c r="H3330" s="1">
        <v>30780</v>
      </c>
      <c r="I3330" s="1">
        <v>232980</v>
      </c>
    </row>
    <row r="3331" spans="1:9" x14ac:dyDescent="0.2">
      <c r="A3331" s="1">
        <v>92500142</v>
      </c>
      <c r="B3331" s="3" t="s">
        <v>21</v>
      </c>
      <c r="C3331" s="1">
        <v>25</v>
      </c>
      <c r="D3331" s="1">
        <v>47</v>
      </c>
      <c r="E3331" s="1">
        <v>14765</v>
      </c>
      <c r="H3331" s="1">
        <v>33540</v>
      </c>
      <c r="I3331" s="1">
        <v>263760</v>
      </c>
    </row>
    <row r="3332" spans="1:9" x14ac:dyDescent="0.2">
      <c r="A3332" s="1">
        <v>92600142</v>
      </c>
      <c r="B3332" s="3" t="s">
        <v>21</v>
      </c>
      <c r="C3332" s="1">
        <v>26</v>
      </c>
      <c r="D3332" s="1">
        <v>47</v>
      </c>
      <c r="E3332" s="1">
        <v>15468</v>
      </c>
      <c r="H3332" s="1">
        <v>37140</v>
      </c>
      <c r="I3332" s="1">
        <v>297300</v>
      </c>
    </row>
    <row r="3333" spans="1:9" x14ac:dyDescent="0.2">
      <c r="A3333" s="1">
        <v>92700142</v>
      </c>
      <c r="B3333" s="3" t="s">
        <v>21</v>
      </c>
      <c r="C3333" s="1">
        <v>27</v>
      </c>
      <c r="D3333" s="1">
        <v>47</v>
      </c>
      <c r="E3333" s="1">
        <v>16289</v>
      </c>
      <c r="H3333" s="1">
        <v>40740</v>
      </c>
      <c r="I3333" s="1">
        <v>334440</v>
      </c>
    </row>
    <row r="3334" spans="1:9" x14ac:dyDescent="0.2">
      <c r="A3334" s="1">
        <v>92800142</v>
      </c>
      <c r="B3334" s="3" t="s">
        <v>21</v>
      </c>
      <c r="C3334" s="1">
        <v>28</v>
      </c>
      <c r="D3334" s="1">
        <v>47</v>
      </c>
      <c r="E3334" s="1">
        <v>17109</v>
      </c>
      <c r="H3334" s="1">
        <v>44340</v>
      </c>
      <c r="I3334" s="1">
        <v>375180</v>
      </c>
    </row>
    <row r="3335" spans="1:9" x14ac:dyDescent="0.2">
      <c r="A3335" s="1">
        <v>92900142</v>
      </c>
      <c r="B3335" s="3" t="s">
        <v>21</v>
      </c>
      <c r="C3335" s="1">
        <v>29</v>
      </c>
      <c r="D3335" s="1">
        <v>47</v>
      </c>
      <c r="E3335" s="1">
        <v>17929</v>
      </c>
      <c r="H3335" s="1">
        <v>47940</v>
      </c>
      <c r="I3335" s="1">
        <v>419520</v>
      </c>
    </row>
    <row r="3336" spans="1:9" x14ac:dyDescent="0.2">
      <c r="A3336" s="1">
        <v>93000142</v>
      </c>
      <c r="B3336" s="3" t="s">
        <v>21</v>
      </c>
      <c r="C3336" s="1">
        <v>30</v>
      </c>
      <c r="D3336" s="1">
        <v>47</v>
      </c>
      <c r="E3336" s="1">
        <v>18750</v>
      </c>
      <c r="H3336" s="1">
        <v>52500</v>
      </c>
      <c r="I3336" s="1">
        <v>467460</v>
      </c>
    </row>
    <row r="3337" spans="1:9" x14ac:dyDescent="0.2">
      <c r="A3337" s="1">
        <v>93100142</v>
      </c>
      <c r="B3337" s="3" t="s">
        <v>21</v>
      </c>
      <c r="C3337" s="1">
        <v>31</v>
      </c>
      <c r="D3337" s="1">
        <v>47</v>
      </c>
      <c r="E3337" s="1">
        <v>19570</v>
      </c>
      <c r="H3337" s="1">
        <v>57060</v>
      </c>
      <c r="I3337" s="1">
        <v>519960</v>
      </c>
    </row>
    <row r="3338" spans="1:9" x14ac:dyDescent="0.2">
      <c r="A3338" s="1">
        <v>93200142</v>
      </c>
      <c r="B3338" s="3" t="s">
        <v>21</v>
      </c>
      <c r="C3338" s="1">
        <v>32</v>
      </c>
      <c r="D3338" s="1">
        <v>47</v>
      </c>
      <c r="E3338" s="1">
        <v>20507</v>
      </c>
      <c r="H3338" s="1">
        <v>61620</v>
      </c>
      <c r="I3338" s="1">
        <v>577020</v>
      </c>
    </row>
    <row r="3339" spans="1:9" x14ac:dyDescent="0.2">
      <c r="A3339" s="1">
        <v>93300142</v>
      </c>
      <c r="B3339" s="3" t="s">
        <v>21</v>
      </c>
      <c r="C3339" s="1">
        <v>33</v>
      </c>
      <c r="D3339" s="1">
        <v>47</v>
      </c>
      <c r="E3339" s="1">
        <v>21445</v>
      </c>
      <c r="H3339" s="1">
        <v>66180</v>
      </c>
      <c r="I3339" s="1">
        <v>638640</v>
      </c>
    </row>
    <row r="3340" spans="1:9" x14ac:dyDescent="0.2">
      <c r="A3340" s="1">
        <v>93400142</v>
      </c>
      <c r="B3340" s="3" t="s">
        <v>21</v>
      </c>
      <c r="C3340" s="1">
        <v>34</v>
      </c>
      <c r="D3340" s="1">
        <v>47</v>
      </c>
      <c r="E3340" s="1">
        <v>22382</v>
      </c>
      <c r="H3340" s="1">
        <v>71820</v>
      </c>
      <c r="I3340" s="1">
        <v>704820</v>
      </c>
    </row>
    <row r="3341" spans="1:9" x14ac:dyDescent="0.2">
      <c r="A3341" s="1">
        <v>93500142</v>
      </c>
      <c r="B3341" s="3" t="s">
        <v>21</v>
      </c>
      <c r="C3341" s="1">
        <v>35</v>
      </c>
      <c r="D3341" s="1">
        <v>47</v>
      </c>
      <c r="E3341" s="1">
        <v>23320</v>
      </c>
      <c r="H3341" s="1">
        <v>77460</v>
      </c>
      <c r="I3341" s="1">
        <v>776640</v>
      </c>
    </row>
    <row r="3342" spans="1:9" x14ac:dyDescent="0.2">
      <c r="A3342" s="1">
        <v>93600142</v>
      </c>
      <c r="B3342" s="3" t="s">
        <v>21</v>
      </c>
      <c r="C3342" s="1">
        <v>36</v>
      </c>
      <c r="D3342" s="1">
        <v>47</v>
      </c>
      <c r="E3342" s="1">
        <v>24257</v>
      </c>
      <c r="H3342" s="1">
        <v>83100</v>
      </c>
      <c r="I3342" s="1">
        <v>854100</v>
      </c>
    </row>
    <row r="3343" spans="1:9" x14ac:dyDescent="0.2">
      <c r="A3343" s="1">
        <v>93700142</v>
      </c>
      <c r="B3343" s="3" t="s">
        <v>21</v>
      </c>
      <c r="C3343" s="1">
        <v>37</v>
      </c>
      <c r="D3343" s="1">
        <v>47</v>
      </c>
      <c r="E3343" s="1">
        <v>25312</v>
      </c>
      <c r="H3343" s="1">
        <v>88740</v>
      </c>
      <c r="I3343" s="1">
        <v>937200</v>
      </c>
    </row>
    <row r="3344" spans="1:9" x14ac:dyDescent="0.2">
      <c r="A3344" s="1">
        <v>93800142</v>
      </c>
      <c r="B3344" s="3" t="s">
        <v>21</v>
      </c>
      <c r="C3344" s="1">
        <v>38</v>
      </c>
      <c r="D3344" s="1">
        <v>47</v>
      </c>
      <c r="E3344" s="1">
        <v>26367</v>
      </c>
      <c r="H3344" s="1">
        <v>95580</v>
      </c>
      <c r="I3344" s="1">
        <v>1025940</v>
      </c>
    </row>
    <row r="3345" spans="1:9" x14ac:dyDescent="0.2">
      <c r="A3345" s="1">
        <v>93900142</v>
      </c>
      <c r="B3345" s="3" t="s">
        <v>21</v>
      </c>
      <c r="C3345" s="1">
        <v>39</v>
      </c>
      <c r="D3345" s="1">
        <v>47</v>
      </c>
      <c r="E3345" s="1">
        <v>27421</v>
      </c>
      <c r="H3345" s="1">
        <v>102420</v>
      </c>
      <c r="I3345" s="1">
        <v>1121520</v>
      </c>
    </row>
    <row r="3346" spans="1:9" x14ac:dyDescent="0.2">
      <c r="A3346" s="1">
        <v>94000142</v>
      </c>
      <c r="B3346" s="3" t="s">
        <v>21</v>
      </c>
      <c r="C3346" s="1">
        <v>40</v>
      </c>
      <c r="D3346" s="1">
        <v>47</v>
      </c>
      <c r="E3346" s="1">
        <v>28476</v>
      </c>
      <c r="H3346" s="1">
        <v>109260</v>
      </c>
      <c r="I3346" s="1">
        <v>1223940</v>
      </c>
    </row>
    <row r="3347" spans="1:9" x14ac:dyDescent="0.2">
      <c r="A3347" s="1">
        <v>94100142</v>
      </c>
      <c r="B3347" s="3" t="s">
        <v>21</v>
      </c>
      <c r="C3347" s="1">
        <v>41</v>
      </c>
      <c r="D3347" s="1">
        <v>47</v>
      </c>
      <c r="E3347" s="1">
        <v>29531</v>
      </c>
      <c r="H3347" s="1">
        <v>116100</v>
      </c>
      <c r="I3347" s="1">
        <v>1333200</v>
      </c>
    </row>
    <row r="3348" spans="1:9" x14ac:dyDescent="0.2">
      <c r="A3348" s="1">
        <v>94200142</v>
      </c>
      <c r="B3348" s="3" t="s">
        <v>21</v>
      </c>
      <c r="C3348" s="1">
        <v>42</v>
      </c>
      <c r="D3348" s="1">
        <v>47</v>
      </c>
      <c r="E3348" s="1">
        <v>30703</v>
      </c>
      <c r="H3348" s="1">
        <v>124260</v>
      </c>
      <c r="I3348" s="1">
        <v>1449300</v>
      </c>
    </row>
    <row r="3349" spans="1:9" x14ac:dyDescent="0.2">
      <c r="A3349" s="1">
        <v>94300142</v>
      </c>
      <c r="B3349" s="3" t="s">
        <v>21</v>
      </c>
      <c r="C3349" s="1">
        <v>43</v>
      </c>
      <c r="D3349" s="1">
        <v>47</v>
      </c>
      <c r="E3349" s="1">
        <v>31875</v>
      </c>
      <c r="H3349" s="1">
        <v>132420</v>
      </c>
      <c r="I3349" s="1">
        <v>1573560</v>
      </c>
    </row>
    <row r="3350" spans="1:9" x14ac:dyDescent="0.2">
      <c r="A3350" s="1">
        <v>94400142</v>
      </c>
      <c r="B3350" s="3" t="s">
        <v>21</v>
      </c>
      <c r="C3350" s="1">
        <v>44</v>
      </c>
      <c r="D3350" s="1">
        <v>47</v>
      </c>
      <c r="E3350" s="1">
        <v>33046</v>
      </c>
      <c r="H3350" s="1">
        <v>140580</v>
      </c>
      <c r="I3350" s="1">
        <v>1705980</v>
      </c>
    </row>
    <row r="3351" spans="1:9" x14ac:dyDescent="0.2">
      <c r="A3351" s="1">
        <v>94500142</v>
      </c>
      <c r="B3351" s="3" t="s">
        <v>21</v>
      </c>
      <c r="C3351" s="1">
        <v>45</v>
      </c>
      <c r="D3351" s="1">
        <v>47</v>
      </c>
      <c r="E3351" s="1">
        <v>34218</v>
      </c>
      <c r="H3351" s="1">
        <v>148740</v>
      </c>
      <c r="I3351" s="1">
        <v>1846560</v>
      </c>
    </row>
    <row r="3352" spans="1:9" x14ac:dyDescent="0.2">
      <c r="A3352" s="1">
        <v>94600142</v>
      </c>
      <c r="B3352" s="3" t="s">
        <v>21</v>
      </c>
      <c r="C3352" s="1">
        <v>46</v>
      </c>
      <c r="D3352" s="1">
        <v>47</v>
      </c>
      <c r="E3352" s="1">
        <v>35390</v>
      </c>
      <c r="H3352" s="1">
        <v>158340</v>
      </c>
      <c r="I3352" s="1">
        <v>1995300</v>
      </c>
    </row>
    <row r="3353" spans="1:9" x14ac:dyDescent="0.2">
      <c r="A3353" s="1">
        <v>94700142</v>
      </c>
      <c r="B3353" s="3" t="s">
        <v>21</v>
      </c>
      <c r="C3353" s="1">
        <v>47</v>
      </c>
      <c r="D3353" s="1">
        <v>47</v>
      </c>
      <c r="E3353" s="1">
        <v>36679</v>
      </c>
      <c r="H3353" s="1">
        <v>167940</v>
      </c>
      <c r="I3353" s="1">
        <v>2153640</v>
      </c>
    </row>
    <row r="3354" spans="1:9" x14ac:dyDescent="0.2">
      <c r="A3354" s="1">
        <v>94800142</v>
      </c>
      <c r="B3354" s="3" t="s">
        <v>21</v>
      </c>
      <c r="C3354" s="1">
        <v>48</v>
      </c>
      <c r="D3354" s="1">
        <v>47</v>
      </c>
      <c r="E3354" s="1">
        <v>37968</v>
      </c>
      <c r="H3354" s="1">
        <v>177540</v>
      </c>
      <c r="I3354" s="1">
        <v>2321580</v>
      </c>
    </row>
    <row r="3355" spans="1:9" x14ac:dyDescent="0.2">
      <c r="A3355" s="1">
        <v>94900142</v>
      </c>
      <c r="B3355" s="3" t="s">
        <v>21</v>
      </c>
      <c r="C3355" s="1">
        <v>49</v>
      </c>
      <c r="D3355" s="1">
        <v>47</v>
      </c>
      <c r="E3355" s="1">
        <v>39257</v>
      </c>
      <c r="H3355" s="1">
        <v>187140</v>
      </c>
      <c r="I3355" s="1">
        <v>2499120</v>
      </c>
    </row>
    <row r="3356" spans="1:9" x14ac:dyDescent="0.2">
      <c r="A3356" s="1">
        <v>95000142</v>
      </c>
      <c r="B3356" s="3" t="s">
        <v>21</v>
      </c>
      <c r="C3356" s="1">
        <v>50</v>
      </c>
      <c r="D3356" s="1">
        <v>47</v>
      </c>
      <c r="E3356" s="1">
        <v>40546</v>
      </c>
      <c r="H3356" s="1">
        <v>198300</v>
      </c>
      <c r="I3356" s="1">
        <v>2686260</v>
      </c>
    </row>
    <row r="3357" spans="1:9" x14ac:dyDescent="0.2">
      <c r="A3357" s="1">
        <v>90100143</v>
      </c>
      <c r="B3357" s="3" t="s">
        <v>21</v>
      </c>
      <c r="C3357" s="1">
        <v>1</v>
      </c>
      <c r="D3357" s="1">
        <v>47</v>
      </c>
      <c r="E3357" s="1">
        <v>5625</v>
      </c>
      <c r="H3357" s="1">
        <v>1125</v>
      </c>
      <c r="I3357" s="1">
        <v>6000</v>
      </c>
    </row>
    <row r="3358" spans="1:9" x14ac:dyDescent="0.2">
      <c r="A3358" s="1">
        <v>90200143</v>
      </c>
      <c r="B3358" s="3" t="s">
        <v>21</v>
      </c>
      <c r="C3358" s="1">
        <v>2</v>
      </c>
      <c r="D3358" s="1">
        <v>47</v>
      </c>
      <c r="E3358" s="1">
        <v>5976</v>
      </c>
      <c r="H3358" s="1">
        <v>1575</v>
      </c>
      <c r="I3358" s="1">
        <v>7125</v>
      </c>
    </row>
    <row r="3359" spans="1:9" x14ac:dyDescent="0.2">
      <c r="A3359" s="1">
        <v>90300143</v>
      </c>
      <c r="B3359" s="3" t="s">
        <v>21</v>
      </c>
      <c r="C3359" s="1">
        <v>3</v>
      </c>
      <c r="D3359" s="1">
        <v>47</v>
      </c>
      <c r="E3359" s="1">
        <v>6328</v>
      </c>
      <c r="H3359" s="1">
        <v>2025</v>
      </c>
      <c r="I3359" s="1">
        <v>8700</v>
      </c>
    </row>
    <row r="3360" spans="1:9" x14ac:dyDescent="0.2">
      <c r="A3360" s="1">
        <v>90400143</v>
      </c>
      <c r="B3360" s="3" t="s">
        <v>21</v>
      </c>
      <c r="C3360" s="1">
        <v>4</v>
      </c>
      <c r="D3360" s="1">
        <v>47</v>
      </c>
      <c r="E3360" s="1">
        <v>6679</v>
      </c>
      <c r="H3360" s="1">
        <v>2475</v>
      </c>
      <c r="I3360" s="1">
        <v>10725</v>
      </c>
    </row>
    <row r="3361" spans="1:9" x14ac:dyDescent="0.2">
      <c r="A3361" s="1">
        <v>90500143</v>
      </c>
      <c r="B3361" s="3" t="s">
        <v>21</v>
      </c>
      <c r="C3361" s="1">
        <v>5</v>
      </c>
      <c r="D3361" s="1">
        <v>47</v>
      </c>
      <c r="E3361" s="1">
        <v>7031</v>
      </c>
      <c r="H3361" s="1">
        <v>2925</v>
      </c>
      <c r="I3361" s="1">
        <v>13200</v>
      </c>
    </row>
    <row r="3362" spans="1:9" x14ac:dyDescent="0.2">
      <c r="A3362" s="1">
        <v>90600143</v>
      </c>
      <c r="B3362" s="3" t="s">
        <v>21</v>
      </c>
      <c r="C3362" s="1">
        <v>6</v>
      </c>
      <c r="D3362" s="1">
        <v>47</v>
      </c>
      <c r="E3362" s="1">
        <v>7382</v>
      </c>
      <c r="H3362" s="1">
        <v>3675</v>
      </c>
      <c r="I3362" s="1">
        <v>16125</v>
      </c>
    </row>
    <row r="3363" spans="1:9" x14ac:dyDescent="0.2">
      <c r="A3363" s="1">
        <v>90700143</v>
      </c>
      <c r="B3363" s="3" t="s">
        <v>21</v>
      </c>
      <c r="C3363" s="1">
        <v>7</v>
      </c>
      <c r="D3363" s="1">
        <v>47</v>
      </c>
      <c r="E3363" s="1">
        <v>7909</v>
      </c>
      <c r="H3363" s="1">
        <v>4425</v>
      </c>
      <c r="I3363" s="1">
        <v>19800</v>
      </c>
    </row>
    <row r="3364" spans="1:9" x14ac:dyDescent="0.2">
      <c r="A3364" s="1">
        <v>90800143</v>
      </c>
      <c r="B3364" s="3" t="s">
        <v>21</v>
      </c>
      <c r="C3364" s="1">
        <v>8</v>
      </c>
      <c r="D3364" s="1">
        <v>47</v>
      </c>
      <c r="E3364" s="1">
        <v>8437</v>
      </c>
      <c r="H3364" s="1">
        <v>5175</v>
      </c>
      <c r="I3364" s="1">
        <v>24225</v>
      </c>
    </row>
    <row r="3365" spans="1:9" x14ac:dyDescent="0.2">
      <c r="A3365" s="1">
        <v>90900143</v>
      </c>
      <c r="B3365" s="3" t="s">
        <v>21</v>
      </c>
      <c r="C3365" s="1">
        <v>9</v>
      </c>
      <c r="D3365" s="1">
        <v>47</v>
      </c>
      <c r="E3365" s="1">
        <v>8964</v>
      </c>
      <c r="H3365" s="1">
        <v>5925</v>
      </c>
      <c r="I3365" s="1">
        <v>29400</v>
      </c>
    </row>
    <row r="3366" spans="1:9" x14ac:dyDescent="0.2">
      <c r="A3366" s="1">
        <v>91000143</v>
      </c>
      <c r="B3366" s="3" t="s">
        <v>21</v>
      </c>
      <c r="C3366" s="1">
        <v>10</v>
      </c>
      <c r="D3366" s="1">
        <v>47</v>
      </c>
      <c r="E3366" s="1">
        <v>9492</v>
      </c>
      <c r="H3366" s="1">
        <v>7125</v>
      </c>
      <c r="I3366" s="1">
        <v>35325</v>
      </c>
    </row>
    <row r="3367" spans="1:9" x14ac:dyDescent="0.2">
      <c r="A3367" s="1">
        <v>91100143</v>
      </c>
      <c r="B3367" s="3" t="s">
        <v>21</v>
      </c>
      <c r="C3367" s="1">
        <v>11</v>
      </c>
      <c r="D3367" s="1">
        <v>47</v>
      </c>
      <c r="E3367" s="1">
        <v>10018</v>
      </c>
      <c r="H3367" s="1">
        <v>8325</v>
      </c>
      <c r="I3367" s="1">
        <v>42450</v>
      </c>
    </row>
    <row r="3368" spans="1:9" x14ac:dyDescent="0.2">
      <c r="A3368" s="1">
        <v>91200143</v>
      </c>
      <c r="B3368" s="3" t="s">
        <v>21</v>
      </c>
      <c r="C3368" s="1">
        <v>12</v>
      </c>
      <c r="D3368" s="1">
        <v>47</v>
      </c>
      <c r="E3368" s="1">
        <v>10721</v>
      </c>
      <c r="H3368" s="1">
        <v>9525</v>
      </c>
      <c r="I3368" s="1">
        <v>50775</v>
      </c>
    </row>
    <row r="3369" spans="1:9" x14ac:dyDescent="0.2">
      <c r="A3369" s="1">
        <v>91300143</v>
      </c>
      <c r="B3369" s="3" t="s">
        <v>21</v>
      </c>
      <c r="C3369" s="1">
        <v>13</v>
      </c>
      <c r="D3369" s="1">
        <v>47</v>
      </c>
      <c r="E3369" s="1">
        <v>11425</v>
      </c>
      <c r="H3369" s="1">
        <v>10725</v>
      </c>
      <c r="I3369" s="1">
        <v>60300</v>
      </c>
    </row>
    <row r="3370" spans="1:9" x14ac:dyDescent="0.2">
      <c r="A3370" s="1">
        <v>91400143</v>
      </c>
      <c r="B3370" s="3" t="s">
        <v>21</v>
      </c>
      <c r="C3370" s="1">
        <v>14</v>
      </c>
      <c r="D3370" s="1">
        <v>47</v>
      </c>
      <c r="E3370" s="1">
        <v>12128</v>
      </c>
      <c r="H3370" s="1">
        <v>12525</v>
      </c>
      <c r="I3370" s="1">
        <v>71025</v>
      </c>
    </row>
    <row r="3371" spans="1:9" x14ac:dyDescent="0.2">
      <c r="A3371" s="1">
        <v>91500143</v>
      </c>
      <c r="B3371" s="3" t="s">
        <v>21</v>
      </c>
      <c r="C3371" s="1">
        <v>15</v>
      </c>
      <c r="D3371" s="1">
        <v>47</v>
      </c>
      <c r="E3371" s="1">
        <v>12831</v>
      </c>
      <c r="H3371" s="1">
        <v>14325</v>
      </c>
      <c r="I3371" s="1">
        <v>83550</v>
      </c>
    </row>
    <row r="3372" spans="1:9" x14ac:dyDescent="0.2">
      <c r="A3372" s="1">
        <v>91600143</v>
      </c>
      <c r="B3372" s="3" t="s">
        <v>21</v>
      </c>
      <c r="C3372" s="1">
        <v>16</v>
      </c>
      <c r="D3372" s="1">
        <v>47</v>
      </c>
      <c r="E3372" s="1">
        <v>13534</v>
      </c>
      <c r="H3372" s="1">
        <v>16125</v>
      </c>
      <c r="I3372" s="1">
        <v>97875</v>
      </c>
    </row>
    <row r="3373" spans="1:9" x14ac:dyDescent="0.2">
      <c r="A3373" s="1">
        <v>91700143</v>
      </c>
      <c r="B3373" s="3" t="s">
        <v>21</v>
      </c>
      <c r="C3373" s="1">
        <v>17</v>
      </c>
      <c r="D3373" s="1">
        <v>47</v>
      </c>
      <c r="E3373" s="1">
        <v>14414</v>
      </c>
      <c r="H3373" s="1">
        <v>17925</v>
      </c>
      <c r="I3373" s="1">
        <v>114000</v>
      </c>
    </row>
    <row r="3374" spans="1:9" x14ac:dyDescent="0.2">
      <c r="A3374" s="1">
        <v>91800143</v>
      </c>
      <c r="B3374" s="3" t="s">
        <v>21</v>
      </c>
      <c r="C3374" s="1">
        <v>18</v>
      </c>
      <c r="D3374" s="1">
        <v>47</v>
      </c>
      <c r="E3374" s="1">
        <v>15292</v>
      </c>
      <c r="H3374" s="1">
        <v>20475</v>
      </c>
      <c r="I3374" s="1">
        <v>131925</v>
      </c>
    </row>
    <row r="3375" spans="1:9" x14ac:dyDescent="0.2">
      <c r="A3375" s="1">
        <v>91900143</v>
      </c>
      <c r="B3375" s="3" t="s">
        <v>21</v>
      </c>
      <c r="C3375" s="1">
        <v>19</v>
      </c>
      <c r="D3375" s="1">
        <v>47</v>
      </c>
      <c r="E3375" s="1">
        <v>16171</v>
      </c>
      <c r="H3375" s="1">
        <v>23025</v>
      </c>
      <c r="I3375" s="1">
        <v>152400</v>
      </c>
    </row>
    <row r="3376" spans="1:9" x14ac:dyDescent="0.2">
      <c r="A3376" s="1">
        <v>92000143</v>
      </c>
      <c r="B3376" s="3" t="s">
        <v>21</v>
      </c>
      <c r="C3376" s="1">
        <v>20</v>
      </c>
      <c r="D3376" s="1">
        <v>47</v>
      </c>
      <c r="E3376" s="1">
        <v>17050</v>
      </c>
      <c r="H3376" s="1">
        <v>25575</v>
      </c>
      <c r="I3376" s="1">
        <v>175425</v>
      </c>
    </row>
    <row r="3377" spans="1:9" x14ac:dyDescent="0.2">
      <c r="A3377" s="1">
        <v>92100143</v>
      </c>
      <c r="B3377" s="3" t="s">
        <v>21</v>
      </c>
      <c r="C3377" s="1">
        <v>21</v>
      </c>
      <c r="D3377" s="1">
        <v>47</v>
      </c>
      <c r="E3377" s="1">
        <v>17929</v>
      </c>
      <c r="H3377" s="1">
        <v>28125</v>
      </c>
      <c r="I3377" s="1">
        <v>201000</v>
      </c>
    </row>
    <row r="3378" spans="1:9" x14ac:dyDescent="0.2">
      <c r="A3378" s="1">
        <v>92200143</v>
      </c>
      <c r="B3378" s="3" t="s">
        <v>21</v>
      </c>
      <c r="C3378" s="1">
        <v>22</v>
      </c>
      <c r="D3378" s="1">
        <v>47</v>
      </c>
      <c r="E3378" s="1">
        <v>18984</v>
      </c>
      <c r="H3378" s="1">
        <v>31575</v>
      </c>
      <c r="I3378" s="1">
        <v>229125</v>
      </c>
    </row>
    <row r="3379" spans="1:9" x14ac:dyDescent="0.2">
      <c r="A3379" s="1">
        <v>92300143</v>
      </c>
      <c r="B3379" s="3" t="s">
        <v>21</v>
      </c>
      <c r="C3379" s="1">
        <v>23</v>
      </c>
      <c r="D3379" s="1">
        <v>47</v>
      </c>
      <c r="E3379" s="1">
        <v>20039</v>
      </c>
      <c r="H3379" s="1">
        <v>35025</v>
      </c>
      <c r="I3379" s="1">
        <v>260700</v>
      </c>
    </row>
    <row r="3380" spans="1:9" x14ac:dyDescent="0.2">
      <c r="A3380" s="1">
        <v>92400143</v>
      </c>
      <c r="B3380" s="3" t="s">
        <v>21</v>
      </c>
      <c r="C3380" s="1">
        <v>24</v>
      </c>
      <c r="D3380" s="1">
        <v>47</v>
      </c>
      <c r="E3380" s="1">
        <v>21093</v>
      </c>
      <c r="H3380" s="1">
        <v>38475</v>
      </c>
      <c r="I3380" s="1">
        <v>295725</v>
      </c>
    </row>
    <row r="3381" spans="1:9" x14ac:dyDescent="0.2">
      <c r="A3381" s="1">
        <v>92500143</v>
      </c>
      <c r="B3381" s="3" t="s">
        <v>21</v>
      </c>
      <c r="C3381" s="1">
        <v>25</v>
      </c>
      <c r="D3381" s="1">
        <v>47</v>
      </c>
      <c r="E3381" s="1">
        <v>22148</v>
      </c>
      <c r="H3381" s="1">
        <v>41925</v>
      </c>
      <c r="I3381" s="1">
        <v>334200</v>
      </c>
    </row>
    <row r="3382" spans="1:9" x14ac:dyDescent="0.2">
      <c r="A3382" s="1">
        <v>92600143</v>
      </c>
      <c r="B3382" s="3" t="s">
        <v>21</v>
      </c>
      <c r="C3382" s="1">
        <v>26</v>
      </c>
      <c r="D3382" s="1">
        <v>47</v>
      </c>
      <c r="E3382" s="1">
        <v>23203</v>
      </c>
      <c r="H3382" s="1">
        <v>46425</v>
      </c>
      <c r="I3382" s="1">
        <v>376125</v>
      </c>
    </row>
    <row r="3383" spans="1:9" x14ac:dyDescent="0.2">
      <c r="A3383" s="1">
        <v>92700143</v>
      </c>
      <c r="B3383" s="3" t="s">
        <v>21</v>
      </c>
      <c r="C3383" s="1">
        <v>27</v>
      </c>
      <c r="D3383" s="1">
        <v>47</v>
      </c>
      <c r="E3383" s="1">
        <v>24432</v>
      </c>
      <c r="H3383" s="1">
        <v>50925</v>
      </c>
      <c r="I3383" s="1">
        <v>422550</v>
      </c>
    </row>
    <row r="3384" spans="1:9" x14ac:dyDescent="0.2">
      <c r="A3384" s="1">
        <v>92800143</v>
      </c>
      <c r="B3384" s="3" t="s">
        <v>21</v>
      </c>
      <c r="C3384" s="1">
        <v>28</v>
      </c>
      <c r="D3384" s="1">
        <v>47</v>
      </c>
      <c r="E3384" s="1">
        <v>25664</v>
      </c>
      <c r="H3384" s="1">
        <v>55425</v>
      </c>
      <c r="I3384" s="1">
        <v>473475</v>
      </c>
    </row>
    <row r="3385" spans="1:9" x14ac:dyDescent="0.2">
      <c r="A3385" s="1">
        <v>92900143</v>
      </c>
      <c r="B3385" s="3" t="s">
        <v>21</v>
      </c>
      <c r="C3385" s="1">
        <v>29</v>
      </c>
      <c r="D3385" s="1">
        <v>47</v>
      </c>
      <c r="E3385" s="1">
        <v>26893</v>
      </c>
      <c r="H3385" s="1">
        <v>59925</v>
      </c>
      <c r="I3385" s="1">
        <v>528900</v>
      </c>
    </row>
    <row r="3386" spans="1:9" x14ac:dyDescent="0.2">
      <c r="A3386" s="1">
        <v>93000143</v>
      </c>
      <c r="B3386" s="3" t="s">
        <v>21</v>
      </c>
      <c r="C3386" s="1">
        <v>30</v>
      </c>
      <c r="D3386" s="1">
        <v>47</v>
      </c>
      <c r="E3386" s="1">
        <v>28125</v>
      </c>
      <c r="H3386" s="1">
        <v>65625</v>
      </c>
      <c r="I3386" s="1">
        <v>588825</v>
      </c>
    </row>
    <row r="3387" spans="1:9" x14ac:dyDescent="0.2">
      <c r="A3387" s="1">
        <v>93100143</v>
      </c>
      <c r="B3387" s="3" t="s">
        <v>21</v>
      </c>
      <c r="C3387" s="1">
        <v>31</v>
      </c>
      <c r="D3387" s="1">
        <v>47</v>
      </c>
      <c r="E3387" s="1">
        <v>29354</v>
      </c>
      <c r="H3387" s="1">
        <v>71325</v>
      </c>
      <c r="I3387" s="1">
        <v>654450</v>
      </c>
    </row>
    <row r="3388" spans="1:9" x14ac:dyDescent="0.2">
      <c r="A3388" s="1">
        <v>93200143</v>
      </c>
      <c r="B3388" s="3" t="s">
        <v>21</v>
      </c>
      <c r="C3388" s="1">
        <v>32</v>
      </c>
      <c r="D3388" s="1">
        <v>47</v>
      </c>
      <c r="E3388" s="1">
        <v>30760</v>
      </c>
      <c r="H3388" s="1">
        <v>77025</v>
      </c>
      <c r="I3388" s="1">
        <v>725775</v>
      </c>
    </row>
    <row r="3389" spans="1:9" x14ac:dyDescent="0.2">
      <c r="A3389" s="1">
        <v>93300143</v>
      </c>
      <c r="B3389" s="3" t="s">
        <v>21</v>
      </c>
      <c r="C3389" s="1">
        <v>33</v>
      </c>
      <c r="D3389" s="1">
        <v>47</v>
      </c>
      <c r="E3389" s="1">
        <v>32167</v>
      </c>
      <c r="H3389" s="1">
        <v>82725</v>
      </c>
      <c r="I3389" s="1">
        <v>802800</v>
      </c>
    </row>
    <row r="3390" spans="1:9" x14ac:dyDescent="0.2">
      <c r="A3390" s="1">
        <v>93400143</v>
      </c>
      <c r="B3390" s="3" t="s">
        <v>21</v>
      </c>
      <c r="C3390" s="1">
        <v>34</v>
      </c>
      <c r="D3390" s="1">
        <v>47</v>
      </c>
      <c r="E3390" s="1">
        <v>33573</v>
      </c>
      <c r="H3390" s="1">
        <v>89775</v>
      </c>
      <c r="I3390" s="1">
        <v>885525</v>
      </c>
    </row>
    <row r="3391" spans="1:9" x14ac:dyDescent="0.2">
      <c r="A3391" s="1">
        <v>93500143</v>
      </c>
      <c r="B3391" s="3" t="s">
        <v>21</v>
      </c>
      <c r="C3391" s="1">
        <v>35</v>
      </c>
      <c r="D3391" s="1">
        <v>47</v>
      </c>
      <c r="E3391" s="1">
        <v>34979</v>
      </c>
      <c r="H3391" s="1">
        <v>96825</v>
      </c>
      <c r="I3391" s="1">
        <v>975300</v>
      </c>
    </row>
    <row r="3392" spans="1:9" x14ac:dyDescent="0.2">
      <c r="A3392" s="1">
        <v>93600143</v>
      </c>
      <c r="B3392" s="3" t="s">
        <v>21</v>
      </c>
      <c r="C3392" s="1">
        <v>36</v>
      </c>
      <c r="D3392" s="1">
        <v>47</v>
      </c>
      <c r="E3392" s="1">
        <v>36385</v>
      </c>
      <c r="H3392" s="1">
        <v>103875</v>
      </c>
      <c r="I3392" s="1">
        <v>1072125</v>
      </c>
    </row>
    <row r="3393" spans="1:9" x14ac:dyDescent="0.2">
      <c r="A3393" s="1">
        <v>93700143</v>
      </c>
      <c r="B3393" s="3" t="s">
        <v>21</v>
      </c>
      <c r="C3393" s="1">
        <v>37</v>
      </c>
      <c r="D3393" s="1">
        <v>47</v>
      </c>
      <c r="E3393" s="1">
        <v>37968</v>
      </c>
      <c r="H3393" s="1">
        <v>110925</v>
      </c>
      <c r="I3393" s="1">
        <v>1176000</v>
      </c>
    </row>
    <row r="3394" spans="1:9" x14ac:dyDescent="0.2">
      <c r="A3394" s="1">
        <v>93800143</v>
      </c>
      <c r="B3394" s="3" t="s">
        <v>21</v>
      </c>
      <c r="C3394" s="1">
        <v>38</v>
      </c>
      <c r="D3394" s="1">
        <v>47</v>
      </c>
      <c r="E3394" s="1">
        <v>39550</v>
      </c>
      <c r="H3394" s="1">
        <v>119475</v>
      </c>
      <c r="I3394" s="1">
        <v>1286925</v>
      </c>
    </row>
    <row r="3395" spans="1:9" x14ac:dyDescent="0.2">
      <c r="A3395" s="1">
        <v>93900143</v>
      </c>
      <c r="B3395" s="3" t="s">
        <v>21</v>
      </c>
      <c r="C3395" s="1">
        <v>39</v>
      </c>
      <c r="D3395" s="1">
        <v>47</v>
      </c>
      <c r="E3395" s="1">
        <v>41132</v>
      </c>
      <c r="H3395" s="1">
        <v>128025</v>
      </c>
      <c r="I3395" s="1">
        <v>1406400</v>
      </c>
    </row>
    <row r="3396" spans="1:9" x14ac:dyDescent="0.2">
      <c r="A3396" s="1">
        <v>94000143</v>
      </c>
      <c r="B3396" s="3" t="s">
        <v>21</v>
      </c>
      <c r="C3396" s="1">
        <v>40</v>
      </c>
      <c r="D3396" s="1">
        <v>47</v>
      </c>
      <c r="E3396" s="1">
        <v>42714</v>
      </c>
      <c r="H3396" s="1">
        <v>136575</v>
      </c>
      <c r="I3396" s="1">
        <v>1534425</v>
      </c>
    </row>
    <row r="3397" spans="1:9" x14ac:dyDescent="0.2">
      <c r="A3397" s="1">
        <v>94100143</v>
      </c>
      <c r="B3397" s="3" t="s">
        <v>21</v>
      </c>
      <c r="C3397" s="1">
        <v>41</v>
      </c>
      <c r="D3397" s="1">
        <v>47</v>
      </c>
      <c r="E3397" s="1">
        <v>44296</v>
      </c>
      <c r="H3397" s="1">
        <v>145125</v>
      </c>
      <c r="I3397" s="1">
        <v>1671000</v>
      </c>
    </row>
    <row r="3398" spans="1:9" x14ac:dyDescent="0.2">
      <c r="A3398" s="1">
        <v>94200143</v>
      </c>
      <c r="B3398" s="3" t="s">
        <v>21</v>
      </c>
      <c r="C3398" s="1">
        <v>42</v>
      </c>
      <c r="D3398" s="1">
        <v>47</v>
      </c>
      <c r="E3398" s="1">
        <v>46054</v>
      </c>
      <c r="H3398" s="1">
        <v>155325</v>
      </c>
      <c r="I3398" s="1">
        <v>1816125</v>
      </c>
    </row>
    <row r="3399" spans="1:9" x14ac:dyDescent="0.2">
      <c r="A3399" s="1">
        <v>94300143</v>
      </c>
      <c r="B3399" s="3" t="s">
        <v>21</v>
      </c>
      <c r="C3399" s="1">
        <v>43</v>
      </c>
      <c r="D3399" s="1">
        <v>47</v>
      </c>
      <c r="E3399" s="1">
        <v>47812</v>
      </c>
      <c r="H3399" s="1">
        <v>165525</v>
      </c>
      <c r="I3399" s="1">
        <v>1971450</v>
      </c>
    </row>
    <row r="3400" spans="1:9" x14ac:dyDescent="0.2">
      <c r="A3400" s="1">
        <v>94400143</v>
      </c>
      <c r="B3400" s="3" t="s">
        <v>21</v>
      </c>
      <c r="C3400" s="1">
        <v>44</v>
      </c>
      <c r="D3400" s="1">
        <v>47</v>
      </c>
      <c r="E3400" s="1">
        <v>49570</v>
      </c>
      <c r="H3400" s="1">
        <v>175725</v>
      </c>
      <c r="I3400" s="1">
        <v>2136975</v>
      </c>
    </row>
    <row r="3401" spans="1:9" x14ac:dyDescent="0.2">
      <c r="A3401" s="1">
        <v>94500143</v>
      </c>
      <c r="B3401" s="3" t="s">
        <v>21</v>
      </c>
      <c r="C3401" s="1">
        <v>45</v>
      </c>
      <c r="D3401" s="1">
        <v>47</v>
      </c>
      <c r="E3401" s="1">
        <v>51328</v>
      </c>
      <c r="H3401" s="1">
        <v>185925</v>
      </c>
      <c r="I3401" s="1">
        <v>2312700</v>
      </c>
    </row>
    <row r="3402" spans="1:9" x14ac:dyDescent="0.2">
      <c r="A3402" s="1">
        <v>94600143</v>
      </c>
      <c r="B3402" s="3" t="s">
        <v>21</v>
      </c>
      <c r="C3402" s="1">
        <v>46</v>
      </c>
      <c r="D3402" s="1">
        <v>47</v>
      </c>
      <c r="E3402" s="1">
        <v>53085</v>
      </c>
      <c r="H3402" s="1">
        <v>197925</v>
      </c>
      <c r="I3402" s="1">
        <v>2498625</v>
      </c>
    </row>
    <row r="3403" spans="1:9" x14ac:dyDescent="0.2">
      <c r="A3403" s="1">
        <v>94700143</v>
      </c>
      <c r="B3403" s="3" t="s">
        <v>21</v>
      </c>
      <c r="C3403" s="1">
        <v>47</v>
      </c>
      <c r="D3403" s="1">
        <v>47</v>
      </c>
      <c r="E3403" s="1">
        <v>55018</v>
      </c>
      <c r="H3403" s="1">
        <v>209925</v>
      </c>
      <c r="I3403" s="1">
        <v>2696550</v>
      </c>
    </row>
    <row r="3404" spans="1:9" x14ac:dyDescent="0.2">
      <c r="A3404" s="1">
        <v>94800143</v>
      </c>
      <c r="B3404" s="3" t="s">
        <v>21</v>
      </c>
      <c r="C3404" s="1">
        <v>48</v>
      </c>
      <c r="D3404" s="1">
        <v>47</v>
      </c>
      <c r="E3404" s="1">
        <v>56953</v>
      </c>
      <c r="H3404" s="1">
        <v>221925</v>
      </c>
      <c r="I3404" s="1">
        <v>2906475</v>
      </c>
    </row>
    <row r="3405" spans="1:9" x14ac:dyDescent="0.2">
      <c r="A3405" s="1">
        <v>94900143</v>
      </c>
      <c r="B3405" s="3" t="s">
        <v>21</v>
      </c>
      <c r="C3405" s="1">
        <v>49</v>
      </c>
      <c r="D3405" s="1">
        <v>47</v>
      </c>
      <c r="E3405" s="1">
        <v>58885</v>
      </c>
      <c r="H3405" s="1">
        <v>233925</v>
      </c>
      <c r="I3405" s="1">
        <v>3128400</v>
      </c>
    </row>
    <row r="3406" spans="1:9" x14ac:dyDescent="0.2">
      <c r="A3406" s="1">
        <v>95000143</v>
      </c>
      <c r="B3406" s="3" t="s">
        <v>21</v>
      </c>
      <c r="C3406" s="1">
        <v>50</v>
      </c>
      <c r="D3406" s="1">
        <v>47</v>
      </c>
      <c r="E3406" s="1">
        <v>60820</v>
      </c>
      <c r="H3406" s="1">
        <v>247875</v>
      </c>
      <c r="I3406" s="1">
        <v>3362325</v>
      </c>
    </row>
    <row r="3407" spans="1:9" x14ac:dyDescent="0.2">
      <c r="A3407" s="1">
        <v>90100144</v>
      </c>
      <c r="B3407" s="3" t="s">
        <v>21</v>
      </c>
      <c r="C3407" s="1">
        <v>1</v>
      </c>
      <c r="D3407" s="1">
        <v>47</v>
      </c>
      <c r="E3407" s="1">
        <v>10000</v>
      </c>
      <c r="H3407" s="1">
        <v>1462</v>
      </c>
      <c r="I3407" s="1">
        <v>25000</v>
      </c>
    </row>
    <row r="3408" spans="1:9" x14ac:dyDescent="0.2">
      <c r="A3408" s="1">
        <v>90200144</v>
      </c>
      <c r="B3408" s="3" t="s">
        <v>21</v>
      </c>
      <c r="C3408" s="1">
        <v>2</v>
      </c>
      <c r="D3408" s="1">
        <v>47</v>
      </c>
      <c r="E3408" s="1">
        <v>10625</v>
      </c>
      <c r="H3408" s="1">
        <v>2047</v>
      </c>
      <c r="I3408" s="1">
        <v>26462</v>
      </c>
    </row>
    <row r="3409" spans="1:9" x14ac:dyDescent="0.2">
      <c r="A3409" s="1">
        <v>90300144</v>
      </c>
      <c r="B3409" s="3" t="s">
        <v>21</v>
      </c>
      <c r="C3409" s="1">
        <v>3</v>
      </c>
      <c r="D3409" s="1">
        <v>47</v>
      </c>
      <c r="E3409" s="1">
        <v>11250</v>
      </c>
      <c r="H3409" s="1">
        <v>2632</v>
      </c>
      <c r="I3409" s="1">
        <v>28509</v>
      </c>
    </row>
    <row r="3410" spans="1:9" x14ac:dyDescent="0.2">
      <c r="A3410" s="1">
        <v>90400144</v>
      </c>
      <c r="B3410" s="3" t="s">
        <v>21</v>
      </c>
      <c r="C3410" s="1">
        <v>4</v>
      </c>
      <c r="D3410" s="1">
        <v>47</v>
      </c>
      <c r="E3410" s="1">
        <v>11875</v>
      </c>
      <c r="H3410" s="1">
        <v>3217</v>
      </c>
      <c r="I3410" s="1">
        <v>31141</v>
      </c>
    </row>
    <row r="3411" spans="1:9" x14ac:dyDescent="0.2">
      <c r="A3411" s="1">
        <v>90500144</v>
      </c>
      <c r="B3411" s="3" t="s">
        <v>21</v>
      </c>
      <c r="C3411" s="1">
        <v>5</v>
      </c>
      <c r="D3411" s="1">
        <v>47</v>
      </c>
      <c r="E3411" s="1">
        <v>12500</v>
      </c>
      <c r="H3411" s="1">
        <v>3802</v>
      </c>
      <c r="I3411" s="1">
        <v>34358</v>
      </c>
    </row>
    <row r="3412" spans="1:9" x14ac:dyDescent="0.2">
      <c r="A3412" s="1">
        <v>90600144</v>
      </c>
      <c r="B3412" s="3" t="s">
        <v>21</v>
      </c>
      <c r="C3412" s="1">
        <v>6</v>
      </c>
      <c r="D3412" s="1">
        <v>47</v>
      </c>
      <c r="E3412" s="1">
        <v>13125</v>
      </c>
      <c r="H3412" s="1">
        <v>4777</v>
      </c>
      <c r="I3412" s="1">
        <v>38160</v>
      </c>
    </row>
    <row r="3413" spans="1:9" x14ac:dyDescent="0.2">
      <c r="A3413" s="1">
        <v>90700144</v>
      </c>
      <c r="B3413" s="3" t="s">
        <v>21</v>
      </c>
      <c r="C3413" s="1">
        <v>7</v>
      </c>
      <c r="D3413" s="1">
        <v>47</v>
      </c>
      <c r="E3413" s="1">
        <v>14062</v>
      </c>
      <c r="H3413" s="1">
        <v>5752</v>
      </c>
      <c r="I3413" s="1">
        <v>42937</v>
      </c>
    </row>
    <row r="3414" spans="1:9" x14ac:dyDescent="0.2">
      <c r="A3414" s="1">
        <v>90800144</v>
      </c>
      <c r="B3414" s="3" t="s">
        <v>21</v>
      </c>
      <c r="C3414" s="1">
        <v>8</v>
      </c>
      <c r="D3414" s="1">
        <v>47</v>
      </c>
      <c r="E3414" s="1">
        <v>15000</v>
      </c>
      <c r="H3414" s="1">
        <v>6727</v>
      </c>
      <c r="I3414" s="1">
        <v>48689</v>
      </c>
    </row>
    <row r="3415" spans="1:9" x14ac:dyDescent="0.2">
      <c r="A3415" s="1">
        <v>90900144</v>
      </c>
      <c r="B3415" s="3" t="s">
        <v>21</v>
      </c>
      <c r="C3415" s="1">
        <v>9</v>
      </c>
      <c r="D3415" s="1">
        <v>47</v>
      </c>
      <c r="E3415" s="1">
        <v>15937</v>
      </c>
      <c r="H3415" s="1">
        <v>7702</v>
      </c>
      <c r="I3415" s="1">
        <v>55416</v>
      </c>
    </row>
    <row r="3416" spans="1:9" x14ac:dyDescent="0.2">
      <c r="A3416" s="1">
        <v>91000144</v>
      </c>
      <c r="B3416" s="3" t="s">
        <v>21</v>
      </c>
      <c r="C3416" s="1">
        <v>10</v>
      </c>
      <c r="D3416" s="1">
        <v>47</v>
      </c>
      <c r="E3416" s="1">
        <v>16875</v>
      </c>
      <c r="H3416" s="1">
        <v>9262</v>
      </c>
      <c r="I3416" s="1">
        <v>63118</v>
      </c>
    </row>
    <row r="3417" spans="1:9" x14ac:dyDescent="0.2">
      <c r="A3417" s="1">
        <v>91100144</v>
      </c>
      <c r="B3417" s="3" t="s">
        <v>21</v>
      </c>
      <c r="C3417" s="1">
        <v>11</v>
      </c>
      <c r="D3417" s="1">
        <v>47</v>
      </c>
      <c r="E3417" s="1">
        <v>17812</v>
      </c>
      <c r="H3417" s="1">
        <v>10822</v>
      </c>
      <c r="I3417" s="1">
        <v>72380</v>
      </c>
    </row>
    <row r="3418" spans="1:9" x14ac:dyDescent="0.2">
      <c r="A3418" s="1">
        <v>91200144</v>
      </c>
      <c r="B3418" s="3" t="s">
        <v>21</v>
      </c>
      <c r="C3418" s="1">
        <v>12</v>
      </c>
      <c r="D3418" s="1">
        <v>47</v>
      </c>
      <c r="E3418" s="1">
        <v>19062</v>
      </c>
      <c r="H3418" s="1">
        <v>12382</v>
      </c>
      <c r="I3418" s="1">
        <v>83202</v>
      </c>
    </row>
    <row r="3419" spans="1:9" x14ac:dyDescent="0.2">
      <c r="A3419" s="1">
        <v>91300144</v>
      </c>
      <c r="B3419" s="3" t="s">
        <v>21</v>
      </c>
      <c r="C3419" s="1">
        <v>13</v>
      </c>
      <c r="D3419" s="1">
        <v>47</v>
      </c>
      <c r="E3419" s="1">
        <v>20312</v>
      </c>
      <c r="H3419" s="1">
        <v>13942</v>
      </c>
      <c r="I3419" s="1">
        <v>95584</v>
      </c>
    </row>
    <row r="3420" spans="1:9" x14ac:dyDescent="0.2">
      <c r="A3420" s="1">
        <v>91400144</v>
      </c>
      <c r="B3420" s="3" t="s">
        <v>21</v>
      </c>
      <c r="C3420" s="1">
        <v>14</v>
      </c>
      <c r="D3420" s="1">
        <v>47</v>
      </c>
      <c r="E3420" s="1">
        <v>21562</v>
      </c>
      <c r="H3420" s="1">
        <v>16282</v>
      </c>
      <c r="I3420" s="1">
        <v>109526</v>
      </c>
    </row>
    <row r="3421" spans="1:9" x14ac:dyDescent="0.2">
      <c r="A3421" s="1">
        <v>91500144</v>
      </c>
      <c r="B3421" s="3" t="s">
        <v>21</v>
      </c>
      <c r="C3421" s="1">
        <v>15</v>
      </c>
      <c r="D3421" s="1">
        <v>47</v>
      </c>
      <c r="E3421" s="1">
        <v>22812</v>
      </c>
      <c r="H3421" s="1">
        <v>18622</v>
      </c>
      <c r="I3421" s="1">
        <v>125808</v>
      </c>
    </row>
    <row r="3422" spans="1:9" x14ac:dyDescent="0.2">
      <c r="A3422" s="1">
        <v>91600144</v>
      </c>
      <c r="B3422" s="3" t="s">
        <v>21</v>
      </c>
      <c r="C3422" s="1">
        <v>16</v>
      </c>
      <c r="D3422" s="1">
        <v>47</v>
      </c>
      <c r="E3422" s="1">
        <v>24062</v>
      </c>
      <c r="H3422" s="1">
        <v>20962</v>
      </c>
      <c r="I3422" s="1">
        <v>144430</v>
      </c>
    </row>
    <row r="3423" spans="1:9" x14ac:dyDescent="0.2">
      <c r="A3423" s="1">
        <v>91700144</v>
      </c>
      <c r="B3423" s="3" t="s">
        <v>21</v>
      </c>
      <c r="C3423" s="1">
        <v>17</v>
      </c>
      <c r="D3423" s="1">
        <v>47</v>
      </c>
      <c r="E3423" s="1">
        <v>25625</v>
      </c>
      <c r="H3423" s="1">
        <v>23302</v>
      </c>
      <c r="I3423" s="1">
        <v>165392</v>
      </c>
    </row>
    <row r="3424" spans="1:9" x14ac:dyDescent="0.2">
      <c r="A3424" s="1">
        <v>91800144</v>
      </c>
      <c r="B3424" s="3" t="s">
        <v>21</v>
      </c>
      <c r="C3424" s="1">
        <v>18</v>
      </c>
      <c r="D3424" s="1">
        <v>47</v>
      </c>
      <c r="E3424" s="1">
        <v>27187</v>
      </c>
      <c r="H3424" s="1">
        <v>26617</v>
      </c>
      <c r="I3424" s="1">
        <v>188694</v>
      </c>
    </row>
    <row r="3425" spans="1:9" x14ac:dyDescent="0.2">
      <c r="A3425" s="1">
        <v>91900144</v>
      </c>
      <c r="B3425" s="3" t="s">
        <v>21</v>
      </c>
      <c r="C3425" s="1">
        <v>19</v>
      </c>
      <c r="D3425" s="1">
        <v>47</v>
      </c>
      <c r="E3425" s="1">
        <v>28750</v>
      </c>
      <c r="H3425" s="1">
        <v>29932</v>
      </c>
      <c r="I3425" s="1">
        <v>215311</v>
      </c>
    </row>
    <row r="3426" spans="1:9" x14ac:dyDescent="0.2">
      <c r="A3426" s="1">
        <v>92000144</v>
      </c>
      <c r="B3426" s="3" t="s">
        <v>21</v>
      </c>
      <c r="C3426" s="1">
        <v>20</v>
      </c>
      <c r="D3426" s="1">
        <v>47</v>
      </c>
      <c r="E3426" s="1">
        <v>30312</v>
      </c>
      <c r="H3426" s="1">
        <v>33247</v>
      </c>
      <c r="I3426" s="1">
        <v>245243</v>
      </c>
    </row>
    <row r="3427" spans="1:9" x14ac:dyDescent="0.2">
      <c r="A3427" s="1">
        <v>92100144</v>
      </c>
      <c r="B3427" s="3" t="s">
        <v>21</v>
      </c>
      <c r="C3427" s="1">
        <v>21</v>
      </c>
      <c r="D3427" s="1">
        <v>47</v>
      </c>
      <c r="E3427" s="1">
        <v>31875</v>
      </c>
      <c r="H3427" s="1">
        <v>36562</v>
      </c>
      <c r="I3427" s="1">
        <v>278490</v>
      </c>
    </row>
    <row r="3428" spans="1:9" x14ac:dyDescent="0.2">
      <c r="A3428" s="1">
        <v>92200144</v>
      </c>
      <c r="B3428" s="3" t="s">
        <v>21</v>
      </c>
      <c r="C3428" s="1">
        <v>22</v>
      </c>
      <c r="D3428" s="1">
        <v>47</v>
      </c>
      <c r="E3428" s="1">
        <v>33750</v>
      </c>
      <c r="H3428" s="1">
        <v>41047</v>
      </c>
      <c r="I3428" s="1">
        <v>315052</v>
      </c>
    </row>
    <row r="3429" spans="1:9" x14ac:dyDescent="0.2">
      <c r="A3429" s="1">
        <v>92300144</v>
      </c>
      <c r="B3429" s="3" t="s">
        <v>21</v>
      </c>
      <c r="C3429" s="1">
        <v>23</v>
      </c>
      <c r="D3429" s="1">
        <v>47</v>
      </c>
      <c r="E3429" s="1">
        <v>35625</v>
      </c>
      <c r="H3429" s="1">
        <v>45532</v>
      </c>
      <c r="I3429" s="1">
        <v>356099</v>
      </c>
    </row>
    <row r="3430" spans="1:9" x14ac:dyDescent="0.2">
      <c r="A3430" s="1">
        <v>92400144</v>
      </c>
      <c r="B3430" s="3" t="s">
        <v>21</v>
      </c>
      <c r="C3430" s="1">
        <v>24</v>
      </c>
      <c r="D3430" s="1">
        <v>47</v>
      </c>
      <c r="E3430" s="1">
        <v>37500</v>
      </c>
      <c r="H3430" s="1">
        <v>50017</v>
      </c>
      <c r="I3430" s="1">
        <v>401631</v>
      </c>
    </row>
    <row r="3431" spans="1:9" x14ac:dyDescent="0.2">
      <c r="A3431" s="1">
        <v>92500144</v>
      </c>
      <c r="B3431" s="3" t="s">
        <v>21</v>
      </c>
      <c r="C3431" s="1">
        <v>25</v>
      </c>
      <c r="D3431" s="1">
        <v>47</v>
      </c>
      <c r="E3431" s="1">
        <v>39375</v>
      </c>
      <c r="H3431" s="1">
        <v>54502</v>
      </c>
      <c r="I3431" s="1">
        <v>451648</v>
      </c>
    </row>
    <row r="3432" spans="1:9" x14ac:dyDescent="0.2">
      <c r="A3432" s="1">
        <v>92600144</v>
      </c>
      <c r="B3432" s="3" t="s">
        <v>21</v>
      </c>
      <c r="C3432" s="1">
        <v>26</v>
      </c>
      <c r="D3432" s="1">
        <v>47</v>
      </c>
      <c r="E3432" s="1">
        <v>41250</v>
      </c>
      <c r="H3432" s="1">
        <v>60352</v>
      </c>
      <c r="I3432" s="1">
        <v>506150</v>
      </c>
    </row>
    <row r="3433" spans="1:9" x14ac:dyDescent="0.2">
      <c r="A3433" s="1">
        <v>92700144</v>
      </c>
      <c r="B3433" s="3" t="s">
        <v>21</v>
      </c>
      <c r="C3433" s="1">
        <v>27</v>
      </c>
      <c r="D3433" s="1">
        <v>47</v>
      </c>
      <c r="E3433" s="1">
        <v>43437</v>
      </c>
      <c r="H3433" s="1">
        <v>66202</v>
      </c>
      <c r="I3433" s="1">
        <v>566502</v>
      </c>
    </row>
    <row r="3434" spans="1:9" x14ac:dyDescent="0.2">
      <c r="A3434" s="1">
        <v>92800144</v>
      </c>
      <c r="B3434" s="3" t="s">
        <v>21</v>
      </c>
      <c r="C3434" s="1">
        <v>28</v>
      </c>
      <c r="D3434" s="1">
        <v>47</v>
      </c>
      <c r="E3434" s="1">
        <v>45625</v>
      </c>
      <c r="H3434" s="1">
        <v>72052</v>
      </c>
      <c r="I3434" s="1">
        <v>632704</v>
      </c>
    </row>
    <row r="3435" spans="1:9" x14ac:dyDescent="0.2">
      <c r="A3435" s="1">
        <v>92900144</v>
      </c>
      <c r="B3435" s="3" t="s">
        <v>21</v>
      </c>
      <c r="C3435" s="1">
        <v>29</v>
      </c>
      <c r="D3435" s="1">
        <v>47</v>
      </c>
      <c r="E3435" s="1">
        <v>47812</v>
      </c>
      <c r="H3435" s="1">
        <v>77902</v>
      </c>
      <c r="I3435" s="1">
        <v>704756</v>
      </c>
    </row>
    <row r="3436" spans="1:9" x14ac:dyDescent="0.2">
      <c r="A3436" s="1">
        <v>93000144</v>
      </c>
      <c r="B3436" s="3" t="s">
        <v>21</v>
      </c>
      <c r="C3436" s="1">
        <v>30</v>
      </c>
      <c r="D3436" s="1">
        <v>47</v>
      </c>
      <c r="E3436" s="1">
        <v>50000</v>
      </c>
      <c r="H3436" s="1">
        <v>85312</v>
      </c>
      <c r="I3436" s="1">
        <v>782658</v>
      </c>
    </row>
    <row r="3437" spans="1:9" x14ac:dyDescent="0.2">
      <c r="A3437" s="1">
        <v>93100144</v>
      </c>
      <c r="B3437" s="3" t="s">
        <v>21</v>
      </c>
      <c r="C3437" s="1">
        <v>31</v>
      </c>
      <c r="D3437" s="1">
        <v>47</v>
      </c>
      <c r="E3437" s="1">
        <v>52187</v>
      </c>
      <c r="H3437" s="1">
        <v>92722</v>
      </c>
      <c r="I3437" s="1">
        <v>867970</v>
      </c>
    </row>
    <row r="3438" spans="1:9" x14ac:dyDescent="0.2">
      <c r="A3438" s="1">
        <v>93200144</v>
      </c>
      <c r="B3438" s="3" t="s">
        <v>21</v>
      </c>
      <c r="C3438" s="1">
        <v>32</v>
      </c>
      <c r="D3438" s="1">
        <v>47</v>
      </c>
      <c r="E3438" s="1">
        <v>54687</v>
      </c>
      <c r="H3438" s="1">
        <v>100132</v>
      </c>
      <c r="I3438" s="1">
        <v>960692</v>
      </c>
    </row>
    <row r="3439" spans="1:9" x14ac:dyDescent="0.2">
      <c r="A3439" s="1">
        <v>93300144</v>
      </c>
      <c r="B3439" s="3" t="s">
        <v>21</v>
      </c>
      <c r="C3439" s="1">
        <v>33</v>
      </c>
      <c r="D3439" s="1">
        <v>47</v>
      </c>
      <c r="E3439" s="1">
        <v>57187</v>
      </c>
      <c r="H3439" s="1">
        <v>107542</v>
      </c>
      <c r="I3439" s="1">
        <v>1060824</v>
      </c>
    </row>
    <row r="3440" spans="1:9" x14ac:dyDescent="0.2">
      <c r="A3440" s="1">
        <v>93400144</v>
      </c>
      <c r="B3440" s="3" t="s">
        <v>21</v>
      </c>
      <c r="C3440" s="1">
        <v>34</v>
      </c>
      <c r="D3440" s="1">
        <v>47</v>
      </c>
      <c r="E3440" s="1">
        <v>59687</v>
      </c>
      <c r="H3440" s="1">
        <v>116707</v>
      </c>
      <c r="I3440" s="1">
        <v>1168366</v>
      </c>
    </row>
    <row r="3441" spans="1:9" x14ac:dyDescent="0.2">
      <c r="A3441" s="1">
        <v>93500144</v>
      </c>
      <c r="B3441" s="3" t="s">
        <v>21</v>
      </c>
      <c r="C3441" s="1">
        <v>35</v>
      </c>
      <c r="D3441" s="1">
        <v>47</v>
      </c>
      <c r="E3441" s="1">
        <v>62187</v>
      </c>
      <c r="H3441" s="1">
        <v>125872</v>
      </c>
      <c r="I3441" s="1">
        <v>1285073</v>
      </c>
    </row>
    <row r="3442" spans="1:9" x14ac:dyDescent="0.2">
      <c r="A3442" s="1">
        <v>93600144</v>
      </c>
      <c r="B3442" s="3" t="s">
        <v>21</v>
      </c>
      <c r="C3442" s="1">
        <v>36</v>
      </c>
      <c r="D3442" s="1">
        <v>47</v>
      </c>
      <c r="E3442" s="1">
        <v>64687</v>
      </c>
      <c r="H3442" s="1">
        <v>135037</v>
      </c>
      <c r="I3442" s="1">
        <v>1410945</v>
      </c>
    </row>
    <row r="3443" spans="1:9" x14ac:dyDescent="0.2">
      <c r="A3443" s="1">
        <v>93700144</v>
      </c>
      <c r="B3443" s="3" t="s">
        <v>21</v>
      </c>
      <c r="C3443" s="1">
        <v>37</v>
      </c>
      <c r="D3443" s="1">
        <v>47</v>
      </c>
      <c r="E3443" s="1">
        <v>67500</v>
      </c>
      <c r="H3443" s="1">
        <v>144202</v>
      </c>
      <c r="I3443" s="1">
        <v>1545982</v>
      </c>
    </row>
    <row r="3444" spans="1:9" x14ac:dyDescent="0.2">
      <c r="A3444" s="1">
        <v>93800144</v>
      </c>
      <c r="B3444" s="3" t="s">
        <v>21</v>
      </c>
      <c r="C3444" s="1">
        <v>38</v>
      </c>
      <c r="D3444" s="1">
        <v>47</v>
      </c>
      <c r="E3444" s="1">
        <v>70312</v>
      </c>
      <c r="H3444" s="1">
        <v>155317</v>
      </c>
      <c r="I3444" s="1">
        <v>1690184</v>
      </c>
    </row>
    <row r="3445" spans="1:9" x14ac:dyDescent="0.2">
      <c r="A3445" s="1">
        <v>93900144</v>
      </c>
      <c r="B3445" s="3" t="s">
        <v>21</v>
      </c>
      <c r="C3445" s="1">
        <v>39</v>
      </c>
      <c r="D3445" s="1">
        <v>47</v>
      </c>
      <c r="E3445" s="1">
        <v>73125</v>
      </c>
      <c r="H3445" s="1">
        <v>166432</v>
      </c>
      <c r="I3445" s="1">
        <v>1845501</v>
      </c>
    </row>
    <row r="3446" spans="1:9" x14ac:dyDescent="0.2">
      <c r="A3446" s="1">
        <v>94000144</v>
      </c>
      <c r="B3446" s="3" t="s">
        <v>21</v>
      </c>
      <c r="C3446" s="1">
        <v>40</v>
      </c>
      <c r="D3446" s="1">
        <v>47</v>
      </c>
      <c r="E3446" s="1">
        <v>75937</v>
      </c>
      <c r="H3446" s="1">
        <v>177547</v>
      </c>
      <c r="I3446" s="1">
        <v>2011933</v>
      </c>
    </row>
    <row r="3447" spans="1:9" x14ac:dyDescent="0.2">
      <c r="A3447" s="1">
        <v>94100144</v>
      </c>
      <c r="B3447" s="3" t="s">
        <v>21</v>
      </c>
      <c r="C3447" s="1">
        <v>41</v>
      </c>
      <c r="D3447" s="1">
        <v>47</v>
      </c>
      <c r="E3447" s="1">
        <v>78750</v>
      </c>
      <c r="H3447" s="1">
        <v>188662</v>
      </c>
      <c r="I3447" s="1">
        <v>2189480</v>
      </c>
    </row>
    <row r="3448" spans="1:9" x14ac:dyDescent="0.2">
      <c r="A3448" s="1">
        <v>94200144</v>
      </c>
      <c r="B3448" s="3" t="s">
        <v>21</v>
      </c>
      <c r="C3448" s="1">
        <v>42</v>
      </c>
      <c r="D3448" s="1">
        <v>47</v>
      </c>
      <c r="E3448" s="1">
        <v>81875</v>
      </c>
      <c r="H3448" s="1">
        <v>201922</v>
      </c>
      <c r="I3448" s="1">
        <v>2378142</v>
      </c>
    </row>
    <row r="3449" spans="1:9" x14ac:dyDescent="0.2">
      <c r="A3449" s="1">
        <v>94300144</v>
      </c>
      <c r="B3449" s="3" t="s">
        <v>21</v>
      </c>
      <c r="C3449" s="1">
        <v>43</v>
      </c>
      <c r="D3449" s="1">
        <v>47</v>
      </c>
      <c r="E3449" s="1">
        <v>85000</v>
      </c>
      <c r="H3449" s="1">
        <v>215182</v>
      </c>
      <c r="I3449" s="1">
        <v>2580064</v>
      </c>
    </row>
    <row r="3450" spans="1:9" x14ac:dyDescent="0.2">
      <c r="A3450" s="1">
        <v>94400144</v>
      </c>
      <c r="B3450" s="3" t="s">
        <v>21</v>
      </c>
      <c r="C3450" s="1">
        <v>44</v>
      </c>
      <c r="D3450" s="1">
        <v>47</v>
      </c>
      <c r="E3450" s="1">
        <v>88125</v>
      </c>
      <c r="H3450" s="1">
        <v>228442</v>
      </c>
      <c r="I3450" s="1">
        <v>2795246</v>
      </c>
    </row>
    <row r="3451" spans="1:9" x14ac:dyDescent="0.2">
      <c r="A3451" s="1">
        <v>94500144</v>
      </c>
      <c r="B3451" s="3" t="s">
        <v>21</v>
      </c>
      <c r="C3451" s="1">
        <v>45</v>
      </c>
      <c r="D3451" s="1">
        <v>47</v>
      </c>
      <c r="E3451" s="1">
        <v>91250</v>
      </c>
      <c r="H3451" s="1">
        <v>241702</v>
      </c>
      <c r="I3451" s="1">
        <v>3023688</v>
      </c>
    </row>
    <row r="3452" spans="1:9" x14ac:dyDescent="0.2">
      <c r="A3452" s="1">
        <v>94600144</v>
      </c>
      <c r="B3452" s="3" t="s">
        <v>21</v>
      </c>
      <c r="C3452" s="1">
        <v>46</v>
      </c>
      <c r="D3452" s="1">
        <v>47</v>
      </c>
      <c r="E3452" s="1">
        <v>94375</v>
      </c>
      <c r="H3452" s="1">
        <v>257302</v>
      </c>
      <c r="I3452" s="1">
        <v>3265390</v>
      </c>
    </row>
    <row r="3453" spans="1:9" x14ac:dyDescent="0.2">
      <c r="A3453" s="1">
        <v>94700144</v>
      </c>
      <c r="B3453" s="3" t="s">
        <v>21</v>
      </c>
      <c r="C3453" s="1">
        <v>47</v>
      </c>
      <c r="D3453" s="1">
        <v>47</v>
      </c>
      <c r="E3453" s="1">
        <v>97812</v>
      </c>
      <c r="H3453" s="1">
        <v>272902</v>
      </c>
      <c r="I3453" s="1">
        <v>3522692</v>
      </c>
    </row>
    <row r="3454" spans="1:9" x14ac:dyDescent="0.2">
      <c r="A3454" s="1">
        <v>94800144</v>
      </c>
      <c r="B3454" s="3" t="s">
        <v>21</v>
      </c>
      <c r="C3454" s="1">
        <v>48</v>
      </c>
      <c r="D3454" s="1">
        <v>47</v>
      </c>
      <c r="E3454" s="1">
        <v>101250</v>
      </c>
      <c r="H3454" s="1">
        <v>288502</v>
      </c>
      <c r="I3454" s="1">
        <v>3795594</v>
      </c>
    </row>
    <row r="3455" spans="1:9" x14ac:dyDescent="0.2">
      <c r="A3455" s="1">
        <v>94900144</v>
      </c>
      <c r="B3455" s="3" t="s">
        <v>21</v>
      </c>
      <c r="C3455" s="1">
        <v>49</v>
      </c>
      <c r="D3455" s="1">
        <v>47</v>
      </c>
      <c r="E3455" s="1">
        <v>104687</v>
      </c>
      <c r="H3455" s="1">
        <v>304102</v>
      </c>
      <c r="I3455" s="1">
        <v>4084096</v>
      </c>
    </row>
    <row r="3456" spans="1:9" x14ac:dyDescent="0.2">
      <c r="A3456" s="1">
        <v>95000144</v>
      </c>
      <c r="B3456" s="3" t="s">
        <v>21</v>
      </c>
      <c r="C3456" s="1">
        <v>50</v>
      </c>
      <c r="D3456" s="1">
        <v>47</v>
      </c>
      <c r="E3456" s="1">
        <v>108125</v>
      </c>
      <c r="H3456" s="1">
        <v>322237</v>
      </c>
      <c r="I3456" s="1">
        <v>4388198</v>
      </c>
    </row>
    <row r="3457" spans="1:9" x14ac:dyDescent="0.2">
      <c r="A3457" s="1">
        <v>90100145</v>
      </c>
      <c r="B3457" s="3" t="s">
        <v>21</v>
      </c>
      <c r="C3457" s="1">
        <v>1</v>
      </c>
      <c r="D3457" s="1">
        <v>47</v>
      </c>
      <c r="E3457" s="1">
        <v>15000</v>
      </c>
      <c r="H3457" s="1">
        <v>1901</v>
      </c>
      <c r="I3457" s="1">
        <v>75000</v>
      </c>
    </row>
    <row r="3458" spans="1:9" x14ac:dyDescent="0.2">
      <c r="A3458" s="1">
        <v>90200145</v>
      </c>
      <c r="B3458" s="3" t="s">
        <v>21</v>
      </c>
      <c r="C3458" s="1">
        <v>2</v>
      </c>
      <c r="D3458" s="1">
        <v>47</v>
      </c>
      <c r="E3458" s="1">
        <v>15937</v>
      </c>
      <c r="H3458" s="1">
        <v>2661</v>
      </c>
      <c r="I3458" s="1">
        <v>76901</v>
      </c>
    </row>
    <row r="3459" spans="1:9" x14ac:dyDescent="0.2">
      <c r="A3459" s="1">
        <v>90300145</v>
      </c>
      <c r="B3459" s="3" t="s">
        <v>21</v>
      </c>
      <c r="C3459" s="1">
        <v>3</v>
      </c>
      <c r="D3459" s="1">
        <v>47</v>
      </c>
      <c r="E3459" s="1">
        <v>16875</v>
      </c>
      <c r="H3459" s="1">
        <v>3422</v>
      </c>
      <c r="I3459" s="1">
        <v>79562</v>
      </c>
    </row>
    <row r="3460" spans="1:9" x14ac:dyDescent="0.2">
      <c r="A3460" s="1">
        <v>90400145</v>
      </c>
      <c r="B3460" s="3" t="s">
        <v>21</v>
      </c>
      <c r="C3460" s="1">
        <v>4</v>
      </c>
      <c r="D3460" s="1">
        <v>47</v>
      </c>
      <c r="E3460" s="1">
        <v>17812</v>
      </c>
      <c r="H3460" s="1">
        <v>4182</v>
      </c>
      <c r="I3460" s="1">
        <v>82984</v>
      </c>
    </row>
    <row r="3461" spans="1:9" x14ac:dyDescent="0.2">
      <c r="A3461" s="1">
        <v>90500145</v>
      </c>
      <c r="B3461" s="3" t="s">
        <v>21</v>
      </c>
      <c r="C3461" s="1">
        <v>5</v>
      </c>
      <c r="D3461" s="1">
        <v>47</v>
      </c>
      <c r="E3461" s="1">
        <v>18750</v>
      </c>
      <c r="H3461" s="1">
        <v>4943</v>
      </c>
      <c r="I3461" s="1">
        <v>87166</v>
      </c>
    </row>
    <row r="3462" spans="1:9" x14ac:dyDescent="0.2">
      <c r="A3462" s="1">
        <v>90600145</v>
      </c>
      <c r="B3462" s="3" t="s">
        <v>21</v>
      </c>
      <c r="C3462" s="1">
        <v>6</v>
      </c>
      <c r="D3462" s="1">
        <v>47</v>
      </c>
      <c r="E3462" s="1">
        <v>19687</v>
      </c>
      <c r="H3462" s="1">
        <v>6210</v>
      </c>
      <c r="I3462" s="1">
        <v>92109</v>
      </c>
    </row>
    <row r="3463" spans="1:9" x14ac:dyDescent="0.2">
      <c r="A3463" s="1">
        <v>90700145</v>
      </c>
      <c r="B3463" s="3" t="s">
        <v>21</v>
      </c>
      <c r="C3463" s="1">
        <v>7</v>
      </c>
      <c r="D3463" s="1">
        <v>47</v>
      </c>
      <c r="E3463" s="1">
        <v>21093</v>
      </c>
      <c r="H3463" s="1">
        <v>7478</v>
      </c>
      <c r="I3463" s="1">
        <v>98319</v>
      </c>
    </row>
    <row r="3464" spans="1:9" x14ac:dyDescent="0.2">
      <c r="A3464" s="1">
        <v>90800145</v>
      </c>
      <c r="B3464" s="3" t="s">
        <v>21</v>
      </c>
      <c r="C3464" s="1">
        <v>8</v>
      </c>
      <c r="D3464" s="1">
        <v>47</v>
      </c>
      <c r="E3464" s="1">
        <v>22500</v>
      </c>
      <c r="H3464" s="1">
        <v>8745</v>
      </c>
      <c r="I3464" s="1">
        <v>105797</v>
      </c>
    </row>
    <row r="3465" spans="1:9" x14ac:dyDescent="0.2">
      <c r="A3465" s="1">
        <v>90900145</v>
      </c>
      <c r="B3465" s="3" t="s">
        <v>21</v>
      </c>
      <c r="C3465" s="1">
        <v>9</v>
      </c>
      <c r="D3465" s="1">
        <v>47</v>
      </c>
      <c r="E3465" s="1">
        <v>23906</v>
      </c>
      <c r="H3465" s="1">
        <v>10013</v>
      </c>
      <c r="I3465" s="1">
        <v>114542</v>
      </c>
    </row>
    <row r="3466" spans="1:9" x14ac:dyDescent="0.2">
      <c r="A3466" s="1">
        <v>91000145</v>
      </c>
      <c r="B3466" s="3" t="s">
        <v>21</v>
      </c>
      <c r="C3466" s="1">
        <v>10</v>
      </c>
      <c r="D3466" s="1">
        <v>47</v>
      </c>
      <c r="E3466" s="1">
        <v>25312</v>
      </c>
      <c r="H3466" s="1">
        <v>12041</v>
      </c>
      <c r="I3466" s="1">
        <v>124555</v>
      </c>
    </row>
    <row r="3467" spans="1:9" x14ac:dyDescent="0.2">
      <c r="A3467" s="1">
        <v>91100145</v>
      </c>
      <c r="B3467" s="3" t="s">
        <v>21</v>
      </c>
      <c r="C3467" s="1">
        <v>11</v>
      </c>
      <c r="D3467" s="1">
        <v>47</v>
      </c>
      <c r="E3467" s="1">
        <v>26718</v>
      </c>
      <c r="H3467" s="1">
        <v>14069</v>
      </c>
      <c r="I3467" s="1">
        <v>136596</v>
      </c>
    </row>
    <row r="3468" spans="1:9" x14ac:dyDescent="0.2">
      <c r="A3468" s="1">
        <v>91200145</v>
      </c>
      <c r="B3468" s="3" t="s">
        <v>21</v>
      </c>
      <c r="C3468" s="1">
        <v>12</v>
      </c>
      <c r="D3468" s="1">
        <v>47</v>
      </c>
      <c r="E3468" s="1">
        <v>28593</v>
      </c>
      <c r="H3468" s="1">
        <v>16097</v>
      </c>
      <c r="I3468" s="1">
        <v>150665</v>
      </c>
    </row>
    <row r="3469" spans="1:9" x14ac:dyDescent="0.2">
      <c r="A3469" s="1">
        <v>91300145</v>
      </c>
      <c r="B3469" s="3" t="s">
        <v>21</v>
      </c>
      <c r="C3469" s="1">
        <v>13</v>
      </c>
      <c r="D3469" s="1">
        <v>47</v>
      </c>
      <c r="E3469" s="1">
        <v>30468</v>
      </c>
      <c r="H3469" s="1">
        <v>18125</v>
      </c>
      <c r="I3469" s="1">
        <v>166762</v>
      </c>
    </row>
    <row r="3470" spans="1:9" x14ac:dyDescent="0.2">
      <c r="A3470" s="1">
        <v>91400145</v>
      </c>
      <c r="B3470" s="3" t="s">
        <v>21</v>
      </c>
      <c r="C3470" s="1">
        <v>14</v>
      </c>
      <c r="D3470" s="1">
        <v>47</v>
      </c>
      <c r="E3470" s="1">
        <v>32343</v>
      </c>
      <c r="H3470" s="1">
        <v>21167</v>
      </c>
      <c r="I3470" s="1">
        <v>184887</v>
      </c>
    </row>
    <row r="3471" spans="1:9" x14ac:dyDescent="0.2">
      <c r="A3471" s="1">
        <v>91500145</v>
      </c>
      <c r="B3471" s="3" t="s">
        <v>21</v>
      </c>
      <c r="C3471" s="1">
        <v>15</v>
      </c>
      <c r="D3471" s="1">
        <v>47</v>
      </c>
      <c r="E3471" s="1">
        <v>34218</v>
      </c>
      <c r="H3471" s="1">
        <v>24209</v>
      </c>
      <c r="I3471" s="1">
        <v>206054</v>
      </c>
    </row>
    <row r="3472" spans="1:9" x14ac:dyDescent="0.2">
      <c r="A3472" s="1">
        <v>91600145</v>
      </c>
      <c r="B3472" s="3" t="s">
        <v>21</v>
      </c>
      <c r="C3472" s="1">
        <v>16</v>
      </c>
      <c r="D3472" s="1">
        <v>47</v>
      </c>
      <c r="E3472" s="1">
        <v>36093</v>
      </c>
      <c r="H3472" s="1">
        <v>27251</v>
      </c>
      <c r="I3472" s="1">
        <v>230263</v>
      </c>
    </row>
    <row r="3473" spans="1:9" x14ac:dyDescent="0.2">
      <c r="A3473" s="1">
        <v>91700145</v>
      </c>
      <c r="B3473" s="3" t="s">
        <v>21</v>
      </c>
      <c r="C3473" s="1">
        <v>17</v>
      </c>
      <c r="D3473" s="1">
        <v>47</v>
      </c>
      <c r="E3473" s="1">
        <v>38437</v>
      </c>
      <c r="H3473" s="1">
        <v>30293</v>
      </c>
      <c r="I3473" s="1">
        <v>257514</v>
      </c>
    </row>
    <row r="3474" spans="1:9" x14ac:dyDescent="0.2">
      <c r="A3474" s="1">
        <v>91800145</v>
      </c>
      <c r="B3474" s="3" t="s">
        <v>21</v>
      </c>
      <c r="C3474" s="1">
        <v>18</v>
      </c>
      <c r="D3474" s="1">
        <v>47</v>
      </c>
      <c r="E3474" s="1">
        <v>40781</v>
      </c>
      <c r="H3474" s="1">
        <v>34602</v>
      </c>
      <c r="I3474" s="1">
        <v>287807</v>
      </c>
    </row>
    <row r="3475" spans="1:9" x14ac:dyDescent="0.2">
      <c r="A3475" s="1">
        <v>91900145</v>
      </c>
      <c r="B3475" s="3" t="s">
        <v>21</v>
      </c>
      <c r="C3475" s="1">
        <v>19</v>
      </c>
      <c r="D3475" s="1">
        <v>47</v>
      </c>
      <c r="E3475" s="1">
        <v>43125</v>
      </c>
      <c r="H3475" s="1">
        <v>38912</v>
      </c>
      <c r="I3475" s="1">
        <v>322409</v>
      </c>
    </row>
    <row r="3476" spans="1:9" x14ac:dyDescent="0.2">
      <c r="A3476" s="1">
        <v>92000145</v>
      </c>
      <c r="B3476" s="3" t="s">
        <v>21</v>
      </c>
      <c r="C3476" s="1">
        <v>20</v>
      </c>
      <c r="D3476" s="1">
        <v>47</v>
      </c>
      <c r="E3476" s="1">
        <v>45468</v>
      </c>
      <c r="H3476" s="1">
        <v>43221</v>
      </c>
      <c r="I3476" s="1">
        <v>361321</v>
      </c>
    </row>
    <row r="3477" spans="1:9" x14ac:dyDescent="0.2">
      <c r="A3477" s="1">
        <v>92100145</v>
      </c>
      <c r="B3477" s="3" t="s">
        <v>21</v>
      </c>
      <c r="C3477" s="1">
        <v>21</v>
      </c>
      <c r="D3477" s="1">
        <v>47</v>
      </c>
      <c r="E3477" s="1">
        <v>47812</v>
      </c>
      <c r="H3477" s="1">
        <v>47531</v>
      </c>
      <c r="I3477" s="1">
        <v>404542</v>
      </c>
    </row>
    <row r="3478" spans="1:9" x14ac:dyDescent="0.2">
      <c r="A3478" s="1">
        <v>92200145</v>
      </c>
      <c r="B3478" s="3" t="s">
        <v>21</v>
      </c>
      <c r="C3478" s="1">
        <v>22</v>
      </c>
      <c r="D3478" s="1">
        <v>47</v>
      </c>
      <c r="E3478" s="1">
        <v>50625</v>
      </c>
      <c r="H3478" s="1">
        <v>53361</v>
      </c>
      <c r="I3478" s="1">
        <v>452073</v>
      </c>
    </row>
    <row r="3479" spans="1:9" x14ac:dyDescent="0.2">
      <c r="A3479" s="1">
        <v>92300145</v>
      </c>
      <c r="B3479" s="3" t="s">
        <v>21</v>
      </c>
      <c r="C3479" s="1">
        <v>23</v>
      </c>
      <c r="D3479" s="1">
        <v>47</v>
      </c>
      <c r="E3479" s="1">
        <v>53437</v>
      </c>
      <c r="H3479" s="1">
        <v>59192</v>
      </c>
      <c r="I3479" s="1">
        <v>505434</v>
      </c>
    </row>
    <row r="3480" spans="1:9" x14ac:dyDescent="0.2">
      <c r="A3480" s="1">
        <v>92400145</v>
      </c>
      <c r="B3480" s="3" t="s">
        <v>21</v>
      </c>
      <c r="C3480" s="1">
        <v>24</v>
      </c>
      <c r="D3480" s="1">
        <v>47</v>
      </c>
      <c r="E3480" s="1">
        <v>56250</v>
      </c>
      <c r="H3480" s="1">
        <v>65022</v>
      </c>
      <c r="I3480" s="1">
        <v>564626</v>
      </c>
    </row>
    <row r="3481" spans="1:9" x14ac:dyDescent="0.2">
      <c r="A3481" s="1">
        <v>92500145</v>
      </c>
      <c r="B3481" s="3" t="s">
        <v>21</v>
      </c>
      <c r="C3481" s="1">
        <v>25</v>
      </c>
      <c r="D3481" s="1">
        <v>47</v>
      </c>
      <c r="E3481" s="1">
        <v>59062</v>
      </c>
      <c r="H3481" s="1">
        <v>70853</v>
      </c>
      <c r="I3481" s="1">
        <v>629648</v>
      </c>
    </row>
    <row r="3482" spans="1:9" x14ac:dyDescent="0.2">
      <c r="A3482" s="1">
        <v>92600145</v>
      </c>
      <c r="B3482" s="3" t="s">
        <v>21</v>
      </c>
      <c r="C3482" s="1">
        <v>26</v>
      </c>
      <c r="D3482" s="1">
        <v>47</v>
      </c>
      <c r="E3482" s="1">
        <v>61875</v>
      </c>
      <c r="H3482" s="1">
        <v>78458</v>
      </c>
      <c r="I3482" s="1">
        <v>700501</v>
      </c>
    </row>
    <row r="3483" spans="1:9" x14ac:dyDescent="0.2">
      <c r="A3483" s="1">
        <v>92700145</v>
      </c>
      <c r="B3483" s="3" t="s">
        <v>21</v>
      </c>
      <c r="C3483" s="1">
        <v>27</v>
      </c>
      <c r="D3483" s="1">
        <v>47</v>
      </c>
      <c r="E3483" s="1">
        <v>65156</v>
      </c>
      <c r="H3483" s="1">
        <v>86063</v>
      </c>
      <c r="I3483" s="1">
        <v>778959</v>
      </c>
    </row>
    <row r="3484" spans="1:9" x14ac:dyDescent="0.2">
      <c r="A3484" s="1">
        <v>92800145</v>
      </c>
      <c r="B3484" s="3" t="s">
        <v>21</v>
      </c>
      <c r="C3484" s="1">
        <v>28</v>
      </c>
      <c r="D3484" s="1">
        <v>47</v>
      </c>
      <c r="E3484" s="1">
        <v>68437</v>
      </c>
      <c r="H3484" s="1">
        <v>93668</v>
      </c>
      <c r="I3484" s="1">
        <v>865022</v>
      </c>
    </row>
    <row r="3485" spans="1:9" x14ac:dyDescent="0.2">
      <c r="A3485" s="1">
        <v>92900145</v>
      </c>
      <c r="B3485" s="3" t="s">
        <v>21</v>
      </c>
      <c r="C3485" s="1">
        <v>29</v>
      </c>
      <c r="D3485" s="1">
        <v>47</v>
      </c>
      <c r="E3485" s="1">
        <v>71718</v>
      </c>
      <c r="H3485" s="1">
        <v>101273</v>
      </c>
      <c r="I3485" s="1">
        <v>958690</v>
      </c>
    </row>
    <row r="3486" spans="1:9" x14ac:dyDescent="0.2">
      <c r="A3486" s="1">
        <v>93000145</v>
      </c>
      <c r="B3486" s="3" t="s">
        <v>21</v>
      </c>
      <c r="C3486" s="1">
        <v>30</v>
      </c>
      <c r="D3486" s="1">
        <v>47</v>
      </c>
      <c r="E3486" s="1">
        <v>75000</v>
      </c>
      <c r="H3486" s="1">
        <v>110906</v>
      </c>
      <c r="I3486" s="1">
        <v>1059963</v>
      </c>
    </row>
    <row r="3487" spans="1:9" x14ac:dyDescent="0.2">
      <c r="A3487" s="1">
        <v>93100145</v>
      </c>
      <c r="B3487" s="3" t="s">
        <v>21</v>
      </c>
      <c r="C3487" s="1">
        <v>31</v>
      </c>
      <c r="D3487" s="1">
        <v>47</v>
      </c>
      <c r="E3487" s="1">
        <v>78281</v>
      </c>
      <c r="H3487" s="1">
        <v>120539</v>
      </c>
      <c r="I3487" s="1">
        <v>1170869</v>
      </c>
    </row>
    <row r="3488" spans="1:9" x14ac:dyDescent="0.2">
      <c r="A3488" s="1">
        <v>93200145</v>
      </c>
      <c r="B3488" s="3" t="s">
        <v>21</v>
      </c>
      <c r="C3488" s="1">
        <v>32</v>
      </c>
      <c r="D3488" s="1">
        <v>47</v>
      </c>
      <c r="E3488" s="1">
        <v>82031</v>
      </c>
      <c r="H3488" s="1">
        <v>130172</v>
      </c>
      <c r="I3488" s="1">
        <v>1291408</v>
      </c>
    </row>
    <row r="3489" spans="1:9" x14ac:dyDescent="0.2">
      <c r="A3489" s="1">
        <v>93300145</v>
      </c>
      <c r="B3489" s="3" t="s">
        <v>21</v>
      </c>
      <c r="C3489" s="1">
        <v>33</v>
      </c>
      <c r="D3489" s="1">
        <v>47</v>
      </c>
      <c r="E3489" s="1">
        <v>85781</v>
      </c>
      <c r="H3489" s="1">
        <v>139805</v>
      </c>
      <c r="I3489" s="1">
        <v>1421580</v>
      </c>
    </row>
    <row r="3490" spans="1:9" x14ac:dyDescent="0.2">
      <c r="A3490" s="1">
        <v>93400145</v>
      </c>
      <c r="B3490" s="3" t="s">
        <v>21</v>
      </c>
      <c r="C3490" s="1">
        <v>34</v>
      </c>
      <c r="D3490" s="1">
        <v>47</v>
      </c>
      <c r="E3490" s="1">
        <v>89531</v>
      </c>
      <c r="H3490" s="1">
        <v>151719</v>
      </c>
      <c r="I3490" s="1">
        <v>1561385</v>
      </c>
    </row>
    <row r="3491" spans="1:9" x14ac:dyDescent="0.2">
      <c r="A3491" s="1">
        <v>93500145</v>
      </c>
      <c r="B3491" s="3" t="s">
        <v>21</v>
      </c>
      <c r="C3491" s="1">
        <v>35</v>
      </c>
      <c r="D3491" s="1">
        <v>47</v>
      </c>
      <c r="E3491" s="1">
        <v>93281</v>
      </c>
      <c r="H3491" s="1">
        <v>163634</v>
      </c>
      <c r="I3491" s="1">
        <v>1713104</v>
      </c>
    </row>
    <row r="3492" spans="1:9" x14ac:dyDescent="0.2">
      <c r="A3492" s="1">
        <v>93600145</v>
      </c>
      <c r="B3492" s="3" t="s">
        <v>21</v>
      </c>
      <c r="C3492" s="1">
        <v>36</v>
      </c>
      <c r="D3492" s="1">
        <v>47</v>
      </c>
      <c r="E3492" s="1">
        <v>97031</v>
      </c>
      <c r="H3492" s="1">
        <v>175548</v>
      </c>
      <c r="I3492" s="1">
        <v>1876738</v>
      </c>
    </row>
    <row r="3493" spans="1:9" x14ac:dyDescent="0.2">
      <c r="A3493" s="1">
        <v>93700145</v>
      </c>
      <c r="B3493" s="3" t="s">
        <v>21</v>
      </c>
      <c r="C3493" s="1">
        <v>37</v>
      </c>
      <c r="D3493" s="1">
        <v>47</v>
      </c>
      <c r="E3493" s="1">
        <v>101250</v>
      </c>
      <c r="H3493" s="1">
        <v>187463</v>
      </c>
      <c r="I3493" s="1">
        <v>2052286</v>
      </c>
    </row>
    <row r="3494" spans="1:9" x14ac:dyDescent="0.2">
      <c r="A3494" s="1">
        <v>93800145</v>
      </c>
      <c r="B3494" s="3" t="s">
        <v>21</v>
      </c>
      <c r="C3494" s="1">
        <v>38</v>
      </c>
      <c r="D3494" s="1">
        <v>47</v>
      </c>
      <c r="E3494" s="1">
        <v>105468</v>
      </c>
      <c r="H3494" s="1">
        <v>201912</v>
      </c>
      <c r="I3494" s="1">
        <v>2239749</v>
      </c>
    </row>
    <row r="3495" spans="1:9" x14ac:dyDescent="0.2">
      <c r="A3495" s="1">
        <v>93900145</v>
      </c>
      <c r="B3495" s="3" t="s">
        <v>21</v>
      </c>
      <c r="C3495" s="1">
        <v>39</v>
      </c>
      <c r="D3495" s="1">
        <v>47</v>
      </c>
      <c r="E3495" s="1">
        <v>109687</v>
      </c>
      <c r="H3495" s="1">
        <v>216362</v>
      </c>
      <c r="I3495" s="1">
        <v>2441661</v>
      </c>
    </row>
    <row r="3496" spans="1:9" x14ac:dyDescent="0.2">
      <c r="A3496" s="1">
        <v>94000145</v>
      </c>
      <c r="B3496" s="3" t="s">
        <v>21</v>
      </c>
      <c r="C3496" s="1">
        <v>40</v>
      </c>
      <c r="D3496" s="1">
        <v>47</v>
      </c>
      <c r="E3496" s="1">
        <v>113906</v>
      </c>
      <c r="H3496" s="1">
        <v>230811</v>
      </c>
      <c r="I3496" s="1">
        <v>2658023</v>
      </c>
    </row>
    <row r="3497" spans="1:9" x14ac:dyDescent="0.2">
      <c r="A3497" s="1">
        <v>94100145</v>
      </c>
      <c r="B3497" s="3" t="s">
        <v>21</v>
      </c>
      <c r="C3497" s="1">
        <v>41</v>
      </c>
      <c r="D3497" s="1">
        <v>47</v>
      </c>
      <c r="E3497" s="1">
        <v>118125</v>
      </c>
      <c r="H3497" s="1">
        <v>245261</v>
      </c>
      <c r="I3497" s="1">
        <v>2888834</v>
      </c>
    </row>
    <row r="3498" spans="1:9" x14ac:dyDescent="0.2">
      <c r="A3498" s="1">
        <v>94200145</v>
      </c>
      <c r="B3498" s="3" t="s">
        <v>21</v>
      </c>
      <c r="C3498" s="1">
        <v>42</v>
      </c>
      <c r="D3498" s="1">
        <v>47</v>
      </c>
      <c r="E3498" s="1">
        <v>122812</v>
      </c>
      <c r="H3498" s="1">
        <v>262499</v>
      </c>
      <c r="I3498" s="1">
        <v>3134095</v>
      </c>
    </row>
    <row r="3499" spans="1:9" x14ac:dyDescent="0.2">
      <c r="A3499" s="1">
        <v>94300145</v>
      </c>
      <c r="B3499" s="3" t="s">
        <v>21</v>
      </c>
      <c r="C3499" s="1">
        <v>43</v>
      </c>
      <c r="D3499" s="1">
        <v>47</v>
      </c>
      <c r="E3499" s="1">
        <v>127500</v>
      </c>
      <c r="H3499" s="1">
        <v>279737</v>
      </c>
      <c r="I3499" s="1">
        <v>3396594</v>
      </c>
    </row>
    <row r="3500" spans="1:9" x14ac:dyDescent="0.2">
      <c r="A3500" s="1">
        <v>94400145</v>
      </c>
      <c r="B3500" s="3" t="s">
        <v>21</v>
      </c>
      <c r="C3500" s="1">
        <v>44</v>
      </c>
      <c r="D3500" s="1">
        <v>47</v>
      </c>
      <c r="E3500" s="1">
        <v>132187</v>
      </c>
      <c r="H3500" s="1">
        <v>296975</v>
      </c>
      <c r="I3500" s="1">
        <v>3676331</v>
      </c>
    </row>
    <row r="3501" spans="1:9" x14ac:dyDescent="0.2">
      <c r="A3501" s="1">
        <v>94500145</v>
      </c>
      <c r="B3501" s="3" t="s">
        <v>21</v>
      </c>
      <c r="C3501" s="1">
        <v>45</v>
      </c>
      <c r="D3501" s="1">
        <v>47</v>
      </c>
      <c r="E3501" s="1">
        <v>136875</v>
      </c>
      <c r="H3501" s="1">
        <v>314213</v>
      </c>
      <c r="I3501" s="1">
        <v>3973306</v>
      </c>
    </row>
    <row r="3502" spans="1:9" x14ac:dyDescent="0.2">
      <c r="A3502" s="1">
        <v>94600145</v>
      </c>
      <c r="B3502" s="3" t="s">
        <v>21</v>
      </c>
      <c r="C3502" s="1">
        <v>46</v>
      </c>
      <c r="D3502" s="1">
        <v>47</v>
      </c>
      <c r="E3502" s="1">
        <v>141562</v>
      </c>
      <c r="H3502" s="1">
        <v>334493</v>
      </c>
      <c r="I3502" s="1">
        <v>4287519</v>
      </c>
    </row>
    <row r="3503" spans="1:9" x14ac:dyDescent="0.2">
      <c r="A3503" s="1">
        <v>94700145</v>
      </c>
      <c r="B3503" s="3" t="s">
        <v>21</v>
      </c>
      <c r="C3503" s="1">
        <v>47</v>
      </c>
      <c r="D3503" s="1">
        <v>47</v>
      </c>
      <c r="E3503" s="1">
        <v>146718</v>
      </c>
      <c r="H3503" s="1">
        <v>354773</v>
      </c>
      <c r="I3503" s="1">
        <v>4622012</v>
      </c>
    </row>
    <row r="3504" spans="1:9" x14ac:dyDescent="0.2">
      <c r="A3504" s="1">
        <v>94800145</v>
      </c>
      <c r="B3504" s="3" t="s">
        <v>21</v>
      </c>
      <c r="C3504" s="1">
        <v>48</v>
      </c>
      <c r="D3504" s="1">
        <v>47</v>
      </c>
      <c r="E3504" s="1">
        <v>151875</v>
      </c>
      <c r="H3504" s="1">
        <v>375053</v>
      </c>
      <c r="I3504" s="1">
        <v>4976785</v>
      </c>
    </row>
    <row r="3505" spans="1:9" x14ac:dyDescent="0.2">
      <c r="A3505" s="1">
        <v>94900145</v>
      </c>
      <c r="B3505" s="3" t="s">
        <v>21</v>
      </c>
      <c r="C3505" s="1">
        <v>49</v>
      </c>
      <c r="D3505" s="1">
        <v>47</v>
      </c>
      <c r="E3505" s="1">
        <v>157031</v>
      </c>
      <c r="H3505" s="1">
        <v>395333</v>
      </c>
      <c r="I3505" s="1">
        <v>5351838</v>
      </c>
    </row>
    <row r="3506" spans="1:9" x14ac:dyDescent="0.2">
      <c r="A3506" s="1">
        <v>95000145</v>
      </c>
      <c r="B3506" s="3" t="s">
        <v>21</v>
      </c>
      <c r="C3506" s="1">
        <v>50</v>
      </c>
      <c r="D3506" s="1">
        <v>47</v>
      </c>
      <c r="E3506" s="1">
        <v>162187</v>
      </c>
      <c r="H3506" s="1">
        <v>418908</v>
      </c>
      <c r="I3506" s="1">
        <v>5747171</v>
      </c>
    </row>
    <row r="3507" spans="1:9" x14ac:dyDescent="0.2">
      <c r="A3507" s="1">
        <v>90100151</v>
      </c>
      <c r="B3507" s="3" t="s">
        <v>22</v>
      </c>
      <c r="C3507" s="1">
        <v>1</v>
      </c>
      <c r="D3507" s="1">
        <v>2</v>
      </c>
      <c r="E3507" s="1">
        <v>240</v>
      </c>
      <c r="F3507" s="1">
        <v>45</v>
      </c>
      <c r="G3507" s="1">
        <v>1875</v>
      </c>
      <c r="H3507" s="1">
        <v>0</v>
      </c>
      <c r="I3507" s="1">
        <v>0</v>
      </c>
    </row>
    <row r="3508" spans="1:9" x14ac:dyDescent="0.2">
      <c r="A3508" s="1">
        <v>90200151</v>
      </c>
      <c r="B3508" s="3" t="s">
        <v>22</v>
      </c>
      <c r="C3508" s="1">
        <v>2</v>
      </c>
      <c r="D3508" s="1">
        <v>2</v>
      </c>
      <c r="E3508" s="1">
        <v>255</v>
      </c>
      <c r="F3508" s="1">
        <v>45</v>
      </c>
      <c r="G3508" s="1">
        <v>1992</v>
      </c>
      <c r="H3508" s="1">
        <v>0</v>
      </c>
      <c r="I3508" s="1">
        <v>0</v>
      </c>
    </row>
    <row r="3509" spans="1:9" x14ac:dyDescent="0.2">
      <c r="A3509" s="1">
        <v>90300151</v>
      </c>
      <c r="B3509" s="3" t="s">
        <v>22</v>
      </c>
      <c r="C3509" s="1">
        <v>3</v>
      </c>
      <c r="D3509" s="1">
        <v>2</v>
      </c>
      <c r="E3509" s="1">
        <v>270</v>
      </c>
      <c r="F3509" s="1">
        <v>45</v>
      </c>
      <c r="G3509" s="1">
        <v>2109</v>
      </c>
      <c r="H3509" s="1">
        <v>0</v>
      </c>
      <c r="I3509" s="1">
        <v>0</v>
      </c>
    </row>
    <row r="3510" spans="1:9" x14ac:dyDescent="0.2">
      <c r="A3510" s="1">
        <v>90400151</v>
      </c>
      <c r="B3510" s="3" t="s">
        <v>22</v>
      </c>
      <c r="C3510" s="1">
        <v>4</v>
      </c>
      <c r="D3510" s="1">
        <v>2</v>
      </c>
      <c r="E3510" s="1">
        <v>285</v>
      </c>
      <c r="F3510" s="1">
        <v>45</v>
      </c>
      <c r="G3510" s="1">
        <v>2226</v>
      </c>
      <c r="H3510" s="1">
        <v>0</v>
      </c>
      <c r="I3510" s="1">
        <v>0</v>
      </c>
    </row>
    <row r="3511" spans="1:9" x14ac:dyDescent="0.2">
      <c r="A3511" s="1">
        <v>90500151</v>
      </c>
      <c r="B3511" s="3" t="s">
        <v>22</v>
      </c>
      <c r="C3511" s="1">
        <v>5</v>
      </c>
      <c r="D3511" s="1">
        <v>2</v>
      </c>
      <c r="E3511" s="1">
        <v>300</v>
      </c>
      <c r="F3511" s="1">
        <v>45</v>
      </c>
      <c r="G3511" s="1">
        <v>2343</v>
      </c>
      <c r="H3511" s="1">
        <v>0</v>
      </c>
      <c r="I3511" s="1">
        <v>0</v>
      </c>
    </row>
    <row r="3512" spans="1:9" x14ac:dyDescent="0.2">
      <c r="A3512" s="1">
        <v>90600151</v>
      </c>
      <c r="B3512" s="3" t="s">
        <v>22</v>
      </c>
      <c r="C3512" s="1">
        <v>6</v>
      </c>
      <c r="D3512" s="1">
        <v>2</v>
      </c>
      <c r="E3512" s="1">
        <v>315</v>
      </c>
      <c r="F3512" s="1">
        <v>45</v>
      </c>
      <c r="G3512" s="1">
        <v>2460</v>
      </c>
      <c r="H3512" s="1">
        <v>0</v>
      </c>
      <c r="I3512" s="1">
        <v>0</v>
      </c>
    </row>
    <row r="3513" spans="1:9" x14ac:dyDescent="0.2">
      <c r="A3513" s="1">
        <v>90700151</v>
      </c>
      <c r="B3513" s="3" t="s">
        <v>22</v>
      </c>
      <c r="C3513" s="1">
        <v>7</v>
      </c>
      <c r="D3513" s="1">
        <v>2</v>
      </c>
      <c r="E3513" s="1">
        <v>337</v>
      </c>
      <c r="F3513" s="1">
        <v>45</v>
      </c>
      <c r="G3513" s="1">
        <v>2635</v>
      </c>
      <c r="H3513" s="1">
        <v>0</v>
      </c>
      <c r="I3513" s="1">
        <v>0</v>
      </c>
    </row>
    <row r="3514" spans="1:9" x14ac:dyDescent="0.2">
      <c r="A3514" s="1">
        <v>90800151</v>
      </c>
      <c r="B3514" s="3" t="s">
        <v>22</v>
      </c>
      <c r="C3514" s="1">
        <v>8</v>
      </c>
      <c r="D3514" s="1">
        <v>2</v>
      </c>
      <c r="E3514" s="1">
        <v>360</v>
      </c>
      <c r="F3514" s="1">
        <v>45</v>
      </c>
      <c r="G3514" s="1">
        <v>2812</v>
      </c>
      <c r="H3514" s="1">
        <v>0</v>
      </c>
      <c r="I3514" s="1">
        <v>0</v>
      </c>
    </row>
    <row r="3515" spans="1:9" x14ac:dyDescent="0.2">
      <c r="A3515" s="1">
        <v>90900151</v>
      </c>
      <c r="B3515" s="3" t="s">
        <v>22</v>
      </c>
      <c r="C3515" s="1">
        <v>9</v>
      </c>
      <c r="D3515" s="1">
        <v>2</v>
      </c>
      <c r="E3515" s="1">
        <v>382</v>
      </c>
      <c r="F3515" s="1">
        <v>45</v>
      </c>
      <c r="G3515" s="1">
        <v>2988</v>
      </c>
      <c r="H3515" s="1">
        <v>0</v>
      </c>
      <c r="I3515" s="1">
        <v>0</v>
      </c>
    </row>
    <row r="3516" spans="1:9" x14ac:dyDescent="0.2">
      <c r="A3516" s="1">
        <v>91000151</v>
      </c>
      <c r="B3516" s="3" t="s">
        <v>22</v>
      </c>
      <c r="C3516" s="1">
        <v>10</v>
      </c>
      <c r="D3516" s="1">
        <v>2</v>
      </c>
      <c r="E3516" s="1">
        <v>405</v>
      </c>
      <c r="F3516" s="1">
        <v>45</v>
      </c>
      <c r="G3516" s="1">
        <v>3163</v>
      </c>
      <c r="H3516" s="1">
        <v>0</v>
      </c>
      <c r="I3516" s="1">
        <v>0</v>
      </c>
    </row>
    <row r="3517" spans="1:9" x14ac:dyDescent="0.2">
      <c r="A3517" s="1">
        <v>91100151</v>
      </c>
      <c r="B3517" s="3" t="s">
        <v>22</v>
      </c>
      <c r="C3517" s="1">
        <v>11</v>
      </c>
      <c r="D3517" s="1">
        <v>2</v>
      </c>
      <c r="E3517" s="1">
        <v>427</v>
      </c>
      <c r="F3517" s="1">
        <v>45</v>
      </c>
      <c r="G3517" s="1">
        <v>3339</v>
      </c>
      <c r="H3517" s="1">
        <v>0</v>
      </c>
      <c r="I3517" s="1">
        <v>0</v>
      </c>
    </row>
    <row r="3518" spans="1:9" x14ac:dyDescent="0.2">
      <c r="A3518" s="1">
        <v>91200151</v>
      </c>
      <c r="B3518" s="3" t="s">
        <v>22</v>
      </c>
      <c r="C3518" s="1">
        <v>12</v>
      </c>
      <c r="D3518" s="1">
        <v>2</v>
      </c>
      <c r="E3518" s="1">
        <v>457</v>
      </c>
      <c r="F3518" s="1">
        <v>45</v>
      </c>
      <c r="G3518" s="1">
        <v>3573</v>
      </c>
      <c r="H3518" s="1">
        <v>0</v>
      </c>
      <c r="I3518" s="1">
        <v>0</v>
      </c>
    </row>
    <row r="3519" spans="1:9" x14ac:dyDescent="0.2">
      <c r="A3519" s="1">
        <v>91300151</v>
      </c>
      <c r="B3519" s="3" t="s">
        <v>22</v>
      </c>
      <c r="C3519" s="1">
        <v>13</v>
      </c>
      <c r="D3519" s="1">
        <v>2</v>
      </c>
      <c r="E3519" s="1">
        <v>487</v>
      </c>
      <c r="F3519" s="1">
        <v>45</v>
      </c>
      <c r="G3519" s="1">
        <v>3808</v>
      </c>
      <c r="H3519" s="1">
        <v>0</v>
      </c>
      <c r="I3519" s="1">
        <v>0</v>
      </c>
    </row>
    <row r="3520" spans="1:9" x14ac:dyDescent="0.2">
      <c r="A3520" s="1">
        <v>91400151</v>
      </c>
      <c r="B3520" s="3" t="s">
        <v>22</v>
      </c>
      <c r="C3520" s="1">
        <v>14</v>
      </c>
      <c r="D3520" s="1">
        <v>2</v>
      </c>
      <c r="E3520" s="1">
        <v>517</v>
      </c>
      <c r="F3520" s="1">
        <v>45</v>
      </c>
      <c r="G3520" s="1">
        <v>4042</v>
      </c>
      <c r="H3520" s="1">
        <v>0</v>
      </c>
      <c r="I3520" s="1">
        <v>0</v>
      </c>
    </row>
    <row r="3521" spans="1:9" x14ac:dyDescent="0.2">
      <c r="A3521" s="1">
        <v>91500151</v>
      </c>
      <c r="B3521" s="3" t="s">
        <v>22</v>
      </c>
      <c r="C3521" s="1">
        <v>15</v>
      </c>
      <c r="D3521" s="1">
        <v>2</v>
      </c>
      <c r="E3521" s="1">
        <v>547</v>
      </c>
      <c r="F3521" s="1">
        <v>45</v>
      </c>
      <c r="G3521" s="1">
        <v>4276</v>
      </c>
      <c r="H3521" s="1">
        <v>0</v>
      </c>
      <c r="I3521" s="1">
        <v>0</v>
      </c>
    </row>
    <row r="3522" spans="1:9" x14ac:dyDescent="0.2">
      <c r="A3522" s="1">
        <v>91600151</v>
      </c>
      <c r="B3522" s="3" t="s">
        <v>22</v>
      </c>
      <c r="C3522" s="1">
        <v>16</v>
      </c>
      <c r="D3522" s="1">
        <v>2</v>
      </c>
      <c r="E3522" s="1">
        <v>577</v>
      </c>
      <c r="F3522" s="1">
        <v>45</v>
      </c>
      <c r="G3522" s="1">
        <v>4510</v>
      </c>
      <c r="H3522" s="1">
        <v>0</v>
      </c>
      <c r="I3522" s="1">
        <v>0</v>
      </c>
    </row>
    <row r="3523" spans="1:9" x14ac:dyDescent="0.2">
      <c r="A3523" s="1">
        <v>91700151</v>
      </c>
      <c r="B3523" s="3" t="s">
        <v>22</v>
      </c>
      <c r="C3523" s="1">
        <v>17</v>
      </c>
      <c r="D3523" s="1">
        <v>2</v>
      </c>
      <c r="E3523" s="1">
        <v>615</v>
      </c>
      <c r="F3523" s="1">
        <v>45</v>
      </c>
      <c r="G3523" s="1">
        <v>4804</v>
      </c>
      <c r="H3523" s="1">
        <v>0</v>
      </c>
      <c r="I3523" s="1">
        <v>0</v>
      </c>
    </row>
    <row r="3524" spans="1:9" x14ac:dyDescent="0.2">
      <c r="A3524" s="1">
        <v>91800151</v>
      </c>
      <c r="B3524" s="3" t="s">
        <v>22</v>
      </c>
      <c r="C3524" s="1">
        <v>18</v>
      </c>
      <c r="D3524" s="1">
        <v>2</v>
      </c>
      <c r="E3524" s="1">
        <v>652</v>
      </c>
      <c r="F3524" s="1">
        <v>45</v>
      </c>
      <c r="G3524" s="1">
        <v>5097</v>
      </c>
      <c r="H3524" s="1">
        <v>0</v>
      </c>
      <c r="I3524" s="1">
        <v>0</v>
      </c>
    </row>
    <row r="3525" spans="1:9" x14ac:dyDescent="0.2">
      <c r="A3525" s="1">
        <v>91900151</v>
      </c>
      <c r="B3525" s="3" t="s">
        <v>22</v>
      </c>
      <c r="C3525" s="1">
        <v>19</v>
      </c>
      <c r="D3525" s="1">
        <v>2</v>
      </c>
      <c r="E3525" s="1">
        <v>690</v>
      </c>
      <c r="F3525" s="1">
        <v>45</v>
      </c>
      <c r="G3525" s="1">
        <v>5389</v>
      </c>
      <c r="H3525" s="1">
        <v>0</v>
      </c>
      <c r="I3525" s="1">
        <v>0</v>
      </c>
    </row>
    <row r="3526" spans="1:9" x14ac:dyDescent="0.2">
      <c r="A3526" s="1">
        <v>92000151</v>
      </c>
      <c r="B3526" s="3" t="s">
        <v>22</v>
      </c>
      <c r="C3526" s="1">
        <v>20</v>
      </c>
      <c r="D3526" s="1">
        <v>2</v>
      </c>
      <c r="E3526" s="1">
        <v>727</v>
      </c>
      <c r="F3526" s="1">
        <v>45</v>
      </c>
      <c r="G3526" s="1">
        <v>5683</v>
      </c>
      <c r="H3526" s="1">
        <v>0</v>
      </c>
      <c r="I3526" s="1">
        <v>0</v>
      </c>
    </row>
    <row r="3527" spans="1:9" x14ac:dyDescent="0.2">
      <c r="A3527" s="1">
        <v>92100151</v>
      </c>
      <c r="B3527" s="3" t="s">
        <v>22</v>
      </c>
      <c r="C3527" s="1">
        <v>21</v>
      </c>
      <c r="D3527" s="1">
        <v>2</v>
      </c>
      <c r="E3527" s="1">
        <v>765</v>
      </c>
      <c r="F3527" s="1">
        <v>45</v>
      </c>
      <c r="G3527" s="1">
        <v>5976</v>
      </c>
      <c r="H3527" s="1">
        <v>0</v>
      </c>
      <c r="I3527" s="1">
        <v>0</v>
      </c>
    </row>
    <row r="3528" spans="1:9" x14ac:dyDescent="0.2">
      <c r="A3528" s="1">
        <v>92200151</v>
      </c>
      <c r="B3528" s="3" t="s">
        <v>22</v>
      </c>
      <c r="C3528" s="1">
        <v>22</v>
      </c>
      <c r="D3528" s="1">
        <v>2</v>
      </c>
      <c r="E3528" s="1">
        <v>810</v>
      </c>
      <c r="F3528" s="1">
        <v>45</v>
      </c>
      <c r="G3528" s="1">
        <v>6327</v>
      </c>
      <c r="H3528" s="1">
        <v>0</v>
      </c>
      <c r="I3528" s="1">
        <v>0</v>
      </c>
    </row>
    <row r="3529" spans="1:9" x14ac:dyDescent="0.2">
      <c r="A3529" s="1">
        <v>92300151</v>
      </c>
      <c r="B3529" s="3" t="s">
        <v>22</v>
      </c>
      <c r="C3529" s="1">
        <v>23</v>
      </c>
      <c r="D3529" s="1">
        <v>2</v>
      </c>
      <c r="E3529" s="1">
        <v>855</v>
      </c>
      <c r="F3529" s="1">
        <v>45</v>
      </c>
      <c r="G3529" s="1">
        <v>6679</v>
      </c>
      <c r="H3529" s="1">
        <v>0</v>
      </c>
      <c r="I3529" s="1">
        <v>0</v>
      </c>
    </row>
    <row r="3530" spans="1:9" x14ac:dyDescent="0.2">
      <c r="A3530" s="1">
        <v>92400151</v>
      </c>
      <c r="B3530" s="3" t="s">
        <v>22</v>
      </c>
      <c r="C3530" s="1">
        <v>24</v>
      </c>
      <c r="D3530" s="1">
        <v>2</v>
      </c>
      <c r="E3530" s="1">
        <v>900</v>
      </c>
      <c r="F3530" s="1">
        <v>45</v>
      </c>
      <c r="G3530" s="1">
        <v>7030</v>
      </c>
      <c r="H3530" s="1">
        <v>0</v>
      </c>
      <c r="I3530" s="1">
        <v>0</v>
      </c>
    </row>
    <row r="3531" spans="1:9" x14ac:dyDescent="0.2">
      <c r="A3531" s="1">
        <v>92500151</v>
      </c>
      <c r="B3531" s="3" t="s">
        <v>22</v>
      </c>
      <c r="C3531" s="1">
        <v>25</v>
      </c>
      <c r="D3531" s="1">
        <v>2</v>
      </c>
      <c r="E3531" s="1">
        <v>945</v>
      </c>
      <c r="F3531" s="1">
        <v>45</v>
      </c>
      <c r="G3531" s="1">
        <v>7381</v>
      </c>
      <c r="H3531" s="1">
        <v>0</v>
      </c>
      <c r="I3531" s="1">
        <v>0</v>
      </c>
    </row>
    <row r="3532" spans="1:9" x14ac:dyDescent="0.2">
      <c r="A3532" s="1">
        <v>92600151</v>
      </c>
      <c r="B3532" s="3" t="s">
        <v>22</v>
      </c>
      <c r="C3532" s="1">
        <v>26</v>
      </c>
      <c r="D3532" s="1">
        <v>2</v>
      </c>
      <c r="E3532" s="1">
        <v>990</v>
      </c>
      <c r="F3532" s="1">
        <v>45</v>
      </c>
      <c r="G3532" s="1">
        <v>7734</v>
      </c>
      <c r="H3532" s="1">
        <v>0</v>
      </c>
      <c r="I3532" s="1">
        <v>0</v>
      </c>
    </row>
    <row r="3533" spans="1:9" x14ac:dyDescent="0.2">
      <c r="A3533" s="1">
        <v>92700151</v>
      </c>
      <c r="B3533" s="3" t="s">
        <v>22</v>
      </c>
      <c r="C3533" s="1">
        <v>27</v>
      </c>
      <c r="D3533" s="1">
        <v>2</v>
      </c>
      <c r="E3533" s="1">
        <v>1042</v>
      </c>
      <c r="F3533" s="1">
        <v>45</v>
      </c>
      <c r="G3533" s="1">
        <v>8143</v>
      </c>
      <c r="H3533" s="1">
        <v>0</v>
      </c>
      <c r="I3533" s="1">
        <v>0</v>
      </c>
    </row>
    <row r="3534" spans="1:9" x14ac:dyDescent="0.2">
      <c r="A3534" s="1">
        <v>92800151</v>
      </c>
      <c r="B3534" s="3" t="s">
        <v>22</v>
      </c>
      <c r="C3534" s="1">
        <v>28</v>
      </c>
      <c r="D3534" s="1">
        <v>2</v>
      </c>
      <c r="E3534" s="1">
        <v>1095</v>
      </c>
      <c r="F3534" s="1">
        <v>45</v>
      </c>
      <c r="G3534" s="1">
        <v>8554</v>
      </c>
      <c r="H3534" s="1">
        <v>0</v>
      </c>
      <c r="I3534" s="1">
        <v>0</v>
      </c>
    </row>
    <row r="3535" spans="1:9" x14ac:dyDescent="0.2">
      <c r="A3535" s="1">
        <v>92900151</v>
      </c>
      <c r="B3535" s="3" t="s">
        <v>22</v>
      </c>
      <c r="C3535" s="1">
        <v>29</v>
      </c>
      <c r="D3535" s="1">
        <v>2</v>
      </c>
      <c r="E3535" s="1">
        <v>1147</v>
      </c>
      <c r="F3535" s="1">
        <v>45</v>
      </c>
      <c r="G3535" s="1">
        <v>8964</v>
      </c>
      <c r="H3535" s="1">
        <v>0</v>
      </c>
      <c r="I3535" s="1">
        <v>0</v>
      </c>
    </row>
    <row r="3536" spans="1:9" x14ac:dyDescent="0.2">
      <c r="A3536" s="1">
        <v>93000151</v>
      </c>
      <c r="B3536" s="3" t="s">
        <v>22</v>
      </c>
      <c r="C3536" s="1">
        <v>30</v>
      </c>
      <c r="D3536" s="1">
        <v>2</v>
      </c>
      <c r="E3536" s="1">
        <v>1200</v>
      </c>
      <c r="F3536" s="1">
        <v>45</v>
      </c>
      <c r="G3536" s="1">
        <v>9375</v>
      </c>
      <c r="H3536" s="1">
        <v>0</v>
      </c>
      <c r="I3536" s="1">
        <v>0</v>
      </c>
    </row>
    <row r="3537" spans="1:9" x14ac:dyDescent="0.2">
      <c r="A3537" s="1">
        <v>93100151</v>
      </c>
      <c r="B3537" s="3" t="s">
        <v>22</v>
      </c>
      <c r="C3537" s="1">
        <v>31</v>
      </c>
      <c r="D3537" s="1">
        <v>2</v>
      </c>
      <c r="E3537" s="1">
        <v>1252</v>
      </c>
      <c r="F3537" s="1">
        <v>45</v>
      </c>
      <c r="G3537" s="1">
        <v>9784</v>
      </c>
      <c r="H3537" s="1">
        <v>0</v>
      </c>
      <c r="I3537" s="1">
        <v>0</v>
      </c>
    </row>
    <row r="3538" spans="1:9" x14ac:dyDescent="0.2">
      <c r="A3538" s="1">
        <v>93200151</v>
      </c>
      <c r="B3538" s="3" t="s">
        <v>22</v>
      </c>
      <c r="C3538" s="1">
        <v>32</v>
      </c>
      <c r="D3538" s="1">
        <v>2</v>
      </c>
      <c r="E3538" s="1">
        <v>1312</v>
      </c>
      <c r="F3538" s="1">
        <v>45</v>
      </c>
      <c r="G3538" s="1">
        <v>10252</v>
      </c>
      <c r="H3538" s="1">
        <v>0</v>
      </c>
      <c r="I3538" s="1">
        <v>0</v>
      </c>
    </row>
    <row r="3539" spans="1:9" x14ac:dyDescent="0.2">
      <c r="A3539" s="1">
        <v>93300151</v>
      </c>
      <c r="B3539" s="3" t="s">
        <v>22</v>
      </c>
      <c r="C3539" s="1">
        <v>33</v>
      </c>
      <c r="D3539" s="1">
        <v>2</v>
      </c>
      <c r="E3539" s="1">
        <v>1372</v>
      </c>
      <c r="F3539" s="1">
        <v>45</v>
      </c>
      <c r="G3539" s="1">
        <v>10722</v>
      </c>
      <c r="H3539" s="1">
        <v>0</v>
      </c>
      <c r="I3539" s="1">
        <v>0</v>
      </c>
    </row>
    <row r="3540" spans="1:9" x14ac:dyDescent="0.2">
      <c r="A3540" s="1">
        <v>93400151</v>
      </c>
      <c r="B3540" s="3" t="s">
        <v>22</v>
      </c>
      <c r="C3540" s="1">
        <v>34</v>
      </c>
      <c r="D3540" s="1">
        <v>2</v>
      </c>
      <c r="E3540" s="1">
        <v>1432</v>
      </c>
      <c r="F3540" s="1">
        <v>45</v>
      </c>
      <c r="G3540" s="1">
        <v>11190</v>
      </c>
      <c r="H3540" s="1">
        <v>0</v>
      </c>
      <c r="I3540" s="1">
        <v>0</v>
      </c>
    </row>
    <row r="3541" spans="1:9" x14ac:dyDescent="0.2">
      <c r="A3541" s="1">
        <v>93500151</v>
      </c>
      <c r="B3541" s="3" t="s">
        <v>22</v>
      </c>
      <c r="C3541" s="1">
        <v>35</v>
      </c>
      <c r="D3541" s="1">
        <v>2</v>
      </c>
      <c r="E3541" s="1">
        <v>1492</v>
      </c>
      <c r="F3541" s="1">
        <v>45</v>
      </c>
      <c r="G3541" s="1">
        <v>11659</v>
      </c>
      <c r="H3541" s="1">
        <v>0</v>
      </c>
      <c r="I3541" s="1">
        <v>0</v>
      </c>
    </row>
    <row r="3542" spans="1:9" x14ac:dyDescent="0.2">
      <c r="A3542" s="1">
        <v>93600151</v>
      </c>
      <c r="B3542" s="3" t="s">
        <v>22</v>
      </c>
      <c r="C3542" s="1">
        <v>36</v>
      </c>
      <c r="D3542" s="1">
        <v>2</v>
      </c>
      <c r="E3542" s="1">
        <v>1552</v>
      </c>
      <c r="F3542" s="1">
        <v>45</v>
      </c>
      <c r="G3542" s="1">
        <v>12127</v>
      </c>
      <c r="H3542" s="1">
        <v>0</v>
      </c>
      <c r="I3542" s="1">
        <v>0</v>
      </c>
    </row>
    <row r="3543" spans="1:9" x14ac:dyDescent="0.2">
      <c r="A3543" s="1">
        <v>93700151</v>
      </c>
      <c r="B3543" s="3" t="s">
        <v>22</v>
      </c>
      <c r="C3543" s="1">
        <v>37</v>
      </c>
      <c r="D3543" s="1">
        <v>2</v>
      </c>
      <c r="E3543" s="1">
        <v>1620</v>
      </c>
      <c r="F3543" s="1">
        <v>45</v>
      </c>
      <c r="G3543" s="1">
        <v>12655</v>
      </c>
      <c r="H3543" s="1">
        <v>0</v>
      </c>
      <c r="I3543" s="1">
        <v>0</v>
      </c>
    </row>
    <row r="3544" spans="1:9" x14ac:dyDescent="0.2">
      <c r="A3544" s="1">
        <v>93800151</v>
      </c>
      <c r="B3544" s="3" t="s">
        <v>22</v>
      </c>
      <c r="C3544" s="1">
        <v>38</v>
      </c>
      <c r="D3544" s="1">
        <v>2</v>
      </c>
      <c r="E3544" s="1">
        <v>1687</v>
      </c>
      <c r="F3544" s="1">
        <v>45</v>
      </c>
      <c r="G3544" s="1">
        <v>13183</v>
      </c>
      <c r="H3544" s="1">
        <v>0</v>
      </c>
      <c r="I3544" s="1">
        <v>0</v>
      </c>
    </row>
    <row r="3545" spans="1:9" x14ac:dyDescent="0.2">
      <c r="A3545" s="1">
        <v>93900151</v>
      </c>
      <c r="B3545" s="3" t="s">
        <v>22</v>
      </c>
      <c r="C3545" s="1">
        <v>39</v>
      </c>
      <c r="D3545" s="1">
        <v>2</v>
      </c>
      <c r="E3545" s="1">
        <v>1755</v>
      </c>
      <c r="F3545" s="1">
        <v>45</v>
      </c>
      <c r="G3545" s="1">
        <v>13710</v>
      </c>
      <c r="H3545" s="1">
        <v>0</v>
      </c>
      <c r="I3545" s="1">
        <v>0</v>
      </c>
    </row>
    <row r="3546" spans="1:9" x14ac:dyDescent="0.2">
      <c r="A3546" s="1">
        <v>94000151</v>
      </c>
      <c r="B3546" s="3" t="s">
        <v>22</v>
      </c>
      <c r="C3546" s="1">
        <v>40</v>
      </c>
      <c r="D3546" s="1">
        <v>2</v>
      </c>
      <c r="E3546" s="1">
        <v>1822</v>
      </c>
      <c r="F3546" s="1">
        <v>45</v>
      </c>
      <c r="G3546" s="1">
        <v>14238</v>
      </c>
      <c r="H3546" s="1">
        <v>0</v>
      </c>
      <c r="I3546" s="1">
        <v>0</v>
      </c>
    </row>
    <row r="3547" spans="1:9" x14ac:dyDescent="0.2">
      <c r="A3547" s="1">
        <v>94100151</v>
      </c>
      <c r="B3547" s="3" t="s">
        <v>22</v>
      </c>
      <c r="C3547" s="1">
        <v>41</v>
      </c>
      <c r="D3547" s="1">
        <v>2</v>
      </c>
      <c r="E3547" s="1">
        <v>1890</v>
      </c>
      <c r="F3547" s="1">
        <v>45</v>
      </c>
      <c r="G3547" s="1">
        <v>14764</v>
      </c>
      <c r="H3547" s="1">
        <v>0</v>
      </c>
      <c r="I3547" s="1">
        <v>0</v>
      </c>
    </row>
    <row r="3548" spans="1:9" x14ac:dyDescent="0.2">
      <c r="A3548" s="1">
        <v>94200151</v>
      </c>
      <c r="B3548" s="3" t="s">
        <v>22</v>
      </c>
      <c r="C3548" s="1">
        <v>42</v>
      </c>
      <c r="D3548" s="1">
        <v>2</v>
      </c>
      <c r="E3548" s="1">
        <v>1965</v>
      </c>
      <c r="F3548" s="1">
        <v>45</v>
      </c>
      <c r="G3548" s="1">
        <v>15351</v>
      </c>
      <c r="H3548" s="1">
        <v>0</v>
      </c>
      <c r="I3548" s="1">
        <v>0</v>
      </c>
    </row>
    <row r="3549" spans="1:9" x14ac:dyDescent="0.2">
      <c r="A3549" s="1">
        <v>94300151</v>
      </c>
      <c r="B3549" s="3" t="s">
        <v>22</v>
      </c>
      <c r="C3549" s="1">
        <v>43</v>
      </c>
      <c r="D3549" s="1">
        <v>2</v>
      </c>
      <c r="E3549" s="1">
        <v>2040</v>
      </c>
      <c r="F3549" s="1">
        <v>45</v>
      </c>
      <c r="G3549" s="1">
        <v>15937</v>
      </c>
      <c r="H3549" s="1">
        <v>0</v>
      </c>
      <c r="I3549" s="1">
        <v>0</v>
      </c>
    </row>
    <row r="3550" spans="1:9" x14ac:dyDescent="0.2">
      <c r="A3550" s="1">
        <v>94400151</v>
      </c>
      <c r="B3550" s="3" t="s">
        <v>22</v>
      </c>
      <c r="C3550" s="1">
        <v>44</v>
      </c>
      <c r="D3550" s="1">
        <v>2</v>
      </c>
      <c r="E3550" s="1">
        <v>2115</v>
      </c>
      <c r="F3550" s="1">
        <v>45</v>
      </c>
      <c r="G3550" s="1">
        <v>16522</v>
      </c>
      <c r="H3550" s="1">
        <v>0</v>
      </c>
      <c r="I3550" s="1">
        <v>0</v>
      </c>
    </row>
    <row r="3551" spans="1:9" x14ac:dyDescent="0.2">
      <c r="A3551" s="1">
        <v>94500151</v>
      </c>
      <c r="B3551" s="3" t="s">
        <v>22</v>
      </c>
      <c r="C3551" s="1">
        <v>45</v>
      </c>
      <c r="D3551" s="1">
        <v>2</v>
      </c>
      <c r="E3551" s="1">
        <v>2190</v>
      </c>
      <c r="F3551" s="1">
        <v>45</v>
      </c>
      <c r="G3551" s="1">
        <v>17109</v>
      </c>
      <c r="H3551" s="1">
        <v>0</v>
      </c>
      <c r="I3551" s="1">
        <v>0</v>
      </c>
    </row>
    <row r="3552" spans="1:9" x14ac:dyDescent="0.2">
      <c r="A3552" s="1">
        <v>94600151</v>
      </c>
      <c r="B3552" s="3" t="s">
        <v>22</v>
      </c>
      <c r="C3552" s="1">
        <v>46</v>
      </c>
      <c r="D3552" s="1">
        <v>2</v>
      </c>
      <c r="E3552" s="1">
        <v>2265</v>
      </c>
      <c r="F3552" s="1">
        <v>45</v>
      </c>
      <c r="G3552" s="1">
        <v>17694</v>
      </c>
      <c r="H3552" s="1">
        <v>0</v>
      </c>
      <c r="I3552" s="1">
        <v>0</v>
      </c>
    </row>
    <row r="3553" spans="1:9" x14ac:dyDescent="0.2">
      <c r="A3553" s="1">
        <v>94700151</v>
      </c>
      <c r="B3553" s="3" t="s">
        <v>22</v>
      </c>
      <c r="C3553" s="1">
        <v>47</v>
      </c>
      <c r="D3553" s="1">
        <v>2</v>
      </c>
      <c r="E3553" s="1">
        <v>2347</v>
      </c>
      <c r="F3553" s="1">
        <v>45</v>
      </c>
      <c r="G3553" s="1">
        <v>18339</v>
      </c>
      <c r="H3553" s="1">
        <v>0</v>
      </c>
      <c r="I3553" s="1">
        <v>0</v>
      </c>
    </row>
    <row r="3554" spans="1:9" x14ac:dyDescent="0.2">
      <c r="A3554" s="1">
        <v>94800151</v>
      </c>
      <c r="B3554" s="3" t="s">
        <v>22</v>
      </c>
      <c r="C3554" s="1">
        <v>48</v>
      </c>
      <c r="D3554" s="1">
        <v>2</v>
      </c>
      <c r="E3554" s="1">
        <v>2430</v>
      </c>
      <c r="F3554" s="1">
        <v>45</v>
      </c>
      <c r="G3554" s="1">
        <v>18984</v>
      </c>
      <c r="H3554" s="1">
        <v>0</v>
      </c>
      <c r="I3554" s="1">
        <v>0</v>
      </c>
    </row>
    <row r="3555" spans="1:9" x14ac:dyDescent="0.2">
      <c r="A3555" s="1">
        <v>94900151</v>
      </c>
      <c r="B3555" s="3" t="s">
        <v>22</v>
      </c>
      <c r="C3555" s="1">
        <v>49</v>
      </c>
      <c r="D3555" s="1">
        <v>2</v>
      </c>
      <c r="E3555" s="1">
        <v>2512</v>
      </c>
      <c r="F3555" s="1">
        <v>45</v>
      </c>
      <c r="G3555" s="1">
        <v>19627</v>
      </c>
      <c r="H3555" s="1">
        <v>0</v>
      </c>
      <c r="I3555" s="1">
        <v>0</v>
      </c>
    </row>
    <row r="3556" spans="1:9" x14ac:dyDescent="0.2">
      <c r="A3556" s="1">
        <v>95000151</v>
      </c>
      <c r="B3556" s="3" t="s">
        <v>22</v>
      </c>
      <c r="C3556" s="1">
        <v>50</v>
      </c>
      <c r="D3556" s="1">
        <v>2</v>
      </c>
      <c r="E3556" s="1">
        <v>2595</v>
      </c>
      <c r="F3556" s="1">
        <v>45</v>
      </c>
      <c r="G3556" s="1">
        <v>20272</v>
      </c>
      <c r="H3556" s="1">
        <v>0</v>
      </c>
      <c r="I3556" s="1">
        <v>0</v>
      </c>
    </row>
    <row r="3557" spans="1:9" x14ac:dyDescent="0.2">
      <c r="A3557" s="1">
        <v>90100152</v>
      </c>
      <c r="B3557" s="3" t="s">
        <v>22</v>
      </c>
      <c r="C3557" s="1">
        <v>1</v>
      </c>
      <c r="D3557" s="1">
        <v>2</v>
      </c>
      <c r="E3557" s="1">
        <v>360</v>
      </c>
      <c r="F3557" s="1">
        <v>45</v>
      </c>
      <c r="G3557" s="1">
        <v>2812</v>
      </c>
      <c r="H3557" s="1">
        <v>0</v>
      </c>
      <c r="I3557" s="1">
        <v>0</v>
      </c>
    </row>
    <row r="3558" spans="1:9" x14ac:dyDescent="0.2">
      <c r="A3558" s="1">
        <v>90200152</v>
      </c>
      <c r="B3558" s="3" t="s">
        <v>22</v>
      </c>
      <c r="C3558" s="1">
        <v>2</v>
      </c>
      <c r="D3558" s="1">
        <v>2</v>
      </c>
      <c r="E3558" s="1">
        <v>382</v>
      </c>
      <c r="F3558" s="1">
        <v>45</v>
      </c>
      <c r="G3558" s="1">
        <v>2988</v>
      </c>
      <c r="H3558" s="1">
        <v>0</v>
      </c>
      <c r="I3558" s="1">
        <v>0</v>
      </c>
    </row>
    <row r="3559" spans="1:9" x14ac:dyDescent="0.2">
      <c r="A3559" s="1">
        <v>90300152</v>
      </c>
      <c r="B3559" s="3" t="s">
        <v>22</v>
      </c>
      <c r="C3559" s="1">
        <v>3</v>
      </c>
      <c r="D3559" s="1">
        <v>2</v>
      </c>
      <c r="E3559" s="1">
        <v>405</v>
      </c>
      <c r="F3559" s="1">
        <v>45</v>
      </c>
      <c r="G3559" s="1">
        <v>3163</v>
      </c>
      <c r="H3559" s="1">
        <v>0</v>
      </c>
      <c r="I3559" s="1">
        <v>0</v>
      </c>
    </row>
    <row r="3560" spans="1:9" x14ac:dyDescent="0.2">
      <c r="A3560" s="1">
        <v>90400152</v>
      </c>
      <c r="B3560" s="3" t="s">
        <v>22</v>
      </c>
      <c r="C3560" s="1">
        <v>4</v>
      </c>
      <c r="D3560" s="1">
        <v>2</v>
      </c>
      <c r="E3560" s="1">
        <v>427</v>
      </c>
      <c r="F3560" s="1">
        <v>45</v>
      </c>
      <c r="G3560" s="1">
        <v>3339</v>
      </c>
      <c r="H3560" s="1">
        <v>0</v>
      </c>
      <c r="I3560" s="1">
        <v>0</v>
      </c>
    </row>
    <row r="3561" spans="1:9" x14ac:dyDescent="0.2">
      <c r="A3561" s="1">
        <v>90500152</v>
      </c>
      <c r="B3561" s="3" t="s">
        <v>22</v>
      </c>
      <c r="C3561" s="1">
        <v>5</v>
      </c>
      <c r="D3561" s="1">
        <v>2</v>
      </c>
      <c r="E3561" s="1">
        <v>450</v>
      </c>
      <c r="F3561" s="1">
        <v>45</v>
      </c>
      <c r="G3561" s="1">
        <v>3514</v>
      </c>
      <c r="H3561" s="1">
        <v>0</v>
      </c>
      <c r="I3561" s="1">
        <v>0</v>
      </c>
    </row>
    <row r="3562" spans="1:9" x14ac:dyDescent="0.2">
      <c r="A3562" s="1">
        <v>90600152</v>
      </c>
      <c r="B3562" s="3" t="s">
        <v>22</v>
      </c>
      <c r="C3562" s="1">
        <v>6</v>
      </c>
      <c r="D3562" s="1">
        <v>2</v>
      </c>
      <c r="E3562" s="1">
        <v>472</v>
      </c>
      <c r="F3562" s="1">
        <v>45</v>
      </c>
      <c r="G3562" s="1">
        <v>3690</v>
      </c>
      <c r="H3562" s="1">
        <v>0</v>
      </c>
      <c r="I3562" s="1">
        <v>0</v>
      </c>
    </row>
    <row r="3563" spans="1:9" x14ac:dyDescent="0.2">
      <c r="A3563" s="1">
        <v>90700152</v>
      </c>
      <c r="B3563" s="3" t="s">
        <v>22</v>
      </c>
      <c r="C3563" s="1">
        <v>7</v>
      </c>
      <c r="D3563" s="1">
        <v>2</v>
      </c>
      <c r="E3563" s="1">
        <v>505</v>
      </c>
      <c r="F3563" s="1">
        <v>45</v>
      </c>
      <c r="G3563" s="1">
        <v>3954</v>
      </c>
      <c r="H3563" s="1">
        <v>0</v>
      </c>
      <c r="I3563" s="1">
        <v>0</v>
      </c>
    </row>
    <row r="3564" spans="1:9" x14ac:dyDescent="0.2">
      <c r="A3564" s="1">
        <v>90800152</v>
      </c>
      <c r="B3564" s="3" t="s">
        <v>22</v>
      </c>
      <c r="C3564" s="1">
        <v>8</v>
      </c>
      <c r="D3564" s="1">
        <v>2</v>
      </c>
      <c r="E3564" s="1">
        <v>540</v>
      </c>
      <c r="F3564" s="1">
        <v>45</v>
      </c>
      <c r="G3564" s="1">
        <v>4218</v>
      </c>
      <c r="H3564" s="1">
        <v>0</v>
      </c>
      <c r="I3564" s="1">
        <v>0</v>
      </c>
    </row>
    <row r="3565" spans="1:9" x14ac:dyDescent="0.2">
      <c r="A3565" s="1">
        <v>90900152</v>
      </c>
      <c r="B3565" s="3" t="s">
        <v>22</v>
      </c>
      <c r="C3565" s="1">
        <v>9</v>
      </c>
      <c r="D3565" s="1">
        <v>2</v>
      </c>
      <c r="E3565" s="1">
        <v>573</v>
      </c>
      <c r="F3565" s="1">
        <v>45</v>
      </c>
      <c r="G3565" s="1">
        <v>4482</v>
      </c>
      <c r="H3565" s="1">
        <v>0</v>
      </c>
      <c r="I3565" s="1">
        <v>0</v>
      </c>
    </row>
    <row r="3566" spans="1:9" x14ac:dyDescent="0.2">
      <c r="A3566" s="1">
        <v>91000152</v>
      </c>
      <c r="B3566" s="3" t="s">
        <v>22</v>
      </c>
      <c r="C3566" s="1">
        <v>10</v>
      </c>
      <c r="D3566" s="1">
        <v>2</v>
      </c>
      <c r="E3566" s="1">
        <v>607</v>
      </c>
      <c r="F3566" s="1">
        <v>45</v>
      </c>
      <c r="G3566" s="1">
        <v>4746</v>
      </c>
      <c r="H3566" s="1">
        <v>0</v>
      </c>
      <c r="I3566" s="1">
        <v>0</v>
      </c>
    </row>
    <row r="3567" spans="1:9" x14ac:dyDescent="0.2">
      <c r="A3567" s="1">
        <v>91100152</v>
      </c>
      <c r="B3567" s="3" t="s">
        <v>22</v>
      </c>
      <c r="C3567" s="1">
        <v>11</v>
      </c>
      <c r="D3567" s="1">
        <v>2</v>
      </c>
      <c r="E3567" s="1">
        <v>640</v>
      </c>
      <c r="F3567" s="1">
        <v>45</v>
      </c>
      <c r="G3567" s="1">
        <v>5008</v>
      </c>
      <c r="H3567" s="1">
        <v>0</v>
      </c>
      <c r="I3567" s="1">
        <v>0</v>
      </c>
    </row>
    <row r="3568" spans="1:9" x14ac:dyDescent="0.2">
      <c r="A3568" s="1">
        <v>91200152</v>
      </c>
      <c r="B3568" s="3" t="s">
        <v>22</v>
      </c>
      <c r="C3568" s="1">
        <v>12</v>
      </c>
      <c r="D3568" s="1">
        <v>2</v>
      </c>
      <c r="E3568" s="1">
        <v>685</v>
      </c>
      <c r="F3568" s="1">
        <v>45</v>
      </c>
      <c r="G3568" s="1">
        <v>5361</v>
      </c>
      <c r="H3568" s="1">
        <v>0</v>
      </c>
      <c r="I3568" s="1">
        <v>0</v>
      </c>
    </row>
    <row r="3569" spans="1:9" x14ac:dyDescent="0.2">
      <c r="A3569" s="1">
        <v>91300152</v>
      </c>
      <c r="B3569" s="3" t="s">
        <v>22</v>
      </c>
      <c r="C3569" s="1">
        <v>13</v>
      </c>
      <c r="D3569" s="1">
        <v>2</v>
      </c>
      <c r="E3569" s="1">
        <v>730</v>
      </c>
      <c r="F3569" s="1">
        <v>45</v>
      </c>
      <c r="G3569" s="1">
        <v>5712</v>
      </c>
      <c r="H3569" s="1">
        <v>0</v>
      </c>
      <c r="I3569" s="1">
        <v>0</v>
      </c>
    </row>
    <row r="3570" spans="1:9" x14ac:dyDescent="0.2">
      <c r="A3570" s="1">
        <v>91400152</v>
      </c>
      <c r="B3570" s="3" t="s">
        <v>22</v>
      </c>
      <c r="C3570" s="1">
        <v>14</v>
      </c>
      <c r="D3570" s="1">
        <v>2</v>
      </c>
      <c r="E3570" s="1">
        <v>775</v>
      </c>
      <c r="F3570" s="1">
        <v>45</v>
      </c>
      <c r="G3570" s="1">
        <v>6063</v>
      </c>
      <c r="H3570" s="1">
        <v>0</v>
      </c>
      <c r="I3570" s="1">
        <v>0</v>
      </c>
    </row>
    <row r="3571" spans="1:9" x14ac:dyDescent="0.2">
      <c r="A3571" s="1">
        <v>91500152</v>
      </c>
      <c r="B3571" s="3" t="s">
        <v>22</v>
      </c>
      <c r="C3571" s="1">
        <v>15</v>
      </c>
      <c r="D3571" s="1">
        <v>2</v>
      </c>
      <c r="E3571" s="1">
        <v>820</v>
      </c>
      <c r="F3571" s="1">
        <v>45</v>
      </c>
      <c r="G3571" s="1">
        <v>6415</v>
      </c>
      <c r="H3571" s="1">
        <v>0</v>
      </c>
      <c r="I3571" s="1">
        <v>0</v>
      </c>
    </row>
    <row r="3572" spans="1:9" x14ac:dyDescent="0.2">
      <c r="A3572" s="1">
        <v>91600152</v>
      </c>
      <c r="B3572" s="3" t="s">
        <v>22</v>
      </c>
      <c r="C3572" s="1">
        <v>16</v>
      </c>
      <c r="D3572" s="1">
        <v>2</v>
      </c>
      <c r="E3572" s="1">
        <v>865</v>
      </c>
      <c r="F3572" s="1">
        <v>45</v>
      </c>
      <c r="G3572" s="1">
        <v>6766</v>
      </c>
      <c r="H3572" s="1">
        <v>0</v>
      </c>
      <c r="I3572" s="1">
        <v>0</v>
      </c>
    </row>
    <row r="3573" spans="1:9" x14ac:dyDescent="0.2">
      <c r="A3573" s="1">
        <v>91700152</v>
      </c>
      <c r="B3573" s="3" t="s">
        <v>22</v>
      </c>
      <c r="C3573" s="1">
        <v>17</v>
      </c>
      <c r="D3573" s="1">
        <v>2</v>
      </c>
      <c r="E3573" s="1">
        <v>922</v>
      </c>
      <c r="F3573" s="1">
        <v>45</v>
      </c>
      <c r="G3573" s="1">
        <v>7206</v>
      </c>
      <c r="H3573" s="1">
        <v>0</v>
      </c>
      <c r="I3573" s="1">
        <v>0</v>
      </c>
    </row>
    <row r="3574" spans="1:9" x14ac:dyDescent="0.2">
      <c r="A3574" s="1">
        <v>91800152</v>
      </c>
      <c r="B3574" s="3" t="s">
        <v>22</v>
      </c>
      <c r="C3574" s="1">
        <v>18</v>
      </c>
      <c r="D3574" s="1">
        <v>2</v>
      </c>
      <c r="E3574" s="1">
        <v>978</v>
      </c>
      <c r="F3574" s="1">
        <v>45</v>
      </c>
      <c r="G3574" s="1">
        <v>7645</v>
      </c>
      <c r="H3574" s="1">
        <v>0</v>
      </c>
      <c r="I3574" s="1">
        <v>0</v>
      </c>
    </row>
    <row r="3575" spans="1:9" x14ac:dyDescent="0.2">
      <c r="A3575" s="1">
        <v>91900152</v>
      </c>
      <c r="B3575" s="3" t="s">
        <v>22</v>
      </c>
      <c r="C3575" s="1">
        <v>19</v>
      </c>
      <c r="D3575" s="1">
        <v>2</v>
      </c>
      <c r="E3575" s="1">
        <v>1035</v>
      </c>
      <c r="F3575" s="1">
        <v>45</v>
      </c>
      <c r="G3575" s="1">
        <v>8085</v>
      </c>
      <c r="H3575" s="1">
        <v>0</v>
      </c>
      <c r="I3575" s="1">
        <v>0</v>
      </c>
    </row>
    <row r="3576" spans="1:9" x14ac:dyDescent="0.2">
      <c r="A3576" s="1">
        <v>92000152</v>
      </c>
      <c r="B3576" s="3" t="s">
        <v>22</v>
      </c>
      <c r="C3576" s="1">
        <v>20</v>
      </c>
      <c r="D3576" s="1">
        <v>2</v>
      </c>
      <c r="E3576" s="1">
        <v>1090</v>
      </c>
      <c r="F3576" s="1">
        <v>45</v>
      </c>
      <c r="G3576" s="1">
        <v>8524</v>
      </c>
      <c r="H3576" s="1">
        <v>0</v>
      </c>
      <c r="I3576" s="1">
        <v>0</v>
      </c>
    </row>
    <row r="3577" spans="1:9" x14ac:dyDescent="0.2">
      <c r="A3577" s="1">
        <v>92100152</v>
      </c>
      <c r="B3577" s="3" t="s">
        <v>22</v>
      </c>
      <c r="C3577" s="1">
        <v>21</v>
      </c>
      <c r="D3577" s="1">
        <v>2</v>
      </c>
      <c r="E3577" s="1">
        <v>1147</v>
      </c>
      <c r="F3577" s="1">
        <v>45</v>
      </c>
      <c r="G3577" s="1">
        <v>8964</v>
      </c>
      <c r="H3577" s="1">
        <v>0</v>
      </c>
      <c r="I3577" s="1">
        <v>0</v>
      </c>
    </row>
    <row r="3578" spans="1:9" x14ac:dyDescent="0.2">
      <c r="A3578" s="1">
        <v>92200152</v>
      </c>
      <c r="B3578" s="3" t="s">
        <v>22</v>
      </c>
      <c r="C3578" s="1">
        <v>22</v>
      </c>
      <c r="D3578" s="1">
        <v>2</v>
      </c>
      <c r="E3578" s="1">
        <v>1215</v>
      </c>
      <c r="F3578" s="1">
        <v>45</v>
      </c>
      <c r="G3578" s="1">
        <v>9492</v>
      </c>
      <c r="H3578" s="1">
        <v>0</v>
      </c>
      <c r="I3578" s="1">
        <v>0</v>
      </c>
    </row>
    <row r="3579" spans="1:9" x14ac:dyDescent="0.2">
      <c r="A3579" s="1">
        <v>92300152</v>
      </c>
      <c r="B3579" s="3" t="s">
        <v>22</v>
      </c>
      <c r="C3579" s="1">
        <v>23</v>
      </c>
      <c r="D3579" s="1">
        <v>2</v>
      </c>
      <c r="E3579" s="1">
        <v>1282</v>
      </c>
      <c r="F3579" s="1">
        <v>45</v>
      </c>
      <c r="G3579" s="1">
        <v>10018</v>
      </c>
      <c r="H3579" s="1">
        <v>0</v>
      </c>
      <c r="I3579" s="1">
        <v>0</v>
      </c>
    </row>
    <row r="3580" spans="1:9" x14ac:dyDescent="0.2">
      <c r="A3580" s="1">
        <v>92400152</v>
      </c>
      <c r="B3580" s="3" t="s">
        <v>22</v>
      </c>
      <c r="C3580" s="1">
        <v>24</v>
      </c>
      <c r="D3580" s="1">
        <v>2</v>
      </c>
      <c r="E3580" s="1">
        <v>1350</v>
      </c>
      <c r="F3580" s="1">
        <v>45</v>
      </c>
      <c r="G3580" s="1">
        <v>10546</v>
      </c>
      <c r="H3580" s="1">
        <v>0</v>
      </c>
      <c r="I3580" s="1">
        <v>0</v>
      </c>
    </row>
    <row r="3581" spans="1:9" x14ac:dyDescent="0.2">
      <c r="A3581" s="1">
        <v>92500152</v>
      </c>
      <c r="B3581" s="3" t="s">
        <v>22</v>
      </c>
      <c r="C3581" s="1">
        <v>25</v>
      </c>
      <c r="D3581" s="1">
        <v>2</v>
      </c>
      <c r="E3581" s="1">
        <v>1417</v>
      </c>
      <c r="F3581" s="1">
        <v>45</v>
      </c>
      <c r="G3581" s="1">
        <v>11073</v>
      </c>
      <c r="H3581" s="1">
        <v>0</v>
      </c>
      <c r="I3581" s="1">
        <v>0</v>
      </c>
    </row>
    <row r="3582" spans="1:9" x14ac:dyDescent="0.2">
      <c r="A3582" s="1">
        <v>92600152</v>
      </c>
      <c r="B3582" s="3" t="s">
        <v>22</v>
      </c>
      <c r="C3582" s="1">
        <v>26</v>
      </c>
      <c r="D3582" s="1">
        <v>2</v>
      </c>
      <c r="E3582" s="1">
        <v>1485</v>
      </c>
      <c r="F3582" s="1">
        <v>45</v>
      </c>
      <c r="G3582" s="1">
        <v>11601</v>
      </c>
      <c r="H3582" s="1">
        <v>0</v>
      </c>
      <c r="I3582" s="1">
        <v>0</v>
      </c>
    </row>
    <row r="3583" spans="1:9" x14ac:dyDescent="0.2">
      <c r="A3583" s="1">
        <v>92700152</v>
      </c>
      <c r="B3583" s="3" t="s">
        <v>22</v>
      </c>
      <c r="C3583" s="1">
        <v>27</v>
      </c>
      <c r="D3583" s="1">
        <v>2</v>
      </c>
      <c r="E3583" s="1">
        <v>1563</v>
      </c>
      <c r="F3583" s="1">
        <v>45</v>
      </c>
      <c r="G3583" s="1">
        <v>12216</v>
      </c>
      <c r="H3583" s="1">
        <v>0</v>
      </c>
      <c r="I3583" s="1">
        <v>0</v>
      </c>
    </row>
    <row r="3584" spans="1:9" x14ac:dyDescent="0.2">
      <c r="A3584" s="1">
        <v>92800152</v>
      </c>
      <c r="B3584" s="3" t="s">
        <v>22</v>
      </c>
      <c r="C3584" s="1">
        <v>28</v>
      </c>
      <c r="D3584" s="1">
        <v>2</v>
      </c>
      <c r="E3584" s="1">
        <v>1642</v>
      </c>
      <c r="F3584" s="1">
        <v>45</v>
      </c>
      <c r="G3584" s="1">
        <v>12831</v>
      </c>
      <c r="H3584" s="1">
        <v>0</v>
      </c>
      <c r="I3584" s="1">
        <v>0</v>
      </c>
    </row>
    <row r="3585" spans="1:9" x14ac:dyDescent="0.2">
      <c r="A3585" s="1">
        <v>92900152</v>
      </c>
      <c r="B3585" s="3" t="s">
        <v>22</v>
      </c>
      <c r="C3585" s="1">
        <v>29</v>
      </c>
      <c r="D3585" s="1">
        <v>2</v>
      </c>
      <c r="E3585" s="1">
        <v>1720</v>
      </c>
      <c r="F3585" s="1">
        <v>45</v>
      </c>
      <c r="G3585" s="1">
        <v>13446</v>
      </c>
      <c r="H3585" s="1">
        <v>0</v>
      </c>
      <c r="I3585" s="1">
        <v>0</v>
      </c>
    </row>
    <row r="3586" spans="1:9" x14ac:dyDescent="0.2">
      <c r="A3586" s="1">
        <v>93000152</v>
      </c>
      <c r="B3586" s="3" t="s">
        <v>22</v>
      </c>
      <c r="C3586" s="1">
        <v>30</v>
      </c>
      <c r="D3586" s="1">
        <v>2</v>
      </c>
      <c r="E3586" s="1">
        <v>1800</v>
      </c>
      <c r="F3586" s="1">
        <v>45</v>
      </c>
      <c r="G3586" s="1">
        <v>14062</v>
      </c>
      <c r="H3586" s="1">
        <v>0</v>
      </c>
      <c r="I3586" s="1">
        <v>0</v>
      </c>
    </row>
    <row r="3587" spans="1:9" x14ac:dyDescent="0.2">
      <c r="A3587" s="1">
        <v>93100152</v>
      </c>
      <c r="B3587" s="3" t="s">
        <v>22</v>
      </c>
      <c r="C3587" s="1">
        <v>31</v>
      </c>
      <c r="D3587" s="1">
        <v>2</v>
      </c>
      <c r="E3587" s="1">
        <v>1878</v>
      </c>
      <c r="F3587" s="1">
        <v>45</v>
      </c>
      <c r="G3587" s="1">
        <v>14677</v>
      </c>
      <c r="H3587" s="1">
        <v>0</v>
      </c>
      <c r="I3587" s="1">
        <v>0</v>
      </c>
    </row>
    <row r="3588" spans="1:9" x14ac:dyDescent="0.2">
      <c r="A3588" s="1">
        <v>93200152</v>
      </c>
      <c r="B3588" s="3" t="s">
        <v>22</v>
      </c>
      <c r="C3588" s="1">
        <v>32</v>
      </c>
      <c r="D3588" s="1">
        <v>2</v>
      </c>
      <c r="E3588" s="1">
        <v>1968</v>
      </c>
      <c r="F3588" s="1">
        <v>45</v>
      </c>
      <c r="G3588" s="1">
        <v>15379</v>
      </c>
      <c r="H3588" s="1">
        <v>0</v>
      </c>
      <c r="I3588" s="1">
        <v>0</v>
      </c>
    </row>
    <row r="3589" spans="1:9" x14ac:dyDescent="0.2">
      <c r="A3589" s="1">
        <v>93300152</v>
      </c>
      <c r="B3589" s="3" t="s">
        <v>22</v>
      </c>
      <c r="C3589" s="1">
        <v>33</v>
      </c>
      <c r="D3589" s="1">
        <v>2</v>
      </c>
      <c r="E3589" s="1">
        <v>2058</v>
      </c>
      <c r="F3589" s="1">
        <v>45</v>
      </c>
      <c r="G3589" s="1">
        <v>16083</v>
      </c>
      <c r="H3589" s="1">
        <v>0</v>
      </c>
      <c r="I3589" s="1">
        <v>0</v>
      </c>
    </row>
    <row r="3590" spans="1:9" x14ac:dyDescent="0.2">
      <c r="A3590" s="1">
        <v>93400152</v>
      </c>
      <c r="B3590" s="3" t="s">
        <v>22</v>
      </c>
      <c r="C3590" s="1">
        <v>34</v>
      </c>
      <c r="D3590" s="1">
        <v>2</v>
      </c>
      <c r="E3590" s="1">
        <v>2148</v>
      </c>
      <c r="F3590" s="1">
        <v>45</v>
      </c>
      <c r="G3590" s="1">
        <v>16786</v>
      </c>
      <c r="H3590" s="1">
        <v>0</v>
      </c>
      <c r="I3590" s="1">
        <v>0</v>
      </c>
    </row>
    <row r="3591" spans="1:9" x14ac:dyDescent="0.2">
      <c r="A3591" s="1">
        <v>93500152</v>
      </c>
      <c r="B3591" s="3" t="s">
        <v>22</v>
      </c>
      <c r="C3591" s="1">
        <v>35</v>
      </c>
      <c r="D3591" s="1">
        <v>2</v>
      </c>
      <c r="E3591" s="1">
        <v>2238</v>
      </c>
      <c r="F3591" s="1">
        <v>45</v>
      </c>
      <c r="G3591" s="1">
        <v>17490</v>
      </c>
      <c r="H3591" s="1">
        <v>0</v>
      </c>
      <c r="I3591" s="1">
        <v>0</v>
      </c>
    </row>
    <row r="3592" spans="1:9" x14ac:dyDescent="0.2">
      <c r="A3592" s="1">
        <v>93600152</v>
      </c>
      <c r="B3592" s="3" t="s">
        <v>22</v>
      </c>
      <c r="C3592" s="1">
        <v>36</v>
      </c>
      <c r="D3592" s="1">
        <v>2</v>
      </c>
      <c r="E3592" s="1">
        <v>2328</v>
      </c>
      <c r="F3592" s="1">
        <v>45</v>
      </c>
      <c r="G3592" s="1">
        <v>18192</v>
      </c>
      <c r="H3592" s="1">
        <v>0</v>
      </c>
      <c r="I3592" s="1">
        <v>0</v>
      </c>
    </row>
    <row r="3593" spans="1:9" x14ac:dyDescent="0.2">
      <c r="A3593" s="1">
        <v>93700152</v>
      </c>
      <c r="B3593" s="3" t="s">
        <v>22</v>
      </c>
      <c r="C3593" s="1">
        <v>37</v>
      </c>
      <c r="D3593" s="1">
        <v>2</v>
      </c>
      <c r="E3593" s="1">
        <v>2430</v>
      </c>
      <c r="F3593" s="1">
        <v>45</v>
      </c>
      <c r="G3593" s="1">
        <v>18984</v>
      </c>
      <c r="H3593" s="1">
        <v>0</v>
      </c>
      <c r="I3593" s="1">
        <v>0</v>
      </c>
    </row>
    <row r="3594" spans="1:9" x14ac:dyDescent="0.2">
      <c r="A3594" s="1">
        <v>93800152</v>
      </c>
      <c r="B3594" s="3" t="s">
        <v>22</v>
      </c>
      <c r="C3594" s="1">
        <v>38</v>
      </c>
      <c r="D3594" s="1">
        <v>2</v>
      </c>
      <c r="E3594" s="1">
        <v>2530</v>
      </c>
      <c r="F3594" s="1">
        <v>45</v>
      </c>
      <c r="G3594" s="1">
        <v>19774</v>
      </c>
      <c r="H3594" s="1">
        <v>0</v>
      </c>
      <c r="I3594" s="1">
        <v>0</v>
      </c>
    </row>
    <row r="3595" spans="1:9" x14ac:dyDescent="0.2">
      <c r="A3595" s="1">
        <v>93900152</v>
      </c>
      <c r="B3595" s="3" t="s">
        <v>22</v>
      </c>
      <c r="C3595" s="1">
        <v>39</v>
      </c>
      <c r="D3595" s="1">
        <v>2</v>
      </c>
      <c r="E3595" s="1">
        <v>2632</v>
      </c>
      <c r="F3595" s="1">
        <v>45</v>
      </c>
      <c r="G3595" s="1">
        <v>20565</v>
      </c>
      <c r="H3595" s="1">
        <v>0</v>
      </c>
      <c r="I3595" s="1">
        <v>0</v>
      </c>
    </row>
    <row r="3596" spans="1:9" x14ac:dyDescent="0.2">
      <c r="A3596" s="1">
        <v>94000152</v>
      </c>
      <c r="B3596" s="3" t="s">
        <v>22</v>
      </c>
      <c r="C3596" s="1">
        <v>40</v>
      </c>
      <c r="D3596" s="1">
        <v>2</v>
      </c>
      <c r="E3596" s="1">
        <v>2733</v>
      </c>
      <c r="F3596" s="1">
        <v>45</v>
      </c>
      <c r="G3596" s="1">
        <v>21357</v>
      </c>
      <c r="H3596" s="1">
        <v>0</v>
      </c>
      <c r="I3596" s="1">
        <v>0</v>
      </c>
    </row>
    <row r="3597" spans="1:9" x14ac:dyDescent="0.2">
      <c r="A3597" s="1">
        <v>94100152</v>
      </c>
      <c r="B3597" s="3" t="s">
        <v>22</v>
      </c>
      <c r="C3597" s="1">
        <v>41</v>
      </c>
      <c r="D3597" s="1">
        <v>2</v>
      </c>
      <c r="E3597" s="1">
        <v>2835</v>
      </c>
      <c r="F3597" s="1">
        <v>45</v>
      </c>
      <c r="G3597" s="1">
        <v>22147</v>
      </c>
      <c r="H3597" s="1">
        <v>0</v>
      </c>
      <c r="I3597" s="1">
        <v>0</v>
      </c>
    </row>
    <row r="3598" spans="1:9" x14ac:dyDescent="0.2">
      <c r="A3598" s="1">
        <v>94200152</v>
      </c>
      <c r="B3598" s="3" t="s">
        <v>22</v>
      </c>
      <c r="C3598" s="1">
        <v>42</v>
      </c>
      <c r="D3598" s="1">
        <v>2</v>
      </c>
      <c r="E3598" s="1">
        <v>2947</v>
      </c>
      <c r="F3598" s="1">
        <v>45</v>
      </c>
      <c r="G3598" s="1">
        <v>23026</v>
      </c>
      <c r="H3598" s="1">
        <v>0</v>
      </c>
      <c r="I3598" s="1">
        <v>0</v>
      </c>
    </row>
    <row r="3599" spans="1:9" x14ac:dyDescent="0.2">
      <c r="A3599" s="1">
        <v>94300152</v>
      </c>
      <c r="B3599" s="3" t="s">
        <v>22</v>
      </c>
      <c r="C3599" s="1">
        <v>43</v>
      </c>
      <c r="D3599" s="1">
        <v>2</v>
      </c>
      <c r="E3599" s="1">
        <v>3060</v>
      </c>
      <c r="F3599" s="1">
        <v>45</v>
      </c>
      <c r="G3599" s="1">
        <v>23905</v>
      </c>
      <c r="H3599" s="1">
        <v>0</v>
      </c>
      <c r="I3599" s="1">
        <v>0</v>
      </c>
    </row>
    <row r="3600" spans="1:9" x14ac:dyDescent="0.2">
      <c r="A3600" s="1">
        <v>94400152</v>
      </c>
      <c r="B3600" s="3" t="s">
        <v>22</v>
      </c>
      <c r="C3600" s="1">
        <v>44</v>
      </c>
      <c r="D3600" s="1">
        <v>2</v>
      </c>
      <c r="E3600" s="1">
        <v>3172</v>
      </c>
      <c r="F3600" s="1">
        <v>45</v>
      </c>
      <c r="G3600" s="1">
        <v>24784</v>
      </c>
      <c r="H3600" s="1">
        <v>0</v>
      </c>
      <c r="I3600" s="1">
        <v>0</v>
      </c>
    </row>
    <row r="3601" spans="1:9" x14ac:dyDescent="0.2">
      <c r="A3601" s="1">
        <v>94500152</v>
      </c>
      <c r="B3601" s="3" t="s">
        <v>22</v>
      </c>
      <c r="C3601" s="1">
        <v>45</v>
      </c>
      <c r="D3601" s="1">
        <v>2</v>
      </c>
      <c r="E3601" s="1">
        <v>3285</v>
      </c>
      <c r="F3601" s="1">
        <v>45</v>
      </c>
      <c r="G3601" s="1">
        <v>25663</v>
      </c>
      <c r="H3601" s="1">
        <v>0</v>
      </c>
      <c r="I3601" s="1">
        <v>0</v>
      </c>
    </row>
    <row r="3602" spans="1:9" x14ac:dyDescent="0.2">
      <c r="A3602" s="1">
        <v>94600152</v>
      </c>
      <c r="B3602" s="3" t="s">
        <v>22</v>
      </c>
      <c r="C3602" s="1">
        <v>46</v>
      </c>
      <c r="D3602" s="1">
        <v>2</v>
      </c>
      <c r="E3602" s="1">
        <v>3397</v>
      </c>
      <c r="F3602" s="1">
        <v>45</v>
      </c>
      <c r="G3602" s="1">
        <v>26542</v>
      </c>
      <c r="H3602" s="1">
        <v>0</v>
      </c>
      <c r="I3602" s="1">
        <v>0</v>
      </c>
    </row>
    <row r="3603" spans="1:9" x14ac:dyDescent="0.2">
      <c r="A3603" s="1">
        <v>94700152</v>
      </c>
      <c r="B3603" s="3" t="s">
        <v>22</v>
      </c>
      <c r="C3603" s="1">
        <v>47</v>
      </c>
      <c r="D3603" s="1">
        <v>2</v>
      </c>
      <c r="E3603" s="1">
        <v>3520</v>
      </c>
      <c r="F3603" s="1">
        <v>45</v>
      </c>
      <c r="G3603" s="1">
        <v>27508</v>
      </c>
      <c r="H3603" s="1">
        <v>0</v>
      </c>
      <c r="I3603" s="1">
        <v>0</v>
      </c>
    </row>
    <row r="3604" spans="1:9" x14ac:dyDescent="0.2">
      <c r="A3604" s="1">
        <v>94800152</v>
      </c>
      <c r="B3604" s="3" t="s">
        <v>22</v>
      </c>
      <c r="C3604" s="1">
        <v>48</v>
      </c>
      <c r="D3604" s="1">
        <v>2</v>
      </c>
      <c r="E3604" s="1">
        <v>3645</v>
      </c>
      <c r="F3604" s="1">
        <v>45</v>
      </c>
      <c r="G3604" s="1">
        <v>28476</v>
      </c>
      <c r="H3604" s="1">
        <v>0</v>
      </c>
      <c r="I3604" s="1">
        <v>0</v>
      </c>
    </row>
    <row r="3605" spans="1:9" x14ac:dyDescent="0.2">
      <c r="A3605" s="1">
        <v>94900152</v>
      </c>
      <c r="B3605" s="3" t="s">
        <v>22</v>
      </c>
      <c r="C3605" s="1">
        <v>49</v>
      </c>
      <c r="D3605" s="1">
        <v>2</v>
      </c>
      <c r="E3605" s="1">
        <v>3768</v>
      </c>
      <c r="F3605" s="1">
        <v>45</v>
      </c>
      <c r="G3605" s="1">
        <v>29442</v>
      </c>
      <c r="H3605" s="1">
        <v>0</v>
      </c>
      <c r="I3605" s="1">
        <v>0</v>
      </c>
    </row>
    <row r="3606" spans="1:9" x14ac:dyDescent="0.2">
      <c r="A3606" s="1">
        <v>95000152</v>
      </c>
      <c r="B3606" s="3" t="s">
        <v>22</v>
      </c>
      <c r="C3606" s="1">
        <v>50</v>
      </c>
      <c r="D3606" s="1">
        <v>2</v>
      </c>
      <c r="E3606" s="1">
        <v>3892</v>
      </c>
      <c r="F3606" s="1">
        <v>45</v>
      </c>
      <c r="G3606" s="1">
        <v>30409</v>
      </c>
      <c r="H3606" s="1">
        <v>0</v>
      </c>
      <c r="I3606" s="1">
        <v>0</v>
      </c>
    </row>
    <row r="3607" spans="1:9" x14ac:dyDescent="0.2">
      <c r="A3607" s="1">
        <v>90100153</v>
      </c>
      <c r="B3607" s="3" t="s">
        <v>22</v>
      </c>
      <c r="C3607" s="1">
        <v>1</v>
      </c>
      <c r="D3607" s="1">
        <v>2</v>
      </c>
      <c r="E3607" s="1">
        <v>540</v>
      </c>
      <c r="F3607" s="1">
        <v>45</v>
      </c>
      <c r="G3607" s="1">
        <v>4218</v>
      </c>
      <c r="H3607" s="1">
        <v>2250</v>
      </c>
      <c r="I3607" s="1">
        <v>0</v>
      </c>
    </row>
    <row r="3608" spans="1:9" x14ac:dyDescent="0.2">
      <c r="A3608" s="1">
        <v>90200153</v>
      </c>
      <c r="B3608" s="3" t="s">
        <v>22</v>
      </c>
      <c r="C3608" s="1">
        <v>2</v>
      </c>
      <c r="D3608" s="1">
        <v>2</v>
      </c>
      <c r="E3608" s="1">
        <v>573</v>
      </c>
      <c r="F3608" s="1">
        <v>45</v>
      </c>
      <c r="G3608" s="1">
        <v>4482</v>
      </c>
      <c r="H3608" s="1">
        <v>3150</v>
      </c>
      <c r="I3608" s="1">
        <v>2250</v>
      </c>
    </row>
    <row r="3609" spans="1:9" x14ac:dyDescent="0.2">
      <c r="A3609" s="1">
        <v>90300153</v>
      </c>
      <c r="B3609" s="3" t="s">
        <v>22</v>
      </c>
      <c r="C3609" s="1">
        <v>3</v>
      </c>
      <c r="D3609" s="1">
        <v>2</v>
      </c>
      <c r="E3609" s="1">
        <v>607</v>
      </c>
      <c r="F3609" s="1">
        <v>45</v>
      </c>
      <c r="G3609" s="1">
        <v>4746</v>
      </c>
      <c r="H3609" s="1">
        <v>4050</v>
      </c>
      <c r="I3609" s="1">
        <v>5400</v>
      </c>
    </row>
    <row r="3610" spans="1:9" x14ac:dyDescent="0.2">
      <c r="A3610" s="1">
        <v>90400153</v>
      </c>
      <c r="B3610" s="3" t="s">
        <v>22</v>
      </c>
      <c r="C3610" s="1">
        <v>4</v>
      </c>
      <c r="D3610" s="1">
        <v>2</v>
      </c>
      <c r="E3610" s="1">
        <v>640</v>
      </c>
      <c r="F3610" s="1">
        <v>45</v>
      </c>
      <c r="G3610" s="1">
        <v>5008</v>
      </c>
      <c r="H3610" s="1">
        <v>4950</v>
      </c>
      <c r="I3610" s="1">
        <v>9450</v>
      </c>
    </row>
    <row r="3611" spans="1:9" x14ac:dyDescent="0.2">
      <c r="A3611" s="1">
        <v>90500153</v>
      </c>
      <c r="B3611" s="3" t="s">
        <v>22</v>
      </c>
      <c r="C3611" s="1">
        <v>5</v>
      </c>
      <c r="D3611" s="1">
        <v>2</v>
      </c>
      <c r="E3611" s="1">
        <v>675</v>
      </c>
      <c r="F3611" s="1">
        <v>45</v>
      </c>
      <c r="G3611" s="1">
        <v>5272</v>
      </c>
      <c r="H3611" s="1">
        <v>5850</v>
      </c>
      <c r="I3611" s="1">
        <v>14400</v>
      </c>
    </row>
    <row r="3612" spans="1:9" x14ac:dyDescent="0.2">
      <c r="A3612" s="1">
        <v>90600153</v>
      </c>
      <c r="B3612" s="3" t="s">
        <v>22</v>
      </c>
      <c r="C3612" s="1">
        <v>6</v>
      </c>
      <c r="D3612" s="1">
        <v>2</v>
      </c>
      <c r="E3612" s="1">
        <v>708</v>
      </c>
      <c r="F3612" s="1">
        <v>45</v>
      </c>
      <c r="G3612" s="1">
        <v>5536</v>
      </c>
      <c r="H3612" s="1">
        <v>7350</v>
      </c>
      <c r="I3612" s="1">
        <v>20250</v>
      </c>
    </row>
    <row r="3613" spans="1:9" x14ac:dyDescent="0.2">
      <c r="A3613" s="1">
        <v>90700153</v>
      </c>
      <c r="B3613" s="3" t="s">
        <v>22</v>
      </c>
      <c r="C3613" s="1">
        <v>7</v>
      </c>
      <c r="D3613" s="1">
        <v>2</v>
      </c>
      <c r="E3613" s="1">
        <v>759</v>
      </c>
      <c r="F3613" s="1">
        <v>45</v>
      </c>
      <c r="G3613" s="1">
        <v>5931</v>
      </c>
      <c r="H3613" s="1">
        <v>8850</v>
      </c>
      <c r="I3613" s="1">
        <v>27600</v>
      </c>
    </row>
    <row r="3614" spans="1:9" x14ac:dyDescent="0.2">
      <c r="A3614" s="1">
        <v>90800153</v>
      </c>
      <c r="B3614" s="3" t="s">
        <v>22</v>
      </c>
      <c r="C3614" s="1">
        <v>8</v>
      </c>
      <c r="D3614" s="1">
        <v>2</v>
      </c>
      <c r="E3614" s="1">
        <v>810</v>
      </c>
      <c r="F3614" s="1">
        <v>45</v>
      </c>
      <c r="G3614" s="1">
        <v>6327</v>
      </c>
      <c r="H3614" s="1">
        <v>10350</v>
      </c>
      <c r="I3614" s="1">
        <v>36450</v>
      </c>
    </row>
    <row r="3615" spans="1:9" x14ac:dyDescent="0.2">
      <c r="A3615" s="1">
        <v>90900153</v>
      </c>
      <c r="B3615" s="3" t="s">
        <v>22</v>
      </c>
      <c r="C3615" s="1">
        <v>9</v>
      </c>
      <c r="D3615" s="1">
        <v>2</v>
      </c>
      <c r="E3615" s="1">
        <v>859</v>
      </c>
      <c r="F3615" s="1">
        <v>45</v>
      </c>
      <c r="G3615" s="1">
        <v>6723</v>
      </c>
      <c r="H3615" s="1">
        <v>11850</v>
      </c>
      <c r="I3615" s="1">
        <v>46800</v>
      </c>
    </row>
    <row r="3616" spans="1:9" x14ac:dyDescent="0.2">
      <c r="A3616" s="1">
        <v>91000153</v>
      </c>
      <c r="B3616" s="3" t="s">
        <v>22</v>
      </c>
      <c r="C3616" s="1">
        <v>10</v>
      </c>
      <c r="D3616" s="1">
        <v>2</v>
      </c>
      <c r="E3616" s="1">
        <v>910</v>
      </c>
      <c r="F3616" s="1">
        <v>45</v>
      </c>
      <c r="G3616" s="1">
        <v>7119</v>
      </c>
      <c r="H3616" s="1">
        <v>14250</v>
      </c>
      <c r="I3616" s="1">
        <v>58650</v>
      </c>
    </row>
    <row r="3617" spans="1:9" x14ac:dyDescent="0.2">
      <c r="A3617" s="1">
        <v>91100153</v>
      </c>
      <c r="B3617" s="3" t="s">
        <v>22</v>
      </c>
      <c r="C3617" s="1">
        <v>11</v>
      </c>
      <c r="D3617" s="1">
        <v>2</v>
      </c>
      <c r="E3617" s="1">
        <v>961</v>
      </c>
      <c r="F3617" s="1">
        <v>45</v>
      </c>
      <c r="G3617" s="1">
        <v>7513</v>
      </c>
      <c r="H3617" s="1">
        <v>16650</v>
      </c>
      <c r="I3617" s="1">
        <v>72900</v>
      </c>
    </row>
    <row r="3618" spans="1:9" x14ac:dyDescent="0.2">
      <c r="A3618" s="1">
        <v>91200153</v>
      </c>
      <c r="B3618" s="3" t="s">
        <v>22</v>
      </c>
      <c r="C3618" s="1">
        <v>12</v>
      </c>
      <c r="D3618" s="1">
        <v>2</v>
      </c>
      <c r="E3618" s="1">
        <v>1029</v>
      </c>
      <c r="F3618" s="1">
        <v>45</v>
      </c>
      <c r="G3618" s="1">
        <v>8040</v>
      </c>
      <c r="H3618" s="1">
        <v>19050</v>
      </c>
      <c r="I3618" s="1">
        <v>89550</v>
      </c>
    </row>
    <row r="3619" spans="1:9" x14ac:dyDescent="0.2">
      <c r="A3619" s="1">
        <v>91300153</v>
      </c>
      <c r="B3619" s="3" t="s">
        <v>22</v>
      </c>
      <c r="C3619" s="1">
        <v>13</v>
      </c>
      <c r="D3619" s="1">
        <v>2</v>
      </c>
      <c r="E3619" s="1">
        <v>1096</v>
      </c>
      <c r="F3619" s="1">
        <v>45</v>
      </c>
      <c r="G3619" s="1">
        <v>8568</v>
      </c>
      <c r="H3619" s="1">
        <v>21450</v>
      </c>
      <c r="I3619" s="1">
        <v>108600</v>
      </c>
    </row>
    <row r="3620" spans="1:9" x14ac:dyDescent="0.2">
      <c r="A3620" s="1">
        <v>91400153</v>
      </c>
      <c r="B3620" s="3" t="s">
        <v>22</v>
      </c>
      <c r="C3620" s="1">
        <v>14</v>
      </c>
      <c r="D3620" s="1">
        <v>2</v>
      </c>
      <c r="E3620" s="1">
        <v>1164</v>
      </c>
      <c r="F3620" s="1">
        <v>45</v>
      </c>
      <c r="G3620" s="1">
        <v>9096</v>
      </c>
      <c r="H3620" s="1">
        <v>25050</v>
      </c>
      <c r="I3620" s="1">
        <v>130050</v>
      </c>
    </row>
    <row r="3621" spans="1:9" x14ac:dyDescent="0.2">
      <c r="A3621" s="1">
        <v>91500153</v>
      </c>
      <c r="B3621" s="3" t="s">
        <v>22</v>
      </c>
      <c r="C3621" s="1">
        <v>15</v>
      </c>
      <c r="D3621" s="1">
        <v>2</v>
      </c>
      <c r="E3621" s="1">
        <v>1231</v>
      </c>
      <c r="F3621" s="1">
        <v>45</v>
      </c>
      <c r="G3621" s="1">
        <v>9622</v>
      </c>
      <c r="H3621" s="1">
        <v>28650</v>
      </c>
      <c r="I3621" s="1">
        <v>155100</v>
      </c>
    </row>
    <row r="3622" spans="1:9" x14ac:dyDescent="0.2">
      <c r="A3622" s="1">
        <v>91600153</v>
      </c>
      <c r="B3622" s="3" t="s">
        <v>22</v>
      </c>
      <c r="C3622" s="1">
        <v>16</v>
      </c>
      <c r="D3622" s="1">
        <v>2</v>
      </c>
      <c r="E3622" s="1">
        <v>1299</v>
      </c>
      <c r="F3622" s="1">
        <v>45</v>
      </c>
      <c r="G3622" s="1">
        <v>10150</v>
      </c>
      <c r="H3622" s="1">
        <v>32250</v>
      </c>
      <c r="I3622" s="1">
        <v>183750</v>
      </c>
    </row>
    <row r="3623" spans="1:9" x14ac:dyDescent="0.2">
      <c r="A3623" s="1">
        <v>91700153</v>
      </c>
      <c r="B3623" s="3" t="s">
        <v>22</v>
      </c>
      <c r="C3623" s="1">
        <v>17</v>
      </c>
      <c r="D3623" s="1">
        <v>2</v>
      </c>
      <c r="E3623" s="1">
        <v>1383</v>
      </c>
      <c r="F3623" s="1">
        <v>45</v>
      </c>
      <c r="G3623" s="1">
        <v>10810</v>
      </c>
      <c r="H3623" s="1">
        <v>35850</v>
      </c>
      <c r="I3623" s="1">
        <v>216000</v>
      </c>
    </row>
    <row r="3624" spans="1:9" x14ac:dyDescent="0.2">
      <c r="A3624" s="1">
        <v>91800153</v>
      </c>
      <c r="B3624" s="3" t="s">
        <v>22</v>
      </c>
      <c r="C3624" s="1">
        <v>18</v>
      </c>
      <c r="D3624" s="1">
        <v>2</v>
      </c>
      <c r="E3624" s="1">
        <v>1467</v>
      </c>
      <c r="F3624" s="1">
        <v>45</v>
      </c>
      <c r="G3624" s="1">
        <v>11469</v>
      </c>
      <c r="H3624" s="1">
        <v>40950</v>
      </c>
      <c r="I3624" s="1">
        <v>251850</v>
      </c>
    </row>
    <row r="3625" spans="1:9" x14ac:dyDescent="0.2">
      <c r="A3625" s="1">
        <v>91900153</v>
      </c>
      <c r="B3625" s="3" t="s">
        <v>22</v>
      </c>
      <c r="C3625" s="1">
        <v>19</v>
      </c>
      <c r="D3625" s="1">
        <v>2</v>
      </c>
      <c r="E3625" s="1">
        <v>1552</v>
      </c>
      <c r="F3625" s="1">
        <v>45</v>
      </c>
      <c r="G3625" s="1">
        <v>12127</v>
      </c>
      <c r="H3625" s="1">
        <v>46050</v>
      </c>
      <c r="I3625" s="1">
        <v>292800</v>
      </c>
    </row>
    <row r="3626" spans="1:9" x14ac:dyDescent="0.2">
      <c r="A3626" s="1">
        <v>92000153</v>
      </c>
      <c r="B3626" s="3" t="s">
        <v>22</v>
      </c>
      <c r="C3626" s="1">
        <v>20</v>
      </c>
      <c r="D3626" s="1">
        <v>2</v>
      </c>
      <c r="E3626" s="1">
        <v>1636</v>
      </c>
      <c r="F3626" s="1">
        <v>45</v>
      </c>
      <c r="G3626" s="1">
        <v>12787</v>
      </c>
      <c r="H3626" s="1">
        <v>51150</v>
      </c>
      <c r="I3626" s="1">
        <v>338850</v>
      </c>
    </row>
    <row r="3627" spans="1:9" x14ac:dyDescent="0.2">
      <c r="A3627" s="1">
        <v>92100153</v>
      </c>
      <c r="B3627" s="3" t="s">
        <v>22</v>
      </c>
      <c r="C3627" s="1">
        <v>21</v>
      </c>
      <c r="D3627" s="1">
        <v>2</v>
      </c>
      <c r="E3627" s="1">
        <v>1720</v>
      </c>
      <c r="F3627" s="1">
        <v>45</v>
      </c>
      <c r="G3627" s="1">
        <v>13446</v>
      </c>
      <c r="H3627" s="1">
        <v>56250</v>
      </c>
      <c r="I3627" s="1">
        <v>390000</v>
      </c>
    </row>
    <row r="3628" spans="1:9" x14ac:dyDescent="0.2">
      <c r="A3628" s="1">
        <v>92200153</v>
      </c>
      <c r="B3628" s="3" t="s">
        <v>22</v>
      </c>
      <c r="C3628" s="1">
        <v>22</v>
      </c>
      <c r="D3628" s="1">
        <v>2</v>
      </c>
      <c r="E3628" s="1">
        <v>1822</v>
      </c>
      <c r="F3628" s="1">
        <v>45</v>
      </c>
      <c r="G3628" s="1">
        <v>14238</v>
      </c>
      <c r="H3628" s="1">
        <v>63150</v>
      </c>
      <c r="I3628" s="1">
        <v>446250</v>
      </c>
    </row>
    <row r="3629" spans="1:9" x14ac:dyDescent="0.2">
      <c r="A3629" s="1">
        <v>92300153</v>
      </c>
      <c r="B3629" s="3" t="s">
        <v>22</v>
      </c>
      <c r="C3629" s="1">
        <v>23</v>
      </c>
      <c r="D3629" s="1">
        <v>2</v>
      </c>
      <c r="E3629" s="1">
        <v>1923</v>
      </c>
      <c r="F3629" s="1">
        <v>45</v>
      </c>
      <c r="G3629" s="1">
        <v>15028</v>
      </c>
      <c r="H3629" s="1">
        <v>70050</v>
      </c>
      <c r="I3629" s="1">
        <v>509400</v>
      </c>
    </row>
    <row r="3630" spans="1:9" x14ac:dyDescent="0.2">
      <c r="A3630" s="1">
        <v>92400153</v>
      </c>
      <c r="B3630" s="3" t="s">
        <v>22</v>
      </c>
      <c r="C3630" s="1">
        <v>24</v>
      </c>
      <c r="D3630" s="1">
        <v>2</v>
      </c>
      <c r="E3630" s="1">
        <v>2025</v>
      </c>
      <c r="F3630" s="1">
        <v>45</v>
      </c>
      <c r="G3630" s="1">
        <v>15819</v>
      </c>
      <c r="H3630" s="1">
        <v>76950</v>
      </c>
      <c r="I3630" s="1">
        <v>579450</v>
      </c>
    </row>
    <row r="3631" spans="1:9" x14ac:dyDescent="0.2">
      <c r="A3631" s="1">
        <v>92500153</v>
      </c>
      <c r="B3631" s="3" t="s">
        <v>22</v>
      </c>
      <c r="C3631" s="1">
        <v>25</v>
      </c>
      <c r="D3631" s="1">
        <v>2</v>
      </c>
      <c r="E3631" s="1">
        <v>2125</v>
      </c>
      <c r="F3631" s="1">
        <v>45</v>
      </c>
      <c r="G3631" s="1">
        <v>16611</v>
      </c>
      <c r="H3631" s="1">
        <v>83850</v>
      </c>
      <c r="I3631" s="1">
        <v>656400</v>
      </c>
    </row>
    <row r="3632" spans="1:9" x14ac:dyDescent="0.2">
      <c r="A3632" s="1">
        <v>92600153</v>
      </c>
      <c r="B3632" s="3" t="s">
        <v>22</v>
      </c>
      <c r="C3632" s="1">
        <v>26</v>
      </c>
      <c r="D3632" s="1">
        <v>2</v>
      </c>
      <c r="E3632" s="1">
        <v>2227</v>
      </c>
      <c r="F3632" s="1">
        <v>45</v>
      </c>
      <c r="G3632" s="1">
        <v>17401</v>
      </c>
      <c r="H3632" s="1">
        <v>92850</v>
      </c>
      <c r="I3632" s="1">
        <v>740250</v>
      </c>
    </row>
    <row r="3633" spans="1:9" x14ac:dyDescent="0.2">
      <c r="A3633" s="1">
        <v>92700153</v>
      </c>
      <c r="B3633" s="3" t="s">
        <v>22</v>
      </c>
      <c r="C3633" s="1">
        <v>27</v>
      </c>
      <c r="D3633" s="1">
        <v>2</v>
      </c>
      <c r="E3633" s="1">
        <v>2344</v>
      </c>
      <c r="F3633" s="1">
        <v>45</v>
      </c>
      <c r="G3633" s="1">
        <v>18324</v>
      </c>
      <c r="H3633" s="1">
        <v>101850</v>
      </c>
      <c r="I3633" s="1">
        <v>833100</v>
      </c>
    </row>
    <row r="3634" spans="1:9" x14ac:dyDescent="0.2">
      <c r="A3634" s="1">
        <v>92800153</v>
      </c>
      <c r="B3634" s="3" t="s">
        <v>22</v>
      </c>
      <c r="C3634" s="1">
        <v>28</v>
      </c>
      <c r="D3634" s="1">
        <v>2</v>
      </c>
      <c r="E3634" s="1">
        <v>2463</v>
      </c>
      <c r="F3634" s="1">
        <v>45</v>
      </c>
      <c r="G3634" s="1">
        <v>19248</v>
      </c>
      <c r="H3634" s="1">
        <v>110850</v>
      </c>
      <c r="I3634" s="1">
        <v>934950</v>
      </c>
    </row>
    <row r="3635" spans="1:9" x14ac:dyDescent="0.2">
      <c r="A3635" s="1">
        <v>92900153</v>
      </c>
      <c r="B3635" s="3" t="s">
        <v>22</v>
      </c>
      <c r="C3635" s="1">
        <v>29</v>
      </c>
      <c r="D3635" s="1">
        <v>2</v>
      </c>
      <c r="E3635" s="1">
        <v>2581</v>
      </c>
      <c r="F3635" s="1">
        <v>45</v>
      </c>
      <c r="G3635" s="1">
        <v>20169</v>
      </c>
      <c r="H3635" s="1">
        <v>119850</v>
      </c>
      <c r="I3635" s="1">
        <v>1045800</v>
      </c>
    </row>
    <row r="3636" spans="1:9" x14ac:dyDescent="0.2">
      <c r="A3636" s="1">
        <v>93000153</v>
      </c>
      <c r="B3636" s="3" t="s">
        <v>22</v>
      </c>
      <c r="C3636" s="1">
        <v>30</v>
      </c>
      <c r="D3636" s="1">
        <v>2</v>
      </c>
      <c r="E3636" s="1">
        <v>2700</v>
      </c>
      <c r="F3636" s="1">
        <v>45</v>
      </c>
      <c r="G3636" s="1">
        <v>21093</v>
      </c>
      <c r="H3636" s="1">
        <v>131250</v>
      </c>
      <c r="I3636" s="1">
        <v>1165650</v>
      </c>
    </row>
    <row r="3637" spans="1:9" x14ac:dyDescent="0.2">
      <c r="A3637" s="1">
        <v>93100153</v>
      </c>
      <c r="B3637" s="3" t="s">
        <v>22</v>
      </c>
      <c r="C3637" s="1">
        <v>31</v>
      </c>
      <c r="D3637" s="1">
        <v>2</v>
      </c>
      <c r="E3637" s="1">
        <v>2817</v>
      </c>
      <c r="F3637" s="1">
        <v>45</v>
      </c>
      <c r="G3637" s="1">
        <v>22015</v>
      </c>
      <c r="H3637" s="1">
        <v>142650</v>
      </c>
      <c r="I3637" s="1">
        <v>1296900</v>
      </c>
    </row>
    <row r="3638" spans="1:9" x14ac:dyDescent="0.2">
      <c r="A3638" s="1">
        <v>93200153</v>
      </c>
      <c r="B3638" s="3" t="s">
        <v>22</v>
      </c>
      <c r="C3638" s="1">
        <v>32</v>
      </c>
      <c r="D3638" s="1">
        <v>2</v>
      </c>
      <c r="E3638" s="1">
        <v>2952</v>
      </c>
      <c r="F3638" s="1">
        <v>45</v>
      </c>
      <c r="G3638" s="1">
        <v>23070</v>
      </c>
      <c r="H3638" s="1">
        <v>154050</v>
      </c>
      <c r="I3638" s="1">
        <v>1439550</v>
      </c>
    </row>
    <row r="3639" spans="1:9" x14ac:dyDescent="0.2">
      <c r="A3639" s="1">
        <v>93300153</v>
      </c>
      <c r="B3639" s="3" t="s">
        <v>22</v>
      </c>
      <c r="C3639" s="1">
        <v>33</v>
      </c>
      <c r="D3639" s="1">
        <v>2</v>
      </c>
      <c r="E3639" s="1">
        <v>3087</v>
      </c>
      <c r="F3639" s="1">
        <v>45</v>
      </c>
      <c r="G3639" s="1">
        <v>24124</v>
      </c>
      <c r="H3639" s="1">
        <v>165450</v>
      </c>
      <c r="I3639" s="1">
        <v>1593600</v>
      </c>
    </row>
    <row r="3640" spans="1:9" x14ac:dyDescent="0.2">
      <c r="A3640" s="1">
        <v>93400153</v>
      </c>
      <c r="B3640" s="3" t="s">
        <v>22</v>
      </c>
      <c r="C3640" s="1">
        <v>34</v>
      </c>
      <c r="D3640" s="1">
        <v>2</v>
      </c>
      <c r="E3640" s="1">
        <v>3222</v>
      </c>
      <c r="F3640" s="1">
        <v>45</v>
      </c>
      <c r="G3640" s="1">
        <v>25179</v>
      </c>
      <c r="H3640" s="1">
        <v>179550</v>
      </c>
      <c r="I3640" s="1">
        <v>1759050</v>
      </c>
    </row>
    <row r="3641" spans="1:9" x14ac:dyDescent="0.2">
      <c r="A3641" s="1">
        <v>93500153</v>
      </c>
      <c r="B3641" s="3" t="s">
        <v>22</v>
      </c>
      <c r="C3641" s="1">
        <v>35</v>
      </c>
      <c r="D3641" s="1">
        <v>2</v>
      </c>
      <c r="E3641" s="1">
        <v>3357</v>
      </c>
      <c r="F3641" s="1">
        <v>45</v>
      </c>
      <c r="G3641" s="1">
        <v>26233</v>
      </c>
      <c r="H3641" s="1">
        <v>193650</v>
      </c>
      <c r="I3641" s="1">
        <v>1938600</v>
      </c>
    </row>
    <row r="3642" spans="1:9" x14ac:dyDescent="0.2">
      <c r="A3642" s="1">
        <v>93600153</v>
      </c>
      <c r="B3642" s="3" t="s">
        <v>22</v>
      </c>
      <c r="C3642" s="1">
        <v>36</v>
      </c>
      <c r="D3642" s="1">
        <v>2</v>
      </c>
      <c r="E3642" s="1">
        <v>3492</v>
      </c>
      <c r="F3642" s="1">
        <v>45</v>
      </c>
      <c r="G3642" s="1">
        <v>27288</v>
      </c>
      <c r="H3642" s="1">
        <v>207750</v>
      </c>
      <c r="I3642" s="1">
        <v>2132250</v>
      </c>
    </row>
    <row r="3643" spans="1:9" x14ac:dyDescent="0.2">
      <c r="A3643" s="1">
        <v>93700153</v>
      </c>
      <c r="B3643" s="3" t="s">
        <v>22</v>
      </c>
      <c r="C3643" s="1">
        <v>37</v>
      </c>
      <c r="D3643" s="1">
        <v>2</v>
      </c>
      <c r="E3643" s="1">
        <v>3645</v>
      </c>
      <c r="F3643" s="1">
        <v>45</v>
      </c>
      <c r="G3643" s="1">
        <v>28476</v>
      </c>
      <c r="H3643" s="1">
        <v>221850</v>
      </c>
      <c r="I3643" s="1">
        <v>2340000</v>
      </c>
    </row>
    <row r="3644" spans="1:9" x14ac:dyDescent="0.2">
      <c r="A3644" s="1">
        <v>93800153</v>
      </c>
      <c r="B3644" s="3" t="s">
        <v>22</v>
      </c>
      <c r="C3644" s="1">
        <v>38</v>
      </c>
      <c r="D3644" s="1">
        <v>2</v>
      </c>
      <c r="E3644" s="1">
        <v>3796</v>
      </c>
      <c r="F3644" s="1">
        <v>45</v>
      </c>
      <c r="G3644" s="1">
        <v>29662</v>
      </c>
      <c r="H3644" s="1">
        <v>238950</v>
      </c>
      <c r="I3644" s="1">
        <v>2561850</v>
      </c>
    </row>
    <row r="3645" spans="1:9" x14ac:dyDescent="0.2">
      <c r="A3645" s="1">
        <v>93900153</v>
      </c>
      <c r="B3645" s="3" t="s">
        <v>22</v>
      </c>
      <c r="C3645" s="1">
        <v>39</v>
      </c>
      <c r="D3645" s="1">
        <v>2</v>
      </c>
      <c r="E3645" s="1">
        <v>3948</v>
      </c>
      <c r="F3645" s="1">
        <v>45</v>
      </c>
      <c r="G3645" s="1">
        <v>30849</v>
      </c>
      <c r="H3645" s="1">
        <v>256050</v>
      </c>
      <c r="I3645" s="1">
        <v>2800800</v>
      </c>
    </row>
    <row r="3646" spans="1:9" x14ac:dyDescent="0.2">
      <c r="A3646" s="1">
        <v>94000153</v>
      </c>
      <c r="B3646" s="3" t="s">
        <v>22</v>
      </c>
      <c r="C3646" s="1">
        <v>40</v>
      </c>
      <c r="D3646" s="1">
        <v>2</v>
      </c>
      <c r="E3646" s="1">
        <v>4099</v>
      </c>
      <c r="F3646" s="1">
        <v>45</v>
      </c>
      <c r="G3646" s="1">
        <v>32035</v>
      </c>
      <c r="H3646" s="1">
        <v>273150</v>
      </c>
      <c r="I3646" s="1">
        <v>3056850</v>
      </c>
    </row>
    <row r="3647" spans="1:9" x14ac:dyDescent="0.2">
      <c r="A3647" s="1">
        <v>94100153</v>
      </c>
      <c r="B3647" s="3" t="s">
        <v>22</v>
      </c>
      <c r="C3647" s="1">
        <v>41</v>
      </c>
      <c r="D3647" s="1">
        <v>2</v>
      </c>
      <c r="E3647" s="1">
        <v>4252</v>
      </c>
      <c r="F3647" s="1">
        <v>45</v>
      </c>
      <c r="G3647" s="1">
        <v>33222</v>
      </c>
      <c r="H3647" s="1">
        <v>290250</v>
      </c>
      <c r="I3647" s="1">
        <v>3330000</v>
      </c>
    </row>
    <row r="3648" spans="1:9" x14ac:dyDescent="0.2">
      <c r="A3648" s="1">
        <v>94200153</v>
      </c>
      <c r="B3648" s="3" t="s">
        <v>22</v>
      </c>
      <c r="C3648" s="1">
        <v>42</v>
      </c>
      <c r="D3648" s="1">
        <v>2</v>
      </c>
      <c r="E3648" s="1">
        <v>4420</v>
      </c>
      <c r="F3648" s="1">
        <v>45</v>
      </c>
      <c r="G3648" s="1">
        <v>34540</v>
      </c>
      <c r="H3648" s="1">
        <v>310650</v>
      </c>
      <c r="I3648" s="1">
        <v>3620250</v>
      </c>
    </row>
    <row r="3649" spans="1:9" x14ac:dyDescent="0.2">
      <c r="A3649" s="1">
        <v>94300153</v>
      </c>
      <c r="B3649" s="3" t="s">
        <v>22</v>
      </c>
      <c r="C3649" s="1">
        <v>43</v>
      </c>
      <c r="D3649" s="1">
        <v>2</v>
      </c>
      <c r="E3649" s="1">
        <v>4590</v>
      </c>
      <c r="F3649" s="1">
        <v>45</v>
      </c>
      <c r="G3649" s="1">
        <v>35859</v>
      </c>
      <c r="H3649" s="1">
        <v>331050</v>
      </c>
      <c r="I3649" s="1">
        <v>3930900</v>
      </c>
    </row>
    <row r="3650" spans="1:9" x14ac:dyDescent="0.2">
      <c r="A3650" s="1">
        <v>94400153</v>
      </c>
      <c r="B3650" s="3" t="s">
        <v>22</v>
      </c>
      <c r="C3650" s="1">
        <v>44</v>
      </c>
      <c r="D3650" s="1">
        <v>2</v>
      </c>
      <c r="E3650" s="1">
        <v>4758</v>
      </c>
      <c r="F3650" s="1">
        <v>45</v>
      </c>
      <c r="G3650" s="1">
        <v>37177</v>
      </c>
      <c r="H3650" s="1">
        <v>351450</v>
      </c>
      <c r="I3650" s="1">
        <v>4261950</v>
      </c>
    </row>
    <row r="3651" spans="1:9" x14ac:dyDescent="0.2">
      <c r="A3651" s="1">
        <v>94500153</v>
      </c>
      <c r="B3651" s="3" t="s">
        <v>22</v>
      </c>
      <c r="C3651" s="1">
        <v>45</v>
      </c>
      <c r="D3651" s="1">
        <v>2</v>
      </c>
      <c r="E3651" s="1">
        <v>4927</v>
      </c>
      <c r="F3651" s="1">
        <v>45</v>
      </c>
      <c r="G3651" s="1">
        <v>38496</v>
      </c>
      <c r="H3651" s="1">
        <v>371850</v>
      </c>
      <c r="I3651" s="1">
        <v>4613400</v>
      </c>
    </row>
    <row r="3652" spans="1:9" x14ac:dyDescent="0.2">
      <c r="A3652" s="1">
        <v>94600153</v>
      </c>
      <c r="B3652" s="3" t="s">
        <v>22</v>
      </c>
      <c r="C3652" s="1">
        <v>46</v>
      </c>
      <c r="D3652" s="1">
        <v>2</v>
      </c>
      <c r="E3652" s="1">
        <v>5095</v>
      </c>
      <c r="F3652" s="1">
        <v>45</v>
      </c>
      <c r="G3652" s="1">
        <v>39813</v>
      </c>
      <c r="H3652" s="1">
        <v>395850</v>
      </c>
      <c r="I3652" s="1">
        <v>4985250</v>
      </c>
    </row>
    <row r="3653" spans="1:9" x14ac:dyDescent="0.2">
      <c r="A3653" s="1">
        <v>94700153</v>
      </c>
      <c r="B3653" s="3" t="s">
        <v>22</v>
      </c>
      <c r="C3653" s="1">
        <v>47</v>
      </c>
      <c r="D3653" s="1">
        <v>2</v>
      </c>
      <c r="E3653" s="1">
        <v>5281</v>
      </c>
      <c r="F3653" s="1">
        <v>45</v>
      </c>
      <c r="G3653" s="1">
        <v>41263</v>
      </c>
      <c r="H3653" s="1">
        <v>419850</v>
      </c>
      <c r="I3653" s="1">
        <v>5381100</v>
      </c>
    </row>
    <row r="3654" spans="1:9" x14ac:dyDescent="0.2">
      <c r="A3654" s="1">
        <v>94800153</v>
      </c>
      <c r="B3654" s="3" t="s">
        <v>22</v>
      </c>
      <c r="C3654" s="1">
        <v>48</v>
      </c>
      <c r="D3654" s="1">
        <v>2</v>
      </c>
      <c r="E3654" s="1">
        <v>5467</v>
      </c>
      <c r="F3654" s="1">
        <v>45</v>
      </c>
      <c r="G3654" s="1">
        <v>42714</v>
      </c>
      <c r="H3654" s="1">
        <v>443850</v>
      </c>
      <c r="I3654" s="1">
        <v>5800950</v>
      </c>
    </row>
    <row r="3655" spans="1:9" x14ac:dyDescent="0.2">
      <c r="A3655" s="1">
        <v>94900153</v>
      </c>
      <c r="B3655" s="3" t="s">
        <v>22</v>
      </c>
      <c r="C3655" s="1">
        <v>49</v>
      </c>
      <c r="D3655" s="1">
        <v>2</v>
      </c>
      <c r="E3655" s="1">
        <v>5652</v>
      </c>
      <c r="F3655" s="1">
        <v>45</v>
      </c>
      <c r="G3655" s="1">
        <v>44163</v>
      </c>
      <c r="H3655" s="1">
        <v>467850</v>
      </c>
      <c r="I3655" s="1">
        <v>6244800</v>
      </c>
    </row>
    <row r="3656" spans="1:9" x14ac:dyDescent="0.2">
      <c r="A3656" s="1">
        <v>95000153</v>
      </c>
      <c r="B3656" s="3" t="s">
        <v>22</v>
      </c>
      <c r="C3656" s="1">
        <v>50</v>
      </c>
      <c r="D3656" s="1">
        <v>2</v>
      </c>
      <c r="E3656" s="1">
        <v>5838</v>
      </c>
      <c r="F3656" s="1">
        <v>45</v>
      </c>
      <c r="G3656" s="1">
        <v>45615</v>
      </c>
      <c r="H3656" s="1">
        <v>495750</v>
      </c>
      <c r="I3656" s="1">
        <v>6712650</v>
      </c>
    </row>
    <row r="3657" spans="1:9" x14ac:dyDescent="0.2">
      <c r="A3657" s="1">
        <v>90100154</v>
      </c>
      <c r="B3657" s="3" t="s">
        <v>22</v>
      </c>
      <c r="C3657" s="1">
        <v>1</v>
      </c>
      <c r="D3657" s="1">
        <v>2</v>
      </c>
      <c r="E3657" s="1">
        <v>960</v>
      </c>
      <c r="F3657" s="1">
        <v>45</v>
      </c>
      <c r="G3657" s="1">
        <v>7500</v>
      </c>
      <c r="H3657" s="1">
        <v>3948</v>
      </c>
      <c r="I3657" s="1">
        <v>0</v>
      </c>
    </row>
    <row r="3658" spans="1:9" x14ac:dyDescent="0.2">
      <c r="A3658" s="1">
        <v>90200154</v>
      </c>
      <c r="B3658" s="3" t="s">
        <v>22</v>
      </c>
      <c r="C3658" s="1">
        <v>2</v>
      </c>
      <c r="D3658" s="1">
        <v>2</v>
      </c>
      <c r="E3658" s="1">
        <v>1020</v>
      </c>
      <c r="F3658" s="1">
        <v>45</v>
      </c>
      <c r="G3658" s="1">
        <v>7968</v>
      </c>
      <c r="H3658" s="1">
        <v>5528</v>
      </c>
      <c r="I3658" s="1">
        <v>3948</v>
      </c>
    </row>
    <row r="3659" spans="1:9" x14ac:dyDescent="0.2">
      <c r="A3659" s="1">
        <v>90300154</v>
      </c>
      <c r="B3659" s="3" t="s">
        <v>22</v>
      </c>
      <c r="C3659" s="1">
        <v>3</v>
      </c>
      <c r="D3659" s="1">
        <v>2</v>
      </c>
      <c r="E3659" s="1">
        <v>1080</v>
      </c>
      <c r="F3659" s="1">
        <v>45</v>
      </c>
      <c r="G3659" s="1">
        <v>8437</v>
      </c>
      <c r="H3659" s="1">
        <v>7107</v>
      </c>
      <c r="I3659" s="1">
        <v>9476</v>
      </c>
    </row>
    <row r="3660" spans="1:9" x14ac:dyDescent="0.2">
      <c r="A3660" s="1">
        <v>90400154</v>
      </c>
      <c r="B3660" s="3" t="s">
        <v>22</v>
      </c>
      <c r="C3660" s="1">
        <v>4</v>
      </c>
      <c r="D3660" s="1">
        <v>2</v>
      </c>
      <c r="E3660" s="1">
        <v>1140</v>
      </c>
      <c r="F3660" s="1">
        <v>45</v>
      </c>
      <c r="G3660" s="1">
        <v>8905</v>
      </c>
      <c r="H3660" s="1">
        <v>8687</v>
      </c>
      <c r="I3660" s="1">
        <v>16583</v>
      </c>
    </row>
    <row r="3661" spans="1:9" x14ac:dyDescent="0.2">
      <c r="A3661" s="1">
        <v>90500154</v>
      </c>
      <c r="B3661" s="3" t="s">
        <v>22</v>
      </c>
      <c r="C3661" s="1">
        <v>5</v>
      </c>
      <c r="D3661" s="1">
        <v>2</v>
      </c>
      <c r="E3661" s="1">
        <v>1200</v>
      </c>
      <c r="F3661" s="1">
        <v>45</v>
      </c>
      <c r="G3661" s="1">
        <v>9375</v>
      </c>
      <c r="H3661" s="1">
        <v>10266</v>
      </c>
      <c r="I3661" s="1">
        <v>25270</v>
      </c>
    </row>
    <row r="3662" spans="1:9" x14ac:dyDescent="0.2">
      <c r="A3662" s="1">
        <v>90600154</v>
      </c>
      <c r="B3662" s="3" t="s">
        <v>22</v>
      </c>
      <c r="C3662" s="1">
        <v>6</v>
      </c>
      <c r="D3662" s="1">
        <v>2</v>
      </c>
      <c r="E3662" s="1">
        <v>1260</v>
      </c>
      <c r="F3662" s="1">
        <v>45</v>
      </c>
      <c r="G3662" s="1">
        <v>9843</v>
      </c>
      <c r="H3662" s="1">
        <v>12899</v>
      </c>
      <c r="I3662" s="1">
        <v>35536</v>
      </c>
    </row>
    <row r="3663" spans="1:9" x14ac:dyDescent="0.2">
      <c r="A3663" s="1">
        <v>90700154</v>
      </c>
      <c r="B3663" s="3" t="s">
        <v>22</v>
      </c>
      <c r="C3663" s="1">
        <v>7</v>
      </c>
      <c r="D3663" s="1">
        <v>2</v>
      </c>
      <c r="E3663" s="1">
        <v>1350</v>
      </c>
      <c r="F3663" s="1">
        <v>45</v>
      </c>
      <c r="G3663" s="1">
        <v>10546</v>
      </c>
      <c r="H3663" s="1">
        <v>15531</v>
      </c>
      <c r="I3663" s="1">
        <v>48435</v>
      </c>
    </row>
    <row r="3664" spans="1:9" x14ac:dyDescent="0.2">
      <c r="A3664" s="1">
        <v>90800154</v>
      </c>
      <c r="B3664" s="3" t="s">
        <v>22</v>
      </c>
      <c r="C3664" s="1">
        <v>8</v>
      </c>
      <c r="D3664" s="1">
        <v>2</v>
      </c>
      <c r="E3664" s="1">
        <v>1440</v>
      </c>
      <c r="F3664" s="1">
        <v>45</v>
      </c>
      <c r="G3664" s="1">
        <v>11250</v>
      </c>
      <c r="H3664" s="1">
        <v>18164</v>
      </c>
      <c r="I3664" s="1">
        <v>63966</v>
      </c>
    </row>
    <row r="3665" spans="1:9" x14ac:dyDescent="0.2">
      <c r="A3665" s="1">
        <v>90900154</v>
      </c>
      <c r="B3665" s="3" t="s">
        <v>22</v>
      </c>
      <c r="C3665" s="1">
        <v>9</v>
      </c>
      <c r="D3665" s="1">
        <v>2</v>
      </c>
      <c r="E3665" s="1">
        <v>1530</v>
      </c>
      <c r="F3665" s="1">
        <v>45</v>
      </c>
      <c r="G3665" s="1">
        <v>11952</v>
      </c>
      <c r="H3665" s="1">
        <v>20796</v>
      </c>
      <c r="I3665" s="1">
        <v>82130</v>
      </c>
    </row>
    <row r="3666" spans="1:9" x14ac:dyDescent="0.2">
      <c r="A3666" s="1">
        <v>91000154</v>
      </c>
      <c r="B3666" s="3" t="s">
        <v>22</v>
      </c>
      <c r="C3666" s="1">
        <v>10</v>
      </c>
      <c r="D3666" s="1">
        <v>2</v>
      </c>
      <c r="E3666" s="1">
        <v>1620</v>
      </c>
      <c r="F3666" s="1">
        <v>45</v>
      </c>
      <c r="G3666" s="1">
        <v>12655</v>
      </c>
      <c r="H3666" s="1">
        <v>25008</v>
      </c>
      <c r="I3666" s="1">
        <v>102926</v>
      </c>
    </row>
    <row r="3667" spans="1:9" x14ac:dyDescent="0.2">
      <c r="A3667" s="1">
        <v>91100154</v>
      </c>
      <c r="B3667" s="3" t="s">
        <v>22</v>
      </c>
      <c r="C3667" s="1">
        <v>11</v>
      </c>
      <c r="D3667" s="1">
        <v>2</v>
      </c>
      <c r="E3667" s="1">
        <v>1710</v>
      </c>
      <c r="F3667" s="1">
        <v>45</v>
      </c>
      <c r="G3667" s="1">
        <v>13359</v>
      </c>
      <c r="H3667" s="1">
        <v>29220</v>
      </c>
      <c r="I3667" s="1">
        <v>127934</v>
      </c>
    </row>
    <row r="3668" spans="1:9" x14ac:dyDescent="0.2">
      <c r="A3668" s="1">
        <v>91200154</v>
      </c>
      <c r="B3668" s="3" t="s">
        <v>22</v>
      </c>
      <c r="C3668" s="1">
        <v>12</v>
      </c>
      <c r="D3668" s="1">
        <v>2</v>
      </c>
      <c r="E3668" s="1">
        <v>1830</v>
      </c>
      <c r="F3668" s="1">
        <v>45</v>
      </c>
      <c r="G3668" s="1">
        <v>14296</v>
      </c>
      <c r="H3668" s="1">
        <v>33432</v>
      </c>
      <c r="I3668" s="1">
        <v>157154</v>
      </c>
    </row>
    <row r="3669" spans="1:9" x14ac:dyDescent="0.2">
      <c r="A3669" s="1">
        <v>91300154</v>
      </c>
      <c r="B3669" s="3" t="s">
        <v>22</v>
      </c>
      <c r="C3669" s="1">
        <v>13</v>
      </c>
      <c r="D3669" s="1">
        <v>2</v>
      </c>
      <c r="E3669" s="1">
        <v>1950</v>
      </c>
      <c r="F3669" s="1">
        <v>45</v>
      </c>
      <c r="G3669" s="1">
        <v>15234</v>
      </c>
      <c r="H3669" s="1">
        <v>37644</v>
      </c>
      <c r="I3669" s="1">
        <v>190586</v>
      </c>
    </row>
    <row r="3670" spans="1:9" x14ac:dyDescent="0.2">
      <c r="A3670" s="1">
        <v>91400154</v>
      </c>
      <c r="B3670" s="3" t="s">
        <v>22</v>
      </c>
      <c r="C3670" s="1">
        <v>14</v>
      </c>
      <c r="D3670" s="1">
        <v>2</v>
      </c>
      <c r="E3670" s="1">
        <v>2070</v>
      </c>
      <c r="F3670" s="1">
        <v>45</v>
      </c>
      <c r="G3670" s="1">
        <v>16171</v>
      </c>
      <c r="H3670" s="1">
        <v>43962</v>
      </c>
      <c r="I3670" s="1">
        <v>228230</v>
      </c>
    </row>
    <row r="3671" spans="1:9" x14ac:dyDescent="0.2">
      <c r="A3671" s="1">
        <v>91500154</v>
      </c>
      <c r="B3671" s="3" t="s">
        <v>22</v>
      </c>
      <c r="C3671" s="1">
        <v>15</v>
      </c>
      <c r="D3671" s="1">
        <v>2</v>
      </c>
      <c r="E3671" s="1">
        <v>2190</v>
      </c>
      <c r="F3671" s="1">
        <v>45</v>
      </c>
      <c r="G3671" s="1">
        <v>17109</v>
      </c>
      <c r="H3671" s="1">
        <v>50280</v>
      </c>
      <c r="I3671" s="1">
        <v>272192</v>
      </c>
    </row>
    <row r="3672" spans="1:9" x14ac:dyDescent="0.2">
      <c r="A3672" s="1">
        <v>91600154</v>
      </c>
      <c r="B3672" s="3" t="s">
        <v>22</v>
      </c>
      <c r="C3672" s="1">
        <v>16</v>
      </c>
      <c r="D3672" s="1">
        <v>2</v>
      </c>
      <c r="E3672" s="1">
        <v>2310</v>
      </c>
      <c r="F3672" s="1">
        <v>45</v>
      </c>
      <c r="G3672" s="1">
        <v>18046</v>
      </c>
      <c r="H3672" s="1">
        <v>56598</v>
      </c>
      <c r="I3672" s="1">
        <v>322472</v>
      </c>
    </row>
    <row r="3673" spans="1:9" x14ac:dyDescent="0.2">
      <c r="A3673" s="1">
        <v>91700154</v>
      </c>
      <c r="B3673" s="3" t="s">
        <v>22</v>
      </c>
      <c r="C3673" s="1">
        <v>17</v>
      </c>
      <c r="D3673" s="1">
        <v>2</v>
      </c>
      <c r="E3673" s="1">
        <v>2460</v>
      </c>
      <c r="F3673" s="1">
        <v>45</v>
      </c>
      <c r="G3673" s="1">
        <v>19218</v>
      </c>
      <c r="H3673" s="1">
        <v>62916</v>
      </c>
      <c r="I3673" s="1">
        <v>379070</v>
      </c>
    </row>
    <row r="3674" spans="1:9" x14ac:dyDescent="0.2">
      <c r="A3674" s="1">
        <v>91800154</v>
      </c>
      <c r="B3674" s="3" t="s">
        <v>22</v>
      </c>
      <c r="C3674" s="1">
        <v>18</v>
      </c>
      <c r="D3674" s="1">
        <v>2</v>
      </c>
      <c r="E3674" s="1">
        <v>2610</v>
      </c>
      <c r="F3674" s="1">
        <v>45</v>
      </c>
      <c r="G3674" s="1">
        <v>20389</v>
      </c>
      <c r="H3674" s="1">
        <v>71867</v>
      </c>
      <c r="I3674" s="1">
        <v>441986</v>
      </c>
    </row>
    <row r="3675" spans="1:9" x14ac:dyDescent="0.2">
      <c r="A3675" s="1">
        <v>91900154</v>
      </c>
      <c r="B3675" s="3" t="s">
        <v>22</v>
      </c>
      <c r="C3675" s="1">
        <v>19</v>
      </c>
      <c r="D3675" s="1">
        <v>2</v>
      </c>
      <c r="E3675" s="1">
        <v>2760</v>
      </c>
      <c r="F3675" s="1">
        <v>45</v>
      </c>
      <c r="G3675" s="1">
        <v>21562</v>
      </c>
      <c r="H3675" s="1">
        <v>80817</v>
      </c>
      <c r="I3675" s="1">
        <v>513853</v>
      </c>
    </row>
    <row r="3676" spans="1:9" x14ac:dyDescent="0.2">
      <c r="A3676" s="1">
        <v>92000154</v>
      </c>
      <c r="B3676" s="3" t="s">
        <v>22</v>
      </c>
      <c r="C3676" s="1">
        <v>20</v>
      </c>
      <c r="D3676" s="1">
        <v>2</v>
      </c>
      <c r="E3676" s="1">
        <v>2910</v>
      </c>
      <c r="F3676" s="1">
        <v>45</v>
      </c>
      <c r="G3676" s="1">
        <v>22734</v>
      </c>
      <c r="H3676" s="1">
        <v>89768</v>
      </c>
      <c r="I3676" s="1">
        <v>594670</v>
      </c>
    </row>
    <row r="3677" spans="1:9" x14ac:dyDescent="0.2">
      <c r="A3677" s="1">
        <v>92100154</v>
      </c>
      <c r="B3677" s="3" t="s">
        <v>22</v>
      </c>
      <c r="C3677" s="1">
        <v>21</v>
      </c>
      <c r="D3677" s="1">
        <v>2</v>
      </c>
      <c r="E3677" s="1">
        <v>3060</v>
      </c>
      <c r="F3677" s="1">
        <v>45</v>
      </c>
      <c r="G3677" s="1">
        <v>23905</v>
      </c>
      <c r="H3677" s="1">
        <v>98718</v>
      </c>
      <c r="I3677" s="1">
        <v>684438</v>
      </c>
    </row>
    <row r="3678" spans="1:9" x14ac:dyDescent="0.2">
      <c r="A3678" s="1">
        <v>92200154</v>
      </c>
      <c r="B3678" s="3" t="s">
        <v>22</v>
      </c>
      <c r="C3678" s="1">
        <v>22</v>
      </c>
      <c r="D3678" s="1">
        <v>2</v>
      </c>
      <c r="E3678" s="1">
        <v>3240</v>
      </c>
      <c r="F3678" s="1">
        <v>45</v>
      </c>
      <c r="G3678" s="1">
        <v>25312</v>
      </c>
      <c r="H3678" s="1">
        <v>110828</v>
      </c>
      <c r="I3678" s="1">
        <v>783156</v>
      </c>
    </row>
    <row r="3679" spans="1:9" x14ac:dyDescent="0.2">
      <c r="A3679" s="1">
        <v>92300154</v>
      </c>
      <c r="B3679" s="3" t="s">
        <v>22</v>
      </c>
      <c r="C3679" s="1">
        <v>23</v>
      </c>
      <c r="D3679" s="1">
        <v>2</v>
      </c>
      <c r="E3679" s="1">
        <v>3420</v>
      </c>
      <c r="F3679" s="1">
        <v>45</v>
      </c>
      <c r="G3679" s="1">
        <v>26718</v>
      </c>
      <c r="H3679" s="1">
        <v>122937</v>
      </c>
      <c r="I3679" s="1">
        <v>893984</v>
      </c>
    </row>
    <row r="3680" spans="1:9" x14ac:dyDescent="0.2">
      <c r="A3680" s="1">
        <v>92400154</v>
      </c>
      <c r="B3680" s="3" t="s">
        <v>22</v>
      </c>
      <c r="C3680" s="1">
        <v>24</v>
      </c>
      <c r="D3680" s="1">
        <v>2</v>
      </c>
      <c r="E3680" s="1">
        <v>3600</v>
      </c>
      <c r="F3680" s="1">
        <v>45</v>
      </c>
      <c r="G3680" s="1">
        <v>28125</v>
      </c>
      <c r="H3680" s="1">
        <v>135047</v>
      </c>
      <c r="I3680" s="1">
        <v>1016921</v>
      </c>
    </row>
    <row r="3681" spans="1:9" x14ac:dyDescent="0.2">
      <c r="A3681" s="1">
        <v>92500154</v>
      </c>
      <c r="B3681" s="3" t="s">
        <v>22</v>
      </c>
      <c r="C3681" s="1">
        <v>25</v>
      </c>
      <c r="D3681" s="1">
        <v>2</v>
      </c>
      <c r="E3681" s="1">
        <v>3780</v>
      </c>
      <c r="F3681" s="1">
        <v>45</v>
      </c>
      <c r="G3681" s="1">
        <v>29530</v>
      </c>
      <c r="H3681" s="1">
        <v>147156</v>
      </c>
      <c r="I3681" s="1">
        <v>1151968</v>
      </c>
    </row>
    <row r="3682" spans="1:9" x14ac:dyDescent="0.2">
      <c r="A3682" s="1">
        <v>92600154</v>
      </c>
      <c r="B3682" s="3" t="s">
        <v>22</v>
      </c>
      <c r="C3682" s="1">
        <v>26</v>
      </c>
      <c r="D3682" s="1">
        <v>2</v>
      </c>
      <c r="E3682" s="1">
        <v>3960</v>
      </c>
      <c r="F3682" s="1">
        <v>45</v>
      </c>
      <c r="G3682" s="1">
        <v>30937</v>
      </c>
      <c r="H3682" s="1">
        <v>162951</v>
      </c>
      <c r="I3682" s="1">
        <v>1299124</v>
      </c>
    </row>
    <row r="3683" spans="1:9" x14ac:dyDescent="0.2">
      <c r="A3683" s="1">
        <v>92700154</v>
      </c>
      <c r="B3683" s="3" t="s">
        <v>22</v>
      </c>
      <c r="C3683" s="1">
        <v>27</v>
      </c>
      <c r="D3683" s="1">
        <v>2</v>
      </c>
      <c r="E3683" s="1">
        <v>4170</v>
      </c>
      <c r="F3683" s="1">
        <v>45</v>
      </c>
      <c r="G3683" s="1">
        <v>32577</v>
      </c>
      <c r="H3683" s="1">
        <v>178746</v>
      </c>
      <c r="I3683" s="1">
        <v>1462075</v>
      </c>
    </row>
    <row r="3684" spans="1:9" x14ac:dyDescent="0.2">
      <c r="A3684" s="1">
        <v>92800154</v>
      </c>
      <c r="B3684" s="3" t="s">
        <v>22</v>
      </c>
      <c r="C3684" s="1">
        <v>28</v>
      </c>
      <c r="D3684" s="1">
        <v>2</v>
      </c>
      <c r="E3684" s="1">
        <v>4380</v>
      </c>
      <c r="F3684" s="1">
        <v>45</v>
      </c>
      <c r="G3684" s="1">
        <v>34218</v>
      </c>
      <c r="H3684" s="1">
        <v>194541</v>
      </c>
      <c r="I3684" s="1">
        <v>1640821</v>
      </c>
    </row>
    <row r="3685" spans="1:9" x14ac:dyDescent="0.2">
      <c r="A3685" s="1">
        <v>92900154</v>
      </c>
      <c r="B3685" s="3" t="s">
        <v>22</v>
      </c>
      <c r="C3685" s="1">
        <v>29</v>
      </c>
      <c r="D3685" s="1">
        <v>2</v>
      </c>
      <c r="E3685" s="1">
        <v>4590</v>
      </c>
      <c r="F3685" s="1">
        <v>45</v>
      </c>
      <c r="G3685" s="1">
        <v>35859</v>
      </c>
      <c r="H3685" s="1">
        <v>210336</v>
      </c>
      <c r="I3685" s="1">
        <v>1835362</v>
      </c>
    </row>
    <row r="3686" spans="1:9" x14ac:dyDescent="0.2">
      <c r="A3686" s="1">
        <v>93000154</v>
      </c>
      <c r="B3686" s="3" t="s">
        <v>22</v>
      </c>
      <c r="C3686" s="1">
        <v>30</v>
      </c>
      <c r="D3686" s="1">
        <v>2</v>
      </c>
      <c r="E3686" s="1">
        <v>4800</v>
      </c>
      <c r="F3686" s="1">
        <v>45</v>
      </c>
      <c r="G3686" s="1">
        <v>37500</v>
      </c>
      <c r="H3686" s="1">
        <v>230343</v>
      </c>
      <c r="I3686" s="1">
        <v>2045698</v>
      </c>
    </row>
    <row r="3687" spans="1:9" x14ac:dyDescent="0.2">
      <c r="A3687" s="1">
        <v>93100154</v>
      </c>
      <c r="B3687" s="3" t="s">
        <v>22</v>
      </c>
      <c r="C3687" s="1">
        <v>31</v>
      </c>
      <c r="D3687" s="1">
        <v>2</v>
      </c>
      <c r="E3687" s="1">
        <v>5010</v>
      </c>
      <c r="F3687" s="1">
        <v>45</v>
      </c>
      <c r="G3687" s="1">
        <v>39139</v>
      </c>
      <c r="H3687" s="1">
        <v>250350</v>
      </c>
      <c r="I3687" s="1">
        <v>2276041</v>
      </c>
    </row>
    <row r="3688" spans="1:9" x14ac:dyDescent="0.2">
      <c r="A3688" s="1">
        <v>93200154</v>
      </c>
      <c r="B3688" s="3" t="s">
        <v>22</v>
      </c>
      <c r="C3688" s="1">
        <v>32</v>
      </c>
      <c r="D3688" s="1">
        <v>2</v>
      </c>
      <c r="E3688" s="1">
        <v>5250</v>
      </c>
      <c r="F3688" s="1">
        <v>45</v>
      </c>
      <c r="G3688" s="1">
        <v>41014</v>
      </c>
      <c r="H3688" s="1">
        <v>270357</v>
      </c>
      <c r="I3688" s="1">
        <v>2526391</v>
      </c>
    </row>
    <row r="3689" spans="1:9" x14ac:dyDescent="0.2">
      <c r="A3689" s="1">
        <v>93300154</v>
      </c>
      <c r="B3689" s="3" t="s">
        <v>22</v>
      </c>
      <c r="C3689" s="1">
        <v>33</v>
      </c>
      <c r="D3689" s="1">
        <v>2</v>
      </c>
      <c r="E3689" s="1">
        <v>5490</v>
      </c>
      <c r="F3689" s="1">
        <v>45</v>
      </c>
      <c r="G3689" s="1">
        <v>42889</v>
      </c>
      <c r="H3689" s="1">
        <v>290364</v>
      </c>
      <c r="I3689" s="1">
        <v>2796748</v>
      </c>
    </row>
    <row r="3690" spans="1:9" x14ac:dyDescent="0.2">
      <c r="A3690" s="1">
        <v>93400154</v>
      </c>
      <c r="B3690" s="3" t="s">
        <v>22</v>
      </c>
      <c r="C3690" s="1">
        <v>34</v>
      </c>
      <c r="D3690" s="1">
        <v>2</v>
      </c>
      <c r="E3690" s="1">
        <v>5730</v>
      </c>
      <c r="F3690" s="1">
        <v>45</v>
      </c>
      <c r="G3690" s="1">
        <v>44764</v>
      </c>
      <c r="H3690" s="1">
        <v>315110</v>
      </c>
      <c r="I3690" s="1">
        <v>3087112</v>
      </c>
    </row>
    <row r="3691" spans="1:9" x14ac:dyDescent="0.2">
      <c r="A3691" s="1">
        <v>93500154</v>
      </c>
      <c r="B3691" s="3" t="s">
        <v>22</v>
      </c>
      <c r="C3691" s="1">
        <v>35</v>
      </c>
      <c r="D3691" s="1">
        <v>2</v>
      </c>
      <c r="E3691" s="1">
        <v>5970</v>
      </c>
      <c r="F3691" s="1">
        <v>45</v>
      </c>
      <c r="G3691" s="1">
        <v>46639</v>
      </c>
      <c r="H3691" s="1">
        <v>339855</v>
      </c>
      <c r="I3691" s="1">
        <v>3402222</v>
      </c>
    </row>
    <row r="3692" spans="1:9" x14ac:dyDescent="0.2">
      <c r="A3692" s="1">
        <v>93600154</v>
      </c>
      <c r="B3692" s="3" t="s">
        <v>22</v>
      </c>
      <c r="C3692" s="1">
        <v>36</v>
      </c>
      <c r="D3692" s="1">
        <v>2</v>
      </c>
      <c r="E3692" s="1">
        <v>6210</v>
      </c>
      <c r="F3692" s="1">
        <v>45</v>
      </c>
      <c r="G3692" s="1">
        <v>48514</v>
      </c>
      <c r="H3692" s="1">
        <v>364601</v>
      </c>
      <c r="I3692" s="1">
        <v>3742077</v>
      </c>
    </row>
    <row r="3693" spans="1:9" x14ac:dyDescent="0.2">
      <c r="A3693" s="1">
        <v>93700154</v>
      </c>
      <c r="B3693" s="3" t="s">
        <v>22</v>
      </c>
      <c r="C3693" s="1">
        <v>37</v>
      </c>
      <c r="D3693" s="1">
        <v>2</v>
      </c>
      <c r="E3693" s="1">
        <v>6480</v>
      </c>
      <c r="F3693" s="1">
        <v>45</v>
      </c>
      <c r="G3693" s="1">
        <v>50625</v>
      </c>
      <c r="H3693" s="1">
        <v>389346</v>
      </c>
      <c r="I3693" s="1">
        <v>4106678</v>
      </c>
    </row>
    <row r="3694" spans="1:9" x14ac:dyDescent="0.2">
      <c r="A3694" s="1">
        <v>93800154</v>
      </c>
      <c r="B3694" s="3" t="s">
        <v>22</v>
      </c>
      <c r="C3694" s="1">
        <v>38</v>
      </c>
      <c r="D3694" s="1">
        <v>2</v>
      </c>
      <c r="E3694" s="1">
        <v>6750</v>
      </c>
      <c r="F3694" s="1">
        <v>45</v>
      </c>
      <c r="G3694" s="1">
        <v>52734</v>
      </c>
      <c r="H3694" s="1">
        <v>419357</v>
      </c>
      <c r="I3694" s="1">
        <v>4496024</v>
      </c>
    </row>
    <row r="3695" spans="1:9" x14ac:dyDescent="0.2">
      <c r="A3695" s="1">
        <v>93900154</v>
      </c>
      <c r="B3695" s="3" t="s">
        <v>22</v>
      </c>
      <c r="C3695" s="1">
        <v>39</v>
      </c>
      <c r="D3695" s="1">
        <v>2</v>
      </c>
      <c r="E3695" s="1">
        <v>7020</v>
      </c>
      <c r="F3695" s="1">
        <v>45</v>
      </c>
      <c r="G3695" s="1">
        <v>54843</v>
      </c>
      <c r="H3695" s="1">
        <v>449367</v>
      </c>
      <c r="I3695" s="1">
        <v>4915381</v>
      </c>
    </row>
    <row r="3696" spans="1:9" x14ac:dyDescent="0.2">
      <c r="A3696" s="1">
        <v>94000154</v>
      </c>
      <c r="B3696" s="3" t="s">
        <v>22</v>
      </c>
      <c r="C3696" s="1">
        <v>40</v>
      </c>
      <c r="D3696" s="1">
        <v>2</v>
      </c>
      <c r="E3696" s="1">
        <v>7290</v>
      </c>
      <c r="F3696" s="1">
        <v>45</v>
      </c>
      <c r="G3696" s="1">
        <v>56952</v>
      </c>
      <c r="H3696" s="1">
        <v>479378</v>
      </c>
      <c r="I3696" s="1">
        <v>5364748</v>
      </c>
    </row>
    <row r="3697" spans="1:9" x14ac:dyDescent="0.2">
      <c r="A3697" s="1">
        <v>94100154</v>
      </c>
      <c r="B3697" s="3" t="s">
        <v>22</v>
      </c>
      <c r="C3697" s="1">
        <v>41</v>
      </c>
      <c r="D3697" s="1">
        <v>2</v>
      </c>
      <c r="E3697" s="1">
        <v>7560</v>
      </c>
      <c r="F3697" s="1">
        <v>45</v>
      </c>
      <c r="G3697" s="1">
        <v>59062</v>
      </c>
      <c r="H3697" s="1">
        <v>509388</v>
      </c>
      <c r="I3697" s="1">
        <v>5844126</v>
      </c>
    </row>
    <row r="3698" spans="1:9" x14ac:dyDescent="0.2">
      <c r="A3698" s="1">
        <v>94200154</v>
      </c>
      <c r="B3698" s="3" t="s">
        <v>22</v>
      </c>
      <c r="C3698" s="1">
        <v>42</v>
      </c>
      <c r="D3698" s="1">
        <v>2</v>
      </c>
      <c r="E3698" s="1">
        <v>7860</v>
      </c>
      <c r="F3698" s="1">
        <v>45</v>
      </c>
      <c r="G3698" s="1">
        <v>61405</v>
      </c>
      <c r="H3698" s="1">
        <v>545190</v>
      </c>
      <c r="I3698" s="1">
        <v>6353514</v>
      </c>
    </row>
    <row r="3699" spans="1:9" x14ac:dyDescent="0.2">
      <c r="A3699" s="1">
        <v>94300154</v>
      </c>
      <c r="B3699" s="3" t="s">
        <v>22</v>
      </c>
      <c r="C3699" s="1">
        <v>43</v>
      </c>
      <c r="D3699" s="1">
        <v>2</v>
      </c>
      <c r="E3699" s="1">
        <v>8160</v>
      </c>
      <c r="F3699" s="1">
        <v>45</v>
      </c>
      <c r="G3699" s="1">
        <v>63750</v>
      </c>
      <c r="H3699" s="1">
        <v>580992</v>
      </c>
      <c r="I3699" s="1">
        <v>6898704</v>
      </c>
    </row>
    <row r="3700" spans="1:9" x14ac:dyDescent="0.2">
      <c r="A3700" s="1">
        <v>94400154</v>
      </c>
      <c r="B3700" s="3" t="s">
        <v>22</v>
      </c>
      <c r="C3700" s="1">
        <v>44</v>
      </c>
      <c r="D3700" s="1">
        <v>2</v>
      </c>
      <c r="E3700" s="1">
        <v>8460</v>
      </c>
      <c r="F3700" s="1">
        <v>45</v>
      </c>
      <c r="G3700" s="1">
        <v>66093</v>
      </c>
      <c r="H3700" s="1">
        <v>616794</v>
      </c>
      <c r="I3700" s="1">
        <v>7479696</v>
      </c>
    </row>
    <row r="3701" spans="1:9" x14ac:dyDescent="0.2">
      <c r="A3701" s="1">
        <v>94500154</v>
      </c>
      <c r="B3701" s="3" t="s">
        <v>22</v>
      </c>
      <c r="C3701" s="1">
        <v>45</v>
      </c>
      <c r="D3701" s="1">
        <v>2</v>
      </c>
      <c r="E3701" s="1">
        <v>8760</v>
      </c>
      <c r="F3701" s="1">
        <v>45</v>
      </c>
      <c r="G3701" s="1">
        <v>68437</v>
      </c>
      <c r="H3701" s="1">
        <v>652596</v>
      </c>
      <c r="I3701" s="1">
        <v>8096490</v>
      </c>
    </row>
    <row r="3702" spans="1:9" x14ac:dyDescent="0.2">
      <c r="A3702" s="1">
        <v>94600154</v>
      </c>
      <c r="B3702" s="3" t="s">
        <v>22</v>
      </c>
      <c r="C3702" s="1">
        <v>46</v>
      </c>
      <c r="D3702" s="1">
        <v>2</v>
      </c>
      <c r="E3702" s="1">
        <v>9060</v>
      </c>
      <c r="F3702" s="1">
        <v>45</v>
      </c>
      <c r="G3702" s="1">
        <v>70780</v>
      </c>
      <c r="H3702" s="1">
        <v>694716</v>
      </c>
      <c r="I3702" s="1">
        <v>8749086</v>
      </c>
    </row>
    <row r="3703" spans="1:9" x14ac:dyDescent="0.2">
      <c r="A3703" s="1">
        <v>94700154</v>
      </c>
      <c r="B3703" s="3" t="s">
        <v>22</v>
      </c>
      <c r="C3703" s="1">
        <v>47</v>
      </c>
      <c r="D3703" s="1">
        <v>2</v>
      </c>
      <c r="E3703" s="1">
        <v>9390</v>
      </c>
      <c r="F3703" s="1">
        <v>45</v>
      </c>
      <c r="G3703" s="1">
        <v>73359</v>
      </c>
      <c r="H3703" s="1">
        <v>736836</v>
      </c>
      <c r="I3703" s="1">
        <v>9443802</v>
      </c>
    </row>
    <row r="3704" spans="1:9" x14ac:dyDescent="0.2">
      <c r="A3704" s="1">
        <v>94800154</v>
      </c>
      <c r="B3704" s="3" t="s">
        <v>22</v>
      </c>
      <c r="C3704" s="1">
        <v>48</v>
      </c>
      <c r="D3704" s="1">
        <v>2</v>
      </c>
      <c r="E3704" s="1">
        <v>9720</v>
      </c>
      <c r="F3704" s="1">
        <v>45</v>
      </c>
      <c r="G3704" s="1">
        <v>75937</v>
      </c>
      <c r="H3704" s="1">
        <v>778956</v>
      </c>
      <c r="I3704" s="1">
        <v>10180638</v>
      </c>
    </row>
    <row r="3705" spans="1:9" x14ac:dyDescent="0.2">
      <c r="A3705" s="1">
        <v>94900154</v>
      </c>
      <c r="B3705" s="3" t="s">
        <v>22</v>
      </c>
      <c r="C3705" s="1">
        <v>49</v>
      </c>
      <c r="D3705" s="1">
        <v>2</v>
      </c>
      <c r="E3705" s="1">
        <v>10050</v>
      </c>
      <c r="F3705" s="1">
        <v>45</v>
      </c>
      <c r="G3705" s="1">
        <v>78514</v>
      </c>
      <c r="H3705" s="1">
        <v>821076</v>
      </c>
      <c r="I3705" s="1">
        <v>10959594</v>
      </c>
    </row>
    <row r="3706" spans="1:9" x14ac:dyDescent="0.2">
      <c r="A3706" s="1">
        <v>95000154</v>
      </c>
      <c r="B3706" s="3" t="s">
        <v>22</v>
      </c>
      <c r="C3706" s="1">
        <v>50</v>
      </c>
      <c r="D3706" s="1">
        <v>2</v>
      </c>
      <c r="E3706" s="1">
        <v>10380</v>
      </c>
      <c r="F3706" s="1">
        <v>45</v>
      </c>
      <c r="G3706" s="1">
        <v>81093</v>
      </c>
      <c r="H3706" s="1">
        <v>870041</v>
      </c>
      <c r="I3706" s="1">
        <v>11780670</v>
      </c>
    </row>
    <row r="3707" spans="1:9" x14ac:dyDescent="0.2">
      <c r="A3707" s="1">
        <v>90100155</v>
      </c>
      <c r="B3707" s="3" t="s">
        <v>22</v>
      </c>
      <c r="C3707" s="1">
        <v>1</v>
      </c>
      <c r="D3707" s="1">
        <v>2</v>
      </c>
      <c r="E3707" s="1">
        <v>1440</v>
      </c>
      <c r="F3707" s="1">
        <v>45</v>
      </c>
      <c r="G3707" s="1">
        <v>11250</v>
      </c>
      <c r="H3707" s="1">
        <v>5133</v>
      </c>
      <c r="I3707" s="1">
        <v>0</v>
      </c>
    </row>
    <row r="3708" spans="1:9" x14ac:dyDescent="0.2">
      <c r="A3708" s="1">
        <v>90200155</v>
      </c>
      <c r="B3708" s="3" t="s">
        <v>22</v>
      </c>
      <c r="C3708" s="1">
        <v>2</v>
      </c>
      <c r="D3708" s="1">
        <v>2</v>
      </c>
      <c r="E3708" s="1">
        <v>1530</v>
      </c>
      <c r="F3708" s="1">
        <v>45</v>
      </c>
      <c r="G3708" s="1">
        <v>11952</v>
      </c>
      <c r="H3708" s="1">
        <v>7186</v>
      </c>
      <c r="I3708" s="1">
        <v>5133</v>
      </c>
    </row>
    <row r="3709" spans="1:9" x14ac:dyDescent="0.2">
      <c r="A3709" s="1">
        <v>90300155</v>
      </c>
      <c r="B3709" s="3" t="s">
        <v>22</v>
      </c>
      <c r="C3709" s="1">
        <v>3</v>
      </c>
      <c r="D3709" s="1">
        <v>2</v>
      </c>
      <c r="E3709" s="1">
        <v>1620</v>
      </c>
      <c r="F3709" s="1">
        <v>45</v>
      </c>
      <c r="G3709" s="1">
        <v>12655</v>
      </c>
      <c r="H3709" s="1">
        <v>9240</v>
      </c>
      <c r="I3709" s="1">
        <v>12319</v>
      </c>
    </row>
    <row r="3710" spans="1:9" x14ac:dyDescent="0.2">
      <c r="A3710" s="1">
        <v>90400155</v>
      </c>
      <c r="B3710" s="3" t="s">
        <v>22</v>
      </c>
      <c r="C3710" s="1">
        <v>4</v>
      </c>
      <c r="D3710" s="1">
        <v>2</v>
      </c>
      <c r="E3710" s="1">
        <v>1710</v>
      </c>
      <c r="F3710" s="1">
        <v>45</v>
      </c>
      <c r="G3710" s="1">
        <v>13359</v>
      </c>
      <c r="H3710" s="1">
        <v>11293</v>
      </c>
      <c r="I3710" s="1">
        <v>21559</v>
      </c>
    </row>
    <row r="3711" spans="1:9" x14ac:dyDescent="0.2">
      <c r="A3711" s="1">
        <v>90500155</v>
      </c>
      <c r="B3711" s="3" t="s">
        <v>22</v>
      </c>
      <c r="C3711" s="1">
        <v>5</v>
      </c>
      <c r="D3711" s="1">
        <v>2</v>
      </c>
      <c r="E3711" s="1">
        <v>1800</v>
      </c>
      <c r="F3711" s="1">
        <v>45</v>
      </c>
      <c r="G3711" s="1">
        <v>14062</v>
      </c>
      <c r="H3711" s="1">
        <v>13346</v>
      </c>
      <c r="I3711" s="1">
        <v>32852</v>
      </c>
    </row>
    <row r="3712" spans="1:9" x14ac:dyDescent="0.2">
      <c r="A3712" s="1">
        <v>90600155</v>
      </c>
      <c r="B3712" s="3" t="s">
        <v>22</v>
      </c>
      <c r="C3712" s="1">
        <v>6</v>
      </c>
      <c r="D3712" s="1">
        <v>2</v>
      </c>
      <c r="E3712" s="1">
        <v>1890</v>
      </c>
      <c r="F3712" s="1">
        <v>45</v>
      </c>
      <c r="G3712" s="1">
        <v>14764</v>
      </c>
      <c r="H3712" s="1">
        <v>16769</v>
      </c>
      <c r="I3712" s="1">
        <v>46198</v>
      </c>
    </row>
    <row r="3713" spans="1:9" x14ac:dyDescent="0.2">
      <c r="A3713" s="1">
        <v>90700155</v>
      </c>
      <c r="B3713" s="3" t="s">
        <v>22</v>
      </c>
      <c r="C3713" s="1">
        <v>7</v>
      </c>
      <c r="D3713" s="1">
        <v>2</v>
      </c>
      <c r="E3713" s="1">
        <v>2025</v>
      </c>
      <c r="F3713" s="1">
        <v>45</v>
      </c>
      <c r="G3713" s="1">
        <v>15819</v>
      </c>
      <c r="H3713" s="1">
        <v>20191</v>
      </c>
      <c r="I3713" s="1">
        <v>62967</v>
      </c>
    </row>
    <row r="3714" spans="1:9" x14ac:dyDescent="0.2">
      <c r="A3714" s="1">
        <v>90800155</v>
      </c>
      <c r="B3714" s="3" t="s">
        <v>22</v>
      </c>
      <c r="C3714" s="1">
        <v>8</v>
      </c>
      <c r="D3714" s="1">
        <v>2</v>
      </c>
      <c r="E3714" s="1">
        <v>2160</v>
      </c>
      <c r="F3714" s="1">
        <v>45</v>
      </c>
      <c r="G3714" s="1">
        <v>16875</v>
      </c>
      <c r="H3714" s="1">
        <v>23613</v>
      </c>
      <c r="I3714" s="1">
        <v>83158</v>
      </c>
    </row>
    <row r="3715" spans="1:9" x14ac:dyDescent="0.2">
      <c r="A3715" s="1">
        <v>90900155</v>
      </c>
      <c r="B3715" s="3" t="s">
        <v>22</v>
      </c>
      <c r="C3715" s="1">
        <v>9</v>
      </c>
      <c r="D3715" s="1">
        <v>2</v>
      </c>
      <c r="E3715" s="1">
        <v>2295</v>
      </c>
      <c r="F3715" s="1">
        <v>45</v>
      </c>
      <c r="G3715" s="1">
        <v>17929</v>
      </c>
      <c r="H3715" s="1">
        <v>27035</v>
      </c>
      <c r="I3715" s="1">
        <v>106771</v>
      </c>
    </row>
    <row r="3716" spans="1:9" x14ac:dyDescent="0.2">
      <c r="A3716" s="1">
        <v>91000155</v>
      </c>
      <c r="B3716" s="3" t="s">
        <v>22</v>
      </c>
      <c r="C3716" s="1">
        <v>10</v>
      </c>
      <c r="D3716" s="1">
        <v>2</v>
      </c>
      <c r="E3716" s="1">
        <v>2430</v>
      </c>
      <c r="F3716" s="1">
        <v>45</v>
      </c>
      <c r="G3716" s="1">
        <v>18984</v>
      </c>
      <c r="H3716" s="1">
        <v>32511</v>
      </c>
      <c r="I3716" s="1">
        <v>133806</v>
      </c>
    </row>
    <row r="3717" spans="1:9" x14ac:dyDescent="0.2">
      <c r="A3717" s="1">
        <v>91100155</v>
      </c>
      <c r="B3717" s="3" t="s">
        <v>22</v>
      </c>
      <c r="C3717" s="1">
        <v>11</v>
      </c>
      <c r="D3717" s="1">
        <v>2</v>
      </c>
      <c r="E3717" s="1">
        <v>2565</v>
      </c>
      <c r="F3717" s="1">
        <v>45</v>
      </c>
      <c r="G3717" s="1">
        <v>20038</v>
      </c>
      <c r="H3717" s="1">
        <v>37986</v>
      </c>
      <c r="I3717" s="1">
        <v>166317</v>
      </c>
    </row>
    <row r="3718" spans="1:9" x14ac:dyDescent="0.2">
      <c r="A3718" s="1">
        <v>91200155</v>
      </c>
      <c r="B3718" s="3" t="s">
        <v>22</v>
      </c>
      <c r="C3718" s="1">
        <v>12</v>
      </c>
      <c r="D3718" s="1">
        <v>2</v>
      </c>
      <c r="E3718" s="1">
        <v>2745</v>
      </c>
      <c r="F3718" s="1">
        <v>45</v>
      </c>
      <c r="G3718" s="1">
        <v>21444</v>
      </c>
      <c r="H3718" s="1">
        <v>43462</v>
      </c>
      <c r="I3718" s="1">
        <v>204303</v>
      </c>
    </row>
    <row r="3719" spans="1:9" x14ac:dyDescent="0.2">
      <c r="A3719" s="1">
        <v>91300155</v>
      </c>
      <c r="B3719" s="3" t="s">
        <v>22</v>
      </c>
      <c r="C3719" s="1">
        <v>13</v>
      </c>
      <c r="D3719" s="1">
        <v>2</v>
      </c>
      <c r="E3719" s="1">
        <v>2925</v>
      </c>
      <c r="F3719" s="1">
        <v>45</v>
      </c>
      <c r="G3719" s="1">
        <v>22851</v>
      </c>
      <c r="H3719" s="1">
        <v>48938</v>
      </c>
      <c r="I3719" s="1">
        <v>247765</v>
      </c>
    </row>
    <row r="3720" spans="1:9" x14ac:dyDescent="0.2">
      <c r="A3720" s="1">
        <v>91400155</v>
      </c>
      <c r="B3720" s="3" t="s">
        <v>22</v>
      </c>
      <c r="C3720" s="1">
        <v>14</v>
      </c>
      <c r="D3720" s="1">
        <v>2</v>
      </c>
      <c r="E3720" s="1">
        <v>3105</v>
      </c>
      <c r="F3720" s="1">
        <v>45</v>
      </c>
      <c r="G3720" s="1">
        <v>24256</v>
      </c>
      <c r="H3720" s="1">
        <v>57151</v>
      </c>
      <c r="I3720" s="1">
        <v>296703</v>
      </c>
    </row>
    <row r="3721" spans="1:9" x14ac:dyDescent="0.2">
      <c r="A3721" s="1">
        <v>91500155</v>
      </c>
      <c r="B3721" s="3" t="s">
        <v>22</v>
      </c>
      <c r="C3721" s="1">
        <v>15</v>
      </c>
      <c r="D3721" s="1">
        <v>2</v>
      </c>
      <c r="E3721" s="1">
        <v>3285</v>
      </c>
      <c r="F3721" s="1">
        <v>45</v>
      </c>
      <c r="G3721" s="1">
        <v>25663</v>
      </c>
      <c r="H3721" s="1">
        <v>65364</v>
      </c>
      <c r="I3721" s="1">
        <v>353854</v>
      </c>
    </row>
    <row r="3722" spans="1:9" x14ac:dyDescent="0.2">
      <c r="A3722" s="1">
        <v>91600155</v>
      </c>
      <c r="B3722" s="3" t="s">
        <v>22</v>
      </c>
      <c r="C3722" s="1">
        <v>16</v>
      </c>
      <c r="D3722" s="1">
        <v>2</v>
      </c>
      <c r="E3722" s="1">
        <v>3465</v>
      </c>
      <c r="F3722" s="1">
        <v>45</v>
      </c>
      <c r="G3722" s="1">
        <v>27069</v>
      </c>
      <c r="H3722" s="1">
        <v>73578</v>
      </c>
      <c r="I3722" s="1">
        <v>419218</v>
      </c>
    </row>
    <row r="3723" spans="1:9" x14ac:dyDescent="0.2">
      <c r="A3723" s="1">
        <v>91700155</v>
      </c>
      <c r="B3723" s="3" t="s">
        <v>22</v>
      </c>
      <c r="C3723" s="1">
        <v>17</v>
      </c>
      <c r="D3723" s="1">
        <v>2</v>
      </c>
      <c r="E3723" s="1">
        <v>3690</v>
      </c>
      <c r="F3723" s="1">
        <v>45</v>
      </c>
      <c r="G3723" s="1">
        <v>28827</v>
      </c>
      <c r="H3723" s="1">
        <v>81791</v>
      </c>
      <c r="I3723" s="1">
        <v>492796</v>
      </c>
    </row>
    <row r="3724" spans="1:9" x14ac:dyDescent="0.2">
      <c r="A3724" s="1">
        <v>91800155</v>
      </c>
      <c r="B3724" s="3" t="s">
        <v>22</v>
      </c>
      <c r="C3724" s="1">
        <v>18</v>
      </c>
      <c r="D3724" s="1">
        <v>2</v>
      </c>
      <c r="E3724" s="1">
        <v>3915</v>
      </c>
      <c r="F3724" s="1">
        <v>45</v>
      </c>
      <c r="G3724" s="1">
        <v>30585</v>
      </c>
      <c r="H3724" s="1">
        <v>93427</v>
      </c>
      <c r="I3724" s="1">
        <v>574587</v>
      </c>
    </row>
    <row r="3725" spans="1:9" x14ac:dyDescent="0.2">
      <c r="A3725" s="1">
        <v>91900155</v>
      </c>
      <c r="B3725" s="3" t="s">
        <v>22</v>
      </c>
      <c r="C3725" s="1">
        <v>19</v>
      </c>
      <c r="D3725" s="1">
        <v>2</v>
      </c>
      <c r="E3725" s="1">
        <v>4140</v>
      </c>
      <c r="F3725" s="1">
        <v>45</v>
      </c>
      <c r="G3725" s="1">
        <v>32343</v>
      </c>
      <c r="H3725" s="1">
        <v>105063</v>
      </c>
      <c r="I3725" s="1">
        <v>668014</v>
      </c>
    </row>
    <row r="3726" spans="1:9" x14ac:dyDescent="0.2">
      <c r="A3726" s="1">
        <v>92000155</v>
      </c>
      <c r="B3726" s="3" t="s">
        <v>22</v>
      </c>
      <c r="C3726" s="1">
        <v>20</v>
      </c>
      <c r="D3726" s="1">
        <v>2</v>
      </c>
      <c r="E3726" s="1">
        <v>4365</v>
      </c>
      <c r="F3726" s="1">
        <v>45</v>
      </c>
      <c r="G3726" s="1">
        <v>34101</v>
      </c>
      <c r="H3726" s="1">
        <v>116698</v>
      </c>
      <c r="I3726" s="1">
        <v>773077</v>
      </c>
    </row>
    <row r="3727" spans="1:9" x14ac:dyDescent="0.2">
      <c r="A3727" s="1">
        <v>92100155</v>
      </c>
      <c r="B3727" s="3" t="s">
        <v>22</v>
      </c>
      <c r="C3727" s="1">
        <v>21</v>
      </c>
      <c r="D3727" s="1">
        <v>2</v>
      </c>
      <c r="E3727" s="1">
        <v>4590</v>
      </c>
      <c r="F3727" s="1">
        <v>45</v>
      </c>
      <c r="G3727" s="1">
        <v>35859</v>
      </c>
      <c r="H3727" s="1">
        <v>128334</v>
      </c>
      <c r="I3727" s="1">
        <v>889775</v>
      </c>
    </row>
    <row r="3728" spans="1:9" x14ac:dyDescent="0.2">
      <c r="A3728" s="1">
        <v>92200155</v>
      </c>
      <c r="B3728" s="3" t="s">
        <v>22</v>
      </c>
      <c r="C3728" s="1">
        <v>22</v>
      </c>
      <c r="D3728" s="1">
        <v>2</v>
      </c>
      <c r="E3728" s="1">
        <v>4860</v>
      </c>
      <c r="F3728" s="1">
        <v>45</v>
      </c>
      <c r="G3728" s="1">
        <v>37968</v>
      </c>
      <c r="H3728" s="1">
        <v>144076</v>
      </c>
      <c r="I3728" s="1">
        <v>1018109</v>
      </c>
    </row>
    <row r="3729" spans="1:9" x14ac:dyDescent="0.2">
      <c r="A3729" s="1">
        <v>92300155</v>
      </c>
      <c r="B3729" s="3" t="s">
        <v>22</v>
      </c>
      <c r="C3729" s="1">
        <v>23</v>
      </c>
      <c r="D3729" s="1">
        <v>2</v>
      </c>
      <c r="E3729" s="1">
        <v>5130</v>
      </c>
      <c r="F3729" s="1">
        <v>45</v>
      </c>
      <c r="G3729" s="1">
        <v>40077</v>
      </c>
      <c r="H3729" s="1">
        <v>159819</v>
      </c>
      <c r="I3729" s="1">
        <v>1162185</v>
      </c>
    </row>
    <row r="3730" spans="1:9" x14ac:dyDescent="0.2">
      <c r="A3730" s="1">
        <v>92400155</v>
      </c>
      <c r="B3730" s="3" t="s">
        <v>22</v>
      </c>
      <c r="C3730" s="1">
        <v>24</v>
      </c>
      <c r="D3730" s="1">
        <v>2</v>
      </c>
      <c r="E3730" s="1">
        <v>5400</v>
      </c>
      <c r="F3730" s="1">
        <v>45</v>
      </c>
      <c r="G3730" s="1">
        <v>42187</v>
      </c>
      <c r="H3730" s="1">
        <v>175561</v>
      </c>
      <c r="I3730" s="1">
        <v>1322004</v>
      </c>
    </row>
    <row r="3731" spans="1:9" x14ac:dyDescent="0.2">
      <c r="A3731" s="1">
        <v>92500155</v>
      </c>
      <c r="B3731" s="3" t="s">
        <v>22</v>
      </c>
      <c r="C3731" s="1">
        <v>25</v>
      </c>
      <c r="D3731" s="1">
        <v>2</v>
      </c>
      <c r="E3731" s="1">
        <v>5670</v>
      </c>
      <c r="F3731" s="1">
        <v>45</v>
      </c>
      <c r="G3731" s="1">
        <v>44296</v>
      </c>
      <c r="H3731" s="1">
        <v>191303</v>
      </c>
      <c r="I3731" s="1">
        <v>1497565</v>
      </c>
    </row>
    <row r="3732" spans="1:9" x14ac:dyDescent="0.2">
      <c r="A3732" s="1">
        <v>92600155</v>
      </c>
      <c r="B3732" s="3" t="s">
        <v>22</v>
      </c>
      <c r="C3732" s="1">
        <v>26</v>
      </c>
      <c r="D3732" s="1">
        <v>2</v>
      </c>
      <c r="E3732" s="1">
        <v>5940</v>
      </c>
      <c r="F3732" s="1">
        <v>45</v>
      </c>
      <c r="G3732" s="1">
        <v>46405</v>
      </c>
      <c r="H3732" s="1">
        <v>211837</v>
      </c>
      <c r="I3732" s="1">
        <v>1688868</v>
      </c>
    </row>
    <row r="3733" spans="1:9" x14ac:dyDescent="0.2">
      <c r="A3733" s="1">
        <v>92700155</v>
      </c>
      <c r="B3733" s="3" t="s">
        <v>22</v>
      </c>
      <c r="C3733" s="1">
        <v>27</v>
      </c>
      <c r="D3733" s="1">
        <v>2</v>
      </c>
      <c r="E3733" s="1">
        <v>6255</v>
      </c>
      <c r="F3733" s="1">
        <v>45</v>
      </c>
      <c r="G3733" s="1">
        <v>48867</v>
      </c>
      <c r="H3733" s="1">
        <v>232370</v>
      </c>
      <c r="I3733" s="1">
        <v>1900705</v>
      </c>
    </row>
    <row r="3734" spans="1:9" x14ac:dyDescent="0.2">
      <c r="A3734" s="1">
        <v>92800155</v>
      </c>
      <c r="B3734" s="3" t="s">
        <v>22</v>
      </c>
      <c r="C3734" s="1">
        <v>28</v>
      </c>
      <c r="D3734" s="1">
        <v>2</v>
      </c>
      <c r="E3734" s="1">
        <v>6570</v>
      </c>
      <c r="F3734" s="1">
        <v>45</v>
      </c>
      <c r="G3734" s="1">
        <v>51327</v>
      </c>
      <c r="H3734" s="1">
        <v>252904</v>
      </c>
      <c r="I3734" s="1">
        <v>2133075</v>
      </c>
    </row>
    <row r="3735" spans="1:9" x14ac:dyDescent="0.2">
      <c r="A3735" s="1">
        <v>92900155</v>
      </c>
      <c r="B3735" s="3" t="s">
        <v>22</v>
      </c>
      <c r="C3735" s="1">
        <v>29</v>
      </c>
      <c r="D3735" s="1">
        <v>2</v>
      </c>
      <c r="E3735" s="1">
        <v>6885</v>
      </c>
      <c r="F3735" s="1">
        <v>45</v>
      </c>
      <c r="G3735" s="1">
        <v>53788</v>
      </c>
      <c r="H3735" s="1">
        <v>273437</v>
      </c>
      <c r="I3735" s="1">
        <v>2385979</v>
      </c>
    </row>
    <row r="3736" spans="1:9" x14ac:dyDescent="0.2">
      <c r="A3736" s="1">
        <v>93000155</v>
      </c>
      <c r="B3736" s="3" t="s">
        <v>22</v>
      </c>
      <c r="C3736" s="1">
        <v>30</v>
      </c>
      <c r="D3736" s="1">
        <v>2</v>
      </c>
      <c r="E3736" s="1">
        <v>7200</v>
      </c>
      <c r="F3736" s="1">
        <v>45</v>
      </c>
      <c r="G3736" s="1">
        <v>56250</v>
      </c>
      <c r="H3736" s="1">
        <v>299446</v>
      </c>
      <c r="I3736" s="1">
        <v>2659416</v>
      </c>
    </row>
    <row r="3737" spans="1:9" x14ac:dyDescent="0.2">
      <c r="A3737" s="1">
        <v>93100155</v>
      </c>
      <c r="B3737" s="3" t="s">
        <v>22</v>
      </c>
      <c r="C3737" s="1">
        <v>31</v>
      </c>
      <c r="D3737" s="1">
        <v>2</v>
      </c>
      <c r="E3737" s="1">
        <v>7515</v>
      </c>
      <c r="F3737" s="1">
        <v>45</v>
      </c>
      <c r="G3737" s="1">
        <v>58710</v>
      </c>
      <c r="H3737" s="1">
        <v>325455</v>
      </c>
      <c r="I3737" s="1">
        <v>2958862</v>
      </c>
    </row>
    <row r="3738" spans="1:9" x14ac:dyDescent="0.2">
      <c r="A3738" s="1">
        <v>93200155</v>
      </c>
      <c r="B3738" s="3" t="s">
        <v>22</v>
      </c>
      <c r="C3738" s="1">
        <v>32</v>
      </c>
      <c r="D3738" s="1">
        <v>2</v>
      </c>
      <c r="E3738" s="1">
        <v>7875</v>
      </c>
      <c r="F3738" s="1">
        <v>45</v>
      </c>
      <c r="G3738" s="1">
        <v>61522</v>
      </c>
      <c r="H3738" s="1">
        <v>351465</v>
      </c>
      <c r="I3738" s="1">
        <v>3284317</v>
      </c>
    </row>
    <row r="3739" spans="1:9" x14ac:dyDescent="0.2">
      <c r="A3739" s="1">
        <v>93300155</v>
      </c>
      <c r="B3739" s="3" t="s">
        <v>22</v>
      </c>
      <c r="C3739" s="1">
        <v>33</v>
      </c>
      <c r="D3739" s="1">
        <v>2</v>
      </c>
      <c r="E3739" s="1">
        <v>8235</v>
      </c>
      <c r="F3739" s="1">
        <v>45</v>
      </c>
      <c r="G3739" s="1">
        <v>64335</v>
      </c>
      <c r="H3739" s="1">
        <v>377474</v>
      </c>
      <c r="I3739" s="1">
        <v>3635782</v>
      </c>
    </row>
    <row r="3740" spans="1:9" x14ac:dyDescent="0.2">
      <c r="A3740" s="1">
        <v>93400155</v>
      </c>
      <c r="B3740" s="3" t="s">
        <v>22</v>
      </c>
      <c r="C3740" s="1">
        <v>34</v>
      </c>
      <c r="D3740" s="1">
        <v>2</v>
      </c>
      <c r="E3740" s="1">
        <v>8595</v>
      </c>
      <c r="F3740" s="1">
        <v>45</v>
      </c>
      <c r="G3740" s="1">
        <v>67147</v>
      </c>
      <c r="H3740" s="1">
        <v>409643</v>
      </c>
      <c r="I3740" s="1">
        <v>4013256</v>
      </c>
    </row>
    <row r="3741" spans="1:9" x14ac:dyDescent="0.2">
      <c r="A3741" s="1">
        <v>93500155</v>
      </c>
      <c r="B3741" s="3" t="s">
        <v>22</v>
      </c>
      <c r="C3741" s="1">
        <v>35</v>
      </c>
      <c r="D3741" s="1">
        <v>2</v>
      </c>
      <c r="E3741" s="1">
        <v>8955</v>
      </c>
      <c r="F3741" s="1">
        <v>45</v>
      </c>
      <c r="G3741" s="1">
        <v>69960</v>
      </c>
      <c r="H3741" s="1">
        <v>441812</v>
      </c>
      <c r="I3741" s="1">
        <v>4422899</v>
      </c>
    </row>
    <row r="3742" spans="1:9" x14ac:dyDescent="0.2">
      <c r="A3742" s="1">
        <v>93600155</v>
      </c>
      <c r="B3742" s="3" t="s">
        <v>22</v>
      </c>
      <c r="C3742" s="1">
        <v>36</v>
      </c>
      <c r="D3742" s="1">
        <v>2</v>
      </c>
      <c r="E3742" s="1">
        <v>9315</v>
      </c>
      <c r="F3742" s="1">
        <v>45</v>
      </c>
      <c r="G3742" s="1">
        <v>72772</v>
      </c>
      <c r="H3742" s="1">
        <v>473981</v>
      </c>
      <c r="I3742" s="1">
        <v>4864711</v>
      </c>
    </row>
    <row r="3743" spans="1:9" x14ac:dyDescent="0.2">
      <c r="A3743" s="1">
        <v>93700155</v>
      </c>
      <c r="B3743" s="3" t="s">
        <v>22</v>
      </c>
      <c r="C3743" s="1">
        <v>37</v>
      </c>
      <c r="D3743" s="1">
        <v>2</v>
      </c>
      <c r="E3743" s="1">
        <v>9720</v>
      </c>
      <c r="F3743" s="1">
        <v>45</v>
      </c>
      <c r="G3743" s="1">
        <v>75937</v>
      </c>
      <c r="H3743" s="1">
        <v>506150</v>
      </c>
      <c r="I3743" s="1">
        <v>5338692</v>
      </c>
    </row>
    <row r="3744" spans="1:9" x14ac:dyDescent="0.2">
      <c r="A3744" s="1">
        <v>93800155</v>
      </c>
      <c r="B3744" s="3" t="s">
        <v>22</v>
      </c>
      <c r="C3744" s="1">
        <v>38</v>
      </c>
      <c r="D3744" s="1">
        <v>2</v>
      </c>
      <c r="E3744" s="1">
        <v>10125</v>
      </c>
      <c r="F3744" s="1">
        <v>45</v>
      </c>
      <c r="G3744" s="1">
        <v>79101</v>
      </c>
      <c r="H3744" s="1">
        <v>545164</v>
      </c>
      <c r="I3744" s="1">
        <v>5844842</v>
      </c>
    </row>
    <row r="3745" spans="1:9" x14ac:dyDescent="0.2">
      <c r="A3745" s="1">
        <v>93900155</v>
      </c>
      <c r="B3745" s="3" t="s">
        <v>22</v>
      </c>
      <c r="C3745" s="1">
        <v>39</v>
      </c>
      <c r="D3745" s="1">
        <v>2</v>
      </c>
      <c r="E3745" s="1">
        <v>10530</v>
      </c>
      <c r="F3745" s="1">
        <v>45</v>
      </c>
      <c r="G3745" s="1">
        <v>82264</v>
      </c>
      <c r="H3745" s="1">
        <v>584178</v>
      </c>
      <c r="I3745" s="1">
        <v>6390006</v>
      </c>
    </row>
    <row r="3746" spans="1:9" x14ac:dyDescent="0.2">
      <c r="A3746" s="1">
        <v>94000155</v>
      </c>
      <c r="B3746" s="3" t="s">
        <v>22</v>
      </c>
      <c r="C3746" s="1">
        <v>40</v>
      </c>
      <c r="D3746" s="1">
        <v>2</v>
      </c>
      <c r="E3746" s="1">
        <v>10935</v>
      </c>
      <c r="F3746" s="1">
        <v>45</v>
      </c>
      <c r="G3746" s="1">
        <v>85429</v>
      </c>
      <c r="H3746" s="1">
        <v>623191</v>
      </c>
      <c r="I3746" s="1">
        <v>6974184</v>
      </c>
    </row>
    <row r="3747" spans="1:9" x14ac:dyDescent="0.2">
      <c r="A3747" s="1">
        <v>94100155</v>
      </c>
      <c r="B3747" s="3" t="s">
        <v>22</v>
      </c>
      <c r="C3747" s="1">
        <v>41</v>
      </c>
      <c r="D3747" s="1">
        <v>2</v>
      </c>
      <c r="E3747" s="1">
        <v>11340</v>
      </c>
      <c r="F3747" s="1">
        <v>45</v>
      </c>
      <c r="G3747" s="1">
        <v>88593</v>
      </c>
      <c r="H3747" s="1">
        <v>662205</v>
      </c>
      <c r="I3747" s="1">
        <v>7597375</v>
      </c>
    </row>
    <row r="3748" spans="1:9" x14ac:dyDescent="0.2">
      <c r="A3748" s="1">
        <v>94200155</v>
      </c>
      <c r="B3748" s="3" t="s">
        <v>22</v>
      </c>
      <c r="C3748" s="1">
        <v>42</v>
      </c>
      <c r="D3748" s="1">
        <v>2</v>
      </c>
      <c r="E3748" s="1">
        <v>11790</v>
      </c>
      <c r="F3748" s="1">
        <v>45</v>
      </c>
      <c r="G3748" s="1">
        <v>92109</v>
      </c>
      <c r="H3748" s="1">
        <v>708747</v>
      </c>
      <c r="I3748" s="1">
        <v>8259580</v>
      </c>
    </row>
    <row r="3749" spans="1:9" x14ac:dyDescent="0.2">
      <c r="A3749" s="1">
        <v>94300155</v>
      </c>
      <c r="B3749" s="3" t="s">
        <v>22</v>
      </c>
      <c r="C3749" s="1">
        <v>43</v>
      </c>
      <c r="D3749" s="1">
        <v>2</v>
      </c>
      <c r="E3749" s="1">
        <v>12240</v>
      </c>
      <c r="F3749" s="1">
        <v>45</v>
      </c>
      <c r="G3749" s="1">
        <v>95625</v>
      </c>
      <c r="H3749" s="1">
        <v>755290</v>
      </c>
      <c r="I3749" s="1">
        <v>8968327</v>
      </c>
    </row>
    <row r="3750" spans="1:9" x14ac:dyDescent="0.2">
      <c r="A3750" s="1">
        <v>94400155</v>
      </c>
      <c r="B3750" s="3" t="s">
        <v>22</v>
      </c>
      <c r="C3750" s="1">
        <v>44</v>
      </c>
      <c r="D3750" s="1">
        <v>2</v>
      </c>
      <c r="E3750" s="1">
        <v>12690</v>
      </c>
      <c r="F3750" s="1">
        <v>45</v>
      </c>
      <c r="G3750" s="1">
        <v>99139</v>
      </c>
      <c r="H3750" s="1">
        <v>801833</v>
      </c>
      <c r="I3750" s="1">
        <v>9723617</v>
      </c>
    </row>
    <row r="3751" spans="1:9" x14ac:dyDescent="0.2">
      <c r="A3751" s="1">
        <v>94500155</v>
      </c>
      <c r="B3751" s="3" t="s">
        <v>22</v>
      </c>
      <c r="C3751" s="1">
        <v>45</v>
      </c>
      <c r="D3751" s="1">
        <v>2</v>
      </c>
      <c r="E3751" s="1">
        <v>13140</v>
      </c>
      <c r="F3751" s="1">
        <v>45</v>
      </c>
      <c r="G3751" s="1">
        <v>102655</v>
      </c>
      <c r="H3751" s="1">
        <v>848375</v>
      </c>
      <c r="I3751" s="1">
        <v>10525450</v>
      </c>
    </row>
    <row r="3752" spans="1:9" x14ac:dyDescent="0.2">
      <c r="A3752" s="1">
        <v>94600155</v>
      </c>
      <c r="B3752" s="3" t="s">
        <v>22</v>
      </c>
      <c r="C3752" s="1">
        <v>46</v>
      </c>
      <c r="D3752" s="1">
        <v>2</v>
      </c>
      <c r="E3752" s="1">
        <v>13590</v>
      </c>
      <c r="F3752" s="1">
        <v>45</v>
      </c>
      <c r="G3752" s="1">
        <v>106171</v>
      </c>
      <c r="H3752" s="1">
        <v>903131</v>
      </c>
      <c r="I3752" s="1">
        <v>11373825</v>
      </c>
    </row>
    <row r="3753" spans="1:9" x14ac:dyDescent="0.2">
      <c r="A3753" s="1">
        <v>94700155</v>
      </c>
      <c r="B3753" s="3" t="s">
        <v>22</v>
      </c>
      <c r="C3753" s="1">
        <v>47</v>
      </c>
      <c r="D3753" s="1">
        <v>2</v>
      </c>
      <c r="E3753" s="1">
        <v>14085</v>
      </c>
      <c r="F3753" s="1">
        <v>45</v>
      </c>
      <c r="G3753" s="1">
        <v>110038</v>
      </c>
      <c r="H3753" s="1">
        <v>957887</v>
      </c>
      <c r="I3753" s="1">
        <v>12276956</v>
      </c>
    </row>
    <row r="3754" spans="1:9" x14ac:dyDescent="0.2">
      <c r="A3754" s="1">
        <v>94800155</v>
      </c>
      <c r="B3754" s="3" t="s">
        <v>22</v>
      </c>
      <c r="C3754" s="1">
        <v>48</v>
      </c>
      <c r="D3754" s="1">
        <v>2</v>
      </c>
      <c r="E3754" s="1">
        <v>14580</v>
      </c>
      <c r="F3754" s="1">
        <v>45</v>
      </c>
      <c r="G3754" s="1">
        <v>113905</v>
      </c>
      <c r="H3754" s="1">
        <v>1012643</v>
      </c>
      <c r="I3754" s="1">
        <v>13234843</v>
      </c>
    </row>
    <row r="3755" spans="1:9" x14ac:dyDescent="0.2">
      <c r="A3755" s="1">
        <v>94900155</v>
      </c>
      <c r="B3755" s="3" t="s">
        <v>22</v>
      </c>
      <c r="C3755" s="1">
        <v>49</v>
      </c>
      <c r="D3755" s="1">
        <v>2</v>
      </c>
      <c r="E3755" s="1">
        <v>15075</v>
      </c>
      <c r="F3755" s="1">
        <v>45</v>
      </c>
      <c r="G3755" s="1">
        <v>117772</v>
      </c>
      <c r="H3755" s="1">
        <v>1067399</v>
      </c>
      <c r="I3755" s="1">
        <v>14247486</v>
      </c>
    </row>
    <row r="3756" spans="1:9" x14ac:dyDescent="0.2">
      <c r="A3756" s="1">
        <v>95000155</v>
      </c>
      <c r="B3756" s="3" t="s">
        <v>22</v>
      </c>
      <c r="C3756" s="1">
        <v>50</v>
      </c>
      <c r="D3756" s="1">
        <v>2</v>
      </c>
      <c r="E3756" s="1">
        <v>15570</v>
      </c>
      <c r="F3756" s="1">
        <v>45</v>
      </c>
      <c r="G3756" s="1">
        <v>121639</v>
      </c>
      <c r="H3756" s="1">
        <v>1131053</v>
      </c>
      <c r="I3756" s="1">
        <v>15314885</v>
      </c>
    </row>
    <row r="3757" spans="1:9" x14ac:dyDescent="0.2">
      <c r="A3757" s="1">
        <v>90100161</v>
      </c>
      <c r="B3757" s="3" t="s">
        <v>23</v>
      </c>
      <c r="C3757" s="1">
        <v>1</v>
      </c>
      <c r="D3757" s="1">
        <v>3</v>
      </c>
      <c r="E3757" s="1">
        <v>240</v>
      </c>
      <c r="F3757" s="1">
        <v>48</v>
      </c>
      <c r="G3757" s="1">
        <v>3750</v>
      </c>
      <c r="H3757" s="1">
        <v>0</v>
      </c>
      <c r="I3757" s="1">
        <v>0</v>
      </c>
    </row>
    <row r="3758" spans="1:9" x14ac:dyDescent="0.2">
      <c r="A3758" s="1">
        <v>90200161</v>
      </c>
      <c r="B3758" s="3" t="s">
        <v>23</v>
      </c>
      <c r="C3758" s="1">
        <v>2</v>
      </c>
      <c r="D3758" s="1">
        <v>3</v>
      </c>
      <c r="E3758" s="1">
        <v>255</v>
      </c>
      <c r="F3758" s="1">
        <v>48</v>
      </c>
      <c r="G3758" s="1">
        <v>3984</v>
      </c>
      <c r="H3758" s="1">
        <v>0</v>
      </c>
      <c r="I3758" s="1">
        <v>0</v>
      </c>
    </row>
    <row r="3759" spans="1:9" x14ac:dyDescent="0.2">
      <c r="A3759" s="1">
        <v>90300161</v>
      </c>
      <c r="B3759" s="3" t="s">
        <v>23</v>
      </c>
      <c r="C3759" s="1">
        <v>3</v>
      </c>
      <c r="D3759" s="1">
        <v>3</v>
      </c>
      <c r="E3759" s="1">
        <v>270</v>
      </c>
      <c r="F3759" s="1">
        <v>48</v>
      </c>
      <c r="G3759" s="1">
        <v>4218</v>
      </c>
      <c r="H3759" s="1">
        <v>0</v>
      </c>
      <c r="I3759" s="1">
        <v>0</v>
      </c>
    </row>
    <row r="3760" spans="1:9" x14ac:dyDescent="0.2">
      <c r="A3760" s="1">
        <v>90400161</v>
      </c>
      <c r="B3760" s="3" t="s">
        <v>23</v>
      </c>
      <c r="C3760" s="1">
        <v>4</v>
      </c>
      <c r="D3760" s="1">
        <v>3</v>
      </c>
      <c r="E3760" s="1">
        <v>285</v>
      </c>
      <c r="F3760" s="1">
        <v>48</v>
      </c>
      <c r="G3760" s="1">
        <v>4452</v>
      </c>
      <c r="H3760" s="1">
        <v>0</v>
      </c>
      <c r="I3760" s="1">
        <v>0</v>
      </c>
    </row>
    <row r="3761" spans="1:9" x14ac:dyDescent="0.2">
      <c r="A3761" s="1">
        <v>90500161</v>
      </c>
      <c r="B3761" s="3" t="s">
        <v>23</v>
      </c>
      <c r="C3761" s="1">
        <v>5</v>
      </c>
      <c r="D3761" s="1">
        <v>3</v>
      </c>
      <c r="E3761" s="1">
        <v>300</v>
      </c>
      <c r="F3761" s="1">
        <v>48</v>
      </c>
      <c r="G3761" s="1">
        <v>4687</v>
      </c>
      <c r="H3761" s="1">
        <v>0</v>
      </c>
      <c r="I3761" s="1">
        <v>0</v>
      </c>
    </row>
    <row r="3762" spans="1:9" x14ac:dyDescent="0.2">
      <c r="A3762" s="1">
        <v>90600161</v>
      </c>
      <c r="B3762" s="3" t="s">
        <v>23</v>
      </c>
      <c r="C3762" s="1">
        <v>6</v>
      </c>
      <c r="D3762" s="1">
        <v>3</v>
      </c>
      <c r="E3762" s="1">
        <v>315</v>
      </c>
      <c r="F3762" s="1">
        <v>48</v>
      </c>
      <c r="G3762" s="1">
        <v>4921</v>
      </c>
      <c r="H3762" s="1">
        <v>0</v>
      </c>
      <c r="I3762" s="1">
        <v>0</v>
      </c>
    </row>
    <row r="3763" spans="1:9" x14ac:dyDescent="0.2">
      <c r="A3763" s="1">
        <v>90700161</v>
      </c>
      <c r="B3763" s="3" t="s">
        <v>23</v>
      </c>
      <c r="C3763" s="1">
        <v>7</v>
      </c>
      <c r="D3763" s="1">
        <v>3</v>
      </c>
      <c r="E3763" s="1">
        <v>337</v>
      </c>
      <c r="F3763" s="1">
        <v>48</v>
      </c>
      <c r="G3763" s="1">
        <v>5272</v>
      </c>
      <c r="H3763" s="1">
        <v>0</v>
      </c>
      <c r="I3763" s="1">
        <v>0</v>
      </c>
    </row>
    <row r="3764" spans="1:9" x14ac:dyDescent="0.2">
      <c r="A3764" s="1">
        <v>90800161</v>
      </c>
      <c r="B3764" s="3" t="s">
        <v>23</v>
      </c>
      <c r="C3764" s="1">
        <v>8</v>
      </c>
      <c r="D3764" s="1">
        <v>3</v>
      </c>
      <c r="E3764" s="1">
        <v>360</v>
      </c>
      <c r="F3764" s="1">
        <v>48</v>
      </c>
      <c r="G3764" s="1">
        <v>5625</v>
      </c>
      <c r="H3764" s="1">
        <v>0</v>
      </c>
      <c r="I3764" s="1">
        <v>0</v>
      </c>
    </row>
    <row r="3765" spans="1:9" x14ac:dyDescent="0.2">
      <c r="A3765" s="1">
        <v>90900161</v>
      </c>
      <c r="B3765" s="3" t="s">
        <v>23</v>
      </c>
      <c r="C3765" s="1">
        <v>9</v>
      </c>
      <c r="D3765" s="1">
        <v>3</v>
      </c>
      <c r="E3765" s="1">
        <v>382</v>
      </c>
      <c r="F3765" s="1">
        <v>48</v>
      </c>
      <c r="G3765" s="1">
        <v>5976</v>
      </c>
      <c r="H3765" s="1">
        <v>0</v>
      </c>
      <c r="I3765" s="1">
        <v>0</v>
      </c>
    </row>
    <row r="3766" spans="1:9" x14ac:dyDescent="0.2">
      <c r="A3766" s="1">
        <v>91000161</v>
      </c>
      <c r="B3766" s="3" t="s">
        <v>23</v>
      </c>
      <c r="C3766" s="1">
        <v>10</v>
      </c>
      <c r="D3766" s="1">
        <v>3</v>
      </c>
      <c r="E3766" s="1">
        <v>405</v>
      </c>
      <c r="F3766" s="1">
        <v>48</v>
      </c>
      <c r="G3766" s="1">
        <v>6327</v>
      </c>
      <c r="H3766" s="1">
        <v>0</v>
      </c>
      <c r="I3766" s="1">
        <v>0</v>
      </c>
    </row>
    <row r="3767" spans="1:9" x14ac:dyDescent="0.2">
      <c r="A3767" s="1">
        <v>91100161</v>
      </c>
      <c r="B3767" s="3" t="s">
        <v>23</v>
      </c>
      <c r="C3767" s="1">
        <v>11</v>
      </c>
      <c r="D3767" s="1">
        <v>3</v>
      </c>
      <c r="E3767" s="1">
        <v>427</v>
      </c>
      <c r="F3767" s="1">
        <v>48</v>
      </c>
      <c r="G3767" s="1">
        <v>6679</v>
      </c>
      <c r="H3767" s="1">
        <v>0</v>
      </c>
      <c r="I3767" s="1">
        <v>0</v>
      </c>
    </row>
    <row r="3768" spans="1:9" x14ac:dyDescent="0.2">
      <c r="A3768" s="1">
        <v>91200161</v>
      </c>
      <c r="B3768" s="3" t="s">
        <v>23</v>
      </c>
      <c r="C3768" s="1">
        <v>12</v>
      </c>
      <c r="D3768" s="1">
        <v>3</v>
      </c>
      <c r="E3768" s="1">
        <v>457</v>
      </c>
      <c r="F3768" s="1">
        <v>48</v>
      </c>
      <c r="G3768" s="1">
        <v>7147</v>
      </c>
      <c r="H3768" s="1">
        <v>0</v>
      </c>
      <c r="I3768" s="1">
        <v>0</v>
      </c>
    </row>
    <row r="3769" spans="1:9" x14ac:dyDescent="0.2">
      <c r="A3769" s="1">
        <v>91300161</v>
      </c>
      <c r="B3769" s="3" t="s">
        <v>23</v>
      </c>
      <c r="C3769" s="1">
        <v>13</v>
      </c>
      <c r="D3769" s="1">
        <v>3</v>
      </c>
      <c r="E3769" s="1">
        <v>487</v>
      </c>
      <c r="F3769" s="1">
        <v>48</v>
      </c>
      <c r="G3769" s="1">
        <v>7617</v>
      </c>
      <c r="H3769" s="1">
        <v>0</v>
      </c>
      <c r="I3769" s="1">
        <v>0</v>
      </c>
    </row>
    <row r="3770" spans="1:9" x14ac:dyDescent="0.2">
      <c r="A3770" s="1">
        <v>91400161</v>
      </c>
      <c r="B3770" s="3" t="s">
        <v>23</v>
      </c>
      <c r="C3770" s="1">
        <v>14</v>
      </c>
      <c r="D3770" s="1">
        <v>3</v>
      </c>
      <c r="E3770" s="1">
        <v>517</v>
      </c>
      <c r="F3770" s="1">
        <v>48</v>
      </c>
      <c r="G3770" s="1">
        <v>8085</v>
      </c>
      <c r="H3770" s="1">
        <v>0</v>
      </c>
      <c r="I3770" s="1">
        <v>0</v>
      </c>
    </row>
    <row r="3771" spans="1:9" x14ac:dyDescent="0.2">
      <c r="A3771" s="1">
        <v>91500161</v>
      </c>
      <c r="B3771" s="3" t="s">
        <v>23</v>
      </c>
      <c r="C3771" s="1">
        <v>15</v>
      </c>
      <c r="D3771" s="1">
        <v>3</v>
      </c>
      <c r="E3771" s="1">
        <v>547</v>
      </c>
      <c r="F3771" s="1">
        <v>48</v>
      </c>
      <c r="G3771" s="1">
        <v>8554</v>
      </c>
      <c r="H3771" s="1">
        <v>0</v>
      </c>
      <c r="I3771" s="1">
        <v>0</v>
      </c>
    </row>
    <row r="3772" spans="1:9" x14ac:dyDescent="0.2">
      <c r="A3772" s="1">
        <v>91600161</v>
      </c>
      <c r="B3772" s="3" t="s">
        <v>23</v>
      </c>
      <c r="C3772" s="1">
        <v>16</v>
      </c>
      <c r="D3772" s="1">
        <v>3</v>
      </c>
      <c r="E3772" s="1">
        <v>577</v>
      </c>
      <c r="F3772" s="1">
        <v>48</v>
      </c>
      <c r="G3772" s="1">
        <v>9022</v>
      </c>
      <c r="H3772" s="1">
        <v>0</v>
      </c>
      <c r="I3772" s="1">
        <v>0</v>
      </c>
    </row>
    <row r="3773" spans="1:9" x14ac:dyDescent="0.2">
      <c r="A3773" s="1">
        <v>91700161</v>
      </c>
      <c r="B3773" s="3" t="s">
        <v>23</v>
      </c>
      <c r="C3773" s="1">
        <v>17</v>
      </c>
      <c r="D3773" s="1">
        <v>3</v>
      </c>
      <c r="E3773" s="1">
        <v>615</v>
      </c>
      <c r="F3773" s="1">
        <v>48</v>
      </c>
      <c r="G3773" s="1">
        <v>9609</v>
      </c>
      <c r="H3773" s="1">
        <v>0</v>
      </c>
      <c r="I3773" s="1">
        <v>0</v>
      </c>
    </row>
    <row r="3774" spans="1:9" x14ac:dyDescent="0.2">
      <c r="A3774" s="1">
        <v>91800161</v>
      </c>
      <c r="B3774" s="3" t="s">
        <v>23</v>
      </c>
      <c r="C3774" s="1">
        <v>18</v>
      </c>
      <c r="D3774" s="1">
        <v>3</v>
      </c>
      <c r="E3774" s="1">
        <v>652</v>
      </c>
      <c r="F3774" s="1">
        <v>48</v>
      </c>
      <c r="G3774" s="1">
        <v>10194</v>
      </c>
      <c r="H3774" s="1">
        <v>0</v>
      </c>
      <c r="I3774" s="1">
        <v>0</v>
      </c>
    </row>
    <row r="3775" spans="1:9" x14ac:dyDescent="0.2">
      <c r="A3775" s="1">
        <v>91900161</v>
      </c>
      <c r="B3775" s="3" t="s">
        <v>23</v>
      </c>
      <c r="C3775" s="1">
        <v>19</v>
      </c>
      <c r="D3775" s="1">
        <v>3</v>
      </c>
      <c r="E3775" s="1">
        <v>690</v>
      </c>
      <c r="F3775" s="1">
        <v>48</v>
      </c>
      <c r="G3775" s="1">
        <v>10780</v>
      </c>
      <c r="H3775" s="1">
        <v>0</v>
      </c>
      <c r="I3775" s="1">
        <v>0</v>
      </c>
    </row>
    <row r="3776" spans="1:9" x14ac:dyDescent="0.2">
      <c r="A3776" s="1">
        <v>92000161</v>
      </c>
      <c r="B3776" s="3" t="s">
        <v>23</v>
      </c>
      <c r="C3776" s="1">
        <v>20</v>
      </c>
      <c r="D3776" s="1">
        <v>3</v>
      </c>
      <c r="E3776" s="1">
        <v>727</v>
      </c>
      <c r="F3776" s="1">
        <v>48</v>
      </c>
      <c r="G3776" s="1">
        <v>11367</v>
      </c>
      <c r="H3776" s="1">
        <v>0</v>
      </c>
      <c r="I3776" s="1">
        <v>0</v>
      </c>
    </row>
    <row r="3777" spans="1:9" x14ac:dyDescent="0.2">
      <c r="A3777" s="1">
        <v>92100161</v>
      </c>
      <c r="B3777" s="3" t="s">
        <v>23</v>
      </c>
      <c r="C3777" s="1">
        <v>21</v>
      </c>
      <c r="D3777" s="1">
        <v>3</v>
      </c>
      <c r="E3777" s="1">
        <v>765</v>
      </c>
      <c r="F3777" s="1">
        <v>48</v>
      </c>
      <c r="G3777" s="1">
        <v>11952</v>
      </c>
      <c r="H3777" s="1">
        <v>0</v>
      </c>
      <c r="I3777" s="1">
        <v>0</v>
      </c>
    </row>
    <row r="3778" spans="1:9" x14ac:dyDescent="0.2">
      <c r="A3778" s="1">
        <v>92200161</v>
      </c>
      <c r="B3778" s="3" t="s">
        <v>23</v>
      </c>
      <c r="C3778" s="1">
        <v>22</v>
      </c>
      <c r="D3778" s="1">
        <v>3</v>
      </c>
      <c r="E3778" s="1">
        <v>810</v>
      </c>
      <c r="F3778" s="1">
        <v>48</v>
      </c>
      <c r="G3778" s="1">
        <v>12655</v>
      </c>
      <c r="H3778" s="1">
        <v>0</v>
      </c>
      <c r="I3778" s="1">
        <v>0</v>
      </c>
    </row>
    <row r="3779" spans="1:9" x14ac:dyDescent="0.2">
      <c r="A3779" s="1">
        <v>92300161</v>
      </c>
      <c r="B3779" s="3" t="s">
        <v>23</v>
      </c>
      <c r="C3779" s="1">
        <v>23</v>
      </c>
      <c r="D3779" s="1">
        <v>3</v>
      </c>
      <c r="E3779" s="1">
        <v>855</v>
      </c>
      <c r="F3779" s="1">
        <v>48</v>
      </c>
      <c r="G3779" s="1">
        <v>13359</v>
      </c>
      <c r="H3779" s="1">
        <v>0</v>
      </c>
      <c r="I3779" s="1">
        <v>0</v>
      </c>
    </row>
    <row r="3780" spans="1:9" x14ac:dyDescent="0.2">
      <c r="A3780" s="1">
        <v>92400161</v>
      </c>
      <c r="B3780" s="3" t="s">
        <v>23</v>
      </c>
      <c r="C3780" s="1">
        <v>24</v>
      </c>
      <c r="D3780" s="1">
        <v>3</v>
      </c>
      <c r="E3780" s="1">
        <v>900</v>
      </c>
      <c r="F3780" s="1">
        <v>48</v>
      </c>
      <c r="G3780" s="1">
        <v>14062</v>
      </c>
      <c r="H3780" s="1">
        <v>0</v>
      </c>
      <c r="I3780" s="1">
        <v>0</v>
      </c>
    </row>
    <row r="3781" spans="1:9" x14ac:dyDescent="0.2">
      <c r="A3781" s="1">
        <v>92500161</v>
      </c>
      <c r="B3781" s="3" t="s">
        <v>23</v>
      </c>
      <c r="C3781" s="1">
        <v>25</v>
      </c>
      <c r="D3781" s="1">
        <v>3</v>
      </c>
      <c r="E3781" s="1">
        <v>945</v>
      </c>
      <c r="F3781" s="1">
        <v>48</v>
      </c>
      <c r="G3781" s="1">
        <v>14764</v>
      </c>
      <c r="H3781" s="1">
        <v>0</v>
      </c>
      <c r="I3781" s="1">
        <v>0</v>
      </c>
    </row>
    <row r="3782" spans="1:9" x14ac:dyDescent="0.2">
      <c r="A3782" s="1">
        <v>92600161</v>
      </c>
      <c r="B3782" s="3" t="s">
        <v>23</v>
      </c>
      <c r="C3782" s="1">
        <v>26</v>
      </c>
      <c r="D3782" s="1">
        <v>3</v>
      </c>
      <c r="E3782" s="1">
        <v>990</v>
      </c>
      <c r="F3782" s="1">
        <v>48</v>
      </c>
      <c r="G3782" s="1">
        <v>15468</v>
      </c>
      <c r="H3782" s="1">
        <v>0</v>
      </c>
      <c r="I3782" s="1">
        <v>0</v>
      </c>
    </row>
    <row r="3783" spans="1:9" x14ac:dyDescent="0.2">
      <c r="A3783" s="1">
        <v>92700161</v>
      </c>
      <c r="B3783" s="3" t="s">
        <v>23</v>
      </c>
      <c r="C3783" s="1">
        <v>27</v>
      </c>
      <c r="D3783" s="1">
        <v>3</v>
      </c>
      <c r="E3783" s="1">
        <v>1042</v>
      </c>
      <c r="F3783" s="1">
        <v>48</v>
      </c>
      <c r="G3783" s="1">
        <v>16288</v>
      </c>
      <c r="H3783" s="1">
        <v>0</v>
      </c>
      <c r="I3783" s="1">
        <v>0</v>
      </c>
    </row>
    <row r="3784" spans="1:9" x14ac:dyDescent="0.2">
      <c r="A3784" s="1">
        <v>92800161</v>
      </c>
      <c r="B3784" s="3" t="s">
        <v>23</v>
      </c>
      <c r="C3784" s="1">
        <v>28</v>
      </c>
      <c r="D3784" s="1">
        <v>3</v>
      </c>
      <c r="E3784" s="1">
        <v>1095</v>
      </c>
      <c r="F3784" s="1">
        <v>48</v>
      </c>
      <c r="G3784" s="1">
        <v>17109</v>
      </c>
      <c r="H3784" s="1">
        <v>0</v>
      </c>
      <c r="I3784" s="1">
        <v>0</v>
      </c>
    </row>
    <row r="3785" spans="1:9" x14ac:dyDescent="0.2">
      <c r="A3785" s="1">
        <v>92900161</v>
      </c>
      <c r="B3785" s="3" t="s">
        <v>23</v>
      </c>
      <c r="C3785" s="1">
        <v>29</v>
      </c>
      <c r="D3785" s="1">
        <v>3</v>
      </c>
      <c r="E3785" s="1">
        <v>1147</v>
      </c>
      <c r="F3785" s="1">
        <v>48</v>
      </c>
      <c r="G3785" s="1">
        <v>17929</v>
      </c>
      <c r="H3785" s="1">
        <v>0</v>
      </c>
      <c r="I3785" s="1">
        <v>0</v>
      </c>
    </row>
    <row r="3786" spans="1:9" x14ac:dyDescent="0.2">
      <c r="A3786" s="1">
        <v>93000161</v>
      </c>
      <c r="B3786" s="3" t="s">
        <v>23</v>
      </c>
      <c r="C3786" s="1">
        <v>30</v>
      </c>
      <c r="D3786" s="1">
        <v>3</v>
      </c>
      <c r="E3786" s="1">
        <v>1200</v>
      </c>
      <c r="F3786" s="1">
        <v>48</v>
      </c>
      <c r="G3786" s="1">
        <v>18750</v>
      </c>
      <c r="H3786" s="1">
        <v>0</v>
      </c>
      <c r="I3786" s="1">
        <v>0</v>
      </c>
    </row>
    <row r="3787" spans="1:9" x14ac:dyDescent="0.2">
      <c r="A3787" s="1">
        <v>93100161</v>
      </c>
      <c r="B3787" s="3" t="s">
        <v>23</v>
      </c>
      <c r="C3787" s="1">
        <v>31</v>
      </c>
      <c r="D3787" s="1">
        <v>3</v>
      </c>
      <c r="E3787" s="1">
        <v>1252</v>
      </c>
      <c r="F3787" s="1">
        <v>48</v>
      </c>
      <c r="G3787" s="1">
        <v>19569</v>
      </c>
      <c r="H3787" s="1">
        <v>0</v>
      </c>
      <c r="I3787" s="1">
        <v>0</v>
      </c>
    </row>
    <row r="3788" spans="1:9" x14ac:dyDescent="0.2">
      <c r="A3788" s="1">
        <v>93200161</v>
      </c>
      <c r="B3788" s="3" t="s">
        <v>23</v>
      </c>
      <c r="C3788" s="1">
        <v>32</v>
      </c>
      <c r="D3788" s="1">
        <v>3</v>
      </c>
      <c r="E3788" s="1">
        <v>1312</v>
      </c>
      <c r="F3788" s="1">
        <v>48</v>
      </c>
      <c r="G3788" s="1">
        <v>20506</v>
      </c>
      <c r="H3788" s="1">
        <v>0</v>
      </c>
      <c r="I3788" s="1">
        <v>0</v>
      </c>
    </row>
    <row r="3789" spans="1:9" x14ac:dyDescent="0.2">
      <c r="A3789" s="1">
        <v>93300161</v>
      </c>
      <c r="B3789" s="3" t="s">
        <v>23</v>
      </c>
      <c r="C3789" s="1">
        <v>33</v>
      </c>
      <c r="D3789" s="1">
        <v>3</v>
      </c>
      <c r="E3789" s="1">
        <v>1372</v>
      </c>
      <c r="F3789" s="1">
        <v>48</v>
      </c>
      <c r="G3789" s="1">
        <v>21444</v>
      </c>
      <c r="H3789" s="1">
        <v>0</v>
      </c>
      <c r="I3789" s="1">
        <v>0</v>
      </c>
    </row>
    <row r="3790" spans="1:9" x14ac:dyDescent="0.2">
      <c r="A3790" s="1">
        <v>93400161</v>
      </c>
      <c r="B3790" s="3" t="s">
        <v>23</v>
      </c>
      <c r="C3790" s="1">
        <v>34</v>
      </c>
      <c r="D3790" s="1">
        <v>3</v>
      </c>
      <c r="E3790" s="1">
        <v>1432</v>
      </c>
      <c r="F3790" s="1">
        <v>48</v>
      </c>
      <c r="G3790" s="1">
        <v>22381</v>
      </c>
      <c r="H3790" s="1">
        <v>0</v>
      </c>
      <c r="I3790" s="1">
        <v>0</v>
      </c>
    </row>
    <row r="3791" spans="1:9" x14ac:dyDescent="0.2">
      <c r="A3791" s="1">
        <v>93500161</v>
      </c>
      <c r="B3791" s="3" t="s">
        <v>23</v>
      </c>
      <c r="C3791" s="1">
        <v>35</v>
      </c>
      <c r="D3791" s="1">
        <v>3</v>
      </c>
      <c r="E3791" s="1">
        <v>1492</v>
      </c>
      <c r="F3791" s="1">
        <v>48</v>
      </c>
      <c r="G3791" s="1">
        <v>23319</v>
      </c>
      <c r="H3791" s="1">
        <v>0</v>
      </c>
      <c r="I3791" s="1">
        <v>0</v>
      </c>
    </row>
    <row r="3792" spans="1:9" x14ac:dyDescent="0.2">
      <c r="A3792" s="1">
        <v>93600161</v>
      </c>
      <c r="B3792" s="3" t="s">
        <v>23</v>
      </c>
      <c r="C3792" s="1">
        <v>36</v>
      </c>
      <c r="D3792" s="1">
        <v>3</v>
      </c>
      <c r="E3792" s="1">
        <v>1552</v>
      </c>
      <c r="F3792" s="1">
        <v>48</v>
      </c>
      <c r="G3792" s="1">
        <v>24256</v>
      </c>
      <c r="H3792" s="1">
        <v>0</v>
      </c>
      <c r="I3792" s="1">
        <v>0</v>
      </c>
    </row>
    <row r="3793" spans="1:9" x14ac:dyDescent="0.2">
      <c r="A3793" s="1">
        <v>93700161</v>
      </c>
      <c r="B3793" s="3" t="s">
        <v>23</v>
      </c>
      <c r="C3793" s="1">
        <v>37</v>
      </c>
      <c r="D3793" s="1">
        <v>3</v>
      </c>
      <c r="E3793" s="1">
        <v>1620</v>
      </c>
      <c r="F3793" s="1">
        <v>48</v>
      </c>
      <c r="G3793" s="1">
        <v>25312</v>
      </c>
      <c r="H3793" s="1">
        <v>0</v>
      </c>
      <c r="I3793" s="1">
        <v>0</v>
      </c>
    </row>
    <row r="3794" spans="1:9" x14ac:dyDescent="0.2">
      <c r="A3794" s="1">
        <v>93800161</v>
      </c>
      <c r="B3794" s="3" t="s">
        <v>23</v>
      </c>
      <c r="C3794" s="1">
        <v>38</v>
      </c>
      <c r="D3794" s="1">
        <v>3</v>
      </c>
      <c r="E3794" s="1">
        <v>1687</v>
      </c>
      <c r="F3794" s="1">
        <v>48</v>
      </c>
      <c r="G3794" s="1">
        <v>26367</v>
      </c>
      <c r="H3794" s="1">
        <v>0</v>
      </c>
      <c r="I3794" s="1">
        <v>0</v>
      </c>
    </row>
    <row r="3795" spans="1:9" x14ac:dyDescent="0.2">
      <c r="A3795" s="1">
        <v>93900161</v>
      </c>
      <c r="B3795" s="3" t="s">
        <v>23</v>
      </c>
      <c r="C3795" s="1">
        <v>39</v>
      </c>
      <c r="D3795" s="1">
        <v>3</v>
      </c>
      <c r="E3795" s="1">
        <v>1755</v>
      </c>
      <c r="F3795" s="1">
        <v>48</v>
      </c>
      <c r="G3795" s="1">
        <v>27421</v>
      </c>
      <c r="H3795" s="1">
        <v>0</v>
      </c>
      <c r="I3795" s="1">
        <v>0</v>
      </c>
    </row>
    <row r="3796" spans="1:9" x14ac:dyDescent="0.2">
      <c r="A3796" s="1">
        <v>94000161</v>
      </c>
      <c r="B3796" s="3" t="s">
        <v>23</v>
      </c>
      <c r="C3796" s="1">
        <v>40</v>
      </c>
      <c r="D3796" s="1">
        <v>3</v>
      </c>
      <c r="E3796" s="1">
        <v>1822</v>
      </c>
      <c r="F3796" s="1">
        <v>48</v>
      </c>
      <c r="G3796" s="1">
        <v>28476</v>
      </c>
      <c r="H3796" s="1">
        <v>0</v>
      </c>
      <c r="I3796" s="1">
        <v>0</v>
      </c>
    </row>
    <row r="3797" spans="1:9" x14ac:dyDescent="0.2">
      <c r="A3797" s="1">
        <v>94100161</v>
      </c>
      <c r="B3797" s="3" t="s">
        <v>23</v>
      </c>
      <c r="C3797" s="1">
        <v>41</v>
      </c>
      <c r="D3797" s="1">
        <v>3</v>
      </c>
      <c r="E3797" s="1">
        <v>1890</v>
      </c>
      <c r="F3797" s="1">
        <v>48</v>
      </c>
      <c r="G3797" s="1">
        <v>29530</v>
      </c>
      <c r="H3797" s="1">
        <v>0</v>
      </c>
      <c r="I3797" s="1">
        <v>0</v>
      </c>
    </row>
    <row r="3798" spans="1:9" x14ac:dyDescent="0.2">
      <c r="A3798" s="1">
        <v>94200161</v>
      </c>
      <c r="B3798" s="3" t="s">
        <v>23</v>
      </c>
      <c r="C3798" s="1">
        <v>42</v>
      </c>
      <c r="D3798" s="1">
        <v>3</v>
      </c>
      <c r="E3798" s="1">
        <v>1965</v>
      </c>
      <c r="F3798" s="1">
        <v>48</v>
      </c>
      <c r="G3798" s="1">
        <v>30702</v>
      </c>
      <c r="H3798" s="1">
        <v>0</v>
      </c>
      <c r="I3798" s="1">
        <v>0</v>
      </c>
    </row>
    <row r="3799" spans="1:9" x14ac:dyDescent="0.2">
      <c r="A3799" s="1">
        <v>94300161</v>
      </c>
      <c r="B3799" s="3" t="s">
        <v>23</v>
      </c>
      <c r="C3799" s="1">
        <v>43</v>
      </c>
      <c r="D3799" s="1">
        <v>3</v>
      </c>
      <c r="E3799" s="1">
        <v>2040</v>
      </c>
      <c r="F3799" s="1">
        <v>48</v>
      </c>
      <c r="G3799" s="1">
        <v>31875</v>
      </c>
      <c r="H3799" s="1">
        <v>0</v>
      </c>
      <c r="I3799" s="1">
        <v>0</v>
      </c>
    </row>
    <row r="3800" spans="1:9" x14ac:dyDescent="0.2">
      <c r="A3800" s="1">
        <v>94400161</v>
      </c>
      <c r="B3800" s="3" t="s">
        <v>23</v>
      </c>
      <c r="C3800" s="1">
        <v>44</v>
      </c>
      <c r="D3800" s="1">
        <v>3</v>
      </c>
      <c r="E3800" s="1">
        <v>2115</v>
      </c>
      <c r="F3800" s="1">
        <v>48</v>
      </c>
      <c r="G3800" s="1">
        <v>33046</v>
      </c>
      <c r="H3800" s="1">
        <v>0</v>
      </c>
      <c r="I3800" s="1">
        <v>0</v>
      </c>
    </row>
    <row r="3801" spans="1:9" x14ac:dyDescent="0.2">
      <c r="A3801" s="1">
        <v>94500161</v>
      </c>
      <c r="B3801" s="3" t="s">
        <v>23</v>
      </c>
      <c r="C3801" s="1">
        <v>45</v>
      </c>
      <c r="D3801" s="1">
        <v>3</v>
      </c>
      <c r="E3801" s="1">
        <v>2190</v>
      </c>
      <c r="F3801" s="1">
        <v>48</v>
      </c>
      <c r="G3801" s="1">
        <v>34218</v>
      </c>
      <c r="H3801" s="1">
        <v>0</v>
      </c>
      <c r="I3801" s="1">
        <v>0</v>
      </c>
    </row>
    <row r="3802" spans="1:9" x14ac:dyDescent="0.2">
      <c r="A3802" s="1">
        <v>94600161</v>
      </c>
      <c r="B3802" s="3" t="s">
        <v>23</v>
      </c>
      <c r="C3802" s="1">
        <v>46</v>
      </c>
      <c r="D3802" s="1">
        <v>3</v>
      </c>
      <c r="E3802" s="1">
        <v>2265</v>
      </c>
      <c r="F3802" s="1">
        <v>48</v>
      </c>
      <c r="G3802" s="1">
        <v>35389</v>
      </c>
      <c r="H3802" s="1">
        <v>0</v>
      </c>
      <c r="I3802" s="1">
        <v>0</v>
      </c>
    </row>
    <row r="3803" spans="1:9" x14ac:dyDescent="0.2">
      <c r="A3803" s="1">
        <v>94700161</v>
      </c>
      <c r="B3803" s="3" t="s">
        <v>23</v>
      </c>
      <c r="C3803" s="1">
        <v>47</v>
      </c>
      <c r="D3803" s="1">
        <v>3</v>
      </c>
      <c r="E3803" s="1">
        <v>2347</v>
      </c>
      <c r="F3803" s="1">
        <v>48</v>
      </c>
      <c r="G3803" s="1">
        <v>36679</v>
      </c>
      <c r="H3803" s="1">
        <v>0</v>
      </c>
      <c r="I3803" s="1">
        <v>0</v>
      </c>
    </row>
    <row r="3804" spans="1:9" x14ac:dyDescent="0.2">
      <c r="A3804" s="1">
        <v>94800161</v>
      </c>
      <c r="B3804" s="3" t="s">
        <v>23</v>
      </c>
      <c r="C3804" s="1">
        <v>48</v>
      </c>
      <c r="D3804" s="1">
        <v>3</v>
      </c>
      <c r="E3804" s="1">
        <v>2430</v>
      </c>
      <c r="F3804" s="1">
        <v>48</v>
      </c>
      <c r="G3804" s="1">
        <v>37968</v>
      </c>
      <c r="H3804" s="1">
        <v>0</v>
      </c>
      <c r="I3804" s="1">
        <v>0</v>
      </c>
    </row>
    <row r="3805" spans="1:9" x14ac:dyDescent="0.2">
      <c r="A3805" s="1">
        <v>94900161</v>
      </c>
      <c r="B3805" s="3" t="s">
        <v>23</v>
      </c>
      <c r="C3805" s="1">
        <v>49</v>
      </c>
      <c r="D3805" s="1">
        <v>3</v>
      </c>
      <c r="E3805" s="1">
        <v>2512</v>
      </c>
      <c r="F3805" s="1">
        <v>48</v>
      </c>
      <c r="G3805" s="1">
        <v>39256</v>
      </c>
      <c r="H3805" s="1">
        <v>0</v>
      </c>
      <c r="I3805" s="1">
        <v>0</v>
      </c>
    </row>
    <row r="3806" spans="1:9" x14ac:dyDescent="0.2">
      <c r="A3806" s="1">
        <v>95000161</v>
      </c>
      <c r="B3806" s="3" t="s">
        <v>23</v>
      </c>
      <c r="C3806" s="1">
        <v>50</v>
      </c>
      <c r="D3806" s="1">
        <v>3</v>
      </c>
      <c r="E3806" s="1">
        <v>2595</v>
      </c>
      <c r="F3806" s="1">
        <v>48</v>
      </c>
      <c r="G3806" s="1">
        <v>40546</v>
      </c>
      <c r="H3806" s="1">
        <v>0</v>
      </c>
      <c r="I3806" s="1">
        <v>0</v>
      </c>
    </row>
    <row r="3807" spans="1:9" x14ac:dyDescent="0.2">
      <c r="A3807" s="1">
        <v>90100162</v>
      </c>
      <c r="B3807" s="3" t="s">
        <v>23</v>
      </c>
      <c r="C3807" s="1">
        <v>1</v>
      </c>
      <c r="D3807" s="1">
        <v>3</v>
      </c>
      <c r="E3807" s="1">
        <v>360</v>
      </c>
      <c r="F3807" s="1">
        <v>48</v>
      </c>
      <c r="G3807" s="1">
        <v>5625</v>
      </c>
      <c r="H3807" s="1">
        <v>0</v>
      </c>
      <c r="I3807" s="1">
        <v>0</v>
      </c>
    </row>
    <row r="3808" spans="1:9" x14ac:dyDescent="0.2">
      <c r="A3808" s="1">
        <v>90200162</v>
      </c>
      <c r="B3808" s="3" t="s">
        <v>23</v>
      </c>
      <c r="C3808" s="1">
        <v>2</v>
      </c>
      <c r="D3808" s="1">
        <v>3</v>
      </c>
      <c r="E3808" s="1">
        <v>382</v>
      </c>
      <c r="F3808" s="1">
        <v>48</v>
      </c>
      <c r="G3808" s="1">
        <v>5976</v>
      </c>
      <c r="H3808" s="1">
        <v>0</v>
      </c>
      <c r="I3808" s="1">
        <v>0</v>
      </c>
    </row>
    <row r="3809" spans="1:9" x14ac:dyDescent="0.2">
      <c r="A3809" s="1">
        <v>90300162</v>
      </c>
      <c r="B3809" s="3" t="s">
        <v>23</v>
      </c>
      <c r="C3809" s="1">
        <v>3</v>
      </c>
      <c r="D3809" s="1">
        <v>3</v>
      </c>
      <c r="E3809" s="1">
        <v>405</v>
      </c>
      <c r="F3809" s="1">
        <v>48</v>
      </c>
      <c r="G3809" s="1">
        <v>6327</v>
      </c>
      <c r="H3809" s="1">
        <v>0</v>
      </c>
      <c r="I3809" s="1">
        <v>0</v>
      </c>
    </row>
    <row r="3810" spans="1:9" x14ac:dyDescent="0.2">
      <c r="A3810" s="1">
        <v>90400162</v>
      </c>
      <c r="B3810" s="3" t="s">
        <v>23</v>
      </c>
      <c r="C3810" s="1">
        <v>4</v>
      </c>
      <c r="D3810" s="1">
        <v>3</v>
      </c>
      <c r="E3810" s="1">
        <v>427</v>
      </c>
      <c r="F3810" s="1">
        <v>48</v>
      </c>
      <c r="G3810" s="1">
        <v>6679</v>
      </c>
      <c r="H3810" s="1">
        <v>0</v>
      </c>
      <c r="I3810" s="1">
        <v>0</v>
      </c>
    </row>
    <row r="3811" spans="1:9" x14ac:dyDescent="0.2">
      <c r="A3811" s="1">
        <v>90500162</v>
      </c>
      <c r="B3811" s="3" t="s">
        <v>23</v>
      </c>
      <c r="C3811" s="1">
        <v>5</v>
      </c>
      <c r="D3811" s="1">
        <v>3</v>
      </c>
      <c r="E3811" s="1">
        <v>450</v>
      </c>
      <c r="F3811" s="1">
        <v>48</v>
      </c>
      <c r="G3811" s="1">
        <v>7030</v>
      </c>
      <c r="H3811" s="1">
        <v>0</v>
      </c>
      <c r="I3811" s="1">
        <v>0</v>
      </c>
    </row>
    <row r="3812" spans="1:9" x14ac:dyDescent="0.2">
      <c r="A3812" s="1">
        <v>90600162</v>
      </c>
      <c r="B3812" s="3" t="s">
        <v>23</v>
      </c>
      <c r="C3812" s="1">
        <v>6</v>
      </c>
      <c r="D3812" s="1">
        <v>3</v>
      </c>
      <c r="E3812" s="1">
        <v>472</v>
      </c>
      <c r="F3812" s="1">
        <v>48</v>
      </c>
      <c r="G3812" s="1">
        <v>7381</v>
      </c>
      <c r="H3812" s="1">
        <v>0</v>
      </c>
      <c r="I3812" s="1">
        <v>0</v>
      </c>
    </row>
    <row r="3813" spans="1:9" x14ac:dyDescent="0.2">
      <c r="A3813" s="1">
        <v>90700162</v>
      </c>
      <c r="B3813" s="3" t="s">
        <v>23</v>
      </c>
      <c r="C3813" s="1">
        <v>7</v>
      </c>
      <c r="D3813" s="1">
        <v>3</v>
      </c>
      <c r="E3813" s="1">
        <v>505</v>
      </c>
      <c r="F3813" s="1">
        <v>48</v>
      </c>
      <c r="G3813" s="1">
        <v>7909</v>
      </c>
      <c r="H3813" s="1">
        <v>0</v>
      </c>
      <c r="I3813" s="1">
        <v>0</v>
      </c>
    </row>
    <row r="3814" spans="1:9" x14ac:dyDescent="0.2">
      <c r="A3814" s="1">
        <v>90800162</v>
      </c>
      <c r="B3814" s="3" t="s">
        <v>23</v>
      </c>
      <c r="C3814" s="1">
        <v>8</v>
      </c>
      <c r="D3814" s="1">
        <v>3</v>
      </c>
      <c r="E3814" s="1">
        <v>540</v>
      </c>
      <c r="F3814" s="1">
        <v>48</v>
      </c>
      <c r="G3814" s="1">
        <v>8437</v>
      </c>
      <c r="H3814" s="1">
        <v>0</v>
      </c>
      <c r="I3814" s="1">
        <v>0</v>
      </c>
    </row>
    <row r="3815" spans="1:9" x14ac:dyDescent="0.2">
      <c r="A3815" s="1">
        <v>90900162</v>
      </c>
      <c r="B3815" s="3" t="s">
        <v>23</v>
      </c>
      <c r="C3815" s="1">
        <v>9</v>
      </c>
      <c r="D3815" s="1">
        <v>3</v>
      </c>
      <c r="E3815" s="1">
        <v>573</v>
      </c>
      <c r="F3815" s="1">
        <v>48</v>
      </c>
      <c r="G3815" s="1">
        <v>8964</v>
      </c>
      <c r="H3815" s="1">
        <v>0</v>
      </c>
      <c r="I3815" s="1">
        <v>0</v>
      </c>
    </row>
    <row r="3816" spans="1:9" x14ac:dyDescent="0.2">
      <c r="A3816" s="1">
        <v>91000162</v>
      </c>
      <c r="B3816" s="3" t="s">
        <v>23</v>
      </c>
      <c r="C3816" s="1">
        <v>10</v>
      </c>
      <c r="D3816" s="1">
        <v>3</v>
      </c>
      <c r="E3816" s="1">
        <v>607</v>
      </c>
      <c r="F3816" s="1">
        <v>48</v>
      </c>
      <c r="G3816" s="1">
        <v>9492</v>
      </c>
      <c r="H3816" s="1">
        <v>0</v>
      </c>
      <c r="I3816" s="1">
        <v>0</v>
      </c>
    </row>
    <row r="3817" spans="1:9" x14ac:dyDescent="0.2">
      <c r="A3817" s="1">
        <v>91100162</v>
      </c>
      <c r="B3817" s="3" t="s">
        <v>23</v>
      </c>
      <c r="C3817" s="1">
        <v>11</v>
      </c>
      <c r="D3817" s="1">
        <v>3</v>
      </c>
      <c r="E3817" s="1">
        <v>640</v>
      </c>
      <c r="F3817" s="1">
        <v>48</v>
      </c>
      <c r="G3817" s="1">
        <v>10018</v>
      </c>
      <c r="H3817" s="1">
        <v>0</v>
      </c>
      <c r="I3817" s="1">
        <v>0</v>
      </c>
    </row>
    <row r="3818" spans="1:9" x14ac:dyDescent="0.2">
      <c r="A3818" s="1">
        <v>91200162</v>
      </c>
      <c r="B3818" s="3" t="s">
        <v>23</v>
      </c>
      <c r="C3818" s="1">
        <v>12</v>
      </c>
      <c r="D3818" s="1">
        <v>3</v>
      </c>
      <c r="E3818" s="1">
        <v>685</v>
      </c>
      <c r="F3818" s="1">
        <v>48</v>
      </c>
      <c r="G3818" s="1">
        <v>10722</v>
      </c>
      <c r="H3818" s="1">
        <v>0</v>
      </c>
      <c r="I3818" s="1">
        <v>0</v>
      </c>
    </row>
    <row r="3819" spans="1:9" x14ac:dyDescent="0.2">
      <c r="A3819" s="1">
        <v>91300162</v>
      </c>
      <c r="B3819" s="3" t="s">
        <v>23</v>
      </c>
      <c r="C3819" s="1">
        <v>13</v>
      </c>
      <c r="D3819" s="1">
        <v>3</v>
      </c>
      <c r="E3819" s="1">
        <v>730</v>
      </c>
      <c r="F3819" s="1">
        <v>48</v>
      </c>
      <c r="G3819" s="1">
        <v>11425</v>
      </c>
      <c r="H3819" s="1">
        <v>0</v>
      </c>
      <c r="I3819" s="1">
        <v>0</v>
      </c>
    </row>
    <row r="3820" spans="1:9" x14ac:dyDescent="0.2">
      <c r="A3820" s="1">
        <v>91400162</v>
      </c>
      <c r="B3820" s="3" t="s">
        <v>23</v>
      </c>
      <c r="C3820" s="1">
        <v>14</v>
      </c>
      <c r="D3820" s="1">
        <v>3</v>
      </c>
      <c r="E3820" s="1">
        <v>775</v>
      </c>
      <c r="F3820" s="1">
        <v>48</v>
      </c>
      <c r="G3820" s="1">
        <v>12127</v>
      </c>
      <c r="H3820" s="1">
        <v>0</v>
      </c>
      <c r="I3820" s="1">
        <v>0</v>
      </c>
    </row>
    <row r="3821" spans="1:9" x14ac:dyDescent="0.2">
      <c r="A3821" s="1">
        <v>91500162</v>
      </c>
      <c r="B3821" s="3" t="s">
        <v>23</v>
      </c>
      <c r="C3821" s="1">
        <v>15</v>
      </c>
      <c r="D3821" s="1">
        <v>3</v>
      </c>
      <c r="E3821" s="1">
        <v>820</v>
      </c>
      <c r="F3821" s="1">
        <v>48</v>
      </c>
      <c r="G3821" s="1">
        <v>12831</v>
      </c>
      <c r="H3821" s="1">
        <v>0</v>
      </c>
      <c r="I3821" s="1">
        <v>0</v>
      </c>
    </row>
    <row r="3822" spans="1:9" x14ac:dyDescent="0.2">
      <c r="A3822" s="1">
        <v>91600162</v>
      </c>
      <c r="B3822" s="3" t="s">
        <v>23</v>
      </c>
      <c r="C3822" s="1">
        <v>16</v>
      </c>
      <c r="D3822" s="1">
        <v>3</v>
      </c>
      <c r="E3822" s="1">
        <v>865</v>
      </c>
      <c r="F3822" s="1">
        <v>48</v>
      </c>
      <c r="G3822" s="1">
        <v>13534</v>
      </c>
      <c r="H3822" s="1">
        <v>0</v>
      </c>
      <c r="I3822" s="1">
        <v>0</v>
      </c>
    </row>
    <row r="3823" spans="1:9" x14ac:dyDescent="0.2">
      <c r="A3823" s="1">
        <v>91700162</v>
      </c>
      <c r="B3823" s="3" t="s">
        <v>23</v>
      </c>
      <c r="C3823" s="1">
        <v>17</v>
      </c>
      <c r="D3823" s="1">
        <v>3</v>
      </c>
      <c r="E3823" s="1">
        <v>922</v>
      </c>
      <c r="F3823" s="1">
        <v>48</v>
      </c>
      <c r="G3823" s="1">
        <v>14413</v>
      </c>
      <c r="H3823" s="1">
        <v>0</v>
      </c>
      <c r="I3823" s="1">
        <v>0</v>
      </c>
    </row>
    <row r="3824" spans="1:9" x14ac:dyDescent="0.2">
      <c r="A3824" s="1">
        <v>91800162</v>
      </c>
      <c r="B3824" s="3" t="s">
        <v>23</v>
      </c>
      <c r="C3824" s="1">
        <v>18</v>
      </c>
      <c r="D3824" s="1">
        <v>3</v>
      </c>
      <c r="E3824" s="1">
        <v>978</v>
      </c>
      <c r="F3824" s="1">
        <v>48</v>
      </c>
      <c r="G3824" s="1">
        <v>15292</v>
      </c>
      <c r="H3824" s="1">
        <v>0</v>
      </c>
      <c r="I3824" s="1">
        <v>0</v>
      </c>
    </row>
    <row r="3825" spans="1:9" x14ac:dyDescent="0.2">
      <c r="A3825" s="1">
        <v>91900162</v>
      </c>
      <c r="B3825" s="3" t="s">
        <v>23</v>
      </c>
      <c r="C3825" s="1">
        <v>19</v>
      </c>
      <c r="D3825" s="1">
        <v>3</v>
      </c>
      <c r="E3825" s="1">
        <v>1035</v>
      </c>
      <c r="F3825" s="1">
        <v>48</v>
      </c>
      <c r="G3825" s="1">
        <v>16171</v>
      </c>
      <c r="H3825" s="1">
        <v>0</v>
      </c>
      <c r="I3825" s="1">
        <v>0</v>
      </c>
    </row>
    <row r="3826" spans="1:9" x14ac:dyDescent="0.2">
      <c r="A3826" s="1">
        <v>92000162</v>
      </c>
      <c r="B3826" s="3" t="s">
        <v>23</v>
      </c>
      <c r="C3826" s="1">
        <v>20</v>
      </c>
      <c r="D3826" s="1">
        <v>3</v>
      </c>
      <c r="E3826" s="1">
        <v>1090</v>
      </c>
      <c r="F3826" s="1">
        <v>48</v>
      </c>
      <c r="G3826" s="1">
        <v>17050</v>
      </c>
      <c r="H3826" s="1">
        <v>0</v>
      </c>
      <c r="I3826" s="1">
        <v>0</v>
      </c>
    </row>
    <row r="3827" spans="1:9" x14ac:dyDescent="0.2">
      <c r="A3827" s="1">
        <v>92100162</v>
      </c>
      <c r="B3827" s="3" t="s">
        <v>23</v>
      </c>
      <c r="C3827" s="1">
        <v>21</v>
      </c>
      <c r="D3827" s="1">
        <v>3</v>
      </c>
      <c r="E3827" s="1">
        <v>1147</v>
      </c>
      <c r="F3827" s="1">
        <v>48</v>
      </c>
      <c r="G3827" s="1">
        <v>17929</v>
      </c>
      <c r="H3827" s="1">
        <v>0</v>
      </c>
      <c r="I3827" s="1">
        <v>0</v>
      </c>
    </row>
    <row r="3828" spans="1:9" x14ac:dyDescent="0.2">
      <c r="A3828" s="1">
        <v>92200162</v>
      </c>
      <c r="B3828" s="3" t="s">
        <v>23</v>
      </c>
      <c r="C3828" s="1">
        <v>22</v>
      </c>
      <c r="D3828" s="1">
        <v>3</v>
      </c>
      <c r="E3828" s="1">
        <v>1215</v>
      </c>
      <c r="F3828" s="1">
        <v>48</v>
      </c>
      <c r="G3828" s="1">
        <v>18984</v>
      </c>
      <c r="H3828" s="1">
        <v>0</v>
      </c>
      <c r="I3828" s="1">
        <v>0</v>
      </c>
    </row>
    <row r="3829" spans="1:9" x14ac:dyDescent="0.2">
      <c r="A3829" s="1">
        <v>92300162</v>
      </c>
      <c r="B3829" s="3" t="s">
        <v>23</v>
      </c>
      <c r="C3829" s="1">
        <v>23</v>
      </c>
      <c r="D3829" s="1">
        <v>3</v>
      </c>
      <c r="E3829" s="1">
        <v>1282</v>
      </c>
      <c r="F3829" s="1">
        <v>48</v>
      </c>
      <c r="G3829" s="1">
        <v>20038</v>
      </c>
      <c r="H3829" s="1">
        <v>0</v>
      </c>
      <c r="I3829" s="1">
        <v>0</v>
      </c>
    </row>
    <row r="3830" spans="1:9" x14ac:dyDescent="0.2">
      <c r="A3830" s="1">
        <v>92400162</v>
      </c>
      <c r="B3830" s="3" t="s">
        <v>23</v>
      </c>
      <c r="C3830" s="1">
        <v>24</v>
      </c>
      <c r="D3830" s="1">
        <v>3</v>
      </c>
      <c r="E3830" s="1">
        <v>1350</v>
      </c>
      <c r="F3830" s="1">
        <v>48</v>
      </c>
      <c r="G3830" s="1">
        <v>21093</v>
      </c>
      <c r="H3830" s="1">
        <v>0</v>
      </c>
      <c r="I3830" s="1">
        <v>0</v>
      </c>
    </row>
    <row r="3831" spans="1:9" x14ac:dyDescent="0.2">
      <c r="A3831" s="1">
        <v>92500162</v>
      </c>
      <c r="B3831" s="3" t="s">
        <v>23</v>
      </c>
      <c r="C3831" s="1">
        <v>25</v>
      </c>
      <c r="D3831" s="1">
        <v>3</v>
      </c>
      <c r="E3831" s="1">
        <v>1417</v>
      </c>
      <c r="F3831" s="1">
        <v>48</v>
      </c>
      <c r="G3831" s="1">
        <v>22147</v>
      </c>
      <c r="H3831" s="1">
        <v>0</v>
      </c>
      <c r="I3831" s="1">
        <v>0</v>
      </c>
    </row>
    <row r="3832" spans="1:9" x14ac:dyDescent="0.2">
      <c r="A3832" s="1">
        <v>92600162</v>
      </c>
      <c r="B3832" s="3" t="s">
        <v>23</v>
      </c>
      <c r="C3832" s="1">
        <v>26</v>
      </c>
      <c r="D3832" s="1">
        <v>3</v>
      </c>
      <c r="E3832" s="1">
        <v>1485</v>
      </c>
      <c r="F3832" s="1">
        <v>48</v>
      </c>
      <c r="G3832" s="1">
        <v>23202</v>
      </c>
      <c r="H3832" s="1">
        <v>0</v>
      </c>
      <c r="I3832" s="1">
        <v>0</v>
      </c>
    </row>
    <row r="3833" spans="1:9" x14ac:dyDescent="0.2">
      <c r="A3833" s="1">
        <v>92700162</v>
      </c>
      <c r="B3833" s="3" t="s">
        <v>23</v>
      </c>
      <c r="C3833" s="1">
        <v>27</v>
      </c>
      <c r="D3833" s="1">
        <v>3</v>
      </c>
      <c r="E3833" s="1">
        <v>1563</v>
      </c>
      <c r="F3833" s="1">
        <v>48</v>
      </c>
      <c r="G3833" s="1">
        <v>24433</v>
      </c>
      <c r="H3833" s="1">
        <v>0</v>
      </c>
      <c r="I3833" s="1">
        <v>0</v>
      </c>
    </row>
    <row r="3834" spans="1:9" x14ac:dyDescent="0.2">
      <c r="A3834" s="1">
        <v>92800162</v>
      </c>
      <c r="B3834" s="3" t="s">
        <v>23</v>
      </c>
      <c r="C3834" s="1">
        <v>28</v>
      </c>
      <c r="D3834" s="1">
        <v>3</v>
      </c>
      <c r="E3834" s="1">
        <v>1642</v>
      </c>
      <c r="F3834" s="1">
        <v>48</v>
      </c>
      <c r="G3834" s="1">
        <v>25663</v>
      </c>
      <c r="H3834" s="1">
        <v>0</v>
      </c>
      <c r="I3834" s="1">
        <v>0</v>
      </c>
    </row>
    <row r="3835" spans="1:9" x14ac:dyDescent="0.2">
      <c r="A3835" s="1">
        <v>92900162</v>
      </c>
      <c r="B3835" s="3" t="s">
        <v>23</v>
      </c>
      <c r="C3835" s="1">
        <v>29</v>
      </c>
      <c r="D3835" s="1">
        <v>3</v>
      </c>
      <c r="E3835" s="1">
        <v>1720</v>
      </c>
      <c r="F3835" s="1">
        <v>48</v>
      </c>
      <c r="G3835" s="1">
        <v>26893</v>
      </c>
      <c r="H3835" s="1">
        <v>0</v>
      </c>
      <c r="I3835" s="1">
        <v>0</v>
      </c>
    </row>
    <row r="3836" spans="1:9" x14ac:dyDescent="0.2">
      <c r="A3836" s="1">
        <v>93000162</v>
      </c>
      <c r="B3836" s="3" t="s">
        <v>23</v>
      </c>
      <c r="C3836" s="1">
        <v>30</v>
      </c>
      <c r="D3836" s="1">
        <v>3</v>
      </c>
      <c r="E3836" s="1">
        <v>1800</v>
      </c>
      <c r="F3836" s="1">
        <v>48</v>
      </c>
      <c r="G3836" s="1">
        <v>28125</v>
      </c>
      <c r="H3836" s="1">
        <v>0</v>
      </c>
      <c r="I3836" s="1">
        <v>0</v>
      </c>
    </row>
    <row r="3837" spans="1:9" x14ac:dyDescent="0.2">
      <c r="A3837" s="1">
        <v>93100162</v>
      </c>
      <c r="B3837" s="3" t="s">
        <v>23</v>
      </c>
      <c r="C3837" s="1">
        <v>31</v>
      </c>
      <c r="D3837" s="1">
        <v>3</v>
      </c>
      <c r="E3837" s="1">
        <v>1878</v>
      </c>
      <c r="F3837" s="1">
        <v>48</v>
      </c>
      <c r="G3837" s="1">
        <v>29355</v>
      </c>
      <c r="H3837" s="1">
        <v>0</v>
      </c>
      <c r="I3837" s="1">
        <v>0</v>
      </c>
    </row>
    <row r="3838" spans="1:9" x14ac:dyDescent="0.2">
      <c r="A3838" s="1">
        <v>93200162</v>
      </c>
      <c r="B3838" s="3" t="s">
        <v>23</v>
      </c>
      <c r="C3838" s="1">
        <v>32</v>
      </c>
      <c r="D3838" s="1">
        <v>3</v>
      </c>
      <c r="E3838" s="1">
        <v>1968</v>
      </c>
      <c r="F3838" s="1">
        <v>48</v>
      </c>
      <c r="G3838" s="1">
        <v>30760</v>
      </c>
      <c r="H3838" s="1">
        <v>0</v>
      </c>
      <c r="I3838" s="1">
        <v>0</v>
      </c>
    </row>
    <row r="3839" spans="1:9" x14ac:dyDescent="0.2">
      <c r="A3839" s="1">
        <v>93300162</v>
      </c>
      <c r="B3839" s="3" t="s">
        <v>23</v>
      </c>
      <c r="C3839" s="1">
        <v>33</v>
      </c>
      <c r="D3839" s="1">
        <v>3</v>
      </c>
      <c r="E3839" s="1">
        <v>2058</v>
      </c>
      <c r="F3839" s="1">
        <v>48</v>
      </c>
      <c r="G3839" s="1">
        <v>32167</v>
      </c>
      <c r="H3839" s="1">
        <v>0</v>
      </c>
      <c r="I3839" s="1">
        <v>0</v>
      </c>
    </row>
    <row r="3840" spans="1:9" x14ac:dyDescent="0.2">
      <c r="A3840" s="1">
        <v>93400162</v>
      </c>
      <c r="B3840" s="3" t="s">
        <v>23</v>
      </c>
      <c r="C3840" s="1">
        <v>34</v>
      </c>
      <c r="D3840" s="1">
        <v>3</v>
      </c>
      <c r="E3840" s="1">
        <v>2148</v>
      </c>
      <c r="F3840" s="1">
        <v>48</v>
      </c>
      <c r="G3840" s="1">
        <v>33573</v>
      </c>
      <c r="H3840" s="1">
        <v>0</v>
      </c>
      <c r="I3840" s="1">
        <v>0</v>
      </c>
    </row>
    <row r="3841" spans="1:9" x14ac:dyDescent="0.2">
      <c r="A3841" s="1">
        <v>93500162</v>
      </c>
      <c r="B3841" s="3" t="s">
        <v>23</v>
      </c>
      <c r="C3841" s="1">
        <v>35</v>
      </c>
      <c r="D3841" s="1">
        <v>3</v>
      </c>
      <c r="E3841" s="1">
        <v>2238</v>
      </c>
      <c r="F3841" s="1">
        <v>48</v>
      </c>
      <c r="G3841" s="1">
        <v>34980</v>
      </c>
      <c r="H3841" s="1">
        <v>0</v>
      </c>
      <c r="I3841" s="1">
        <v>0</v>
      </c>
    </row>
    <row r="3842" spans="1:9" x14ac:dyDescent="0.2">
      <c r="A3842" s="1">
        <v>93600162</v>
      </c>
      <c r="B3842" s="3" t="s">
        <v>23</v>
      </c>
      <c r="C3842" s="1">
        <v>36</v>
      </c>
      <c r="D3842" s="1">
        <v>3</v>
      </c>
      <c r="E3842" s="1">
        <v>2328</v>
      </c>
      <c r="F3842" s="1">
        <v>48</v>
      </c>
      <c r="G3842" s="1">
        <v>36385</v>
      </c>
      <c r="H3842" s="1">
        <v>0</v>
      </c>
      <c r="I3842" s="1">
        <v>0</v>
      </c>
    </row>
    <row r="3843" spans="1:9" x14ac:dyDescent="0.2">
      <c r="A3843" s="1">
        <v>93700162</v>
      </c>
      <c r="B3843" s="3" t="s">
        <v>23</v>
      </c>
      <c r="C3843" s="1">
        <v>37</v>
      </c>
      <c r="D3843" s="1">
        <v>3</v>
      </c>
      <c r="E3843" s="1">
        <v>2430</v>
      </c>
      <c r="F3843" s="1">
        <v>48</v>
      </c>
      <c r="G3843" s="1">
        <v>37968</v>
      </c>
      <c r="H3843" s="1">
        <v>0</v>
      </c>
      <c r="I3843" s="1">
        <v>0</v>
      </c>
    </row>
    <row r="3844" spans="1:9" x14ac:dyDescent="0.2">
      <c r="A3844" s="1">
        <v>93800162</v>
      </c>
      <c r="B3844" s="3" t="s">
        <v>23</v>
      </c>
      <c r="C3844" s="1">
        <v>38</v>
      </c>
      <c r="D3844" s="1">
        <v>3</v>
      </c>
      <c r="E3844" s="1">
        <v>2530</v>
      </c>
      <c r="F3844" s="1">
        <v>48</v>
      </c>
      <c r="G3844" s="1">
        <v>39550</v>
      </c>
      <c r="H3844" s="1">
        <v>0</v>
      </c>
      <c r="I3844" s="1">
        <v>0</v>
      </c>
    </row>
    <row r="3845" spans="1:9" x14ac:dyDescent="0.2">
      <c r="A3845" s="1">
        <v>93900162</v>
      </c>
      <c r="B3845" s="3" t="s">
        <v>23</v>
      </c>
      <c r="C3845" s="1">
        <v>39</v>
      </c>
      <c r="D3845" s="1">
        <v>3</v>
      </c>
      <c r="E3845" s="1">
        <v>2632</v>
      </c>
      <c r="F3845" s="1">
        <v>48</v>
      </c>
      <c r="G3845" s="1">
        <v>41131</v>
      </c>
      <c r="H3845" s="1">
        <v>0</v>
      </c>
      <c r="I3845" s="1">
        <v>0</v>
      </c>
    </row>
    <row r="3846" spans="1:9" x14ac:dyDescent="0.2">
      <c r="A3846" s="1">
        <v>94000162</v>
      </c>
      <c r="B3846" s="3" t="s">
        <v>23</v>
      </c>
      <c r="C3846" s="1">
        <v>40</v>
      </c>
      <c r="D3846" s="1">
        <v>3</v>
      </c>
      <c r="E3846" s="1">
        <v>2733</v>
      </c>
      <c r="F3846" s="1">
        <v>48</v>
      </c>
      <c r="G3846" s="1">
        <v>42714</v>
      </c>
      <c r="H3846" s="1">
        <v>0</v>
      </c>
      <c r="I3846" s="1">
        <v>0</v>
      </c>
    </row>
    <row r="3847" spans="1:9" x14ac:dyDescent="0.2">
      <c r="A3847" s="1">
        <v>94100162</v>
      </c>
      <c r="B3847" s="3" t="s">
        <v>23</v>
      </c>
      <c r="C3847" s="1">
        <v>41</v>
      </c>
      <c r="D3847" s="1">
        <v>3</v>
      </c>
      <c r="E3847" s="1">
        <v>2835</v>
      </c>
      <c r="F3847" s="1">
        <v>48</v>
      </c>
      <c r="G3847" s="1">
        <v>44296</v>
      </c>
      <c r="H3847" s="1">
        <v>0</v>
      </c>
      <c r="I3847" s="1">
        <v>0</v>
      </c>
    </row>
    <row r="3848" spans="1:9" x14ac:dyDescent="0.2">
      <c r="A3848" s="1">
        <v>94200162</v>
      </c>
      <c r="B3848" s="3" t="s">
        <v>23</v>
      </c>
      <c r="C3848" s="1">
        <v>42</v>
      </c>
      <c r="D3848" s="1">
        <v>3</v>
      </c>
      <c r="E3848" s="1">
        <v>2947</v>
      </c>
      <c r="F3848" s="1">
        <v>48</v>
      </c>
      <c r="G3848" s="1">
        <v>46054</v>
      </c>
      <c r="H3848" s="1">
        <v>0</v>
      </c>
      <c r="I3848" s="1">
        <v>0</v>
      </c>
    </row>
    <row r="3849" spans="1:9" x14ac:dyDescent="0.2">
      <c r="A3849" s="1">
        <v>94300162</v>
      </c>
      <c r="B3849" s="3" t="s">
        <v>23</v>
      </c>
      <c r="C3849" s="1">
        <v>43</v>
      </c>
      <c r="D3849" s="1">
        <v>3</v>
      </c>
      <c r="E3849" s="1">
        <v>3060</v>
      </c>
      <c r="F3849" s="1">
        <v>48</v>
      </c>
      <c r="G3849" s="1">
        <v>47812</v>
      </c>
      <c r="H3849" s="1">
        <v>0</v>
      </c>
      <c r="I3849" s="1">
        <v>0</v>
      </c>
    </row>
    <row r="3850" spans="1:9" x14ac:dyDescent="0.2">
      <c r="A3850" s="1">
        <v>94400162</v>
      </c>
      <c r="B3850" s="3" t="s">
        <v>23</v>
      </c>
      <c r="C3850" s="1">
        <v>44</v>
      </c>
      <c r="D3850" s="1">
        <v>3</v>
      </c>
      <c r="E3850" s="1">
        <v>3172</v>
      </c>
      <c r="F3850" s="1">
        <v>48</v>
      </c>
      <c r="G3850" s="1">
        <v>49569</v>
      </c>
      <c r="H3850" s="1">
        <v>0</v>
      </c>
      <c r="I3850" s="1">
        <v>0</v>
      </c>
    </row>
    <row r="3851" spans="1:9" x14ac:dyDescent="0.2">
      <c r="A3851" s="1">
        <v>94500162</v>
      </c>
      <c r="B3851" s="3" t="s">
        <v>23</v>
      </c>
      <c r="C3851" s="1">
        <v>45</v>
      </c>
      <c r="D3851" s="1">
        <v>3</v>
      </c>
      <c r="E3851" s="1">
        <v>3285</v>
      </c>
      <c r="F3851" s="1">
        <v>48</v>
      </c>
      <c r="G3851" s="1">
        <v>51327</v>
      </c>
      <c r="H3851" s="1">
        <v>0</v>
      </c>
      <c r="I3851" s="1">
        <v>0</v>
      </c>
    </row>
    <row r="3852" spans="1:9" x14ac:dyDescent="0.2">
      <c r="A3852" s="1">
        <v>94600162</v>
      </c>
      <c r="B3852" s="3" t="s">
        <v>23</v>
      </c>
      <c r="C3852" s="1">
        <v>46</v>
      </c>
      <c r="D3852" s="1">
        <v>3</v>
      </c>
      <c r="E3852" s="1">
        <v>3397</v>
      </c>
      <c r="F3852" s="1">
        <v>48</v>
      </c>
      <c r="G3852" s="1">
        <v>53085</v>
      </c>
      <c r="H3852" s="1">
        <v>0</v>
      </c>
      <c r="I3852" s="1">
        <v>0</v>
      </c>
    </row>
    <row r="3853" spans="1:9" x14ac:dyDescent="0.2">
      <c r="A3853" s="1">
        <v>94700162</v>
      </c>
      <c r="B3853" s="3" t="s">
        <v>23</v>
      </c>
      <c r="C3853" s="1">
        <v>47</v>
      </c>
      <c r="D3853" s="1">
        <v>3</v>
      </c>
      <c r="E3853" s="1">
        <v>3520</v>
      </c>
      <c r="F3853" s="1">
        <v>48</v>
      </c>
      <c r="G3853" s="1">
        <v>55018</v>
      </c>
      <c r="H3853" s="1">
        <v>0</v>
      </c>
      <c r="I3853" s="1">
        <v>0</v>
      </c>
    </row>
    <row r="3854" spans="1:9" x14ac:dyDescent="0.2">
      <c r="A3854" s="1">
        <v>94800162</v>
      </c>
      <c r="B3854" s="3" t="s">
        <v>23</v>
      </c>
      <c r="C3854" s="1">
        <v>48</v>
      </c>
      <c r="D3854" s="1">
        <v>3</v>
      </c>
      <c r="E3854" s="1">
        <v>3645</v>
      </c>
      <c r="F3854" s="1">
        <v>48</v>
      </c>
      <c r="G3854" s="1">
        <v>56952</v>
      </c>
      <c r="H3854" s="1">
        <v>0</v>
      </c>
      <c r="I3854" s="1">
        <v>0</v>
      </c>
    </row>
    <row r="3855" spans="1:9" x14ac:dyDescent="0.2">
      <c r="A3855" s="1">
        <v>94900162</v>
      </c>
      <c r="B3855" s="3" t="s">
        <v>23</v>
      </c>
      <c r="C3855" s="1">
        <v>49</v>
      </c>
      <c r="D3855" s="1">
        <v>3</v>
      </c>
      <c r="E3855" s="1">
        <v>3768</v>
      </c>
      <c r="F3855" s="1">
        <v>48</v>
      </c>
      <c r="G3855" s="1">
        <v>58885</v>
      </c>
      <c r="H3855" s="1">
        <v>0</v>
      </c>
      <c r="I3855" s="1">
        <v>0</v>
      </c>
    </row>
    <row r="3856" spans="1:9" x14ac:dyDescent="0.2">
      <c r="A3856" s="1">
        <v>95000162</v>
      </c>
      <c r="B3856" s="3" t="s">
        <v>23</v>
      </c>
      <c r="C3856" s="1">
        <v>50</v>
      </c>
      <c r="D3856" s="1">
        <v>3</v>
      </c>
      <c r="E3856" s="1">
        <v>3892</v>
      </c>
      <c r="F3856" s="1">
        <v>48</v>
      </c>
      <c r="G3856" s="1">
        <v>60819</v>
      </c>
      <c r="H3856" s="1">
        <v>0</v>
      </c>
      <c r="I3856" s="1">
        <v>0</v>
      </c>
    </row>
    <row r="3857" spans="1:9" x14ac:dyDescent="0.2">
      <c r="A3857" s="1">
        <v>90100163</v>
      </c>
      <c r="B3857" s="3" t="s">
        <v>23</v>
      </c>
      <c r="C3857" s="1">
        <v>1</v>
      </c>
      <c r="D3857" s="1">
        <v>3</v>
      </c>
      <c r="E3857" s="1">
        <v>540</v>
      </c>
      <c r="F3857" s="1">
        <v>48</v>
      </c>
      <c r="G3857" s="1">
        <v>8437</v>
      </c>
      <c r="H3857" s="1">
        <v>2250</v>
      </c>
      <c r="I3857" s="1">
        <v>0</v>
      </c>
    </row>
    <row r="3858" spans="1:9" x14ac:dyDescent="0.2">
      <c r="A3858" s="1">
        <v>90200163</v>
      </c>
      <c r="B3858" s="3" t="s">
        <v>23</v>
      </c>
      <c r="C3858" s="1">
        <v>2</v>
      </c>
      <c r="D3858" s="1">
        <v>3</v>
      </c>
      <c r="E3858" s="1">
        <v>573</v>
      </c>
      <c r="F3858" s="1">
        <v>48</v>
      </c>
      <c r="G3858" s="1">
        <v>8964</v>
      </c>
      <c r="H3858" s="1">
        <v>3150</v>
      </c>
      <c r="I3858" s="1">
        <v>2250</v>
      </c>
    </row>
    <row r="3859" spans="1:9" x14ac:dyDescent="0.2">
      <c r="A3859" s="1">
        <v>90300163</v>
      </c>
      <c r="B3859" s="3" t="s">
        <v>23</v>
      </c>
      <c r="C3859" s="1">
        <v>3</v>
      </c>
      <c r="D3859" s="1">
        <v>3</v>
      </c>
      <c r="E3859" s="1">
        <v>607</v>
      </c>
      <c r="F3859" s="1">
        <v>48</v>
      </c>
      <c r="G3859" s="1">
        <v>9492</v>
      </c>
      <c r="H3859" s="1">
        <v>4050</v>
      </c>
      <c r="I3859" s="1">
        <v>5400</v>
      </c>
    </row>
    <row r="3860" spans="1:9" x14ac:dyDescent="0.2">
      <c r="A3860" s="1">
        <v>90400163</v>
      </c>
      <c r="B3860" s="3" t="s">
        <v>23</v>
      </c>
      <c r="C3860" s="1">
        <v>4</v>
      </c>
      <c r="D3860" s="1">
        <v>3</v>
      </c>
      <c r="E3860" s="1">
        <v>640</v>
      </c>
      <c r="F3860" s="1">
        <v>48</v>
      </c>
      <c r="G3860" s="1">
        <v>10018</v>
      </c>
      <c r="H3860" s="1">
        <v>4950</v>
      </c>
      <c r="I3860" s="1">
        <v>9450</v>
      </c>
    </row>
    <row r="3861" spans="1:9" x14ac:dyDescent="0.2">
      <c r="A3861" s="1">
        <v>90500163</v>
      </c>
      <c r="B3861" s="3" t="s">
        <v>23</v>
      </c>
      <c r="C3861" s="1">
        <v>5</v>
      </c>
      <c r="D3861" s="1">
        <v>3</v>
      </c>
      <c r="E3861" s="1">
        <v>675</v>
      </c>
      <c r="F3861" s="1">
        <v>48</v>
      </c>
      <c r="G3861" s="1">
        <v>10546</v>
      </c>
      <c r="H3861" s="1">
        <v>5850</v>
      </c>
      <c r="I3861" s="1">
        <v>14400</v>
      </c>
    </row>
    <row r="3862" spans="1:9" x14ac:dyDescent="0.2">
      <c r="A3862" s="1">
        <v>90600163</v>
      </c>
      <c r="B3862" s="3" t="s">
        <v>23</v>
      </c>
      <c r="C3862" s="1">
        <v>6</v>
      </c>
      <c r="D3862" s="1">
        <v>3</v>
      </c>
      <c r="E3862" s="1">
        <v>708</v>
      </c>
      <c r="F3862" s="1">
        <v>48</v>
      </c>
      <c r="G3862" s="1">
        <v>11073</v>
      </c>
      <c r="H3862" s="1">
        <v>7350</v>
      </c>
      <c r="I3862" s="1">
        <v>20250</v>
      </c>
    </row>
    <row r="3863" spans="1:9" x14ac:dyDescent="0.2">
      <c r="A3863" s="1">
        <v>90700163</v>
      </c>
      <c r="B3863" s="3" t="s">
        <v>23</v>
      </c>
      <c r="C3863" s="1">
        <v>7</v>
      </c>
      <c r="D3863" s="1">
        <v>3</v>
      </c>
      <c r="E3863" s="1">
        <v>759</v>
      </c>
      <c r="F3863" s="1">
        <v>48</v>
      </c>
      <c r="G3863" s="1">
        <v>11863</v>
      </c>
      <c r="H3863" s="1">
        <v>8850</v>
      </c>
      <c r="I3863" s="1">
        <v>27600</v>
      </c>
    </row>
    <row r="3864" spans="1:9" x14ac:dyDescent="0.2">
      <c r="A3864" s="1">
        <v>90800163</v>
      </c>
      <c r="B3864" s="3" t="s">
        <v>23</v>
      </c>
      <c r="C3864" s="1">
        <v>8</v>
      </c>
      <c r="D3864" s="1">
        <v>3</v>
      </c>
      <c r="E3864" s="1">
        <v>810</v>
      </c>
      <c r="F3864" s="1">
        <v>48</v>
      </c>
      <c r="G3864" s="1">
        <v>12655</v>
      </c>
      <c r="H3864" s="1">
        <v>10350</v>
      </c>
      <c r="I3864" s="1">
        <v>36450</v>
      </c>
    </row>
    <row r="3865" spans="1:9" x14ac:dyDescent="0.2">
      <c r="A3865" s="1">
        <v>90900163</v>
      </c>
      <c r="B3865" s="3" t="s">
        <v>23</v>
      </c>
      <c r="C3865" s="1">
        <v>9</v>
      </c>
      <c r="D3865" s="1">
        <v>3</v>
      </c>
      <c r="E3865" s="1">
        <v>859</v>
      </c>
      <c r="F3865" s="1">
        <v>48</v>
      </c>
      <c r="G3865" s="1">
        <v>13446</v>
      </c>
      <c r="H3865" s="1">
        <v>11850</v>
      </c>
      <c r="I3865" s="1">
        <v>46800</v>
      </c>
    </row>
    <row r="3866" spans="1:9" x14ac:dyDescent="0.2">
      <c r="A3866" s="1">
        <v>91000163</v>
      </c>
      <c r="B3866" s="3" t="s">
        <v>23</v>
      </c>
      <c r="C3866" s="1">
        <v>10</v>
      </c>
      <c r="D3866" s="1">
        <v>3</v>
      </c>
      <c r="E3866" s="1">
        <v>910</v>
      </c>
      <c r="F3866" s="1">
        <v>48</v>
      </c>
      <c r="G3866" s="1">
        <v>14238</v>
      </c>
      <c r="H3866" s="1">
        <v>14250</v>
      </c>
      <c r="I3866" s="1">
        <v>58650</v>
      </c>
    </row>
    <row r="3867" spans="1:9" x14ac:dyDescent="0.2">
      <c r="A3867" s="1">
        <v>91100163</v>
      </c>
      <c r="B3867" s="3" t="s">
        <v>23</v>
      </c>
      <c r="C3867" s="1">
        <v>11</v>
      </c>
      <c r="D3867" s="1">
        <v>3</v>
      </c>
      <c r="E3867" s="1">
        <v>961</v>
      </c>
      <c r="F3867" s="1">
        <v>48</v>
      </c>
      <c r="G3867" s="1">
        <v>15027</v>
      </c>
      <c r="H3867" s="1">
        <v>16650</v>
      </c>
      <c r="I3867" s="1">
        <v>72900</v>
      </c>
    </row>
    <row r="3868" spans="1:9" x14ac:dyDescent="0.2">
      <c r="A3868" s="1">
        <v>91200163</v>
      </c>
      <c r="B3868" s="3" t="s">
        <v>23</v>
      </c>
      <c r="C3868" s="1">
        <v>12</v>
      </c>
      <c r="D3868" s="1">
        <v>3</v>
      </c>
      <c r="E3868" s="1">
        <v>1029</v>
      </c>
      <c r="F3868" s="1">
        <v>48</v>
      </c>
      <c r="G3868" s="1">
        <v>16081</v>
      </c>
      <c r="H3868" s="1">
        <v>19050</v>
      </c>
      <c r="I3868" s="1">
        <v>89550</v>
      </c>
    </row>
    <row r="3869" spans="1:9" x14ac:dyDescent="0.2">
      <c r="A3869" s="1">
        <v>91300163</v>
      </c>
      <c r="B3869" s="3" t="s">
        <v>23</v>
      </c>
      <c r="C3869" s="1">
        <v>13</v>
      </c>
      <c r="D3869" s="1">
        <v>3</v>
      </c>
      <c r="E3869" s="1">
        <v>1096</v>
      </c>
      <c r="F3869" s="1">
        <v>48</v>
      </c>
      <c r="G3869" s="1">
        <v>17137</v>
      </c>
      <c r="H3869" s="1">
        <v>21450</v>
      </c>
      <c r="I3869" s="1">
        <v>108600</v>
      </c>
    </row>
    <row r="3870" spans="1:9" x14ac:dyDescent="0.2">
      <c r="A3870" s="1">
        <v>91400163</v>
      </c>
      <c r="B3870" s="3" t="s">
        <v>23</v>
      </c>
      <c r="C3870" s="1">
        <v>14</v>
      </c>
      <c r="D3870" s="1">
        <v>3</v>
      </c>
      <c r="E3870" s="1">
        <v>1164</v>
      </c>
      <c r="F3870" s="1">
        <v>48</v>
      </c>
      <c r="G3870" s="1">
        <v>18192</v>
      </c>
      <c r="H3870" s="1">
        <v>25050</v>
      </c>
      <c r="I3870" s="1">
        <v>130050</v>
      </c>
    </row>
    <row r="3871" spans="1:9" x14ac:dyDescent="0.2">
      <c r="A3871" s="1">
        <v>91500163</v>
      </c>
      <c r="B3871" s="3" t="s">
        <v>23</v>
      </c>
      <c r="C3871" s="1">
        <v>15</v>
      </c>
      <c r="D3871" s="1">
        <v>3</v>
      </c>
      <c r="E3871" s="1">
        <v>1231</v>
      </c>
      <c r="F3871" s="1">
        <v>48</v>
      </c>
      <c r="G3871" s="1">
        <v>19246</v>
      </c>
      <c r="H3871" s="1">
        <v>28650</v>
      </c>
      <c r="I3871" s="1">
        <v>155100</v>
      </c>
    </row>
    <row r="3872" spans="1:9" x14ac:dyDescent="0.2">
      <c r="A3872" s="1">
        <v>91600163</v>
      </c>
      <c r="B3872" s="3" t="s">
        <v>23</v>
      </c>
      <c r="C3872" s="1">
        <v>16</v>
      </c>
      <c r="D3872" s="1">
        <v>3</v>
      </c>
      <c r="E3872" s="1">
        <v>1299</v>
      </c>
      <c r="F3872" s="1">
        <v>48</v>
      </c>
      <c r="G3872" s="1">
        <v>20301</v>
      </c>
      <c r="H3872" s="1">
        <v>32250</v>
      </c>
      <c r="I3872" s="1">
        <v>183750</v>
      </c>
    </row>
    <row r="3873" spans="1:9" x14ac:dyDescent="0.2">
      <c r="A3873" s="1">
        <v>91700163</v>
      </c>
      <c r="B3873" s="3" t="s">
        <v>23</v>
      </c>
      <c r="C3873" s="1">
        <v>17</v>
      </c>
      <c r="D3873" s="1">
        <v>3</v>
      </c>
      <c r="E3873" s="1">
        <v>1383</v>
      </c>
      <c r="F3873" s="1">
        <v>48</v>
      </c>
      <c r="G3873" s="1">
        <v>21621</v>
      </c>
      <c r="H3873" s="1">
        <v>35850</v>
      </c>
      <c r="I3873" s="1">
        <v>216000</v>
      </c>
    </row>
    <row r="3874" spans="1:9" x14ac:dyDescent="0.2">
      <c r="A3874" s="1">
        <v>91800163</v>
      </c>
      <c r="B3874" s="3" t="s">
        <v>23</v>
      </c>
      <c r="C3874" s="1">
        <v>18</v>
      </c>
      <c r="D3874" s="1">
        <v>3</v>
      </c>
      <c r="E3874" s="1">
        <v>1467</v>
      </c>
      <c r="F3874" s="1">
        <v>48</v>
      </c>
      <c r="G3874" s="1">
        <v>22938</v>
      </c>
      <c r="H3874" s="1">
        <v>40950</v>
      </c>
      <c r="I3874" s="1">
        <v>251850</v>
      </c>
    </row>
    <row r="3875" spans="1:9" x14ac:dyDescent="0.2">
      <c r="A3875" s="1">
        <v>91900163</v>
      </c>
      <c r="B3875" s="3" t="s">
        <v>23</v>
      </c>
      <c r="C3875" s="1">
        <v>19</v>
      </c>
      <c r="D3875" s="1">
        <v>3</v>
      </c>
      <c r="E3875" s="1">
        <v>1552</v>
      </c>
      <c r="F3875" s="1">
        <v>48</v>
      </c>
      <c r="G3875" s="1">
        <v>24256</v>
      </c>
      <c r="H3875" s="1">
        <v>46050</v>
      </c>
      <c r="I3875" s="1">
        <v>292800</v>
      </c>
    </row>
    <row r="3876" spans="1:9" x14ac:dyDescent="0.2">
      <c r="A3876" s="1">
        <v>92000163</v>
      </c>
      <c r="B3876" s="3" t="s">
        <v>23</v>
      </c>
      <c r="C3876" s="1">
        <v>20</v>
      </c>
      <c r="D3876" s="1">
        <v>3</v>
      </c>
      <c r="E3876" s="1">
        <v>1636</v>
      </c>
      <c r="F3876" s="1">
        <v>48</v>
      </c>
      <c r="G3876" s="1">
        <v>25575</v>
      </c>
      <c r="H3876" s="1">
        <v>51150</v>
      </c>
      <c r="I3876" s="1">
        <v>338850</v>
      </c>
    </row>
    <row r="3877" spans="1:9" x14ac:dyDescent="0.2">
      <c r="A3877" s="1">
        <v>92100163</v>
      </c>
      <c r="B3877" s="3" t="s">
        <v>23</v>
      </c>
      <c r="C3877" s="1">
        <v>21</v>
      </c>
      <c r="D3877" s="1">
        <v>3</v>
      </c>
      <c r="E3877" s="1">
        <v>1720</v>
      </c>
      <c r="F3877" s="1">
        <v>48</v>
      </c>
      <c r="G3877" s="1">
        <v>26893</v>
      </c>
      <c r="H3877" s="1">
        <v>56250</v>
      </c>
      <c r="I3877" s="1">
        <v>390000</v>
      </c>
    </row>
    <row r="3878" spans="1:9" x14ac:dyDescent="0.2">
      <c r="A3878" s="1">
        <v>92200163</v>
      </c>
      <c r="B3878" s="3" t="s">
        <v>23</v>
      </c>
      <c r="C3878" s="1">
        <v>22</v>
      </c>
      <c r="D3878" s="1">
        <v>3</v>
      </c>
      <c r="E3878" s="1">
        <v>1822</v>
      </c>
      <c r="F3878" s="1">
        <v>48</v>
      </c>
      <c r="G3878" s="1">
        <v>28476</v>
      </c>
      <c r="H3878" s="1">
        <v>63150</v>
      </c>
      <c r="I3878" s="1">
        <v>446250</v>
      </c>
    </row>
    <row r="3879" spans="1:9" x14ac:dyDescent="0.2">
      <c r="A3879" s="1">
        <v>92300163</v>
      </c>
      <c r="B3879" s="3" t="s">
        <v>23</v>
      </c>
      <c r="C3879" s="1">
        <v>23</v>
      </c>
      <c r="D3879" s="1">
        <v>3</v>
      </c>
      <c r="E3879" s="1">
        <v>1923</v>
      </c>
      <c r="F3879" s="1">
        <v>48</v>
      </c>
      <c r="G3879" s="1">
        <v>30058</v>
      </c>
      <c r="H3879" s="1">
        <v>70050</v>
      </c>
      <c r="I3879" s="1">
        <v>509400</v>
      </c>
    </row>
    <row r="3880" spans="1:9" x14ac:dyDescent="0.2">
      <c r="A3880" s="1">
        <v>92400163</v>
      </c>
      <c r="B3880" s="3" t="s">
        <v>23</v>
      </c>
      <c r="C3880" s="1">
        <v>24</v>
      </c>
      <c r="D3880" s="1">
        <v>3</v>
      </c>
      <c r="E3880" s="1">
        <v>2025</v>
      </c>
      <c r="F3880" s="1">
        <v>48</v>
      </c>
      <c r="G3880" s="1">
        <v>31639</v>
      </c>
      <c r="H3880" s="1">
        <v>76950</v>
      </c>
      <c r="I3880" s="1">
        <v>579450</v>
      </c>
    </row>
    <row r="3881" spans="1:9" x14ac:dyDescent="0.2">
      <c r="A3881" s="1">
        <v>92500163</v>
      </c>
      <c r="B3881" s="3" t="s">
        <v>23</v>
      </c>
      <c r="C3881" s="1">
        <v>25</v>
      </c>
      <c r="D3881" s="1">
        <v>3</v>
      </c>
      <c r="E3881" s="1">
        <v>2125</v>
      </c>
      <c r="F3881" s="1">
        <v>48</v>
      </c>
      <c r="G3881" s="1">
        <v>33222</v>
      </c>
      <c r="H3881" s="1">
        <v>83850</v>
      </c>
      <c r="I3881" s="1">
        <v>656400</v>
      </c>
    </row>
    <row r="3882" spans="1:9" x14ac:dyDescent="0.2">
      <c r="A3882" s="1">
        <v>92600163</v>
      </c>
      <c r="B3882" s="3" t="s">
        <v>23</v>
      </c>
      <c r="C3882" s="1">
        <v>26</v>
      </c>
      <c r="D3882" s="1">
        <v>3</v>
      </c>
      <c r="E3882" s="1">
        <v>2227</v>
      </c>
      <c r="F3882" s="1">
        <v>48</v>
      </c>
      <c r="G3882" s="1">
        <v>34804</v>
      </c>
      <c r="H3882" s="1">
        <v>92850</v>
      </c>
      <c r="I3882" s="1">
        <v>740250</v>
      </c>
    </row>
    <row r="3883" spans="1:9" x14ac:dyDescent="0.2">
      <c r="A3883" s="1">
        <v>92700163</v>
      </c>
      <c r="B3883" s="3" t="s">
        <v>23</v>
      </c>
      <c r="C3883" s="1">
        <v>27</v>
      </c>
      <c r="D3883" s="1">
        <v>3</v>
      </c>
      <c r="E3883" s="1">
        <v>2344</v>
      </c>
      <c r="F3883" s="1">
        <v>48</v>
      </c>
      <c r="G3883" s="1">
        <v>36648</v>
      </c>
      <c r="H3883" s="1">
        <v>101850</v>
      </c>
      <c r="I3883" s="1">
        <v>833100</v>
      </c>
    </row>
    <row r="3884" spans="1:9" x14ac:dyDescent="0.2">
      <c r="A3884" s="1">
        <v>92800163</v>
      </c>
      <c r="B3884" s="3" t="s">
        <v>23</v>
      </c>
      <c r="C3884" s="1">
        <v>28</v>
      </c>
      <c r="D3884" s="1">
        <v>3</v>
      </c>
      <c r="E3884" s="1">
        <v>2463</v>
      </c>
      <c r="F3884" s="1">
        <v>48</v>
      </c>
      <c r="G3884" s="1">
        <v>38496</v>
      </c>
      <c r="H3884" s="1">
        <v>110850</v>
      </c>
      <c r="I3884" s="1">
        <v>934950</v>
      </c>
    </row>
    <row r="3885" spans="1:9" x14ac:dyDescent="0.2">
      <c r="A3885" s="1">
        <v>92900163</v>
      </c>
      <c r="B3885" s="3" t="s">
        <v>23</v>
      </c>
      <c r="C3885" s="1">
        <v>29</v>
      </c>
      <c r="D3885" s="1">
        <v>3</v>
      </c>
      <c r="E3885" s="1">
        <v>2581</v>
      </c>
      <c r="F3885" s="1">
        <v>48</v>
      </c>
      <c r="G3885" s="1">
        <v>40339</v>
      </c>
      <c r="H3885" s="1">
        <v>119850</v>
      </c>
      <c r="I3885" s="1">
        <v>1045800</v>
      </c>
    </row>
    <row r="3886" spans="1:9" x14ac:dyDescent="0.2">
      <c r="A3886" s="1">
        <v>93000163</v>
      </c>
      <c r="B3886" s="3" t="s">
        <v>23</v>
      </c>
      <c r="C3886" s="1">
        <v>30</v>
      </c>
      <c r="D3886" s="1">
        <v>3</v>
      </c>
      <c r="E3886" s="1">
        <v>2700</v>
      </c>
      <c r="F3886" s="1">
        <v>48</v>
      </c>
      <c r="G3886" s="1">
        <v>42187</v>
      </c>
      <c r="H3886" s="1">
        <v>131250</v>
      </c>
      <c r="I3886" s="1">
        <v>1165650</v>
      </c>
    </row>
    <row r="3887" spans="1:9" x14ac:dyDescent="0.2">
      <c r="A3887" s="1">
        <v>93100163</v>
      </c>
      <c r="B3887" s="3" t="s">
        <v>23</v>
      </c>
      <c r="C3887" s="1">
        <v>31</v>
      </c>
      <c r="D3887" s="1">
        <v>3</v>
      </c>
      <c r="E3887" s="1">
        <v>2817</v>
      </c>
      <c r="F3887" s="1">
        <v>48</v>
      </c>
      <c r="G3887" s="1">
        <v>44031</v>
      </c>
      <c r="H3887" s="1">
        <v>142650</v>
      </c>
      <c r="I3887" s="1">
        <v>1296900</v>
      </c>
    </row>
    <row r="3888" spans="1:9" x14ac:dyDescent="0.2">
      <c r="A3888" s="1">
        <v>93200163</v>
      </c>
      <c r="B3888" s="3" t="s">
        <v>23</v>
      </c>
      <c r="C3888" s="1">
        <v>32</v>
      </c>
      <c r="D3888" s="1">
        <v>3</v>
      </c>
      <c r="E3888" s="1">
        <v>2952</v>
      </c>
      <c r="F3888" s="1">
        <v>48</v>
      </c>
      <c r="G3888" s="1">
        <v>46140</v>
      </c>
      <c r="H3888" s="1">
        <v>154050</v>
      </c>
      <c r="I3888" s="1">
        <v>1439550</v>
      </c>
    </row>
    <row r="3889" spans="1:9" x14ac:dyDescent="0.2">
      <c r="A3889" s="1">
        <v>93300163</v>
      </c>
      <c r="B3889" s="3" t="s">
        <v>23</v>
      </c>
      <c r="C3889" s="1">
        <v>33</v>
      </c>
      <c r="D3889" s="1">
        <v>3</v>
      </c>
      <c r="E3889" s="1">
        <v>3087</v>
      </c>
      <c r="F3889" s="1">
        <v>48</v>
      </c>
      <c r="G3889" s="1">
        <v>48250</v>
      </c>
      <c r="H3889" s="1">
        <v>165450</v>
      </c>
      <c r="I3889" s="1">
        <v>1593600</v>
      </c>
    </row>
    <row r="3890" spans="1:9" x14ac:dyDescent="0.2">
      <c r="A3890" s="1">
        <v>93400163</v>
      </c>
      <c r="B3890" s="3" t="s">
        <v>23</v>
      </c>
      <c r="C3890" s="1">
        <v>34</v>
      </c>
      <c r="D3890" s="1">
        <v>3</v>
      </c>
      <c r="E3890" s="1">
        <v>3222</v>
      </c>
      <c r="F3890" s="1">
        <v>48</v>
      </c>
      <c r="G3890" s="1">
        <v>50359</v>
      </c>
      <c r="H3890" s="1">
        <v>179550</v>
      </c>
      <c r="I3890" s="1">
        <v>1759050</v>
      </c>
    </row>
    <row r="3891" spans="1:9" x14ac:dyDescent="0.2">
      <c r="A3891" s="1">
        <v>93500163</v>
      </c>
      <c r="B3891" s="3" t="s">
        <v>23</v>
      </c>
      <c r="C3891" s="1">
        <v>35</v>
      </c>
      <c r="D3891" s="1">
        <v>3</v>
      </c>
      <c r="E3891" s="1">
        <v>3357</v>
      </c>
      <c r="F3891" s="1">
        <v>48</v>
      </c>
      <c r="G3891" s="1">
        <v>52468</v>
      </c>
      <c r="H3891" s="1">
        <v>193650</v>
      </c>
      <c r="I3891" s="1">
        <v>1938600</v>
      </c>
    </row>
    <row r="3892" spans="1:9" x14ac:dyDescent="0.2">
      <c r="A3892" s="1">
        <v>93600163</v>
      </c>
      <c r="B3892" s="3" t="s">
        <v>23</v>
      </c>
      <c r="C3892" s="1">
        <v>36</v>
      </c>
      <c r="D3892" s="1">
        <v>3</v>
      </c>
      <c r="E3892" s="1">
        <v>3492</v>
      </c>
      <c r="F3892" s="1">
        <v>48</v>
      </c>
      <c r="G3892" s="1">
        <v>54577</v>
      </c>
      <c r="H3892" s="1">
        <v>207750</v>
      </c>
      <c r="I3892" s="1">
        <v>2132250</v>
      </c>
    </row>
    <row r="3893" spans="1:9" x14ac:dyDescent="0.2">
      <c r="A3893" s="1">
        <v>93700163</v>
      </c>
      <c r="B3893" s="3" t="s">
        <v>23</v>
      </c>
      <c r="C3893" s="1">
        <v>37</v>
      </c>
      <c r="D3893" s="1">
        <v>3</v>
      </c>
      <c r="E3893" s="1">
        <v>3645</v>
      </c>
      <c r="F3893" s="1">
        <v>48</v>
      </c>
      <c r="G3893" s="1">
        <v>56952</v>
      </c>
      <c r="H3893" s="1">
        <v>221850</v>
      </c>
      <c r="I3893" s="1">
        <v>2340000</v>
      </c>
    </row>
    <row r="3894" spans="1:9" x14ac:dyDescent="0.2">
      <c r="A3894" s="1">
        <v>93800163</v>
      </c>
      <c r="B3894" s="3" t="s">
        <v>23</v>
      </c>
      <c r="C3894" s="1">
        <v>38</v>
      </c>
      <c r="D3894" s="1">
        <v>3</v>
      </c>
      <c r="E3894" s="1">
        <v>3796</v>
      </c>
      <c r="F3894" s="1">
        <v>48</v>
      </c>
      <c r="G3894" s="1">
        <v>59325</v>
      </c>
      <c r="H3894" s="1">
        <v>238950</v>
      </c>
      <c r="I3894" s="1">
        <v>2561850</v>
      </c>
    </row>
    <row r="3895" spans="1:9" x14ac:dyDescent="0.2">
      <c r="A3895" s="1">
        <v>93900163</v>
      </c>
      <c r="B3895" s="3" t="s">
        <v>23</v>
      </c>
      <c r="C3895" s="1">
        <v>39</v>
      </c>
      <c r="D3895" s="1">
        <v>3</v>
      </c>
      <c r="E3895" s="1">
        <v>3948</v>
      </c>
      <c r="F3895" s="1">
        <v>48</v>
      </c>
      <c r="G3895" s="1">
        <v>61698</v>
      </c>
      <c r="H3895" s="1">
        <v>256050</v>
      </c>
      <c r="I3895" s="1">
        <v>2800800</v>
      </c>
    </row>
    <row r="3896" spans="1:9" x14ac:dyDescent="0.2">
      <c r="A3896" s="1">
        <v>94000163</v>
      </c>
      <c r="B3896" s="3" t="s">
        <v>23</v>
      </c>
      <c r="C3896" s="1">
        <v>40</v>
      </c>
      <c r="D3896" s="1">
        <v>3</v>
      </c>
      <c r="E3896" s="1">
        <v>4099</v>
      </c>
      <c r="F3896" s="1">
        <v>48</v>
      </c>
      <c r="G3896" s="1">
        <v>64071</v>
      </c>
      <c r="H3896" s="1">
        <v>273150</v>
      </c>
      <c r="I3896" s="1">
        <v>3056850</v>
      </c>
    </row>
    <row r="3897" spans="1:9" x14ac:dyDescent="0.2">
      <c r="A3897" s="1">
        <v>94100163</v>
      </c>
      <c r="B3897" s="3" t="s">
        <v>23</v>
      </c>
      <c r="C3897" s="1">
        <v>41</v>
      </c>
      <c r="D3897" s="1">
        <v>3</v>
      </c>
      <c r="E3897" s="1">
        <v>4252</v>
      </c>
      <c r="F3897" s="1">
        <v>48</v>
      </c>
      <c r="G3897" s="1">
        <v>66444</v>
      </c>
      <c r="H3897" s="1">
        <v>290250</v>
      </c>
      <c r="I3897" s="1">
        <v>3330000</v>
      </c>
    </row>
    <row r="3898" spans="1:9" x14ac:dyDescent="0.2">
      <c r="A3898" s="1">
        <v>94200163</v>
      </c>
      <c r="B3898" s="3" t="s">
        <v>23</v>
      </c>
      <c r="C3898" s="1">
        <v>42</v>
      </c>
      <c r="D3898" s="1">
        <v>3</v>
      </c>
      <c r="E3898" s="1">
        <v>4420</v>
      </c>
      <c r="F3898" s="1">
        <v>48</v>
      </c>
      <c r="G3898" s="1">
        <v>69081</v>
      </c>
      <c r="H3898" s="1">
        <v>310650</v>
      </c>
      <c r="I3898" s="1">
        <v>3620250</v>
      </c>
    </row>
    <row r="3899" spans="1:9" x14ac:dyDescent="0.2">
      <c r="A3899" s="1">
        <v>94300163</v>
      </c>
      <c r="B3899" s="3" t="s">
        <v>23</v>
      </c>
      <c r="C3899" s="1">
        <v>43</v>
      </c>
      <c r="D3899" s="1">
        <v>3</v>
      </c>
      <c r="E3899" s="1">
        <v>4590</v>
      </c>
      <c r="F3899" s="1">
        <v>48</v>
      </c>
      <c r="G3899" s="1">
        <v>71718</v>
      </c>
      <c r="H3899" s="1">
        <v>331050</v>
      </c>
      <c r="I3899" s="1">
        <v>3930900</v>
      </c>
    </row>
    <row r="3900" spans="1:9" x14ac:dyDescent="0.2">
      <c r="A3900" s="1">
        <v>94400163</v>
      </c>
      <c r="B3900" s="3" t="s">
        <v>23</v>
      </c>
      <c r="C3900" s="1">
        <v>44</v>
      </c>
      <c r="D3900" s="1">
        <v>3</v>
      </c>
      <c r="E3900" s="1">
        <v>4758</v>
      </c>
      <c r="F3900" s="1">
        <v>48</v>
      </c>
      <c r="G3900" s="1">
        <v>74355</v>
      </c>
      <c r="H3900" s="1">
        <v>351450</v>
      </c>
      <c r="I3900" s="1">
        <v>4261950</v>
      </c>
    </row>
    <row r="3901" spans="1:9" x14ac:dyDescent="0.2">
      <c r="A3901" s="1">
        <v>94500163</v>
      </c>
      <c r="B3901" s="3" t="s">
        <v>23</v>
      </c>
      <c r="C3901" s="1">
        <v>45</v>
      </c>
      <c r="D3901" s="1">
        <v>3</v>
      </c>
      <c r="E3901" s="1">
        <v>4927</v>
      </c>
      <c r="F3901" s="1">
        <v>48</v>
      </c>
      <c r="G3901" s="1">
        <v>76992</v>
      </c>
      <c r="H3901" s="1">
        <v>371850</v>
      </c>
      <c r="I3901" s="1">
        <v>4613400</v>
      </c>
    </row>
    <row r="3902" spans="1:9" x14ac:dyDescent="0.2">
      <c r="A3902" s="1">
        <v>94600163</v>
      </c>
      <c r="B3902" s="3" t="s">
        <v>23</v>
      </c>
      <c r="C3902" s="1">
        <v>46</v>
      </c>
      <c r="D3902" s="1">
        <v>3</v>
      </c>
      <c r="E3902" s="1">
        <v>5095</v>
      </c>
      <c r="F3902" s="1">
        <v>48</v>
      </c>
      <c r="G3902" s="1">
        <v>79627</v>
      </c>
      <c r="H3902" s="1">
        <v>395850</v>
      </c>
      <c r="I3902" s="1">
        <v>4985250</v>
      </c>
    </row>
    <row r="3903" spans="1:9" x14ac:dyDescent="0.2">
      <c r="A3903" s="1">
        <v>94700163</v>
      </c>
      <c r="B3903" s="3" t="s">
        <v>23</v>
      </c>
      <c r="C3903" s="1">
        <v>47</v>
      </c>
      <c r="D3903" s="1">
        <v>3</v>
      </c>
      <c r="E3903" s="1">
        <v>5281</v>
      </c>
      <c r="F3903" s="1">
        <v>48</v>
      </c>
      <c r="G3903" s="1">
        <v>82527</v>
      </c>
      <c r="H3903" s="1">
        <v>419850</v>
      </c>
      <c r="I3903" s="1">
        <v>5381100</v>
      </c>
    </row>
    <row r="3904" spans="1:9" x14ac:dyDescent="0.2">
      <c r="A3904" s="1">
        <v>94800163</v>
      </c>
      <c r="B3904" s="3" t="s">
        <v>23</v>
      </c>
      <c r="C3904" s="1">
        <v>48</v>
      </c>
      <c r="D3904" s="1">
        <v>3</v>
      </c>
      <c r="E3904" s="1">
        <v>5467</v>
      </c>
      <c r="F3904" s="1">
        <v>48</v>
      </c>
      <c r="G3904" s="1">
        <v>85429</v>
      </c>
      <c r="H3904" s="1">
        <v>443850</v>
      </c>
      <c r="I3904" s="1">
        <v>5800950</v>
      </c>
    </row>
    <row r="3905" spans="1:9" x14ac:dyDescent="0.2">
      <c r="A3905" s="1">
        <v>94900163</v>
      </c>
      <c r="B3905" s="3" t="s">
        <v>23</v>
      </c>
      <c r="C3905" s="1">
        <v>49</v>
      </c>
      <c r="D3905" s="1">
        <v>3</v>
      </c>
      <c r="E3905" s="1">
        <v>5652</v>
      </c>
      <c r="F3905" s="1">
        <v>48</v>
      </c>
      <c r="G3905" s="1">
        <v>88327</v>
      </c>
      <c r="H3905" s="1">
        <v>467850</v>
      </c>
      <c r="I3905" s="1">
        <v>6244800</v>
      </c>
    </row>
    <row r="3906" spans="1:9" x14ac:dyDescent="0.2">
      <c r="A3906" s="1">
        <v>95000163</v>
      </c>
      <c r="B3906" s="3" t="s">
        <v>23</v>
      </c>
      <c r="C3906" s="1">
        <v>50</v>
      </c>
      <c r="D3906" s="1">
        <v>3</v>
      </c>
      <c r="E3906" s="1">
        <v>5838</v>
      </c>
      <c r="F3906" s="1">
        <v>48</v>
      </c>
      <c r="G3906" s="1">
        <v>91230</v>
      </c>
      <c r="H3906" s="1">
        <v>495750</v>
      </c>
      <c r="I3906" s="1">
        <v>6712650</v>
      </c>
    </row>
    <row r="3907" spans="1:9" x14ac:dyDescent="0.2">
      <c r="A3907" s="1">
        <v>90100164</v>
      </c>
      <c r="B3907" s="3" t="s">
        <v>23</v>
      </c>
      <c r="C3907" s="1">
        <v>1</v>
      </c>
      <c r="D3907" s="1">
        <v>3</v>
      </c>
      <c r="E3907" s="1">
        <v>960</v>
      </c>
      <c r="F3907" s="1">
        <v>48</v>
      </c>
      <c r="G3907" s="1">
        <v>15000</v>
      </c>
      <c r="H3907" s="1">
        <v>3948</v>
      </c>
      <c r="I3907" s="1">
        <v>0</v>
      </c>
    </row>
    <row r="3908" spans="1:9" x14ac:dyDescent="0.2">
      <c r="A3908" s="1">
        <v>90200164</v>
      </c>
      <c r="B3908" s="3" t="s">
        <v>23</v>
      </c>
      <c r="C3908" s="1">
        <v>2</v>
      </c>
      <c r="D3908" s="1">
        <v>3</v>
      </c>
      <c r="E3908" s="1">
        <v>1020</v>
      </c>
      <c r="F3908" s="1">
        <v>48</v>
      </c>
      <c r="G3908" s="1">
        <v>15937</v>
      </c>
      <c r="H3908" s="1">
        <v>5528</v>
      </c>
      <c r="I3908" s="1">
        <v>3948</v>
      </c>
    </row>
    <row r="3909" spans="1:9" x14ac:dyDescent="0.2">
      <c r="A3909" s="1">
        <v>90300164</v>
      </c>
      <c r="B3909" s="3" t="s">
        <v>23</v>
      </c>
      <c r="C3909" s="1">
        <v>3</v>
      </c>
      <c r="D3909" s="1">
        <v>3</v>
      </c>
      <c r="E3909" s="1">
        <v>1080</v>
      </c>
      <c r="F3909" s="1">
        <v>48</v>
      </c>
      <c r="G3909" s="1">
        <v>16875</v>
      </c>
      <c r="H3909" s="1">
        <v>7107</v>
      </c>
      <c r="I3909" s="1">
        <v>9476</v>
      </c>
    </row>
    <row r="3910" spans="1:9" x14ac:dyDescent="0.2">
      <c r="A3910" s="1">
        <v>90400164</v>
      </c>
      <c r="B3910" s="3" t="s">
        <v>23</v>
      </c>
      <c r="C3910" s="1">
        <v>4</v>
      </c>
      <c r="D3910" s="1">
        <v>3</v>
      </c>
      <c r="E3910" s="1">
        <v>1140</v>
      </c>
      <c r="F3910" s="1">
        <v>48</v>
      </c>
      <c r="G3910" s="1">
        <v>17812</v>
      </c>
      <c r="H3910" s="1">
        <v>8687</v>
      </c>
      <c r="I3910" s="1">
        <v>16583</v>
      </c>
    </row>
    <row r="3911" spans="1:9" x14ac:dyDescent="0.2">
      <c r="A3911" s="1">
        <v>90500164</v>
      </c>
      <c r="B3911" s="3" t="s">
        <v>23</v>
      </c>
      <c r="C3911" s="1">
        <v>5</v>
      </c>
      <c r="D3911" s="1">
        <v>3</v>
      </c>
      <c r="E3911" s="1">
        <v>1200</v>
      </c>
      <c r="F3911" s="1">
        <v>48</v>
      </c>
      <c r="G3911" s="1">
        <v>18750</v>
      </c>
      <c r="H3911" s="1">
        <v>10266</v>
      </c>
      <c r="I3911" s="1">
        <v>25270</v>
      </c>
    </row>
    <row r="3912" spans="1:9" x14ac:dyDescent="0.2">
      <c r="A3912" s="1">
        <v>90600164</v>
      </c>
      <c r="B3912" s="3" t="s">
        <v>23</v>
      </c>
      <c r="C3912" s="1">
        <v>6</v>
      </c>
      <c r="D3912" s="1">
        <v>3</v>
      </c>
      <c r="E3912" s="1">
        <v>1260</v>
      </c>
      <c r="F3912" s="1">
        <v>48</v>
      </c>
      <c r="G3912" s="1">
        <v>19687</v>
      </c>
      <c r="H3912" s="1">
        <v>12899</v>
      </c>
      <c r="I3912" s="1">
        <v>35536</v>
      </c>
    </row>
    <row r="3913" spans="1:9" x14ac:dyDescent="0.2">
      <c r="A3913" s="1">
        <v>90700164</v>
      </c>
      <c r="B3913" s="3" t="s">
        <v>23</v>
      </c>
      <c r="C3913" s="1">
        <v>7</v>
      </c>
      <c r="D3913" s="1">
        <v>3</v>
      </c>
      <c r="E3913" s="1">
        <v>1350</v>
      </c>
      <c r="F3913" s="1">
        <v>48</v>
      </c>
      <c r="G3913" s="1">
        <v>21093</v>
      </c>
      <c r="H3913" s="1">
        <v>15531</v>
      </c>
      <c r="I3913" s="1">
        <v>48435</v>
      </c>
    </row>
    <row r="3914" spans="1:9" x14ac:dyDescent="0.2">
      <c r="A3914" s="1">
        <v>90800164</v>
      </c>
      <c r="B3914" s="3" t="s">
        <v>23</v>
      </c>
      <c r="C3914" s="1">
        <v>8</v>
      </c>
      <c r="D3914" s="1">
        <v>3</v>
      </c>
      <c r="E3914" s="1">
        <v>1440</v>
      </c>
      <c r="F3914" s="1">
        <v>48</v>
      </c>
      <c r="G3914" s="1">
        <v>22500</v>
      </c>
      <c r="H3914" s="1">
        <v>18164</v>
      </c>
      <c r="I3914" s="1">
        <v>63966</v>
      </c>
    </row>
    <row r="3915" spans="1:9" x14ac:dyDescent="0.2">
      <c r="A3915" s="1">
        <v>90900164</v>
      </c>
      <c r="B3915" s="3" t="s">
        <v>23</v>
      </c>
      <c r="C3915" s="1">
        <v>9</v>
      </c>
      <c r="D3915" s="1">
        <v>3</v>
      </c>
      <c r="E3915" s="1">
        <v>1530</v>
      </c>
      <c r="F3915" s="1">
        <v>48</v>
      </c>
      <c r="G3915" s="1">
        <v>23905</v>
      </c>
      <c r="H3915" s="1">
        <v>20796</v>
      </c>
      <c r="I3915" s="1">
        <v>82130</v>
      </c>
    </row>
    <row r="3916" spans="1:9" x14ac:dyDescent="0.2">
      <c r="A3916" s="1">
        <v>91000164</v>
      </c>
      <c r="B3916" s="3" t="s">
        <v>23</v>
      </c>
      <c r="C3916" s="1">
        <v>10</v>
      </c>
      <c r="D3916" s="1">
        <v>3</v>
      </c>
      <c r="E3916" s="1">
        <v>1620</v>
      </c>
      <c r="F3916" s="1">
        <v>48</v>
      </c>
      <c r="G3916" s="1">
        <v>25312</v>
      </c>
      <c r="H3916" s="1">
        <v>25008</v>
      </c>
      <c r="I3916" s="1">
        <v>102926</v>
      </c>
    </row>
    <row r="3917" spans="1:9" x14ac:dyDescent="0.2">
      <c r="A3917" s="1">
        <v>91100164</v>
      </c>
      <c r="B3917" s="3" t="s">
        <v>23</v>
      </c>
      <c r="C3917" s="1">
        <v>11</v>
      </c>
      <c r="D3917" s="1">
        <v>3</v>
      </c>
      <c r="E3917" s="1">
        <v>1710</v>
      </c>
      <c r="F3917" s="1">
        <v>48</v>
      </c>
      <c r="G3917" s="1">
        <v>26718</v>
      </c>
      <c r="H3917" s="1">
        <v>29220</v>
      </c>
      <c r="I3917" s="1">
        <v>127934</v>
      </c>
    </row>
    <row r="3918" spans="1:9" x14ac:dyDescent="0.2">
      <c r="A3918" s="1">
        <v>91200164</v>
      </c>
      <c r="B3918" s="3" t="s">
        <v>23</v>
      </c>
      <c r="C3918" s="1">
        <v>12</v>
      </c>
      <c r="D3918" s="1">
        <v>3</v>
      </c>
      <c r="E3918" s="1">
        <v>1830</v>
      </c>
      <c r="F3918" s="1">
        <v>48</v>
      </c>
      <c r="G3918" s="1">
        <v>28593</v>
      </c>
      <c r="H3918" s="1">
        <v>33432</v>
      </c>
      <c r="I3918" s="1">
        <v>157154</v>
      </c>
    </row>
    <row r="3919" spans="1:9" x14ac:dyDescent="0.2">
      <c r="A3919" s="1">
        <v>91300164</v>
      </c>
      <c r="B3919" s="3" t="s">
        <v>23</v>
      </c>
      <c r="C3919" s="1">
        <v>13</v>
      </c>
      <c r="D3919" s="1">
        <v>3</v>
      </c>
      <c r="E3919" s="1">
        <v>1950</v>
      </c>
      <c r="F3919" s="1">
        <v>48</v>
      </c>
      <c r="G3919" s="1">
        <v>30468</v>
      </c>
      <c r="H3919" s="1">
        <v>37644</v>
      </c>
      <c r="I3919" s="1">
        <v>190586</v>
      </c>
    </row>
    <row r="3920" spans="1:9" x14ac:dyDescent="0.2">
      <c r="A3920" s="1">
        <v>91400164</v>
      </c>
      <c r="B3920" s="3" t="s">
        <v>23</v>
      </c>
      <c r="C3920" s="1">
        <v>14</v>
      </c>
      <c r="D3920" s="1">
        <v>3</v>
      </c>
      <c r="E3920" s="1">
        <v>2070</v>
      </c>
      <c r="F3920" s="1">
        <v>48</v>
      </c>
      <c r="G3920" s="1">
        <v>32343</v>
      </c>
      <c r="H3920" s="1">
        <v>43962</v>
      </c>
      <c r="I3920" s="1">
        <v>228230</v>
      </c>
    </row>
    <row r="3921" spans="1:9" x14ac:dyDescent="0.2">
      <c r="A3921" s="1">
        <v>91500164</v>
      </c>
      <c r="B3921" s="3" t="s">
        <v>23</v>
      </c>
      <c r="C3921" s="1">
        <v>15</v>
      </c>
      <c r="D3921" s="1">
        <v>3</v>
      </c>
      <c r="E3921" s="1">
        <v>2190</v>
      </c>
      <c r="F3921" s="1">
        <v>48</v>
      </c>
      <c r="G3921" s="1">
        <v>34218</v>
      </c>
      <c r="H3921" s="1">
        <v>50280</v>
      </c>
      <c r="I3921" s="1">
        <v>272192</v>
      </c>
    </row>
    <row r="3922" spans="1:9" x14ac:dyDescent="0.2">
      <c r="A3922" s="1">
        <v>91600164</v>
      </c>
      <c r="B3922" s="3" t="s">
        <v>23</v>
      </c>
      <c r="C3922" s="1">
        <v>16</v>
      </c>
      <c r="D3922" s="1">
        <v>3</v>
      </c>
      <c r="E3922" s="1">
        <v>2310</v>
      </c>
      <c r="F3922" s="1">
        <v>48</v>
      </c>
      <c r="G3922" s="1">
        <v>36093</v>
      </c>
      <c r="H3922" s="1">
        <v>56598</v>
      </c>
      <c r="I3922" s="1">
        <v>322472</v>
      </c>
    </row>
    <row r="3923" spans="1:9" x14ac:dyDescent="0.2">
      <c r="A3923" s="1">
        <v>91700164</v>
      </c>
      <c r="B3923" s="3" t="s">
        <v>23</v>
      </c>
      <c r="C3923" s="1">
        <v>17</v>
      </c>
      <c r="D3923" s="1">
        <v>3</v>
      </c>
      <c r="E3923" s="1">
        <v>2460</v>
      </c>
      <c r="F3923" s="1">
        <v>48</v>
      </c>
      <c r="G3923" s="1">
        <v>38437</v>
      </c>
      <c r="H3923" s="1">
        <v>62916</v>
      </c>
      <c r="I3923" s="1">
        <v>379070</v>
      </c>
    </row>
    <row r="3924" spans="1:9" x14ac:dyDescent="0.2">
      <c r="A3924" s="1">
        <v>91800164</v>
      </c>
      <c r="B3924" s="3" t="s">
        <v>23</v>
      </c>
      <c r="C3924" s="1">
        <v>18</v>
      </c>
      <c r="D3924" s="1">
        <v>3</v>
      </c>
      <c r="E3924" s="1">
        <v>2610</v>
      </c>
      <c r="F3924" s="1">
        <v>48</v>
      </c>
      <c r="G3924" s="1">
        <v>40780</v>
      </c>
      <c r="H3924" s="1">
        <v>71867</v>
      </c>
      <c r="I3924" s="1">
        <v>441986</v>
      </c>
    </row>
    <row r="3925" spans="1:9" x14ac:dyDescent="0.2">
      <c r="A3925" s="1">
        <v>91900164</v>
      </c>
      <c r="B3925" s="3" t="s">
        <v>23</v>
      </c>
      <c r="C3925" s="1">
        <v>19</v>
      </c>
      <c r="D3925" s="1">
        <v>3</v>
      </c>
      <c r="E3925" s="1">
        <v>2760</v>
      </c>
      <c r="F3925" s="1">
        <v>48</v>
      </c>
      <c r="G3925" s="1">
        <v>43125</v>
      </c>
      <c r="H3925" s="1">
        <v>80817</v>
      </c>
      <c r="I3925" s="1">
        <v>513853</v>
      </c>
    </row>
    <row r="3926" spans="1:9" x14ac:dyDescent="0.2">
      <c r="A3926" s="1">
        <v>92000164</v>
      </c>
      <c r="B3926" s="3" t="s">
        <v>23</v>
      </c>
      <c r="C3926" s="1">
        <v>20</v>
      </c>
      <c r="D3926" s="1">
        <v>3</v>
      </c>
      <c r="E3926" s="1">
        <v>2910</v>
      </c>
      <c r="F3926" s="1">
        <v>48</v>
      </c>
      <c r="G3926" s="1">
        <v>45468</v>
      </c>
      <c r="H3926" s="1">
        <v>89768</v>
      </c>
      <c r="I3926" s="1">
        <v>594670</v>
      </c>
    </row>
    <row r="3927" spans="1:9" x14ac:dyDescent="0.2">
      <c r="A3927" s="1">
        <v>92100164</v>
      </c>
      <c r="B3927" s="3" t="s">
        <v>23</v>
      </c>
      <c r="C3927" s="1">
        <v>21</v>
      </c>
      <c r="D3927" s="1">
        <v>3</v>
      </c>
      <c r="E3927" s="1">
        <v>3060</v>
      </c>
      <c r="F3927" s="1">
        <v>48</v>
      </c>
      <c r="G3927" s="1">
        <v>47812</v>
      </c>
      <c r="H3927" s="1">
        <v>98718</v>
      </c>
      <c r="I3927" s="1">
        <v>684438</v>
      </c>
    </row>
    <row r="3928" spans="1:9" x14ac:dyDescent="0.2">
      <c r="A3928" s="1">
        <v>92200164</v>
      </c>
      <c r="B3928" s="3" t="s">
        <v>23</v>
      </c>
      <c r="C3928" s="1">
        <v>22</v>
      </c>
      <c r="D3928" s="1">
        <v>3</v>
      </c>
      <c r="E3928" s="1">
        <v>3240</v>
      </c>
      <c r="F3928" s="1">
        <v>48</v>
      </c>
      <c r="G3928" s="1">
        <v>50625</v>
      </c>
      <c r="H3928" s="1">
        <v>110828</v>
      </c>
      <c r="I3928" s="1">
        <v>783156</v>
      </c>
    </row>
    <row r="3929" spans="1:9" x14ac:dyDescent="0.2">
      <c r="A3929" s="1">
        <v>92300164</v>
      </c>
      <c r="B3929" s="3" t="s">
        <v>23</v>
      </c>
      <c r="C3929" s="1">
        <v>23</v>
      </c>
      <c r="D3929" s="1">
        <v>3</v>
      </c>
      <c r="E3929" s="1">
        <v>3420</v>
      </c>
      <c r="F3929" s="1">
        <v>48</v>
      </c>
      <c r="G3929" s="1">
        <v>53437</v>
      </c>
      <c r="H3929" s="1">
        <v>122937</v>
      </c>
      <c r="I3929" s="1">
        <v>893984</v>
      </c>
    </row>
    <row r="3930" spans="1:9" x14ac:dyDescent="0.2">
      <c r="A3930" s="1">
        <v>92400164</v>
      </c>
      <c r="B3930" s="3" t="s">
        <v>23</v>
      </c>
      <c r="C3930" s="1">
        <v>24</v>
      </c>
      <c r="D3930" s="1">
        <v>3</v>
      </c>
      <c r="E3930" s="1">
        <v>3600</v>
      </c>
      <c r="F3930" s="1">
        <v>48</v>
      </c>
      <c r="G3930" s="1">
        <v>56250</v>
      </c>
      <c r="H3930" s="1">
        <v>135047</v>
      </c>
      <c r="I3930" s="1">
        <v>1016921</v>
      </c>
    </row>
    <row r="3931" spans="1:9" x14ac:dyDescent="0.2">
      <c r="A3931" s="1">
        <v>92500164</v>
      </c>
      <c r="B3931" s="3" t="s">
        <v>23</v>
      </c>
      <c r="C3931" s="1">
        <v>25</v>
      </c>
      <c r="D3931" s="1">
        <v>3</v>
      </c>
      <c r="E3931" s="1">
        <v>3780</v>
      </c>
      <c r="F3931" s="1">
        <v>48</v>
      </c>
      <c r="G3931" s="1">
        <v>59062</v>
      </c>
      <c r="H3931" s="1">
        <v>147156</v>
      </c>
      <c r="I3931" s="1">
        <v>1151968</v>
      </c>
    </row>
    <row r="3932" spans="1:9" x14ac:dyDescent="0.2">
      <c r="A3932" s="1">
        <v>92600164</v>
      </c>
      <c r="B3932" s="3" t="s">
        <v>23</v>
      </c>
      <c r="C3932" s="1">
        <v>26</v>
      </c>
      <c r="D3932" s="1">
        <v>3</v>
      </c>
      <c r="E3932" s="1">
        <v>3960</v>
      </c>
      <c r="F3932" s="1">
        <v>48</v>
      </c>
      <c r="G3932" s="1">
        <v>61875</v>
      </c>
      <c r="H3932" s="1">
        <v>162951</v>
      </c>
      <c r="I3932" s="1">
        <v>1299124</v>
      </c>
    </row>
    <row r="3933" spans="1:9" x14ac:dyDescent="0.2">
      <c r="A3933" s="1">
        <v>92700164</v>
      </c>
      <c r="B3933" s="3" t="s">
        <v>23</v>
      </c>
      <c r="C3933" s="1">
        <v>27</v>
      </c>
      <c r="D3933" s="1">
        <v>3</v>
      </c>
      <c r="E3933" s="1">
        <v>4170</v>
      </c>
      <c r="F3933" s="1">
        <v>48</v>
      </c>
      <c r="G3933" s="1">
        <v>65155</v>
      </c>
      <c r="H3933" s="1">
        <v>178746</v>
      </c>
      <c r="I3933" s="1">
        <v>1462075</v>
      </c>
    </row>
    <row r="3934" spans="1:9" x14ac:dyDescent="0.2">
      <c r="A3934" s="1">
        <v>92800164</v>
      </c>
      <c r="B3934" s="3" t="s">
        <v>23</v>
      </c>
      <c r="C3934" s="1">
        <v>28</v>
      </c>
      <c r="D3934" s="1">
        <v>3</v>
      </c>
      <c r="E3934" s="1">
        <v>4380</v>
      </c>
      <c r="F3934" s="1">
        <v>48</v>
      </c>
      <c r="G3934" s="1">
        <v>68437</v>
      </c>
      <c r="H3934" s="1">
        <v>194541</v>
      </c>
      <c r="I3934" s="1">
        <v>1640821</v>
      </c>
    </row>
    <row r="3935" spans="1:9" x14ac:dyDescent="0.2">
      <c r="A3935" s="1">
        <v>92900164</v>
      </c>
      <c r="B3935" s="3" t="s">
        <v>23</v>
      </c>
      <c r="C3935" s="1">
        <v>29</v>
      </c>
      <c r="D3935" s="1">
        <v>3</v>
      </c>
      <c r="E3935" s="1">
        <v>4590</v>
      </c>
      <c r="F3935" s="1">
        <v>48</v>
      </c>
      <c r="G3935" s="1">
        <v>71718</v>
      </c>
      <c r="H3935" s="1">
        <v>210336</v>
      </c>
      <c r="I3935" s="1">
        <v>1835362</v>
      </c>
    </row>
    <row r="3936" spans="1:9" x14ac:dyDescent="0.2">
      <c r="A3936" s="1">
        <v>93000164</v>
      </c>
      <c r="B3936" s="3" t="s">
        <v>23</v>
      </c>
      <c r="C3936" s="1">
        <v>30</v>
      </c>
      <c r="D3936" s="1">
        <v>3</v>
      </c>
      <c r="E3936" s="1">
        <v>4800</v>
      </c>
      <c r="F3936" s="1">
        <v>48</v>
      </c>
      <c r="G3936" s="1">
        <v>75000</v>
      </c>
      <c r="H3936" s="1">
        <v>230343</v>
      </c>
      <c r="I3936" s="1">
        <v>2045698</v>
      </c>
    </row>
    <row r="3937" spans="1:9" x14ac:dyDescent="0.2">
      <c r="A3937" s="1">
        <v>93100164</v>
      </c>
      <c r="B3937" s="3" t="s">
        <v>23</v>
      </c>
      <c r="C3937" s="1">
        <v>31</v>
      </c>
      <c r="D3937" s="1">
        <v>3</v>
      </c>
      <c r="E3937" s="1">
        <v>5010</v>
      </c>
      <c r="F3937" s="1">
        <v>48</v>
      </c>
      <c r="G3937" s="1">
        <v>78280</v>
      </c>
      <c r="H3937" s="1">
        <v>250350</v>
      </c>
      <c r="I3937" s="1">
        <v>2276041</v>
      </c>
    </row>
    <row r="3938" spans="1:9" x14ac:dyDescent="0.2">
      <c r="A3938" s="1">
        <v>93200164</v>
      </c>
      <c r="B3938" s="3" t="s">
        <v>23</v>
      </c>
      <c r="C3938" s="1">
        <v>32</v>
      </c>
      <c r="D3938" s="1">
        <v>3</v>
      </c>
      <c r="E3938" s="1">
        <v>5250</v>
      </c>
      <c r="F3938" s="1">
        <v>48</v>
      </c>
      <c r="G3938" s="1">
        <v>82030</v>
      </c>
      <c r="H3938" s="1">
        <v>270357</v>
      </c>
      <c r="I3938" s="1">
        <v>2526391</v>
      </c>
    </row>
    <row r="3939" spans="1:9" x14ac:dyDescent="0.2">
      <c r="A3939" s="1">
        <v>93300164</v>
      </c>
      <c r="B3939" s="3" t="s">
        <v>23</v>
      </c>
      <c r="C3939" s="1">
        <v>33</v>
      </c>
      <c r="D3939" s="1">
        <v>3</v>
      </c>
      <c r="E3939" s="1">
        <v>5490</v>
      </c>
      <c r="F3939" s="1">
        <v>48</v>
      </c>
      <c r="G3939" s="1">
        <v>85780</v>
      </c>
      <c r="H3939" s="1">
        <v>290364</v>
      </c>
      <c r="I3939" s="1">
        <v>2796748</v>
      </c>
    </row>
    <row r="3940" spans="1:9" x14ac:dyDescent="0.2">
      <c r="A3940" s="1">
        <v>93400164</v>
      </c>
      <c r="B3940" s="3" t="s">
        <v>23</v>
      </c>
      <c r="C3940" s="1">
        <v>34</v>
      </c>
      <c r="D3940" s="1">
        <v>3</v>
      </c>
      <c r="E3940" s="1">
        <v>5730</v>
      </c>
      <c r="F3940" s="1">
        <v>48</v>
      </c>
      <c r="G3940" s="1">
        <v>89530</v>
      </c>
      <c r="H3940" s="1">
        <v>315110</v>
      </c>
      <c r="I3940" s="1">
        <v>3087112</v>
      </c>
    </row>
    <row r="3941" spans="1:9" x14ac:dyDescent="0.2">
      <c r="A3941" s="1">
        <v>93500164</v>
      </c>
      <c r="B3941" s="3" t="s">
        <v>23</v>
      </c>
      <c r="C3941" s="1">
        <v>35</v>
      </c>
      <c r="D3941" s="1">
        <v>3</v>
      </c>
      <c r="E3941" s="1">
        <v>5970</v>
      </c>
      <c r="F3941" s="1">
        <v>48</v>
      </c>
      <c r="G3941" s="1">
        <v>93280</v>
      </c>
      <c r="H3941" s="1">
        <v>339855</v>
      </c>
      <c r="I3941" s="1">
        <v>3402222</v>
      </c>
    </row>
    <row r="3942" spans="1:9" x14ac:dyDescent="0.2">
      <c r="A3942" s="1">
        <v>93600164</v>
      </c>
      <c r="B3942" s="3" t="s">
        <v>23</v>
      </c>
      <c r="C3942" s="1">
        <v>36</v>
      </c>
      <c r="D3942" s="1">
        <v>3</v>
      </c>
      <c r="E3942" s="1">
        <v>6210</v>
      </c>
      <c r="F3942" s="1">
        <v>48</v>
      </c>
      <c r="G3942" s="1">
        <v>97030</v>
      </c>
      <c r="H3942" s="1">
        <v>364601</v>
      </c>
      <c r="I3942" s="1">
        <v>3742077</v>
      </c>
    </row>
    <row r="3943" spans="1:9" x14ac:dyDescent="0.2">
      <c r="A3943" s="1">
        <v>93700164</v>
      </c>
      <c r="B3943" s="3" t="s">
        <v>23</v>
      </c>
      <c r="C3943" s="1">
        <v>37</v>
      </c>
      <c r="D3943" s="1">
        <v>3</v>
      </c>
      <c r="E3943" s="1">
        <v>6480</v>
      </c>
      <c r="F3943" s="1">
        <v>48</v>
      </c>
      <c r="G3943" s="1">
        <v>101250</v>
      </c>
      <c r="H3943" s="1">
        <v>389346</v>
      </c>
      <c r="I3943" s="1">
        <v>4106678</v>
      </c>
    </row>
    <row r="3944" spans="1:9" x14ac:dyDescent="0.2">
      <c r="A3944" s="1">
        <v>93800164</v>
      </c>
      <c r="B3944" s="3" t="s">
        <v>23</v>
      </c>
      <c r="C3944" s="1">
        <v>38</v>
      </c>
      <c r="D3944" s="1">
        <v>3</v>
      </c>
      <c r="E3944" s="1">
        <v>6750</v>
      </c>
      <c r="F3944" s="1">
        <v>48</v>
      </c>
      <c r="G3944" s="1">
        <v>105468</v>
      </c>
      <c r="H3944" s="1">
        <v>419357</v>
      </c>
      <c r="I3944" s="1">
        <v>4496024</v>
      </c>
    </row>
    <row r="3945" spans="1:9" x14ac:dyDescent="0.2">
      <c r="A3945" s="1">
        <v>93900164</v>
      </c>
      <c r="B3945" s="3" t="s">
        <v>23</v>
      </c>
      <c r="C3945" s="1">
        <v>39</v>
      </c>
      <c r="D3945" s="1">
        <v>3</v>
      </c>
      <c r="E3945" s="1">
        <v>7020</v>
      </c>
      <c r="F3945" s="1">
        <v>48</v>
      </c>
      <c r="G3945" s="1">
        <v>109687</v>
      </c>
      <c r="H3945" s="1">
        <v>449367</v>
      </c>
      <c r="I3945" s="1">
        <v>4915381</v>
      </c>
    </row>
    <row r="3946" spans="1:9" x14ac:dyDescent="0.2">
      <c r="A3946" s="1">
        <v>94000164</v>
      </c>
      <c r="B3946" s="3" t="s">
        <v>23</v>
      </c>
      <c r="C3946" s="1">
        <v>40</v>
      </c>
      <c r="D3946" s="1">
        <v>3</v>
      </c>
      <c r="E3946" s="1">
        <v>7290</v>
      </c>
      <c r="F3946" s="1">
        <v>48</v>
      </c>
      <c r="G3946" s="1">
        <v>113905</v>
      </c>
      <c r="H3946" s="1">
        <v>479378</v>
      </c>
      <c r="I3946" s="1">
        <v>5364748</v>
      </c>
    </row>
    <row r="3947" spans="1:9" x14ac:dyDescent="0.2">
      <c r="A3947" s="1">
        <v>94100164</v>
      </c>
      <c r="B3947" s="3" t="s">
        <v>23</v>
      </c>
      <c r="C3947" s="1">
        <v>41</v>
      </c>
      <c r="D3947" s="1">
        <v>3</v>
      </c>
      <c r="E3947" s="1">
        <v>7560</v>
      </c>
      <c r="F3947" s="1">
        <v>48</v>
      </c>
      <c r="G3947" s="1">
        <v>118125</v>
      </c>
      <c r="H3947" s="1">
        <v>509388</v>
      </c>
      <c r="I3947" s="1">
        <v>5844126</v>
      </c>
    </row>
    <row r="3948" spans="1:9" x14ac:dyDescent="0.2">
      <c r="A3948" s="1">
        <v>94200164</v>
      </c>
      <c r="B3948" s="3" t="s">
        <v>23</v>
      </c>
      <c r="C3948" s="1">
        <v>42</v>
      </c>
      <c r="D3948" s="1">
        <v>3</v>
      </c>
      <c r="E3948" s="1">
        <v>7860</v>
      </c>
      <c r="F3948" s="1">
        <v>48</v>
      </c>
      <c r="G3948" s="1">
        <v>122812</v>
      </c>
      <c r="H3948" s="1">
        <v>545190</v>
      </c>
      <c r="I3948" s="1">
        <v>6353514</v>
      </c>
    </row>
    <row r="3949" spans="1:9" x14ac:dyDescent="0.2">
      <c r="A3949" s="1">
        <v>94300164</v>
      </c>
      <c r="B3949" s="3" t="s">
        <v>23</v>
      </c>
      <c r="C3949" s="1">
        <v>43</v>
      </c>
      <c r="D3949" s="1">
        <v>3</v>
      </c>
      <c r="E3949" s="1">
        <v>8160</v>
      </c>
      <c r="F3949" s="1">
        <v>48</v>
      </c>
      <c r="G3949" s="1">
        <v>127500</v>
      </c>
      <c r="H3949" s="1">
        <v>580992</v>
      </c>
      <c r="I3949" s="1">
        <v>6898704</v>
      </c>
    </row>
    <row r="3950" spans="1:9" x14ac:dyDescent="0.2">
      <c r="A3950" s="1">
        <v>94400164</v>
      </c>
      <c r="B3950" s="3" t="s">
        <v>23</v>
      </c>
      <c r="C3950" s="1">
        <v>44</v>
      </c>
      <c r="D3950" s="1">
        <v>3</v>
      </c>
      <c r="E3950" s="1">
        <v>8460</v>
      </c>
      <c r="F3950" s="1">
        <v>48</v>
      </c>
      <c r="G3950" s="1">
        <v>132187</v>
      </c>
      <c r="H3950" s="1">
        <v>616794</v>
      </c>
      <c r="I3950" s="1">
        <v>7479696</v>
      </c>
    </row>
    <row r="3951" spans="1:9" x14ac:dyDescent="0.2">
      <c r="A3951" s="1">
        <v>94500164</v>
      </c>
      <c r="B3951" s="3" t="s">
        <v>23</v>
      </c>
      <c r="C3951" s="1">
        <v>45</v>
      </c>
      <c r="D3951" s="1">
        <v>3</v>
      </c>
      <c r="E3951" s="1">
        <v>8760</v>
      </c>
      <c r="F3951" s="1">
        <v>48</v>
      </c>
      <c r="G3951" s="1">
        <v>136875</v>
      </c>
      <c r="H3951" s="1">
        <v>652596</v>
      </c>
      <c r="I3951" s="1">
        <v>8096490</v>
      </c>
    </row>
    <row r="3952" spans="1:9" x14ac:dyDescent="0.2">
      <c r="A3952" s="1">
        <v>94600164</v>
      </c>
      <c r="B3952" s="3" t="s">
        <v>23</v>
      </c>
      <c r="C3952" s="1">
        <v>46</v>
      </c>
      <c r="D3952" s="1">
        <v>3</v>
      </c>
      <c r="E3952" s="1">
        <v>9060</v>
      </c>
      <c r="F3952" s="1">
        <v>48</v>
      </c>
      <c r="G3952" s="1">
        <v>141562</v>
      </c>
      <c r="H3952" s="1">
        <v>694716</v>
      </c>
      <c r="I3952" s="1">
        <v>8749086</v>
      </c>
    </row>
    <row r="3953" spans="1:9" x14ac:dyDescent="0.2">
      <c r="A3953" s="1">
        <v>94700164</v>
      </c>
      <c r="B3953" s="3" t="s">
        <v>23</v>
      </c>
      <c r="C3953" s="1">
        <v>47</v>
      </c>
      <c r="D3953" s="1">
        <v>3</v>
      </c>
      <c r="E3953" s="1">
        <v>9390</v>
      </c>
      <c r="F3953" s="1">
        <v>48</v>
      </c>
      <c r="G3953" s="1">
        <v>146718</v>
      </c>
      <c r="H3953" s="1">
        <v>736836</v>
      </c>
      <c r="I3953" s="1">
        <v>9443802</v>
      </c>
    </row>
    <row r="3954" spans="1:9" x14ac:dyDescent="0.2">
      <c r="A3954" s="1">
        <v>94800164</v>
      </c>
      <c r="B3954" s="3" t="s">
        <v>23</v>
      </c>
      <c r="C3954" s="1">
        <v>48</v>
      </c>
      <c r="D3954" s="1">
        <v>3</v>
      </c>
      <c r="E3954" s="1">
        <v>9720</v>
      </c>
      <c r="F3954" s="1">
        <v>48</v>
      </c>
      <c r="G3954" s="1">
        <v>151875</v>
      </c>
      <c r="H3954" s="1">
        <v>778956</v>
      </c>
      <c r="I3954" s="1">
        <v>10180638</v>
      </c>
    </row>
    <row r="3955" spans="1:9" x14ac:dyDescent="0.2">
      <c r="A3955" s="1">
        <v>94900164</v>
      </c>
      <c r="B3955" s="3" t="s">
        <v>23</v>
      </c>
      <c r="C3955" s="1">
        <v>49</v>
      </c>
      <c r="D3955" s="1">
        <v>3</v>
      </c>
      <c r="E3955" s="1">
        <v>10050</v>
      </c>
      <c r="F3955" s="1">
        <v>48</v>
      </c>
      <c r="G3955" s="1">
        <v>157030</v>
      </c>
      <c r="H3955" s="1">
        <v>821076</v>
      </c>
      <c r="I3955" s="1">
        <v>10959594</v>
      </c>
    </row>
    <row r="3956" spans="1:9" x14ac:dyDescent="0.2">
      <c r="A3956" s="1">
        <v>95000164</v>
      </c>
      <c r="B3956" s="3" t="s">
        <v>23</v>
      </c>
      <c r="C3956" s="1">
        <v>50</v>
      </c>
      <c r="D3956" s="1">
        <v>3</v>
      </c>
      <c r="E3956" s="1">
        <v>10380</v>
      </c>
      <c r="F3956" s="1">
        <v>48</v>
      </c>
      <c r="G3956" s="1">
        <v>162187</v>
      </c>
      <c r="H3956" s="1">
        <v>870041</v>
      </c>
      <c r="I3956" s="1">
        <v>11780670</v>
      </c>
    </row>
    <row r="3957" spans="1:9" x14ac:dyDescent="0.2">
      <c r="A3957" s="1">
        <v>90100165</v>
      </c>
      <c r="B3957" s="3" t="s">
        <v>23</v>
      </c>
      <c r="C3957" s="1">
        <v>1</v>
      </c>
      <c r="D3957" s="1">
        <v>3</v>
      </c>
      <c r="E3957" s="1">
        <v>1440</v>
      </c>
      <c r="F3957" s="1">
        <v>48</v>
      </c>
      <c r="G3957" s="1">
        <v>22500</v>
      </c>
      <c r="H3957" s="1">
        <v>5133</v>
      </c>
      <c r="I3957" s="1">
        <v>0</v>
      </c>
    </row>
    <row r="3958" spans="1:9" x14ac:dyDescent="0.2">
      <c r="A3958" s="1">
        <v>90200165</v>
      </c>
      <c r="B3958" s="3" t="s">
        <v>23</v>
      </c>
      <c r="C3958" s="1">
        <v>2</v>
      </c>
      <c r="D3958" s="1">
        <v>3</v>
      </c>
      <c r="E3958" s="1">
        <v>1530</v>
      </c>
      <c r="F3958" s="1">
        <v>48</v>
      </c>
      <c r="G3958" s="1">
        <v>23905</v>
      </c>
      <c r="H3958" s="1">
        <v>7186</v>
      </c>
      <c r="I3958" s="1">
        <v>5133</v>
      </c>
    </row>
    <row r="3959" spans="1:9" x14ac:dyDescent="0.2">
      <c r="A3959" s="1">
        <v>90300165</v>
      </c>
      <c r="B3959" s="3" t="s">
        <v>23</v>
      </c>
      <c r="C3959" s="1">
        <v>3</v>
      </c>
      <c r="D3959" s="1">
        <v>3</v>
      </c>
      <c r="E3959" s="1">
        <v>1620</v>
      </c>
      <c r="F3959" s="1">
        <v>48</v>
      </c>
      <c r="G3959" s="1">
        <v>25312</v>
      </c>
      <c r="H3959" s="1">
        <v>9240</v>
      </c>
      <c r="I3959" s="1">
        <v>12319</v>
      </c>
    </row>
    <row r="3960" spans="1:9" x14ac:dyDescent="0.2">
      <c r="A3960" s="1">
        <v>90400165</v>
      </c>
      <c r="B3960" s="3" t="s">
        <v>23</v>
      </c>
      <c r="C3960" s="1">
        <v>4</v>
      </c>
      <c r="D3960" s="1">
        <v>3</v>
      </c>
      <c r="E3960" s="1">
        <v>1710</v>
      </c>
      <c r="F3960" s="1">
        <v>48</v>
      </c>
      <c r="G3960" s="1">
        <v>26718</v>
      </c>
      <c r="H3960" s="1">
        <v>11293</v>
      </c>
      <c r="I3960" s="1">
        <v>21559</v>
      </c>
    </row>
    <row r="3961" spans="1:9" x14ac:dyDescent="0.2">
      <c r="A3961" s="1">
        <v>90500165</v>
      </c>
      <c r="B3961" s="3" t="s">
        <v>23</v>
      </c>
      <c r="C3961" s="1">
        <v>5</v>
      </c>
      <c r="D3961" s="1">
        <v>3</v>
      </c>
      <c r="E3961" s="1">
        <v>1800</v>
      </c>
      <c r="F3961" s="1">
        <v>48</v>
      </c>
      <c r="G3961" s="1">
        <v>28125</v>
      </c>
      <c r="H3961" s="1">
        <v>13346</v>
      </c>
      <c r="I3961" s="1">
        <v>32852</v>
      </c>
    </row>
    <row r="3962" spans="1:9" x14ac:dyDescent="0.2">
      <c r="A3962" s="1">
        <v>90600165</v>
      </c>
      <c r="B3962" s="3" t="s">
        <v>23</v>
      </c>
      <c r="C3962" s="1">
        <v>6</v>
      </c>
      <c r="D3962" s="1">
        <v>3</v>
      </c>
      <c r="E3962" s="1">
        <v>1890</v>
      </c>
      <c r="F3962" s="1">
        <v>48</v>
      </c>
      <c r="G3962" s="1">
        <v>29530</v>
      </c>
      <c r="H3962" s="1">
        <v>16769</v>
      </c>
      <c r="I3962" s="1">
        <v>46198</v>
      </c>
    </row>
    <row r="3963" spans="1:9" x14ac:dyDescent="0.2">
      <c r="A3963" s="1">
        <v>90700165</v>
      </c>
      <c r="B3963" s="3" t="s">
        <v>23</v>
      </c>
      <c r="C3963" s="1">
        <v>7</v>
      </c>
      <c r="D3963" s="1">
        <v>3</v>
      </c>
      <c r="E3963" s="1">
        <v>2025</v>
      </c>
      <c r="F3963" s="1">
        <v>48</v>
      </c>
      <c r="G3963" s="1">
        <v>31639</v>
      </c>
      <c r="H3963" s="1">
        <v>20191</v>
      </c>
      <c r="I3963" s="1">
        <v>62967</v>
      </c>
    </row>
    <row r="3964" spans="1:9" x14ac:dyDescent="0.2">
      <c r="A3964" s="1">
        <v>90800165</v>
      </c>
      <c r="B3964" s="3" t="s">
        <v>23</v>
      </c>
      <c r="C3964" s="1">
        <v>8</v>
      </c>
      <c r="D3964" s="1">
        <v>3</v>
      </c>
      <c r="E3964" s="1">
        <v>2160</v>
      </c>
      <c r="F3964" s="1">
        <v>48</v>
      </c>
      <c r="G3964" s="1">
        <v>33750</v>
      </c>
      <c r="H3964" s="1">
        <v>23613</v>
      </c>
      <c r="I3964" s="1">
        <v>83158</v>
      </c>
    </row>
    <row r="3965" spans="1:9" x14ac:dyDescent="0.2">
      <c r="A3965" s="1">
        <v>90900165</v>
      </c>
      <c r="B3965" s="3" t="s">
        <v>23</v>
      </c>
      <c r="C3965" s="1">
        <v>9</v>
      </c>
      <c r="D3965" s="1">
        <v>3</v>
      </c>
      <c r="E3965" s="1">
        <v>2295</v>
      </c>
      <c r="F3965" s="1">
        <v>48</v>
      </c>
      <c r="G3965" s="1">
        <v>35859</v>
      </c>
      <c r="H3965" s="1">
        <v>27035</v>
      </c>
      <c r="I3965" s="1">
        <v>106771</v>
      </c>
    </row>
    <row r="3966" spans="1:9" x14ac:dyDescent="0.2">
      <c r="A3966" s="1">
        <v>91000165</v>
      </c>
      <c r="B3966" s="3" t="s">
        <v>23</v>
      </c>
      <c r="C3966" s="1">
        <v>10</v>
      </c>
      <c r="D3966" s="1">
        <v>3</v>
      </c>
      <c r="E3966" s="1">
        <v>2430</v>
      </c>
      <c r="F3966" s="1">
        <v>48</v>
      </c>
      <c r="G3966" s="1">
        <v>37968</v>
      </c>
      <c r="H3966" s="1">
        <v>32511</v>
      </c>
      <c r="I3966" s="1">
        <v>133806</v>
      </c>
    </row>
    <row r="3967" spans="1:9" x14ac:dyDescent="0.2">
      <c r="A3967" s="1">
        <v>91100165</v>
      </c>
      <c r="B3967" s="3" t="s">
        <v>23</v>
      </c>
      <c r="C3967" s="1">
        <v>11</v>
      </c>
      <c r="D3967" s="1">
        <v>3</v>
      </c>
      <c r="E3967" s="1">
        <v>2565</v>
      </c>
      <c r="F3967" s="1">
        <v>48</v>
      </c>
      <c r="G3967" s="1">
        <v>40077</v>
      </c>
      <c r="H3967" s="1">
        <v>37986</v>
      </c>
      <c r="I3967" s="1">
        <v>166317</v>
      </c>
    </row>
    <row r="3968" spans="1:9" x14ac:dyDescent="0.2">
      <c r="A3968" s="1">
        <v>91200165</v>
      </c>
      <c r="B3968" s="3" t="s">
        <v>23</v>
      </c>
      <c r="C3968" s="1">
        <v>12</v>
      </c>
      <c r="D3968" s="1">
        <v>3</v>
      </c>
      <c r="E3968" s="1">
        <v>2745</v>
      </c>
      <c r="F3968" s="1">
        <v>48</v>
      </c>
      <c r="G3968" s="1">
        <v>42889</v>
      </c>
      <c r="H3968" s="1">
        <v>43462</v>
      </c>
      <c r="I3968" s="1">
        <v>204303</v>
      </c>
    </row>
    <row r="3969" spans="1:9" x14ac:dyDescent="0.2">
      <c r="A3969" s="1">
        <v>91300165</v>
      </c>
      <c r="B3969" s="3" t="s">
        <v>23</v>
      </c>
      <c r="C3969" s="1">
        <v>13</v>
      </c>
      <c r="D3969" s="1">
        <v>3</v>
      </c>
      <c r="E3969" s="1">
        <v>2925</v>
      </c>
      <c r="F3969" s="1">
        <v>48</v>
      </c>
      <c r="G3969" s="1">
        <v>45702</v>
      </c>
      <c r="H3969" s="1">
        <v>48938</v>
      </c>
      <c r="I3969" s="1">
        <v>247765</v>
      </c>
    </row>
    <row r="3970" spans="1:9" x14ac:dyDescent="0.2">
      <c r="A3970" s="1">
        <v>91400165</v>
      </c>
      <c r="B3970" s="3" t="s">
        <v>23</v>
      </c>
      <c r="C3970" s="1">
        <v>14</v>
      </c>
      <c r="D3970" s="1">
        <v>3</v>
      </c>
      <c r="E3970" s="1">
        <v>3105</v>
      </c>
      <c r="F3970" s="1">
        <v>48</v>
      </c>
      <c r="G3970" s="1">
        <v>48514</v>
      </c>
      <c r="H3970" s="1">
        <v>57151</v>
      </c>
      <c r="I3970" s="1">
        <v>296703</v>
      </c>
    </row>
    <row r="3971" spans="1:9" x14ac:dyDescent="0.2">
      <c r="A3971" s="1">
        <v>91500165</v>
      </c>
      <c r="B3971" s="3" t="s">
        <v>23</v>
      </c>
      <c r="C3971" s="1">
        <v>15</v>
      </c>
      <c r="D3971" s="1">
        <v>3</v>
      </c>
      <c r="E3971" s="1">
        <v>3285</v>
      </c>
      <c r="F3971" s="1">
        <v>48</v>
      </c>
      <c r="G3971" s="1">
        <v>51327</v>
      </c>
      <c r="H3971" s="1">
        <v>65364</v>
      </c>
      <c r="I3971" s="1">
        <v>353854</v>
      </c>
    </row>
    <row r="3972" spans="1:9" x14ac:dyDescent="0.2">
      <c r="A3972" s="1">
        <v>91600165</v>
      </c>
      <c r="B3972" s="3" t="s">
        <v>23</v>
      </c>
      <c r="C3972" s="1">
        <v>16</v>
      </c>
      <c r="D3972" s="1">
        <v>3</v>
      </c>
      <c r="E3972" s="1">
        <v>3465</v>
      </c>
      <c r="F3972" s="1">
        <v>48</v>
      </c>
      <c r="G3972" s="1">
        <v>54139</v>
      </c>
      <c r="H3972" s="1">
        <v>73578</v>
      </c>
      <c r="I3972" s="1">
        <v>419218</v>
      </c>
    </row>
    <row r="3973" spans="1:9" x14ac:dyDescent="0.2">
      <c r="A3973" s="1">
        <v>91700165</v>
      </c>
      <c r="B3973" s="3" t="s">
        <v>23</v>
      </c>
      <c r="C3973" s="1">
        <v>17</v>
      </c>
      <c r="D3973" s="1">
        <v>3</v>
      </c>
      <c r="E3973" s="1">
        <v>3690</v>
      </c>
      <c r="F3973" s="1">
        <v>48</v>
      </c>
      <c r="G3973" s="1">
        <v>57655</v>
      </c>
      <c r="H3973" s="1">
        <v>81791</v>
      </c>
      <c r="I3973" s="1">
        <v>492796</v>
      </c>
    </row>
    <row r="3974" spans="1:9" x14ac:dyDescent="0.2">
      <c r="A3974" s="1">
        <v>91800165</v>
      </c>
      <c r="B3974" s="3" t="s">
        <v>23</v>
      </c>
      <c r="C3974" s="1">
        <v>18</v>
      </c>
      <c r="D3974" s="1">
        <v>3</v>
      </c>
      <c r="E3974" s="1">
        <v>3915</v>
      </c>
      <c r="F3974" s="1">
        <v>48</v>
      </c>
      <c r="G3974" s="1">
        <v>61171</v>
      </c>
      <c r="H3974" s="1">
        <v>93427</v>
      </c>
      <c r="I3974" s="1">
        <v>574587</v>
      </c>
    </row>
    <row r="3975" spans="1:9" x14ac:dyDescent="0.2">
      <c r="A3975" s="1">
        <v>91900165</v>
      </c>
      <c r="B3975" s="3" t="s">
        <v>23</v>
      </c>
      <c r="C3975" s="1">
        <v>19</v>
      </c>
      <c r="D3975" s="1">
        <v>3</v>
      </c>
      <c r="E3975" s="1">
        <v>4140</v>
      </c>
      <c r="F3975" s="1">
        <v>48</v>
      </c>
      <c r="G3975" s="1">
        <v>64687</v>
      </c>
      <c r="H3975" s="1">
        <v>105063</v>
      </c>
      <c r="I3975" s="1">
        <v>668014</v>
      </c>
    </row>
    <row r="3976" spans="1:9" x14ac:dyDescent="0.2">
      <c r="A3976" s="1">
        <v>92000165</v>
      </c>
      <c r="B3976" s="3" t="s">
        <v>23</v>
      </c>
      <c r="C3976" s="1">
        <v>20</v>
      </c>
      <c r="D3976" s="1">
        <v>3</v>
      </c>
      <c r="E3976" s="1">
        <v>4365</v>
      </c>
      <c r="F3976" s="1">
        <v>48</v>
      </c>
      <c r="G3976" s="1">
        <v>68202</v>
      </c>
      <c r="H3976" s="1">
        <v>116698</v>
      </c>
      <c r="I3976" s="1">
        <v>773077</v>
      </c>
    </row>
    <row r="3977" spans="1:9" x14ac:dyDescent="0.2">
      <c r="A3977" s="1">
        <v>92100165</v>
      </c>
      <c r="B3977" s="3" t="s">
        <v>23</v>
      </c>
      <c r="C3977" s="1">
        <v>21</v>
      </c>
      <c r="D3977" s="1">
        <v>3</v>
      </c>
      <c r="E3977" s="1">
        <v>4590</v>
      </c>
      <c r="F3977" s="1">
        <v>48</v>
      </c>
      <c r="G3977" s="1">
        <v>71718</v>
      </c>
      <c r="H3977" s="1">
        <v>128334</v>
      </c>
      <c r="I3977" s="1">
        <v>889775</v>
      </c>
    </row>
    <row r="3978" spans="1:9" x14ac:dyDescent="0.2">
      <c r="A3978" s="1">
        <v>92200165</v>
      </c>
      <c r="B3978" s="3" t="s">
        <v>23</v>
      </c>
      <c r="C3978" s="1">
        <v>22</v>
      </c>
      <c r="D3978" s="1">
        <v>3</v>
      </c>
      <c r="E3978" s="1">
        <v>4860</v>
      </c>
      <c r="F3978" s="1">
        <v>48</v>
      </c>
      <c r="G3978" s="1">
        <v>75937</v>
      </c>
      <c r="H3978" s="1">
        <v>144076</v>
      </c>
      <c r="I3978" s="1">
        <v>1018109</v>
      </c>
    </row>
    <row r="3979" spans="1:9" x14ac:dyDescent="0.2">
      <c r="A3979" s="1">
        <v>92300165</v>
      </c>
      <c r="B3979" s="3" t="s">
        <v>23</v>
      </c>
      <c r="C3979" s="1">
        <v>23</v>
      </c>
      <c r="D3979" s="1">
        <v>3</v>
      </c>
      <c r="E3979" s="1">
        <v>5130</v>
      </c>
      <c r="F3979" s="1">
        <v>48</v>
      </c>
      <c r="G3979" s="1">
        <v>80155</v>
      </c>
      <c r="H3979" s="1">
        <v>159819</v>
      </c>
      <c r="I3979" s="1">
        <v>1162185</v>
      </c>
    </row>
    <row r="3980" spans="1:9" x14ac:dyDescent="0.2">
      <c r="A3980" s="1">
        <v>92400165</v>
      </c>
      <c r="B3980" s="3" t="s">
        <v>23</v>
      </c>
      <c r="C3980" s="1">
        <v>24</v>
      </c>
      <c r="D3980" s="1">
        <v>3</v>
      </c>
      <c r="E3980" s="1">
        <v>5400</v>
      </c>
      <c r="F3980" s="1">
        <v>48</v>
      </c>
      <c r="G3980" s="1">
        <v>84375</v>
      </c>
      <c r="H3980" s="1">
        <v>175561</v>
      </c>
      <c r="I3980" s="1">
        <v>1322004</v>
      </c>
    </row>
    <row r="3981" spans="1:9" x14ac:dyDescent="0.2">
      <c r="A3981" s="1">
        <v>92500165</v>
      </c>
      <c r="B3981" s="3" t="s">
        <v>23</v>
      </c>
      <c r="C3981" s="1">
        <v>25</v>
      </c>
      <c r="D3981" s="1">
        <v>3</v>
      </c>
      <c r="E3981" s="1">
        <v>5670</v>
      </c>
      <c r="F3981" s="1">
        <v>48</v>
      </c>
      <c r="G3981" s="1">
        <v>88593</v>
      </c>
      <c r="H3981" s="1">
        <v>191303</v>
      </c>
      <c r="I3981" s="1">
        <v>1497565</v>
      </c>
    </row>
    <row r="3982" spans="1:9" x14ac:dyDescent="0.2">
      <c r="A3982" s="1">
        <v>92600165</v>
      </c>
      <c r="B3982" s="3" t="s">
        <v>23</v>
      </c>
      <c r="C3982" s="1">
        <v>26</v>
      </c>
      <c r="D3982" s="1">
        <v>3</v>
      </c>
      <c r="E3982" s="1">
        <v>5940</v>
      </c>
      <c r="F3982" s="1">
        <v>48</v>
      </c>
      <c r="G3982" s="1">
        <v>92812</v>
      </c>
      <c r="H3982" s="1">
        <v>211837</v>
      </c>
      <c r="I3982" s="1">
        <v>1688868</v>
      </c>
    </row>
    <row r="3983" spans="1:9" x14ac:dyDescent="0.2">
      <c r="A3983" s="1">
        <v>92700165</v>
      </c>
      <c r="B3983" s="3" t="s">
        <v>23</v>
      </c>
      <c r="C3983" s="1">
        <v>27</v>
      </c>
      <c r="D3983" s="1">
        <v>3</v>
      </c>
      <c r="E3983" s="1">
        <v>6255</v>
      </c>
      <c r="F3983" s="1">
        <v>48</v>
      </c>
      <c r="G3983" s="1">
        <v>97734</v>
      </c>
      <c r="H3983" s="1">
        <v>232370</v>
      </c>
      <c r="I3983" s="1">
        <v>1900705</v>
      </c>
    </row>
    <row r="3984" spans="1:9" x14ac:dyDescent="0.2">
      <c r="A3984" s="1">
        <v>92800165</v>
      </c>
      <c r="B3984" s="3" t="s">
        <v>23</v>
      </c>
      <c r="C3984" s="1">
        <v>28</v>
      </c>
      <c r="D3984" s="1">
        <v>3</v>
      </c>
      <c r="E3984" s="1">
        <v>6570</v>
      </c>
      <c r="F3984" s="1">
        <v>48</v>
      </c>
      <c r="G3984" s="1">
        <v>102655</v>
      </c>
      <c r="H3984" s="1">
        <v>252904</v>
      </c>
      <c r="I3984" s="1">
        <v>2133075</v>
      </c>
    </row>
    <row r="3985" spans="1:9" x14ac:dyDescent="0.2">
      <c r="A3985" s="1">
        <v>92900165</v>
      </c>
      <c r="B3985" s="3" t="s">
        <v>23</v>
      </c>
      <c r="C3985" s="1">
        <v>29</v>
      </c>
      <c r="D3985" s="1">
        <v>3</v>
      </c>
      <c r="E3985" s="1">
        <v>6885</v>
      </c>
      <c r="F3985" s="1">
        <v>48</v>
      </c>
      <c r="G3985" s="1">
        <v>107577</v>
      </c>
      <c r="H3985" s="1">
        <v>273437</v>
      </c>
      <c r="I3985" s="1">
        <v>2385979</v>
      </c>
    </row>
    <row r="3986" spans="1:9" x14ac:dyDescent="0.2">
      <c r="A3986" s="1">
        <v>93000165</v>
      </c>
      <c r="B3986" s="3" t="s">
        <v>23</v>
      </c>
      <c r="C3986" s="1">
        <v>30</v>
      </c>
      <c r="D3986" s="1">
        <v>3</v>
      </c>
      <c r="E3986" s="1">
        <v>7200</v>
      </c>
      <c r="F3986" s="1">
        <v>48</v>
      </c>
      <c r="G3986" s="1">
        <v>112500</v>
      </c>
      <c r="H3986" s="1">
        <v>299446</v>
      </c>
      <c r="I3986" s="1">
        <v>2659416</v>
      </c>
    </row>
    <row r="3987" spans="1:9" x14ac:dyDescent="0.2">
      <c r="A3987" s="1">
        <v>93100165</v>
      </c>
      <c r="B3987" s="3" t="s">
        <v>23</v>
      </c>
      <c r="C3987" s="1">
        <v>31</v>
      </c>
      <c r="D3987" s="1">
        <v>3</v>
      </c>
      <c r="E3987" s="1">
        <v>7515</v>
      </c>
      <c r="F3987" s="1">
        <v>48</v>
      </c>
      <c r="G3987" s="1">
        <v>117421</v>
      </c>
      <c r="H3987" s="1">
        <v>325455</v>
      </c>
      <c r="I3987" s="1">
        <v>2958862</v>
      </c>
    </row>
    <row r="3988" spans="1:9" x14ac:dyDescent="0.2">
      <c r="A3988" s="1">
        <v>93200165</v>
      </c>
      <c r="B3988" s="3" t="s">
        <v>23</v>
      </c>
      <c r="C3988" s="1">
        <v>32</v>
      </c>
      <c r="D3988" s="1">
        <v>3</v>
      </c>
      <c r="E3988" s="1">
        <v>7875</v>
      </c>
      <c r="F3988" s="1">
        <v>48</v>
      </c>
      <c r="G3988" s="1">
        <v>123046</v>
      </c>
      <c r="H3988" s="1">
        <v>351465</v>
      </c>
      <c r="I3988" s="1">
        <v>3284317</v>
      </c>
    </row>
    <row r="3989" spans="1:9" x14ac:dyDescent="0.2">
      <c r="A3989" s="1">
        <v>93300165</v>
      </c>
      <c r="B3989" s="3" t="s">
        <v>23</v>
      </c>
      <c r="C3989" s="1">
        <v>33</v>
      </c>
      <c r="D3989" s="1">
        <v>3</v>
      </c>
      <c r="E3989" s="1">
        <v>8235</v>
      </c>
      <c r="F3989" s="1">
        <v>48</v>
      </c>
      <c r="G3989" s="1">
        <v>128671</v>
      </c>
      <c r="H3989" s="1">
        <v>377474</v>
      </c>
      <c r="I3989" s="1">
        <v>3635782</v>
      </c>
    </row>
    <row r="3990" spans="1:9" x14ac:dyDescent="0.2">
      <c r="A3990" s="1">
        <v>93400165</v>
      </c>
      <c r="B3990" s="3" t="s">
        <v>23</v>
      </c>
      <c r="C3990" s="1">
        <v>34</v>
      </c>
      <c r="D3990" s="1">
        <v>3</v>
      </c>
      <c r="E3990" s="1">
        <v>8595</v>
      </c>
      <c r="F3990" s="1">
        <v>48</v>
      </c>
      <c r="G3990" s="1">
        <v>134296</v>
      </c>
      <c r="H3990" s="1">
        <v>409643</v>
      </c>
      <c r="I3990" s="1">
        <v>4013256</v>
      </c>
    </row>
    <row r="3991" spans="1:9" x14ac:dyDescent="0.2">
      <c r="A3991" s="1">
        <v>93500165</v>
      </c>
      <c r="B3991" s="3" t="s">
        <v>23</v>
      </c>
      <c r="C3991" s="1">
        <v>35</v>
      </c>
      <c r="D3991" s="1">
        <v>3</v>
      </c>
      <c r="E3991" s="1">
        <v>8955</v>
      </c>
      <c r="F3991" s="1">
        <v>48</v>
      </c>
      <c r="G3991" s="1">
        <v>139921</v>
      </c>
      <c r="H3991" s="1">
        <v>441812</v>
      </c>
      <c r="I3991" s="1">
        <v>4422899</v>
      </c>
    </row>
    <row r="3992" spans="1:9" x14ac:dyDescent="0.2">
      <c r="A3992" s="1">
        <v>93600165</v>
      </c>
      <c r="B3992" s="3" t="s">
        <v>23</v>
      </c>
      <c r="C3992" s="1">
        <v>36</v>
      </c>
      <c r="D3992" s="1">
        <v>3</v>
      </c>
      <c r="E3992" s="1">
        <v>9315</v>
      </c>
      <c r="F3992" s="1">
        <v>48</v>
      </c>
      <c r="G3992" s="1">
        <v>145546</v>
      </c>
      <c r="H3992" s="1">
        <v>473981</v>
      </c>
      <c r="I3992" s="1">
        <v>4864711</v>
      </c>
    </row>
    <row r="3993" spans="1:9" x14ac:dyDescent="0.2">
      <c r="A3993" s="1">
        <v>93700165</v>
      </c>
      <c r="B3993" s="3" t="s">
        <v>23</v>
      </c>
      <c r="C3993" s="1">
        <v>37</v>
      </c>
      <c r="D3993" s="1">
        <v>3</v>
      </c>
      <c r="E3993" s="1">
        <v>9720</v>
      </c>
      <c r="F3993" s="1">
        <v>48</v>
      </c>
      <c r="G3993" s="1">
        <v>151875</v>
      </c>
      <c r="H3993" s="1">
        <v>506150</v>
      </c>
      <c r="I3993" s="1">
        <v>5338692</v>
      </c>
    </row>
    <row r="3994" spans="1:9" x14ac:dyDescent="0.2">
      <c r="A3994" s="1">
        <v>93800165</v>
      </c>
      <c r="B3994" s="3" t="s">
        <v>23</v>
      </c>
      <c r="C3994" s="1">
        <v>38</v>
      </c>
      <c r="D3994" s="1">
        <v>3</v>
      </c>
      <c r="E3994" s="1">
        <v>10125</v>
      </c>
      <c r="F3994" s="1">
        <v>48</v>
      </c>
      <c r="G3994" s="1">
        <v>158202</v>
      </c>
      <c r="H3994" s="1">
        <v>545164</v>
      </c>
      <c r="I3994" s="1">
        <v>5844842</v>
      </c>
    </row>
    <row r="3995" spans="1:9" x14ac:dyDescent="0.2">
      <c r="A3995" s="1">
        <v>93900165</v>
      </c>
      <c r="B3995" s="3" t="s">
        <v>23</v>
      </c>
      <c r="C3995" s="1">
        <v>39</v>
      </c>
      <c r="D3995" s="1">
        <v>3</v>
      </c>
      <c r="E3995" s="1">
        <v>10530</v>
      </c>
      <c r="F3995" s="1">
        <v>48</v>
      </c>
      <c r="G3995" s="1">
        <v>164530</v>
      </c>
      <c r="H3995" s="1">
        <v>584178</v>
      </c>
      <c r="I3995" s="1">
        <v>6390006</v>
      </c>
    </row>
    <row r="3996" spans="1:9" x14ac:dyDescent="0.2">
      <c r="A3996" s="1">
        <v>94000165</v>
      </c>
      <c r="B3996" s="3" t="s">
        <v>23</v>
      </c>
      <c r="C3996" s="1">
        <v>40</v>
      </c>
      <c r="D3996" s="1">
        <v>3</v>
      </c>
      <c r="E3996" s="1">
        <v>10935</v>
      </c>
      <c r="F3996" s="1">
        <v>48</v>
      </c>
      <c r="G3996" s="1">
        <v>170859</v>
      </c>
      <c r="H3996" s="1">
        <v>623191</v>
      </c>
      <c r="I3996" s="1">
        <v>6974184</v>
      </c>
    </row>
    <row r="3997" spans="1:9" x14ac:dyDescent="0.2">
      <c r="A3997" s="1">
        <v>94100165</v>
      </c>
      <c r="B3997" s="3" t="s">
        <v>23</v>
      </c>
      <c r="C3997" s="1">
        <v>41</v>
      </c>
      <c r="D3997" s="1">
        <v>3</v>
      </c>
      <c r="E3997" s="1">
        <v>11340</v>
      </c>
      <c r="F3997" s="1">
        <v>48</v>
      </c>
      <c r="G3997" s="1">
        <v>177187</v>
      </c>
      <c r="H3997" s="1">
        <v>662205</v>
      </c>
      <c r="I3997" s="1">
        <v>7597375</v>
      </c>
    </row>
    <row r="3998" spans="1:9" x14ac:dyDescent="0.2">
      <c r="A3998" s="1">
        <v>94200165</v>
      </c>
      <c r="B3998" s="3" t="s">
        <v>23</v>
      </c>
      <c r="C3998" s="1">
        <v>42</v>
      </c>
      <c r="D3998" s="1">
        <v>3</v>
      </c>
      <c r="E3998" s="1">
        <v>11790</v>
      </c>
      <c r="F3998" s="1">
        <v>48</v>
      </c>
      <c r="G3998" s="1">
        <v>184218</v>
      </c>
      <c r="H3998" s="1">
        <v>708747</v>
      </c>
      <c r="I3998" s="1">
        <v>8259580</v>
      </c>
    </row>
    <row r="3999" spans="1:9" x14ac:dyDescent="0.2">
      <c r="A3999" s="1">
        <v>94300165</v>
      </c>
      <c r="B3999" s="3" t="s">
        <v>23</v>
      </c>
      <c r="C3999" s="1">
        <v>43</v>
      </c>
      <c r="D3999" s="1">
        <v>3</v>
      </c>
      <c r="E3999" s="1">
        <v>12240</v>
      </c>
      <c r="F3999" s="1">
        <v>48</v>
      </c>
      <c r="G3999" s="1">
        <v>191250</v>
      </c>
      <c r="H3999" s="1">
        <v>755290</v>
      </c>
      <c r="I3999" s="1">
        <v>8968327</v>
      </c>
    </row>
    <row r="4000" spans="1:9" x14ac:dyDescent="0.2">
      <c r="A4000" s="1">
        <v>94400165</v>
      </c>
      <c r="B4000" s="3" t="s">
        <v>23</v>
      </c>
      <c r="C4000" s="1">
        <v>44</v>
      </c>
      <c r="D4000" s="1">
        <v>3</v>
      </c>
      <c r="E4000" s="1">
        <v>12690</v>
      </c>
      <c r="F4000" s="1">
        <v>48</v>
      </c>
      <c r="G4000" s="1">
        <v>198280</v>
      </c>
      <c r="H4000" s="1">
        <v>801833</v>
      </c>
      <c r="I4000" s="1">
        <v>9723617</v>
      </c>
    </row>
    <row r="4001" spans="1:9" x14ac:dyDescent="0.2">
      <c r="A4001" s="1">
        <v>94500165</v>
      </c>
      <c r="B4001" s="3" t="s">
        <v>23</v>
      </c>
      <c r="C4001" s="1">
        <v>45</v>
      </c>
      <c r="D4001" s="1">
        <v>3</v>
      </c>
      <c r="E4001" s="1">
        <v>13140</v>
      </c>
      <c r="F4001" s="1">
        <v>48</v>
      </c>
      <c r="G4001" s="1">
        <v>205312</v>
      </c>
      <c r="H4001" s="1">
        <v>848375</v>
      </c>
      <c r="I4001" s="1">
        <v>10525450</v>
      </c>
    </row>
    <row r="4002" spans="1:9" x14ac:dyDescent="0.2">
      <c r="A4002" s="1">
        <v>94600165</v>
      </c>
      <c r="B4002" s="3" t="s">
        <v>23</v>
      </c>
      <c r="C4002" s="1">
        <v>46</v>
      </c>
      <c r="D4002" s="1">
        <v>3</v>
      </c>
      <c r="E4002" s="1">
        <v>13590</v>
      </c>
      <c r="F4002" s="1">
        <v>48</v>
      </c>
      <c r="G4002" s="1">
        <v>212343</v>
      </c>
      <c r="H4002" s="1">
        <v>903131</v>
      </c>
      <c r="I4002" s="1">
        <v>11373825</v>
      </c>
    </row>
    <row r="4003" spans="1:9" x14ac:dyDescent="0.2">
      <c r="A4003" s="1">
        <v>94700165</v>
      </c>
      <c r="B4003" s="3" t="s">
        <v>23</v>
      </c>
      <c r="C4003" s="1">
        <v>47</v>
      </c>
      <c r="D4003" s="1">
        <v>3</v>
      </c>
      <c r="E4003" s="1">
        <v>14085</v>
      </c>
      <c r="F4003" s="1">
        <v>48</v>
      </c>
      <c r="G4003" s="1">
        <v>220077</v>
      </c>
      <c r="H4003" s="1">
        <v>957887</v>
      </c>
      <c r="I4003" s="1">
        <v>12276956</v>
      </c>
    </row>
    <row r="4004" spans="1:9" x14ac:dyDescent="0.2">
      <c r="A4004" s="1">
        <v>94800165</v>
      </c>
      <c r="B4004" s="3" t="s">
        <v>23</v>
      </c>
      <c r="C4004" s="1">
        <v>48</v>
      </c>
      <c r="D4004" s="1">
        <v>3</v>
      </c>
      <c r="E4004" s="1">
        <v>14580</v>
      </c>
      <c r="F4004" s="1">
        <v>48</v>
      </c>
      <c r="G4004" s="1">
        <v>227812</v>
      </c>
      <c r="H4004" s="1">
        <v>1012643</v>
      </c>
      <c r="I4004" s="1">
        <v>13234843</v>
      </c>
    </row>
    <row r="4005" spans="1:9" x14ac:dyDescent="0.2">
      <c r="A4005" s="1">
        <v>94900165</v>
      </c>
      <c r="B4005" s="3" t="s">
        <v>23</v>
      </c>
      <c r="C4005" s="1">
        <v>49</v>
      </c>
      <c r="D4005" s="1">
        <v>3</v>
      </c>
      <c r="E4005" s="1">
        <v>15075</v>
      </c>
      <c r="F4005" s="1">
        <v>48</v>
      </c>
      <c r="G4005" s="1">
        <v>235546</v>
      </c>
      <c r="H4005" s="1">
        <v>1067399</v>
      </c>
      <c r="I4005" s="1">
        <v>14247486</v>
      </c>
    </row>
    <row r="4006" spans="1:9" x14ac:dyDescent="0.2">
      <c r="A4006" s="1">
        <v>95000165</v>
      </c>
      <c r="B4006" s="3" t="s">
        <v>23</v>
      </c>
      <c r="C4006" s="1">
        <v>50</v>
      </c>
      <c r="D4006" s="1">
        <v>3</v>
      </c>
      <c r="E4006" s="1">
        <v>15570</v>
      </c>
      <c r="F4006" s="1">
        <v>48</v>
      </c>
      <c r="G4006" s="1">
        <v>243280</v>
      </c>
      <c r="H4006" s="1">
        <v>1131053</v>
      </c>
      <c r="I4006" s="1">
        <v>15314885</v>
      </c>
    </row>
    <row r="4007" spans="1:9" x14ac:dyDescent="0.2">
      <c r="A4007" s="1">
        <v>90100171</v>
      </c>
      <c r="B4007" s="3" t="s">
        <v>24</v>
      </c>
      <c r="C4007" s="1">
        <v>1</v>
      </c>
      <c r="D4007" s="1">
        <v>1</v>
      </c>
      <c r="E4007" s="1">
        <v>4800</v>
      </c>
      <c r="F4007" s="1">
        <v>46</v>
      </c>
      <c r="G4007" s="1">
        <v>1875</v>
      </c>
      <c r="H4007" s="1">
        <v>0</v>
      </c>
      <c r="I4007" s="1">
        <v>0</v>
      </c>
    </row>
    <row r="4008" spans="1:9" x14ac:dyDescent="0.2">
      <c r="A4008" s="1">
        <v>90200171</v>
      </c>
      <c r="B4008" s="3" t="s">
        <v>24</v>
      </c>
      <c r="C4008" s="1">
        <v>2</v>
      </c>
      <c r="D4008" s="1">
        <v>1</v>
      </c>
      <c r="E4008" s="1">
        <v>5100</v>
      </c>
      <c r="F4008" s="1">
        <v>46</v>
      </c>
      <c r="G4008" s="1">
        <v>1992</v>
      </c>
      <c r="H4008" s="1">
        <v>0</v>
      </c>
      <c r="I4008" s="1">
        <v>0</v>
      </c>
    </row>
    <row r="4009" spans="1:9" x14ac:dyDescent="0.2">
      <c r="A4009" s="1">
        <v>90300171</v>
      </c>
      <c r="B4009" s="3" t="s">
        <v>24</v>
      </c>
      <c r="C4009" s="1">
        <v>3</v>
      </c>
      <c r="D4009" s="1">
        <v>1</v>
      </c>
      <c r="E4009" s="1">
        <v>5400</v>
      </c>
      <c r="F4009" s="1">
        <v>46</v>
      </c>
      <c r="G4009" s="1">
        <v>2109</v>
      </c>
      <c r="H4009" s="1">
        <v>0</v>
      </c>
      <c r="I4009" s="1">
        <v>0</v>
      </c>
    </row>
    <row r="4010" spans="1:9" x14ac:dyDescent="0.2">
      <c r="A4010" s="1">
        <v>90400171</v>
      </c>
      <c r="B4010" s="3" t="s">
        <v>24</v>
      </c>
      <c r="C4010" s="1">
        <v>4</v>
      </c>
      <c r="D4010" s="1">
        <v>1</v>
      </c>
      <c r="E4010" s="1">
        <v>5700</v>
      </c>
      <c r="F4010" s="1">
        <v>46</v>
      </c>
      <c r="G4010" s="1">
        <v>2226</v>
      </c>
      <c r="H4010" s="1">
        <v>0</v>
      </c>
      <c r="I4010" s="1">
        <v>0</v>
      </c>
    </row>
    <row r="4011" spans="1:9" x14ac:dyDescent="0.2">
      <c r="A4011" s="1">
        <v>90500171</v>
      </c>
      <c r="B4011" s="3" t="s">
        <v>24</v>
      </c>
      <c r="C4011" s="1">
        <v>5</v>
      </c>
      <c r="D4011" s="1">
        <v>1</v>
      </c>
      <c r="E4011" s="1">
        <v>6000</v>
      </c>
      <c r="F4011" s="1">
        <v>46</v>
      </c>
      <c r="G4011" s="1">
        <v>2343</v>
      </c>
      <c r="H4011" s="1">
        <v>0</v>
      </c>
      <c r="I4011" s="1">
        <v>0</v>
      </c>
    </row>
    <row r="4012" spans="1:9" x14ac:dyDescent="0.2">
      <c r="A4012" s="1">
        <v>90600171</v>
      </c>
      <c r="B4012" s="3" t="s">
        <v>24</v>
      </c>
      <c r="C4012" s="1">
        <v>6</v>
      </c>
      <c r="D4012" s="1">
        <v>1</v>
      </c>
      <c r="E4012" s="1">
        <v>6300</v>
      </c>
      <c r="F4012" s="1">
        <v>46</v>
      </c>
      <c r="G4012" s="1">
        <v>2460</v>
      </c>
      <c r="H4012" s="1">
        <v>0</v>
      </c>
      <c r="I4012" s="1">
        <v>0</v>
      </c>
    </row>
    <row r="4013" spans="1:9" x14ac:dyDescent="0.2">
      <c r="A4013" s="1">
        <v>90700171</v>
      </c>
      <c r="B4013" s="3" t="s">
        <v>24</v>
      </c>
      <c r="C4013" s="1">
        <v>7</v>
      </c>
      <c r="D4013" s="1">
        <v>1</v>
      </c>
      <c r="E4013" s="1">
        <v>6750</v>
      </c>
      <c r="F4013" s="1">
        <v>46</v>
      </c>
      <c r="G4013" s="1">
        <v>2635</v>
      </c>
      <c r="H4013" s="1">
        <v>0</v>
      </c>
      <c r="I4013" s="1">
        <v>0</v>
      </c>
    </row>
    <row r="4014" spans="1:9" x14ac:dyDescent="0.2">
      <c r="A4014" s="1">
        <v>90800171</v>
      </c>
      <c r="B4014" s="3" t="s">
        <v>24</v>
      </c>
      <c r="C4014" s="1">
        <v>8</v>
      </c>
      <c r="D4014" s="1">
        <v>1</v>
      </c>
      <c r="E4014" s="1">
        <v>7200</v>
      </c>
      <c r="F4014" s="1">
        <v>46</v>
      </c>
      <c r="G4014" s="1">
        <v>2812</v>
      </c>
      <c r="H4014" s="1">
        <v>0</v>
      </c>
      <c r="I4014" s="1">
        <v>0</v>
      </c>
    </row>
    <row r="4015" spans="1:9" x14ac:dyDescent="0.2">
      <c r="A4015" s="1">
        <v>90900171</v>
      </c>
      <c r="B4015" s="3" t="s">
        <v>24</v>
      </c>
      <c r="C4015" s="1">
        <v>9</v>
      </c>
      <c r="D4015" s="1">
        <v>1</v>
      </c>
      <c r="E4015" s="1">
        <v>7650</v>
      </c>
      <c r="F4015" s="1">
        <v>46</v>
      </c>
      <c r="G4015" s="1">
        <v>2988</v>
      </c>
      <c r="H4015" s="1">
        <v>0</v>
      </c>
      <c r="I4015" s="1">
        <v>0</v>
      </c>
    </row>
    <row r="4016" spans="1:9" x14ac:dyDescent="0.2">
      <c r="A4016" s="1">
        <v>91000171</v>
      </c>
      <c r="B4016" s="3" t="s">
        <v>24</v>
      </c>
      <c r="C4016" s="1">
        <v>10</v>
      </c>
      <c r="D4016" s="1">
        <v>1</v>
      </c>
      <c r="E4016" s="1">
        <v>8100</v>
      </c>
      <c r="F4016" s="1">
        <v>46</v>
      </c>
      <c r="G4016" s="1">
        <v>3163</v>
      </c>
      <c r="H4016" s="1">
        <v>0</v>
      </c>
      <c r="I4016" s="1">
        <v>0</v>
      </c>
    </row>
    <row r="4017" spans="1:9" x14ac:dyDescent="0.2">
      <c r="A4017" s="1">
        <v>91100171</v>
      </c>
      <c r="B4017" s="3" t="s">
        <v>24</v>
      </c>
      <c r="C4017" s="1">
        <v>11</v>
      </c>
      <c r="D4017" s="1">
        <v>1</v>
      </c>
      <c r="E4017" s="1">
        <v>8550</v>
      </c>
      <c r="F4017" s="1">
        <v>46</v>
      </c>
      <c r="G4017" s="1">
        <v>3339</v>
      </c>
      <c r="H4017" s="1">
        <v>0</v>
      </c>
      <c r="I4017" s="1">
        <v>0</v>
      </c>
    </row>
    <row r="4018" spans="1:9" x14ac:dyDescent="0.2">
      <c r="A4018" s="1">
        <v>91200171</v>
      </c>
      <c r="B4018" s="3" t="s">
        <v>24</v>
      </c>
      <c r="C4018" s="1">
        <v>12</v>
      </c>
      <c r="D4018" s="1">
        <v>1</v>
      </c>
      <c r="E4018" s="1">
        <v>9150</v>
      </c>
      <c r="F4018" s="1">
        <v>46</v>
      </c>
      <c r="G4018" s="1">
        <v>3573</v>
      </c>
      <c r="H4018" s="1">
        <v>0</v>
      </c>
      <c r="I4018" s="1">
        <v>0</v>
      </c>
    </row>
    <row r="4019" spans="1:9" x14ac:dyDescent="0.2">
      <c r="A4019" s="1">
        <v>91300171</v>
      </c>
      <c r="B4019" s="3" t="s">
        <v>24</v>
      </c>
      <c r="C4019" s="1">
        <v>13</v>
      </c>
      <c r="D4019" s="1">
        <v>1</v>
      </c>
      <c r="E4019" s="1">
        <v>9750</v>
      </c>
      <c r="F4019" s="1">
        <v>46</v>
      </c>
      <c r="G4019" s="1">
        <v>3808</v>
      </c>
      <c r="H4019" s="1">
        <v>0</v>
      </c>
      <c r="I4019" s="1">
        <v>0</v>
      </c>
    </row>
    <row r="4020" spans="1:9" x14ac:dyDescent="0.2">
      <c r="A4020" s="1">
        <v>91400171</v>
      </c>
      <c r="B4020" s="3" t="s">
        <v>24</v>
      </c>
      <c r="C4020" s="1">
        <v>14</v>
      </c>
      <c r="D4020" s="1">
        <v>1</v>
      </c>
      <c r="E4020" s="1">
        <v>10350</v>
      </c>
      <c r="F4020" s="1">
        <v>46</v>
      </c>
      <c r="G4020" s="1">
        <v>4042</v>
      </c>
      <c r="H4020" s="1">
        <v>0</v>
      </c>
      <c r="I4020" s="1">
        <v>0</v>
      </c>
    </row>
    <row r="4021" spans="1:9" x14ac:dyDescent="0.2">
      <c r="A4021" s="1">
        <v>91500171</v>
      </c>
      <c r="B4021" s="3" t="s">
        <v>24</v>
      </c>
      <c r="C4021" s="1">
        <v>15</v>
      </c>
      <c r="D4021" s="1">
        <v>1</v>
      </c>
      <c r="E4021" s="1">
        <v>10950</v>
      </c>
      <c r="F4021" s="1">
        <v>46</v>
      </c>
      <c r="G4021" s="1">
        <v>4276</v>
      </c>
      <c r="H4021" s="1">
        <v>0</v>
      </c>
      <c r="I4021" s="1">
        <v>0</v>
      </c>
    </row>
    <row r="4022" spans="1:9" x14ac:dyDescent="0.2">
      <c r="A4022" s="1">
        <v>91600171</v>
      </c>
      <c r="B4022" s="3" t="s">
        <v>24</v>
      </c>
      <c r="C4022" s="1">
        <v>16</v>
      </c>
      <c r="D4022" s="1">
        <v>1</v>
      </c>
      <c r="E4022" s="1">
        <v>11550</v>
      </c>
      <c r="F4022" s="1">
        <v>46</v>
      </c>
      <c r="G4022" s="1">
        <v>4510</v>
      </c>
      <c r="H4022" s="1">
        <v>0</v>
      </c>
      <c r="I4022" s="1">
        <v>0</v>
      </c>
    </row>
    <row r="4023" spans="1:9" x14ac:dyDescent="0.2">
      <c r="A4023" s="1">
        <v>91700171</v>
      </c>
      <c r="B4023" s="3" t="s">
        <v>24</v>
      </c>
      <c r="C4023" s="1">
        <v>17</v>
      </c>
      <c r="D4023" s="1">
        <v>1</v>
      </c>
      <c r="E4023" s="1">
        <v>12300</v>
      </c>
      <c r="F4023" s="1">
        <v>46</v>
      </c>
      <c r="G4023" s="1">
        <v>4804</v>
      </c>
      <c r="H4023" s="1">
        <v>0</v>
      </c>
      <c r="I4023" s="1">
        <v>0</v>
      </c>
    </row>
    <row r="4024" spans="1:9" x14ac:dyDescent="0.2">
      <c r="A4024" s="1">
        <v>91800171</v>
      </c>
      <c r="B4024" s="3" t="s">
        <v>24</v>
      </c>
      <c r="C4024" s="1">
        <v>18</v>
      </c>
      <c r="D4024" s="1">
        <v>1</v>
      </c>
      <c r="E4024" s="1">
        <v>13050</v>
      </c>
      <c r="F4024" s="1">
        <v>46</v>
      </c>
      <c r="G4024" s="1">
        <v>5097</v>
      </c>
      <c r="H4024" s="1">
        <v>0</v>
      </c>
      <c r="I4024" s="1">
        <v>0</v>
      </c>
    </row>
    <row r="4025" spans="1:9" x14ac:dyDescent="0.2">
      <c r="A4025" s="1">
        <v>91900171</v>
      </c>
      <c r="B4025" s="3" t="s">
        <v>24</v>
      </c>
      <c r="C4025" s="1">
        <v>19</v>
      </c>
      <c r="D4025" s="1">
        <v>1</v>
      </c>
      <c r="E4025" s="1">
        <v>13800</v>
      </c>
      <c r="F4025" s="1">
        <v>46</v>
      </c>
      <c r="G4025" s="1">
        <v>5389</v>
      </c>
      <c r="H4025" s="1">
        <v>0</v>
      </c>
      <c r="I4025" s="1">
        <v>0</v>
      </c>
    </row>
    <row r="4026" spans="1:9" x14ac:dyDescent="0.2">
      <c r="A4026" s="1">
        <v>92000171</v>
      </c>
      <c r="B4026" s="3" t="s">
        <v>24</v>
      </c>
      <c r="C4026" s="1">
        <v>20</v>
      </c>
      <c r="D4026" s="1">
        <v>1</v>
      </c>
      <c r="E4026" s="1">
        <v>14550</v>
      </c>
      <c r="F4026" s="1">
        <v>46</v>
      </c>
      <c r="G4026" s="1">
        <v>5683</v>
      </c>
      <c r="H4026" s="1">
        <v>0</v>
      </c>
      <c r="I4026" s="1">
        <v>0</v>
      </c>
    </row>
    <row r="4027" spans="1:9" x14ac:dyDescent="0.2">
      <c r="A4027" s="1">
        <v>92100171</v>
      </c>
      <c r="B4027" s="3" t="s">
        <v>24</v>
      </c>
      <c r="C4027" s="1">
        <v>21</v>
      </c>
      <c r="D4027" s="1">
        <v>1</v>
      </c>
      <c r="E4027" s="1">
        <v>15300</v>
      </c>
      <c r="F4027" s="1">
        <v>46</v>
      </c>
      <c r="G4027" s="1">
        <v>5976</v>
      </c>
      <c r="H4027" s="1">
        <v>0</v>
      </c>
      <c r="I4027" s="1">
        <v>0</v>
      </c>
    </row>
    <row r="4028" spans="1:9" x14ac:dyDescent="0.2">
      <c r="A4028" s="1">
        <v>92200171</v>
      </c>
      <c r="B4028" s="3" t="s">
        <v>24</v>
      </c>
      <c r="C4028" s="1">
        <v>22</v>
      </c>
      <c r="D4028" s="1">
        <v>1</v>
      </c>
      <c r="E4028" s="1">
        <v>16200</v>
      </c>
      <c r="F4028" s="1">
        <v>46</v>
      </c>
      <c r="G4028" s="1">
        <v>6327</v>
      </c>
      <c r="H4028" s="1">
        <v>0</v>
      </c>
      <c r="I4028" s="1">
        <v>0</v>
      </c>
    </row>
    <row r="4029" spans="1:9" x14ac:dyDescent="0.2">
      <c r="A4029" s="1">
        <v>92300171</v>
      </c>
      <c r="B4029" s="3" t="s">
        <v>24</v>
      </c>
      <c r="C4029" s="1">
        <v>23</v>
      </c>
      <c r="D4029" s="1">
        <v>1</v>
      </c>
      <c r="E4029" s="1">
        <v>17100</v>
      </c>
      <c r="F4029" s="1">
        <v>46</v>
      </c>
      <c r="G4029" s="1">
        <v>6679</v>
      </c>
      <c r="H4029" s="1">
        <v>0</v>
      </c>
      <c r="I4029" s="1">
        <v>0</v>
      </c>
    </row>
    <row r="4030" spans="1:9" x14ac:dyDescent="0.2">
      <c r="A4030" s="1">
        <v>92400171</v>
      </c>
      <c r="B4030" s="3" t="s">
        <v>24</v>
      </c>
      <c r="C4030" s="1">
        <v>24</v>
      </c>
      <c r="D4030" s="1">
        <v>1</v>
      </c>
      <c r="E4030" s="1">
        <v>18000</v>
      </c>
      <c r="F4030" s="1">
        <v>46</v>
      </c>
      <c r="G4030" s="1">
        <v>7030</v>
      </c>
      <c r="H4030" s="1">
        <v>0</v>
      </c>
      <c r="I4030" s="1">
        <v>0</v>
      </c>
    </row>
    <row r="4031" spans="1:9" x14ac:dyDescent="0.2">
      <c r="A4031" s="1">
        <v>92500171</v>
      </c>
      <c r="B4031" s="3" t="s">
        <v>24</v>
      </c>
      <c r="C4031" s="1">
        <v>25</v>
      </c>
      <c r="D4031" s="1">
        <v>1</v>
      </c>
      <c r="E4031" s="1">
        <v>18900</v>
      </c>
      <c r="F4031" s="1">
        <v>46</v>
      </c>
      <c r="G4031" s="1">
        <v>7381</v>
      </c>
      <c r="H4031" s="1">
        <v>0</v>
      </c>
      <c r="I4031" s="1">
        <v>0</v>
      </c>
    </row>
    <row r="4032" spans="1:9" x14ac:dyDescent="0.2">
      <c r="A4032" s="1">
        <v>92600171</v>
      </c>
      <c r="B4032" s="3" t="s">
        <v>24</v>
      </c>
      <c r="C4032" s="1">
        <v>26</v>
      </c>
      <c r="D4032" s="1">
        <v>1</v>
      </c>
      <c r="E4032" s="1">
        <v>19800</v>
      </c>
      <c r="F4032" s="1">
        <v>46</v>
      </c>
      <c r="G4032" s="1">
        <v>7734</v>
      </c>
      <c r="H4032" s="1">
        <v>0</v>
      </c>
      <c r="I4032" s="1">
        <v>0</v>
      </c>
    </row>
    <row r="4033" spans="1:9" x14ac:dyDescent="0.2">
      <c r="A4033" s="1">
        <v>92700171</v>
      </c>
      <c r="B4033" s="3" t="s">
        <v>24</v>
      </c>
      <c r="C4033" s="1">
        <v>27</v>
      </c>
      <c r="D4033" s="1">
        <v>1</v>
      </c>
      <c r="E4033" s="1">
        <v>20850</v>
      </c>
      <c r="F4033" s="1">
        <v>46</v>
      </c>
      <c r="G4033" s="1">
        <v>8143</v>
      </c>
      <c r="H4033" s="1">
        <v>0</v>
      </c>
      <c r="I4033" s="1">
        <v>0</v>
      </c>
    </row>
    <row r="4034" spans="1:9" x14ac:dyDescent="0.2">
      <c r="A4034" s="1">
        <v>92800171</v>
      </c>
      <c r="B4034" s="3" t="s">
        <v>24</v>
      </c>
      <c r="C4034" s="1">
        <v>28</v>
      </c>
      <c r="D4034" s="1">
        <v>1</v>
      </c>
      <c r="E4034" s="1">
        <v>21900</v>
      </c>
      <c r="F4034" s="1">
        <v>46</v>
      </c>
      <c r="G4034" s="1">
        <v>8554</v>
      </c>
      <c r="H4034" s="1">
        <v>0</v>
      </c>
      <c r="I4034" s="1">
        <v>0</v>
      </c>
    </row>
    <row r="4035" spans="1:9" x14ac:dyDescent="0.2">
      <c r="A4035" s="1">
        <v>92900171</v>
      </c>
      <c r="B4035" s="3" t="s">
        <v>24</v>
      </c>
      <c r="C4035" s="1">
        <v>29</v>
      </c>
      <c r="D4035" s="1">
        <v>1</v>
      </c>
      <c r="E4035" s="1">
        <v>22950</v>
      </c>
      <c r="F4035" s="1">
        <v>46</v>
      </c>
      <c r="G4035" s="1">
        <v>8964</v>
      </c>
      <c r="H4035" s="1">
        <v>0</v>
      </c>
      <c r="I4035" s="1">
        <v>0</v>
      </c>
    </row>
    <row r="4036" spans="1:9" x14ac:dyDescent="0.2">
      <c r="A4036" s="1">
        <v>93000171</v>
      </c>
      <c r="B4036" s="3" t="s">
        <v>24</v>
      </c>
      <c r="C4036" s="1">
        <v>30</v>
      </c>
      <c r="D4036" s="1">
        <v>1</v>
      </c>
      <c r="E4036" s="1">
        <v>24000</v>
      </c>
      <c r="F4036" s="1">
        <v>46</v>
      </c>
      <c r="G4036" s="1">
        <v>9375</v>
      </c>
      <c r="H4036" s="1">
        <v>0</v>
      </c>
      <c r="I4036" s="1">
        <v>0</v>
      </c>
    </row>
    <row r="4037" spans="1:9" x14ac:dyDescent="0.2">
      <c r="A4037" s="1">
        <v>93100171</v>
      </c>
      <c r="B4037" s="3" t="s">
        <v>24</v>
      </c>
      <c r="C4037" s="1">
        <v>31</v>
      </c>
      <c r="D4037" s="1">
        <v>1</v>
      </c>
      <c r="E4037" s="1">
        <v>25050</v>
      </c>
      <c r="F4037" s="1">
        <v>46</v>
      </c>
      <c r="G4037" s="1">
        <v>9784</v>
      </c>
      <c r="H4037" s="1">
        <v>0</v>
      </c>
      <c r="I4037" s="1">
        <v>0</v>
      </c>
    </row>
    <row r="4038" spans="1:9" x14ac:dyDescent="0.2">
      <c r="A4038" s="1">
        <v>93200171</v>
      </c>
      <c r="B4038" s="3" t="s">
        <v>24</v>
      </c>
      <c r="C4038" s="1">
        <v>32</v>
      </c>
      <c r="D4038" s="1">
        <v>1</v>
      </c>
      <c r="E4038" s="1">
        <v>26250</v>
      </c>
      <c r="F4038" s="1">
        <v>46</v>
      </c>
      <c r="G4038" s="1">
        <v>10252</v>
      </c>
      <c r="H4038" s="1">
        <v>0</v>
      </c>
      <c r="I4038" s="1">
        <v>0</v>
      </c>
    </row>
    <row r="4039" spans="1:9" x14ac:dyDescent="0.2">
      <c r="A4039" s="1">
        <v>93300171</v>
      </c>
      <c r="B4039" s="3" t="s">
        <v>24</v>
      </c>
      <c r="C4039" s="1">
        <v>33</v>
      </c>
      <c r="D4039" s="1">
        <v>1</v>
      </c>
      <c r="E4039" s="1">
        <v>27450</v>
      </c>
      <c r="F4039" s="1">
        <v>46</v>
      </c>
      <c r="G4039" s="1">
        <v>10722</v>
      </c>
      <c r="H4039" s="1">
        <v>0</v>
      </c>
      <c r="I4039" s="1">
        <v>0</v>
      </c>
    </row>
    <row r="4040" spans="1:9" x14ac:dyDescent="0.2">
      <c r="A4040" s="1">
        <v>93400171</v>
      </c>
      <c r="B4040" s="3" t="s">
        <v>24</v>
      </c>
      <c r="C4040" s="1">
        <v>34</v>
      </c>
      <c r="D4040" s="1">
        <v>1</v>
      </c>
      <c r="E4040" s="1">
        <v>28650</v>
      </c>
      <c r="F4040" s="1">
        <v>46</v>
      </c>
      <c r="G4040" s="1">
        <v>11190</v>
      </c>
      <c r="H4040" s="1">
        <v>0</v>
      </c>
      <c r="I4040" s="1">
        <v>0</v>
      </c>
    </row>
    <row r="4041" spans="1:9" x14ac:dyDescent="0.2">
      <c r="A4041" s="1">
        <v>93500171</v>
      </c>
      <c r="B4041" s="3" t="s">
        <v>24</v>
      </c>
      <c r="C4041" s="1">
        <v>35</v>
      </c>
      <c r="D4041" s="1">
        <v>1</v>
      </c>
      <c r="E4041" s="1">
        <v>29850</v>
      </c>
      <c r="F4041" s="1">
        <v>46</v>
      </c>
      <c r="G4041" s="1">
        <v>11659</v>
      </c>
      <c r="H4041" s="1">
        <v>0</v>
      </c>
      <c r="I4041" s="1">
        <v>0</v>
      </c>
    </row>
    <row r="4042" spans="1:9" x14ac:dyDescent="0.2">
      <c r="A4042" s="1">
        <v>93600171</v>
      </c>
      <c r="B4042" s="3" t="s">
        <v>24</v>
      </c>
      <c r="C4042" s="1">
        <v>36</v>
      </c>
      <c r="D4042" s="1">
        <v>1</v>
      </c>
      <c r="E4042" s="1">
        <v>31050</v>
      </c>
      <c r="F4042" s="1">
        <v>46</v>
      </c>
      <c r="G4042" s="1">
        <v>12127</v>
      </c>
      <c r="H4042" s="1">
        <v>0</v>
      </c>
      <c r="I4042" s="1">
        <v>0</v>
      </c>
    </row>
    <row r="4043" spans="1:9" x14ac:dyDescent="0.2">
      <c r="A4043" s="1">
        <v>93700171</v>
      </c>
      <c r="B4043" s="3" t="s">
        <v>24</v>
      </c>
      <c r="C4043" s="1">
        <v>37</v>
      </c>
      <c r="D4043" s="1">
        <v>1</v>
      </c>
      <c r="E4043" s="1">
        <v>32400</v>
      </c>
      <c r="F4043" s="1">
        <v>46</v>
      </c>
      <c r="G4043" s="1">
        <v>12655</v>
      </c>
      <c r="H4043" s="1">
        <v>0</v>
      </c>
      <c r="I4043" s="1">
        <v>0</v>
      </c>
    </row>
    <row r="4044" spans="1:9" x14ac:dyDescent="0.2">
      <c r="A4044" s="1">
        <v>93800171</v>
      </c>
      <c r="B4044" s="3" t="s">
        <v>24</v>
      </c>
      <c r="C4044" s="1">
        <v>38</v>
      </c>
      <c r="D4044" s="1">
        <v>1</v>
      </c>
      <c r="E4044" s="1">
        <v>33750</v>
      </c>
      <c r="F4044" s="1">
        <v>46</v>
      </c>
      <c r="G4044" s="1">
        <v>13183</v>
      </c>
      <c r="H4044" s="1">
        <v>0</v>
      </c>
      <c r="I4044" s="1">
        <v>0</v>
      </c>
    </row>
    <row r="4045" spans="1:9" x14ac:dyDescent="0.2">
      <c r="A4045" s="1">
        <v>93900171</v>
      </c>
      <c r="B4045" s="3" t="s">
        <v>24</v>
      </c>
      <c r="C4045" s="1">
        <v>39</v>
      </c>
      <c r="D4045" s="1">
        <v>1</v>
      </c>
      <c r="E4045" s="1">
        <v>35100</v>
      </c>
      <c r="F4045" s="1">
        <v>46</v>
      </c>
      <c r="G4045" s="1">
        <v>13710</v>
      </c>
      <c r="H4045" s="1">
        <v>0</v>
      </c>
      <c r="I4045" s="1">
        <v>0</v>
      </c>
    </row>
    <row r="4046" spans="1:9" x14ac:dyDescent="0.2">
      <c r="A4046" s="1">
        <v>94000171</v>
      </c>
      <c r="B4046" s="3" t="s">
        <v>24</v>
      </c>
      <c r="C4046" s="1">
        <v>40</v>
      </c>
      <c r="D4046" s="1">
        <v>1</v>
      </c>
      <c r="E4046" s="1">
        <v>36450</v>
      </c>
      <c r="F4046" s="1">
        <v>46</v>
      </c>
      <c r="G4046" s="1">
        <v>14238</v>
      </c>
      <c r="H4046" s="1">
        <v>0</v>
      </c>
      <c r="I4046" s="1">
        <v>0</v>
      </c>
    </row>
    <row r="4047" spans="1:9" x14ac:dyDescent="0.2">
      <c r="A4047" s="1">
        <v>94100171</v>
      </c>
      <c r="B4047" s="3" t="s">
        <v>24</v>
      </c>
      <c r="C4047" s="1">
        <v>41</v>
      </c>
      <c r="D4047" s="1">
        <v>1</v>
      </c>
      <c r="E4047" s="1">
        <v>37800</v>
      </c>
      <c r="F4047" s="1">
        <v>46</v>
      </c>
      <c r="G4047" s="1">
        <v>14764</v>
      </c>
      <c r="H4047" s="1">
        <v>0</v>
      </c>
      <c r="I4047" s="1">
        <v>0</v>
      </c>
    </row>
    <row r="4048" spans="1:9" x14ac:dyDescent="0.2">
      <c r="A4048" s="1">
        <v>94200171</v>
      </c>
      <c r="B4048" s="3" t="s">
        <v>24</v>
      </c>
      <c r="C4048" s="1">
        <v>42</v>
      </c>
      <c r="D4048" s="1">
        <v>1</v>
      </c>
      <c r="E4048" s="1">
        <v>39300</v>
      </c>
      <c r="F4048" s="1">
        <v>46</v>
      </c>
      <c r="G4048" s="1">
        <v>15351</v>
      </c>
      <c r="H4048" s="1">
        <v>0</v>
      </c>
      <c r="I4048" s="1">
        <v>0</v>
      </c>
    </row>
    <row r="4049" spans="1:9" x14ac:dyDescent="0.2">
      <c r="A4049" s="1">
        <v>94300171</v>
      </c>
      <c r="B4049" s="3" t="s">
        <v>24</v>
      </c>
      <c r="C4049" s="1">
        <v>43</v>
      </c>
      <c r="D4049" s="1">
        <v>1</v>
      </c>
      <c r="E4049" s="1">
        <v>40800</v>
      </c>
      <c r="F4049" s="1">
        <v>46</v>
      </c>
      <c r="G4049" s="1">
        <v>15937</v>
      </c>
      <c r="H4049" s="1">
        <v>0</v>
      </c>
      <c r="I4049" s="1">
        <v>0</v>
      </c>
    </row>
    <row r="4050" spans="1:9" x14ac:dyDescent="0.2">
      <c r="A4050" s="1">
        <v>94400171</v>
      </c>
      <c r="B4050" s="3" t="s">
        <v>24</v>
      </c>
      <c r="C4050" s="1">
        <v>44</v>
      </c>
      <c r="D4050" s="1">
        <v>1</v>
      </c>
      <c r="E4050" s="1">
        <v>42300</v>
      </c>
      <c r="F4050" s="1">
        <v>46</v>
      </c>
      <c r="G4050" s="1">
        <v>16522</v>
      </c>
      <c r="H4050" s="1">
        <v>0</v>
      </c>
      <c r="I4050" s="1">
        <v>0</v>
      </c>
    </row>
    <row r="4051" spans="1:9" x14ac:dyDescent="0.2">
      <c r="A4051" s="1">
        <v>94500171</v>
      </c>
      <c r="B4051" s="3" t="s">
        <v>24</v>
      </c>
      <c r="C4051" s="1">
        <v>45</v>
      </c>
      <c r="D4051" s="1">
        <v>1</v>
      </c>
      <c r="E4051" s="1">
        <v>43800</v>
      </c>
      <c r="F4051" s="1">
        <v>46</v>
      </c>
      <c r="G4051" s="1">
        <v>17109</v>
      </c>
      <c r="H4051" s="1">
        <v>0</v>
      </c>
      <c r="I4051" s="1">
        <v>0</v>
      </c>
    </row>
    <row r="4052" spans="1:9" x14ac:dyDescent="0.2">
      <c r="A4052" s="1">
        <v>94600171</v>
      </c>
      <c r="B4052" s="3" t="s">
        <v>24</v>
      </c>
      <c r="C4052" s="1">
        <v>46</v>
      </c>
      <c r="D4052" s="1">
        <v>1</v>
      </c>
      <c r="E4052" s="1">
        <v>45300</v>
      </c>
      <c r="F4052" s="1">
        <v>46</v>
      </c>
      <c r="G4052" s="1">
        <v>17694</v>
      </c>
      <c r="H4052" s="1">
        <v>0</v>
      </c>
      <c r="I4052" s="1">
        <v>0</v>
      </c>
    </row>
    <row r="4053" spans="1:9" x14ac:dyDescent="0.2">
      <c r="A4053" s="1">
        <v>94700171</v>
      </c>
      <c r="B4053" s="3" t="s">
        <v>24</v>
      </c>
      <c r="C4053" s="1">
        <v>47</v>
      </c>
      <c r="D4053" s="1">
        <v>1</v>
      </c>
      <c r="E4053" s="1">
        <v>46950</v>
      </c>
      <c r="F4053" s="1">
        <v>46</v>
      </c>
      <c r="G4053" s="1">
        <v>18339</v>
      </c>
      <c r="H4053" s="1">
        <v>0</v>
      </c>
      <c r="I4053" s="1">
        <v>0</v>
      </c>
    </row>
    <row r="4054" spans="1:9" x14ac:dyDescent="0.2">
      <c r="A4054" s="1">
        <v>94800171</v>
      </c>
      <c r="B4054" s="3" t="s">
        <v>24</v>
      </c>
      <c r="C4054" s="1">
        <v>48</v>
      </c>
      <c r="D4054" s="1">
        <v>1</v>
      </c>
      <c r="E4054" s="1">
        <v>48600</v>
      </c>
      <c r="F4054" s="1">
        <v>46</v>
      </c>
      <c r="G4054" s="1">
        <v>18984</v>
      </c>
      <c r="H4054" s="1">
        <v>0</v>
      </c>
      <c r="I4054" s="1">
        <v>0</v>
      </c>
    </row>
    <row r="4055" spans="1:9" x14ac:dyDescent="0.2">
      <c r="A4055" s="1">
        <v>94900171</v>
      </c>
      <c r="B4055" s="3" t="s">
        <v>24</v>
      </c>
      <c r="C4055" s="1">
        <v>49</v>
      </c>
      <c r="D4055" s="1">
        <v>1</v>
      </c>
      <c r="E4055" s="1">
        <v>50250</v>
      </c>
      <c r="F4055" s="1">
        <v>46</v>
      </c>
      <c r="G4055" s="1">
        <v>19627</v>
      </c>
      <c r="H4055" s="1">
        <v>0</v>
      </c>
      <c r="I4055" s="1">
        <v>0</v>
      </c>
    </row>
    <row r="4056" spans="1:9" x14ac:dyDescent="0.2">
      <c r="A4056" s="1">
        <v>95000171</v>
      </c>
      <c r="B4056" s="3" t="s">
        <v>24</v>
      </c>
      <c r="C4056" s="1">
        <v>50</v>
      </c>
      <c r="D4056" s="1">
        <v>1</v>
      </c>
      <c r="E4056" s="1">
        <v>51900</v>
      </c>
      <c r="F4056" s="1">
        <v>46</v>
      </c>
      <c r="G4056" s="1">
        <v>20272</v>
      </c>
      <c r="H4056" s="1">
        <v>0</v>
      </c>
      <c r="I4056" s="1">
        <v>0</v>
      </c>
    </row>
    <row r="4057" spans="1:9" x14ac:dyDescent="0.2">
      <c r="A4057" s="1">
        <v>90100172</v>
      </c>
      <c r="B4057" s="3" t="s">
        <v>24</v>
      </c>
      <c r="C4057" s="1">
        <v>1</v>
      </c>
      <c r="D4057" s="1">
        <v>1</v>
      </c>
      <c r="E4057" s="1">
        <v>7200</v>
      </c>
      <c r="F4057" s="1">
        <v>46</v>
      </c>
      <c r="G4057" s="1">
        <v>2812</v>
      </c>
      <c r="H4057" s="1">
        <v>0</v>
      </c>
      <c r="I4057" s="1">
        <v>0</v>
      </c>
    </row>
    <row r="4058" spans="1:9" x14ac:dyDescent="0.2">
      <c r="A4058" s="1">
        <v>90200172</v>
      </c>
      <c r="B4058" s="3" t="s">
        <v>24</v>
      </c>
      <c r="C4058" s="1">
        <v>2</v>
      </c>
      <c r="D4058" s="1">
        <v>1</v>
      </c>
      <c r="E4058" s="1">
        <v>7650</v>
      </c>
      <c r="F4058" s="1">
        <v>46</v>
      </c>
      <c r="G4058" s="1">
        <v>2988</v>
      </c>
      <c r="H4058" s="1">
        <v>0</v>
      </c>
      <c r="I4058" s="1">
        <v>0</v>
      </c>
    </row>
    <row r="4059" spans="1:9" x14ac:dyDescent="0.2">
      <c r="A4059" s="1">
        <v>90300172</v>
      </c>
      <c r="B4059" s="3" t="s">
        <v>24</v>
      </c>
      <c r="C4059" s="1">
        <v>3</v>
      </c>
      <c r="D4059" s="1">
        <v>1</v>
      </c>
      <c r="E4059" s="1">
        <v>8100</v>
      </c>
      <c r="F4059" s="1">
        <v>46</v>
      </c>
      <c r="G4059" s="1">
        <v>3163</v>
      </c>
      <c r="H4059" s="1">
        <v>0</v>
      </c>
      <c r="I4059" s="1">
        <v>0</v>
      </c>
    </row>
    <row r="4060" spans="1:9" x14ac:dyDescent="0.2">
      <c r="A4060" s="1">
        <v>90400172</v>
      </c>
      <c r="B4060" s="3" t="s">
        <v>24</v>
      </c>
      <c r="C4060" s="1">
        <v>4</v>
      </c>
      <c r="D4060" s="1">
        <v>1</v>
      </c>
      <c r="E4060" s="1">
        <v>8550</v>
      </c>
      <c r="F4060" s="1">
        <v>46</v>
      </c>
      <c r="G4060" s="1">
        <v>3339</v>
      </c>
      <c r="H4060" s="1">
        <v>0</v>
      </c>
      <c r="I4060" s="1">
        <v>0</v>
      </c>
    </row>
    <row r="4061" spans="1:9" x14ac:dyDescent="0.2">
      <c r="A4061" s="1">
        <v>90500172</v>
      </c>
      <c r="B4061" s="3" t="s">
        <v>24</v>
      </c>
      <c r="C4061" s="1">
        <v>5</v>
      </c>
      <c r="D4061" s="1">
        <v>1</v>
      </c>
      <c r="E4061" s="1">
        <v>9000</v>
      </c>
      <c r="F4061" s="1">
        <v>46</v>
      </c>
      <c r="G4061" s="1">
        <v>3514</v>
      </c>
      <c r="H4061" s="1">
        <v>0</v>
      </c>
      <c r="I4061" s="1">
        <v>0</v>
      </c>
    </row>
    <row r="4062" spans="1:9" x14ac:dyDescent="0.2">
      <c r="A4062" s="1">
        <v>90600172</v>
      </c>
      <c r="B4062" s="3" t="s">
        <v>24</v>
      </c>
      <c r="C4062" s="1">
        <v>6</v>
      </c>
      <c r="D4062" s="1">
        <v>1</v>
      </c>
      <c r="E4062" s="1">
        <v>9450</v>
      </c>
      <c r="F4062" s="1">
        <v>46</v>
      </c>
      <c r="G4062" s="1">
        <v>3690</v>
      </c>
      <c r="H4062" s="1">
        <v>0</v>
      </c>
      <c r="I4062" s="1">
        <v>0</v>
      </c>
    </row>
    <row r="4063" spans="1:9" x14ac:dyDescent="0.2">
      <c r="A4063" s="1">
        <v>90700172</v>
      </c>
      <c r="B4063" s="3" t="s">
        <v>24</v>
      </c>
      <c r="C4063" s="1">
        <v>7</v>
      </c>
      <c r="D4063" s="1">
        <v>1</v>
      </c>
      <c r="E4063" s="1">
        <v>10125</v>
      </c>
      <c r="F4063" s="1">
        <v>46</v>
      </c>
      <c r="G4063" s="1">
        <v>3954</v>
      </c>
      <c r="H4063" s="1">
        <v>0</v>
      </c>
      <c r="I4063" s="1">
        <v>0</v>
      </c>
    </row>
    <row r="4064" spans="1:9" x14ac:dyDescent="0.2">
      <c r="A4064" s="1">
        <v>90800172</v>
      </c>
      <c r="B4064" s="3" t="s">
        <v>24</v>
      </c>
      <c r="C4064" s="1">
        <v>8</v>
      </c>
      <c r="D4064" s="1">
        <v>1</v>
      </c>
      <c r="E4064" s="1">
        <v>10800</v>
      </c>
      <c r="F4064" s="1">
        <v>46</v>
      </c>
      <c r="G4064" s="1">
        <v>4218</v>
      </c>
      <c r="H4064" s="1">
        <v>0</v>
      </c>
      <c r="I4064" s="1">
        <v>0</v>
      </c>
    </row>
    <row r="4065" spans="1:9" x14ac:dyDescent="0.2">
      <c r="A4065" s="1">
        <v>90900172</v>
      </c>
      <c r="B4065" s="3" t="s">
        <v>24</v>
      </c>
      <c r="C4065" s="1">
        <v>9</v>
      </c>
      <c r="D4065" s="1">
        <v>1</v>
      </c>
      <c r="E4065" s="1">
        <v>11475</v>
      </c>
      <c r="F4065" s="1">
        <v>46</v>
      </c>
      <c r="G4065" s="1">
        <v>4482</v>
      </c>
      <c r="H4065" s="1">
        <v>0</v>
      </c>
      <c r="I4065" s="1">
        <v>0</v>
      </c>
    </row>
    <row r="4066" spans="1:9" x14ac:dyDescent="0.2">
      <c r="A4066" s="1">
        <v>91000172</v>
      </c>
      <c r="B4066" s="3" t="s">
        <v>24</v>
      </c>
      <c r="C4066" s="1">
        <v>10</v>
      </c>
      <c r="D4066" s="1">
        <v>1</v>
      </c>
      <c r="E4066" s="1">
        <v>12150</v>
      </c>
      <c r="F4066" s="1">
        <v>46</v>
      </c>
      <c r="G4066" s="1">
        <v>4746</v>
      </c>
      <c r="H4066" s="1">
        <v>0</v>
      </c>
      <c r="I4066" s="1">
        <v>0</v>
      </c>
    </row>
    <row r="4067" spans="1:9" x14ac:dyDescent="0.2">
      <c r="A4067" s="1">
        <v>91100172</v>
      </c>
      <c r="B4067" s="3" t="s">
        <v>24</v>
      </c>
      <c r="C4067" s="1">
        <v>11</v>
      </c>
      <c r="D4067" s="1">
        <v>1</v>
      </c>
      <c r="E4067" s="1">
        <v>12825</v>
      </c>
      <c r="F4067" s="1">
        <v>46</v>
      </c>
      <c r="G4067" s="1">
        <v>5008</v>
      </c>
      <c r="H4067" s="1">
        <v>0</v>
      </c>
      <c r="I4067" s="1">
        <v>0</v>
      </c>
    </row>
    <row r="4068" spans="1:9" x14ac:dyDescent="0.2">
      <c r="A4068" s="1">
        <v>91200172</v>
      </c>
      <c r="B4068" s="3" t="s">
        <v>24</v>
      </c>
      <c r="C4068" s="1">
        <v>12</v>
      </c>
      <c r="D4068" s="1">
        <v>1</v>
      </c>
      <c r="E4068" s="1">
        <v>13725</v>
      </c>
      <c r="F4068" s="1">
        <v>46</v>
      </c>
      <c r="G4068" s="1">
        <v>5361</v>
      </c>
      <c r="H4068" s="1">
        <v>0</v>
      </c>
      <c r="I4068" s="1">
        <v>0</v>
      </c>
    </row>
    <row r="4069" spans="1:9" x14ac:dyDescent="0.2">
      <c r="A4069" s="1">
        <v>91300172</v>
      </c>
      <c r="B4069" s="3" t="s">
        <v>24</v>
      </c>
      <c r="C4069" s="1">
        <v>13</v>
      </c>
      <c r="D4069" s="1">
        <v>1</v>
      </c>
      <c r="E4069" s="1">
        <v>14625</v>
      </c>
      <c r="F4069" s="1">
        <v>46</v>
      </c>
      <c r="G4069" s="1">
        <v>5712</v>
      </c>
      <c r="H4069" s="1">
        <v>0</v>
      </c>
      <c r="I4069" s="1">
        <v>0</v>
      </c>
    </row>
    <row r="4070" spans="1:9" x14ac:dyDescent="0.2">
      <c r="A4070" s="1">
        <v>91400172</v>
      </c>
      <c r="B4070" s="3" t="s">
        <v>24</v>
      </c>
      <c r="C4070" s="1">
        <v>14</v>
      </c>
      <c r="D4070" s="1">
        <v>1</v>
      </c>
      <c r="E4070" s="1">
        <v>15525</v>
      </c>
      <c r="F4070" s="1">
        <v>46</v>
      </c>
      <c r="G4070" s="1">
        <v>6063</v>
      </c>
      <c r="H4070" s="1">
        <v>0</v>
      </c>
      <c r="I4070" s="1">
        <v>0</v>
      </c>
    </row>
    <row r="4071" spans="1:9" x14ac:dyDescent="0.2">
      <c r="A4071" s="1">
        <v>91500172</v>
      </c>
      <c r="B4071" s="3" t="s">
        <v>24</v>
      </c>
      <c r="C4071" s="1">
        <v>15</v>
      </c>
      <c r="D4071" s="1">
        <v>1</v>
      </c>
      <c r="E4071" s="1">
        <v>16425</v>
      </c>
      <c r="F4071" s="1">
        <v>46</v>
      </c>
      <c r="G4071" s="1">
        <v>6415</v>
      </c>
      <c r="H4071" s="1">
        <v>0</v>
      </c>
      <c r="I4071" s="1">
        <v>0</v>
      </c>
    </row>
    <row r="4072" spans="1:9" x14ac:dyDescent="0.2">
      <c r="A4072" s="1">
        <v>91600172</v>
      </c>
      <c r="B4072" s="3" t="s">
        <v>24</v>
      </c>
      <c r="C4072" s="1">
        <v>16</v>
      </c>
      <c r="D4072" s="1">
        <v>1</v>
      </c>
      <c r="E4072" s="1">
        <v>17325</v>
      </c>
      <c r="F4072" s="1">
        <v>46</v>
      </c>
      <c r="G4072" s="1">
        <v>6766</v>
      </c>
      <c r="H4072" s="1">
        <v>0</v>
      </c>
      <c r="I4072" s="1">
        <v>0</v>
      </c>
    </row>
    <row r="4073" spans="1:9" x14ac:dyDescent="0.2">
      <c r="A4073" s="1">
        <v>91700172</v>
      </c>
      <c r="B4073" s="3" t="s">
        <v>24</v>
      </c>
      <c r="C4073" s="1">
        <v>17</v>
      </c>
      <c r="D4073" s="1">
        <v>1</v>
      </c>
      <c r="E4073" s="1">
        <v>18450</v>
      </c>
      <c r="F4073" s="1">
        <v>46</v>
      </c>
      <c r="G4073" s="1">
        <v>7206</v>
      </c>
      <c r="H4073" s="1">
        <v>0</v>
      </c>
      <c r="I4073" s="1">
        <v>0</v>
      </c>
    </row>
    <row r="4074" spans="1:9" x14ac:dyDescent="0.2">
      <c r="A4074" s="1">
        <v>91800172</v>
      </c>
      <c r="B4074" s="3" t="s">
        <v>24</v>
      </c>
      <c r="C4074" s="1">
        <v>18</v>
      </c>
      <c r="D4074" s="1">
        <v>1</v>
      </c>
      <c r="E4074" s="1">
        <v>19575</v>
      </c>
      <c r="F4074" s="1">
        <v>46</v>
      </c>
      <c r="G4074" s="1">
        <v>7645</v>
      </c>
      <c r="H4074" s="1">
        <v>0</v>
      </c>
      <c r="I4074" s="1">
        <v>0</v>
      </c>
    </row>
    <row r="4075" spans="1:9" x14ac:dyDescent="0.2">
      <c r="A4075" s="1">
        <v>91900172</v>
      </c>
      <c r="B4075" s="3" t="s">
        <v>24</v>
      </c>
      <c r="C4075" s="1">
        <v>19</v>
      </c>
      <c r="D4075" s="1">
        <v>1</v>
      </c>
      <c r="E4075" s="1">
        <v>20700</v>
      </c>
      <c r="F4075" s="1">
        <v>46</v>
      </c>
      <c r="G4075" s="1">
        <v>8085</v>
      </c>
      <c r="H4075" s="1">
        <v>0</v>
      </c>
      <c r="I4075" s="1">
        <v>0</v>
      </c>
    </row>
    <row r="4076" spans="1:9" x14ac:dyDescent="0.2">
      <c r="A4076" s="1">
        <v>92000172</v>
      </c>
      <c r="B4076" s="3" t="s">
        <v>24</v>
      </c>
      <c r="C4076" s="1">
        <v>20</v>
      </c>
      <c r="D4076" s="1">
        <v>1</v>
      </c>
      <c r="E4076" s="1">
        <v>21825</v>
      </c>
      <c r="F4076" s="1">
        <v>46</v>
      </c>
      <c r="G4076" s="1">
        <v>8524</v>
      </c>
      <c r="H4076" s="1">
        <v>0</v>
      </c>
      <c r="I4076" s="1">
        <v>0</v>
      </c>
    </row>
    <row r="4077" spans="1:9" x14ac:dyDescent="0.2">
      <c r="A4077" s="1">
        <v>92100172</v>
      </c>
      <c r="B4077" s="3" t="s">
        <v>24</v>
      </c>
      <c r="C4077" s="1">
        <v>21</v>
      </c>
      <c r="D4077" s="1">
        <v>1</v>
      </c>
      <c r="E4077" s="1">
        <v>22950</v>
      </c>
      <c r="F4077" s="1">
        <v>46</v>
      </c>
      <c r="G4077" s="1">
        <v>8964</v>
      </c>
      <c r="H4077" s="1">
        <v>0</v>
      </c>
      <c r="I4077" s="1">
        <v>0</v>
      </c>
    </row>
    <row r="4078" spans="1:9" x14ac:dyDescent="0.2">
      <c r="A4078" s="1">
        <v>92200172</v>
      </c>
      <c r="B4078" s="3" t="s">
        <v>24</v>
      </c>
      <c r="C4078" s="1">
        <v>22</v>
      </c>
      <c r="D4078" s="1">
        <v>1</v>
      </c>
      <c r="E4078" s="1">
        <v>24300</v>
      </c>
      <c r="F4078" s="1">
        <v>46</v>
      </c>
      <c r="G4078" s="1">
        <v>9492</v>
      </c>
      <c r="H4078" s="1">
        <v>0</v>
      </c>
      <c r="I4078" s="1">
        <v>0</v>
      </c>
    </row>
    <row r="4079" spans="1:9" x14ac:dyDescent="0.2">
      <c r="A4079" s="1">
        <v>92300172</v>
      </c>
      <c r="B4079" s="3" t="s">
        <v>24</v>
      </c>
      <c r="C4079" s="1">
        <v>23</v>
      </c>
      <c r="D4079" s="1">
        <v>1</v>
      </c>
      <c r="E4079" s="1">
        <v>25650</v>
      </c>
      <c r="F4079" s="1">
        <v>46</v>
      </c>
      <c r="G4079" s="1">
        <v>10018</v>
      </c>
      <c r="H4079" s="1">
        <v>0</v>
      </c>
      <c r="I4079" s="1">
        <v>0</v>
      </c>
    </row>
    <row r="4080" spans="1:9" x14ac:dyDescent="0.2">
      <c r="A4080" s="1">
        <v>92400172</v>
      </c>
      <c r="B4080" s="3" t="s">
        <v>24</v>
      </c>
      <c r="C4080" s="1">
        <v>24</v>
      </c>
      <c r="D4080" s="1">
        <v>1</v>
      </c>
      <c r="E4080" s="1">
        <v>27000</v>
      </c>
      <c r="F4080" s="1">
        <v>46</v>
      </c>
      <c r="G4080" s="1">
        <v>10546</v>
      </c>
      <c r="H4080" s="1">
        <v>0</v>
      </c>
      <c r="I4080" s="1">
        <v>0</v>
      </c>
    </row>
    <row r="4081" spans="1:9" x14ac:dyDescent="0.2">
      <c r="A4081" s="1">
        <v>92500172</v>
      </c>
      <c r="B4081" s="3" t="s">
        <v>24</v>
      </c>
      <c r="C4081" s="1">
        <v>25</v>
      </c>
      <c r="D4081" s="1">
        <v>1</v>
      </c>
      <c r="E4081" s="1">
        <v>28350</v>
      </c>
      <c r="F4081" s="1">
        <v>46</v>
      </c>
      <c r="G4081" s="1">
        <v>11073</v>
      </c>
      <c r="H4081" s="1">
        <v>0</v>
      </c>
      <c r="I4081" s="1">
        <v>0</v>
      </c>
    </row>
    <row r="4082" spans="1:9" x14ac:dyDescent="0.2">
      <c r="A4082" s="1">
        <v>92600172</v>
      </c>
      <c r="B4082" s="3" t="s">
        <v>24</v>
      </c>
      <c r="C4082" s="1">
        <v>26</v>
      </c>
      <c r="D4082" s="1">
        <v>1</v>
      </c>
      <c r="E4082" s="1">
        <v>29700</v>
      </c>
      <c r="F4082" s="1">
        <v>46</v>
      </c>
      <c r="G4082" s="1">
        <v>11601</v>
      </c>
      <c r="H4082" s="1">
        <v>0</v>
      </c>
      <c r="I4082" s="1">
        <v>0</v>
      </c>
    </row>
    <row r="4083" spans="1:9" x14ac:dyDescent="0.2">
      <c r="A4083" s="1">
        <v>92700172</v>
      </c>
      <c r="B4083" s="3" t="s">
        <v>24</v>
      </c>
      <c r="C4083" s="1">
        <v>27</v>
      </c>
      <c r="D4083" s="1">
        <v>1</v>
      </c>
      <c r="E4083" s="1">
        <v>31275</v>
      </c>
      <c r="F4083" s="1">
        <v>46</v>
      </c>
      <c r="G4083" s="1">
        <v>12216</v>
      </c>
      <c r="H4083" s="1">
        <v>0</v>
      </c>
      <c r="I4083" s="1">
        <v>0</v>
      </c>
    </row>
    <row r="4084" spans="1:9" x14ac:dyDescent="0.2">
      <c r="A4084" s="1">
        <v>92800172</v>
      </c>
      <c r="B4084" s="3" t="s">
        <v>24</v>
      </c>
      <c r="C4084" s="1">
        <v>28</v>
      </c>
      <c r="D4084" s="1">
        <v>1</v>
      </c>
      <c r="E4084" s="1">
        <v>32850</v>
      </c>
      <c r="F4084" s="1">
        <v>46</v>
      </c>
      <c r="G4084" s="1">
        <v>12831</v>
      </c>
      <c r="H4084" s="1">
        <v>0</v>
      </c>
      <c r="I4084" s="1">
        <v>0</v>
      </c>
    </row>
    <row r="4085" spans="1:9" x14ac:dyDescent="0.2">
      <c r="A4085" s="1">
        <v>92900172</v>
      </c>
      <c r="B4085" s="3" t="s">
        <v>24</v>
      </c>
      <c r="C4085" s="1">
        <v>29</v>
      </c>
      <c r="D4085" s="1">
        <v>1</v>
      </c>
      <c r="E4085" s="1">
        <v>34425</v>
      </c>
      <c r="F4085" s="1">
        <v>46</v>
      </c>
      <c r="G4085" s="1">
        <v>13446</v>
      </c>
      <c r="H4085" s="1">
        <v>0</v>
      </c>
      <c r="I4085" s="1">
        <v>0</v>
      </c>
    </row>
    <row r="4086" spans="1:9" x14ac:dyDescent="0.2">
      <c r="A4086" s="1">
        <v>93000172</v>
      </c>
      <c r="B4086" s="3" t="s">
        <v>24</v>
      </c>
      <c r="C4086" s="1">
        <v>30</v>
      </c>
      <c r="D4086" s="1">
        <v>1</v>
      </c>
      <c r="E4086" s="1">
        <v>36000</v>
      </c>
      <c r="F4086" s="1">
        <v>46</v>
      </c>
      <c r="G4086" s="1">
        <v>14062</v>
      </c>
      <c r="H4086" s="1">
        <v>0</v>
      </c>
      <c r="I4086" s="1">
        <v>0</v>
      </c>
    </row>
    <row r="4087" spans="1:9" x14ac:dyDescent="0.2">
      <c r="A4087" s="1">
        <v>93100172</v>
      </c>
      <c r="B4087" s="3" t="s">
        <v>24</v>
      </c>
      <c r="C4087" s="1">
        <v>31</v>
      </c>
      <c r="D4087" s="1">
        <v>1</v>
      </c>
      <c r="E4087" s="1">
        <v>37575</v>
      </c>
      <c r="F4087" s="1">
        <v>46</v>
      </c>
      <c r="G4087" s="1">
        <v>14677</v>
      </c>
      <c r="H4087" s="1">
        <v>0</v>
      </c>
      <c r="I4087" s="1">
        <v>0</v>
      </c>
    </row>
    <row r="4088" spans="1:9" x14ac:dyDescent="0.2">
      <c r="A4088" s="1">
        <v>93200172</v>
      </c>
      <c r="B4088" s="3" t="s">
        <v>24</v>
      </c>
      <c r="C4088" s="1">
        <v>32</v>
      </c>
      <c r="D4088" s="1">
        <v>1</v>
      </c>
      <c r="E4088" s="1">
        <v>39375</v>
      </c>
      <c r="F4088" s="1">
        <v>46</v>
      </c>
      <c r="G4088" s="1">
        <v>15379</v>
      </c>
      <c r="H4088" s="1">
        <v>0</v>
      </c>
      <c r="I4088" s="1">
        <v>0</v>
      </c>
    </row>
    <row r="4089" spans="1:9" x14ac:dyDescent="0.2">
      <c r="A4089" s="1">
        <v>93300172</v>
      </c>
      <c r="B4089" s="3" t="s">
        <v>24</v>
      </c>
      <c r="C4089" s="1">
        <v>33</v>
      </c>
      <c r="D4089" s="1">
        <v>1</v>
      </c>
      <c r="E4089" s="1">
        <v>41175</v>
      </c>
      <c r="F4089" s="1">
        <v>46</v>
      </c>
      <c r="G4089" s="1">
        <v>16083</v>
      </c>
      <c r="H4089" s="1">
        <v>0</v>
      </c>
      <c r="I4089" s="1">
        <v>0</v>
      </c>
    </row>
    <row r="4090" spans="1:9" x14ac:dyDescent="0.2">
      <c r="A4090" s="1">
        <v>93400172</v>
      </c>
      <c r="B4090" s="3" t="s">
        <v>24</v>
      </c>
      <c r="C4090" s="1">
        <v>34</v>
      </c>
      <c r="D4090" s="1">
        <v>1</v>
      </c>
      <c r="E4090" s="1">
        <v>42975</v>
      </c>
      <c r="F4090" s="1">
        <v>46</v>
      </c>
      <c r="G4090" s="1">
        <v>16786</v>
      </c>
      <c r="H4090" s="1">
        <v>0</v>
      </c>
      <c r="I4090" s="1">
        <v>0</v>
      </c>
    </row>
    <row r="4091" spans="1:9" x14ac:dyDescent="0.2">
      <c r="A4091" s="1">
        <v>93500172</v>
      </c>
      <c r="B4091" s="3" t="s">
        <v>24</v>
      </c>
      <c r="C4091" s="1">
        <v>35</v>
      </c>
      <c r="D4091" s="1">
        <v>1</v>
      </c>
      <c r="E4091" s="1">
        <v>44775</v>
      </c>
      <c r="F4091" s="1">
        <v>46</v>
      </c>
      <c r="G4091" s="1">
        <v>17490</v>
      </c>
      <c r="H4091" s="1">
        <v>0</v>
      </c>
      <c r="I4091" s="1">
        <v>0</v>
      </c>
    </row>
    <row r="4092" spans="1:9" x14ac:dyDescent="0.2">
      <c r="A4092" s="1">
        <v>93600172</v>
      </c>
      <c r="B4092" s="3" t="s">
        <v>24</v>
      </c>
      <c r="C4092" s="1">
        <v>36</v>
      </c>
      <c r="D4092" s="1">
        <v>1</v>
      </c>
      <c r="E4092" s="1">
        <v>46575</v>
      </c>
      <c r="F4092" s="1">
        <v>46</v>
      </c>
      <c r="G4092" s="1">
        <v>18192</v>
      </c>
      <c r="H4092" s="1">
        <v>0</v>
      </c>
      <c r="I4092" s="1">
        <v>0</v>
      </c>
    </row>
    <row r="4093" spans="1:9" x14ac:dyDescent="0.2">
      <c r="A4093" s="1">
        <v>93700172</v>
      </c>
      <c r="B4093" s="3" t="s">
        <v>24</v>
      </c>
      <c r="C4093" s="1">
        <v>37</v>
      </c>
      <c r="D4093" s="1">
        <v>1</v>
      </c>
      <c r="E4093" s="1">
        <v>48600</v>
      </c>
      <c r="F4093" s="1">
        <v>46</v>
      </c>
      <c r="G4093" s="1">
        <v>18984</v>
      </c>
      <c r="H4093" s="1">
        <v>0</v>
      </c>
      <c r="I4093" s="1">
        <v>0</v>
      </c>
    </row>
    <row r="4094" spans="1:9" x14ac:dyDescent="0.2">
      <c r="A4094" s="1">
        <v>93800172</v>
      </c>
      <c r="B4094" s="3" t="s">
        <v>24</v>
      </c>
      <c r="C4094" s="1">
        <v>38</v>
      </c>
      <c r="D4094" s="1">
        <v>1</v>
      </c>
      <c r="E4094" s="1">
        <v>50625</v>
      </c>
      <c r="F4094" s="1">
        <v>46</v>
      </c>
      <c r="G4094" s="1">
        <v>19774</v>
      </c>
      <c r="H4094" s="1">
        <v>0</v>
      </c>
      <c r="I4094" s="1">
        <v>0</v>
      </c>
    </row>
    <row r="4095" spans="1:9" x14ac:dyDescent="0.2">
      <c r="A4095" s="1">
        <v>93900172</v>
      </c>
      <c r="B4095" s="3" t="s">
        <v>24</v>
      </c>
      <c r="C4095" s="1">
        <v>39</v>
      </c>
      <c r="D4095" s="1">
        <v>1</v>
      </c>
      <c r="E4095" s="1">
        <v>52650</v>
      </c>
      <c r="F4095" s="1">
        <v>46</v>
      </c>
      <c r="G4095" s="1">
        <v>20565</v>
      </c>
      <c r="H4095" s="1">
        <v>0</v>
      </c>
      <c r="I4095" s="1">
        <v>0</v>
      </c>
    </row>
    <row r="4096" spans="1:9" x14ac:dyDescent="0.2">
      <c r="A4096" s="1">
        <v>94000172</v>
      </c>
      <c r="B4096" s="3" t="s">
        <v>24</v>
      </c>
      <c r="C4096" s="1">
        <v>40</v>
      </c>
      <c r="D4096" s="1">
        <v>1</v>
      </c>
      <c r="E4096" s="1">
        <v>54675</v>
      </c>
      <c r="F4096" s="1">
        <v>46</v>
      </c>
      <c r="G4096" s="1">
        <v>21357</v>
      </c>
      <c r="H4096" s="1">
        <v>0</v>
      </c>
      <c r="I4096" s="1">
        <v>0</v>
      </c>
    </row>
    <row r="4097" spans="1:9" x14ac:dyDescent="0.2">
      <c r="A4097" s="1">
        <v>94100172</v>
      </c>
      <c r="B4097" s="3" t="s">
        <v>24</v>
      </c>
      <c r="C4097" s="1">
        <v>41</v>
      </c>
      <c r="D4097" s="1">
        <v>1</v>
      </c>
      <c r="E4097" s="1">
        <v>56700</v>
      </c>
      <c r="F4097" s="1">
        <v>46</v>
      </c>
      <c r="G4097" s="1">
        <v>22147</v>
      </c>
      <c r="H4097" s="1">
        <v>0</v>
      </c>
      <c r="I4097" s="1">
        <v>0</v>
      </c>
    </row>
    <row r="4098" spans="1:9" x14ac:dyDescent="0.2">
      <c r="A4098" s="1">
        <v>94200172</v>
      </c>
      <c r="B4098" s="3" t="s">
        <v>24</v>
      </c>
      <c r="C4098" s="1">
        <v>42</v>
      </c>
      <c r="D4098" s="1">
        <v>1</v>
      </c>
      <c r="E4098" s="1">
        <v>58950</v>
      </c>
      <c r="F4098" s="1">
        <v>46</v>
      </c>
      <c r="G4098" s="1">
        <v>23026</v>
      </c>
      <c r="H4098" s="1">
        <v>0</v>
      </c>
      <c r="I4098" s="1">
        <v>0</v>
      </c>
    </row>
    <row r="4099" spans="1:9" x14ac:dyDescent="0.2">
      <c r="A4099" s="1">
        <v>94300172</v>
      </c>
      <c r="B4099" s="3" t="s">
        <v>24</v>
      </c>
      <c r="C4099" s="1">
        <v>43</v>
      </c>
      <c r="D4099" s="1">
        <v>1</v>
      </c>
      <c r="E4099" s="1">
        <v>61200</v>
      </c>
      <c r="F4099" s="1">
        <v>46</v>
      </c>
      <c r="G4099" s="1">
        <v>23905</v>
      </c>
      <c r="H4099" s="1">
        <v>0</v>
      </c>
      <c r="I4099" s="1">
        <v>0</v>
      </c>
    </row>
    <row r="4100" spans="1:9" x14ac:dyDescent="0.2">
      <c r="A4100" s="1">
        <v>94400172</v>
      </c>
      <c r="B4100" s="3" t="s">
        <v>24</v>
      </c>
      <c r="C4100" s="1">
        <v>44</v>
      </c>
      <c r="D4100" s="1">
        <v>1</v>
      </c>
      <c r="E4100" s="1">
        <v>63450</v>
      </c>
      <c r="F4100" s="1">
        <v>46</v>
      </c>
      <c r="G4100" s="1">
        <v>24784</v>
      </c>
      <c r="H4100" s="1">
        <v>0</v>
      </c>
      <c r="I4100" s="1">
        <v>0</v>
      </c>
    </row>
    <row r="4101" spans="1:9" x14ac:dyDescent="0.2">
      <c r="A4101" s="1">
        <v>94500172</v>
      </c>
      <c r="B4101" s="3" t="s">
        <v>24</v>
      </c>
      <c r="C4101" s="1">
        <v>45</v>
      </c>
      <c r="D4101" s="1">
        <v>1</v>
      </c>
      <c r="E4101" s="1">
        <v>65700</v>
      </c>
      <c r="F4101" s="1">
        <v>46</v>
      </c>
      <c r="G4101" s="1">
        <v>25663</v>
      </c>
      <c r="H4101" s="1">
        <v>0</v>
      </c>
      <c r="I4101" s="1">
        <v>0</v>
      </c>
    </row>
    <row r="4102" spans="1:9" x14ac:dyDescent="0.2">
      <c r="A4102" s="1">
        <v>94600172</v>
      </c>
      <c r="B4102" s="3" t="s">
        <v>24</v>
      </c>
      <c r="C4102" s="1">
        <v>46</v>
      </c>
      <c r="D4102" s="1">
        <v>1</v>
      </c>
      <c r="E4102" s="1">
        <v>67950</v>
      </c>
      <c r="F4102" s="1">
        <v>46</v>
      </c>
      <c r="G4102" s="1">
        <v>26542</v>
      </c>
      <c r="H4102" s="1">
        <v>0</v>
      </c>
      <c r="I4102" s="1">
        <v>0</v>
      </c>
    </row>
    <row r="4103" spans="1:9" x14ac:dyDescent="0.2">
      <c r="A4103" s="1">
        <v>94700172</v>
      </c>
      <c r="B4103" s="3" t="s">
        <v>24</v>
      </c>
      <c r="C4103" s="1">
        <v>47</v>
      </c>
      <c r="D4103" s="1">
        <v>1</v>
      </c>
      <c r="E4103" s="1">
        <v>70425</v>
      </c>
      <c r="F4103" s="1">
        <v>46</v>
      </c>
      <c r="G4103" s="1">
        <v>27508</v>
      </c>
      <c r="H4103" s="1">
        <v>0</v>
      </c>
      <c r="I4103" s="1">
        <v>0</v>
      </c>
    </row>
    <row r="4104" spans="1:9" x14ac:dyDescent="0.2">
      <c r="A4104" s="1">
        <v>94800172</v>
      </c>
      <c r="B4104" s="3" t="s">
        <v>24</v>
      </c>
      <c r="C4104" s="1">
        <v>48</v>
      </c>
      <c r="D4104" s="1">
        <v>1</v>
      </c>
      <c r="E4104" s="1">
        <v>72900</v>
      </c>
      <c r="F4104" s="1">
        <v>46</v>
      </c>
      <c r="G4104" s="1">
        <v>28476</v>
      </c>
      <c r="H4104" s="1">
        <v>0</v>
      </c>
      <c r="I4104" s="1">
        <v>0</v>
      </c>
    </row>
    <row r="4105" spans="1:9" x14ac:dyDescent="0.2">
      <c r="A4105" s="1">
        <v>94900172</v>
      </c>
      <c r="B4105" s="3" t="s">
        <v>24</v>
      </c>
      <c r="C4105" s="1">
        <v>49</v>
      </c>
      <c r="D4105" s="1">
        <v>1</v>
      </c>
      <c r="E4105" s="1">
        <v>75375</v>
      </c>
      <c r="F4105" s="1">
        <v>46</v>
      </c>
      <c r="G4105" s="1">
        <v>29442</v>
      </c>
      <c r="H4105" s="1">
        <v>0</v>
      </c>
      <c r="I4105" s="1">
        <v>0</v>
      </c>
    </row>
    <row r="4106" spans="1:9" x14ac:dyDescent="0.2">
      <c r="A4106" s="1">
        <v>95000172</v>
      </c>
      <c r="B4106" s="3" t="s">
        <v>24</v>
      </c>
      <c r="C4106" s="1">
        <v>50</v>
      </c>
      <c r="D4106" s="1">
        <v>1</v>
      </c>
      <c r="E4106" s="1">
        <v>77850</v>
      </c>
      <c r="F4106" s="1">
        <v>46</v>
      </c>
      <c r="G4106" s="1">
        <v>30409</v>
      </c>
      <c r="H4106" s="1">
        <v>0</v>
      </c>
      <c r="I4106" s="1">
        <v>0</v>
      </c>
    </row>
    <row r="4107" spans="1:9" x14ac:dyDescent="0.2">
      <c r="A4107" s="1">
        <v>90100173</v>
      </c>
      <c r="B4107" s="3" t="s">
        <v>24</v>
      </c>
      <c r="C4107" s="1">
        <v>1</v>
      </c>
      <c r="D4107" s="1">
        <v>1</v>
      </c>
      <c r="E4107" s="1">
        <v>10800</v>
      </c>
      <c r="F4107" s="1">
        <v>46</v>
      </c>
      <c r="G4107" s="1">
        <v>4218</v>
      </c>
      <c r="H4107" s="1">
        <v>2250</v>
      </c>
      <c r="I4107" s="1">
        <v>0</v>
      </c>
    </row>
    <row r="4108" spans="1:9" x14ac:dyDescent="0.2">
      <c r="A4108" s="1">
        <v>90200173</v>
      </c>
      <c r="B4108" s="3" t="s">
        <v>24</v>
      </c>
      <c r="C4108" s="1">
        <v>2</v>
      </c>
      <c r="D4108" s="1">
        <v>1</v>
      </c>
      <c r="E4108" s="1">
        <v>11475</v>
      </c>
      <c r="F4108" s="1">
        <v>46</v>
      </c>
      <c r="G4108" s="1">
        <v>4482</v>
      </c>
      <c r="H4108" s="1">
        <v>3150</v>
      </c>
      <c r="I4108" s="1">
        <v>2250</v>
      </c>
    </row>
    <row r="4109" spans="1:9" x14ac:dyDescent="0.2">
      <c r="A4109" s="1">
        <v>90300173</v>
      </c>
      <c r="B4109" s="3" t="s">
        <v>24</v>
      </c>
      <c r="C4109" s="1">
        <v>3</v>
      </c>
      <c r="D4109" s="1">
        <v>1</v>
      </c>
      <c r="E4109" s="1">
        <v>12150</v>
      </c>
      <c r="F4109" s="1">
        <v>46</v>
      </c>
      <c r="G4109" s="1">
        <v>4746</v>
      </c>
      <c r="H4109" s="1">
        <v>4050</v>
      </c>
      <c r="I4109" s="1">
        <v>5400</v>
      </c>
    </row>
    <row r="4110" spans="1:9" x14ac:dyDescent="0.2">
      <c r="A4110" s="1">
        <v>90400173</v>
      </c>
      <c r="B4110" s="3" t="s">
        <v>24</v>
      </c>
      <c r="C4110" s="1">
        <v>4</v>
      </c>
      <c r="D4110" s="1">
        <v>1</v>
      </c>
      <c r="E4110" s="1">
        <v>12825</v>
      </c>
      <c r="F4110" s="1">
        <v>46</v>
      </c>
      <c r="G4110" s="1">
        <v>5008</v>
      </c>
      <c r="H4110" s="1">
        <v>4950</v>
      </c>
      <c r="I4110" s="1">
        <v>9450</v>
      </c>
    </row>
    <row r="4111" spans="1:9" x14ac:dyDescent="0.2">
      <c r="A4111" s="1">
        <v>90500173</v>
      </c>
      <c r="B4111" s="3" t="s">
        <v>24</v>
      </c>
      <c r="C4111" s="1">
        <v>5</v>
      </c>
      <c r="D4111" s="1">
        <v>1</v>
      </c>
      <c r="E4111" s="1">
        <v>13500</v>
      </c>
      <c r="F4111" s="1">
        <v>46</v>
      </c>
      <c r="G4111" s="1">
        <v>5272</v>
      </c>
      <c r="H4111" s="1">
        <v>5850</v>
      </c>
      <c r="I4111" s="1">
        <v>14400</v>
      </c>
    </row>
    <row r="4112" spans="1:9" x14ac:dyDescent="0.2">
      <c r="A4112" s="1">
        <v>90600173</v>
      </c>
      <c r="B4112" s="3" t="s">
        <v>24</v>
      </c>
      <c r="C4112" s="1">
        <v>6</v>
      </c>
      <c r="D4112" s="1">
        <v>1</v>
      </c>
      <c r="E4112" s="1">
        <v>14175</v>
      </c>
      <c r="F4112" s="1">
        <v>46</v>
      </c>
      <c r="G4112" s="1">
        <v>5536</v>
      </c>
      <c r="H4112" s="1">
        <v>7350</v>
      </c>
      <c r="I4112" s="1">
        <v>20250</v>
      </c>
    </row>
    <row r="4113" spans="1:9" x14ac:dyDescent="0.2">
      <c r="A4113" s="1">
        <v>90700173</v>
      </c>
      <c r="B4113" s="3" t="s">
        <v>24</v>
      </c>
      <c r="C4113" s="1">
        <v>7</v>
      </c>
      <c r="D4113" s="1">
        <v>1</v>
      </c>
      <c r="E4113" s="1">
        <v>15186</v>
      </c>
      <c r="F4113" s="1">
        <v>46</v>
      </c>
      <c r="G4113" s="1">
        <v>5931</v>
      </c>
      <c r="H4113" s="1">
        <v>8850</v>
      </c>
      <c r="I4113" s="1">
        <v>27600</v>
      </c>
    </row>
    <row r="4114" spans="1:9" x14ac:dyDescent="0.2">
      <c r="A4114" s="1">
        <v>90800173</v>
      </c>
      <c r="B4114" s="3" t="s">
        <v>24</v>
      </c>
      <c r="C4114" s="1">
        <v>8</v>
      </c>
      <c r="D4114" s="1">
        <v>1</v>
      </c>
      <c r="E4114" s="1">
        <v>16200</v>
      </c>
      <c r="F4114" s="1">
        <v>46</v>
      </c>
      <c r="G4114" s="1">
        <v>6327</v>
      </c>
      <c r="H4114" s="1">
        <v>10350</v>
      </c>
      <c r="I4114" s="1">
        <v>36450</v>
      </c>
    </row>
    <row r="4115" spans="1:9" x14ac:dyDescent="0.2">
      <c r="A4115" s="1">
        <v>90900173</v>
      </c>
      <c r="B4115" s="3" t="s">
        <v>24</v>
      </c>
      <c r="C4115" s="1">
        <v>9</v>
      </c>
      <c r="D4115" s="1">
        <v>1</v>
      </c>
      <c r="E4115" s="1">
        <v>17211</v>
      </c>
      <c r="F4115" s="1">
        <v>46</v>
      </c>
      <c r="G4115" s="1">
        <v>6723</v>
      </c>
      <c r="H4115" s="1">
        <v>11850</v>
      </c>
      <c r="I4115" s="1">
        <v>46800</v>
      </c>
    </row>
    <row r="4116" spans="1:9" x14ac:dyDescent="0.2">
      <c r="A4116" s="1">
        <v>91000173</v>
      </c>
      <c r="B4116" s="3" t="s">
        <v>24</v>
      </c>
      <c r="C4116" s="1">
        <v>10</v>
      </c>
      <c r="D4116" s="1">
        <v>1</v>
      </c>
      <c r="E4116" s="1">
        <v>18225</v>
      </c>
      <c r="F4116" s="1">
        <v>46</v>
      </c>
      <c r="G4116" s="1">
        <v>7119</v>
      </c>
      <c r="H4116" s="1">
        <v>14250</v>
      </c>
      <c r="I4116" s="1">
        <v>58650</v>
      </c>
    </row>
    <row r="4117" spans="1:9" x14ac:dyDescent="0.2">
      <c r="A4117" s="1">
        <v>91100173</v>
      </c>
      <c r="B4117" s="3" t="s">
        <v>24</v>
      </c>
      <c r="C4117" s="1">
        <v>11</v>
      </c>
      <c r="D4117" s="1">
        <v>1</v>
      </c>
      <c r="E4117" s="1">
        <v>19236</v>
      </c>
      <c r="F4117" s="1">
        <v>46</v>
      </c>
      <c r="G4117" s="1">
        <v>7513</v>
      </c>
      <c r="H4117" s="1">
        <v>16650</v>
      </c>
      <c r="I4117" s="1">
        <v>72900</v>
      </c>
    </row>
    <row r="4118" spans="1:9" x14ac:dyDescent="0.2">
      <c r="A4118" s="1">
        <v>91200173</v>
      </c>
      <c r="B4118" s="3" t="s">
        <v>24</v>
      </c>
      <c r="C4118" s="1">
        <v>12</v>
      </c>
      <c r="D4118" s="1">
        <v>1</v>
      </c>
      <c r="E4118" s="1">
        <v>20586</v>
      </c>
      <c r="F4118" s="1">
        <v>46</v>
      </c>
      <c r="G4118" s="1">
        <v>8040</v>
      </c>
      <c r="H4118" s="1">
        <v>19050</v>
      </c>
      <c r="I4118" s="1">
        <v>89550</v>
      </c>
    </row>
    <row r="4119" spans="1:9" x14ac:dyDescent="0.2">
      <c r="A4119" s="1">
        <v>91300173</v>
      </c>
      <c r="B4119" s="3" t="s">
        <v>24</v>
      </c>
      <c r="C4119" s="1">
        <v>13</v>
      </c>
      <c r="D4119" s="1">
        <v>1</v>
      </c>
      <c r="E4119" s="1">
        <v>21936</v>
      </c>
      <c r="F4119" s="1">
        <v>46</v>
      </c>
      <c r="G4119" s="1">
        <v>8568</v>
      </c>
      <c r="H4119" s="1">
        <v>21450</v>
      </c>
      <c r="I4119" s="1">
        <v>108600</v>
      </c>
    </row>
    <row r="4120" spans="1:9" x14ac:dyDescent="0.2">
      <c r="A4120" s="1">
        <v>91400173</v>
      </c>
      <c r="B4120" s="3" t="s">
        <v>24</v>
      </c>
      <c r="C4120" s="1">
        <v>14</v>
      </c>
      <c r="D4120" s="1">
        <v>1</v>
      </c>
      <c r="E4120" s="1">
        <v>23286</v>
      </c>
      <c r="F4120" s="1">
        <v>46</v>
      </c>
      <c r="G4120" s="1">
        <v>9096</v>
      </c>
      <c r="H4120" s="1">
        <v>25050</v>
      </c>
      <c r="I4120" s="1">
        <v>130050</v>
      </c>
    </row>
    <row r="4121" spans="1:9" x14ac:dyDescent="0.2">
      <c r="A4121" s="1">
        <v>91500173</v>
      </c>
      <c r="B4121" s="3" t="s">
        <v>24</v>
      </c>
      <c r="C4121" s="1">
        <v>15</v>
      </c>
      <c r="D4121" s="1">
        <v>1</v>
      </c>
      <c r="E4121" s="1">
        <v>24636</v>
      </c>
      <c r="F4121" s="1">
        <v>46</v>
      </c>
      <c r="G4121" s="1">
        <v>9622</v>
      </c>
      <c r="H4121" s="1">
        <v>28650</v>
      </c>
      <c r="I4121" s="1">
        <v>155100</v>
      </c>
    </row>
    <row r="4122" spans="1:9" x14ac:dyDescent="0.2">
      <c r="A4122" s="1">
        <v>91600173</v>
      </c>
      <c r="B4122" s="3" t="s">
        <v>24</v>
      </c>
      <c r="C4122" s="1">
        <v>16</v>
      </c>
      <c r="D4122" s="1">
        <v>1</v>
      </c>
      <c r="E4122" s="1">
        <v>25986</v>
      </c>
      <c r="F4122" s="1">
        <v>46</v>
      </c>
      <c r="G4122" s="1">
        <v>10150</v>
      </c>
      <c r="H4122" s="1">
        <v>32250</v>
      </c>
      <c r="I4122" s="1">
        <v>183750</v>
      </c>
    </row>
    <row r="4123" spans="1:9" x14ac:dyDescent="0.2">
      <c r="A4123" s="1">
        <v>91700173</v>
      </c>
      <c r="B4123" s="3" t="s">
        <v>24</v>
      </c>
      <c r="C4123" s="1">
        <v>17</v>
      </c>
      <c r="D4123" s="1">
        <v>1</v>
      </c>
      <c r="E4123" s="1">
        <v>27675</v>
      </c>
      <c r="F4123" s="1">
        <v>46</v>
      </c>
      <c r="G4123" s="1">
        <v>10810</v>
      </c>
      <c r="H4123" s="1">
        <v>35850</v>
      </c>
      <c r="I4123" s="1">
        <v>216000</v>
      </c>
    </row>
    <row r="4124" spans="1:9" x14ac:dyDescent="0.2">
      <c r="A4124" s="1">
        <v>91800173</v>
      </c>
      <c r="B4124" s="3" t="s">
        <v>24</v>
      </c>
      <c r="C4124" s="1">
        <v>18</v>
      </c>
      <c r="D4124" s="1">
        <v>1</v>
      </c>
      <c r="E4124" s="1">
        <v>29361</v>
      </c>
      <c r="F4124" s="1">
        <v>46</v>
      </c>
      <c r="G4124" s="1">
        <v>11469</v>
      </c>
      <c r="H4124" s="1">
        <v>40950</v>
      </c>
      <c r="I4124" s="1">
        <v>251850</v>
      </c>
    </row>
    <row r="4125" spans="1:9" x14ac:dyDescent="0.2">
      <c r="A4125" s="1">
        <v>91900173</v>
      </c>
      <c r="B4125" s="3" t="s">
        <v>24</v>
      </c>
      <c r="C4125" s="1">
        <v>19</v>
      </c>
      <c r="D4125" s="1">
        <v>1</v>
      </c>
      <c r="E4125" s="1">
        <v>31050</v>
      </c>
      <c r="F4125" s="1">
        <v>46</v>
      </c>
      <c r="G4125" s="1">
        <v>12127</v>
      </c>
      <c r="H4125" s="1">
        <v>46050</v>
      </c>
      <c r="I4125" s="1">
        <v>292800</v>
      </c>
    </row>
    <row r="4126" spans="1:9" x14ac:dyDescent="0.2">
      <c r="A4126" s="1">
        <v>92000173</v>
      </c>
      <c r="B4126" s="3" t="s">
        <v>24</v>
      </c>
      <c r="C4126" s="1">
        <v>20</v>
      </c>
      <c r="D4126" s="1">
        <v>1</v>
      </c>
      <c r="E4126" s="1">
        <v>32736</v>
      </c>
      <c r="F4126" s="1">
        <v>46</v>
      </c>
      <c r="G4126" s="1">
        <v>12787</v>
      </c>
      <c r="H4126" s="1">
        <v>51150</v>
      </c>
      <c r="I4126" s="1">
        <v>338850</v>
      </c>
    </row>
    <row r="4127" spans="1:9" x14ac:dyDescent="0.2">
      <c r="A4127" s="1">
        <v>92100173</v>
      </c>
      <c r="B4127" s="3" t="s">
        <v>24</v>
      </c>
      <c r="C4127" s="1">
        <v>21</v>
      </c>
      <c r="D4127" s="1">
        <v>1</v>
      </c>
      <c r="E4127" s="1">
        <v>34425</v>
      </c>
      <c r="F4127" s="1">
        <v>46</v>
      </c>
      <c r="G4127" s="1">
        <v>13446</v>
      </c>
      <c r="H4127" s="1">
        <v>56250</v>
      </c>
      <c r="I4127" s="1">
        <v>390000</v>
      </c>
    </row>
    <row r="4128" spans="1:9" x14ac:dyDescent="0.2">
      <c r="A4128" s="1">
        <v>92200173</v>
      </c>
      <c r="B4128" s="3" t="s">
        <v>24</v>
      </c>
      <c r="C4128" s="1">
        <v>22</v>
      </c>
      <c r="D4128" s="1">
        <v>1</v>
      </c>
      <c r="E4128" s="1">
        <v>36450</v>
      </c>
      <c r="F4128" s="1">
        <v>46</v>
      </c>
      <c r="G4128" s="1">
        <v>14238</v>
      </c>
      <c r="H4128" s="1">
        <v>63150</v>
      </c>
      <c r="I4128" s="1">
        <v>446250</v>
      </c>
    </row>
    <row r="4129" spans="1:9" x14ac:dyDescent="0.2">
      <c r="A4129" s="1">
        <v>92300173</v>
      </c>
      <c r="B4129" s="3" t="s">
        <v>24</v>
      </c>
      <c r="C4129" s="1">
        <v>23</v>
      </c>
      <c r="D4129" s="1">
        <v>1</v>
      </c>
      <c r="E4129" s="1">
        <v>38475</v>
      </c>
      <c r="F4129" s="1">
        <v>46</v>
      </c>
      <c r="G4129" s="1">
        <v>15028</v>
      </c>
      <c r="H4129" s="1">
        <v>70050</v>
      </c>
      <c r="I4129" s="1">
        <v>509400</v>
      </c>
    </row>
    <row r="4130" spans="1:9" x14ac:dyDescent="0.2">
      <c r="A4130" s="1">
        <v>92400173</v>
      </c>
      <c r="B4130" s="3" t="s">
        <v>24</v>
      </c>
      <c r="C4130" s="1">
        <v>24</v>
      </c>
      <c r="D4130" s="1">
        <v>1</v>
      </c>
      <c r="E4130" s="1">
        <v>40500</v>
      </c>
      <c r="F4130" s="1">
        <v>46</v>
      </c>
      <c r="G4130" s="1">
        <v>15819</v>
      </c>
      <c r="H4130" s="1">
        <v>76950</v>
      </c>
      <c r="I4130" s="1">
        <v>579450</v>
      </c>
    </row>
    <row r="4131" spans="1:9" x14ac:dyDescent="0.2">
      <c r="A4131" s="1">
        <v>92500173</v>
      </c>
      <c r="B4131" s="3" t="s">
        <v>24</v>
      </c>
      <c r="C4131" s="1">
        <v>25</v>
      </c>
      <c r="D4131" s="1">
        <v>1</v>
      </c>
      <c r="E4131" s="1">
        <v>42525</v>
      </c>
      <c r="F4131" s="1">
        <v>46</v>
      </c>
      <c r="G4131" s="1">
        <v>16611</v>
      </c>
      <c r="H4131" s="1">
        <v>83850</v>
      </c>
      <c r="I4131" s="1">
        <v>656400</v>
      </c>
    </row>
    <row r="4132" spans="1:9" x14ac:dyDescent="0.2">
      <c r="A4132" s="1">
        <v>92600173</v>
      </c>
      <c r="B4132" s="3" t="s">
        <v>24</v>
      </c>
      <c r="C4132" s="1">
        <v>26</v>
      </c>
      <c r="D4132" s="1">
        <v>1</v>
      </c>
      <c r="E4132" s="1">
        <v>44550</v>
      </c>
      <c r="F4132" s="1">
        <v>46</v>
      </c>
      <c r="G4132" s="1">
        <v>17401</v>
      </c>
      <c r="H4132" s="1">
        <v>92850</v>
      </c>
      <c r="I4132" s="1">
        <v>740250</v>
      </c>
    </row>
    <row r="4133" spans="1:9" x14ac:dyDescent="0.2">
      <c r="A4133" s="1">
        <v>92700173</v>
      </c>
      <c r="B4133" s="3" t="s">
        <v>24</v>
      </c>
      <c r="C4133" s="1">
        <v>27</v>
      </c>
      <c r="D4133" s="1">
        <v>1</v>
      </c>
      <c r="E4133" s="1">
        <v>46911</v>
      </c>
      <c r="F4133" s="1">
        <v>46</v>
      </c>
      <c r="G4133" s="1">
        <v>18324</v>
      </c>
      <c r="H4133" s="1">
        <v>101850</v>
      </c>
      <c r="I4133" s="1">
        <v>833100</v>
      </c>
    </row>
    <row r="4134" spans="1:9" x14ac:dyDescent="0.2">
      <c r="A4134" s="1">
        <v>92800173</v>
      </c>
      <c r="B4134" s="3" t="s">
        <v>24</v>
      </c>
      <c r="C4134" s="1">
        <v>28</v>
      </c>
      <c r="D4134" s="1">
        <v>1</v>
      </c>
      <c r="E4134" s="1">
        <v>49275</v>
      </c>
      <c r="F4134" s="1">
        <v>46</v>
      </c>
      <c r="G4134" s="1">
        <v>19248</v>
      </c>
      <c r="H4134" s="1">
        <v>110850</v>
      </c>
      <c r="I4134" s="1">
        <v>934950</v>
      </c>
    </row>
    <row r="4135" spans="1:9" x14ac:dyDescent="0.2">
      <c r="A4135" s="1">
        <v>92900173</v>
      </c>
      <c r="B4135" s="3" t="s">
        <v>24</v>
      </c>
      <c r="C4135" s="1">
        <v>29</v>
      </c>
      <c r="D4135" s="1">
        <v>1</v>
      </c>
      <c r="E4135" s="1">
        <v>51636</v>
      </c>
      <c r="F4135" s="1">
        <v>46</v>
      </c>
      <c r="G4135" s="1">
        <v>20169</v>
      </c>
      <c r="H4135" s="1">
        <v>119850</v>
      </c>
      <c r="I4135" s="1">
        <v>1045800</v>
      </c>
    </row>
    <row r="4136" spans="1:9" x14ac:dyDescent="0.2">
      <c r="A4136" s="1">
        <v>93000173</v>
      </c>
      <c r="B4136" s="3" t="s">
        <v>24</v>
      </c>
      <c r="C4136" s="1">
        <v>30</v>
      </c>
      <c r="D4136" s="1">
        <v>1</v>
      </c>
      <c r="E4136" s="1">
        <v>54000</v>
      </c>
      <c r="F4136" s="1">
        <v>46</v>
      </c>
      <c r="G4136" s="1">
        <v>21093</v>
      </c>
      <c r="H4136" s="1">
        <v>131250</v>
      </c>
      <c r="I4136" s="1">
        <v>1165650</v>
      </c>
    </row>
    <row r="4137" spans="1:9" x14ac:dyDescent="0.2">
      <c r="A4137" s="1">
        <v>93100173</v>
      </c>
      <c r="B4137" s="3" t="s">
        <v>24</v>
      </c>
      <c r="C4137" s="1">
        <v>31</v>
      </c>
      <c r="D4137" s="1">
        <v>1</v>
      </c>
      <c r="E4137" s="1">
        <v>56361</v>
      </c>
      <c r="F4137" s="1">
        <v>46</v>
      </c>
      <c r="G4137" s="1">
        <v>22015</v>
      </c>
      <c r="H4137" s="1">
        <v>142650</v>
      </c>
      <c r="I4137" s="1">
        <v>1296900</v>
      </c>
    </row>
    <row r="4138" spans="1:9" x14ac:dyDescent="0.2">
      <c r="A4138" s="1">
        <v>93200173</v>
      </c>
      <c r="B4138" s="3" t="s">
        <v>24</v>
      </c>
      <c r="C4138" s="1">
        <v>32</v>
      </c>
      <c r="D4138" s="1">
        <v>1</v>
      </c>
      <c r="E4138" s="1">
        <v>59061</v>
      </c>
      <c r="F4138" s="1">
        <v>46</v>
      </c>
      <c r="G4138" s="1">
        <v>23070</v>
      </c>
      <c r="H4138" s="1">
        <v>154050</v>
      </c>
      <c r="I4138" s="1">
        <v>1439550</v>
      </c>
    </row>
    <row r="4139" spans="1:9" x14ac:dyDescent="0.2">
      <c r="A4139" s="1">
        <v>93300173</v>
      </c>
      <c r="B4139" s="3" t="s">
        <v>24</v>
      </c>
      <c r="C4139" s="1">
        <v>33</v>
      </c>
      <c r="D4139" s="1">
        <v>1</v>
      </c>
      <c r="E4139" s="1">
        <v>61761</v>
      </c>
      <c r="F4139" s="1">
        <v>46</v>
      </c>
      <c r="G4139" s="1">
        <v>24124</v>
      </c>
      <c r="H4139" s="1">
        <v>165450</v>
      </c>
      <c r="I4139" s="1">
        <v>1593600</v>
      </c>
    </row>
    <row r="4140" spans="1:9" x14ac:dyDescent="0.2">
      <c r="A4140" s="1">
        <v>93400173</v>
      </c>
      <c r="B4140" s="3" t="s">
        <v>24</v>
      </c>
      <c r="C4140" s="1">
        <v>34</v>
      </c>
      <c r="D4140" s="1">
        <v>1</v>
      </c>
      <c r="E4140" s="1">
        <v>64461</v>
      </c>
      <c r="F4140" s="1">
        <v>46</v>
      </c>
      <c r="G4140" s="1">
        <v>25179</v>
      </c>
      <c r="H4140" s="1">
        <v>179550</v>
      </c>
      <c r="I4140" s="1">
        <v>1759050</v>
      </c>
    </row>
    <row r="4141" spans="1:9" x14ac:dyDescent="0.2">
      <c r="A4141" s="1">
        <v>93500173</v>
      </c>
      <c r="B4141" s="3" t="s">
        <v>24</v>
      </c>
      <c r="C4141" s="1">
        <v>35</v>
      </c>
      <c r="D4141" s="1">
        <v>1</v>
      </c>
      <c r="E4141" s="1">
        <v>67161</v>
      </c>
      <c r="F4141" s="1">
        <v>46</v>
      </c>
      <c r="G4141" s="1">
        <v>26233</v>
      </c>
      <c r="H4141" s="1">
        <v>193650</v>
      </c>
      <c r="I4141" s="1">
        <v>1938600</v>
      </c>
    </row>
    <row r="4142" spans="1:9" x14ac:dyDescent="0.2">
      <c r="A4142" s="1">
        <v>93600173</v>
      </c>
      <c r="B4142" s="3" t="s">
        <v>24</v>
      </c>
      <c r="C4142" s="1">
        <v>36</v>
      </c>
      <c r="D4142" s="1">
        <v>1</v>
      </c>
      <c r="E4142" s="1">
        <v>69861</v>
      </c>
      <c r="F4142" s="1">
        <v>46</v>
      </c>
      <c r="G4142" s="1">
        <v>27288</v>
      </c>
      <c r="H4142" s="1">
        <v>207750</v>
      </c>
      <c r="I4142" s="1">
        <v>2132250</v>
      </c>
    </row>
    <row r="4143" spans="1:9" x14ac:dyDescent="0.2">
      <c r="A4143" s="1">
        <v>93700173</v>
      </c>
      <c r="B4143" s="3" t="s">
        <v>24</v>
      </c>
      <c r="C4143" s="1">
        <v>37</v>
      </c>
      <c r="D4143" s="1">
        <v>1</v>
      </c>
      <c r="E4143" s="1">
        <v>72900</v>
      </c>
      <c r="F4143" s="1">
        <v>46</v>
      </c>
      <c r="G4143" s="1">
        <v>28476</v>
      </c>
      <c r="H4143" s="1">
        <v>221850</v>
      </c>
      <c r="I4143" s="1">
        <v>2340000</v>
      </c>
    </row>
    <row r="4144" spans="1:9" x14ac:dyDescent="0.2">
      <c r="A4144" s="1">
        <v>93800173</v>
      </c>
      <c r="B4144" s="3" t="s">
        <v>24</v>
      </c>
      <c r="C4144" s="1">
        <v>38</v>
      </c>
      <c r="D4144" s="1">
        <v>1</v>
      </c>
      <c r="E4144" s="1">
        <v>75936</v>
      </c>
      <c r="F4144" s="1">
        <v>46</v>
      </c>
      <c r="G4144" s="1">
        <v>29662</v>
      </c>
      <c r="H4144" s="1">
        <v>238950</v>
      </c>
      <c r="I4144" s="1">
        <v>2561850</v>
      </c>
    </row>
    <row r="4145" spans="1:9" x14ac:dyDescent="0.2">
      <c r="A4145" s="1">
        <v>93900173</v>
      </c>
      <c r="B4145" s="3" t="s">
        <v>24</v>
      </c>
      <c r="C4145" s="1">
        <v>39</v>
      </c>
      <c r="D4145" s="1">
        <v>1</v>
      </c>
      <c r="E4145" s="1">
        <v>78975</v>
      </c>
      <c r="F4145" s="1">
        <v>46</v>
      </c>
      <c r="G4145" s="1">
        <v>30849</v>
      </c>
      <c r="H4145" s="1">
        <v>256050</v>
      </c>
      <c r="I4145" s="1">
        <v>2800800</v>
      </c>
    </row>
    <row r="4146" spans="1:9" x14ac:dyDescent="0.2">
      <c r="A4146" s="1">
        <v>94000173</v>
      </c>
      <c r="B4146" s="3" t="s">
        <v>24</v>
      </c>
      <c r="C4146" s="1">
        <v>40</v>
      </c>
      <c r="D4146" s="1">
        <v>1</v>
      </c>
      <c r="E4146" s="1">
        <v>82011</v>
      </c>
      <c r="F4146" s="1">
        <v>46</v>
      </c>
      <c r="G4146" s="1">
        <v>32035</v>
      </c>
      <c r="H4146" s="1">
        <v>273150</v>
      </c>
      <c r="I4146" s="1">
        <v>3056850</v>
      </c>
    </row>
    <row r="4147" spans="1:9" x14ac:dyDescent="0.2">
      <c r="A4147" s="1">
        <v>94100173</v>
      </c>
      <c r="B4147" s="3" t="s">
        <v>24</v>
      </c>
      <c r="C4147" s="1">
        <v>41</v>
      </c>
      <c r="D4147" s="1">
        <v>1</v>
      </c>
      <c r="E4147" s="1">
        <v>85050</v>
      </c>
      <c r="F4147" s="1">
        <v>46</v>
      </c>
      <c r="G4147" s="1">
        <v>33222</v>
      </c>
      <c r="H4147" s="1">
        <v>290250</v>
      </c>
      <c r="I4147" s="1">
        <v>3330000</v>
      </c>
    </row>
    <row r="4148" spans="1:9" x14ac:dyDescent="0.2">
      <c r="A4148" s="1">
        <v>94200173</v>
      </c>
      <c r="B4148" s="3" t="s">
        <v>24</v>
      </c>
      <c r="C4148" s="1">
        <v>42</v>
      </c>
      <c r="D4148" s="1">
        <v>1</v>
      </c>
      <c r="E4148" s="1">
        <v>88425</v>
      </c>
      <c r="F4148" s="1">
        <v>46</v>
      </c>
      <c r="G4148" s="1">
        <v>34540</v>
      </c>
      <c r="H4148" s="1">
        <v>310650</v>
      </c>
      <c r="I4148" s="1">
        <v>3620250</v>
      </c>
    </row>
    <row r="4149" spans="1:9" x14ac:dyDescent="0.2">
      <c r="A4149" s="1">
        <v>94300173</v>
      </c>
      <c r="B4149" s="3" t="s">
        <v>24</v>
      </c>
      <c r="C4149" s="1">
        <v>43</v>
      </c>
      <c r="D4149" s="1">
        <v>1</v>
      </c>
      <c r="E4149" s="1">
        <v>91800</v>
      </c>
      <c r="F4149" s="1">
        <v>46</v>
      </c>
      <c r="G4149" s="1">
        <v>35859</v>
      </c>
      <c r="H4149" s="1">
        <v>331050</v>
      </c>
      <c r="I4149" s="1">
        <v>3930900</v>
      </c>
    </row>
    <row r="4150" spans="1:9" x14ac:dyDescent="0.2">
      <c r="A4150" s="1">
        <v>94400173</v>
      </c>
      <c r="B4150" s="3" t="s">
        <v>24</v>
      </c>
      <c r="C4150" s="1">
        <v>44</v>
      </c>
      <c r="D4150" s="1">
        <v>1</v>
      </c>
      <c r="E4150" s="1">
        <v>95175</v>
      </c>
      <c r="F4150" s="1">
        <v>46</v>
      </c>
      <c r="G4150" s="1">
        <v>37177</v>
      </c>
      <c r="H4150" s="1">
        <v>351450</v>
      </c>
      <c r="I4150" s="1">
        <v>4261950</v>
      </c>
    </row>
    <row r="4151" spans="1:9" x14ac:dyDescent="0.2">
      <c r="A4151" s="1">
        <v>94500173</v>
      </c>
      <c r="B4151" s="3" t="s">
        <v>24</v>
      </c>
      <c r="C4151" s="1">
        <v>45</v>
      </c>
      <c r="D4151" s="1">
        <v>1</v>
      </c>
      <c r="E4151" s="1">
        <v>98550</v>
      </c>
      <c r="F4151" s="1">
        <v>46</v>
      </c>
      <c r="G4151" s="1">
        <v>38496</v>
      </c>
      <c r="H4151" s="1">
        <v>371850</v>
      </c>
      <c r="I4151" s="1">
        <v>4613400</v>
      </c>
    </row>
    <row r="4152" spans="1:9" x14ac:dyDescent="0.2">
      <c r="A4152" s="1">
        <v>94600173</v>
      </c>
      <c r="B4152" s="3" t="s">
        <v>24</v>
      </c>
      <c r="C4152" s="1">
        <v>46</v>
      </c>
      <c r="D4152" s="1">
        <v>1</v>
      </c>
      <c r="E4152" s="1">
        <v>101925</v>
      </c>
      <c r="F4152" s="1">
        <v>46</v>
      </c>
      <c r="G4152" s="1">
        <v>39813</v>
      </c>
      <c r="H4152" s="1">
        <v>395850</v>
      </c>
      <c r="I4152" s="1">
        <v>4985250</v>
      </c>
    </row>
    <row r="4153" spans="1:9" x14ac:dyDescent="0.2">
      <c r="A4153" s="1">
        <v>94700173</v>
      </c>
      <c r="B4153" s="3" t="s">
        <v>24</v>
      </c>
      <c r="C4153" s="1">
        <v>47</v>
      </c>
      <c r="D4153" s="1">
        <v>1</v>
      </c>
      <c r="E4153" s="1">
        <v>105636</v>
      </c>
      <c r="F4153" s="1">
        <v>46</v>
      </c>
      <c r="G4153" s="1">
        <v>41263</v>
      </c>
      <c r="H4153" s="1">
        <v>419850</v>
      </c>
      <c r="I4153" s="1">
        <v>5381100</v>
      </c>
    </row>
    <row r="4154" spans="1:9" x14ac:dyDescent="0.2">
      <c r="A4154" s="1">
        <v>94800173</v>
      </c>
      <c r="B4154" s="3" t="s">
        <v>24</v>
      </c>
      <c r="C4154" s="1">
        <v>48</v>
      </c>
      <c r="D4154" s="1">
        <v>1</v>
      </c>
      <c r="E4154" s="1">
        <v>109350</v>
      </c>
      <c r="F4154" s="1">
        <v>46</v>
      </c>
      <c r="G4154" s="1">
        <v>42714</v>
      </c>
      <c r="H4154" s="1">
        <v>443850</v>
      </c>
      <c r="I4154" s="1">
        <v>5800950</v>
      </c>
    </row>
    <row r="4155" spans="1:9" x14ac:dyDescent="0.2">
      <c r="A4155" s="1">
        <v>94900173</v>
      </c>
      <c r="B4155" s="3" t="s">
        <v>24</v>
      </c>
      <c r="C4155" s="1">
        <v>49</v>
      </c>
      <c r="D4155" s="1">
        <v>1</v>
      </c>
      <c r="E4155" s="1">
        <v>113061</v>
      </c>
      <c r="F4155" s="1">
        <v>46</v>
      </c>
      <c r="G4155" s="1">
        <v>44163</v>
      </c>
      <c r="H4155" s="1">
        <v>467850</v>
      </c>
      <c r="I4155" s="1">
        <v>6244800</v>
      </c>
    </row>
    <row r="4156" spans="1:9" x14ac:dyDescent="0.2">
      <c r="A4156" s="1">
        <v>95000173</v>
      </c>
      <c r="B4156" s="3" t="s">
        <v>24</v>
      </c>
      <c r="C4156" s="1">
        <v>50</v>
      </c>
      <c r="D4156" s="1">
        <v>1</v>
      </c>
      <c r="E4156" s="1">
        <v>116775</v>
      </c>
      <c r="F4156" s="1">
        <v>46</v>
      </c>
      <c r="G4156" s="1">
        <v>45615</v>
      </c>
      <c r="H4156" s="1">
        <v>495750</v>
      </c>
      <c r="I4156" s="1">
        <v>6712650</v>
      </c>
    </row>
    <row r="4157" spans="1:9" x14ac:dyDescent="0.2">
      <c r="A4157" s="1">
        <v>90100174</v>
      </c>
      <c r="B4157" s="3" t="s">
        <v>24</v>
      </c>
      <c r="C4157" s="1">
        <v>1</v>
      </c>
      <c r="D4157" s="1">
        <v>1</v>
      </c>
      <c r="E4157" s="1">
        <v>19200</v>
      </c>
      <c r="F4157" s="1">
        <v>46</v>
      </c>
      <c r="G4157" s="1">
        <v>7500</v>
      </c>
      <c r="H4157" s="1">
        <v>3948</v>
      </c>
      <c r="I4157" s="1">
        <v>0</v>
      </c>
    </row>
    <row r="4158" spans="1:9" x14ac:dyDescent="0.2">
      <c r="A4158" s="1">
        <v>90200174</v>
      </c>
      <c r="B4158" s="3" t="s">
        <v>24</v>
      </c>
      <c r="C4158" s="1">
        <v>2</v>
      </c>
      <c r="D4158" s="1">
        <v>1</v>
      </c>
      <c r="E4158" s="1">
        <v>20400</v>
      </c>
      <c r="F4158" s="1">
        <v>46</v>
      </c>
      <c r="G4158" s="1">
        <v>7968</v>
      </c>
      <c r="H4158" s="1">
        <v>5528</v>
      </c>
      <c r="I4158" s="1">
        <v>3948</v>
      </c>
    </row>
    <row r="4159" spans="1:9" x14ac:dyDescent="0.2">
      <c r="A4159" s="1">
        <v>90300174</v>
      </c>
      <c r="B4159" s="3" t="s">
        <v>24</v>
      </c>
      <c r="C4159" s="1">
        <v>3</v>
      </c>
      <c r="D4159" s="1">
        <v>1</v>
      </c>
      <c r="E4159" s="1">
        <v>21600</v>
      </c>
      <c r="F4159" s="1">
        <v>46</v>
      </c>
      <c r="G4159" s="1">
        <v>8437</v>
      </c>
      <c r="H4159" s="1">
        <v>7107</v>
      </c>
      <c r="I4159" s="1">
        <v>9476</v>
      </c>
    </row>
    <row r="4160" spans="1:9" x14ac:dyDescent="0.2">
      <c r="A4160" s="1">
        <v>90400174</v>
      </c>
      <c r="B4160" s="3" t="s">
        <v>24</v>
      </c>
      <c r="C4160" s="1">
        <v>4</v>
      </c>
      <c r="D4160" s="1">
        <v>1</v>
      </c>
      <c r="E4160" s="1">
        <v>22800</v>
      </c>
      <c r="F4160" s="1">
        <v>46</v>
      </c>
      <c r="G4160" s="1">
        <v>8905</v>
      </c>
      <c r="H4160" s="1">
        <v>8687</v>
      </c>
      <c r="I4160" s="1">
        <v>16583</v>
      </c>
    </row>
    <row r="4161" spans="1:9" x14ac:dyDescent="0.2">
      <c r="A4161" s="1">
        <v>90500174</v>
      </c>
      <c r="B4161" s="3" t="s">
        <v>24</v>
      </c>
      <c r="C4161" s="1">
        <v>5</v>
      </c>
      <c r="D4161" s="1">
        <v>1</v>
      </c>
      <c r="E4161" s="1">
        <v>24000</v>
      </c>
      <c r="F4161" s="1">
        <v>46</v>
      </c>
      <c r="G4161" s="1">
        <v>9375</v>
      </c>
      <c r="H4161" s="1">
        <v>10266</v>
      </c>
      <c r="I4161" s="1">
        <v>25270</v>
      </c>
    </row>
    <row r="4162" spans="1:9" x14ac:dyDescent="0.2">
      <c r="A4162" s="1">
        <v>90600174</v>
      </c>
      <c r="B4162" s="3" t="s">
        <v>24</v>
      </c>
      <c r="C4162" s="1">
        <v>6</v>
      </c>
      <c r="D4162" s="1">
        <v>1</v>
      </c>
      <c r="E4162" s="1">
        <v>25200</v>
      </c>
      <c r="F4162" s="1">
        <v>46</v>
      </c>
      <c r="G4162" s="1">
        <v>9843</v>
      </c>
      <c r="H4162" s="1">
        <v>12899</v>
      </c>
      <c r="I4162" s="1">
        <v>35536</v>
      </c>
    </row>
    <row r="4163" spans="1:9" x14ac:dyDescent="0.2">
      <c r="A4163" s="1">
        <v>90700174</v>
      </c>
      <c r="B4163" s="3" t="s">
        <v>24</v>
      </c>
      <c r="C4163" s="1">
        <v>7</v>
      </c>
      <c r="D4163" s="1">
        <v>1</v>
      </c>
      <c r="E4163" s="1">
        <v>27000</v>
      </c>
      <c r="F4163" s="1">
        <v>46</v>
      </c>
      <c r="G4163" s="1">
        <v>10546</v>
      </c>
      <c r="H4163" s="1">
        <v>15531</v>
      </c>
      <c r="I4163" s="1">
        <v>48435</v>
      </c>
    </row>
    <row r="4164" spans="1:9" x14ac:dyDescent="0.2">
      <c r="A4164" s="1">
        <v>90800174</v>
      </c>
      <c r="B4164" s="3" t="s">
        <v>24</v>
      </c>
      <c r="C4164" s="1">
        <v>8</v>
      </c>
      <c r="D4164" s="1">
        <v>1</v>
      </c>
      <c r="E4164" s="1">
        <v>28800</v>
      </c>
      <c r="F4164" s="1">
        <v>46</v>
      </c>
      <c r="G4164" s="1">
        <v>11250</v>
      </c>
      <c r="H4164" s="1">
        <v>18164</v>
      </c>
      <c r="I4164" s="1">
        <v>63966</v>
      </c>
    </row>
    <row r="4165" spans="1:9" x14ac:dyDescent="0.2">
      <c r="A4165" s="1">
        <v>90900174</v>
      </c>
      <c r="B4165" s="3" t="s">
        <v>24</v>
      </c>
      <c r="C4165" s="1">
        <v>9</v>
      </c>
      <c r="D4165" s="1">
        <v>1</v>
      </c>
      <c r="E4165" s="1">
        <v>30600</v>
      </c>
      <c r="F4165" s="1">
        <v>46</v>
      </c>
      <c r="G4165" s="1">
        <v>11952</v>
      </c>
      <c r="H4165" s="1">
        <v>20796</v>
      </c>
      <c r="I4165" s="1">
        <v>82130</v>
      </c>
    </row>
    <row r="4166" spans="1:9" x14ac:dyDescent="0.2">
      <c r="A4166" s="1">
        <v>91000174</v>
      </c>
      <c r="B4166" s="3" t="s">
        <v>24</v>
      </c>
      <c r="C4166" s="1">
        <v>10</v>
      </c>
      <c r="D4166" s="1">
        <v>1</v>
      </c>
      <c r="E4166" s="1">
        <v>32400</v>
      </c>
      <c r="F4166" s="1">
        <v>46</v>
      </c>
      <c r="G4166" s="1">
        <v>12655</v>
      </c>
      <c r="H4166" s="1">
        <v>25008</v>
      </c>
      <c r="I4166" s="1">
        <v>102926</v>
      </c>
    </row>
    <row r="4167" spans="1:9" x14ac:dyDescent="0.2">
      <c r="A4167" s="1">
        <v>91100174</v>
      </c>
      <c r="B4167" s="3" t="s">
        <v>24</v>
      </c>
      <c r="C4167" s="1">
        <v>11</v>
      </c>
      <c r="D4167" s="1">
        <v>1</v>
      </c>
      <c r="E4167" s="1">
        <v>34200</v>
      </c>
      <c r="F4167" s="1">
        <v>46</v>
      </c>
      <c r="G4167" s="1">
        <v>13359</v>
      </c>
      <c r="H4167" s="1">
        <v>29220</v>
      </c>
      <c r="I4167" s="1">
        <v>127934</v>
      </c>
    </row>
    <row r="4168" spans="1:9" x14ac:dyDescent="0.2">
      <c r="A4168" s="1">
        <v>91200174</v>
      </c>
      <c r="B4168" s="3" t="s">
        <v>24</v>
      </c>
      <c r="C4168" s="1">
        <v>12</v>
      </c>
      <c r="D4168" s="1">
        <v>1</v>
      </c>
      <c r="E4168" s="1">
        <v>36600</v>
      </c>
      <c r="F4168" s="1">
        <v>46</v>
      </c>
      <c r="G4168" s="1">
        <v>14296</v>
      </c>
      <c r="H4168" s="1">
        <v>33432</v>
      </c>
      <c r="I4168" s="1">
        <v>157154</v>
      </c>
    </row>
    <row r="4169" spans="1:9" x14ac:dyDescent="0.2">
      <c r="A4169" s="1">
        <v>91300174</v>
      </c>
      <c r="B4169" s="3" t="s">
        <v>24</v>
      </c>
      <c r="C4169" s="1">
        <v>13</v>
      </c>
      <c r="D4169" s="1">
        <v>1</v>
      </c>
      <c r="E4169" s="1">
        <v>39000</v>
      </c>
      <c r="F4169" s="1">
        <v>46</v>
      </c>
      <c r="G4169" s="1">
        <v>15234</v>
      </c>
      <c r="H4169" s="1">
        <v>37644</v>
      </c>
      <c r="I4169" s="1">
        <v>190586</v>
      </c>
    </row>
    <row r="4170" spans="1:9" x14ac:dyDescent="0.2">
      <c r="A4170" s="1">
        <v>91400174</v>
      </c>
      <c r="B4170" s="3" t="s">
        <v>24</v>
      </c>
      <c r="C4170" s="1">
        <v>14</v>
      </c>
      <c r="D4170" s="1">
        <v>1</v>
      </c>
      <c r="E4170" s="1">
        <v>41400</v>
      </c>
      <c r="F4170" s="1">
        <v>46</v>
      </c>
      <c r="G4170" s="1">
        <v>16171</v>
      </c>
      <c r="H4170" s="1">
        <v>43962</v>
      </c>
      <c r="I4170" s="1">
        <v>228230</v>
      </c>
    </row>
    <row r="4171" spans="1:9" x14ac:dyDescent="0.2">
      <c r="A4171" s="1">
        <v>91500174</v>
      </c>
      <c r="B4171" s="3" t="s">
        <v>24</v>
      </c>
      <c r="C4171" s="1">
        <v>15</v>
      </c>
      <c r="D4171" s="1">
        <v>1</v>
      </c>
      <c r="E4171" s="1">
        <v>43800</v>
      </c>
      <c r="F4171" s="1">
        <v>46</v>
      </c>
      <c r="G4171" s="1">
        <v>17109</v>
      </c>
      <c r="H4171" s="1">
        <v>50280</v>
      </c>
      <c r="I4171" s="1">
        <v>272192</v>
      </c>
    </row>
    <row r="4172" spans="1:9" x14ac:dyDescent="0.2">
      <c r="A4172" s="1">
        <v>91600174</v>
      </c>
      <c r="B4172" s="3" t="s">
        <v>24</v>
      </c>
      <c r="C4172" s="1">
        <v>16</v>
      </c>
      <c r="D4172" s="1">
        <v>1</v>
      </c>
      <c r="E4172" s="1">
        <v>46200</v>
      </c>
      <c r="F4172" s="1">
        <v>46</v>
      </c>
      <c r="G4172" s="1">
        <v>18046</v>
      </c>
      <c r="H4172" s="1">
        <v>56598</v>
      </c>
      <c r="I4172" s="1">
        <v>322472</v>
      </c>
    </row>
    <row r="4173" spans="1:9" x14ac:dyDescent="0.2">
      <c r="A4173" s="1">
        <v>91700174</v>
      </c>
      <c r="B4173" s="3" t="s">
        <v>24</v>
      </c>
      <c r="C4173" s="1">
        <v>17</v>
      </c>
      <c r="D4173" s="1">
        <v>1</v>
      </c>
      <c r="E4173" s="1">
        <v>49200</v>
      </c>
      <c r="F4173" s="1">
        <v>46</v>
      </c>
      <c r="G4173" s="1">
        <v>19218</v>
      </c>
      <c r="H4173" s="1">
        <v>62916</v>
      </c>
      <c r="I4173" s="1">
        <v>379070</v>
      </c>
    </row>
    <row r="4174" spans="1:9" x14ac:dyDescent="0.2">
      <c r="A4174" s="1">
        <v>91800174</v>
      </c>
      <c r="B4174" s="3" t="s">
        <v>24</v>
      </c>
      <c r="C4174" s="1">
        <v>18</v>
      </c>
      <c r="D4174" s="1">
        <v>1</v>
      </c>
      <c r="E4174" s="1">
        <v>52200</v>
      </c>
      <c r="F4174" s="1">
        <v>46</v>
      </c>
      <c r="G4174" s="1">
        <v>20389</v>
      </c>
      <c r="H4174" s="1">
        <v>71867</v>
      </c>
      <c r="I4174" s="1">
        <v>441986</v>
      </c>
    </row>
    <row r="4175" spans="1:9" x14ac:dyDescent="0.2">
      <c r="A4175" s="1">
        <v>91900174</v>
      </c>
      <c r="B4175" s="3" t="s">
        <v>24</v>
      </c>
      <c r="C4175" s="1">
        <v>19</v>
      </c>
      <c r="D4175" s="1">
        <v>1</v>
      </c>
      <c r="E4175" s="1">
        <v>55200</v>
      </c>
      <c r="F4175" s="1">
        <v>46</v>
      </c>
      <c r="G4175" s="1">
        <v>21562</v>
      </c>
      <c r="H4175" s="1">
        <v>80817</v>
      </c>
      <c r="I4175" s="1">
        <v>513853</v>
      </c>
    </row>
    <row r="4176" spans="1:9" x14ac:dyDescent="0.2">
      <c r="A4176" s="1">
        <v>92000174</v>
      </c>
      <c r="B4176" s="3" t="s">
        <v>24</v>
      </c>
      <c r="C4176" s="1">
        <v>20</v>
      </c>
      <c r="D4176" s="1">
        <v>1</v>
      </c>
      <c r="E4176" s="1">
        <v>58200</v>
      </c>
      <c r="F4176" s="1">
        <v>46</v>
      </c>
      <c r="G4176" s="1">
        <v>22734</v>
      </c>
      <c r="H4176" s="1">
        <v>89768</v>
      </c>
      <c r="I4176" s="1">
        <v>594670</v>
      </c>
    </row>
    <row r="4177" spans="1:9" x14ac:dyDescent="0.2">
      <c r="A4177" s="1">
        <v>92100174</v>
      </c>
      <c r="B4177" s="3" t="s">
        <v>24</v>
      </c>
      <c r="C4177" s="1">
        <v>21</v>
      </c>
      <c r="D4177" s="1">
        <v>1</v>
      </c>
      <c r="E4177" s="1">
        <v>61200</v>
      </c>
      <c r="F4177" s="1">
        <v>46</v>
      </c>
      <c r="G4177" s="1">
        <v>23905</v>
      </c>
      <c r="H4177" s="1">
        <v>98718</v>
      </c>
      <c r="I4177" s="1">
        <v>684438</v>
      </c>
    </row>
    <row r="4178" spans="1:9" x14ac:dyDescent="0.2">
      <c r="A4178" s="1">
        <v>92200174</v>
      </c>
      <c r="B4178" s="3" t="s">
        <v>24</v>
      </c>
      <c r="C4178" s="1">
        <v>22</v>
      </c>
      <c r="D4178" s="1">
        <v>1</v>
      </c>
      <c r="E4178" s="1">
        <v>64800</v>
      </c>
      <c r="F4178" s="1">
        <v>46</v>
      </c>
      <c r="G4178" s="1">
        <v>25312</v>
      </c>
      <c r="H4178" s="1">
        <v>110828</v>
      </c>
      <c r="I4178" s="1">
        <v>783156</v>
      </c>
    </row>
    <row r="4179" spans="1:9" x14ac:dyDescent="0.2">
      <c r="A4179" s="1">
        <v>92300174</v>
      </c>
      <c r="B4179" s="3" t="s">
        <v>24</v>
      </c>
      <c r="C4179" s="1">
        <v>23</v>
      </c>
      <c r="D4179" s="1">
        <v>1</v>
      </c>
      <c r="E4179" s="1">
        <v>68400</v>
      </c>
      <c r="F4179" s="1">
        <v>46</v>
      </c>
      <c r="G4179" s="1">
        <v>26718</v>
      </c>
      <c r="H4179" s="1">
        <v>122937</v>
      </c>
      <c r="I4179" s="1">
        <v>893984</v>
      </c>
    </row>
    <row r="4180" spans="1:9" x14ac:dyDescent="0.2">
      <c r="A4180" s="1">
        <v>92400174</v>
      </c>
      <c r="B4180" s="3" t="s">
        <v>24</v>
      </c>
      <c r="C4180" s="1">
        <v>24</v>
      </c>
      <c r="D4180" s="1">
        <v>1</v>
      </c>
      <c r="E4180" s="1">
        <v>72000</v>
      </c>
      <c r="F4180" s="1">
        <v>46</v>
      </c>
      <c r="G4180" s="1">
        <v>28125</v>
      </c>
      <c r="H4180" s="1">
        <v>135047</v>
      </c>
      <c r="I4180" s="1">
        <v>1016921</v>
      </c>
    </row>
    <row r="4181" spans="1:9" x14ac:dyDescent="0.2">
      <c r="A4181" s="1">
        <v>92500174</v>
      </c>
      <c r="B4181" s="3" t="s">
        <v>24</v>
      </c>
      <c r="C4181" s="1">
        <v>25</v>
      </c>
      <c r="D4181" s="1">
        <v>1</v>
      </c>
      <c r="E4181" s="1">
        <v>75600</v>
      </c>
      <c r="F4181" s="1">
        <v>46</v>
      </c>
      <c r="G4181" s="1">
        <v>29530</v>
      </c>
      <c r="H4181" s="1">
        <v>147156</v>
      </c>
      <c r="I4181" s="1">
        <v>1151968</v>
      </c>
    </row>
    <row r="4182" spans="1:9" x14ac:dyDescent="0.2">
      <c r="A4182" s="1">
        <v>92600174</v>
      </c>
      <c r="B4182" s="3" t="s">
        <v>24</v>
      </c>
      <c r="C4182" s="1">
        <v>26</v>
      </c>
      <c r="D4182" s="1">
        <v>1</v>
      </c>
      <c r="E4182" s="1">
        <v>79200</v>
      </c>
      <c r="F4182" s="1">
        <v>46</v>
      </c>
      <c r="G4182" s="1">
        <v>30937</v>
      </c>
      <c r="H4182" s="1">
        <v>162951</v>
      </c>
      <c r="I4182" s="1">
        <v>1299124</v>
      </c>
    </row>
    <row r="4183" spans="1:9" x14ac:dyDescent="0.2">
      <c r="A4183" s="1">
        <v>92700174</v>
      </c>
      <c r="B4183" s="3" t="s">
        <v>24</v>
      </c>
      <c r="C4183" s="1">
        <v>27</v>
      </c>
      <c r="D4183" s="1">
        <v>1</v>
      </c>
      <c r="E4183" s="1">
        <v>83400</v>
      </c>
      <c r="F4183" s="1">
        <v>46</v>
      </c>
      <c r="G4183" s="1">
        <v>32577</v>
      </c>
      <c r="H4183" s="1">
        <v>178746</v>
      </c>
      <c r="I4183" s="1">
        <v>1462075</v>
      </c>
    </row>
    <row r="4184" spans="1:9" x14ac:dyDescent="0.2">
      <c r="A4184" s="1">
        <v>92800174</v>
      </c>
      <c r="B4184" s="3" t="s">
        <v>24</v>
      </c>
      <c r="C4184" s="1">
        <v>28</v>
      </c>
      <c r="D4184" s="1">
        <v>1</v>
      </c>
      <c r="E4184" s="1">
        <v>87600</v>
      </c>
      <c r="F4184" s="1">
        <v>46</v>
      </c>
      <c r="G4184" s="1">
        <v>34218</v>
      </c>
      <c r="H4184" s="1">
        <v>194541</v>
      </c>
      <c r="I4184" s="1">
        <v>1640821</v>
      </c>
    </row>
    <row r="4185" spans="1:9" x14ac:dyDescent="0.2">
      <c r="A4185" s="1">
        <v>92900174</v>
      </c>
      <c r="B4185" s="3" t="s">
        <v>24</v>
      </c>
      <c r="C4185" s="1">
        <v>29</v>
      </c>
      <c r="D4185" s="1">
        <v>1</v>
      </c>
      <c r="E4185" s="1">
        <v>91800</v>
      </c>
      <c r="F4185" s="1">
        <v>46</v>
      </c>
      <c r="G4185" s="1">
        <v>35859</v>
      </c>
      <c r="H4185" s="1">
        <v>210336</v>
      </c>
      <c r="I4185" s="1">
        <v>1835362</v>
      </c>
    </row>
    <row r="4186" spans="1:9" x14ac:dyDescent="0.2">
      <c r="A4186" s="1">
        <v>93000174</v>
      </c>
      <c r="B4186" s="3" t="s">
        <v>24</v>
      </c>
      <c r="C4186" s="1">
        <v>30</v>
      </c>
      <c r="D4186" s="1">
        <v>1</v>
      </c>
      <c r="E4186" s="1">
        <v>96000</v>
      </c>
      <c r="F4186" s="1">
        <v>46</v>
      </c>
      <c r="G4186" s="1">
        <v>37500</v>
      </c>
      <c r="H4186" s="1">
        <v>230343</v>
      </c>
      <c r="I4186" s="1">
        <v>2045698</v>
      </c>
    </row>
    <row r="4187" spans="1:9" x14ac:dyDescent="0.2">
      <c r="A4187" s="1">
        <v>93100174</v>
      </c>
      <c r="B4187" s="3" t="s">
        <v>24</v>
      </c>
      <c r="C4187" s="1">
        <v>31</v>
      </c>
      <c r="D4187" s="1">
        <v>1</v>
      </c>
      <c r="E4187" s="1">
        <v>100200</v>
      </c>
      <c r="F4187" s="1">
        <v>46</v>
      </c>
      <c r="G4187" s="1">
        <v>39139</v>
      </c>
      <c r="H4187" s="1">
        <v>250350</v>
      </c>
      <c r="I4187" s="1">
        <v>2276041</v>
      </c>
    </row>
    <row r="4188" spans="1:9" x14ac:dyDescent="0.2">
      <c r="A4188" s="1">
        <v>93200174</v>
      </c>
      <c r="B4188" s="3" t="s">
        <v>24</v>
      </c>
      <c r="C4188" s="1">
        <v>32</v>
      </c>
      <c r="D4188" s="1">
        <v>1</v>
      </c>
      <c r="E4188" s="1">
        <v>105000</v>
      </c>
      <c r="F4188" s="1">
        <v>46</v>
      </c>
      <c r="G4188" s="1">
        <v>41014</v>
      </c>
      <c r="H4188" s="1">
        <v>270357</v>
      </c>
      <c r="I4188" s="1">
        <v>2526391</v>
      </c>
    </row>
    <row r="4189" spans="1:9" x14ac:dyDescent="0.2">
      <c r="A4189" s="1">
        <v>93300174</v>
      </c>
      <c r="B4189" s="3" t="s">
        <v>24</v>
      </c>
      <c r="C4189" s="1">
        <v>33</v>
      </c>
      <c r="D4189" s="1">
        <v>1</v>
      </c>
      <c r="E4189" s="1">
        <v>109800</v>
      </c>
      <c r="F4189" s="1">
        <v>46</v>
      </c>
      <c r="G4189" s="1">
        <v>42889</v>
      </c>
      <c r="H4189" s="1">
        <v>290364</v>
      </c>
      <c r="I4189" s="1">
        <v>2796748</v>
      </c>
    </row>
    <row r="4190" spans="1:9" x14ac:dyDescent="0.2">
      <c r="A4190" s="1">
        <v>93400174</v>
      </c>
      <c r="B4190" s="3" t="s">
        <v>24</v>
      </c>
      <c r="C4190" s="1">
        <v>34</v>
      </c>
      <c r="D4190" s="1">
        <v>1</v>
      </c>
      <c r="E4190" s="1">
        <v>114600</v>
      </c>
      <c r="F4190" s="1">
        <v>46</v>
      </c>
      <c r="G4190" s="1">
        <v>44764</v>
      </c>
      <c r="H4190" s="1">
        <v>315110</v>
      </c>
      <c r="I4190" s="1">
        <v>3087112</v>
      </c>
    </row>
    <row r="4191" spans="1:9" x14ac:dyDescent="0.2">
      <c r="A4191" s="1">
        <v>93500174</v>
      </c>
      <c r="B4191" s="3" t="s">
        <v>24</v>
      </c>
      <c r="C4191" s="1">
        <v>35</v>
      </c>
      <c r="D4191" s="1">
        <v>1</v>
      </c>
      <c r="E4191" s="1">
        <v>119400</v>
      </c>
      <c r="F4191" s="1">
        <v>46</v>
      </c>
      <c r="G4191" s="1">
        <v>46639</v>
      </c>
      <c r="H4191" s="1">
        <v>339855</v>
      </c>
      <c r="I4191" s="1">
        <v>3402222</v>
      </c>
    </row>
    <row r="4192" spans="1:9" x14ac:dyDescent="0.2">
      <c r="A4192" s="1">
        <v>93600174</v>
      </c>
      <c r="B4192" s="3" t="s">
        <v>24</v>
      </c>
      <c r="C4192" s="1">
        <v>36</v>
      </c>
      <c r="D4192" s="1">
        <v>1</v>
      </c>
      <c r="E4192" s="1">
        <v>124200</v>
      </c>
      <c r="F4192" s="1">
        <v>46</v>
      </c>
      <c r="G4192" s="1">
        <v>48514</v>
      </c>
      <c r="H4192" s="1">
        <v>364601</v>
      </c>
      <c r="I4192" s="1">
        <v>3742077</v>
      </c>
    </row>
    <row r="4193" spans="1:9" x14ac:dyDescent="0.2">
      <c r="A4193" s="1">
        <v>93700174</v>
      </c>
      <c r="B4193" s="3" t="s">
        <v>24</v>
      </c>
      <c r="C4193" s="1">
        <v>37</v>
      </c>
      <c r="D4193" s="1">
        <v>1</v>
      </c>
      <c r="E4193" s="1">
        <v>129600</v>
      </c>
      <c r="F4193" s="1">
        <v>46</v>
      </c>
      <c r="G4193" s="1">
        <v>50625</v>
      </c>
      <c r="H4193" s="1">
        <v>389346</v>
      </c>
      <c r="I4193" s="1">
        <v>4106678</v>
      </c>
    </row>
    <row r="4194" spans="1:9" x14ac:dyDescent="0.2">
      <c r="A4194" s="1">
        <v>93800174</v>
      </c>
      <c r="B4194" s="3" t="s">
        <v>24</v>
      </c>
      <c r="C4194" s="1">
        <v>38</v>
      </c>
      <c r="D4194" s="1">
        <v>1</v>
      </c>
      <c r="E4194" s="1">
        <v>135000</v>
      </c>
      <c r="F4194" s="1">
        <v>46</v>
      </c>
      <c r="G4194" s="1">
        <v>52734</v>
      </c>
      <c r="H4194" s="1">
        <v>419357</v>
      </c>
      <c r="I4194" s="1">
        <v>4496024</v>
      </c>
    </row>
    <row r="4195" spans="1:9" x14ac:dyDescent="0.2">
      <c r="A4195" s="1">
        <v>93900174</v>
      </c>
      <c r="B4195" s="3" t="s">
        <v>24</v>
      </c>
      <c r="C4195" s="1">
        <v>39</v>
      </c>
      <c r="D4195" s="1">
        <v>1</v>
      </c>
      <c r="E4195" s="1">
        <v>140400</v>
      </c>
      <c r="F4195" s="1">
        <v>46</v>
      </c>
      <c r="G4195" s="1">
        <v>54843</v>
      </c>
      <c r="H4195" s="1">
        <v>449367</v>
      </c>
      <c r="I4195" s="1">
        <v>4915381</v>
      </c>
    </row>
    <row r="4196" spans="1:9" x14ac:dyDescent="0.2">
      <c r="A4196" s="1">
        <v>94000174</v>
      </c>
      <c r="B4196" s="3" t="s">
        <v>24</v>
      </c>
      <c r="C4196" s="1">
        <v>40</v>
      </c>
      <c r="D4196" s="1">
        <v>1</v>
      </c>
      <c r="E4196" s="1">
        <v>145800</v>
      </c>
      <c r="F4196" s="1">
        <v>46</v>
      </c>
      <c r="G4196" s="1">
        <v>56952</v>
      </c>
      <c r="H4196" s="1">
        <v>479378</v>
      </c>
      <c r="I4196" s="1">
        <v>5364748</v>
      </c>
    </row>
    <row r="4197" spans="1:9" x14ac:dyDescent="0.2">
      <c r="A4197" s="1">
        <v>94100174</v>
      </c>
      <c r="B4197" s="3" t="s">
        <v>24</v>
      </c>
      <c r="C4197" s="1">
        <v>41</v>
      </c>
      <c r="D4197" s="1">
        <v>1</v>
      </c>
      <c r="E4197" s="1">
        <v>151200</v>
      </c>
      <c r="F4197" s="1">
        <v>46</v>
      </c>
      <c r="G4197" s="1">
        <v>59062</v>
      </c>
      <c r="H4197" s="1">
        <v>509388</v>
      </c>
      <c r="I4197" s="1">
        <v>5844126</v>
      </c>
    </row>
    <row r="4198" spans="1:9" x14ac:dyDescent="0.2">
      <c r="A4198" s="1">
        <v>94200174</v>
      </c>
      <c r="B4198" s="3" t="s">
        <v>24</v>
      </c>
      <c r="C4198" s="1">
        <v>42</v>
      </c>
      <c r="D4198" s="1">
        <v>1</v>
      </c>
      <c r="E4198" s="1">
        <v>157200</v>
      </c>
      <c r="F4198" s="1">
        <v>46</v>
      </c>
      <c r="G4198" s="1">
        <v>61405</v>
      </c>
      <c r="H4198" s="1">
        <v>545190</v>
      </c>
      <c r="I4198" s="1">
        <v>6353514</v>
      </c>
    </row>
    <row r="4199" spans="1:9" x14ac:dyDescent="0.2">
      <c r="A4199" s="1">
        <v>94300174</v>
      </c>
      <c r="B4199" s="3" t="s">
        <v>24</v>
      </c>
      <c r="C4199" s="1">
        <v>43</v>
      </c>
      <c r="D4199" s="1">
        <v>1</v>
      </c>
      <c r="E4199" s="1">
        <v>163200</v>
      </c>
      <c r="F4199" s="1">
        <v>46</v>
      </c>
      <c r="G4199" s="1">
        <v>63750</v>
      </c>
      <c r="H4199" s="1">
        <v>580992</v>
      </c>
      <c r="I4199" s="1">
        <v>6898704</v>
      </c>
    </row>
    <row r="4200" spans="1:9" x14ac:dyDescent="0.2">
      <c r="A4200" s="1">
        <v>94400174</v>
      </c>
      <c r="B4200" s="3" t="s">
        <v>24</v>
      </c>
      <c r="C4200" s="1">
        <v>44</v>
      </c>
      <c r="D4200" s="1">
        <v>1</v>
      </c>
      <c r="E4200" s="1">
        <v>169200</v>
      </c>
      <c r="F4200" s="1">
        <v>46</v>
      </c>
      <c r="G4200" s="1">
        <v>66093</v>
      </c>
      <c r="H4200" s="1">
        <v>616794</v>
      </c>
      <c r="I4200" s="1">
        <v>7479696</v>
      </c>
    </row>
    <row r="4201" spans="1:9" x14ac:dyDescent="0.2">
      <c r="A4201" s="1">
        <v>94500174</v>
      </c>
      <c r="B4201" s="3" t="s">
        <v>24</v>
      </c>
      <c r="C4201" s="1">
        <v>45</v>
      </c>
      <c r="D4201" s="1">
        <v>1</v>
      </c>
      <c r="E4201" s="1">
        <v>175200</v>
      </c>
      <c r="F4201" s="1">
        <v>46</v>
      </c>
      <c r="G4201" s="1">
        <v>68437</v>
      </c>
      <c r="H4201" s="1">
        <v>652596</v>
      </c>
      <c r="I4201" s="1">
        <v>8096490</v>
      </c>
    </row>
    <row r="4202" spans="1:9" x14ac:dyDescent="0.2">
      <c r="A4202" s="1">
        <v>94600174</v>
      </c>
      <c r="B4202" s="3" t="s">
        <v>24</v>
      </c>
      <c r="C4202" s="1">
        <v>46</v>
      </c>
      <c r="D4202" s="1">
        <v>1</v>
      </c>
      <c r="E4202" s="1">
        <v>181200</v>
      </c>
      <c r="F4202" s="1">
        <v>46</v>
      </c>
      <c r="G4202" s="1">
        <v>70780</v>
      </c>
      <c r="H4202" s="1">
        <v>694716</v>
      </c>
      <c r="I4202" s="1">
        <v>8749086</v>
      </c>
    </row>
    <row r="4203" spans="1:9" x14ac:dyDescent="0.2">
      <c r="A4203" s="1">
        <v>94700174</v>
      </c>
      <c r="B4203" s="3" t="s">
        <v>24</v>
      </c>
      <c r="C4203" s="1">
        <v>47</v>
      </c>
      <c r="D4203" s="1">
        <v>1</v>
      </c>
      <c r="E4203" s="1">
        <v>187800</v>
      </c>
      <c r="F4203" s="1">
        <v>46</v>
      </c>
      <c r="G4203" s="1">
        <v>73359</v>
      </c>
      <c r="H4203" s="1">
        <v>736836</v>
      </c>
      <c r="I4203" s="1">
        <v>9443802</v>
      </c>
    </row>
    <row r="4204" spans="1:9" x14ac:dyDescent="0.2">
      <c r="A4204" s="1">
        <v>94800174</v>
      </c>
      <c r="B4204" s="3" t="s">
        <v>24</v>
      </c>
      <c r="C4204" s="1">
        <v>48</v>
      </c>
      <c r="D4204" s="1">
        <v>1</v>
      </c>
      <c r="E4204" s="1">
        <v>194400</v>
      </c>
      <c r="F4204" s="1">
        <v>46</v>
      </c>
      <c r="G4204" s="1">
        <v>75937</v>
      </c>
      <c r="H4204" s="1">
        <v>778956</v>
      </c>
      <c r="I4204" s="1">
        <v>10180638</v>
      </c>
    </row>
    <row r="4205" spans="1:9" x14ac:dyDescent="0.2">
      <c r="A4205" s="1">
        <v>94900174</v>
      </c>
      <c r="B4205" s="3" t="s">
        <v>24</v>
      </c>
      <c r="C4205" s="1">
        <v>49</v>
      </c>
      <c r="D4205" s="1">
        <v>1</v>
      </c>
      <c r="E4205" s="1">
        <v>201000</v>
      </c>
      <c r="F4205" s="1">
        <v>46</v>
      </c>
      <c r="G4205" s="1">
        <v>78514</v>
      </c>
      <c r="H4205" s="1">
        <v>821076</v>
      </c>
      <c r="I4205" s="1">
        <v>10959594</v>
      </c>
    </row>
    <row r="4206" spans="1:9" x14ac:dyDescent="0.2">
      <c r="A4206" s="1">
        <v>95000174</v>
      </c>
      <c r="B4206" s="3" t="s">
        <v>24</v>
      </c>
      <c r="C4206" s="1">
        <v>50</v>
      </c>
      <c r="D4206" s="1">
        <v>1</v>
      </c>
      <c r="E4206" s="1">
        <v>207600</v>
      </c>
      <c r="F4206" s="1">
        <v>46</v>
      </c>
      <c r="G4206" s="1">
        <v>81093</v>
      </c>
      <c r="H4206" s="1">
        <v>870041</v>
      </c>
      <c r="I4206" s="1">
        <v>11780670</v>
      </c>
    </row>
    <row r="4207" spans="1:9" x14ac:dyDescent="0.2">
      <c r="A4207" s="1">
        <v>90100175</v>
      </c>
      <c r="B4207" s="3" t="s">
        <v>24</v>
      </c>
      <c r="C4207" s="1">
        <v>1</v>
      </c>
      <c r="D4207" s="1">
        <v>1</v>
      </c>
      <c r="E4207" s="1">
        <v>28800</v>
      </c>
      <c r="F4207" s="1">
        <v>46</v>
      </c>
      <c r="G4207" s="1">
        <v>11250</v>
      </c>
      <c r="H4207" s="1">
        <v>5133</v>
      </c>
      <c r="I4207" s="1">
        <v>0</v>
      </c>
    </row>
    <row r="4208" spans="1:9" x14ac:dyDescent="0.2">
      <c r="A4208" s="1">
        <v>90200175</v>
      </c>
      <c r="B4208" s="3" t="s">
        <v>24</v>
      </c>
      <c r="C4208" s="1">
        <v>2</v>
      </c>
      <c r="D4208" s="1">
        <v>1</v>
      </c>
      <c r="E4208" s="1">
        <v>30600</v>
      </c>
      <c r="F4208" s="1">
        <v>46</v>
      </c>
      <c r="G4208" s="1">
        <v>11952</v>
      </c>
      <c r="H4208" s="1">
        <v>7186</v>
      </c>
      <c r="I4208" s="1">
        <v>5133</v>
      </c>
    </row>
    <row r="4209" spans="1:9" x14ac:dyDescent="0.2">
      <c r="A4209" s="1">
        <v>90300175</v>
      </c>
      <c r="B4209" s="3" t="s">
        <v>24</v>
      </c>
      <c r="C4209" s="1">
        <v>3</v>
      </c>
      <c r="D4209" s="1">
        <v>1</v>
      </c>
      <c r="E4209" s="1">
        <v>32400</v>
      </c>
      <c r="F4209" s="1">
        <v>46</v>
      </c>
      <c r="G4209" s="1">
        <v>12655</v>
      </c>
      <c r="H4209" s="1">
        <v>9240</v>
      </c>
      <c r="I4209" s="1">
        <v>12319</v>
      </c>
    </row>
    <row r="4210" spans="1:9" x14ac:dyDescent="0.2">
      <c r="A4210" s="1">
        <v>90400175</v>
      </c>
      <c r="B4210" s="3" t="s">
        <v>24</v>
      </c>
      <c r="C4210" s="1">
        <v>4</v>
      </c>
      <c r="D4210" s="1">
        <v>1</v>
      </c>
      <c r="E4210" s="1">
        <v>34200</v>
      </c>
      <c r="F4210" s="1">
        <v>46</v>
      </c>
      <c r="G4210" s="1">
        <v>13359</v>
      </c>
      <c r="H4210" s="1">
        <v>11293</v>
      </c>
      <c r="I4210" s="1">
        <v>21559</v>
      </c>
    </row>
    <row r="4211" spans="1:9" x14ac:dyDescent="0.2">
      <c r="A4211" s="1">
        <v>90500175</v>
      </c>
      <c r="B4211" s="3" t="s">
        <v>24</v>
      </c>
      <c r="C4211" s="1">
        <v>5</v>
      </c>
      <c r="D4211" s="1">
        <v>1</v>
      </c>
      <c r="E4211" s="1">
        <v>36000</v>
      </c>
      <c r="F4211" s="1">
        <v>46</v>
      </c>
      <c r="G4211" s="1">
        <v>14062</v>
      </c>
      <c r="H4211" s="1">
        <v>13346</v>
      </c>
      <c r="I4211" s="1">
        <v>32852</v>
      </c>
    </row>
    <row r="4212" spans="1:9" x14ac:dyDescent="0.2">
      <c r="A4212" s="1">
        <v>90600175</v>
      </c>
      <c r="B4212" s="3" t="s">
        <v>24</v>
      </c>
      <c r="C4212" s="1">
        <v>6</v>
      </c>
      <c r="D4212" s="1">
        <v>1</v>
      </c>
      <c r="E4212" s="1">
        <v>37800</v>
      </c>
      <c r="F4212" s="1">
        <v>46</v>
      </c>
      <c r="G4212" s="1">
        <v>14764</v>
      </c>
      <c r="H4212" s="1">
        <v>16769</v>
      </c>
      <c r="I4212" s="1">
        <v>46198</v>
      </c>
    </row>
    <row r="4213" spans="1:9" x14ac:dyDescent="0.2">
      <c r="A4213" s="1">
        <v>90700175</v>
      </c>
      <c r="B4213" s="3" t="s">
        <v>24</v>
      </c>
      <c r="C4213" s="1">
        <v>7</v>
      </c>
      <c r="D4213" s="1">
        <v>1</v>
      </c>
      <c r="E4213" s="1">
        <v>40500</v>
      </c>
      <c r="F4213" s="1">
        <v>46</v>
      </c>
      <c r="G4213" s="1">
        <v>15819</v>
      </c>
      <c r="H4213" s="1">
        <v>20191</v>
      </c>
      <c r="I4213" s="1">
        <v>62967</v>
      </c>
    </row>
    <row r="4214" spans="1:9" x14ac:dyDescent="0.2">
      <c r="A4214" s="1">
        <v>90800175</v>
      </c>
      <c r="B4214" s="3" t="s">
        <v>24</v>
      </c>
      <c r="C4214" s="1">
        <v>8</v>
      </c>
      <c r="D4214" s="1">
        <v>1</v>
      </c>
      <c r="E4214" s="1">
        <v>43200</v>
      </c>
      <c r="F4214" s="1">
        <v>46</v>
      </c>
      <c r="G4214" s="1">
        <v>16875</v>
      </c>
      <c r="H4214" s="1">
        <v>23613</v>
      </c>
      <c r="I4214" s="1">
        <v>83158</v>
      </c>
    </row>
    <row r="4215" spans="1:9" x14ac:dyDescent="0.2">
      <c r="A4215" s="1">
        <v>90900175</v>
      </c>
      <c r="B4215" s="3" t="s">
        <v>24</v>
      </c>
      <c r="C4215" s="1">
        <v>9</v>
      </c>
      <c r="D4215" s="1">
        <v>1</v>
      </c>
      <c r="E4215" s="1">
        <v>45900</v>
      </c>
      <c r="F4215" s="1">
        <v>46</v>
      </c>
      <c r="G4215" s="1">
        <v>17929</v>
      </c>
      <c r="H4215" s="1">
        <v>27035</v>
      </c>
      <c r="I4215" s="1">
        <v>106771</v>
      </c>
    </row>
    <row r="4216" spans="1:9" x14ac:dyDescent="0.2">
      <c r="A4216" s="1">
        <v>91000175</v>
      </c>
      <c r="B4216" s="3" t="s">
        <v>24</v>
      </c>
      <c r="C4216" s="1">
        <v>10</v>
      </c>
      <c r="D4216" s="1">
        <v>1</v>
      </c>
      <c r="E4216" s="1">
        <v>48600</v>
      </c>
      <c r="F4216" s="1">
        <v>46</v>
      </c>
      <c r="G4216" s="1">
        <v>18984</v>
      </c>
      <c r="H4216" s="1">
        <v>32511</v>
      </c>
      <c r="I4216" s="1">
        <v>133806</v>
      </c>
    </row>
    <row r="4217" spans="1:9" x14ac:dyDescent="0.2">
      <c r="A4217" s="1">
        <v>91100175</v>
      </c>
      <c r="B4217" s="3" t="s">
        <v>24</v>
      </c>
      <c r="C4217" s="1">
        <v>11</v>
      </c>
      <c r="D4217" s="1">
        <v>1</v>
      </c>
      <c r="E4217" s="1">
        <v>51300</v>
      </c>
      <c r="F4217" s="1">
        <v>46</v>
      </c>
      <c r="G4217" s="1">
        <v>20038</v>
      </c>
      <c r="H4217" s="1">
        <v>37986</v>
      </c>
      <c r="I4217" s="1">
        <v>166317</v>
      </c>
    </row>
    <row r="4218" spans="1:9" x14ac:dyDescent="0.2">
      <c r="A4218" s="1">
        <v>91200175</v>
      </c>
      <c r="B4218" s="3" t="s">
        <v>24</v>
      </c>
      <c r="C4218" s="1">
        <v>12</v>
      </c>
      <c r="D4218" s="1">
        <v>1</v>
      </c>
      <c r="E4218" s="1">
        <v>54900</v>
      </c>
      <c r="F4218" s="1">
        <v>46</v>
      </c>
      <c r="G4218" s="1">
        <v>21444</v>
      </c>
      <c r="H4218" s="1">
        <v>43462</v>
      </c>
      <c r="I4218" s="1">
        <v>204303</v>
      </c>
    </row>
    <row r="4219" spans="1:9" x14ac:dyDescent="0.2">
      <c r="A4219" s="1">
        <v>91300175</v>
      </c>
      <c r="B4219" s="3" t="s">
        <v>24</v>
      </c>
      <c r="C4219" s="1">
        <v>13</v>
      </c>
      <c r="D4219" s="1">
        <v>1</v>
      </c>
      <c r="E4219" s="1">
        <v>58500</v>
      </c>
      <c r="F4219" s="1">
        <v>46</v>
      </c>
      <c r="G4219" s="1">
        <v>22851</v>
      </c>
      <c r="H4219" s="1">
        <v>48938</v>
      </c>
      <c r="I4219" s="1">
        <v>247765</v>
      </c>
    </row>
    <row r="4220" spans="1:9" x14ac:dyDescent="0.2">
      <c r="A4220" s="1">
        <v>91400175</v>
      </c>
      <c r="B4220" s="3" t="s">
        <v>24</v>
      </c>
      <c r="C4220" s="1">
        <v>14</v>
      </c>
      <c r="D4220" s="1">
        <v>1</v>
      </c>
      <c r="E4220" s="1">
        <v>62100</v>
      </c>
      <c r="F4220" s="1">
        <v>46</v>
      </c>
      <c r="G4220" s="1">
        <v>24256</v>
      </c>
      <c r="H4220" s="1">
        <v>57151</v>
      </c>
      <c r="I4220" s="1">
        <v>296703</v>
      </c>
    </row>
    <row r="4221" spans="1:9" x14ac:dyDescent="0.2">
      <c r="A4221" s="1">
        <v>91500175</v>
      </c>
      <c r="B4221" s="3" t="s">
        <v>24</v>
      </c>
      <c r="C4221" s="1">
        <v>15</v>
      </c>
      <c r="D4221" s="1">
        <v>1</v>
      </c>
      <c r="E4221" s="1">
        <v>65700</v>
      </c>
      <c r="F4221" s="1">
        <v>46</v>
      </c>
      <c r="G4221" s="1">
        <v>25663</v>
      </c>
      <c r="H4221" s="1">
        <v>65364</v>
      </c>
      <c r="I4221" s="1">
        <v>353854</v>
      </c>
    </row>
    <row r="4222" spans="1:9" x14ac:dyDescent="0.2">
      <c r="A4222" s="1">
        <v>91600175</v>
      </c>
      <c r="B4222" s="3" t="s">
        <v>24</v>
      </c>
      <c r="C4222" s="1">
        <v>16</v>
      </c>
      <c r="D4222" s="1">
        <v>1</v>
      </c>
      <c r="E4222" s="1">
        <v>69300</v>
      </c>
      <c r="F4222" s="1">
        <v>46</v>
      </c>
      <c r="G4222" s="1">
        <v>27069</v>
      </c>
      <c r="H4222" s="1">
        <v>73578</v>
      </c>
      <c r="I4222" s="1">
        <v>419218</v>
      </c>
    </row>
    <row r="4223" spans="1:9" x14ac:dyDescent="0.2">
      <c r="A4223" s="1">
        <v>91700175</v>
      </c>
      <c r="B4223" s="3" t="s">
        <v>24</v>
      </c>
      <c r="C4223" s="1">
        <v>17</v>
      </c>
      <c r="D4223" s="1">
        <v>1</v>
      </c>
      <c r="E4223" s="1">
        <v>73800</v>
      </c>
      <c r="F4223" s="1">
        <v>46</v>
      </c>
      <c r="G4223" s="1">
        <v>28827</v>
      </c>
      <c r="H4223" s="1">
        <v>81791</v>
      </c>
      <c r="I4223" s="1">
        <v>492796</v>
      </c>
    </row>
    <row r="4224" spans="1:9" x14ac:dyDescent="0.2">
      <c r="A4224" s="1">
        <v>91800175</v>
      </c>
      <c r="B4224" s="3" t="s">
        <v>24</v>
      </c>
      <c r="C4224" s="1">
        <v>18</v>
      </c>
      <c r="D4224" s="1">
        <v>1</v>
      </c>
      <c r="E4224" s="1">
        <v>78300</v>
      </c>
      <c r="F4224" s="1">
        <v>46</v>
      </c>
      <c r="G4224" s="1">
        <v>30585</v>
      </c>
      <c r="H4224" s="1">
        <v>93427</v>
      </c>
      <c r="I4224" s="1">
        <v>574587</v>
      </c>
    </row>
    <row r="4225" spans="1:9" x14ac:dyDescent="0.2">
      <c r="A4225" s="1">
        <v>91900175</v>
      </c>
      <c r="B4225" s="3" t="s">
        <v>24</v>
      </c>
      <c r="C4225" s="1">
        <v>19</v>
      </c>
      <c r="D4225" s="1">
        <v>1</v>
      </c>
      <c r="E4225" s="1">
        <v>82800</v>
      </c>
      <c r="F4225" s="1">
        <v>46</v>
      </c>
      <c r="G4225" s="1">
        <v>32343</v>
      </c>
      <c r="H4225" s="1">
        <v>105063</v>
      </c>
      <c r="I4225" s="1">
        <v>668014</v>
      </c>
    </row>
    <row r="4226" spans="1:9" x14ac:dyDescent="0.2">
      <c r="A4226" s="1">
        <v>92000175</v>
      </c>
      <c r="B4226" s="3" t="s">
        <v>24</v>
      </c>
      <c r="C4226" s="1">
        <v>20</v>
      </c>
      <c r="D4226" s="1">
        <v>1</v>
      </c>
      <c r="E4226" s="1">
        <v>87300</v>
      </c>
      <c r="F4226" s="1">
        <v>46</v>
      </c>
      <c r="G4226" s="1">
        <v>34101</v>
      </c>
      <c r="H4226" s="1">
        <v>116698</v>
      </c>
      <c r="I4226" s="1">
        <v>773077</v>
      </c>
    </row>
    <row r="4227" spans="1:9" x14ac:dyDescent="0.2">
      <c r="A4227" s="1">
        <v>92100175</v>
      </c>
      <c r="B4227" s="3" t="s">
        <v>24</v>
      </c>
      <c r="C4227" s="1">
        <v>21</v>
      </c>
      <c r="D4227" s="1">
        <v>1</v>
      </c>
      <c r="E4227" s="1">
        <v>91800</v>
      </c>
      <c r="F4227" s="1">
        <v>46</v>
      </c>
      <c r="G4227" s="1">
        <v>35859</v>
      </c>
      <c r="H4227" s="1">
        <v>128334</v>
      </c>
      <c r="I4227" s="1">
        <v>889775</v>
      </c>
    </row>
    <row r="4228" spans="1:9" x14ac:dyDescent="0.2">
      <c r="A4228" s="1">
        <v>92200175</v>
      </c>
      <c r="B4228" s="3" t="s">
        <v>24</v>
      </c>
      <c r="C4228" s="1">
        <v>22</v>
      </c>
      <c r="D4228" s="1">
        <v>1</v>
      </c>
      <c r="E4228" s="1">
        <v>97200</v>
      </c>
      <c r="F4228" s="1">
        <v>46</v>
      </c>
      <c r="G4228" s="1">
        <v>37968</v>
      </c>
      <c r="H4228" s="1">
        <v>144076</v>
      </c>
      <c r="I4228" s="1">
        <v>1018109</v>
      </c>
    </row>
    <row r="4229" spans="1:9" x14ac:dyDescent="0.2">
      <c r="A4229" s="1">
        <v>92300175</v>
      </c>
      <c r="B4229" s="3" t="s">
        <v>24</v>
      </c>
      <c r="C4229" s="1">
        <v>23</v>
      </c>
      <c r="D4229" s="1">
        <v>1</v>
      </c>
      <c r="E4229" s="1">
        <v>102600</v>
      </c>
      <c r="F4229" s="1">
        <v>46</v>
      </c>
      <c r="G4229" s="1">
        <v>40077</v>
      </c>
      <c r="H4229" s="1">
        <v>159819</v>
      </c>
      <c r="I4229" s="1">
        <v>1162185</v>
      </c>
    </row>
    <row r="4230" spans="1:9" x14ac:dyDescent="0.2">
      <c r="A4230" s="1">
        <v>92400175</v>
      </c>
      <c r="B4230" s="3" t="s">
        <v>24</v>
      </c>
      <c r="C4230" s="1">
        <v>24</v>
      </c>
      <c r="D4230" s="1">
        <v>1</v>
      </c>
      <c r="E4230" s="1">
        <v>108000</v>
      </c>
      <c r="F4230" s="1">
        <v>46</v>
      </c>
      <c r="G4230" s="1">
        <v>42187</v>
      </c>
      <c r="H4230" s="1">
        <v>175561</v>
      </c>
      <c r="I4230" s="1">
        <v>1322004</v>
      </c>
    </row>
    <row r="4231" spans="1:9" x14ac:dyDescent="0.2">
      <c r="A4231" s="1">
        <v>92500175</v>
      </c>
      <c r="B4231" s="3" t="s">
        <v>24</v>
      </c>
      <c r="C4231" s="1">
        <v>25</v>
      </c>
      <c r="D4231" s="1">
        <v>1</v>
      </c>
      <c r="E4231" s="1">
        <v>113400</v>
      </c>
      <c r="F4231" s="1">
        <v>46</v>
      </c>
      <c r="G4231" s="1">
        <v>44296</v>
      </c>
      <c r="H4231" s="1">
        <v>191303</v>
      </c>
      <c r="I4231" s="1">
        <v>1497565</v>
      </c>
    </row>
    <row r="4232" spans="1:9" x14ac:dyDescent="0.2">
      <c r="A4232" s="1">
        <v>92600175</v>
      </c>
      <c r="B4232" s="3" t="s">
        <v>24</v>
      </c>
      <c r="C4232" s="1">
        <v>26</v>
      </c>
      <c r="D4232" s="1">
        <v>1</v>
      </c>
      <c r="E4232" s="1">
        <v>118800</v>
      </c>
      <c r="F4232" s="1">
        <v>46</v>
      </c>
      <c r="G4232" s="1">
        <v>46405</v>
      </c>
      <c r="H4232" s="1">
        <v>211837</v>
      </c>
      <c r="I4232" s="1">
        <v>1688868</v>
      </c>
    </row>
    <row r="4233" spans="1:9" x14ac:dyDescent="0.2">
      <c r="A4233" s="1">
        <v>92700175</v>
      </c>
      <c r="B4233" s="3" t="s">
        <v>24</v>
      </c>
      <c r="C4233" s="1">
        <v>27</v>
      </c>
      <c r="D4233" s="1">
        <v>1</v>
      </c>
      <c r="E4233" s="1">
        <v>125100</v>
      </c>
      <c r="F4233" s="1">
        <v>46</v>
      </c>
      <c r="G4233" s="1">
        <v>48867</v>
      </c>
      <c r="H4233" s="1">
        <v>232370</v>
      </c>
      <c r="I4233" s="1">
        <v>1900705</v>
      </c>
    </row>
    <row r="4234" spans="1:9" x14ac:dyDescent="0.2">
      <c r="A4234" s="1">
        <v>92800175</v>
      </c>
      <c r="B4234" s="3" t="s">
        <v>24</v>
      </c>
      <c r="C4234" s="1">
        <v>28</v>
      </c>
      <c r="D4234" s="1">
        <v>1</v>
      </c>
      <c r="E4234" s="1">
        <v>131400</v>
      </c>
      <c r="F4234" s="1">
        <v>46</v>
      </c>
      <c r="G4234" s="1">
        <v>51327</v>
      </c>
      <c r="H4234" s="1">
        <v>252904</v>
      </c>
      <c r="I4234" s="1">
        <v>2133075</v>
      </c>
    </row>
    <row r="4235" spans="1:9" x14ac:dyDescent="0.2">
      <c r="A4235" s="1">
        <v>92900175</v>
      </c>
      <c r="B4235" s="3" t="s">
        <v>24</v>
      </c>
      <c r="C4235" s="1">
        <v>29</v>
      </c>
      <c r="D4235" s="1">
        <v>1</v>
      </c>
      <c r="E4235" s="1">
        <v>137700</v>
      </c>
      <c r="F4235" s="1">
        <v>46</v>
      </c>
      <c r="G4235" s="1">
        <v>53788</v>
      </c>
      <c r="H4235" s="1">
        <v>273437</v>
      </c>
      <c r="I4235" s="1">
        <v>2385979</v>
      </c>
    </row>
    <row r="4236" spans="1:9" x14ac:dyDescent="0.2">
      <c r="A4236" s="1">
        <v>93000175</v>
      </c>
      <c r="B4236" s="3" t="s">
        <v>24</v>
      </c>
      <c r="C4236" s="1">
        <v>30</v>
      </c>
      <c r="D4236" s="1">
        <v>1</v>
      </c>
      <c r="E4236" s="1">
        <v>144000</v>
      </c>
      <c r="F4236" s="1">
        <v>46</v>
      </c>
      <c r="G4236" s="1">
        <v>56250</v>
      </c>
      <c r="H4236" s="1">
        <v>299446</v>
      </c>
      <c r="I4236" s="1">
        <v>2659416</v>
      </c>
    </row>
    <row r="4237" spans="1:9" x14ac:dyDescent="0.2">
      <c r="A4237" s="1">
        <v>93100175</v>
      </c>
      <c r="B4237" s="3" t="s">
        <v>24</v>
      </c>
      <c r="C4237" s="1">
        <v>31</v>
      </c>
      <c r="D4237" s="1">
        <v>1</v>
      </c>
      <c r="E4237" s="1">
        <v>150300</v>
      </c>
      <c r="F4237" s="1">
        <v>46</v>
      </c>
      <c r="G4237" s="1">
        <v>58710</v>
      </c>
      <c r="H4237" s="1">
        <v>325455</v>
      </c>
      <c r="I4237" s="1">
        <v>2958862</v>
      </c>
    </row>
    <row r="4238" spans="1:9" x14ac:dyDescent="0.2">
      <c r="A4238" s="1">
        <v>93200175</v>
      </c>
      <c r="B4238" s="3" t="s">
        <v>24</v>
      </c>
      <c r="C4238" s="1">
        <v>32</v>
      </c>
      <c r="D4238" s="1">
        <v>1</v>
      </c>
      <c r="E4238" s="1">
        <v>157500</v>
      </c>
      <c r="F4238" s="1">
        <v>46</v>
      </c>
      <c r="G4238" s="1">
        <v>61522</v>
      </c>
      <c r="H4238" s="1">
        <v>351465</v>
      </c>
      <c r="I4238" s="1">
        <v>3284317</v>
      </c>
    </row>
    <row r="4239" spans="1:9" x14ac:dyDescent="0.2">
      <c r="A4239" s="1">
        <v>93300175</v>
      </c>
      <c r="B4239" s="3" t="s">
        <v>24</v>
      </c>
      <c r="C4239" s="1">
        <v>33</v>
      </c>
      <c r="D4239" s="1">
        <v>1</v>
      </c>
      <c r="E4239" s="1">
        <v>164700</v>
      </c>
      <c r="F4239" s="1">
        <v>46</v>
      </c>
      <c r="G4239" s="1">
        <v>64335</v>
      </c>
      <c r="H4239" s="1">
        <v>377474</v>
      </c>
      <c r="I4239" s="1">
        <v>3635782</v>
      </c>
    </row>
    <row r="4240" spans="1:9" x14ac:dyDescent="0.2">
      <c r="A4240" s="1">
        <v>93400175</v>
      </c>
      <c r="B4240" s="3" t="s">
        <v>24</v>
      </c>
      <c r="C4240" s="1">
        <v>34</v>
      </c>
      <c r="D4240" s="1">
        <v>1</v>
      </c>
      <c r="E4240" s="1">
        <v>171900</v>
      </c>
      <c r="F4240" s="1">
        <v>46</v>
      </c>
      <c r="G4240" s="1">
        <v>67147</v>
      </c>
      <c r="H4240" s="1">
        <v>409643</v>
      </c>
      <c r="I4240" s="1">
        <v>4013256</v>
      </c>
    </row>
    <row r="4241" spans="1:9" x14ac:dyDescent="0.2">
      <c r="A4241" s="1">
        <v>93500175</v>
      </c>
      <c r="B4241" s="3" t="s">
        <v>24</v>
      </c>
      <c r="C4241" s="1">
        <v>35</v>
      </c>
      <c r="D4241" s="1">
        <v>1</v>
      </c>
      <c r="E4241" s="1">
        <v>179100</v>
      </c>
      <c r="F4241" s="1">
        <v>46</v>
      </c>
      <c r="G4241" s="1">
        <v>69960</v>
      </c>
      <c r="H4241" s="1">
        <v>441812</v>
      </c>
      <c r="I4241" s="1">
        <v>4422899</v>
      </c>
    </row>
    <row r="4242" spans="1:9" x14ac:dyDescent="0.2">
      <c r="A4242" s="1">
        <v>93600175</v>
      </c>
      <c r="B4242" s="3" t="s">
        <v>24</v>
      </c>
      <c r="C4242" s="1">
        <v>36</v>
      </c>
      <c r="D4242" s="1">
        <v>1</v>
      </c>
      <c r="E4242" s="1">
        <v>186300</v>
      </c>
      <c r="F4242" s="1">
        <v>46</v>
      </c>
      <c r="G4242" s="1">
        <v>72772</v>
      </c>
      <c r="H4242" s="1">
        <v>473981</v>
      </c>
      <c r="I4242" s="1">
        <v>4864711</v>
      </c>
    </row>
    <row r="4243" spans="1:9" x14ac:dyDescent="0.2">
      <c r="A4243" s="1">
        <v>93700175</v>
      </c>
      <c r="B4243" s="3" t="s">
        <v>24</v>
      </c>
      <c r="C4243" s="1">
        <v>37</v>
      </c>
      <c r="D4243" s="1">
        <v>1</v>
      </c>
      <c r="E4243" s="1">
        <v>194400</v>
      </c>
      <c r="F4243" s="1">
        <v>46</v>
      </c>
      <c r="G4243" s="1">
        <v>75937</v>
      </c>
      <c r="H4243" s="1">
        <v>506150</v>
      </c>
      <c r="I4243" s="1">
        <v>5338692</v>
      </c>
    </row>
    <row r="4244" spans="1:9" x14ac:dyDescent="0.2">
      <c r="A4244" s="1">
        <v>93800175</v>
      </c>
      <c r="B4244" s="3" t="s">
        <v>24</v>
      </c>
      <c r="C4244" s="1">
        <v>38</v>
      </c>
      <c r="D4244" s="1">
        <v>1</v>
      </c>
      <c r="E4244" s="1">
        <v>202500</v>
      </c>
      <c r="F4244" s="1">
        <v>46</v>
      </c>
      <c r="G4244" s="1">
        <v>79101</v>
      </c>
      <c r="H4244" s="1">
        <v>545164</v>
      </c>
      <c r="I4244" s="1">
        <v>5844842</v>
      </c>
    </row>
    <row r="4245" spans="1:9" x14ac:dyDescent="0.2">
      <c r="A4245" s="1">
        <v>93900175</v>
      </c>
      <c r="B4245" s="3" t="s">
        <v>24</v>
      </c>
      <c r="C4245" s="1">
        <v>39</v>
      </c>
      <c r="D4245" s="1">
        <v>1</v>
      </c>
      <c r="E4245" s="1">
        <v>210600</v>
      </c>
      <c r="F4245" s="1">
        <v>46</v>
      </c>
      <c r="G4245" s="1">
        <v>82264</v>
      </c>
      <c r="H4245" s="1">
        <v>584178</v>
      </c>
      <c r="I4245" s="1">
        <v>6390006</v>
      </c>
    </row>
    <row r="4246" spans="1:9" x14ac:dyDescent="0.2">
      <c r="A4246" s="1">
        <v>94000175</v>
      </c>
      <c r="B4246" s="3" t="s">
        <v>24</v>
      </c>
      <c r="C4246" s="1">
        <v>40</v>
      </c>
      <c r="D4246" s="1">
        <v>1</v>
      </c>
      <c r="E4246" s="1">
        <v>218700</v>
      </c>
      <c r="F4246" s="1">
        <v>46</v>
      </c>
      <c r="G4246" s="1">
        <v>85429</v>
      </c>
      <c r="H4246" s="1">
        <v>623191</v>
      </c>
      <c r="I4246" s="1">
        <v>6974184</v>
      </c>
    </row>
    <row r="4247" spans="1:9" x14ac:dyDescent="0.2">
      <c r="A4247" s="1">
        <v>94100175</v>
      </c>
      <c r="B4247" s="3" t="s">
        <v>24</v>
      </c>
      <c r="C4247" s="1">
        <v>41</v>
      </c>
      <c r="D4247" s="1">
        <v>1</v>
      </c>
      <c r="E4247" s="1">
        <v>226800</v>
      </c>
      <c r="F4247" s="1">
        <v>46</v>
      </c>
      <c r="G4247" s="1">
        <v>88593</v>
      </c>
      <c r="H4247" s="1">
        <v>662205</v>
      </c>
      <c r="I4247" s="1">
        <v>7597375</v>
      </c>
    </row>
    <row r="4248" spans="1:9" x14ac:dyDescent="0.2">
      <c r="A4248" s="1">
        <v>94200175</v>
      </c>
      <c r="B4248" s="3" t="s">
        <v>24</v>
      </c>
      <c r="C4248" s="1">
        <v>42</v>
      </c>
      <c r="D4248" s="1">
        <v>1</v>
      </c>
      <c r="E4248" s="1">
        <v>235800</v>
      </c>
      <c r="F4248" s="1">
        <v>46</v>
      </c>
      <c r="G4248" s="1">
        <v>92109</v>
      </c>
      <c r="H4248" s="1">
        <v>708747</v>
      </c>
      <c r="I4248" s="1">
        <v>8259580</v>
      </c>
    </row>
    <row r="4249" spans="1:9" x14ac:dyDescent="0.2">
      <c r="A4249" s="1">
        <v>94300175</v>
      </c>
      <c r="B4249" s="3" t="s">
        <v>24</v>
      </c>
      <c r="C4249" s="1">
        <v>43</v>
      </c>
      <c r="D4249" s="1">
        <v>1</v>
      </c>
      <c r="E4249" s="1">
        <v>244800</v>
      </c>
      <c r="F4249" s="1">
        <v>46</v>
      </c>
      <c r="G4249" s="1">
        <v>95625</v>
      </c>
      <c r="H4249" s="1">
        <v>755290</v>
      </c>
      <c r="I4249" s="1">
        <v>8968327</v>
      </c>
    </row>
    <row r="4250" spans="1:9" x14ac:dyDescent="0.2">
      <c r="A4250" s="1">
        <v>94400175</v>
      </c>
      <c r="B4250" s="3" t="s">
        <v>24</v>
      </c>
      <c r="C4250" s="1">
        <v>44</v>
      </c>
      <c r="D4250" s="1">
        <v>1</v>
      </c>
      <c r="E4250" s="1">
        <v>253800</v>
      </c>
      <c r="F4250" s="1">
        <v>46</v>
      </c>
      <c r="G4250" s="1">
        <v>99139</v>
      </c>
      <c r="H4250" s="1">
        <v>801833</v>
      </c>
      <c r="I4250" s="1">
        <v>9723617</v>
      </c>
    </row>
    <row r="4251" spans="1:9" x14ac:dyDescent="0.2">
      <c r="A4251" s="1">
        <v>94500175</v>
      </c>
      <c r="B4251" s="3" t="s">
        <v>24</v>
      </c>
      <c r="C4251" s="1">
        <v>45</v>
      </c>
      <c r="D4251" s="1">
        <v>1</v>
      </c>
      <c r="E4251" s="1">
        <v>262800</v>
      </c>
      <c r="F4251" s="1">
        <v>46</v>
      </c>
      <c r="G4251" s="1">
        <v>102655</v>
      </c>
      <c r="H4251" s="1">
        <v>848375</v>
      </c>
      <c r="I4251" s="1">
        <v>10525450</v>
      </c>
    </row>
    <row r="4252" spans="1:9" x14ac:dyDescent="0.2">
      <c r="A4252" s="1">
        <v>94600175</v>
      </c>
      <c r="B4252" s="3" t="s">
        <v>24</v>
      </c>
      <c r="C4252" s="1">
        <v>46</v>
      </c>
      <c r="D4252" s="1">
        <v>1</v>
      </c>
      <c r="E4252" s="1">
        <v>271800</v>
      </c>
      <c r="F4252" s="1">
        <v>46</v>
      </c>
      <c r="G4252" s="1">
        <v>106171</v>
      </c>
      <c r="H4252" s="1">
        <v>903131</v>
      </c>
      <c r="I4252" s="1">
        <v>11373825</v>
      </c>
    </row>
    <row r="4253" spans="1:9" x14ac:dyDescent="0.2">
      <c r="A4253" s="1">
        <v>94700175</v>
      </c>
      <c r="B4253" s="3" t="s">
        <v>24</v>
      </c>
      <c r="C4253" s="1">
        <v>47</v>
      </c>
      <c r="D4253" s="1">
        <v>1</v>
      </c>
      <c r="E4253" s="1">
        <v>281700</v>
      </c>
      <c r="F4253" s="1">
        <v>46</v>
      </c>
      <c r="G4253" s="1">
        <v>110038</v>
      </c>
      <c r="H4253" s="1">
        <v>957887</v>
      </c>
      <c r="I4253" s="1">
        <v>12276956</v>
      </c>
    </row>
    <row r="4254" spans="1:9" x14ac:dyDescent="0.2">
      <c r="A4254" s="1">
        <v>94800175</v>
      </c>
      <c r="B4254" s="3" t="s">
        <v>24</v>
      </c>
      <c r="C4254" s="1">
        <v>48</v>
      </c>
      <c r="D4254" s="1">
        <v>1</v>
      </c>
      <c r="E4254" s="1">
        <v>291600</v>
      </c>
      <c r="F4254" s="1">
        <v>46</v>
      </c>
      <c r="G4254" s="1">
        <v>113905</v>
      </c>
      <c r="H4254" s="1">
        <v>1012643</v>
      </c>
      <c r="I4254" s="1">
        <v>13234843</v>
      </c>
    </row>
    <row r="4255" spans="1:9" x14ac:dyDescent="0.2">
      <c r="A4255" s="1">
        <v>94900175</v>
      </c>
      <c r="B4255" s="3" t="s">
        <v>24</v>
      </c>
      <c r="C4255" s="1">
        <v>49</v>
      </c>
      <c r="D4255" s="1">
        <v>1</v>
      </c>
      <c r="E4255" s="1">
        <v>301500</v>
      </c>
      <c r="F4255" s="1">
        <v>46</v>
      </c>
      <c r="G4255" s="1">
        <v>117772</v>
      </c>
      <c r="H4255" s="1">
        <v>1067399</v>
      </c>
      <c r="I4255" s="1">
        <v>14247486</v>
      </c>
    </row>
    <row r="4256" spans="1:9" x14ac:dyDescent="0.2">
      <c r="A4256" s="1">
        <v>95000175</v>
      </c>
      <c r="B4256" s="3" t="s">
        <v>24</v>
      </c>
      <c r="C4256" s="1">
        <v>50</v>
      </c>
      <c r="D4256" s="1">
        <v>1</v>
      </c>
      <c r="E4256" s="1">
        <v>311400</v>
      </c>
      <c r="F4256" s="1">
        <v>46</v>
      </c>
      <c r="G4256" s="1">
        <v>121639</v>
      </c>
      <c r="H4256" s="1">
        <v>1131053</v>
      </c>
      <c r="I4256" s="1">
        <v>15314885</v>
      </c>
    </row>
    <row r="4257" spans="1:9" x14ac:dyDescent="0.2">
      <c r="A4257" s="1">
        <v>90100181</v>
      </c>
      <c r="B4257" s="3" t="s">
        <v>25</v>
      </c>
      <c r="C4257" s="1">
        <v>1</v>
      </c>
      <c r="D4257" s="1">
        <v>4</v>
      </c>
      <c r="E4257" s="1">
        <v>240</v>
      </c>
      <c r="F4257" s="1">
        <v>47</v>
      </c>
      <c r="G4257" s="1">
        <v>3750</v>
      </c>
      <c r="H4257" s="1">
        <v>0</v>
      </c>
      <c r="I4257" s="1">
        <v>0</v>
      </c>
    </row>
    <row r="4258" spans="1:9" x14ac:dyDescent="0.2">
      <c r="A4258" s="1">
        <v>90200181</v>
      </c>
      <c r="B4258" s="3" t="s">
        <v>25</v>
      </c>
      <c r="C4258" s="1">
        <v>2</v>
      </c>
      <c r="D4258" s="1">
        <v>4</v>
      </c>
      <c r="E4258" s="1">
        <v>255</v>
      </c>
      <c r="F4258" s="1">
        <v>47</v>
      </c>
      <c r="G4258" s="1">
        <v>3984</v>
      </c>
      <c r="H4258" s="1">
        <v>0</v>
      </c>
      <c r="I4258" s="1">
        <v>0</v>
      </c>
    </row>
    <row r="4259" spans="1:9" x14ac:dyDescent="0.2">
      <c r="A4259" s="1">
        <v>90300181</v>
      </c>
      <c r="B4259" s="3" t="s">
        <v>25</v>
      </c>
      <c r="C4259" s="1">
        <v>3</v>
      </c>
      <c r="D4259" s="1">
        <v>4</v>
      </c>
      <c r="E4259" s="1">
        <v>270</v>
      </c>
      <c r="F4259" s="1">
        <v>47</v>
      </c>
      <c r="G4259" s="1">
        <v>4218</v>
      </c>
      <c r="H4259" s="1">
        <v>0</v>
      </c>
      <c r="I4259" s="1">
        <v>0</v>
      </c>
    </row>
    <row r="4260" spans="1:9" x14ac:dyDescent="0.2">
      <c r="A4260" s="1">
        <v>90400181</v>
      </c>
      <c r="B4260" s="3" t="s">
        <v>25</v>
      </c>
      <c r="C4260" s="1">
        <v>4</v>
      </c>
      <c r="D4260" s="1">
        <v>4</v>
      </c>
      <c r="E4260" s="1">
        <v>285</v>
      </c>
      <c r="F4260" s="1">
        <v>47</v>
      </c>
      <c r="G4260" s="1">
        <v>4452</v>
      </c>
      <c r="H4260" s="1">
        <v>0</v>
      </c>
      <c r="I4260" s="1">
        <v>0</v>
      </c>
    </row>
    <row r="4261" spans="1:9" x14ac:dyDescent="0.2">
      <c r="A4261" s="1">
        <v>90500181</v>
      </c>
      <c r="B4261" s="3" t="s">
        <v>25</v>
      </c>
      <c r="C4261" s="1">
        <v>5</v>
      </c>
      <c r="D4261" s="1">
        <v>4</v>
      </c>
      <c r="E4261" s="1">
        <v>300</v>
      </c>
      <c r="F4261" s="1">
        <v>47</v>
      </c>
      <c r="G4261" s="1">
        <v>4687</v>
      </c>
      <c r="H4261" s="1">
        <v>0</v>
      </c>
      <c r="I4261" s="1">
        <v>0</v>
      </c>
    </row>
    <row r="4262" spans="1:9" x14ac:dyDescent="0.2">
      <c r="A4262" s="1">
        <v>90600181</v>
      </c>
      <c r="B4262" s="3" t="s">
        <v>25</v>
      </c>
      <c r="C4262" s="1">
        <v>6</v>
      </c>
      <c r="D4262" s="1">
        <v>4</v>
      </c>
      <c r="E4262" s="1">
        <v>315</v>
      </c>
      <c r="F4262" s="1">
        <v>47</v>
      </c>
      <c r="G4262" s="1">
        <v>4921</v>
      </c>
      <c r="H4262" s="1">
        <v>0</v>
      </c>
      <c r="I4262" s="1">
        <v>0</v>
      </c>
    </row>
    <row r="4263" spans="1:9" x14ac:dyDescent="0.2">
      <c r="A4263" s="1">
        <v>90700181</v>
      </c>
      <c r="B4263" s="3" t="s">
        <v>25</v>
      </c>
      <c r="C4263" s="1">
        <v>7</v>
      </c>
      <c r="D4263" s="1">
        <v>4</v>
      </c>
      <c r="E4263" s="1">
        <v>337</v>
      </c>
      <c r="F4263" s="1">
        <v>47</v>
      </c>
      <c r="G4263" s="1">
        <v>5272</v>
      </c>
      <c r="H4263" s="1">
        <v>0</v>
      </c>
      <c r="I4263" s="1">
        <v>0</v>
      </c>
    </row>
    <row r="4264" spans="1:9" x14ac:dyDescent="0.2">
      <c r="A4264" s="1">
        <v>90800181</v>
      </c>
      <c r="B4264" s="3" t="s">
        <v>25</v>
      </c>
      <c r="C4264" s="1">
        <v>8</v>
      </c>
      <c r="D4264" s="1">
        <v>4</v>
      </c>
      <c r="E4264" s="1">
        <v>360</v>
      </c>
      <c r="F4264" s="1">
        <v>47</v>
      </c>
      <c r="G4264" s="1">
        <v>5625</v>
      </c>
      <c r="H4264" s="1">
        <v>0</v>
      </c>
      <c r="I4264" s="1">
        <v>0</v>
      </c>
    </row>
    <row r="4265" spans="1:9" x14ac:dyDescent="0.2">
      <c r="A4265" s="1">
        <v>90900181</v>
      </c>
      <c r="B4265" s="3" t="s">
        <v>25</v>
      </c>
      <c r="C4265" s="1">
        <v>9</v>
      </c>
      <c r="D4265" s="1">
        <v>4</v>
      </c>
      <c r="E4265" s="1">
        <v>382</v>
      </c>
      <c r="F4265" s="1">
        <v>47</v>
      </c>
      <c r="G4265" s="1">
        <v>5976</v>
      </c>
      <c r="H4265" s="1">
        <v>0</v>
      </c>
      <c r="I4265" s="1">
        <v>0</v>
      </c>
    </row>
    <row r="4266" spans="1:9" x14ac:dyDescent="0.2">
      <c r="A4266" s="1">
        <v>91000181</v>
      </c>
      <c r="B4266" s="3" t="s">
        <v>25</v>
      </c>
      <c r="C4266" s="1">
        <v>10</v>
      </c>
      <c r="D4266" s="1">
        <v>4</v>
      </c>
      <c r="E4266" s="1">
        <v>405</v>
      </c>
      <c r="F4266" s="1">
        <v>47</v>
      </c>
      <c r="G4266" s="1">
        <v>6327</v>
      </c>
      <c r="H4266" s="1">
        <v>0</v>
      </c>
      <c r="I4266" s="1">
        <v>0</v>
      </c>
    </row>
    <row r="4267" spans="1:9" x14ac:dyDescent="0.2">
      <c r="A4267" s="1">
        <v>91100181</v>
      </c>
      <c r="B4267" s="3" t="s">
        <v>25</v>
      </c>
      <c r="C4267" s="1">
        <v>11</v>
      </c>
      <c r="D4267" s="1">
        <v>4</v>
      </c>
      <c r="E4267" s="1">
        <v>427</v>
      </c>
      <c r="F4267" s="1">
        <v>47</v>
      </c>
      <c r="G4267" s="1">
        <v>6679</v>
      </c>
      <c r="H4267" s="1">
        <v>0</v>
      </c>
      <c r="I4267" s="1">
        <v>0</v>
      </c>
    </row>
    <row r="4268" spans="1:9" x14ac:dyDescent="0.2">
      <c r="A4268" s="1">
        <v>91200181</v>
      </c>
      <c r="B4268" s="3" t="s">
        <v>25</v>
      </c>
      <c r="C4268" s="1">
        <v>12</v>
      </c>
      <c r="D4268" s="1">
        <v>4</v>
      </c>
      <c r="E4268" s="1">
        <v>457</v>
      </c>
      <c r="F4268" s="1">
        <v>47</v>
      </c>
      <c r="G4268" s="1">
        <v>7147</v>
      </c>
      <c r="H4268" s="1">
        <v>0</v>
      </c>
      <c r="I4268" s="1">
        <v>0</v>
      </c>
    </row>
    <row r="4269" spans="1:9" x14ac:dyDescent="0.2">
      <c r="A4269" s="1">
        <v>91300181</v>
      </c>
      <c r="B4269" s="3" t="s">
        <v>25</v>
      </c>
      <c r="C4269" s="1">
        <v>13</v>
      </c>
      <c r="D4269" s="1">
        <v>4</v>
      </c>
      <c r="E4269" s="1">
        <v>487</v>
      </c>
      <c r="F4269" s="1">
        <v>47</v>
      </c>
      <c r="G4269" s="1">
        <v>7617</v>
      </c>
      <c r="H4269" s="1">
        <v>0</v>
      </c>
      <c r="I4269" s="1">
        <v>0</v>
      </c>
    </row>
    <row r="4270" spans="1:9" x14ac:dyDescent="0.2">
      <c r="A4270" s="1">
        <v>91400181</v>
      </c>
      <c r="B4270" s="3" t="s">
        <v>25</v>
      </c>
      <c r="C4270" s="1">
        <v>14</v>
      </c>
      <c r="D4270" s="1">
        <v>4</v>
      </c>
      <c r="E4270" s="1">
        <v>517</v>
      </c>
      <c r="F4270" s="1">
        <v>47</v>
      </c>
      <c r="G4270" s="1">
        <v>8085</v>
      </c>
      <c r="H4270" s="1">
        <v>0</v>
      </c>
      <c r="I4270" s="1">
        <v>0</v>
      </c>
    </row>
    <row r="4271" spans="1:9" x14ac:dyDescent="0.2">
      <c r="A4271" s="1">
        <v>91500181</v>
      </c>
      <c r="B4271" s="3" t="s">
        <v>25</v>
      </c>
      <c r="C4271" s="1">
        <v>15</v>
      </c>
      <c r="D4271" s="1">
        <v>4</v>
      </c>
      <c r="E4271" s="1">
        <v>547</v>
      </c>
      <c r="F4271" s="1">
        <v>47</v>
      </c>
      <c r="G4271" s="1">
        <v>8554</v>
      </c>
      <c r="H4271" s="1">
        <v>0</v>
      </c>
      <c r="I4271" s="1">
        <v>0</v>
      </c>
    </row>
    <row r="4272" spans="1:9" x14ac:dyDescent="0.2">
      <c r="A4272" s="1">
        <v>91600181</v>
      </c>
      <c r="B4272" s="3" t="s">
        <v>25</v>
      </c>
      <c r="C4272" s="1">
        <v>16</v>
      </c>
      <c r="D4272" s="1">
        <v>4</v>
      </c>
      <c r="E4272" s="1">
        <v>577</v>
      </c>
      <c r="F4272" s="1">
        <v>47</v>
      </c>
      <c r="G4272" s="1">
        <v>9022</v>
      </c>
      <c r="H4272" s="1">
        <v>0</v>
      </c>
      <c r="I4272" s="1">
        <v>0</v>
      </c>
    </row>
    <row r="4273" spans="1:9" x14ac:dyDescent="0.2">
      <c r="A4273" s="1">
        <v>91700181</v>
      </c>
      <c r="B4273" s="3" t="s">
        <v>25</v>
      </c>
      <c r="C4273" s="1">
        <v>17</v>
      </c>
      <c r="D4273" s="1">
        <v>4</v>
      </c>
      <c r="E4273" s="1">
        <v>615</v>
      </c>
      <c r="F4273" s="1">
        <v>47</v>
      </c>
      <c r="G4273" s="1">
        <v>9609</v>
      </c>
      <c r="H4273" s="1">
        <v>0</v>
      </c>
      <c r="I4273" s="1">
        <v>0</v>
      </c>
    </row>
    <row r="4274" spans="1:9" x14ac:dyDescent="0.2">
      <c r="A4274" s="1">
        <v>91800181</v>
      </c>
      <c r="B4274" s="3" t="s">
        <v>25</v>
      </c>
      <c r="C4274" s="1">
        <v>18</v>
      </c>
      <c r="D4274" s="1">
        <v>4</v>
      </c>
      <c r="E4274" s="1">
        <v>652</v>
      </c>
      <c r="F4274" s="1">
        <v>47</v>
      </c>
      <c r="G4274" s="1">
        <v>10194</v>
      </c>
      <c r="H4274" s="1">
        <v>0</v>
      </c>
      <c r="I4274" s="1">
        <v>0</v>
      </c>
    </row>
    <row r="4275" spans="1:9" x14ac:dyDescent="0.2">
      <c r="A4275" s="1">
        <v>91900181</v>
      </c>
      <c r="B4275" s="3" t="s">
        <v>25</v>
      </c>
      <c r="C4275" s="1">
        <v>19</v>
      </c>
      <c r="D4275" s="1">
        <v>4</v>
      </c>
      <c r="E4275" s="1">
        <v>690</v>
      </c>
      <c r="F4275" s="1">
        <v>47</v>
      </c>
      <c r="G4275" s="1">
        <v>10780</v>
      </c>
      <c r="H4275" s="1">
        <v>0</v>
      </c>
      <c r="I4275" s="1">
        <v>0</v>
      </c>
    </row>
    <row r="4276" spans="1:9" x14ac:dyDescent="0.2">
      <c r="A4276" s="1">
        <v>92000181</v>
      </c>
      <c r="B4276" s="3" t="s">
        <v>25</v>
      </c>
      <c r="C4276" s="1">
        <v>20</v>
      </c>
      <c r="D4276" s="1">
        <v>4</v>
      </c>
      <c r="E4276" s="1">
        <v>727</v>
      </c>
      <c r="F4276" s="1">
        <v>47</v>
      </c>
      <c r="G4276" s="1">
        <v>11367</v>
      </c>
      <c r="H4276" s="1">
        <v>0</v>
      </c>
      <c r="I4276" s="1">
        <v>0</v>
      </c>
    </row>
    <row r="4277" spans="1:9" x14ac:dyDescent="0.2">
      <c r="A4277" s="1">
        <v>92100181</v>
      </c>
      <c r="B4277" s="3" t="s">
        <v>25</v>
      </c>
      <c r="C4277" s="1">
        <v>21</v>
      </c>
      <c r="D4277" s="1">
        <v>4</v>
      </c>
      <c r="E4277" s="1">
        <v>765</v>
      </c>
      <c r="F4277" s="1">
        <v>47</v>
      </c>
      <c r="G4277" s="1">
        <v>11952</v>
      </c>
      <c r="H4277" s="1">
        <v>0</v>
      </c>
      <c r="I4277" s="1">
        <v>0</v>
      </c>
    </row>
    <row r="4278" spans="1:9" x14ac:dyDescent="0.2">
      <c r="A4278" s="1">
        <v>92200181</v>
      </c>
      <c r="B4278" s="3" t="s">
        <v>25</v>
      </c>
      <c r="C4278" s="1">
        <v>22</v>
      </c>
      <c r="D4278" s="1">
        <v>4</v>
      </c>
      <c r="E4278" s="1">
        <v>810</v>
      </c>
      <c r="F4278" s="1">
        <v>47</v>
      </c>
      <c r="G4278" s="1">
        <v>12655</v>
      </c>
      <c r="H4278" s="1">
        <v>0</v>
      </c>
      <c r="I4278" s="1">
        <v>0</v>
      </c>
    </row>
    <row r="4279" spans="1:9" x14ac:dyDescent="0.2">
      <c r="A4279" s="1">
        <v>92300181</v>
      </c>
      <c r="B4279" s="3" t="s">
        <v>25</v>
      </c>
      <c r="C4279" s="1">
        <v>23</v>
      </c>
      <c r="D4279" s="1">
        <v>4</v>
      </c>
      <c r="E4279" s="1">
        <v>855</v>
      </c>
      <c r="F4279" s="1">
        <v>47</v>
      </c>
      <c r="G4279" s="1">
        <v>13359</v>
      </c>
      <c r="H4279" s="1">
        <v>0</v>
      </c>
      <c r="I4279" s="1">
        <v>0</v>
      </c>
    </row>
    <row r="4280" spans="1:9" x14ac:dyDescent="0.2">
      <c r="A4280" s="1">
        <v>92400181</v>
      </c>
      <c r="B4280" s="3" t="s">
        <v>25</v>
      </c>
      <c r="C4280" s="1">
        <v>24</v>
      </c>
      <c r="D4280" s="1">
        <v>4</v>
      </c>
      <c r="E4280" s="1">
        <v>900</v>
      </c>
      <c r="F4280" s="1">
        <v>47</v>
      </c>
      <c r="G4280" s="1">
        <v>14062</v>
      </c>
      <c r="H4280" s="1">
        <v>0</v>
      </c>
      <c r="I4280" s="1">
        <v>0</v>
      </c>
    </row>
    <row r="4281" spans="1:9" x14ac:dyDescent="0.2">
      <c r="A4281" s="1">
        <v>92500181</v>
      </c>
      <c r="B4281" s="3" t="s">
        <v>25</v>
      </c>
      <c r="C4281" s="1">
        <v>25</v>
      </c>
      <c r="D4281" s="1">
        <v>4</v>
      </c>
      <c r="E4281" s="1">
        <v>945</v>
      </c>
      <c r="F4281" s="1">
        <v>47</v>
      </c>
      <c r="G4281" s="1">
        <v>14764</v>
      </c>
      <c r="H4281" s="1">
        <v>0</v>
      </c>
      <c r="I4281" s="1">
        <v>0</v>
      </c>
    </row>
    <row r="4282" spans="1:9" x14ac:dyDescent="0.2">
      <c r="A4282" s="1">
        <v>92600181</v>
      </c>
      <c r="B4282" s="3" t="s">
        <v>25</v>
      </c>
      <c r="C4282" s="1">
        <v>26</v>
      </c>
      <c r="D4282" s="1">
        <v>4</v>
      </c>
      <c r="E4282" s="1">
        <v>990</v>
      </c>
      <c r="F4282" s="1">
        <v>47</v>
      </c>
      <c r="G4282" s="1">
        <v>15468</v>
      </c>
      <c r="H4282" s="1">
        <v>0</v>
      </c>
      <c r="I4282" s="1">
        <v>0</v>
      </c>
    </row>
    <row r="4283" spans="1:9" x14ac:dyDescent="0.2">
      <c r="A4283" s="1">
        <v>92700181</v>
      </c>
      <c r="B4283" s="3" t="s">
        <v>25</v>
      </c>
      <c r="C4283" s="1">
        <v>27</v>
      </c>
      <c r="D4283" s="1">
        <v>4</v>
      </c>
      <c r="E4283" s="1">
        <v>1042</v>
      </c>
      <c r="F4283" s="1">
        <v>47</v>
      </c>
      <c r="G4283" s="1">
        <v>16288</v>
      </c>
      <c r="H4283" s="1">
        <v>0</v>
      </c>
      <c r="I4283" s="1">
        <v>0</v>
      </c>
    </row>
    <row r="4284" spans="1:9" x14ac:dyDescent="0.2">
      <c r="A4284" s="1">
        <v>92800181</v>
      </c>
      <c r="B4284" s="3" t="s">
        <v>25</v>
      </c>
      <c r="C4284" s="1">
        <v>28</v>
      </c>
      <c r="D4284" s="1">
        <v>4</v>
      </c>
      <c r="E4284" s="1">
        <v>1095</v>
      </c>
      <c r="F4284" s="1">
        <v>47</v>
      </c>
      <c r="G4284" s="1">
        <v>17109</v>
      </c>
      <c r="H4284" s="1">
        <v>0</v>
      </c>
      <c r="I4284" s="1">
        <v>0</v>
      </c>
    </row>
    <row r="4285" spans="1:9" x14ac:dyDescent="0.2">
      <c r="A4285" s="1">
        <v>92900181</v>
      </c>
      <c r="B4285" s="3" t="s">
        <v>25</v>
      </c>
      <c r="C4285" s="1">
        <v>29</v>
      </c>
      <c r="D4285" s="1">
        <v>4</v>
      </c>
      <c r="E4285" s="1">
        <v>1147</v>
      </c>
      <c r="F4285" s="1">
        <v>47</v>
      </c>
      <c r="G4285" s="1">
        <v>17929</v>
      </c>
      <c r="H4285" s="1">
        <v>0</v>
      </c>
      <c r="I4285" s="1">
        <v>0</v>
      </c>
    </row>
    <row r="4286" spans="1:9" x14ac:dyDescent="0.2">
      <c r="A4286" s="1">
        <v>93000181</v>
      </c>
      <c r="B4286" s="3" t="s">
        <v>25</v>
      </c>
      <c r="C4286" s="1">
        <v>30</v>
      </c>
      <c r="D4286" s="1">
        <v>4</v>
      </c>
      <c r="E4286" s="1">
        <v>1200</v>
      </c>
      <c r="F4286" s="1">
        <v>47</v>
      </c>
      <c r="G4286" s="1">
        <v>18750</v>
      </c>
      <c r="H4286" s="1">
        <v>0</v>
      </c>
      <c r="I4286" s="1">
        <v>0</v>
      </c>
    </row>
    <row r="4287" spans="1:9" x14ac:dyDescent="0.2">
      <c r="A4287" s="1">
        <v>93100181</v>
      </c>
      <c r="B4287" s="3" t="s">
        <v>25</v>
      </c>
      <c r="C4287" s="1">
        <v>31</v>
      </c>
      <c r="D4287" s="1">
        <v>4</v>
      </c>
      <c r="E4287" s="1">
        <v>1252</v>
      </c>
      <c r="F4287" s="1">
        <v>47</v>
      </c>
      <c r="G4287" s="1">
        <v>19569</v>
      </c>
      <c r="H4287" s="1">
        <v>0</v>
      </c>
      <c r="I4287" s="1">
        <v>0</v>
      </c>
    </row>
    <row r="4288" spans="1:9" x14ac:dyDescent="0.2">
      <c r="A4288" s="1">
        <v>93200181</v>
      </c>
      <c r="B4288" s="3" t="s">
        <v>25</v>
      </c>
      <c r="C4288" s="1">
        <v>32</v>
      </c>
      <c r="D4288" s="1">
        <v>4</v>
      </c>
      <c r="E4288" s="1">
        <v>1312</v>
      </c>
      <c r="F4288" s="1">
        <v>47</v>
      </c>
      <c r="G4288" s="1">
        <v>20506</v>
      </c>
      <c r="H4288" s="1">
        <v>0</v>
      </c>
      <c r="I4288" s="1">
        <v>0</v>
      </c>
    </row>
    <row r="4289" spans="1:9" x14ac:dyDescent="0.2">
      <c r="A4289" s="1">
        <v>93300181</v>
      </c>
      <c r="B4289" s="3" t="s">
        <v>25</v>
      </c>
      <c r="C4289" s="1">
        <v>33</v>
      </c>
      <c r="D4289" s="1">
        <v>4</v>
      </c>
      <c r="E4289" s="1">
        <v>1372</v>
      </c>
      <c r="F4289" s="1">
        <v>47</v>
      </c>
      <c r="G4289" s="1">
        <v>21444</v>
      </c>
      <c r="H4289" s="1">
        <v>0</v>
      </c>
      <c r="I4289" s="1">
        <v>0</v>
      </c>
    </row>
    <row r="4290" spans="1:9" x14ac:dyDescent="0.2">
      <c r="A4290" s="1">
        <v>93400181</v>
      </c>
      <c r="B4290" s="3" t="s">
        <v>25</v>
      </c>
      <c r="C4290" s="1">
        <v>34</v>
      </c>
      <c r="D4290" s="1">
        <v>4</v>
      </c>
      <c r="E4290" s="1">
        <v>1432</v>
      </c>
      <c r="F4290" s="1">
        <v>47</v>
      </c>
      <c r="G4290" s="1">
        <v>22381</v>
      </c>
      <c r="H4290" s="1">
        <v>0</v>
      </c>
      <c r="I4290" s="1">
        <v>0</v>
      </c>
    </row>
    <row r="4291" spans="1:9" x14ac:dyDescent="0.2">
      <c r="A4291" s="1">
        <v>93500181</v>
      </c>
      <c r="B4291" s="3" t="s">
        <v>25</v>
      </c>
      <c r="C4291" s="1">
        <v>35</v>
      </c>
      <c r="D4291" s="1">
        <v>4</v>
      </c>
      <c r="E4291" s="1">
        <v>1492</v>
      </c>
      <c r="F4291" s="1">
        <v>47</v>
      </c>
      <c r="G4291" s="1">
        <v>23319</v>
      </c>
      <c r="H4291" s="1">
        <v>0</v>
      </c>
      <c r="I4291" s="1">
        <v>0</v>
      </c>
    </row>
    <row r="4292" spans="1:9" x14ac:dyDescent="0.2">
      <c r="A4292" s="1">
        <v>93600181</v>
      </c>
      <c r="B4292" s="3" t="s">
        <v>25</v>
      </c>
      <c r="C4292" s="1">
        <v>36</v>
      </c>
      <c r="D4292" s="1">
        <v>4</v>
      </c>
      <c r="E4292" s="1">
        <v>1552</v>
      </c>
      <c r="F4292" s="1">
        <v>47</v>
      </c>
      <c r="G4292" s="1">
        <v>24256</v>
      </c>
      <c r="H4292" s="1">
        <v>0</v>
      </c>
      <c r="I4292" s="1">
        <v>0</v>
      </c>
    </row>
    <row r="4293" spans="1:9" x14ac:dyDescent="0.2">
      <c r="A4293" s="1">
        <v>93700181</v>
      </c>
      <c r="B4293" s="3" t="s">
        <v>25</v>
      </c>
      <c r="C4293" s="1">
        <v>37</v>
      </c>
      <c r="D4293" s="1">
        <v>4</v>
      </c>
      <c r="E4293" s="1">
        <v>1620</v>
      </c>
      <c r="F4293" s="1">
        <v>47</v>
      </c>
      <c r="G4293" s="1">
        <v>25312</v>
      </c>
      <c r="H4293" s="1">
        <v>0</v>
      </c>
      <c r="I4293" s="1">
        <v>0</v>
      </c>
    </row>
    <row r="4294" spans="1:9" x14ac:dyDescent="0.2">
      <c r="A4294" s="1">
        <v>93800181</v>
      </c>
      <c r="B4294" s="3" t="s">
        <v>25</v>
      </c>
      <c r="C4294" s="1">
        <v>38</v>
      </c>
      <c r="D4294" s="1">
        <v>4</v>
      </c>
      <c r="E4294" s="1">
        <v>1687</v>
      </c>
      <c r="F4294" s="1">
        <v>47</v>
      </c>
      <c r="G4294" s="1">
        <v>26367</v>
      </c>
      <c r="H4294" s="1">
        <v>0</v>
      </c>
      <c r="I4294" s="1">
        <v>0</v>
      </c>
    </row>
    <row r="4295" spans="1:9" x14ac:dyDescent="0.2">
      <c r="A4295" s="1">
        <v>93900181</v>
      </c>
      <c r="B4295" s="3" t="s">
        <v>25</v>
      </c>
      <c r="C4295" s="1">
        <v>39</v>
      </c>
      <c r="D4295" s="1">
        <v>4</v>
      </c>
      <c r="E4295" s="1">
        <v>1755</v>
      </c>
      <c r="F4295" s="1">
        <v>47</v>
      </c>
      <c r="G4295" s="1">
        <v>27421</v>
      </c>
      <c r="H4295" s="1">
        <v>0</v>
      </c>
      <c r="I4295" s="1">
        <v>0</v>
      </c>
    </row>
    <row r="4296" spans="1:9" x14ac:dyDescent="0.2">
      <c r="A4296" s="1">
        <v>94000181</v>
      </c>
      <c r="B4296" s="3" t="s">
        <v>25</v>
      </c>
      <c r="C4296" s="1">
        <v>40</v>
      </c>
      <c r="D4296" s="1">
        <v>4</v>
      </c>
      <c r="E4296" s="1">
        <v>1822</v>
      </c>
      <c r="F4296" s="1">
        <v>47</v>
      </c>
      <c r="G4296" s="1">
        <v>28476</v>
      </c>
      <c r="H4296" s="1">
        <v>0</v>
      </c>
      <c r="I4296" s="1">
        <v>0</v>
      </c>
    </row>
    <row r="4297" spans="1:9" x14ac:dyDescent="0.2">
      <c r="A4297" s="1">
        <v>94100181</v>
      </c>
      <c r="B4297" s="3" t="s">
        <v>25</v>
      </c>
      <c r="C4297" s="1">
        <v>41</v>
      </c>
      <c r="D4297" s="1">
        <v>4</v>
      </c>
      <c r="E4297" s="1">
        <v>1890</v>
      </c>
      <c r="F4297" s="1">
        <v>47</v>
      </c>
      <c r="G4297" s="1">
        <v>29530</v>
      </c>
      <c r="H4297" s="1">
        <v>0</v>
      </c>
      <c r="I4297" s="1">
        <v>0</v>
      </c>
    </row>
    <row r="4298" spans="1:9" x14ac:dyDescent="0.2">
      <c r="A4298" s="1">
        <v>94200181</v>
      </c>
      <c r="B4298" s="3" t="s">
        <v>25</v>
      </c>
      <c r="C4298" s="1">
        <v>42</v>
      </c>
      <c r="D4298" s="1">
        <v>4</v>
      </c>
      <c r="E4298" s="1">
        <v>1965</v>
      </c>
      <c r="F4298" s="1">
        <v>47</v>
      </c>
      <c r="G4298" s="1">
        <v>30702</v>
      </c>
      <c r="H4298" s="1">
        <v>0</v>
      </c>
      <c r="I4298" s="1">
        <v>0</v>
      </c>
    </row>
    <row r="4299" spans="1:9" x14ac:dyDescent="0.2">
      <c r="A4299" s="1">
        <v>94300181</v>
      </c>
      <c r="B4299" s="3" t="s">
        <v>25</v>
      </c>
      <c r="C4299" s="1">
        <v>43</v>
      </c>
      <c r="D4299" s="1">
        <v>4</v>
      </c>
      <c r="E4299" s="1">
        <v>2040</v>
      </c>
      <c r="F4299" s="1">
        <v>47</v>
      </c>
      <c r="G4299" s="1">
        <v>31875</v>
      </c>
      <c r="H4299" s="1">
        <v>0</v>
      </c>
      <c r="I4299" s="1">
        <v>0</v>
      </c>
    </row>
    <row r="4300" spans="1:9" x14ac:dyDescent="0.2">
      <c r="A4300" s="1">
        <v>94400181</v>
      </c>
      <c r="B4300" s="3" t="s">
        <v>25</v>
      </c>
      <c r="C4300" s="1">
        <v>44</v>
      </c>
      <c r="D4300" s="1">
        <v>4</v>
      </c>
      <c r="E4300" s="1">
        <v>2115</v>
      </c>
      <c r="F4300" s="1">
        <v>47</v>
      </c>
      <c r="G4300" s="1">
        <v>33046</v>
      </c>
      <c r="H4300" s="1">
        <v>0</v>
      </c>
      <c r="I4300" s="1">
        <v>0</v>
      </c>
    </row>
    <row r="4301" spans="1:9" x14ac:dyDescent="0.2">
      <c r="A4301" s="1">
        <v>94500181</v>
      </c>
      <c r="B4301" s="3" t="s">
        <v>25</v>
      </c>
      <c r="C4301" s="1">
        <v>45</v>
      </c>
      <c r="D4301" s="1">
        <v>4</v>
      </c>
      <c r="E4301" s="1">
        <v>2190</v>
      </c>
      <c r="F4301" s="1">
        <v>47</v>
      </c>
      <c r="G4301" s="1">
        <v>34218</v>
      </c>
      <c r="H4301" s="1">
        <v>0</v>
      </c>
      <c r="I4301" s="1">
        <v>0</v>
      </c>
    </row>
    <row r="4302" spans="1:9" x14ac:dyDescent="0.2">
      <c r="A4302" s="1">
        <v>94600181</v>
      </c>
      <c r="B4302" s="3" t="s">
        <v>25</v>
      </c>
      <c r="C4302" s="1">
        <v>46</v>
      </c>
      <c r="D4302" s="1">
        <v>4</v>
      </c>
      <c r="E4302" s="1">
        <v>2265</v>
      </c>
      <c r="F4302" s="1">
        <v>47</v>
      </c>
      <c r="G4302" s="1">
        <v>35389</v>
      </c>
      <c r="H4302" s="1">
        <v>0</v>
      </c>
      <c r="I4302" s="1">
        <v>0</v>
      </c>
    </row>
    <row r="4303" spans="1:9" x14ac:dyDescent="0.2">
      <c r="A4303" s="1">
        <v>94700181</v>
      </c>
      <c r="B4303" s="3" t="s">
        <v>25</v>
      </c>
      <c r="C4303" s="1">
        <v>47</v>
      </c>
      <c r="D4303" s="1">
        <v>4</v>
      </c>
      <c r="E4303" s="1">
        <v>2347</v>
      </c>
      <c r="F4303" s="1">
        <v>47</v>
      </c>
      <c r="G4303" s="1">
        <v>36679</v>
      </c>
      <c r="H4303" s="1">
        <v>0</v>
      </c>
      <c r="I4303" s="1">
        <v>0</v>
      </c>
    </row>
    <row r="4304" spans="1:9" x14ac:dyDescent="0.2">
      <c r="A4304" s="1">
        <v>94800181</v>
      </c>
      <c r="B4304" s="3" t="s">
        <v>25</v>
      </c>
      <c r="C4304" s="1">
        <v>48</v>
      </c>
      <c r="D4304" s="1">
        <v>4</v>
      </c>
      <c r="E4304" s="1">
        <v>2430</v>
      </c>
      <c r="F4304" s="1">
        <v>47</v>
      </c>
      <c r="G4304" s="1">
        <v>37968</v>
      </c>
      <c r="H4304" s="1">
        <v>0</v>
      </c>
      <c r="I4304" s="1">
        <v>0</v>
      </c>
    </row>
    <row r="4305" spans="1:9" x14ac:dyDescent="0.2">
      <c r="A4305" s="1">
        <v>94900181</v>
      </c>
      <c r="B4305" s="3" t="s">
        <v>25</v>
      </c>
      <c r="C4305" s="1">
        <v>49</v>
      </c>
      <c r="D4305" s="1">
        <v>4</v>
      </c>
      <c r="E4305" s="1">
        <v>2512</v>
      </c>
      <c r="F4305" s="1">
        <v>47</v>
      </c>
      <c r="G4305" s="1">
        <v>39256</v>
      </c>
      <c r="H4305" s="1">
        <v>0</v>
      </c>
      <c r="I4305" s="1">
        <v>0</v>
      </c>
    </row>
    <row r="4306" spans="1:9" x14ac:dyDescent="0.2">
      <c r="A4306" s="1">
        <v>95000181</v>
      </c>
      <c r="B4306" s="3" t="s">
        <v>25</v>
      </c>
      <c r="C4306" s="1">
        <v>50</v>
      </c>
      <c r="D4306" s="1">
        <v>4</v>
      </c>
      <c r="E4306" s="1">
        <v>2595</v>
      </c>
      <c r="F4306" s="1">
        <v>47</v>
      </c>
      <c r="G4306" s="1">
        <v>40546</v>
      </c>
      <c r="H4306" s="1">
        <v>0</v>
      </c>
      <c r="I4306" s="1">
        <v>0</v>
      </c>
    </row>
    <row r="4307" spans="1:9" x14ac:dyDescent="0.2">
      <c r="A4307" s="1">
        <v>90100182</v>
      </c>
      <c r="B4307" s="3" t="s">
        <v>25</v>
      </c>
      <c r="C4307" s="1">
        <v>1</v>
      </c>
      <c r="D4307" s="1">
        <v>4</v>
      </c>
      <c r="E4307" s="1">
        <v>360</v>
      </c>
      <c r="F4307" s="1">
        <v>47</v>
      </c>
      <c r="G4307" s="1">
        <v>5625</v>
      </c>
      <c r="H4307" s="1">
        <v>0</v>
      </c>
      <c r="I4307" s="1">
        <v>0</v>
      </c>
    </row>
    <row r="4308" spans="1:9" x14ac:dyDescent="0.2">
      <c r="A4308" s="1">
        <v>90200182</v>
      </c>
      <c r="B4308" s="3" t="s">
        <v>25</v>
      </c>
      <c r="C4308" s="1">
        <v>2</v>
      </c>
      <c r="D4308" s="1">
        <v>4</v>
      </c>
      <c r="E4308" s="1">
        <v>382</v>
      </c>
      <c r="F4308" s="1">
        <v>47</v>
      </c>
      <c r="G4308" s="1">
        <v>5976</v>
      </c>
      <c r="H4308" s="1">
        <v>0</v>
      </c>
      <c r="I4308" s="1">
        <v>0</v>
      </c>
    </row>
    <row r="4309" spans="1:9" x14ac:dyDescent="0.2">
      <c r="A4309" s="1">
        <v>90300182</v>
      </c>
      <c r="B4309" s="3" t="s">
        <v>25</v>
      </c>
      <c r="C4309" s="1">
        <v>3</v>
      </c>
      <c r="D4309" s="1">
        <v>4</v>
      </c>
      <c r="E4309" s="1">
        <v>405</v>
      </c>
      <c r="F4309" s="1">
        <v>47</v>
      </c>
      <c r="G4309" s="1">
        <v>6327</v>
      </c>
      <c r="H4309" s="1">
        <v>0</v>
      </c>
      <c r="I4309" s="1">
        <v>0</v>
      </c>
    </row>
    <row r="4310" spans="1:9" x14ac:dyDescent="0.2">
      <c r="A4310" s="1">
        <v>90400182</v>
      </c>
      <c r="B4310" s="3" t="s">
        <v>25</v>
      </c>
      <c r="C4310" s="1">
        <v>4</v>
      </c>
      <c r="D4310" s="1">
        <v>4</v>
      </c>
      <c r="E4310" s="1">
        <v>427</v>
      </c>
      <c r="F4310" s="1">
        <v>47</v>
      </c>
      <c r="G4310" s="1">
        <v>6679</v>
      </c>
      <c r="H4310" s="1">
        <v>0</v>
      </c>
      <c r="I4310" s="1">
        <v>0</v>
      </c>
    </row>
    <row r="4311" spans="1:9" x14ac:dyDescent="0.2">
      <c r="A4311" s="1">
        <v>90500182</v>
      </c>
      <c r="B4311" s="3" t="s">
        <v>25</v>
      </c>
      <c r="C4311" s="1">
        <v>5</v>
      </c>
      <c r="D4311" s="1">
        <v>4</v>
      </c>
      <c r="E4311" s="1">
        <v>450</v>
      </c>
      <c r="F4311" s="1">
        <v>47</v>
      </c>
      <c r="G4311" s="1">
        <v>7030</v>
      </c>
      <c r="H4311" s="1">
        <v>0</v>
      </c>
      <c r="I4311" s="1">
        <v>0</v>
      </c>
    </row>
    <row r="4312" spans="1:9" x14ac:dyDescent="0.2">
      <c r="A4312" s="1">
        <v>90600182</v>
      </c>
      <c r="B4312" s="3" t="s">
        <v>25</v>
      </c>
      <c r="C4312" s="1">
        <v>6</v>
      </c>
      <c r="D4312" s="1">
        <v>4</v>
      </c>
      <c r="E4312" s="1">
        <v>472</v>
      </c>
      <c r="F4312" s="1">
        <v>47</v>
      </c>
      <c r="G4312" s="1">
        <v>7381</v>
      </c>
      <c r="H4312" s="1">
        <v>0</v>
      </c>
      <c r="I4312" s="1">
        <v>0</v>
      </c>
    </row>
    <row r="4313" spans="1:9" x14ac:dyDescent="0.2">
      <c r="A4313" s="1">
        <v>90700182</v>
      </c>
      <c r="B4313" s="3" t="s">
        <v>25</v>
      </c>
      <c r="C4313" s="1">
        <v>7</v>
      </c>
      <c r="D4313" s="1">
        <v>4</v>
      </c>
      <c r="E4313" s="1">
        <v>505</v>
      </c>
      <c r="F4313" s="1">
        <v>47</v>
      </c>
      <c r="G4313" s="1">
        <v>7909</v>
      </c>
      <c r="H4313" s="1">
        <v>0</v>
      </c>
      <c r="I4313" s="1">
        <v>0</v>
      </c>
    </row>
    <row r="4314" spans="1:9" x14ac:dyDescent="0.2">
      <c r="A4314" s="1">
        <v>90800182</v>
      </c>
      <c r="B4314" s="3" t="s">
        <v>25</v>
      </c>
      <c r="C4314" s="1">
        <v>8</v>
      </c>
      <c r="D4314" s="1">
        <v>4</v>
      </c>
      <c r="E4314" s="1">
        <v>540</v>
      </c>
      <c r="F4314" s="1">
        <v>47</v>
      </c>
      <c r="G4314" s="1">
        <v>8437</v>
      </c>
      <c r="H4314" s="1">
        <v>0</v>
      </c>
      <c r="I4314" s="1">
        <v>0</v>
      </c>
    </row>
    <row r="4315" spans="1:9" x14ac:dyDescent="0.2">
      <c r="A4315" s="1">
        <v>90900182</v>
      </c>
      <c r="B4315" s="3" t="s">
        <v>25</v>
      </c>
      <c r="C4315" s="1">
        <v>9</v>
      </c>
      <c r="D4315" s="1">
        <v>4</v>
      </c>
      <c r="E4315" s="1">
        <v>573</v>
      </c>
      <c r="F4315" s="1">
        <v>47</v>
      </c>
      <c r="G4315" s="1">
        <v>8964</v>
      </c>
      <c r="H4315" s="1">
        <v>0</v>
      </c>
      <c r="I4315" s="1">
        <v>0</v>
      </c>
    </row>
    <row r="4316" spans="1:9" x14ac:dyDescent="0.2">
      <c r="A4316" s="1">
        <v>91000182</v>
      </c>
      <c r="B4316" s="3" t="s">
        <v>25</v>
      </c>
      <c r="C4316" s="1">
        <v>10</v>
      </c>
      <c r="D4316" s="1">
        <v>4</v>
      </c>
      <c r="E4316" s="1">
        <v>607</v>
      </c>
      <c r="F4316" s="1">
        <v>47</v>
      </c>
      <c r="G4316" s="1">
        <v>9492</v>
      </c>
      <c r="H4316" s="1">
        <v>0</v>
      </c>
      <c r="I4316" s="1">
        <v>0</v>
      </c>
    </row>
    <row r="4317" spans="1:9" x14ac:dyDescent="0.2">
      <c r="A4317" s="1">
        <v>91100182</v>
      </c>
      <c r="B4317" s="3" t="s">
        <v>25</v>
      </c>
      <c r="C4317" s="1">
        <v>11</v>
      </c>
      <c r="D4317" s="1">
        <v>4</v>
      </c>
      <c r="E4317" s="1">
        <v>640</v>
      </c>
      <c r="F4317" s="1">
        <v>47</v>
      </c>
      <c r="G4317" s="1">
        <v>10018</v>
      </c>
      <c r="H4317" s="1">
        <v>0</v>
      </c>
      <c r="I4317" s="1">
        <v>0</v>
      </c>
    </row>
    <row r="4318" spans="1:9" x14ac:dyDescent="0.2">
      <c r="A4318" s="1">
        <v>91200182</v>
      </c>
      <c r="B4318" s="3" t="s">
        <v>25</v>
      </c>
      <c r="C4318" s="1">
        <v>12</v>
      </c>
      <c r="D4318" s="1">
        <v>4</v>
      </c>
      <c r="E4318" s="1">
        <v>685</v>
      </c>
      <c r="F4318" s="1">
        <v>47</v>
      </c>
      <c r="G4318" s="1">
        <v>10722</v>
      </c>
      <c r="H4318" s="1">
        <v>0</v>
      </c>
      <c r="I4318" s="1">
        <v>0</v>
      </c>
    </row>
    <row r="4319" spans="1:9" x14ac:dyDescent="0.2">
      <c r="A4319" s="1">
        <v>91300182</v>
      </c>
      <c r="B4319" s="3" t="s">
        <v>25</v>
      </c>
      <c r="C4319" s="1">
        <v>13</v>
      </c>
      <c r="D4319" s="1">
        <v>4</v>
      </c>
      <c r="E4319" s="1">
        <v>730</v>
      </c>
      <c r="F4319" s="1">
        <v>47</v>
      </c>
      <c r="G4319" s="1">
        <v>11425</v>
      </c>
      <c r="H4319" s="1">
        <v>0</v>
      </c>
      <c r="I4319" s="1">
        <v>0</v>
      </c>
    </row>
    <row r="4320" spans="1:9" x14ac:dyDescent="0.2">
      <c r="A4320" s="1">
        <v>91400182</v>
      </c>
      <c r="B4320" s="3" t="s">
        <v>25</v>
      </c>
      <c r="C4320" s="1">
        <v>14</v>
      </c>
      <c r="D4320" s="1">
        <v>4</v>
      </c>
      <c r="E4320" s="1">
        <v>775</v>
      </c>
      <c r="F4320" s="1">
        <v>47</v>
      </c>
      <c r="G4320" s="1">
        <v>12127</v>
      </c>
      <c r="H4320" s="1">
        <v>0</v>
      </c>
      <c r="I4320" s="1">
        <v>0</v>
      </c>
    </row>
    <row r="4321" spans="1:9" x14ac:dyDescent="0.2">
      <c r="A4321" s="1">
        <v>91500182</v>
      </c>
      <c r="B4321" s="3" t="s">
        <v>25</v>
      </c>
      <c r="C4321" s="1">
        <v>15</v>
      </c>
      <c r="D4321" s="1">
        <v>4</v>
      </c>
      <c r="E4321" s="1">
        <v>820</v>
      </c>
      <c r="F4321" s="1">
        <v>47</v>
      </c>
      <c r="G4321" s="1">
        <v>12831</v>
      </c>
      <c r="H4321" s="1">
        <v>0</v>
      </c>
      <c r="I4321" s="1">
        <v>0</v>
      </c>
    </row>
    <row r="4322" spans="1:9" x14ac:dyDescent="0.2">
      <c r="A4322" s="1">
        <v>91600182</v>
      </c>
      <c r="B4322" s="3" t="s">
        <v>25</v>
      </c>
      <c r="C4322" s="1">
        <v>16</v>
      </c>
      <c r="D4322" s="1">
        <v>4</v>
      </c>
      <c r="E4322" s="1">
        <v>865</v>
      </c>
      <c r="F4322" s="1">
        <v>47</v>
      </c>
      <c r="G4322" s="1">
        <v>13534</v>
      </c>
      <c r="H4322" s="1">
        <v>0</v>
      </c>
      <c r="I4322" s="1">
        <v>0</v>
      </c>
    </row>
    <row r="4323" spans="1:9" x14ac:dyDescent="0.2">
      <c r="A4323" s="1">
        <v>91700182</v>
      </c>
      <c r="B4323" s="3" t="s">
        <v>25</v>
      </c>
      <c r="C4323" s="1">
        <v>17</v>
      </c>
      <c r="D4323" s="1">
        <v>4</v>
      </c>
      <c r="E4323" s="1">
        <v>922</v>
      </c>
      <c r="F4323" s="1">
        <v>47</v>
      </c>
      <c r="G4323" s="1">
        <v>14413</v>
      </c>
      <c r="H4323" s="1">
        <v>0</v>
      </c>
      <c r="I4323" s="1">
        <v>0</v>
      </c>
    </row>
    <row r="4324" spans="1:9" x14ac:dyDescent="0.2">
      <c r="A4324" s="1">
        <v>91800182</v>
      </c>
      <c r="B4324" s="3" t="s">
        <v>25</v>
      </c>
      <c r="C4324" s="1">
        <v>18</v>
      </c>
      <c r="D4324" s="1">
        <v>4</v>
      </c>
      <c r="E4324" s="1">
        <v>978</v>
      </c>
      <c r="F4324" s="1">
        <v>47</v>
      </c>
      <c r="G4324" s="1">
        <v>15292</v>
      </c>
      <c r="H4324" s="1">
        <v>0</v>
      </c>
      <c r="I4324" s="1">
        <v>0</v>
      </c>
    </row>
    <row r="4325" spans="1:9" x14ac:dyDescent="0.2">
      <c r="A4325" s="1">
        <v>91900182</v>
      </c>
      <c r="B4325" s="3" t="s">
        <v>25</v>
      </c>
      <c r="C4325" s="1">
        <v>19</v>
      </c>
      <c r="D4325" s="1">
        <v>4</v>
      </c>
      <c r="E4325" s="1">
        <v>1035</v>
      </c>
      <c r="F4325" s="1">
        <v>47</v>
      </c>
      <c r="G4325" s="1">
        <v>16171</v>
      </c>
      <c r="H4325" s="1">
        <v>0</v>
      </c>
      <c r="I4325" s="1">
        <v>0</v>
      </c>
    </row>
    <row r="4326" spans="1:9" x14ac:dyDescent="0.2">
      <c r="A4326" s="1">
        <v>92000182</v>
      </c>
      <c r="B4326" s="3" t="s">
        <v>25</v>
      </c>
      <c r="C4326" s="1">
        <v>20</v>
      </c>
      <c r="D4326" s="1">
        <v>4</v>
      </c>
      <c r="E4326" s="1">
        <v>1090</v>
      </c>
      <c r="F4326" s="1">
        <v>47</v>
      </c>
      <c r="G4326" s="1">
        <v>17050</v>
      </c>
      <c r="H4326" s="1">
        <v>0</v>
      </c>
      <c r="I4326" s="1">
        <v>0</v>
      </c>
    </row>
    <row r="4327" spans="1:9" x14ac:dyDescent="0.2">
      <c r="A4327" s="1">
        <v>92100182</v>
      </c>
      <c r="B4327" s="3" t="s">
        <v>25</v>
      </c>
      <c r="C4327" s="1">
        <v>21</v>
      </c>
      <c r="D4327" s="1">
        <v>4</v>
      </c>
      <c r="E4327" s="1">
        <v>1147</v>
      </c>
      <c r="F4327" s="1">
        <v>47</v>
      </c>
      <c r="G4327" s="1">
        <v>17929</v>
      </c>
      <c r="H4327" s="1">
        <v>0</v>
      </c>
      <c r="I4327" s="1">
        <v>0</v>
      </c>
    </row>
    <row r="4328" spans="1:9" x14ac:dyDescent="0.2">
      <c r="A4328" s="1">
        <v>92200182</v>
      </c>
      <c r="B4328" s="3" t="s">
        <v>25</v>
      </c>
      <c r="C4328" s="1">
        <v>22</v>
      </c>
      <c r="D4328" s="1">
        <v>4</v>
      </c>
      <c r="E4328" s="1">
        <v>1215</v>
      </c>
      <c r="F4328" s="1">
        <v>47</v>
      </c>
      <c r="G4328" s="1">
        <v>18984</v>
      </c>
      <c r="H4328" s="1">
        <v>0</v>
      </c>
      <c r="I4328" s="1">
        <v>0</v>
      </c>
    </row>
    <row r="4329" spans="1:9" x14ac:dyDescent="0.2">
      <c r="A4329" s="1">
        <v>92300182</v>
      </c>
      <c r="B4329" s="3" t="s">
        <v>25</v>
      </c>
      <c r="C4329" s="1">
        <v>23</v>
      </c>
      <c r="D4329" s="1">
        <v>4</v>
      </c>
      <c r="E4329" s="1">
        <v>1282</v>
      </c>
      <c r="F4329" s="1">
        <v>47</v>
      </c>
      <c r="G4329" s="1">
        <v>20038</v>
      </c>
      <c r="H4329" s="1">
        <v>0</v>
      </c>
      <c r="I4329" s="1">
        <v>0</v>
      </c>
    </row>
    <row r="4330" spans="1:9" x14ac:dyDescent="0.2">
      <c r="A4330" s="1">
        <v>92400182</v>
      </c>
      <c r="B4330" s="3" t="s">
        <v>25</v>
      </c>
      <c r="C4330" s="1">
        <v>24</v>
      </c>
      <c r="D4330" s="1">
        <v>4</v>
      </c>
      <c r="E4330" s="1">
        <v>1350</v>
      </c>
      <c r="F4330" s="1">
        <v>47</v>
      </c>
      <c r="G4330" s="1">
        <v>21093</v>
      </c>
      <c r="H4330" s="1">
        <v>0</v>
      </c>
      <c r="I4330" s="1">
        <v>0</v>
      </c>
    </row>
    <row r="4331" spans="1:9" x14ac:dyDescent="0.2">
      <c r="A4331" s="1">
        <v>92500182</v>
      </c>
      <c r="B4331" s="3" t="s">
        <v>25</v>
      </c>
      <c r="C4331" s="1">
        <v>25</v>
      </c>
      <c r="D4331" s="1">
        <v>4</v>
      </c>
      <c r="E4331" s="1">
        <v>1417</v>
      </c>
      <c r="F4331" s="1">
        <v>47</v>
      </c>
      <c r="G4331" s="1">
        <v>22147</v>
      </c>
      <c r="H4331" s="1">
        <v>0</v>
      </c>
      <c r="I4331" s="1">
        <v>0</v>
      </c>
    </row>
    <row r="4332" spans="1:9" x14ac:dyDescent="0.2">
      <c r="A4332" s="1">
        <v>92600182</v>
      </c>
      <c r="B4332" s="3" t="s">
        <v>25</v>
      </c>
      <c r="C4332" s="1">
        <v>26</v>
      </c>
      <c r="D4332" s="1">
        <v>4</v>
      </c>
      <c r="E4332" s="1">
        <v>1485</v>
      </c>
      <c r="F4332" s="1">
        <v>47</v>
      </c>
      <c r="G4332" s="1">
        <v>23202</v>
      </c>
      <c r="H4332" s="1">
        <v>0</v>
      </c>
      <c r="I4332" s="1">
        <v>0</v>
      </c>
    </row>
    <row r="4333" spans="1:9" x14ac:dyDescent="0.2">
      <c r="A4333" s="1">
        <v>92700182</v>
      </c>
      <c r="B4333" s="3" t="s">
        <v>25</v>
      </c>
      <c r="C4333" s="1">
        <v>27</v>
      </c>
      <c r="D4333" s="1">
        <v>4</v>
      </c>
      <c r="E4333" s="1">
        <v>1563</v>
      </c>
      <c r="F4333" s="1">
        <v>47</v>
      </c>
      <c r="G4333" s="1">
        <v>24433</v>
      </c>
      <c r="H4333" s="1">
        <v>0</v>
      </c>
      <c r="I4333" s="1">
        <v>0</v>
      </c>
    </row>
    <row r="4334" spans="1:9" x14ac:dyDescent="0.2">
      <c r="A4334" s="1">
        <v>92800182</v>
      </c>
      <c r="B4334" s="3" t="s">
        <v>25</v>
      </c>
      <c r="C4334" s="1">
        <v>28</v>
      </c>
      <c r="D4334" s="1">
        <v>4</v>
      </c>
      <c r="E4334" s="1">
        <v>1642</v>
      </c>
      <c r="F4334" s="1">
        <v>47</v>
      </c>
      <c r="G4334" s="1">
        <v>25663</v>
      </c>
      <c r="H4334" s="1">
        <v>0</v>
      </c>
      <c r="I4334" s="1">
        <v>0</v>
      </c>
    </row>
    <row r="4335" spans="1:9" x14ac:dyDescent="0.2">
      <c r="A4335" s="1">
        <v>92900182</v>
      </c>
      <c r="B4335" s="3" t="s">
        <v>25</v>
      </c>
      <c r="C4335" s="1">
        <v>29</v>
      </c>
      <c r="D4335" s="1">
        <v>4</v>
      </c>
      <c r="E4335" s="1">
        <v>1720</v>
      </c>
      <c r="F4335" s="1">
        <v>47</v>
      </c>
      <c r="G4335" s="1">
        <v>26893</v>
      </c>
      <c r="H4335" s="1">
        <v>0</v>
      </c>
      <c r="I4335" s="1">
        <v>0</v>
      </c>
    </row>
    <row r="4336" spans="1:9" x14ac:dyDescent="0.2">
      <c r="A4336" s="1">
        <v>93000182</v>
      </c>
      <c r="B4336" s="3" t="s">
        <v>25</v>
      </c>
      <c r="C4336" s="1">
        <v>30</v>
      </c>
      <c r="D4336" s="1">
        <v>4</v>
      </c>
      <c r="E4336" s="1">
        <v>1800</v>
      </c>
      <c r="F4336" s="1">
        <v>47</v>
      </c>
      <c r="G4336" s="1">
        <v>28125</v>
      </c>
      <c r="H4336" s="1">
        <v>0</v>
      </c>
      <c r="I4336" s="1">
        <v>0</v>
      </c>
    </row>
    <row r="4337" spans="1:9" x14ac:dyDescent="0.2">
      <c r="A4337" s="1">
        <v>93100182</v>
      </c>
      <c r="B4337" s="3" t="s">
        <v>25</v>
      </c>
      <c r="C4337" s="1">
        <v>31</v>
      </c>
      <c r="D4337" s="1">
        <v>4</v>
      </c>
      <c r="E4337" s="1">
        <v>1878</v>
      </c>
      <c r="F4337" s="1">
        <v>47</v>
      </c>
      <c r="G4337" s="1">
        <v>29355</v>
      </c>
      <c r="H4337" s="1">
        <v>0</v>
      </c>
      <c r="I4337" s="1">
        <v>0</v>
      </c>
    </row>
    <row r="4338" spans="1:9" x14ac:dyDescent="0.2">
      <c r="A4338" s="1">
        <v>93200182</v>
      </c>
      <c r="B4338" s="3" t="s">
        <v>25</v>
      </c>
      <c r="C4338" s="1">
        <v>32</v>
      </c>
      <c r="D4338" s="1">
        <v>4</v>
      </c>
      <c r="E4338" s="1">
        <v>1968</v>
      </c>
      <c r="F4338" s="1">
        <v>47</v>
      </c>
      <c r="G4338" s="1">
        <v>30760</v>
      </c>
      <c r="H4338" s="1">
        <v>0</v>
      </c>
      <c r="I4338" s="1">
        <v>0</v>
      </c>
    </row>
    <row r="4339" spans="1:9" x14ac:dyDescent="0.2">
      <c r="A4339" s="1">
        <v>93300182</v>
      </c>
      <c r="B4339" s="3" t="s">
        <v>25</v>
      </c>
      <c r="C4339" s="1">
        <v>33</v>
      </c>
      <c r="D4339" s="1">
        <v>4</v>
      </c>
      <c r="E4339" s="1">
        <v>2058</v>
      </c>
      <c r="F4339" s="1">
        <v>47</v>
      </c>
      <c r="G4339" s="1">
        <v>32167</v>
      </c>
      <c r="H4339" s="1">
        <v>0</v>
      </c>
      <c r="I4339" s="1">
        <v>0</v>
      </c>
    </row>
    <row r="4340" spans="1:9" x14ac:dyDescent="0.2">
      <c r="A4340" s="1">
        <v>93400182</v>
      </c>
      <c r="B4340" s="3" t="s">
        <v>25</v>
      </c>
      <c r="C4340" s="1">
        <v>34</v>
      </c>
      <c r="D4340" s="1">
        <v>4</v>
      </c>
      <c r="E4340" s="1">
        <v>2148</v>
      </c>
      <c r="F4340" s="1">
        <v>47</v>
      </c>
      <c r="G4340" s="1">
        <v>33573</v>
      </c>
      <c r="H4340" s="1">
        <v>0</v>
      </c>
      <c r="I4340" s="1">
        <v>0</v>
      </c>
    </row>
    <row r="4341" spans="1:9" x14ac:dyDescent="0.2">
      <c r="A4341" s="1">
        <v>93500182</v>
      </c>
      <c r="B4341" s="3" t="s">
        <v>25</v>
      </c>
      <c r="C4341" s="1">
        <v>35</v>
      </c>
      <c r="D4341" s="1">
        <v>4</v>
      </c>
      <c r="E4341" s="1">
        <v>2238</v>
      </c>
      <c r="F4341" s="1">
        <v>47</v>
      </c>
      <c r="G4341" s="1">
        <v>34980</v>
      </c>
      <c r="H4341" s="1">
        <v>0</v>
      </c>
      <c r="I4341" s="1">
        <v>0</v>
      </c>
    </row>
    <row r="4342" spans="1:9" x14ac:dyDescent="0.2">
      <c r="A4342" s="1">
        <v>93600182</v>
      </c>
      <c r="B4342" s="3" t="s">
        <v>25</v>
      </c>
      <c r="C4342" s="1">
        <v>36</v>
      </c>
      <c r="D4342" s="1">
        <v>4</v>
      </c>
      <c r="E4342" s="1">
        <v>2328</v>
      </c>
      <c r="F4342" s="1">
        <v>47</v>
      </c>
      <c r="G4342" s="1">
        <v>36385</v>
      </c>
      <c r="H4342" s="1">
        <v>0</v>
      </c>
      <c r="I4342" s="1">
        <v>0</v>
      </c>
    </row>
    <row r="4343" spans="1:9" x14ac:dyDescent="0.2">
      <c r="A4343" s="1">
        <v>93700182</v>
      </c>
      <c r="B4343" s="3" t="s">
        <v>25</v>
      </c>
      <c r="C4343" s="1">
        <v>37</v>
      </c>
      <c r="D4343" s="1">
        <v>4</v>
      </c>
      <c r="E4343" s="1">
        <v>2430</v>
      </c>
      <c r="F4343" s="1">
        <v>47</v>
      </c>
      <c r="G4343" s="1">
        <v>37968</v>
      </c>
      <c r="H4343" s="1">
        <v>0</v>
      </c>
      <c r="I4343" s="1">
        <v>0</v>
      </c>
    </row>
    <row r="4344" spans="1:9" x14ac:dyDescent="0.2">
      <c r="A4344" s="1">
        <v>93800182</v>
      </c>
      <c r="B4344" s="3" t="s">
        <v>25</v>
      </c>
      <c r="C4344" s="1">
        <v>38</v>
      </c>
      <c r="D4344" s="1">
        <v>4</v>
      </c>
      <c r="E4344" s="1">
        <v>2530</v>
      </c>
      <c r="F4344" s="1">
        <v>47</v>
      </c>
      <c r="G4344" s="1">
        <v>39550</v>
      </c>
      <c r="H4344" s="1">
        <v>0</v>
      </c>
      <c r="I4344" s="1">
        <v>0</v>
      </c>
    </row>
    <row r="4345" spans="1:9" x14ac:dyDescent="0.2">
      <c r="A4345" s="1">
        <v>93900182</v>
      </c>
      <c r="B4345" s="3" t="s">
        <v>25</v>
      </c>
      <c r="C4345" s="1">
        <v>39</v>
      </c>
      <c r="D4345" s="1">
        <v>4</v>
      </c>
      <c r="E4345" s="1">
        <v>2632</v>
      </c>
      <c r="F4345" s="1">
        <v>47</v>
      </c>
      <c r="G4345" s="1">
        <v>41131</v>
      </c>
      <c r="H4345" s="1">
        <v>0</v>
      </c>
      <c r="I4345" s="1">
        <v>0</v>
      </c>
    </row>
    <row r="4346" spans="1:9" x14ac:dyDescent="0.2">
      <c r="A4346" s="1">
        <v>94000182</v>
      </c>
      <c r="B4346" s="3" t="s">
        <v>25</v>
      </c>
      <c r="C4346" s="1">
        <v>40</v>
      </c>
      <c r="D4346" s="1">
        <v>4</v>
      </c>
      <c r="E4346" s="1">
        <v>2733</v>
      </c>
      <c r="F4346" s="1">
        <v>47</v>
      </c>
      <c r="G4346" s="1">
        <v>42714</v>
      </c>
      <c r="H4346" s="1">
        <v>0</v>
      </c>
      <c r="I4346" s="1">
        <v>0</v>
      </c>
    </row>
    <row r="4347" spans="1:9" x14ac:dyDescent="0.2">
      <c r="A4347" s="1">
        <v>94100182</v>
      </c>
      <c r="B4347" s="3" t="s">
        <v>25</v>
      </c>
      <c r="C4347" s="1">
        <v>41</v>
      </c>
      <c r="D4347" s="1">
        <v>4</v>
      </c>
      <c r="E4347" s="1">
        <v>2835</v>
      </c>
      <c r="F4347" s="1">
        <v>47</v>
      </c>
      <c r="G4347" s="1">
        <v>44296</v>
      </c>
      <c r="H4347" s="1">
        <v>0</v>
      </c>
      <c r="I4347" s="1">
        <v>0</v>
      </c>
    </row>
    <row r="4348" spans="1:9" x14ac:dyDescent="0.2">
      <c r="A4348" s="1">
        <v>94200182</v>
      </c>
      <c r="B4348" s="3" t="s">
        <v>25</v>
      </c>
      <c r="C4348" s="1">
        <v>42</v>
      </c>
      <c r="D4348" s="1">
        <v>4</v>
      </c>
      <c r="E4348" s="1">
        <v>2947</v>
      </c>
      <c r="F4348" s="1">
        <v>47</v>
      </c>
      <c r="G4348" s="1">
        <v>46054</v>
      </c>
      <c r="H4348" s="1">
        <v>0</v>
      </c>
      <c r="I4348" s="1">
        <v>0</v>
      </c>
    </row>
    <row r="4349" spans="1:9" x14ac:dyDescent="0.2">
      <c r="A4349" s="1">
        <v>94300182</v>
      </c>
      <c r="B4349" s="3" t="s">
        <v>25</v>
      </c>
      <c r="C4349" s="1">
        <v>43</v>
      </c>
      <c r="D4349" s="1">
        <v>4</v>
      </c>
      <c r="E4349" s="1">
        <v>3060</v>
      </c>
      <c r="F4349" s="1">
        <v>47</v>
      </c>
      <c r="G4349" s="1">
        <v>47812</v>
      </c>
      <c r="H4349" s="1">
        <v>0</v>
      </c>
      <c r="I4349" s="1">
        <v>0</v>
      </c>
    </row>
    <row r="4350" spans="1:9" x14ac:dyDescent="0.2">
      <c r="A4350" s="1">
        <v>94400182</v>
      </c>
      <c r="B4350" s="3" t="s">
        <v>25</v>
      </c>
      <c r="C4350" s="1">
        <v>44</v>
      </c>
      <c r="D4350" s="1">
        <v>4</v>
      </c>
      <c r="E4350" s="1">
        <v>3172</v>
      </c>
      <c r="F4350" s="1">
        <v>47</v>
      </c>
      <c r="G4350" s="1">
        <v>49569</v>
      </c>
      <c r="H4350" s="1">
        <v>0</v>
      </c>
      <c r="I4350" s="1">
        <v>0</v>
      </c>
    </row>
    <row r="4351" spans="1:9" x14ac:dyDescent="0.2">
      <c r="A4351" s="1">
        <v>94500182</v>
      </c>
      <c r="B4351" s="3" t="s">
        <v>25</v>
      </c>
      <c r="C4351" s="1">
        <v>45</v>
      </c>
      <c r="D4351" s="1">
        <v>4</v>
      </c>
      <c r="E4351" s="1">
        <v>3285</v>
      </c>
      <c r="F4351" s="1">
        <v>47</v>
      </c>
      <c r="G4351" s="1">
        <v>51327</v>
      </c>
      <c r="H4351" s="1">
        <v>0</v>
      </c>
      <c r="I4351" s="1">
        <v>0</v>
      </c>
    </row>
    <row r="4352" spans="1:9" x14ac:dyDescent="0.2">
      <c r="A4352" s="1">
        <v>94600182</v>
      </c>
      <c r="B4352" s="3" t="s">
        <v>25</v>
      </c>
      <c r="C4352" s="1">
        <v>46</v>
      </c>
      <c r="D4352" s="1">
        <v>4</v>
      </c>
      <c r="E4352" s="1">
        <v>3397</v>
      </c>
      <c r="F4352" s="1">
        <v>47</v>
      </c>
      <c r="G4352" s="1">
        <v>53085</v>
      </c>
      <c r="H4352" s="1">
        <v>0</v>
      </c>
      <c r="I4352" s="1">
        <v>0</v>
      </c>
    </row>
    <row r="4353" spans="1:9" x14ac:dyDescent="0.2">
      <c r="A4353" s="1">
        <v>94700182</v>
      </c>
      <c r="B4353" s="3" t="s">
        <v>25</v>
      </c>
      <c r="C4353" s="1">
        <v>47</v>
      </c>
      <c r="D4353" s="1">
        <v>4</v>
      </c>
      <c r="E4353" s="1">
        <v>3520</v>
      </c>
      <c r="F4353" s="1">
        <v>47</v>
      </c>
      <c r="G4353" s="1">
        <v>55018</v>
      </c>
      <c r="H4353" s="1">
        <v>0</v>
      </c>
      <c r="I4353" s="1">
        <v>0</v>
      </c>
    </row>
    <row r="4354" spans="1:9" x14ac:dyDescent="0.2">
      <c r="A4354" s="1">
        <v>94800182</v>
      </c>
      <c r="B4354" s="3" t="s">
        <v>25</v>
      </c>
      <c r="C4354" s="1">
        <v>48</v>
      </c>
      <c r="D4354" s="1">
        <v>4</v>
      </c>
      <c r="E4354" s="1">
        <v>3645</v>
      </c>
      <c r="F4354" s="1">
        <v>47</v>
      </c>
      <c r="G4354" s="1">
        <v>56952</v>
      </c>
      <c r="H4354" s="1">
        <v>0</v>
      </c>
      <c r="I4354" s="1">
        <v>0</v>
      </c>
    </row>
    <row r="4355" spans="1:9" x14ac:dyDescent="0.2">
      <c r="A4355" s="1">
        <v>94900182</v>
      </c>
      <c r="B4355" s="3" t="s">
        <v>25</v>
      </c>
      <c r="C4355" s="1">
        <v>49</v>
      </c>
      <c r="D4355" s="1">
        <v>4</v>
      </c>
      <c r="E4355" s="1">
        <v>3768</v>
      </c>
      <c r="F4355" s="1">
        <v>47</v>
      </c>
      <c r="G4355" s="1">
        <v>58885</v>
      </c>
      <c r="H4355" s="1">
        <v>0</v>
      </c>
      <c r="I4355" s="1">
        <v>0</v>
      </c>
    </row>
    <row r="4356" spans="1:9" x14ac:dyDescent="0.2">
      <c r="A4356" s="1">
        <v>95000182</v>
      </c>
      <c r="B4356" s="3" t="s">
        <v>25</v>
      </c>
      <c r="C4356" s="1">
        <v>50</v>
      </c>
      <c r="D4356" s="1">
        <v>4</v>
      </c>
      <c r="E4356" s="1">
        <v>3892</v>
      </c>
      <c r="F4356" s="1">
        <v>47</v>
      </c>
      <c r="G4356" s="1">
        <v>60819</v>
      </c>
      <c r="H4356" s="1">
        <v>0</v>
      </c>
      <c r="I4356" s="1">
        <v>0</v>
      </c>
    </row>
    <row r="4357" spans="1:9" x14ac:dyDescent="0.2">
      <c r="A4357" s="1">
        <v>90100183</v>
      </c>
      <c r="B4357" s="3" t="s">
        <v>25</v>
      </c>
      <c r="C4357" s="1">
        <v>1</v>
      </c>
      <c r="D4357" s="1">
        <v>4</v>
      </c>
      <c r="E4357" s="1">
        <v>540</v>
      </c>
      <c r="F4357" s="1">
        <v>47</v>
      </c>
      <c r="G4357" s="1">
        <v>8437</v>
      </c>
      <c r="H4357" s="1">
        <v>2250</v>
      </c>
      <c r="I4357" s="1">
        <v>0</v>
      </c>
    </row>
    <row r="4358" spans="1:9" x14ac:dyDescent="0.2">
      <c r="A4358" s="1">
        <v>90200183</v>
      </c>
      <c r="B4358" s="3" t="s">
        <v>25</v>
      </c>
      <c r="C4358" s="1">
        <v>2</v>
      </c>
      <c r="D4358" s="1">
        <v>4</v>
      </c>
      <c r="E4358" s="1">
        <v>573</v>
      </c>
      <c r="F4358" s="1">
        <v>47</v>
      </c>
      <c r="G4358" s="1">
        <v>8964</v>
      </c>
      <c r="H4358" s="1">
        <v>3150</v>
      </c>
      <c r="I4358" s="1">
        <v>2250</v>
      </c>
    </row>
    <row r="4359" spans="1:9" x14ac:dyDescent="0.2">
      <c r="A4359" s="1">
        <v>90300183</v>
      </c>
      <c r="B4359" s="3" t="s">
        <v>25</v>
      </c>
      <c r="C4359" s="1">
        <v>3</v>
      </c>
      <c r="D4359" s="1">
        <v>4</v>
      </c>
      <c r="E4359" s="1">
        <v>607</v>
      </c>
      <c r="F4359" s="1">
        <v>47</v>
      </c>
      <c r="G4359" s="1">
        <v>9492</v>
      </c>
      <c r="H4359" s="1">
        <v>4050</v>
      </c>
      <c r="I4359" s="1">
        <v>5400</v>
      </c>
    </row>
    <row r="4360" spans="1:9" x14ac:dyDescent="0.2">
      <c r="A4360" s="1">
        <v>90400183</v>
      </c>
      <c r="B4360" s="3" t="s">
        <v>25</v>
      </c>
      <c r="C4360" s="1">
        <v>4</v>
      </c>
      <c r="D4360" s="1">
        <v>4</v>
      </c>
      <c r="E4360" s="1">
        <v>640</v>
      </c>
      <c r="F4360" s="1">
        <v>47</v>
      </c>
      <c r="G4360" s="1">
        <v>10018</v>
      </c>
      <c r="H4360" s="1">
        <v>4950</v>
      </c>
      <c r="I4360" s="1">
        <v>9450</v>
      </c>
    </row>
    <row r="4361" spans="1:9" x14ac:dyDescent="0.2">
      <c r="A4361" s="1">
        <v>90500183</v>
      </c>
      <c r="B4361" s="3" t="s">
        <v>25</v>
      </c>
      <c r="C4361" s="1">
        <v>5</v>
      </c>
      <c r="D4361" s="1">
        <v>4</v>
      </c>
      <c r="E4361" s="1">
        <v>675</v>
      </c>
      <c r="F4361" s="1">
        <v>47</v>
      </c>
      <c r="G4361" s="1">
        <v>10546</v>
      </c>
      <c r="H4361" s="1">
        <v>5850</v>
      </c>
      <c r="I4361" s="1">
        <v>14400</v>
      </c>
    </row>
    <row r="4362" spans="1:9" x14ac:dyDescent="0.2">
      <c r="A4362" s="1">
        <v>90600183</v>
      </c>
      <c r="B4362" s="3" t="s">
        <v>25</v>
      </c>
      <c r="C4362" s="1">
        <v>6</v>
      </c>
      <c r="D4362" s="1">
        <v>4</v>
      </c>
      <c r="E4362" s="1">
        <v>708</v>
      </c>
      <c r="F4362" s="1">
        <v>47</v>
      </c>
      <c r="G4362" s="1">
        <v>11073</v>
      </c>
      <c r="H4362" s="1">
        <v>7350</v>
      </c>
      <c r="I4362" s="1">
        <v>20250</v>
      </c>
    </row>
    <row r="4363" spans="1:9" x14ac:dyDescent="0.2">
      <c r="A4363" s="1">
        <v>90700183</v>
      </c>
      <c r="B4363" s="3" t="s">
        <v>25</v>
      </c>
      <c r="C4363" s="1">
        <v>7</v>
      </c>
      <c r="D4363" s="1">
        <v>4</v>
      </c>
      <c r="E4363" s="1">
        <v>759</v>
      </c>
      <c r="F4363" s="1">
        <v>47</v>
      </c>
      <c r="G4363" s="1">
        <v>11863</v>
      </c>
      <c r="H4363" s="1">
        <v>8850</v>
      </c>
      <c r="I4363" s="1">
        <v>27600</v>
      </c>
    </row>
    <row r="4364" spans="1:9" x14ac:dyDescent="0.2">
      <c r="A4364" s="1">
        <v>90800183</v>
      </c>
      <c r="B4364" s="3" t="s">
        <v>25</v>
      </c>
      <c r="C4364" s="1">
        <v>8</v>
      </c>
      <c r="D4364" s="1">
        <v>4</v>
      </c>
      <c r="E4364" s="1">
        <v>810</v>
      </c>
      <c r="F4364" s="1">
        <v>47</v>
      </c>
      <c r="G4364" s="1">
        <v>12655</v>
      </c>
      <c r="H4364" s="1">
        <v>10350</v>
      </c>
      <c r="I4364" s="1">
        <v>36450</v>
      </c>
    </row>
    <row r="4365" spans="1:9" x14ac:dyDescent="0.2">
      <c r="A4365" s="1">
        <v>90900183</v>
      </c>
      <c r="B4365" s="3" t="s">
        <v>25</v>
      </c>
      <c r="C4365" s="1">
        <v>9</v>
      </c>
      <c r="D4365" s="1">
        <v>4</v>
      </c>
      <c r="E4365" s="1">
        <v>859</v>
      </c>
      <c r="F4365" s="1">
        <v>47</v>
      </c>
      <c r="G4365" s="1">
        <v>13446</v>
      </c>
      <c r="H4365" s="1">
        <v>11850</v>
      </c>
      <c r="I4365" s="1">
        <v>46800</v>
      </c>
    </row>
    <row r="4366" spans="1:9" x14ac:dyDescent="0.2">
      <c r="A4366" s="1">
        <v>91000183</v>
      </c>
      <c r="B4366" s="3" t="s">
        <v>25</v>
      </c>
      <c r="C4366" s="1">
        <v>10</v>
      </c>
      <c r="D4366" s="1">
        <v>4</v>
      </c>
      <c r="E4366" s="1">
        <v>910</v>
      </c>
      <c r="F4366" s="1">
        <v>47</v>
      </c>
      <c r="G4366" s="1">
        <v>14238</v>
      </c>
      <c r="H4366" s="1">
        <v>14250</v>
      </c>
      <c r="I4366" s="1">
        <v>58650</v>
      </c>
    </row>
    <row r="4367" spans="1:9" x14ac:dyDescent="0.2">
      <c r="A4367" s="1">
        <v>91100183</v>
      </c>
      <c r="B4367" s="3" t="s">
        <v>25</v>
      </c>
      <c r="C4367" s="1">
        <v>11</v>
      </c>
      <c r="D4367" s="1">
        <v>4</v>
      </c>
      <c r="E4367" s="1">
        <v>961</v>
      </c>
      <c r="F4367" s="1">
        <v>47</v>
      </c>
      <c r="G4367" s="1">
        <v>15027</v>
      </c>
      <c r="H4367" s="1">
        <v>16650</v>
      </c>
      <c r="I4367" s="1">
        <v>72900</v>
      </c>
    </row>
    <row r="4368" spans="1:9" x14ac:dyDescent="0.2">
      <c r="A4368" s="1">
        <v>91200183</v>
      </c>
      <c r="B4368" s="3" t="s">
        <v>25</v>
      </c>
      <c r="C4368" s="1">
        <v>12</v>
      </c>
      <c r="D4368" s="1">
        <v>4</v>
      </c>
      <c r="E4368" s="1">
        <v>1029</v>
      </c>
      <c r="F4368" s="1">
        <v>47</v>
      </c>
      <c r="G4368" s="1">
        <v>16081</v>
      </c>
      <c r="H4368" s="1">
        <v>19050</v>
      </c>
      <c r="I4368" s="1">
        <v>89550</v>
      </c>
    </row>
    <row r="4369" spans="1:9" x14ac:dyDescent="0.2">
      <c r="A4369" s="1">
        <v>91300183</v>
      </c>
      <c r="B4369" s="3" t="s">
        <v>25</v>
      </c>
      <c r="C4369" s="1">
        <v>13</v>
      </c>
      <c r="D4369" s="1">
        <v>4</v>
      </c>
      <c r="E4369" s="1">
        <v>1096</v>
      </c>
      <c r="F4369" s="1">
        <v>47</v>
      </c>
      <c r="G4369" s="1">
        <v>17137</v>
      </c>
      <c r="H4369" s="1">
        <v>21450</v>
      </c>
      <c r="I4369" s="1">
        <v>108600</v>
      </c>
    </row>
    <row r="4370" spans="1:9" x14ac:dyDescent="0.2">
      <c r="A4370" s="1">
        <v>91400183</v>
      </c>
      <c r="B4370" s="3" t="s">
        <v>25</v>
      </c>
      <c r="C4370" s="1">
        <v>14</v>
      </c>
      <c r="D4370" s="1">
        <v>4</v>
      </c>
      <c r="E4370" s="1">
        <v>1164</v>
      </c>
      <c r="F4370" s="1">
        <v>47</v>
      </c>
      <c r="G4370" s="1">
        <v>18192</v>
      </c>
      <c r="H4370" s="1">
        <v>25050</v>
      </c>
      <c r="I4370" s="1">
        <v>130050</v>
      </c>
    </row>
    <row r="4371" spans="1:9" x14ac:dyDescent="0.2">
      <c r="A4371" s="1">
        <v>91500183</v>
      </c>
      <c r="B4371" s="3" t="s">
        <v>25</v>
      </c>
      <c r="C4371" s="1">
        <v>15</v>
      </c>
      <c r="D4371" s="1">
        <v>4</v>
      </c>
      <c r="E4371" s="1">
        <v>1231</v>
      </c>
      <c r="F4371" s="1">
        <v>47</v>
      </c>
      <c r="G4371" s="1">
        <v>19246</v>
      </c>
      <c r="H4371" s="1">
        <v>28650</v>
      </c>
      <c r="I4371" s="1">
        <v>155100</v>
      </c>
    </row>
    <row r="4372" spans="1:9" x14ac:dyDescent="0.2">
      <c r="A4372" s="1">
        <v>91600183</v>
      </c>
      <c r="B4372" s="3" t="s">
        <v>25</v>
      </c>
      <c r="C4372" s="1">
        <v>16</v>
      </c>
      <c r="D4372" s="1">
        <v>4</v>
      </c>
      <c r="E4372" s="1">
        <v>1299</v>
      </c>
      <c r="F4372" s="1">
        <v>47</v>
      </c>
      <c r="G4372" s="1">
        <v>20301</v>
      </c>
      <c r="H4372" s="1">
        <v>32250</v>
      </c>
      <c r="I4372" s="1">
        <v>183750</v>
      </c>
    </row>
    <row r="4373" spans="1:9" x14ac:dyDescent="0.2">
      <c r="A4373" s="1">
        <v>91700183</v>
      </c>
      <c r="B4373" s="3" t="s">
        <v>25</v>
      </c>
      <c r="C4373" s="1">
        <v>17</v>
      </c>
      <c r="D4373" s="1">
        <v>4</v>
      </c>
      <c r="E4373" s="1">
        <v>1383</v>
      </c>
      <c r="F4373" s="1">
        <v>47</v>
      </c>
      <c r="G4373" s="1">
        <v>21621</v>
      </c>
      <c r="H4373" s="1">
        <v>35850</v>
      </c>
      <c r="I4373" s="1">
        <v>216000</v>
      </c>
    </row>
    <row r="4374" spans="1:9" x14ac:dyDescent="0.2">
      <c r="A4374" s="1">
        <v>91800183</v>
      </c>
      <c r="B4374" s="3" t="s">
        <v>25</v>
      </c>
      <c r="C4374" s="1">
        <v>18</v>
      </c>
      <c r="D4374" s="1">
        <v>4</v>
      </c>
      <c r="E4374" s="1">
        <v>1467</v>
      </c>
      <c r="F4374" s="1">
        <v>47</v>
      </c>
      <c r="G4374" s="1">
        <v>22938</v>
      </c>
      <c r="H4374" s="1">
        <v>40950</v>
      </c>
      <c r="I4374" s="1">
        <v>251850</v>
      </c>
    </row>
    <row r="4375" spans="1:9" x14ac:dyDescent="0.2">
      <c r="A4375" s="1">
        <v>91900183</v>
      </c>
      <c r="B4375" s="3" t="s">
        <v>25</v>
      </c>
      <c r="C4375" s="1">
        <v>19</v>
      </c>
      <c r="D4375" s="1">
        <v>4</v>
      </c>
      <c r="E4375" s="1">
        <v>1552</v>
      </c>
      <c r="F4375" s="1">
        <v>47</v>
      </c>
      <c r="G4375" s="1">
        <v>24256</v>
      </c>
      <c r="H4375" s="1">
        <v>46050</v>
      </c>
      <c r="I4375" s="1">
        <v>292800</v>
      </c>
    </row>
    <row r="4376" spans="1:9" x14ac:dyDescent="0.2">
      <c r="A4376" s="1">
        <v>92000183</v>
      </c>
      <c r="B4376" s="3" t="s">
        <v>25</v>
      </c>
      <c r="C4376" s="1">
        <v>20</v>
      </c>
      <c r="D4376" s="1">
        <v>4</v>
      </c>
      <c r="E4376" s="1">
        <v>1636</v>
      </c>
      <c r="F4376" s="1">
        <v>47</v>
      </c>
      <c r="G4376" s="1">
        <v>25575</v>
      </c>
      <c r="H4376" s="1">
        <v>51150</v>
      </c>
      <c r="I4376" s="1">
        <v>338850</v>
      </c>
    </row>
    <row r="4377" spans="1:9" x14ac:dyDescent="0.2">
      <c r="A4377" s="1">
        <v>92100183</v>
      </c>
      <c r="B4377" s="3" t="s">
        <v>25</v>
      </c>
      <c r="C4377" s="1">
        <v>21</v>
      </c>
      <c r="D4377" s="1">
        <v>4</v>
      </c>
      <c r="E4377" s="1">
        <v>1720</v>
      </c>
      <c r="F4377" s="1">
        <v>47</v>
      </c>
      <c r="G4377" s="1">
        <v>26893</v>
      </c>
      <c r="H4377" s="1">
        <v>56250</v>
      </c>
      <c r="I4377" s="1">
        <v>390000</v>
      </c>
    </row>
    <row r="4378" spans="1:9" x14ac:dyDescent="0.2">
      <c r="A4378" s="1">
        <v>92200183</v>
      </c>
      <c r="B4378" s="3" t="s">
        <v>25</v>
      </c>
      <c r="C4378" s="1">
        <v>22</v>
      </c>
      <c r="D4378" s="1">
        <v>4</v>
      </c>
      <c r="E4378" s="1">
        <v>1822</v>
      </c>
      <c r="F4378" s="1">
        <v>47</v>
      </c>
      <c r="G4378" s="1">
        <v>28476</v>
      </c>
      <c r="H4378" s="1">
        <v>63150</v>
      </c>
      <c r="I4378" s="1">
        <v>446250</v>
      </c>
    </row>
    <row r="4379" spans="1:9" x14ac:dyDescent="0.2">
      <c r="A4379" s="1">
        <v>92300183</v>
      </c>
      <c r="B4379" s="3" t="s">
        <v>25</v>
      </c>
      <c r="C4379" s="1">
        <v>23</v>
      </c>
      <c r="D4379" s="1">
        <v>4</v>
      </c>
      <c r="E4379" s="1">
        <v>1923</v>
      </c>
      <c r="F4379" s="1">
        <v>47</v>
      </c>
      <c r="G4379" s="1">
        <v>30058</v>
      </c>
      <c r="H4379" s="1">
        <v>70050</v>
      </c>
      <c r="I4379" s="1">
        <v>509400</v>
      </c>
    </row>
    <row r="4380" spans="1:9" x14ac:dyDescent="0.2">
      <c r="A4380" s="1">
        <v>92400183</v>
      </c>
      <c r="B4380" s="3" t="s">
        <v>25</v>
      </c>
      <c r="C4380" s="1">
        <v>24</v>
      </c>
      <c r="D4380" s="1">
        <v>4</v>
      </c>
      <c r="E4380" s="1">
        <v>2025</v>
      </c>
      <c r="F4380" s="1">
        <v>47</v>
      </c>
      <c r="G4380" s="1">
        <v>31639</v>
      </c>
      <c r="H4380" s="1">
        <v>76950</v>
      </c>
      <c r="I4380" s="1">
        <v>579450</v>
      </c>
    </row>
    <row r="4381" spans="1:9" x14ac:dyDescent="0.2">
      <c r="A4381" s="1">
        <v>92500183</v>
      </c>
      <c r="B4381" s="3" t="s">
        <v>25</v>
      </c>
      <c r="C4381" s="1">
        <v>25</v>
      </c>
      <c r="D4381" s="1">
        <v>4</v>
      </c>
      <c r="E4381" s="1">
        <v>2125</v>
      </c>
      <c r="F4381" s="1">
        <v>47</v>
      </c>
      <c r="G4381" s="1">
        <v>33222</v>
      </c>
      <c r="H4381" s="1">
        <v>83850</v>
      </c>
      <c r="I4381" s="1">
        <v>656400</v>
      </c>
    </row>
    <row r="4382" spans="1:9" x14ac:dyDescent="0.2">
      <c r="A4382" s="1">
        <v>92600183</v>
      </c>
      <c r="B4382" s="3" t="s">
        <v>25</v>
      </c>
      <c r="C4382" s="1">
        <v>26</v>
      </c>
      <c r="D4382" s="1">
        <v>4</v>
      </c>
      <c r="E4382" s="1">
        <v>2227</v>
      </c>
      <c r="F4382" s="1">
        <v>47</v>
      </c>
      <c r="G4382" s="1">
        <v>34804</v>
      </c>
      <c r="H4382" s="1">
        <v>92850</v>
      </c>
      <c r="I4382" s="1">
        <v>740250</v>
      </c>
    </row>
    <row r="4383" spans="1:9" x14ac:dyDescent="0.2">
      <c r="A4383" s="1">
        <v>92700183</v>
      </c>
      <c r="B4383" s="3" t="s">
        <v>25</v>
      </c>
      <c r="C4383" s="1">
        <v>27</v>
      </c>
      <c r="D4383" s="1">
        <v>4</v>
      </c>
      <c r="E4383" s="1">
        <v>2344</v>
      </c>
      <c r="F4383" s="1">
        <v>47</v>
      </c>
      <c r="G4383" s="1">
        <v>36648</v>
      </c>
      <c r="H4383" s="1">
        <v>101850</v>
      </c>
      <c r="I4383" s="1">
        <v>833100</v>
      </c>
    </row>
    <row r="4384" spans="1:9" x14ac:dyDescent="0.2">
      <c r="A4384" s="1">
        <v>92800183</v>
      </c>
      <c r="B4384" s="3" t="s">
        <v>25</v>
      </c>
      <c r="C4384" s="1">
        <v>28</v>
      </c>
      <c r="D4384" s="1">
        <v>4</v>
      </c>
      <c r="E4384" s="1">
        <v>2463</v>
      </c>
      <c r="F4384" s="1">
        <v>47</v>
      </c>
      <c r="G4384" s="1">
        <v>38496</v>
      </c>
      <c r="H4384" s="1">
        <v>110850</v>
      </c>
      <c r="I4384" s="1">
        <v>934950</v>
      </c>
    </row>
    <row r="4385" spans="1:9" x14ac:dyDescent="0.2">
      <c r="A4385" s="1">
        <v>92900183</v>
      </c>
      <c r="B4385" s="3" t="s">
        <v>25</v>
      </c>
      <c r="C4385" s="1">
        <v>29</v>
      </c>
      <c r="D4385" s="1">
        <v>4</v>
      </c>
      <c r="E4385" s="1">
        <v>2581</v>
      </c>
      <c r="F4385" s="1">
        <v>47</v>
      </c>
      <c r="G4385" s="1">
        <v>40339</v>
      </c>
      <c r="H4385" s="1">
        <v>119850</v>
      </c>
      <c r="I4385" s="1">
        <v>1045800</v>
      </c>
    </row>
    <row r="4386" spans="1:9" x14ac:dyDescent="0.2">
      <c r="A4386" s="1">
        <v>93000183</v>
      </c>
      <c r="B4386" s="3" t="s">
        <v>25</v>
      </c>
      <c r="C4386" s="1">
        <v>30</v>
      </c>
      <c r="D4386" s="1">
        <v>4</v>
      </c>
      <c r="E4386" s="1">
        <v>2700</v>
      </c>
      <c r="F4386" s="1">
        <v>47</v>
      </c>
      <c r="G4386" s="1">
        <v>42187</v>
      </c>
      <c r="H4386" s="1">
        <v>131250</v>
      </c>
      <c r="I4386" s="1">
        <v>1165650</v>
      </c>
    </row>
    <row r="4387" spans="1:9" x14ac:dyDescent="0.2">
      <c r="A4387" s="1">
        <v>93100183</v>
      </c>
      <c r="B4387" s="3" t="s">
        <v>25</v>
      </c>
      <c r="C4387" s="1">
        <v>31</v>
      </c>
      <c r="D4387" s="1">
        <v>4</v>
      </c>
      <c r="E4387" s="1">
        <v>2817</v>
      </c>
      <c r="F4387" s="1">
        <v>47</v>
      </c>
      <c r="G4387" s="1">
        <v>44031</v>
      </c>
      <c r="H4387" s="1">
        <v>142650</v>
      </c>
      <c r="I4387" s="1">
        <v>1296900</v>
      </c>
    </row>
    <row r="4388" spans="1:9" x14ac:dyDescent="0.2">
      <c r="A4388" s="1">
        <v>93200183</v>
      </c>
      <c r="B4388" s="3" t="s">
        <v>25</v>
      </c>
      <c r="C4388" s="1">
        <v>32</v>
      </c>
      <c r="D4388" s="1">
        <v>4</v>
      </c>
      <c r="E4388" s="1">
        <v>2952</v>
      </c>
      <c r="F4388" s="1">
        <v>47</v>
      </c>
      <c r="G4388" s="1">
        <v>46140</v>
      </c>
      <c r="H4388" s="1">
        <v>154050</v>
      </c>
      <c r="I4388" s="1">
        <v>1439550</v>
      </c>
    </row>
    <row r="4389" spans="1:9" x14ac:dyDescent="0.2">
      <c r="A4389" s="1">
        <v>93300183</v>
      </c>
      <c r="B4389" s="3" t="s">
        <v>25</v>
      </c>
      <c r="C4389" s="1">
        <v>33</v>
      </c>
      <c r="D4389" s="1">
        <v>4</v>
      </c>
      <c r="E4389" s="1">
        <v>3087</v>
      </c>
      <c r="F4389" s="1">
        <v>47</v>
      </c>
      <c r="G4389" s="1">
        <v>48250</v>
      </c>
      <c r="H4389" s="1">
        <v>165450</v>
      </c>
      <c r="I4389" s="1">
        <v>1593600</v>
      </c>
    </row>
    <row r="4390" spans="1:9" x14ac:dyDescent="0.2">
      <c r="A4390" s="1">
        <v>93400183</v>
      </c>
      <c r="B4390" s="3" t="s">
        <v>25</v>
      </c>
      <c r="C4390" s="1">
        <v>34</v>
      </c>
      <c r="D4390" s="1">
        <v>4</v>
      </c>
      <c r="E4390" s="1">
        <v>3222</v>
      </c>
      <c r="F4390" s="1">
        <v>47</v>
      </c>
      <c r="G4390" s="1">
        <v>50359</v>
      </c>
      <c r="H4390" s="1">
        <v>179550</v>
      </c>
      <c r="I4390" s="1">
        <v>1759050</v>
      </c>
    </row>
    <row r="4391" spans="1:9" x14ac:dyDescent="0.2">
      <c r="A4391" s="1">
        <v>93500183</v>
      </c>
      <c r="B4391" s="3" t="s">
        <v>25</v>
      </c>
      <c r="C4391" s="1">
        <v>35</v>
      </c>
      <c r="D4391" s="1">
        <v>4</v>
      </c>
      <c r="E4391" s="1">
        <v>3357</v>
      </c>
      <c r="F4391" s="1">
        <v>47</v>
      </c>
      <c r="G4391" s="1">
        <v>52468</v>
      </c>
      <c r="H4391" s="1">
        <v>193650</v>
      </c>
      <c r="I4391" s="1">
        <v>1938600</v>
      </c>
    </row>
    <row r="4392" spans="1:9" x14ac:dyDescent="0.2">
      <c r="A4392" s="1">
        <v>93600183</v>
      </c>
      <c r="B4392" s="3" t="s">
        <v>25</v>
      </c>
      <c r="C4392" s="1">
        <v>36</v>
      </c>
      <c r="D4392" s="1">
        <v>4</v>
      </c>
      <c r="E4392" s="1">
        <v>3492</v>
      </c>
      <c r="F4392" s="1">
        <v>47</v>
      </c>
      <c r="G4392" s="1">
        <v>54577</v>
      </c>
      <c r="H4392" s="1">
        <v>207750</v>
      </c>
      <c r="I4392" s="1">
        <v>2132250</v>
      </c>
    </row>
    <row r="4393" spans="1:9" x14ac:dyDescent="0.2">
      <c r="A4393" s="1">
        <v>93700183</v>
      </c>
      <c r="B4393" s="3" t="s">
        <v>25</v>
      </c>
      <c r="C4393" s="1">
        <v>37</v>
      </c>
      <c r="D4393" s="1">
        <v>4</v>
      </c>
      <c r="E4393" s="1">
        <v>3645</v>
      </c>
      <c r="F4393" s="1">
        <v>47</v>
      </c>
      <c r="G4393" s="1">
        <v>56952</v>
      </c>
      <c r="H4393" s="1">
        <v>221850</v>
      </c>
      <c r="I4393" s="1">
        <v>2340000</v>
      </c>
    </row>
    <row r="4394" spans="1:9" x14ac:dyDescent="0.2">
      <c r="A4394" s="1">
        <v>93800183</v>
      </c>
      <c r="B4394" s="3" t="s">
        <v>25</v>
      </c>
      <c r="C4394" s="1">
        <v>38</v>
      </c>
      <c r="D4394" s="1">
        <v>4</v>
      </c>
      <c r="E4394" s="1">
        <v>3796</v>
      </c>
      <c r="F4394" s="1">
        <v>47</v>
      </c>
      <c r="G4394" s="1">
        <v>59325</v>
      </c>
      <c r="H4394" s="1">
        <v>238950</v>
      </c>
      <c r="I4394" s="1">
        <v>2561850</v>
      </c>
    </row>
    <row r="4395" spans="1:9" x14ac:dyDescent="0.2">
      <c r="A4395" s="1">
        <v>93900183</v>
      </c>
      <c r="B4395" s="3" t="s">
        <v>25</v>
      </c>
      <c r="C4395" s="1">
        <v>39</v>
      </c>
      <c r="D4395" s="1">
        <v>4</v>
      </c>
      <c r="E4395" s="1">
        <v>3948</v>
      </c>
      <c r="F4395" s="1">
        <v>47</v>
      </c>
      <c r="G4395" s="1">
        <v>61698</v>
      </c>
      <c r="H4395" s="1">
        <v>256050</v>
      </c>
      <c r="I4395" s="1">
        <v>2800800</v>
      </c>
    </row>
    <row r="4396" spans="1:9" x14ac:dyDescent="0.2">
      <c r="A4396" s="1">
        <v>94000183</v>
      </c>
      <c r="B4396" s="3" t="s">
        <v>25</v>
      </c>
      <c r="C4396" s="1">
        <v>40</v>
      </c>
      <c r="D4396" s="1">
        <v>4</v>
      </c>
      <c r="E4396" s="1">
        <v>4099</v>
      </c>
      <c r="F4396" s="1">
        <v>47</v>
      </c>
      <c r="G4396" s="1">
        <v>64071</v>
      </c>
      <c r="H4396" s="1">
        <v>273150</v>
      </c>
      <c r="I4396" s="1">
        <v>3056850</v>
      </c>
    </row>
    <row r="4397" spans="1:9" x14ac:dyDescent="0.2">
      <c r="A4397" s="1">
        <v>94100183</v>
      </c>
      <c r="B4397" s="3" t="s">
        <v>25</v>
      </c>
      <c r="C4397" s="1">
        <v>41</v>
      </c>
      <c r="D4397" s="1">
        <v>4</v>
      </c>
      <c r="E4397" s="1">
        <v>4252</v>
      </c>
      <c r="F4397" s="1">
        <v>47</v>
      </c>
      <c r="G4397" s="1">
        <v>66444</v>
      </c>
      <c r="H4397" s="1">
        <v>290250</v>
      </c>
      <c r="I4397" s="1">
        <v>3330000</v>
      </c>
    </row>
    <row r="4398" spans="1:9" x14ac:dyDescent="0.2">
      <c r="A4398" s="1">
        <v>94200183</v>
      </c>
      <c r="B4398" s="3" t="s">
        <v>25</v>
      </c>
      <c r="C4398" s="1">
        <v>42</v>
      </c>
      <c r="D4398" s="1">
        <v>4</v>
      </c>
      <c r="E4398" s="1">
        <v>4420</v>
      </c>
      <c r="F4398" s="1">
        <v>47</v>
      </c>
      <c r="G4398" s="1">
        <v>69081</v>
      </c>
      <c r="H4398" s="1">
        <v>310650</v>
      </c>
      <c r="I4398" s="1">
        <v>3620250</v>
      </c>
    </row>
    <row r="4399" spans="1:9" x14ac:dyDescent="0.2">
      <c r="A4399" s="1">
        <v>94300183</v>
      </c>
      <c r="B4399" s="3" t="s">
        <v>25</v>
      </c>
      <c r="C4399" s="1">
        <v>43</v>
      </c>
      <c r="D4399" s="1">
        <v>4</v>
      </c>
      <c r="E4399" s="1">
        <v>4590</v>
      </c>
      <c r="F4399" s="1">
        <v>47</v>
      </c>
      <c r="G4399" s="1">
        <v>71718</v>
      </c>
      <c r="H4399" s="1">
        <v>331050</v>
      </c>
      <c r="I4399" s="1">
        <v>3930900</v>
      </c>
    </row>
    <row r="4400" spans="1:9" x14ac:dyDescent="0.2">
      <c r="A4400" s="1">
        <v>94400183</v>
      </c>
      <c r="B4400" s="3" t="s">
        <v>25</v>
      </c>
      <c r="C4400" s="1">
        <v>44</v>
      </c>
      <c r="D4400" s="1">
        <v>4</v>
      </c>
      <c r="E4400" s="1">
        <v>4758</v>
      </c>
      <c r="F4400" s="1">
        <v>47</v>
      </c>
      <c r="G4400" s="1">
        <v>74355</v>
      </c>
      <c r="H4400" s="1">
        <v>351450</v>
      </c>
      <c r="I4400" s="1">
        <v>4261950</v>
      </c>
    </row>
    <row r="4401" spans="1:9" x14ac:dyDescent="0.2">
      <c r="A4401" s="1">
        <v>94500183</v>
      </c>
      <c r="B4401" s="3" t="s">
        <v>25</v>
      </c>
      <c r="C4401" s="1">
        <v>45</v>
      </c>
      <c r="D4401" s="1">
        <v>4</v>
      </c>
      <c r="E4401" s="1">
        <v>4927</v>
      </c>
      <c r="F4401" s="1">
        <v>47</v>
      </c>
      <c r="G4401" s="1">
        <v>76992</v>
      </c>
      <c r="H4401" s="1">
        <v>371850</v>
      </c>
      <c r="I4401" s="1">
        <v>4613400</v>
      </c>
    </row>
    <row r="4402" spans="1:9" x14ac:dyDescent="0.2">
      <c r="A4402" s="1">
        <v>94600183</v>
      </c>
      <c r="B4402" s="3" t="s">
        <v>25</v>
      </c>
      <c r="C4402" s="1">
        <v>46</v>
      </c>
      <c r="D4402" s="1">
        <v>4</v>
      </c>
      <c r="E4402" s="1">
        <v>5095</v>
      </c>
      <c r="F4402" s="1">
        <v>47</v>
      </c>
      <c r="G4402" s="1">
        <v>79627</v>
      </c>
      <c r="H4402" s="1">
        <v>395850</v>
      </c>
      <c r="I4402" s="1">
        <v>4985250</v>
      </c>
    </row>
    <row r="4403" spans="1:9" x14ac:dyDescent="0.2">
      <c r="A4403" s="1">
        <v>94700183</v>
      </c>
      <c r="B4403" s="3" t="s">
        <v>25</v>
      </c>
      <c r="C4403" s="1">
        <v>47</v>
      </c>
      <c r="D4403" s="1">
        <v>4</v>
      </c>
      <c r="E4403" s="1">
        <v>5281</v>
      </c>
      <c r="F4403" s="1">
        <v>47</v>
      </c>
      <c r="G4403" s="1">
        <v>82527</v>
      </c>
      <c r="H4403" s="1">
        <v>419850</v>
      </c>
      <c r="I4403" s="1">
        <v>5381100</v>
      </c>
    </row>
    <row r="4404" spans="1:9" x14ac:dyDescent="0.2">
      <c r="A4404" s="1">
        <v>94800183</v>
      </c>
      <c r="B4404" s="3" t="s">
        <v>25</v>
      </c>
      <c r="C4404" s="1">
        <v>48</v>
      </c>
      <c r="D4404" s="1">
        <v>4</v>
      </c>
      <c r="E4404" s="1">
        <v>5467</v>
      </c>
      <c r="F4404" s="1">
        <v>47</v>
      </c>
      <c r="G4404" s="1">
        <v>85429</v>
      </c>
      <c r="H4404" s="1">
        <v>443850</v>
      </c>
      <c r="I4404" s="1">
        <v>5800950</v>
      </c>
    </row>
    <row r="4405" spans="1:9" x14ac:dyDescent="0.2">
      <c r="A4405" s="1">
        <v>94900183</v>
      </c>
      <c r="B4405" s="3" t="s">
        <v>25</v>
      </c>
      <c r="C4405" s="1">
        <v>49</v>
      </c>
      <c r="D4405" s="1">
        <v>4</v>
      </c>
      <c r="E4405" s="1">
        <v>5652</v>
      </c>
      <c r="F4405" s="1">
        <v>47</v>
      </c>
      <c r="G4405" s="1">
        <v>88327</v>
      </c>
      <c r="H4405" s="1">
        <v>467850</v>
      </c>
      <c r="I4405" s="1">
        <v>6244800</v>
      </c>
    </row>
    <row r="4406" spans="1:9" x14ac:dyDescent="0.2">
      <c r="A4406" s="1">
        <v>95000183</v>
      </c>
      <c r="B4406" s="3" t="s">
        <v>25</v>
      </c>
      <c r="C4406" s="1">
        <v>50</v>
      </c>
      <c r="D4406" s="1">
        <v>4</v>
      </c>
      <c r="E4406" s="1">
        <v>5838</v>
      </c>
      <c r="F4406" s="1">
        <v>47</v>
      </c>
      <c r="G4406" s="1">
        <v>91230</v>
      </c>
      <c r="H4406" s="1">
        <v>495750</v>
      </c>
      <c r="I4406" s="1">
        <v>6712650</v>
      </c>
    </row>
    <row r="4407" spans="1:9" x14ac:dyDescent="0.2">
      <c r="A4407" s="1">
        <v>90100184</v>
      </c>
      <c r="B4407" s="3" t="s">
        <v>25</v>
      </c>
      <c r="C4407" s="1">
        <v>1</v>
      </c>
      <c r="D4407" s="1">
        <v>4</v>
      </c>
      <c r="E4407" s="1">
        <v>960</v>
      </c>
      <c r="F4407" s="1">
        <v>47</v>
      </c>
      <c r="G4407" s="1">
        <v>15000</v>
      </c>
      <c r="H4407" s="1">
        <v>3948</v>
      </c>
      <c r="I4407" s="1">
        <v>0</v>
      </c>
    </row>
    <row r="4408" spans="1:9" x14ac:dyDescent="0.2">
      <c r="A4408" s="1">
        <v>90200184</v>
      </c>
      <c r="B4408" s="3" t="s">
        <v>25</v>
      </c>
      <c r="C4408" s="1">
        <v>2</v>
      </c>
      <c r="D4408" s="1">
        <v>4</v>
      </c>
      <c r="E4408" s="1">
        <v>1020</v>
      </c>
      <c r="F4408" s="1">
        <v>47</v>
      </c>
      <c r="G4408" s="1">
        <v>15937</v>
      </c>
      <c r="H4408" s="1">
        <v>5528</v>
      </c>
      <c r="I4408" s="1">
        <v>3948</v>
      </c>
    </row>
    <row r="4409" spans="1:9" x14ac:dyDescent="0.2">
      <c r="A4409" s="1">
        <v>90300184</v>
      </c>
      <c r="B4409" s="3" t="s">
        <v>25</v>
      </c>
      <c r="C4409" s="1">
        <v>3</v>
      </c>
      <c r="D4409" s="1">
        <v>4</v>
      </c>
      <c r="E4409" s="1">
        <v>1080</v>
      </c>
      <c r="F4409" s="1">
        <v>47</v>
      </c>
      <c r="G4409" s="1">
        <v>16875</v>
      </c>
      <c r="H4409" s="1">
        <v>7107</v>
      </c>
      <c r="I4409" s="1">
        <v>9476</v>
      </c>
    </row>
    <row r="4410" spans="1:9" x14ac:dyDescent="0.2">
      <c r="A4410" s="1">
        <v>90400184</v>
      </c>
      <c r="B4410" s="3" t="s">
        <v>25</v>
      </c>
      <c r="C4410" s="1">
        <v>4</v>
      </c>
      <c r="D4410" s="1">
        <v>4</v>
      </c>
      <c r="E4410" s="1">
        <v>1140</v>
      </c>
      <c r="F4410" s="1">
        <v>47</v>
      </c>
      <c r="G4410" s="1">
        <v>17812</v>
      </c>
      <c r="H4410" s="1">
        <v>8687</v>
      </c>
      <c r="I4410" s="1">
        <v>16583</v>
      </c>
    </row>
    <row r="4411" spans="1:9" x14ac:dyDescent="0.2">
      <c r="A4411" s="1">
        <v>90500184</v>
      </c>
      <c r="B4411" s="3" t="s">
        <v>25</v>
      </c>
      <c r="C4411" s="1">
        <v>5</v>
      </c>
      <c r="D4411" s="1">
        <v>4</v>
      </c>
      <c r="E4411" s="1">
        <v>1200</v>
      </c>
      <c r="F4411" s="1">
        <v>47</v>
      </c>
      <c r="G4411" s="1">
        <v>18750</v>
      </c>
      <c r="H4411" s="1">
        <v>10266</v>
      </c>
      <c r="I4411" s="1">
        <v>25270</v>
      </c>
    </row>
    <row r="4412" spans="1:9" x14ac:dyDescent="0.2">
      <c r="A4412" s="1">
        <v>90600184</v>
      </c>
      <c r="B4412" s="3" t="s">
        <v>25</v>
      </c>
      <c r="C4412" s="1">
        <v>6</v>
      </c>
      <c r="D4412" s="1">
        <v>4</v>
      </c>
      <c r="E4412" s="1">
        <v>1260</v>
      </c>
      <c r="F4412" s="1">
        <v>47</v>
      </c>
      <c r="G4412" s="1">
        <v>19687</v>
      </c>
      <c r="H4412" s="1">
        <v>12899</v>
      </c>
      <c r="I4412" s="1">
        <v>35536</v>
      </c>
    </row>
    <row r="4413" spans="1:9" x14ac:dyDescent="0.2">
      <c r="A4413" s="1">
        <v>90700184</v>
      </c>
      <c r="B4413" s="3" t="s">
        <v>25</v>
      </c>
      <c r="C4413" s="1">
        <v>7</v>
      </c>
      <c r="D4413" s="1">
        <v>4</v>
      </c>
      <c r="E4413" s="1">
        <v>1350</v>
      </c>
      <c r="F4413" s="1">
        <v>47</v>
      </c>
      <c r="G4413" s="1">
        <v>21093</v>
      </c>
      <c r="H4413" s="1">
        <v>15531</v>
      </c>
      <c r="I4413" s="1">
        <v>48435</v>
      </c>
    </row>
    <row r="4414" spans="1:9" x14ac:dyDescent="0.2">
      <c r="A4414" s="1">
        <v>90800184</v>
      </c>
      <c r="B4414" s="3" t="s">
        <v>25</v>
      </c>
      <c r="C4414" s="1">
        <v>8</v>
      </c>
      <c r="D4414" s="1">
        <v>4</v>
      </c>
      <c r="E4414" s="1">
        <v>1440</v>
      </c>
      <c r="F4414" s="1">
        <v>47</v>
      </c>
      <c r="G4414" s="1">
        <v>22500</v>
      </c>
      <c r="H4414" s="1">
        <v>18164</v>
      </c>
      <c r="I4414" s="1">
        <v>63966</v>
      </c>
    </row>
    <row r="4415" spans="1:9" x14ac:dyDescent="0.2">
      <c r="A4415" s="1">
        <v>90900184</v>
      </c>
      <c r="B4415" s="3" t="s">
        <v>25</v>
      </c>
      <c r="C4415" s="1">
        <v>9</v>
      </c>
      <c r="D4415" s="1">
        <v>4</v>
      </c>
      <c r="E4415" s="1">
        <v>1530</v>
      </c>
      <c r="F4415" s="1">
        <v>47</v>
      </c>
      <c r="G4415" s="1">
        <v>23905</v>
      </c>
      <c r="H4415" s="1">
        <v>20796</v>
      </c>
      <c r="I4415" s="1">
        <v>82130</v>
      </c>
    </row>
    <row r="4416" spans="1:9" x14ac:dyDescent="0.2">
      <c r="A4416" s="1">
        <v>91000184</v>
      </c>
      <c r="B4416" s="3" t="s">
        <v>25</v>
      </c>
      <c r="C4416" s="1">
        <v>10</v>
      </c>
      <c r="D4416" s="1">
        <v>4</v>
      </c>
      <c r="E4416" s="1">
        <v>1620</v>
      </c>
      <c r="F4416" s="1">
        <v>47</v>
      </c>
      <c r="G4416" s="1">
        <v>25312</v>
      </c>
      <c r="H4416" s="1">
        <v>25008</v>
      </c>
      <c r="I4416" s="1">
        <v>102926</v>
      </c>
    </row>
    <row r="4417" spans="1:9" x14ac:dyDescent="0.2">
      <c r="A4417" s="1">
        <v>91100184</v>
      </c>
      <c r="B4417" s="3" t="s">
        <v>25</v>
      </c>
      <c r="C4417" s="1">
        <v>11</v>
      </c>
      <c r="D4417" s="1">
        <v>4</v>
      </c>
      <c r="E4417" s="1">
        <v>1710</v>
      </c>
      <c r="F4417" s="1">
        <v>47</v>
      </c>
      <c r="G4417" s="1">
        <v>26718</v>
      </c>
      <c r="H4417" s="1">
        <v>29220</v>
      </c>
      <c r="I4417" s="1">
        <v>127934</v>
      </c>
    </row>
    <row r="4418" spans="1:9" x14ac:dyDescent="0.2">
      <c r="A4418" s="1">
        <v>91200184</v>
      </c>
      <c r="B4418" s="3" t="s">
        <v>25</v>
      </c>
      <c r="C4418" s="1">
        <v>12</v>
      </c>
      <c r="D4418" s="1">
        <v>4</v>
      </c>
      <c r="E4418" s="1">
        <v>1830</v>
      </c>
      <c r="F4418" s="1">
        <v>47</v>
      </c>
      <c r="G4418" s="1">
        <v>28593</v>
      </c>
      <c r="H4418" s="1">
        <v>33432</v>
      </c>
      <c r="I4418" s="1">
        <v>157154</v>
      </c>
    </row>
    <row r="4419" spans="1:9" x14ac:dyDescent="0.2">
      <c r="A4419" s="1">
        <v>91300184</v>
      </c>
      <c r="B4419" s="3" t="s">
        <v>25</v>
      </c>
      <c r="C4419" s="1">
        <v>13</v>
      </c>
      <c r="D4419" s="1">
        <v>4</v>
      </c>
      <c r="E4419" s="1">
        <v>1950</v>
      </c>
      <c r="F4419" s="1">
        <v>47</v>
      </c>
      <c r="G4419" s="1">
        <v>30468</v>
      </c>
      <c r="H4419" s="1">
        <v>37644</v>
      </c>
      <c r="I4419" s="1">
        <v>190586</v>
      </c>
    </row>
    <row r="4420" spans="1:9" x14ac:dyDescent="0.2">
      <c r="A4420" s="1">
        <v>91400184</v>
      </c>
      <c r="B4420" s="3" t="s">
        <v>25</v>
      </c>
      <c r="C4420" s="1">
        <v>14</v>
      </c>
      <c r="D4420" s="1">
        <v>4</v>
      </c>
      <c r="E4420" s="1">
        <v>2070</v>
      </c>
      <c r="F4420" s="1">
        <v>47</v>
      </c>
      <c r="G4420" s="1">
        <v>32343</v>
      </c>
      <c r="H4420" s="1">
        <v>43962</v>
      </c>
      <c r="I4420" s="1">
        <v>228230</v>
      </c>
    </row>
    <row r="4421" spans="1:9" x14ac:dyDescent="0.2">
      <c r="A4421" s="1">
        <v>91500184</v>
      </c>
      <c r="B4421" s="3" t="s">
        <v>25</v>
      </c>
      <c r="C4421" s="1">
        <v>15</v>
      </c>
      <c r="D4421" s="1">
        <v>4</v>
      </c>
      <c r="E4421" s="1">
        <v>2190</v>
      </c>
      <c r="F4421" s="1">
        <v>47</v>
      </c>
      <c r="G4421" s="1">
        <v>34218</v>
      </c>
      <c r="H4421" s="1">
        <v>50280</v>
      </c>
      <c r="I4421" s="1">
        <v>272192</v>
      </c>
    </row>
    <row r="4422" spans="1:9" x14ac:dyDescent="0.2">
      <c r="A4422" s="1">
        <v>91600184</v>
      </c>
      <c r="B4422" s="3" t="s">
        <v>25</v>
      </c>
      <c r="C4422" s="1">
        <v>16</v>
      </c>
      <c r="D4422" s="1">
        <v>4</v>
      </c>
      <c r="E4422" s="1">
        <v>2310</v>
      </c>
      <c r="F4422" s="1">
        <v>47</v>
      </c>
      <c r="G4422" s="1">
        <v>36093</v>
      </c>
      <c r="H4422" s="1">
        <v>56598</v>
      </c>
      <c r="I4422" s="1">
        <v>322472</v>
      </c>
    </row>
    <row r="4423" spans="1:9" x14ac:dyDescent="0.2">
      <c r="A4423" s="1">
        <v>91700184</v>
      </c>
      <c r="B4423" s="3" t="s">
        <v>25</v>
      </c>
      <c r="C4423" s="1">
        <v>17</v>
      </c>
      <c r="D4423" s="1">
        <v>4</v>
      </c>
      <c r="E4423" s="1">
        <v>2460</v>
      </c>
      <c r="F4423" s="1">
        <v>47</v>
      </c>
      <c r="G4423" s="1">
        <v>38437</v>
      </c>
      <c r="H4423" s="1">
        <v>62916</v>
      </c>
      <c r="I4423" s="1">
        <v>379070</v>
      </c>
    </row>
    <row r="4424" spans="1:9" x14ac:dyDescent="0.2">
      <c r="A4424" s="1">
        <v>91800184</v>
      </c>
      <c r="B4424" s="3" t="s">
        <v>25</v>
      </c>
      <c r="C4424" s="1">
        <v>18</v>
      </c>
      <c r="D4424" s="1">
        <v>4</v>
      </c>
      <c r="E4424" s="1">
        <v>2610</v>
      </c>
      <c r="F4424" s="1">
        <v>47</v>
      </c>
      <c r="G4424" s="1">
        <v>40780</v>
      </c>
      <c r="H4424" s="1">
        <v>71867</v>
      </c>
      <c r="I4424" s="1">
        <v>441986</v>
      </c>
    </row>
    <row r="4425" spans="1:9" x14ac:dyDescent="0.2">
      <c r="A4425" s="1">
        <v>91900184</v>
      </c>
      <c r="B4425" s="3" t="s">
        <v>25</v>
      </c>
      <c r="C4425" s="1">
        <v>19</v>
      </c>
      <c r="D4425" s="1">
        <v>4</v>
      </c>
      <c r="E4425" s="1">
        <v>2760</v>
      </c>
      <c r="F4425" s="1">
        <v>47</v>
      </c>
      <c r="G4425" s="1">
        <v>43125</v>
      </c>
      <c r="H4425" s="1">
        <v>80817</v>
      </c>
      <c r="I4425" s="1">
        <v>513853</v>
      </c>
    </row>
    <row r="4426" spans="1:9" x14ac:dyDescent="0.2">
      <c r="A4426" s="1">
        <v>92000184</v>
      </c>
      <c r="B4426" s="3" t="s">
        <v>25</v>
      </c>
      <c r="C4426" s="1">
        <v>20</v>
      </c>
      <c r="D4426" s="1">
        <v>4</v>
      </c>
      <c r="E4426" s="1">
        <v>2910</v>
      </c>
      <c r="F4426" s="1">
        <v>47</v>
      </c>
      <c r="G4426" s="1">
        <v>45468</v>
      </c>
      <c r="H4426" s="1">
        <v>89768</v>
      </c>
      <c r="I4426" s="1">
        <v>594670</v>
      </c>
    </row>
    <row r="4427" spans="1:9" x14ac:dyDescent="0.2">
      <c r="A4427" s="1">
        <v>92100184</v>
      </c>
      <c r="B4427" s="3" t="s">
        <v>25</v>
      </c>
      <c r="C4427" s="1">
        <v>21</v>
      </c>
      <c r="D4427" s="1">
        <v>4</v>
      </c>
      <c r="E4427" s="1">
        <v>3060</v>
      </c>
      <c r="F4427" s="1">
        <v>47</v>
      </c>
      <c r="G4427" s="1">
        <v>47812</v>
      </c>
      <c r="H4427" s="1">
        <v>98718</v>
      </c>
      <c r="I4427" s="1">
        <v>684438</v>
      </c>
    </row>
    <row r="4428" spans="1:9" x14ac:dyDescent="0.2">
      <c r="A4428" s="1">
        <v>92200184</v>
      </c>
      <c r="B4428" s="3" t="s">
        <v>25</v>
      </c>
      <c r="C4428" s="1">
        <v>22</v>
      </c>
      <c r="D4428" s="1">
        <v>4</v>
      </c>
      <c r="E4428" s="1">
        <v>3240</v>
      </c>
      <c r="F4428" s="1">
        <v>47</v>
      </c>
      <c r="G4428" s="1">
        <v>50625</v>
      </c>
      <c r="H4428" s="1">
        <v>110828</v>
      </c>
      <c r="I4428" s="1">
        <v>783156</v>
      </c>
    </row>
    <row r="4429" spans="1:9" x14ac:dyDescent="0.2">
      <c r="A4429" s="1">
        <v>92300184</v>
      </c>
      <c r="B4429" s="3" t="s">
        <v>25</v>
      </c>
      <c r="C4429" s="1">
        <v>23</v>
      </c>
      <c r="D4429" s="1">
        <v>4</v>
      </c>
      <c r="E4429" s="1">
        <v>3420</v>
      </c>
      <c r="F4429" s="1">
        <v>47</v>
      </c>
      <c r="G4429" s="1">
        <v>53437</v>
      </c>
      <c r="H4429" s="1">
        <v>122937</v>
      </c>
      <c r="I4429" s="1">
        <v>893984</v>
      </c>
    </row>
    <row r="4430" spans="1:9" x14ac:dyDescent="0.2">
      <c r="A4430" s="1">
        <v>92400184</v>
      </c>
      <c r="B4430" s="3" t="s">
        <v>25</v>
      </c>
      <c r="C4430" s="1">
        <v>24</v>
      </c>
      <c r="D4430" s="1">
        <v>4</v>
      </c>
      <c r="E4430" s="1">
        <v>3600</v>
      </c>
      <c r="F4430" s="1">
        <v>47</v>
      </c>
      <c r="G4430" s="1">
        <v>56250</v>
      </c>
      <c r="H4430" s="1">
        <v>135047</v>
      </c>
      <c r="I4430" s="1">
        <v>1016921</v>
      </c>
    </row>
    <row r="4431" spans="1:9" x14ac:dyDescent="0.2">
      <c r="A4431" s="1">
        <v>92500184</v>
      </c>
      <c r="B4431" s="3" t="s">
        <v>25</v>
      </c>
      <c r="C4431" s="1">
        <v>25</v>
      </c>
      <c r="D4431" s="1">
        <v>4</v>
      </c>
      <c r="E4431" s="1">
        <v>3780</v>
      </c>
      <c r="F4431" s="1">
        <v>47</v>
      </c>
      <c r="G4431" s="1">
        <v>59062</v>
      </c>
      <c r="H4431" s="1">
        <v>147156</v>
      </c>
      <c r="I4431" s="1">
        <v>1151968</v>
      </c>
    </row>
    <row r="4432" spans="1:9" x14ac:dyDescent="0.2">
      <c r="A4432" s="1">
        <v>92600184</v>
      </c>
      <c r="B4432" s="3" t="s">
        <v>25</v>
      </c>
      <c r="C4432" s="1">
        <v>26</v>
      </c>
      <c r="D4432" s="1">
        <v>4</v>
      </c>
      <c r="E4432" s="1">
        <v>3960</v>
      </c>
      <c r="F4432" s="1">
        <v>47</v>
      </c>
      <c r="G4432" s="1">
        <v>61875</v>
      </c>
      <c r="H4432" s="1">
        <v>162951</v>
      </c>
      <c r="I4432" s="1">
        <v>1299124</v>
      </c>
    </row>
    <row r="4433" spans="1:9" x14ac:dyDescent="0.2">
      <c r="A4433" s="1">
        <v>92700184</v>
      </c>
      <c r="B4433" s="3" t="s">
        <v>25</v>
      </c>
      <c r="C4433" s="1">
        <v>27</v>
      </c>
      <c r="D4433" s="1">
        <v>4</v>
      </c>
      <c r="E4433" s="1">
        <v>4170</v>
      </c>
      <c r="F4433" s="1">
        <v>47</v>
      </c>
      <c r="G4433" s="1">
        <v>65155</v>
      </c>
      <c r="H4433" s="1">
        <v>178746</v>
      </c>
      <c r="I4433" s="1">
        <v>1462075</v>
      </c>
    </row>
    <row r="4434" spans="1:9" x14ac:dyDescent="0.2">
      <c r="A4434" s="1">
        <v>92800184</v>
      </c>
      <c r="B4434" s="3" t="s">
        <v>25</v>
      </c>
      <c r="C4434" s="1">
        <v>28</v>
      </c>
      <c r="D4434" s="1">
        <v>4</v>
      </c>
      <c r="E4434" s="1">
        <v>4380</v>
      </c>
      <c r="F4434" s="1">
        <v>47</v>
      </c>
      <c r="G4434" s="1">
        <v>68437</v>
      </c>
      <c r="H4434" s="1">
        <v>194541</v>
      </c>
      <c r="I4434" s="1">
        <v>1640821</v>
      </c>
    </row>
    <row r="4435" spans="1:9" x14ac:dyDescent="0.2">
      <c r="A4435" s="1">
        <v>92900184</v>
      </c>
      <c r="B4435" s="3" t="s">
        <v>25</v>
      </c>
      <c r="C4435" s="1">
        <v>29</v>
      </c>
      <c r="D4435" s="1">
        <v>4</v>
      </c>
      <c r="E4435" s="1">
        <v>4590</v>
      </c>
      <c r="F4435" s="1">
        <v>47</v>
      </c>
      <c r="G4435" s="1">
        <v>71718</v>
      </c>
      <c r="H4435" s="1">
        <v>210336</v>
      </c>
      <c r="I4435" s="1">
        <v>1835362</v>
      </c>
    </row>
    <row r="4436" spans="1:9" x14ac:dyDescent="0.2">
      <c r="A4436" s="1">
        <v>93000184</v>
      </c>
      <c r="B4436" s="3" t="s">
        <v>25</v>
      </c>
      <c r="C4436" s="1">
        <v>30</v>
      </c>
      <c r="D4436" s="1">
        <v>4</v>
      </c>
      <c r="E4436" s="1">
        <v>4800</v>
      </c>
      <c r="F4436" s="1">
        <v>47</v>
      </c>
      <c r="G4436" s="1">
        <v>75000</v>
      </c>
      <c r="H4436" s="1">
        <v>230343</v>
      </c>
      <c r="I4436" s="1">
        <v>2045698</v>
      </c>
    </row>
    <row r="4437" spans="1:9" x14ac:dyDescent="0.2">
      <c r="A4437" s="1">
        <v>93100184</v>
      </c>
      <c r="B4437" s="3" t="s">
        <v>25</v>
      </c>
      <c r="C4437" s="1">
        <v>31</v>
      </c>
      <c r="D4437" s="1">
        <v>4</v>
      </c>
      <c r="E4437" s="1">
        <v>5010</v>
      </c>
      <c r="F4437" s="1">
        <v>47</v>
      </c>
      <c r="G4437" s="1">
        <v>78280</v>
      </c>
      <c r="H4437" s="1">
        <v>250350</v>
      </c>
      <c r="I4437" s="1">
        <v>2276041</v>
      </c>
    </row>
    <row r="4438" spans="1:9" x14ac:dyDescent="0.2">
      <c r="A4438" s="1">
        <v>93200184</v>
      </c>
      <c r="B4438" s="3" t="s">
        <v>25</v>
      </c>
      <c r="C4438" s="1">
        <v>32</v>
      </c>
      <c r="D4438" s="1">
        <v>4</v>
      </c>
      <c r="E4438" s="1">
        <v>5250</v>
      </c>
      <c r="F4438" s="1">
        <v>47</v>
      </c>
      <c r="G4438" s="1">
        <v>82030</v>
      </c>
      <c r="H4438" s="1">
        <v>270357</v>
      </c>
      <c r="I4438" s="1">
        <v>2526391</v>
      </c>
    </row>
    <row r="4439" spans="1:9" x14ac:dyDescent="0.2">
      <c r="A4439" s="1">
        <v>93300184</v>
      </c>
      <c r="B4439" s="3" t="s">
        <v>25</v>
      </c>
      <c r="C4439" s="1">
        <v>33</v>
      </c>
      <c r="D4439" s="1">
        <v>4</v>
      </c>
      <c r="E4439" s="1">
        <v>5490</v>
      </c>
      <c r="F4439" s="1">
        <v>47</v>
      </c>
      <c r="G4439" s="1">
        <v>85780</v>
      </c>
      <c r="H4439" s="1">
        <v>290364</v>
      </c>
      <c r="I4439" s="1">
        <v>2796748</v>
      </c>
    </row>
    <row r="4440" spans="1:9" x14ac:dyDescent="0.2">
      <c r="A4440" s="1">
        <v>93400184</v>
      </c>
      <c r="B4440" s="3" t="s">
        <v>25</v>
      </c>
      <c r="C4440" s="1">
        <v>34</v>
      </c>
      <c r="D4440" s="1">
        <v>4</v>
      </c>
      <c r="E4440" s="1">
        <v>5730</v>
      </c>
      <c r="F4440" s="1">
        <v>47</v>
      </c>
      <c r="G4440" s="1">
        <v>89530</v>
      </c>
      <c r="H4440" s="1">
        <v>315110</v>
      </c>
      <c r="I4440" s="1">
        <v>3087112</v>
      </c>
    </row>
    <row r="4441" spans="1:9" x14ac:dyDescent="0.2">
      <c r="A4441" s="1">
        <v>93500184</v>
      </c>
      <c r="B4441" s="3" t="s">
        <v>25</v>
      </c>
      <c r="C4441" s="1">
        <v>35</v>
      </c>
      <c r="D4441" s="1">
        <v>4</v>
      </c>
      <c r="E4441" s="1">
        <v>5970</v>
      </c>
      <c r="F4441" s="1">
        <v>47</v>
      </c>
      <c r="G4441" s="1">
        <v>93280</v>
      </c>
      <c r="H4441" s="1">
        <v>339855</v>
      </c>
      <c r="I4441" s="1">
        <v>3402222</v>
      </c>
    </row>
    <row r="4442" spans="1:9" x14ac:dyDescent="0.2">
      <c r="A4442" s="1">
        <v>93600184</v>
      </c>
      <c r="B4442" s="3" t="s">
        <v>25</v>
      </c>
      <c r="C4442" s="1">
        <v>36</v>
      </c>
      <c r="D4442" s="1">
        <v>4</v>
      </c>
      <c r="E4442" s="1">
        <v>6210</v>
      </c>
      <c r="F4442" s="1">
        <v>47</v>
      </c>
      <c r="G4442" s="1">
        <v>97030</v>
      </c>
      <c r="H4442" s="1">
        <v>364601</v>
      </c>
      <c r="I4442" s="1">
        <v>3742077</v>
      </c>
    </row>
    <row r="4443" spans="1:9" x14ac:dyDescent="0.2">
      <c r="A4443" s="1">
        <v>93700184</v>
      </c>
      <c r="B4443" s="3" t="s">
        <v>25</v>
      </c>
      <c r="C4443" s="1">
        <v>37</v>
      </c>
      <c r="D4443" s="1">
        <v>4</v>
      </c>
      <c r="E4443" s="1">
        <v>6480</v>
      </c>
      <c r="F4443" s="1">
        <v>47</v>
      </c>
      <c r="G4443" s="1">
        <v>101250</v>
      </c>
      <c r="H4443" s="1">
        <v>389346</v>
      </c>
      <c r="I4443" s="1">
        <v>4106678</v>
      </c>
    </row>
    <row r="4444" spans="1:9" x14ac:dyDescent="0.2">
      <c r="A4444" s="1">
        <v>93800184</v>
      </c>
      <c r="B4444" s="3" t="s">
        <v>25</v>
      </c>
      <c r="C4444" s="1">
        <v>38</v>
      </c>
      <c r="D4444" s="1">
        <v>4</v>
      </c>
      <c r="E4444" s="1">
        <v>6750</v>
      </c>
      <c r="F4444" s="1">
        <v>47</v>
      </c>
      <c r="G4444" s="1">
        <v>105468</v>
      </c>
      <c r="H4444" s="1">
        <v>419357</v>
      </c>
      <c r="I4444" s="1">
        <v>4496024</v>
      </c>
    </row>
    <row r="4445" spans="1:9" x14ac:dyDescent="0.2">
      <c r="A4445" s="1">
        <v>93900184</v>
      </c>
      <c r="B4445" s="3" t="s">
        <v>25</v>
      </c>
      <c r="C4445" s="1">
        <v>39</v>
      </c>
      <c r="D4445" s="1">
        <v>4</v>
      </c>
      <c r="E4445" s="1">
        <v>7020</v>
      </c>
      <c r="F4445" s="1">
        <v>47</v>
      </c>
      <c r="G4445" s="1">
        <v>109687</v>
      </c>
      <c r="H4445" s="1">
        <v>449367</v>
      </c>
      <c r="I4445" s="1">
        <v>4915381</v>
      </c>
    </row>
    <row r="4446" spans="1:9" x14ac:dyDescent="0.2">
      <c r="A4446" s="1">
        <v>94000184</v>
      </c>
      <c r="B4446" s="3" t="s">
        <v>25</v>
      </c>
      <c r="C4446" s="1">
        <v>40</v>
      </c>
      <c r="D4446" s="1">
        <v>4</v>
      </c>
      <c r="E4446" s="1">
        <v>7290</v>
      </c>
      <c r="F4446" s="1">
        <v>47</v>
      </c>
      <c r="G4446" s="1">
        <v>113905</v>
      </c>
      <c r="H4446" s="1">
        <v>479378</v>
      </c>
      <c r="I4446" s="1">
        <v>5364748</v>
      </c>
    </row>
    <row r="4447" spans="1:9" x14ac:dyDescent="0.2">
      <c r="A4447" s="1">
        <v>94100184</v>
      </c>
      <c r="B4447" s="3" t="s">
        <v>25</v>
      </c>
      <c r="C4447" s="1">
        <v>41</v>
      </c>
      <c r="D4447" s="1">
        <v>4</v>
      </c>
      <c r="E4447" s="1">
        <v>7560</v>
      </c>
      <c r="F4447" s="1">
        <v>47</v>
      </c>
      <c r="G4447" s="1">
        <v>118125</v>
      </c>
      <c r="H4447" s="1">
        <v>509388</v>
      </c>
      <c r="I4447" s="1">
        <v>5844126</v>
      </c>
    </row>
    <row r="4448" spans="1:9" x14ac:dyDescent="0.2">
      <c r="A4448" s="1">
        <v>94200184</v>
      </c>
      <c r="B4448" s="3" t="s">
        <v>25</v>
      </c>
      <c r="C4448" s="1">
        <v>42</v>
      </c>
      <c r="D4448" s="1">
        <v>4</v>
      </c>
      <c r="E4448" s="1">
        <v>7860</v>
      </c>
      <c r="F4448" s="1">
        <v>47</v>
      </c>
      <c r="G4448" s="1">
        <v>122812</v>
      </c>
      <c r="H4448" s="1">
        <v>545190</v>
      </c>
      <c r="I4448" s="1">
        <v>6353514</v>
      </c>
    </row>
    <row r="4449" spans="1:9" x14ac:dyDescent="0.2">
      <c r="A4449" s="1">
        <v>94300184</v>
      </c>
      <c r="B4449" s="3" t="s">
        <v>25</v>
      </c>
      <c r="C4449" s="1">
        <v>43</v>
      </c>
      <c r="D4449" s="1">
        <v>4</v>
      </c>
      <c r="E4449" s="1">
        <v>8160</v>
      </c>
      <c r="F4449" s="1">
        <v>47</v>
      </c>
      <c r="G4449" s="1">
        <v>127500</v>
      </c>
      <c r="H4449" s="1">
        <v>580992</v>
      </c>
      <c r="I4449" s="1">
        <v>6898704</v>
      </c>
    </row>
    <row r="4450" spans="1:9" x14ac:dyDescent="0.2">
      <c r="A4450" s="1">
        <v>94400184</v>
      </c>
      <c r="B4450" s="3" t="s">
        <v>25</v>
      </c>
      <c r="C4450" s="1">
        <v>44</v>
      </c>
      <c r="D4450" s="1">
        <v>4</v>
      </c>
      <c r="E4450" s="1">
        <v>8460</v>
      </c>
      <c r="F4450" s="1">
        <v>47</v>
      </c>
      <c r="G4450" s="1">
        <v>132187</v>
      </c>
      <c r="H4450" s="1">
        <v>616794</v>
      </c>
      <c r="I4450" s="1">
        <v>7479696</v>
      </c>
    </row>
    <row r="4451" spans="1:9" x14ac:dyDescent="0.2">
      <c r="A4451" s="1">
        <v>94500184</v>
      </c>
      <c r="B4451" s="3" t="s">
        <v>25</v>
      </c>
      <c r="C4451" s="1">
        <v>45</v>
      </c>
      <c r="D4451" s="1">
        <v>4</v>
      </c>
      <c r="E4451" s="1">
        <v>8760</v>
      </c>
      <c r="F4451" s="1">
        <v>47</v>
      </c>
      <c r="G4451" s="1">
        <v>136875</v>
      </c>
      <c r="H4451" s="1">
        <v>652596</v>
      </c>
      <c r="I4451" s="1">
        <v>8096490</v>
      </c>
    </row>
    <row r="4452" spans="1:9" x14ac:dyDescent="0.2">
      <c r="A4452" s="1">
        <v>94600184</v>
      </c>
      <c r="B4452" s="3" t="s">
        <v>25</v>
      </c>
      <c r="C4452" s="1">
        <v>46</v>
      </c>
      <c r="D4452" s="1">
        <v>4</v>
      </c>
      <c r="E4452" s="1">
        <v>9060</v>
      </c>
      <c r="F4452" s="1">
        <v>47</v>
      </c>
      <c r="G4452" s="1">
        <v>141562</v>
      </c>
      <c r="H4452" s="1">
        <v>694716</v>
      </c>
      <c r="I4452" s="1">
        <v>8749086</v>
      </c>
    </row>
    <row r="4453" spans="1:9" x14ac:dyDescent="0.2">
      <c r="A4453" s="1">
        <v>94700184</v>
      </c>
      <c r="B4453" s="3" t="s">
        <v>25</v>
      </c>
      <c r="C4453" s="1">
        <v>47</v>
      </c>
      <c r="D4453" s="1">
        <v>4</v>
      </c>
      <c r="E4453" s="1">
        <v>9390</v>
      </c>
      <c r="F4453" s="1">
        <v>47</v>
      </c>
      <c r="G4453" s="1">
        <v>146718</v>
      </c>
      <c r="H4453" s="1">
        <v>736836</v>
      </c>
      <c r="I4453" s="1">
        <v>9443802</v>
      </c>
    </row>
    <row r="4454" spans="1:9" x14ac:dyDescent="0.2">
      <c r="A4454" s="1">
        <v>94800184</v>
      </c>
      <c r="B4454" s="3" t="s">
        <v>25</v>
      </c>
      <c r="C4454" s="1">
        <v>48</v>
      </c>
      <c r="D4454" s="1">
        <v>4</v>
      </c>
      <c r="E4454" s="1">
        <v>9720</v>
      </c>
      <c r="F4454" s="1">
        <v>47</v>
      </c>
      <c r="G4454" s="1">
        <v>151875</v>
      </c>
      <c r="H4454" s="1">
        <v>778956</v>
      </c>
      <c r="I4454" s="1">
        <v>10180638</v>
      </c>
    </row>
    <row r="4455" spans="1:9" x14ac:dyDescent="0.2">
      <c r="A4455" s="1">
        <v>94900184</v>
      </c>
      <c r="B4455" s="3" t="s">
        <v>25</v>
      </c>
      <c r="C4455" s="1">
        <v>49</v>
      </c>
      <c r="D4455" s="1">
        <v>4</v>
      </c>
      <c r="E4455" s="1">
        <v>10050</v>
      </c>
      <c r="F4455" s="1">
        <v>47</v>
      </c>
      <c r="G4455" s="1">
        <v>157030</v>
      </c>
      <c r="H4455" s="1">
        <v>821076</v>
      </c>
      <c r="I4455" s="1">
        <v>10959594</v>
      </c>
    </row>
    <row r="4456" spans="1:9" x14ac:dyDescent="0.2">
      <c r="A4456" s="1">
        <v>95000184</v>
      </c>
      <c r="B4456" s="3" t="s">
        <v>25</v>
      </c>
      <c r="C4456" s="1">
        <v>50</v>
      </c>
      <c r="D4456" s="1">
        <v>4</v>
      </c>
      <c r="E4456" s="1">
        <v>10380</v>
      </c>
      <c r="F4456" s="1">
        <v>47</v>
      </c>
      <c r="G4456" s="1">
        <v>162187</v>
      </c>
      <c r="H4456" s="1">
        <v>870041</v>
      </c>
      <c r="I4456" s="1">
        <v>11780670</v>
      </c>
    </row>
    <row r="4457" spans="1:9" x14ac:dyDescent="0.2">
      <c r="A4457" s="1">
        <v>90100185</v>
      </c>
      <c r="B4457" s="3" t="s">
        <v>25</v>
      </c>
      <c r="C4457" s="1">
        <v>1</v>
      </c>
      <c r="D4457" s="1">
        <v>4</v>
      </c>
      <c r="E4457" s="1">
        <v>1440</v>
      </c>
      <c r="F4457" s="1">
        <v>47</v>
      </c>
      <c r="G4457" s="1">
        <v>22500</v>
      </c>
      <c r="H4457" s="1">
        <v>5133</v>
      </c>
      <c r="I4457" s="1">
        <v>0</v>
      </c>
    </row>
    <row r="4458" spans="1:9" x14ac:dyDescent="0.2">
      <c r="A4458" s="1">
        <v>90200185</v>
      </c>
      <c r="B4458" s="3" t="s">
        <v>25</v>
      </c>
      <c r="C4458" s="1">
        <v>2</v>
      </c>
      <c r="D4458" s="1">
        <v>4</v>
      </c>
      <c r="E4458" s="1">
        <v>1530</v>
      </c>
      <c r="F4458" s="1">
        <v>47</v>
      </c>
      <c r="G4458" s="1">
        <v>23905</v>
      </c>
      <c r="H4458" s="1">
        <v>7186</v>
      </c>
      <c r="I4458" s="1">
        <v>5133</v>
      </c>
    </row>
    <row r="4459" spans="1:9" x14ac:dyDescent="0.2">
      <c r="A4459" s="1">
        <v>90300185</v>
      </c>
      <c r="B4459" s="3" t="s">
        <v>25</v>
      </c>
      <c r="C4459" s="1">
        <v>3</v>
      </c>
      <c r="D4459" s="1">
        <v>4</v>
      </c>
      <c r="E4459" s="1">
        <v>1620</v>
      </c>
      <c r="F4459" s="1">
        <v>47</v>
      </c>
      <c r="G4459" s="1">
        <v>25312</v>
      </c>
      <c r="H4459" s="1">
        <v>9240</v>
      </c>
      <c r="I4459" s="1">
        <v>12319</v>
      </c>
    </row>
    <row r="4460" spans="1:9" x14ac:dyDescent="0.2">
      <c r="A4460" s="1">
        <v>90400185</v>
      </c>
      <c r="B4460" s="3" t="s">
        <v>25</v>
      </c>
      <c r="C4460" s="1">
        <v>4</v>
      </c>
      <c r="D4460" s="1">
        <v>4</v>
      </c>
      <c r="E4460" s="1">
        <v>1710</v>
      </c>
      <c r="F4460" s="1">
        <v>47</v>
      </c>
      <c r="G4460" s="1">
        <v>26718</v>
      </c>
      <c r="H4460" s="1">
        <v>11293</v>
      </c>
      <c r="I4460" s="1">
        <v>21559</v>
      </c>
    </row>
    <row r="4461" spans="1:9" x14ac:dyDescent="0.2">
      <c r="A4461" s="1">
        <v>90500185</v>
      </c>
      <c r="B4461" s="3" t="s">
        <v>25</v>
      </c>
      <c r="C4461" s="1">
        <v>5</v>
      </c>
      <c r="D4461" s="1">
        <v>4</v>
      </c>
      <c r="E4461" s="1">
        <v>1800</v>
      </c>
      <c r="F4461" s="1">
        <v>47</v>
      </c>
      <c r="G4461" s="1">
        <v>28125</v>
      </c>
      <c r="H4461" s="1">
        <v>13346</v>
      </c>
      <c r="I4461" s="1">
        <v>32852</v>
      </c>
    </row>
    <row r="4462" spans="1:9" x14ac:dyDescent="0.2">
      <c r="A4462" s="1">
        <v>90600185</v>
      </c>
      <c r="B4462" s="3" t="s">
        <v>25</v>
      </c>
      <c r="C4462" s="1">
        <v>6</v>
      </c>
      <c r="D4462" s="1">
        <v>4</v>
      </c>
      <c r="E4462" s="1">
        <v>1890</v>
      </c>
      <c r="F4462" s="1">
        <v>47</v>
      </c>
      <c r="G4462" s="1">
        <v>29530</v>
      </c>
      <c r="H4462" s="1">
        <v>16769</v>
      </c>
      <c r="I4462" s="1">
        <v>46198</v>
      </c>
    </row>
    <row r="4463" spans="1:9" x14ac:dyDescent="0.2">
      <c r="A4463" s="1">
        <v>90700185</v>
      </c>
      <c r="B4463" s="3" t="s">
        <v>25</v>
      </c>
      <c r="C4463" s="1">
        <v>7</v>
      </c>
      <c r="D4463" s="1">
        <v>4</v>
      </c>
      <c r="E4463" s="1">
        <v>2025</v>
      </c>
      <c r="F4463" s="1">
        <v>47</v>
      </c>
      <c r="G4463" s="1">
        <v>31639</v>
      </c>
      <c r="H4463" s="1">
        <v>20191</v>
      </c>
      <c r="I4463" s="1">
        <v>62967</v>
      </c>
    </row>
    <row r="4464" spans="1:9" x14ac:dyDescent="0.2">
      <c r="A4464" s="1">
        <v>90800185</v>
      </c>
      <c r="B4464" s="3" t="s">
        <v>25</v>
      </c>
      <c r="C4464" s="1">
        <v>8</v>
      </c>
      <c r="D4464" s="1">
        <v>4</v>
      </c>
      <c r="E4464" s="1">
        <v>2160</v>
      </c>
      <c r="F4464" s="1">
        <v>47</v>
      </c>
      <c r="G4464" s="1">
        <v>33750</v>
      </c>
      <c r="H4464" s="1">
        <v>23613</v>
      </c>
      <c r="I4464" s="1">
        <v>83158</v>
      </c>
    </row>
    <row r="4465" spans="1:9" x14ac:dyDescent="0.2">
      <c r="A4465" s="1">
        <v>90900185</v>
      </c>
      <c r="B4465" s="3" t="s">
        <v>25</v>
      </c>
      <c r="C4465" s="1">
        <v>9</v>
      </c>
      <c r="D4465" s="1">
        <v>4</v>
      </c>
      <c r="E4465" s="1">
        <v>2295</v>
      </c>
      <c r="F4465" s="1">
        <v>47</v>
      </c>
      <c r="G4465" s="1">
        <v>35859</v>
      </c>
      <c r="H4465" s="1">
        <v>27035</v>
      </c>
      <c r="I4465" s="1">
        <v>106771</v>
      </c>
    </row>
    <row r="4466" spans="1:9" x14ac:dyDescent="0.2">
      <c r="A4466" s="1">
        <v>91000185</v>
      </c>
      <c r="B4466" s="3" t="s">
        <v>25</v>
      </c>
      <c r="C4466" s="1">
        <v>10</v>
      </c>
      <c r="D4466" s="1">
        <v>4</v>
      </c>
      <c r="E4466" s="1">
        <v>2430</v>
      </c>
      <c r="F4466" s="1">
        <v>47</v>
      </c>
      <c r="G4466" s="1">
        <v>37968</v>
      </c>
      <c r="H4466" s="1">
        <v>32511</v>
      </c>
      <c r="I4466" s="1">
        <v>133806</v>
      </c>
    </row>
    <row r="4467" spans="1:9" x14ac:dyDescent="0.2">
      <c r="A4467" s="1">
        <v>91100185</v>
      </c>
      <c r="B4467" s="3" t="s">
        <v>25</v>
      </c>
      <c r="C4467" s="1">
        <v>11</v>
      </c>
      <c r="D4467" s="1">
        <v>4</v>
      </c>
      <c r="E4467" s="1">
        <v>2565</v>
      </c>
      <c r="F4467" s="1">
        <v>47</v>
      </c>
      <c r="G4467" s="1">
        <v>40077</v>
      </c>
      <c r="H4467" s="1">
        <v>37986</v>
      </c>
      <c r="I4467" s="1">
        <v>166317</v>
      </c>
    </row>
    <row r="4468" spans="1:9" x14ac:dyDescent="0.2">
      <c r="A4468" s="1">
        <v>91200185</v>
      </c>
      <c r="B4468" s="3" t="s">
        <v>25</v>
      </c>
      <c r="C4468" s="1">
        <v>12</v>
      </c>
      <c r="D4468" s="1">
        <v>4</v>
      </c>
      <c r="E4468" s="1">
        <v>2745</v>
      </c>
      <c r="F4468" s="1">
        <v>47</v>
      </c>
      <c r="G4468" s="1">
        <v>42889</v>
      </c>
      <c r="H4468" s="1">
        <v>43462</v>
      </c>
      <c r="I4468" s="1">
        <v>204303</v>
      </c>
    </row>
    <row r="4469" spans="1:9" x14ac:dyDescent="0.2">
      <c r="A4469" s="1">
        <v>91300185</v>
      </c>
      <c r="B4469" s="3" t="s">
        <v>25</v>
      </c>
      <c r="C4469" s="1">
        <v>13</v>
      </c>
      <c r="D4469" s="1">
        <v>4</v>
      </c>
      <c r="E4469" s="1">
        <v>2925</v>
      </c>
      <c r="F4469" s="1">
        <v>47</v>
      </c>
      <c r="G4469" s="1">
        <v>45702</v>
      </c>
      <c r="H4469" s="1">
        <v>48938</v>
      </c>
      <c r="I4469" s="1">
        <v>247765</v>
      </c>
    </row>
    <row r="4470" spans="1:9" x14ac:dyDescent="0.2">
      <c r="A4470" s="1">
        <v>91400185</v>
      </c>
      <c r="B4470" s="3" t="s">
        <v>25</v>
      </c>
      <c r="C4470" s="1">
        <v>14</v>
      </c>
      <c r="D4470" s="1">
        <v>4</v>
      </c>
      <c r="E4470" s="1">
        <v>3105</v>
      </c>
      <c r="F4470" s="1">
        <v>47</v>
      </c>
      <c r="G4470" s="1">
        <v>48514</v>
      </c>
      <c r="H4470" s="1">
        <v>57151</v>
      </c>
      <c r="I4470" s="1">
        <v>296703</v>
      </c>
    </row>
    <row r="4471" spans="1:9" x14ac:dyDescent="0.2">
      <c r="A4471" s="1">
        <v>91500185</v>
      </c>
      <c r="B4471" s="3" t="s">
        <v>25</v>
      </c>
      <c r="C4471" s="1">
        <v>15</v>
      </c>
      <c r="D4471" s="1">
        <v>4</v>
      </c>
      <c r="E4471" s="1">
        <v>3285</v>
      </c>
      <c r="F4471" s="1">
        <v>47</v>
      </c>
      <c r="G4471" s="1">
        <v>51327</v>
      </c>
      <c r="H4471" s="1">
        <v>65364</v>
      </c>
      <c r="I4471" s="1">
        <v>353854</v>
      </c>
    </row>
    <row r="4472" spans="1:9" x14ac:dyDescent="0.2">
      <c r="A4472" s="1">
        <v>91600185</v>
      </c>
      <c r="B4472" s="3" t="s">
        <v>25</v>
      </c>
      <c r="C4472" s="1">
        <v>16</v>
      </c>
      <c r="D4472" s="1">
        <v>4</v>
      </c>
      <c r="E4472" s="1">
        <v>3465</v>
      </c>
      <c r="F4472" s="1">
        <v>47</v>
      </c>
      <c r="G4472" s="1">
        <v>54139</v>
      </c>
      <c r="H4472" s="1">
        <v>73578</v>
      </c>
      <c r="I4472" s="1">
        <v>419218</v>
      </c>
    </row>
    <row r="4473" spans="1:9" x14ac:dyDescent="0.2">
      <c r="A4473" s="1">
        <v>91700185</v>
      </c>
      <c r="B4473" s="3" t="s">
        <v>25</v>
      </c>
      <c r="C4473" s="1">
        <v>17</v>
      </c>
      <c r="D4473" s="1">
        <v>4</v>
      </c>
      <c r="E4473" s="1">
        <v>3690</v>
      </c>
      <c r="F4473" s="1">
        <v>47</v>
      </c>
      <c r="G4473" s="1">
        <v>57655</v>
      </c>
      <c r="H4473" s="1">
        <v>81791</v>
      </c>
      <c r="I4473" s="1">
        <v>492796</v>
      </c>
    </row>
    <row r="4474" spans="1:9" x14ac:dyDescent="0.2">
      <c r="A4474" s="1">
        <v>91800185</v>
      </c>
      <c r="B4474" s="3" t="s">
        <v>25</v>
      </c>
      <c r="C4474" s="1">
        <v>18</v>
      </c>
      <c r="D4474" s="1">
        <v>4</v>
      </c>
      <c r="E4474" s="1">
        <v>3915</v>
      </c>
      <c r="F4474" s="1">
        <v>47</v>
      </c>
      <c r="G4474" s="1">
        <v>61171</v>
      </c>
      <c r="H4474" s="1">
        <v>93427</v>
      </c>
      <c r="I4474" s="1">
        <v>574587</v>
      </c>
    </row>
    <row r="4475" spans="1:9" x14ac:dyDescent="0.2">
      <c r="A4475" s="1">
        <v>91900185</v>
      </c>
      <c r="B4475" s="3" t="s">
        <v>25</v>
      </c>
      <c r="C4475" s="1">
        <v>19</v>
      </c>
      <c r="D4475" s="1">
        <v>4</v>
      </c>
      <c r="E4475" s="1">
        <v>4140</v>
      </c>
      <c r="F4475" s="1">
        <v>47</v>
      </c>
      <c r="G4475" s="1">
        <v>64687</v>
      </c>
      <c r="H4475" s="1">
        <v>105063</v>
      </c>
      <c r="I4475" s="1">
        <v>668014</v>
      </c>
    </row>
    <row r="4476" spans="1:9" x14ac:dyDescent="0.2">
      <c r="A4476" s="1">
        <v>92000185</v>
      </c>
      <c r="B4476" s="3" t="s">
        <v>25</v>
      </c>
      <c r="C4476" s="1">
        <v>20</v>
      </c>
      <c r="D4476" s="1">
        <v>4</v>
      </c>
      <c r="E4476" s="1">
        <v>4365</v>
      </c>
      <c r="F4476" s="1">
        <v>47</v>
      </c>
      <c r="G4476" s="1">
        <v>68202</v>
      </c>
      <c r="H4476" s="1">
        <v>116698</v>
      </c>
      <c r="I4476" s="1">
        <v>773077</v>
      </c>
    </row>
    <row r="4477" spans="1:9" x14ac:dyDescent="0.2">
      <c r="A4477" s="1">
        <v>92100185</v>
      </c>
      <c r="B4477" s="3" t="s">
        <v>25</v>
      </c>
      <c r="C4477" s="1">
        <v>21</v>
      </c>
      <c r="D4477" s="1">
        <v>4</v>
      </c>
      <c r="E4477" s="1">
        <v>4590</v>
      </c>
      <c r="F4477" s="1">
        <v>47</v>
      </c>
      <c r="G4477" s="1">
        <v>71718</v>
      </c>
      <c r="H4477" s="1">
        <v>128334</v>
      </c>
      <c r="I4477" s="1">
        <v>889775</v>
      </c>
    </row>
    <row r="4478" spans="1:9" x14ac:dyDescent="0.2">
      <c r="A4478" s="1">
        <v>92200185</v>
      </c>
      <c r="B4478" s="3" t="s">
        <v>25</v>
      </c>
      <c r="C4478" s="1">
        <v>22</v>
      </c>
      <c r="D4478" s="1">
        <v>4</v>
      </c>
      <c r="E4478" s="1">
        <v>4860</v>
      </c>
      <c r="F4478" s="1">
        <v>47</v>
      </c>
      <c r="G4478" s="1">
        <v>75937</v>
      </c>
      <c r="H4478" s="1">
        <v>144076</v>
      </c>
      <c r="I4478" s="1">
        <v>1018109</v>
      </c>
    </row>
    <row r="4479" spans="1:9" x14ac:dyDescent="0.2">
      <c r="A4479" s="1">
        <v>92300185</v>
      </c>
      <c r="B4479" s="3" t="s">
        <v>25</v>
      </c>
      <c r="C4479" s="1">
        <v>23</v>
      </c>
      <c r="D4479" s="1">
        <v>4</v>
      </c>
      <c r="E4479" s="1">
        <v>5130</v>
      </c>
      <c r="F4479" s="1">
        <v>47</v>
      </c>
      <c r="G4479" s="1">
        <v>80155</v>
      </c>
      <c r="H4479" s="1">
        <v>159819</v>
      </c>
      <c r="I4479" s="1">
        <v>1162185</v>
      </c>
    </row>
    <row r="4480" spans="1:9" x14ac:dyDescent="0.2">
      <c r="A4480" s="1">
        <v>92400185</v>
      </c>
      <c r="B4480" s="3" t="s">
        <v>25</v>
      </c>
      <c r="C4480" s="1">
        <v>24</v>
      </c>
      <c r="D4480" s="1">
        <v>4</v>
      </c>
      <c r="E4480" s="1">
        <v>5400</v>
      </c>
      <c r="F4480" s="1">
        <v>47</v>
      </c>
      <c r="G4480" s="1">
        <v>84375</v>
      </c>
      <c r="H4480" s="1">
        <v>175561</v>
      </c>
      <c r="I4480" s="1">
        <v>1322004</v>
      </c>
    </row>
    <row r="4481" spans="1:9" x14ac:dyDescent="0.2">
      <c r="A4481" s="1">
        <v>92500185</v>
      </c>
      <c r="B4481" s="3" t="s">
        <v>25</v>
      </c>
      <c r="C4481" s="1">
        <v>25</v>
      </c>
      <c r="D4481" s="1">
        <v>4</v>
      </c>
      <c r="E4481" s="1">
        <v>5670</v>
      </c>
      <c r="F4481" s="1">
        <v>47</v>
      </c>
      <c r="G4481" s="1">
        <v>88593</v>
      </c>
      <c r="H4481" s="1">
        <v>191303</v>
      </c>
      <c r="I4481" s="1">
        <v>1497565</v>
      </c>
    </row>
    <row r="4482" spans="1:9" x14ac:dyDescent="0.2">
      <c r="A4482" s="1">
        <v>92600185</v>
      </c>
      <c r="B4482" s="3" t="s">
        <v>25</v>
      </c>
      <c r="C4482" s="1">
        <v>26</v>
      </c>
      <c r="D4482" s="1">
        <v>4</v>
      </c>
      <c r="E4482" s="1">
        <v>5940</v>
      </c>
      <c r="F4482" s="1">
        <v>47</v>
      </c>
      <c r="G4482" s="1">
        <v>92812</v>
      </c>
      <c r="H4482" s="1">
        <v>211837</v>
      </c>
      <c r="I4482" s="1">
        <v>1688868</v>
      </c>
    </row>
    <row r="4483" spans="1:9" x14ac:dyDescent="0.2">
      <c r="A4483" s="1">
        <v>92700185</v>
      </c>
      <c r="B4483" s="3" t="s">
        <v>25</v>
      </c>
      <c r="C4483" s="1">
        <v>27</v>
      </c>
      <c r="D4483" s="1">
        <v>4</v>
      </c>
      <c r="E4483" s="1">
        <v>6255</v>
      </c>
      <c r="F4483" s="1">
        <v>47</v>
      </c>
      <c r="G4483" s="1">
        <v>97734</v>
      </c>
      <c r="H4483" s="1">
        <v>232370</v>
      </c>
      <c r="I4483" s="1">
        <v>1900705</v>
      </c>
    </row>
    <row r="4484" spans="1:9" x14ac:dyDescent="0.2">
      <c r="A4484" s="1">
        <v>92800185</v>
      </c>
      <c r="B4484" s="3" t="s">
        <v>25</v>
      </c>
      <c r="C4484" s="1">
        <v>28</v>
      </c>
      <c r="D4484" s="1">
        <v>4</v>
      </c>
      <c r="E4484" s="1">
        <v>6570</v>
      </c>
      <c r="F4484" s="1">
        <v>47</v>
      </c>
      <c r="G4484" s="1">
        <v>102655</v>
      </c>
      <c r="H4484" s="1">
        <v>252904</v>
      </c>
      <c r="I4484" s="1">
        <v>2133075</v>
      </c>
    </row>
    <row r="4485" spans="1:9" x14ac:dyDescent="0.2">
      <c r="A4485" s="1">
        <v>92900185</v>
      </c>
      <c r="B4485" s="3" t="s">
        <v>25</v>
      </c>
      <c r="C4485" s="1">
        <v>29</v>
      </c>
      <c r="D4485" s="1">
        <v>4</v>
      </c>
      <c r="E4485" s="1">
        <v>6885</v>
      </c>
      <c r="F4485" s="1">
        <v>47</v>
      </c>
      <c r="G4485" s="1">
        <v>107577</v>
      </c>
      <c r="H4485" s="1">
        <v>273437</v>
      </c>
      <c r="I4485" s="1">
        <v>2385979</v>
      </c>
    </row>
    <row r="4486" spans="1:9" x14ac:dyDescent="0.2">
      <c r="A4486" s="1">
        <v>93000185</v>
      </c>
      <c r="B4486" s="3" t="s">
        <v>25</v>
      </c>
      <c r="C4486" s="1">
        <v>30</v>
      </c>
      <c r="D4486" s="1">
        <v>4</v>
      </c>
      <c r="E4486" s="1">
        <v>7200</v>
      </c>
      <c r="F4486" s="1">
        <v>47</v>
      </c>
      <c r="G4486" s="1">
        <v>112500</v>
      </c>
      <c r="H4486" s="1">
        <v>299446</v>
      </c>
      <c r="I4486" s="1">
        <v>2659416</v>
      </c>
    </row>
    <row r="4487" spans="1:9" x14ac:dyDescent="0.2">
      <c r="A4487" s="1">
        <v>93100185</v>
      </c>
      <c r="B4487" s="3" t="s">
        <v>25</v>
      </c>
      <c r="C4487" s="1">
        <v>31</v>
      </c>
      <c r="D4487" s="1">
        <v>4</v>
      </c>
      <c r="E4487" s="1">
        <v>7515</v>
      </c>
      <c r="F4487" s="1">
        <v>47</v>
      </c>
      <c r="G4487" s="1">
        <v>117421</v>
      </c>
      <c r="H4487" s="1">
        <v>325455</v>
      </c>
      <c r="I4487" s="1">
        <v>2958862</v>
      </c>
    </row>
    <row r="4488" spans="1:9" x14ac:dyDescent="0.2">
      <c r="A4488" s="1">
        <v>93200185</v>
      </c>
      <c r="B4488" s="3" t="s">
        <v>25</v>
      </c>
      <c r="C4488" s="1">
        <v>32</v>
      </c>
      <c r="D4488" s="1">
        <v>4</v>
      </c>
      <c r="E4488" s="1">
        <v>7875</v>
      </c>
      <c r="F4488" s="1">
        <v>47</v>
      </c>
      <c r="G4488" s="1">
        <v>123046</v>
      </c>
      <c r="H4488" s="1">
        <v>351465</v>
      </c>
      <c r="I4488" s="1">
        <v>3284317</v>
      </c>
    </row>
    <row r="4489" spans="1:9" x14ac:dyDescent="0.2">
      <c r="A4489" s="1">
        <v>93300185</v>
      </c>
      <c r="B4489" s="3" t="s">
        <v>25</v>
      </c>
      <c r="C4489" s="1">
        <v>33</v>
      </c>
      <c r="D4489" s="1">
        <v>4</v>
      </c>
      <c r="E4489" s="1">
        <v>8235</v>
      </c>
      <c r="F4489" s="1">
        <v>47</v>
      </c>
      <c r="G4489" s="1">
        <v>128671</v>
      </c>
      <c r="H4489" s="1">
        <v>377474</v>
      </c>
      <c r="I4489" s="1">
        <v>3635782</v>
      </c>
    </row>
    <row r="4490" spans="1:9" x14ac:dyDescent="0.2">
      <c r="A4490" s="1">
        <v>93400185</v>
      </c>
      <c r="B4490" s="3" t="s">
        <v>25</v>
      </c>
      <c r="C4490" s="1">
        <v>34</v>
      </c>
      <c r="D4490" s="1">
        <v>4</v>
      </c>
      <c r="E4490" s="1">
        <v>8595</v>
      </c>
      <c r="F4490" s="1">
        <v>47</v>
      </c>
      <c r="G4490" s="1">
        <v>134296</v>
      </c>
      <c r="H4490" s="1">
        <v>409643</v>
      </c>
      <c r="I4490" s="1">
        <v>4013256</v>
      </c>
    </row>
    <row r="4491" spans="1:9" x14ac:dyDescent="0.2">
      <c r="A4491" s="1">
        <v>93500185</v>
      </c>
      <c r="B4491" s="3" t="s">
        <v>25</v>
      </c>
      <c r="C4491" s="1">
        <v>35</v>
      </c>
      <c r="D4491" s="1">
        <v>4</v>
      </c>
      <c r="E4491" s="1">
        <v>8955</v>
      </c>
      <c r="F4491" s="1">
        <v>47</v>
      </c>
      <c r="G4491" s="1">
        <v>139921</v>
      </c>
      <c r="H4491" s="1">
        <v>441812</v>
      </c>
      <c r="I4491" s="1">
        <v>4422899</v>
      </c>
    </row>
    <row r="4492" spans="1:9" x14ac:dyDescent="0.2">
      <c r="A4492" s="1">
        <v>93600185</v>
      </c>
      <c r="B4492" s="3" t="s">
        <v>25</v>
      </c>
      <c r="C4492" s="1">
        <v>36</v>
      </c>
      <c r="D4492" s="1">
        <v>4</v>
      </c>
      <c r="E4492" s="1">
        <v>9315</v>
      </c>
      <c r="F4492" s="1">
        <v>47</v>
      </c>
      <c r="G4492" s="1">
        <v>145546</v>
      </c>
      <c r="H4492" s="1">
        <v>473981</v>
      </c>
      <c r="I4492" s="1">
        <v>4864711</v>
      </c>
    </row>
    <row r="4493" spans="1:9" x14ac:dyDescent="0.2">
      <c r="A4493" s="1">
        <v>93700185</v>
      </c>
      <c r="B4493" s="3" t="s">
        <v>25</v>
      </c>
      <c r="C4493" s="1">
        <v>37</v>
      </c>
      <c r="D4493" s="1">
        <v>4</v>
      </c>
      <c r="E4493" s="1">
        <v>9720</v>
      </c>
      <c r="F4493" s="1">
        <v>47</v>
      </c>
      <c r="G4493" s="1">
        <v>151875</v>
      </c>
      <c r="H4493" s="1">
        <v>506150</v>
      </c>
      <c r="I4493" s="1">
        <v>5338692</v>
      </c>
    </row>
    <row r="4494" spans="1:9" x14ac:dyDescent="0.2">
      <c r="A4494" s="1">
        <v>93800185</v>
      </c>
      <c r="B4494" s="3" t="s">
        <v>25</v>
      </c>
      <c r="C4494" s="1">
        <v>38</v>
      </c>
      <c r="D4494" s="1">
        <v>4</v>
      </c>
      <c r="E4494" s="1">
        <v>10125</v>
      </c>
      <c r="F4494" s="1">
        <v>47</v>
      </c>
      <c r="G4494" s="1">
        <v>158202</v>
      </c>
      <c r="H4494" s="1">
        <v>545164</v>
      </c>
      <c r="I4494" s="1">
        <v>5844842</v>
      </c>
    </row>
    <row r="4495" spans="1:9" x14ac:dyDescent="0.2">
      <c r="A4495" s="1">
        <v>93900185</v>
      </c>
      <c r="B4495" s="3" t="s">
        <v>25</v>
      </c>
      <c r="C4495" s="1">
        <v>39</v>
      </c>
      <c r="D4495" s="1">
        <v>4</v>
      </c>
      <c r="E4495" s="1">
        <v>10530</v>
      </c>
      <c r="F4495" s="1">
        <v>47</v>
      </c>
      <c r="G4495" s="1">
        <v>164530</v>
      </c>
      <c r="H4495" s="1">
        <v>584178</v>
      </c>
      <c r="I4495" s="1">
        <v>6390006</v>
      </c>
    </row>
    <row r="4496" spans="1:9" x14ac:dyDescent="0.2">
      <c r="A4496" s="1">
        <v>94000185</v>
      </c>
      <c r="B4496" s="3" t="s">
        <v>25</v>
      </c>
      <c r="C4496" s="1">
        <v>40</v>
      </c>
      <c r="D4496" s="1">
        <v>4</v>
      </c>
      <c r="E4496" s="1">
        <v>10935</v>
      </c>
      <c r="F4496" s="1">
        <v>47</v>
      </c>
      <c r="G4496" s="1">
        <v>170859</v>
      </c>
      <c r="H4496" s="1">
        <v>623191</v>
      </c>
      <c r="I4496" s="1">
        <v>6974184</v>
      </c>
    </row>
    <row r="4497" spans="1:9" x14ac:dyDescent="0.2">
      <c r="A4497" s="1">
        <v>94100185</v>
      </c>
      <c r="B4497" s="3" t="s">
        <v>25</v>
      </c>
      <c r="C4497" s="1">
        <v>41</v>
      </c>
      <c r="D4497" s="1">
        <v>4</v>
      </c>
      <c r="E4497" s="1">
        <v>11340</v>
      </c>
      <c r="F4497" s="1">
        <v>47</v>
      </c>
      <c r="G4497" s="1">
        <v>177187</v>
      </c>
      <c r="H4497" s="1">
        <v>662205</v>
      </c>
      <c r="I4497" s="1">
        <v>7597375</v>
      </c>
    </row>
    <row r="4498" spans="1:9" x14ac:dyDescent="0.2">
      <c r="A4498" s="1">
        <v>94200185</v>
      </c>
      <c r="B4498" s="3" t="s">
        <v>25</v>
      </c>
      <c r="C4498" s="1">
        <v>42</v>
      </c>
      <c r="D4498" s="1">
        <v>4</v>
      </c>
      <c r="E4498" s="1">
        <v>11790</v>
      </c>
      <c r="F4498" s="1">
        <v>47</v>
      </c>
      <c r="G4498" s="1">
        <v>184218</v>
      </c>
      <c r="H4498" s="1">
        <v>708747</v>
      </c>
      <c r="I4498" s="1">
        <v>8259580</v>
      </c>
    </row>
    <row r="4499" spans="1:9" x14ac:dyDescent="0.2">
      <c r="A4499" s="1">
        <v>94300185</v>
      </c>
      <c r="B4499" s="3" t="s">
        <v>25</v>
      </c>
      <c r="C4499" s="1">
        <v>43</v>
      </c>
      <c r="D4499" s="1">
        <v>4</v>
      </c>
      <c r="E4499" s="1">
        <v>12240</v>
      </c>
      <c r="F4499" s="1">
        <v>47</v>
      </c>
      <c r="G4499" s="1">
        <v>191250</v>
      </c>
      <c r="H4499" s="1">
        <v>755290</v>
      </c>
      <c r="I4499" s="1">
        <v>8968327</v>
      </c>
    </row>
    <row r="4500" spans="1:9" x14ac:dyDescent="0.2">
      <c r="A4500" s="1">
        <v>94400185</v>
      </c>
      <c r="B4500" s="3" t="s">
        <v>25</v>
      </c>
      <c r="C4500" s="1">
        <v>44</v>
      </c>
      <c r="D4500" s="1">
        <v>4</v>
      </c>
      <c r="E4500" s="1">
        <v>12690</v>
      </c>
      <c r="F4500" s="1">
        <v>47</v>
      </c>
      <c r="G4500" s="1">
        <v>198280</v>
      </c>
      <c r="H4500" s="1">
        <v>801833</v>
      </c>
      <c r="I4500" s="1">
        <v>9723617</v>
      </c>
    </row>
    <row r="4501" spans="1:9" x14ac:dyDescent="0.2">
      <c r="A4501" s="1">
        <v>94500185</v>
      </c>
      <c r="B4501" s="3" t="s">
        <v>25</v>
      </c>
      <c r="C4501" s="1">
        <v>45</v>
      </c>
      <c r="D4501" s="1">
        <v>4</v>
      </c>
      <c r="E4501" s="1">
        <v>13140</v>
      </c>
      <c r="F4501" s="1">
        <v>47</v>
      </c>
      <c r="G4501" s="1">
        <v>205312</v>
      </c>
      <c r="H4501" s="1">
        <v>848375</v>
      </c>
      <c r="I4501" s="1">
        <v>10525450</v>
      </c>
    </row>
    <row r="4502" spans="1:9" x14ac:dyDescent="0.2">
      <c r="A4502" s="1">
        <v>94600185</v>
      </c>
      <c r="B4502" s="3" t="s">
        <v>25</v>
      </c>
      <c r="C4502" s="1">
        <v>46</v>
      </c>
      <c r="D4502" s="1">
        <v>4</v>
      </c>
      <c r="E4502" s="1">
        <v>13590</v>
      </c>
      <c r="F4502" s="1">
        <v>47</v>
      </c>
      <c r="G4502" s="1">
        <v>212343</v>
      </c>
      <c r="H4502" s="1">
        <v>903131</v>
      </c>
      <c r="I4502" s="1">
        <v>11373825</v>
      </c>
    </row>
    <row r="4503" spans="1:9" x14ac:dyDescent="0.2">
      <c r="A4503" s="1">
        <v>94700185</v>
      </c>
      <c r="B4503" s="3" t="s">
        <v>25</v>
      </c>
      <c r="C4503" s="1">
        <v>47</v>
      </c>
      <c r="D4503" s="1">
        <v>4</v>
      </c>
      <c r="E4503" s="1">
        <v>14085</v>
      </c>
      <c r="F4503" s="1">
        <v>47</v>
      </c>
      <c r="G4503" s="1">
        <v>220077</v>
      </c>
      <c r="H4503" s="1">
        <v>957887</v>
      </c>
      <c r="I4503" s="1">
        <v>12276956</v>
      </c>
    </row>
    <row r="4504" spans="1:9" x14ac:dyDescent="0.2">
      <c r="A4504" s="1">
        <v>94800185</v>
      </c>
      <c r="B4504" s="3" t="s">
        <v>25</v>
      </c>
      <c r="C4504" s="1">
        <v>48</v>
      </c>
      <c r="D4504" s="1">
        <v>4</v>
      </c>
      <c r="E4504" s="1">
        <v>14580</v>
      </c>
      <c r="F4504" s="1">
        <v>47</v>
      </c>
      <c r="G4504" s="1">
        <v>227812</v>
      </c>
      <c r="H4504" s="1">
        <v>1012643</v>
      </c>
      <c r="I4504" s="1">
        <v>13234843</v>
      </c>
    </row>
    <row r="4505" spans="1:9" x14ac:dyDescent="0.2">
      <c r="A4505" s="1">
        <v>94900185</v>
      </c>
      <c r="B4505" s="3" t="s">
        <v>25</v>
      </c>
      <c r="C4505" s="1">
        <v>49</v>
      </c>
      <c r="D4505" s="1">
        <v>4</v>
      </c>
      <c r="E4505" s="1">
        <v>15075</v>
      </c>
      <c r="F4505" s="1">
        <v>47</v>
      </c>
      <c r="G4505" s="1">
        <v>235546</v>
      </c>
      <c r="H4505" s="1">
        <v>1067399</v>
      </c>
      <c r="I4505" s="1">
        <v>14247486</v>
      </c>
    </row>
    <row r="4506" spans="1:9" x14ac:dyDescent="0.2">
      <c r="A4506" s="1">
        <v>95000185</v>
      </c>
      <c r="B4506" s="3" t="s">
        <v>25</v>
      </c>
      <c r="C4506" s="1">
        <v>50</v>
      </c>
      <c r="D4506" s="1">
        <v>4</v>
      </c>
      <c r="E4506" s="1">
        <v>15570</v>
      </c>
      <c r="F4506" s="1">
        <v>47</v>
      </c>
      <c r="G4506" s="1">
        <v>243280</v>
      </c>
      <c r="H4506" s="1">
        <v>1131053</v>
      </c>
      <c r="I4506" s="1">
        <v>15314885</v>
      </c>
    </row>
    <row r="4507" spans="1:9" x14ac:dyDescent="0.2">
      <c r="A4507" s="1">
        <v>90100191</v>
      </c>
      <c r="B4507" s="3" t="s">
        <v>26</v>
      </c>
      <c r="C4507" s="1">
        <v>1</v>
      </c>
      <c r="D4507" s="1">
        <v>5</v>
      </c>
      <c r="E4507" s="1">
        <v>240</v>
      </c>
      <c r="F4507" s="1">
        <v>6</v>
      </c>
      <c r="G4507" s="1">
        <v>240</v>
      </c>
      <c r="H4507" s="1">
        <v>0</v>
      </c>
      <c r="I4507" s="1">
        <v>0</v>
      </c>
    </row>
    <row r="4508" spans="1:9" x14ac:dyDescent="0.2">
      <c r="A4508" s="1">
        <v>90200191</v>
      </c>
      <c r="B4508" s="3" t="s">
        <v>26</v>
      </c>
      <c r="C4508" s="1">
        <v>2</v>
      </c>
      <c r="D4508" s="1">
        <v>5</v>
      </c>
      <c r="E4508" s="1">
        <v>255</v>
      </c>
      <c r="F4508" s="1">
        <v>6</v>
      </c>
      <c r="G4508" s="1">
        <v>255</v>
      </c>
      <c r="H4508" s="1">
        <v>0</v>
      </c>
      <c r="I4508" s="1">
        <v>0</v>
      </c>
    </row>
    <row r="4509" spans="1:9" x14ac:dyDescent="0.2">
      <c r="A4509" s="1">
        <v>90300191</v>
      </c>
      <c r="B4509" s="3" t="s">
        <v>26</v>
      </c>
      <c r="C4509" s="1">
        <v>3</v>
      </c>
      <c r="D4509" s="1">
        <v>5</v>
      </c>
      <c r="E4509" s="1">
        <v>270</v>
      </c>
      <c r="F4509" s="1">
        <v>6</v>
      </c>
      <c r="G4509" s="1">
        <v>270</v>
      </c>
      <c r="H4509" s="1">
        <v>0</v>
      </c>
      <c r="I4509" s="1">
        <v>0</v>
      </c>
    </row>
    <row r="4510" spans="1:9" x14ac:dyDescent="0.2">
      <c r="A4510" s="1">
        <v>90400191</v>
      </c>
      <c r="B4510" s="3" t="s">
        <v>26</v>
      </c>
      <c r="C4510" s="1">
        <v>4</v>
      </c>
      <c r="D4510" s="1">
        <v>5</v>
      </c>
      <c r="E4510" s="1">
        <v>285</v>
      </c>
      <c r="F4510" s="1">
        <v>6</v>
      </c>
      <c r="G4510" s="1">
        <v>285</v>
      </c>
      <c r="H4510" s="1">
        <v>0</v>
      </c>
      <c r="I4510" s="1">
        <v>0</v>
      </c>
    </row>
    <row r="4511" spans="1:9" x14ac:dyDescent="0.2">
      <c r="A4511" s="1">
        <v>90500191</v>
      </c>
      <c r="B4511" s="3" t="s">
        <v>26</v>
      </c>
      <c r="C4511" s="1">
        <v>5</v>
      </c>
      <c r="D4511" s="1">
        <v>5</v>
      </c>
      <c r="E4511" s="1">
        <v>300</v>
      </c>
      <c r="F4511" s="1">
        <v>6</v>
      </c>
      <c r="G4511" s="1">
        <v>300</v>
      </c>
      <c r="H4511" s="1">
        <v>0</v>
      </c>
      <c r="I4511" s="1">
        <v>0</v>
      </c>
    </row>
    <row r="4512" spans="1:9" x14ac:dyDescent="0.2">
      <c r="A4512" s="1">
        <v>90600191</v>
      </c>
      <c r="B4512" s="3" t="s">
        <v>26</v>
      </c>
      <c r="C4512" s="1">
        <v>6</v>
      </c>
      <c r="D4512" s="1">
        <v>5</v>
      </c>
      <c r="E4512" s="1">
        <v>315</v>
      </c>
      <c r="F4512" s="1">
        <v>6</v>
      </c>
      <c r="G4512" s="1">
        <v>315</v>
      </c>
      <c r="H4512" s="1">
        <v>0</v>
      </c>
      <c r="I4512" s="1">
        <v>0</v>
      </c>
    </row>
    <row r="4513" spans="1:9" x14ac:dyDescent="0.2">
      <c r="A4513" s="1">
        <v>90700191</v>
      </c>
      <c r="B4513" s="3" t="s">
        <v>26</v>
      </c>
      <c r="C4513" s="1">
        <v>7</v>
      </c>
      <c r="D4513" s="1">
        <v>5</v>
      </c>
      <c r="E4513" s="1">
        <v>337</v>
      </c>
      <c r="F4513" s="1">
        <v>6</v>
      </c>
      <c r="G4513" s="1">
        <v>337</v>
      </c>
      <c r="H4513" s="1">
        <v>0</v>
      </c>
      <c r="I4513" s="1">
        <v>0</v>
      </c>
    </row>
    <row r="4514" spans="1:9" x14ac:dyDescent="0.2">
      <c r="A4514" s="1">
        <v>90800191</v>
      </c>
      <c r="B4514" s="3" t="s">
        <v>26</v>
      </c>
      <c r="C4514" s="1">
        <v>8</v>
      </c>
      <c r="D4514" s="1">
        <v>5</v>
      </c>
      <c r="E4514" s="1">
        <v>360</v>
      </c>
      <c r="F4514" s="1">
        <v>6</v>
      </c>
      <c r="G4514" s="1">
        <v>360</v>
      </c>
      <c r="H4514" s="1">
        <v>0</v>
      </c>
      <c r="I4514" s="1">
        <v>0</v>
      </c>
    </row>
    <row r="4515" spans="1:9" x14ac:dyDescent="0.2">
      <c r="A4515" s="1">
        <v>90900191</v>
      </c>
      <c r="B4515" s="3" t="s">
        <v>26</v>
      </c>
      <c r="C4515" s="1">
        <v>9</v>
      </c>
      <c r="D4515" s="1">
        <v>5</v>
      </c>
      <c r="E4515" s="1">
        <v>382</v>
      </c>
      <c r="F4515" s="1">
        <v>6</v>
      </c>
      <c r="G4515" s="1">
        <v>382</v>
      </c>
      <c r="H4515" s="1">
        <v>0</v>
      </c>
      <c r="I4515" s="1">
        <v>0</v>
      </c>
    </row>
    <row r="4516" spans="1:9" x14ac:dyDescent="0.2">
      <c r="A4516" s="1">
        <v>91000191</v>
      </c>
      <c r="B4516" s="3" t="s">
        <v>26</v>
      </c>
      <c r="C4516" s="1">
        <v>10</v>
      </c>
      <c r="D4516" s="1">
        <v>5</v>
      </c>
      <c r="E4516" s="1">
        <v>405</v>
      </c>
      <c r="F4516" s="1">
        <v>6</v>
      </c>
      <c r="G4516" s="1">
        <v>405</v>
      </c>
      <c r="H4516" s="1">
        <v>0</v>
      </c>
      <c r="I4516" s="1">
        <v>0</v>
      </c>
    </row>
    <row r="4517" spans="1:9" x14ac:dyDescent="0.2">
      <c r="A4517" s="1">
        <v>91100191</v>
      </c>
      <c r="B4517" s="3" t="s">
        <v>26</v>
      </c>
      <c r="C4517" s="1">
        <v>11</v>
      </c>
      <c r="D4517" s="1">
        <v>5</v>
      </c>
      <c r="E4517" s="1">
        <v>427</v>
      </c>
      <c r="F4517" s="1">
        <v>6</v>
      </c>
      <c r="G4517" s="1">
        <v>427</v>
      </c>
      <c r="H4517" s="1">
        <v>0</v>
      </c>
      <c r="I4517" s="1">
        <v>0</v>
      </c>
    </row>
    <row r="4518" spans="1:9" x14ac:dyDescent="0.2">
      <c r="A4518" s="1">
        <v>91200191</v>
      </c>
      <c r="B4518" s="3" t="s">
        <v>26</v>
      </c>
      <c r="C4518" s="1">
        <v>12</v>
      </c>
      <c r="D4518" s="1">
        <v>5</v>
      </c>
      <c r="E4518" s="1">
        <v>457</v>
      </c>
      <c r="F4518" s="1">
        <v>6</v>
      </c>
      <c r="G4518" s="1">
        <v>457</v>
      </c>
      <c r="H4518" s="1">
        <v>0</v>
      </c>
      <c r="I4518" s="1">
        <v>0</v>
      </c>
    </row>
    <row r="4519" spans="1:9" x14ac:dyDescent="0.2">
      <c r="A4519" s="1">
        <v>91300191</v>
      </c>
      <c r="B4519" s="3" t="s">
        <v>26</v>
      </c>
      <c r="C4519" s="1">
        <v>13</v>
      </c>
      <c r="D4519" s="1">
        <v>5</v>
      </c>
      <c r="E4519" s="1">
        <v>487</v>
      </c>
      <c r="F4519" s="1">
        <v>6</v>
      </c>
      <c r="G4519" s="1">
        <v>487</v>
      </c>
      <c r="H4519" s="1">
        <v>0</v>
      </c>
      <c r="I4519" s="1">
        <v>0</v>
      </c>
    </row>
    <row r="4520" spans="1:9" x14ac:dyDescent="0.2">
      <c r="A4520" s="1">
        <v>91400191</v>
      </c>
      <c r="B4520" s="3" t="s">
        <v>26</v>
      </c>
      <c r="C4520" s="1">
        <v>14</v>
      </c>
      <c r="D4520" s="1">
        <v>5</v>
      </c>
      <c r="E4520" s="1">
        <v>517</v>
      </c>
      <c r="F4520" s="1">
        <v>6</v>
      </c>
      <c r="G4520" s="1">
        <v>517</v>
      </c>
      <c r="H4520" s="1">
        <v>0</v>
      </c>
      <c r="I4520" s="1">
        <v>0</v>
      </c>
    </row>
    <row r="4521" spans="1:9" x14ac:dyDescent="0.2">
      <c r="A4521" s="1">
        <v>91500191</v>
      </c>
      <c r="B4521" s="3" t="s">
        <v>26</v>
      </c>
      <c r="C4521" s="1">
        <v>15</v>
      </c>
      <c r="D4521" s="1">
        <v>5</v>
      </c>
      <c r="E4521" s="1">
        <v>547</v>
      </c>
      <c r="F4521" s="1">
        <v>6</v>
      </c>
      <c r="G4521" s="1">
        <v>547</v>
      </c>
      <c r="H4521" s="1">
        <v>0</v>
      </c>
      <c r="I4521" s="1">
        <v>0</v>
      </c>
    </row>
    <row r="4522" spans="1:9" x14ac:dyDescent="0.2">
      <c r="A4522" s="1">
        <v>91600191</v>
      </c>
      <c r="B4522" s="3" t="s">
        <v>26</v>
      </c>
      <c r="C4522" s="1">
        <v>16</v>
      </c>
      <c r="D4522" s="1">
        <v>5</v>
      </c>
      <c r="E4522" s="1">
        <v>577</v>
      </c>
      <c r="F4522" s="1">
        <v>6</v>
      </c>
      <c r="G4522" s="1">
        <v>577</v>
      </c>
      <c r="H4522" s="1">
        <v>0</v>
      </c>
      <c r="I4522" s="1">
        <v>0</v>
      </c>
    </row>
    <row r="4523" spans="1:9" x14ac:dyDescent="0.2">
      <c r="A4523" s="1">
        <v>91700191</v>
      </c>
      <c r="B4523" s="3" t="s">
        <v>26</v>
      </c>
      <c r="C4523" s="1">
        <v>17</v>
      </c>
      <c r="D4523" s="1">
        <v>5</v>
      </c>
      <c r="E4523" s="1">
        <v>615</v>
      </c>
      <c r="F4523" s="1">
        <v>6</v>
      </c>
      <c r="G4523" s="1">
        <v>615</v>
      </c>
      <c r="H4523" s="1">
        <v>0</v>
      </c>
      <c r="I4523" s="1">
        <v>0</v>
      </c>
    </row>
    <row r="4524" spans="1:9" x14ac:dyDescent="0.2">
      <c r="A4524" s="1">
        <v>91800191</v>
      </c>
      <c r="B4524" s="3" t="s">
        <v>26</v>
      </c>
      <c r="C4524" s="1">
        <v>18</v>
      </c>
      <c r="D4524" s="1">
        <v>5</v>
      </c>
      <c r="E4524" s="1">
        <v>652</v>
      </c>
      <c r="F4524" s="1">
        <v>6</v>
      </c>
      <c r="G4524" s="1">
        <v>652</v>
      </c>
      <c r="H4524" s="1">
        <v>0</v>
      </c>
      <c r="I4524" s="1">
        <v>0</v>
      </c>
    </row>
    <row r="4525" spans="1:9" x14ac:dyDescent="0.2">
      <c r="A4525" s="1">
        <v>91900191</v>
      </c>
      <c r="B4525" s="3" t="s">
        <v>26</v>
      </c>
      <c r="C4525" s="1">
        <v>19</v>
      </c>
      <c r="D4525" s="1">
        <v>5</v>
      </c>
      <c r="E4525" s="1">
        <v>690</v>
      </c>
      <c r="F4525" s="1">
        <v>6</v>
      </c>
      <c r="G4525" s="1">
        <v>690</v>
      </c>
      <c r="H4525" s="1">
        <v>0</v>
      </c>
      <c r="I4525" s="1">
        <v>0</v>
      </c>
    </row>
    <row r="4526" spans="1:9" x14ac:dyDescent="0.2">
      <c r="A4526" s="1">
        <v>92000191</v>
      </c>
      <c r="B4526" s="3" t="s">
        <v>26</v>
      </c>
      <c r="C4526" s="1">
        <v>20</v>
      </c>
      <c r="D4526" s="1">
        <v>5</v>
      </c>
      <c r="E4526" s="1">
        <v>727</v>
      </c>
      <c r="F4526" s="1">
        <v>6</v>
      </c>
      <c r="G4526" s="1">
        <v>727</v>
      </c>
      <c r="H4526" s="1">
        <v>0</v>
      </c>
      <c r="I4526" s="1">
        <v>0</v>
      </c>
    </row>
    <row r="4527" spans="1:9" x14ac:dyDescent="0.2">
      <c r="A4527" s="1">
        <v>92100191</v>
      </c>
      <c r="B4527" s="3" t="s">
        <v>26</v>
      </c>
      <c r="C4527" s="1">
        <v>21</v>
      </c>
      <c r="D4527" s="1">
        <v>5</v>
      </c>
      <c r="E4527" s="1">
        <v>765</v>
      </c>
      <c r="F4527" s="1">
        <v>6</v>
      </c>
      <c r="G4527" s="1">
        <v>765</v>
      </c>
      <c r="H4527" s="1">
        <v>0</v>
      </c>
      <c r="I4527" s="1">
        <v>0</v>
      </c>
    </row>
    <row r="4528" spans="1:9" x14ac:dyDescent="0.2">
      <c r="A4528" s="1">
        <v>92200191</v>
      </c>
      <c r="B4528" s="3" t="s">
        <v>26</v>
      </c>
      <c r="C4528" s="1">
        <v>22</v>
      </c>
      <c r="D4528" s="1">
        <v>5</v>
      </c>
      <c r="E4528" s="1">
        <v>810</v>
      </c>
      <c r="F4528" s="1">
        <v>6</v>
      </c>
      <c r="G4528" s="1">
        <v>810</v>
      </c>
      <c r="H4528" s="1">
        <v>0</v>
      </c>
      <c r="I4528" s="1">
        <v>0</v>
      </c>
    </row>
    <row r="4529" spans="1:9" x14ac:dyDescent="0.2">
      <c r="A4529" s="1">
        <v>92300191</v>
      </c>
      <c r="B4529" s="3" t="s">
        <v>26</v>
      </c>
      <c r="C4529" s="1">
        <v>23</v>
      </c>
      <c r="D4529" s="1">
        <v>5</v>
      </c>
      <c r="E4529" s="1">
        <v>855</v>
      </c>
      <c r="F4529" s="1">
        <v>6</v>
      </c>
      <c r="G4529" s="1">
        <v>855</v>
      </c>
      <c r="H4529" s="1">
        <v>0</v>
      </c>
      <c r="I4529" s="1">
        <v>0</v>
      </c>
    </row>
    <row r="4530" spans="1:9" x14ac:dyDescent="0.2">
      <c r="A4530" s="1">
        <v>92400191</v>
      </c>
      <c r="B4530" s="3" t="s">
        <v>26</v>
      </c>
      <c r="C4530" s="1">
        <v>24</v>
      </c>
      <c r="D4530" s="1">
        <v>5</v>
      </c>
      <c r="E4530" s="1">
        <v>900</v>
      </c>
      <c r="F4530" s="1">
        <v>6</v>
      </c>
      <c r="G4530" s="1">
        <v>900</v>
      </c>
      <c r="H4530" s="1">
        <v>0</v>
      </c>
      <c r="I4530" s="1">
        <v>0</v>
      </c>
    </row>
    <row r="4531" spans="1:9" x14ac:dyDescent="0.2">
      <c r="A4531" s="1">
        <v>92500191</v>
      </c>
      <c r="B4531" s="3" t="s">
        <v>26</v>
      </c>
      <c r="C4531" s="1">
        <v>25</v>
      </c>
      <c r="D4531" s="1">
        <v>5</v>
      </c>
      <c r="E4531" s="1">
        <v>945</v>
      </c>
      <c r="F4531" s="1">
        <v>6</v>
      </c>
      <c r="G4531" s="1">
        <v>945</v>
      </c>
      <c r="H4531" s="1">
        <v>0</v>
      </c>
      <c r="I4531" s="1">
        <v>0</v>
      </c>
    </row>
    <row r="4532" spans="1:9" x14ac:dyDescent="0.2">
      <c r="A4532" s="1">
        <v>92600191</v>
      </c>
      <c r="B4532" s="3" t="s">
        <v>26</v>
      </c>
      <c r="C4532" s="1">
        <v>26</v>
      </c>
      <c r="D4532" s="1">
        <v>5</v>
      </c>
      <c r="E4532" s="1">
        <v>990</v>
      </c>
      <c r="F4532" s="1">
        <v>6</v>
      </c>
      <c r="G4532" s="1">
        <v>990</v>
      </c>
      <c r="H4532" s="1">
        <v>0</v>
      </c>
      <c r="I4532" s="1">
        <v>0</v>
      </c>
    </row>
    <row r="4533" spans="1:9" x14ac:dyDescent="0.2">
      <c r="A4533" s="1">
        <v>92700191</v>
      </c>
      <c r="B4533" s="3" t="s">
        <v>26</v>
      </c>
      <c r="C4533" s="1">
        <v>27</v>
      </c>
      <c r="D4533" s="1">
        <v>5</v>
      </c>
      <c r="E4533" s="1">
        <v>1042</v>
      </c>
      <c r="F4533" s="1">
        <v>6</v>
      </c>
      <c r="G4533" s="1">
        <v>1042</v>
      </c>
      <c r="H4533" s="1">
        <v>0</v>
      </c>
      <c r="I4533" s="1">
        <v>0</v>
      </c>
    </row>
    <row r="4534" spans="1:9" x14ac:dyDescent="0.2">
      <c r="A4534" s="1">
        <v>92800191</v>
      </c>
      <c r="B4534" s="3" t="s">
        <v>26</v>
      </c>
      <c r="C4534" s="1">
        <v>28</v>
      </c>
      <c r="D4534" s="1">
        <v>5</v>
      </c>
      <c r="E4534" s="1">
        <v>1095</v>
      </c>
      <c r="F4534" s="1">
        <v>6</v>
      </c>
      <c r="G4534" s="1">
        <v>1095</v>
      </c>
      <c r="H4534" s="1">
        <v>0</v>
      </c>
      <c r="I4534" s="1">
        <v>0</v>
      </c>
    </row>
    <row r="4535" spans="1:9" x14ac:dyDescent="0.2">
      <c r="A4535" s="1">
        <v>92900191</v>
      </c>
      <c r="B4535" s="3" t="s">
        <v>26</v>
      </c>
      <c r="C4535" s="1">
        <v>29</v>
      </c>
      <c r="D4535" s="1">
        <v>5</v>
      </c>
      <c r="E4535" s="1">
        <v>1147</v>
      </c>
      <c r="F4535" s="1">
        <v>6</v>
      </c>
      <c r="G4535" s="1">
        <v>1147</v>
      </c>
      <c r="H4535" s="1">
        <v>0</v>
      </c>
      <c r="I4535" s="1">
        <v>0</v>
      </c>
    </row>
    <row r="4536" spans="1:9" x14ac:dyDescent="0.2">
      <c r="A4536" s="1">
        <v>93000191</v>
      </c>
      <c r="B4536" s="3" t="s">
        <v>26</v>
      </c>
      <c r="C4536" s="1">
        <v>30</v>
      </c>
      <c r="D4536" s="1">
        <v>5</v>
      </c>
      <c r="E4536" s="1">
        <v>1200</v>
      </c>
      <c r="F4536" s="1">
        <v>6</v>
      </c>
      <c r="G4536" s="1">
        <v>1200</v>
      </c>
      <c r="H4536" s="1">
        <v>0</v>
      </c>
      <c r="I4536" s="1">
        <v>0</v>
      </c>
    </row>
    <row r="4537" spans="1:9" x14ac:dyDescent="0.2">
      <c r="A4537" s="1">
        <v>93100191</v>
      </c>
      <c r="B4537" s="3" t="s">
        <v>26</v>
      </c>
      <c r="C4537" s="1">
        <v>31</v>
      </c>
      <c r="D4537" s="1">
        <v>5</v>
      </c>
      <c r="E4537" s="1">
        <v>1252</v>
      </c>
      <c r="F4537" s="1">
        <v>6</v>
      </c>
      <c r="G4537" s="1">
        <v>1252</v>
      </c>
      <c r="H4537" s="1">
        <v>0</v>
      </c>
      <c r="I4537" s="1">
        <v>0</v>
      </c>
    </row>
    <row r="4538" spans="1:9" x14ac:dyDescent="0.2">
      <c r="A4538" s="1">
        <v>93200191</v>
      </c>
      <c r="B4538" s="3" t="s">
        <v>26</v>
      </c>
      <c r="C4538" s="1">
        <v>32</v>
      </c>
      <c r="D4538" s="1">
        <v>5</v>
      </c>
      <c r="E4538" s="1">
        <v>1312</v>
      </c>
      <c r="F4538" s="1">
        <v>6</v>
      </c>
      <c r="G4538" s="1">
        <v>1312</v>
      </c>
      <c r="H4538" s="1">
        <v>0</v>
      </c>
      <c r="I4538" s="1">
        <v>0</v>
      </c>
    </row>
    <row r="4539" spans="1:9" x14ac:dyDescent="0.2">
      <c r="A4539" s="1">
        <v>93300191</v>
      </c>
      <c r="B4539" s="3" t="s">
        <v>26</v>
      </c>
      <c r="C4539" s="1">
        <v>33</v>
      </c>
      <c r="D4539" s="1">
        <v>5</v>
      </c>
      <c r="E4539" s="1">
        <v>1372</v>
      </c>
      <c r="F4539" s="1">
        <v>6</v>
      </c>
      <c r="G4539" s="1">
        <v>1372</v>
      </c>
      <c r="H4539" s="1">
        <v>0</v>
      </c>
      <c r="I4539" s="1">
        <v>0</v>
      </c>
    </row>
    <row r="4540" spans="1:9" x14ac:dyDescent="0.2">
      <c r="A4540" s="1">
        <v>93400191</v>
      </c>
      <c r="B4540" s="3" t="s">
        <v>26</v>
      </c>
      <c r="C4540" s="1">
        <v>34</v>
      </c>
      <c r="D4540" s="1">
        <v>5</v>
      </c>
      <c r="E4540" s="1">
        <v>1432</v>
      </c>
      <c r="F4540" s="1">
        <v>6</v>
      </c>
      <c r="G4540" s="1">
        <v>1432</v>
      </c>
      <c r="H4540" s="1">
        <v>0</v>
      </c>
      <c r="I4540" s="1">
        <v>0</v>
      </c>
    </row>
    <row r="4541" spans="1:9" x14ac:dyDescent="0.2">
      <c r="A4541" s="1">
        <v>93500191</v>
      </c>
      <c r="B4541" s="3" t="s">
        <v>26</v>
      </c>
      <c r="C4541" s="1">
        <v>35</v>
      </c>
      <c r="D4541" s="1">
        <v>5</v>
      </c>
      <c r="E4541" s="1">
        <v>1492</v>
      </c>
      <c r="F4541" s="1">
        <v>6</v>
      </c>
      <c r="G4541" s="1">
        <v>1492</v>
      </c>
      <c r="H4541" s="1">
        <v>0</v>
      </c>
      <c r="I4541" s="1">
        <v>0</v>
      </c>
    </row>
    <row r="4542" spans="1:9" x14ac:dyDescent="0.2">
      <c r="A4542" s="1">
        <v>93600191</v>
      </c>
      <c r="B4542" s="3" t="s">
        <v>26</v>
      </c>
      <c r="C4542" s="1">
        <v>36</v>
      </c>
      <c r="D4542" s="1">
        <v>5</v>
      </c>
      <c r="E4542" s="1">
        <v>1552</v>
      </c>
      <c r="F4542" s="1">
        <v>6</v>
      </c>
      <c r="G4542" s="1">
        <v>1552</v>
      </c>
      <c r="H4542" s="1">
        <v>0</v>
      </c>
      <c r="I4542" s="1">
        <v>0</v>
      </c>
    </row>
    <row r="4543" spans="1:9" x14ac:dyDescent="0.2">
      <c r="A4543" s="1">
        <v>93700191</v>
      </c>
      <c r="B4543" s="3" t="s">
        <v>26</v>
      </c>
      <c r="C4543" s="1">
        <v>37</v>
      </c>
      <c r="D4543" s="1">
        <v>5</v>
      </c>
      <c r="E4543" s="1">
        <v>1620</v>
      </c>
      <c r="F4543" s="1">
        <v>6</v>
      </c>
      <c r="G4543" s="1">
        <v>1620</v>
      </c>
      <c r="H4543" s="1">
        <v>0</v>
      </c>
      <c r="I4543" s="1">
        <v>0</v>
      </c>
    </row>
    <row r="4544" spans="1:9" x14ac:dyDescent="0.2">
      <c r="A4544" s="1">
        <v>93800191</v>
      </c>
      <c r="B4544" s="3" t="s">
        <v>26</v>
      </c>
      <c r="C4544" s="1">
        <v>38</v>
      </c>
      <c r="D4544" s="1">
        <v>5</v>
      </c>
      <c r="E4544" s="1">
        <v>1687</v>
      </c>
      <c r="F4544" s="1">
        <v>6</v>
      </c>
      <c r="G4544" s="1">
        <v>1687</v>
      </c>
      <c r="H4544" s="1">
        <v>0</v>
      </c>
      <c r="I4544" s="1">
        <v>0</v>
      </c>
    </row>
    <row r="4545" spans="1:9" x14ac:dyDescent="0.2">
      <c r="A4545" s="1">
        <v>93900191</v>
      </c>
      <c r="B4545" s="3" t="s">
        <v>26</v>
      </c>
      <c r="C4545" s="1">
        <v>39</v>
      </c>
      <c r="D4545" s="1">
        <v>5</v>
      </c>
      <c r="E4545" s="1">
        <v>1755</v>
      </c>
      <c r="F4545" s="1">
        <v>6</v>
      </c>
      <c r="G4545" s="1">
        <v>1755</v>
      </c>
      <c r="H4545" s="1">
        <v>0</v>
      </c>
      <c r="I4545" s="1">
        <v>0</v>
      </c>
    </row>
    <row r="4546" spans="1:9" x14ac:dyDescent="0.2">
      <c r="A4546" s="1">
        <v>94000191</v>
      </c>
      <c r="B4546" s="3" t="s">
        <v>26</v>
      </c>
      <c r="C4546" s="1">
        <v>40</v>
      </c>
      <c r="D4546" s="1">
        <v>5</v>
      </c>
      <c r="E4546" s="1">
        <v>1822</v>
      </c>
      <c r="F4546" s="1">
        <v>6</v>
      </c>
      <c r="G4546" s="1">
        <v>1822</v>
      </c>
      <c r="H4546" s="1">
        <v>0</v>
      </c>
      <c r="I4546" s="1">
        <v>0</v>
      </c>
    </row>
    <row r="4547" spans="1:9" x14ac:dyDescent="0.2">
      <c r="A4547" s="1">
        <v>94100191</v>
      </c>
      <c r="B4547" s="3" t="s">
        <v>26</v>
      </c>
      <c r="C4547" s="1">
        <v>41</v>
      </c>
      <c r="D4547" s="1">
        <v>5</v>
      </c>
      <c r="E4547" s="1">
        <v>1890</v>
      </c>
      <c r="F4547" s="1">
        <v>6</v>
      </c>
      <c r="G4547" s="1">
        <v>1890</v>
      </c>
      <c r="H4547" s="1">
        <v>0</v>
      </c>
      <c r="I4547" s="1">
        <v>0</v>
      </c>
    </row>
    <row r="4548" spans="1:9" x14ac:dyDescent="0.2">
      <c r="A4548" s="1">
        <v>94200191</v>
      </c>
      <c r="B4548" s="3" t="s">
        <v>26</v>
      </c>
      <c r="C4548" s="1">
        <v>42</v>
      </c>
      <c r="D4548" s="1">
        <v>5</v>
      </c>
      <c r="E4548" s="1">
        <v>1965</v>
      </c>
      <c r="F4548" s="1">
        <v>6</v>
      </c>
      <c r="G4548" s="1">
        <v>1965</v>
      </c>
      <c r="H4548" s="1">
        <v>0</v>
      </c>
      <c r="I4548" s="1">
        <v>0</v>
      </c>
    </row>
    <row r="4549" spans="1:9" x14ac:dyDescent="0.2">
      <c r="A4549" s="1">
        <v>94300191</v>
      </c>
      <c r="B4549" s="3" t="s">
        <v>26</v>
      </c>
      <c r="C4549" s="1">
        <v>43</v>
      </c>
      <c r="D4549" s="1">
        <v>5</v>
      </c>
      <c r="E4549" s="1">
        <v>2040</v>
      </c>
      <c r="F4549" s="1">
        <v>6</v>
      </c>
      <c r="G4549" s="1">
        <v>2040</v>
      </c>
      <c r="H4549" s="1">
        <v>0</v>
      </c>
      <c r="I4549" s="1">
        <v>0</v>
      </c>
    </row>
    <row r="4550" spans="1:9" x14ac:dyDescent="0.2">
      <c r="A4550" s="1">
        <v>94400191</v>
      </c>
      <c r="B4550" s="3" t="s">
        <v>26</v>
      </c>
      <c r="C4550" s="1">
        <v>44</v>
      </c>
      <c r="D4550" s="1">
        <v>5</v>
      </c>
      <c r="E4550" s="1">
        <v>2115</v>
      </c>
      <c r="F4550" s="1">
        <v>6</v>
      </c>
      <c r="G4550" s="1">
        <v>2115</v>
      </c>
      <c r="H4550" s="1">
        <v>0</v>
      </c>
      <c r="I4550" s="1">
        <v>0</v>
      </c>
    </row>
    <row r="4551" spans="1:9" x14ac:dyDescent="0.2">
      <c r="A4551" s="1">
        <v>94500191</v>
      </c>
      <c r="B4551" s="3" t="s">
        <v>26</v>
      </c>
      <c r="C4551" s="1">
        <v>45</v>
      </c>
      <c r="D4551" s="1">
        <v>5</v>
      </c>
      <c r="E4551" s="1">
        <v>2190</v>
      </c>
      <c r="F4551" s="1">
        <v>6</v>
      </c>
      <c r="G4551" s="1">
        <v>2190</v>
      </c>
      <c r="H4551" s="1">
        <v>0</v>
      </c>
      <c r="I4551" s="1">
        <v>0</v>
      </c>
    </row>
    <row r="4552" spans="1:9" x14ac:dyDescent="0.2">
      <c r="A4552" s="1">
        <v>94600191</v>
      </c>
      <c r="B4552" s="3" t="s">
        <v>26</v>
      </c>
      <c r="C4552" s="1">
        <v>46</v>
      </c>
      <c r="D4552" s="1">
        <v>5</v>
      </c>
      <c r="E4552" s="1">
        <v>2265</v>
      </c>
      <c r="F4552" s="1">
        <v>6</v>
      </c>
      <c r="G4552" s="1">
        <v>2265</v>
      </c>
      <c r="H4552" s="1">
        <v>0</v>
      </c>
      <c r="I4552" s="1">
        <v>0</v>
      </c>
    </row>
    <row r="4553" spans="1:9" x14ac:dyDescent="0.2">
      <c r="A4553" s="1">
        <v>94700191</v>
      </c>
      <c r="B4553" s="3" t="s">
        <v>26</v>
      </c>
      <c r="C4553" s="1">
        <v>47</v>
      </c>
      <c r="D4553" s="1">
        <v>5</v>
      </c>
      <c r="E4553" s="1">
        <v>2347</v>
      </c>
      <c r="F4553" s="1">
        <v>6</v>
      </c>
      <c r="G4553" s="1">
        <v>2347</v>
      </c>
      <c r="H4553" s="1">
        <v>0</v>
      </c>
      <c r="I4553" s="1">
        <v>0</v>
      </c>
    </row>
    <row r="4554" spans="1:9" x14ac:dyDescent="0.2">
      <c r="A4554" s="1">
        <v>94800191</v>
      </c>
      <c r="B4554" s="3" t="s">
        <v>26</v>
      </c>
      <c r="C4554" s="1">
        <v>48</v>
      </c>
      <c r="D4554" s="1">
        <v>5</v>
      </c>
      <c r="E4554" s="1">
        <v>2430</v>
      </c>
      <c r="F4554" s="1">
        <v>6</v>
      </c>
      <c r="G4554" s="1">
        <v>2430</v>
      </c>
      <c r="H4554" s="1">
        <v>0</v>
      </c>
      <c r="I4554" s="1">
        <v>0</v>
      </c>
    </row>
    <row r="4555" spans="1:9" x14ac:dyDescent="0.2">
      <c r="A4555" s="1">
        <v>94900191</v>
      </c>
      <c r="B4555" s="3" t="s">
        <v>26</v>
      </c>
      <c r="C4555" s="1">
        <v>49</v>
      </c>
      <c r="D4555" s="1">
        <v>5</v>
      </c>
      <c r="E4555" s="1">
        <v>2512</v>
      </c>
      <c r="F4555" s="1">
        <v>6</v>
      </c>
      <c r="G4555" s="1">
        <v>2512</v>
      </c>
      <c r="H4555" s="1">
        <v>0</v>
      </c>
      <c r="I4555" s="1">
        <v>0</v>
      </c>
    </row>
    <row r="4556" spans="1:9" x14ac:dyDescent="0.2">
      <c r="A4556" s="1">
        <v>95000191</v>
      </c>
      <c r="B4556" s="3" t="s">
        <v>26</v>
      </c>
      <c r="C4556" s="1">
        <v>50</v>
      </c>
      <c r="D4556" s="1">
        <v>5</v>
      </c>
      <c r="E4556" s="1">
        <v>2595</v>
      </c>
      <c r="F4556" s="1">
        <v>6</v>
      </c>
      <c r="G4556" s="1">
        <v>2595</v>
      </c>
      <c r="H4556" s="1">
        <v>0</v>
      </c>
      <c r="I4556" s="1">
        <v>0</v>
      </c>
    </row>
    <row r="4557" spans="1:9" x14ac:dyDescent="0.2">
      <c r="A4557" s="1">
        <v>90100192</v>
      </c>
      <c r="B4557" s="3" t="s">
        <v>26</v>
      </c>
      <c r="C4557" s="1">
        <v>1</v>
      </c>
      <c r="D4557" s="1">
        <v>5</v>
      </c>
      <c r="E4557" s="1">
        <v>360</v>
      </c>
      <c r="F4557" s="1">
        <v>6</v>
      </c>
      <c r="G4557" s="1">
        <v>360</v>
      </c>
      <c r="H4557" s="1">
        <v>0</v>
      </c>
      <c r="I4557" s="1">
        <v>0</v>
      </c>
    </row>
    <row r="4558" spans="1:9" x14ac:dyDescent="0.2">
      <c r="A4558" s="1">
        <v>90200192</v>
      </c>
      <c r="B4558" s="3" t="s">
        <v>26</v>
      </c>
      <c r="C4558" s="1">
        <v>2</v>
      </c>
      <c r="D4558" s="1">
        <v>5</v>
      </c>
      <c r="E4558" s="1">
        <v>382</v>
      </c>
      <c r="F4558" s="1">
        <v>6</v>
      </c>
      <c r="G4558" s="1">
        <v>382</v>
      </c>
      <c r="H4558" s="1">
        <v>0</v>
      </c>
      <c r="I4558" s="1">
        <v>0</v>
      </c>
    </row>
    <row r="4559" spans="1:9" x14ac:dyDescent="0.2">
      <c r="A4559" s="1">
        <v>90300192</v>
      </c>
      <c r="B4559" s="3" t="s">
        <v>26</v>
      </c>
      <c r="C4559" s="1">
        <v>3</v>
      </c>
      <c r="D4559" s="1">
        <v>5</v>
      </c>
      <c r="E4559" s="1">
        <v>405</v>
      </c>
      <c r="F4559" s="1">
        <v>6</v>
      </c>
      <c r="G4559" s="1">
        <v>405</v>
      </c>
      <c r="H4559" s="1">
        <v>0</v>
      </c>
      <c r="I4559" s="1">
        <v>0</v>
      </c>
    </row>
    <row r="4560" spans="1:9" x14ac:dyDescent="0.2">
      <c r="A4560" s="1">
        <v>90400192</v>
      </c>
      <c r="B4560" s="3" t="s">
        <v>26</v>
      </c>
      <c r="C4560" s="1">
        <v>4</v>
      </c>
      <c r="D4560" s="1">
        <v>5</v>
      </c>
      <c r="E4560" s="1">
        <v>427</v>
      </c>
      <c r="F4560" s="1">
        <v>6</v>
      </c>
      <c r="G4560" s="1">
        <v>427</v>
      </c>
      <c r="H4560" s="1">
        <v>0</v>
      </c>
      <c r="I4560" s="1">
        <v>0</v>
      </c>
    </row>
    <row r="4561" spans="1:9" x14ac:dyDescent="0.2">
      <c r="A4561" s="1">
        <v>90500192</v>
      </c>
      <c r="B4561" s="3" t="s">
        <v>26</v>
      </c>
      <c r="C4561" s="1">
        <v>5</v>
      </c>
      <c r="D4561" s="1">
        <v>5</v>
      </c>
      <c r="E4561" s="1">
        <v>450</v>
      </c>
      <c r="F4561" s="1">
        <v>6</v>
      </c>
      <c r="G4561" s="1">
        <v>450</v>
      </c>
      <c r="H4561" s="1">
        <v>0</v>
      </c>
      <c r="I4561" s="1">
        <v>0</v>
      </c>
    </row>
    <row r="4562" spans="1:9" x14ac:dyDescent="0.2">
      <c r="A4562" s="1">
        <v>90600192</v>
      </c>
      <c r="B4562" s="3" t="s">
        <v>26</v>
      </c>
      <c r="C4562" s="1">
        <v>6</v>
      </c>
      <c r="D4562" s="1">
        <v>5</v>
      </c>
      <c r="E4562" s="1">
        <v>472</v>
      </c>
      <c r="F4562" s="1">
        <v>6</v>
      </c>
      <c r="G4562" s="1">
        <v>472</v>
      </c>
      <c r="H4562" s="1">
        <v>0</v>
      </c>
      <c r="I4562" s="1">
        <v>0</v>
      </c>
    </row>
    <row r="4563" spans="1:9" x14ac:dyDescent="0.2">
      <c r="A4563" s="1">
        <v>90700192</v>
      </c>
      <c r="B4563" s="3" t="s">
        <v>26</v>
      </c>
      <c r="C4563" s="1">
        <v>7</v>
      </c>
      <c r="D4563" s="1">
        <v>5</v>
      </c>
      <c r="E4563" s="1">
        <v>505</v>
      </c>
      <c r="F4563" s="1">
        <v>6</v>
      </c>
      <c r="G4563" s="1">
        <v>505</v>
      </c>
      <c r="H4563" s="1">
        <v>0</v>
      </c>
      <c r="I4563" s="1">
        <v>0</v>
      </c>
    </row>
    <row r="4564" spans="1:9" x14ac:dyDescent="0.2">
      <c r="A4564" s="1">
        <v>90800192</v>
      </c>
      <c r="B4564" s="3" t="s">
        <v>26</v>
      </c>
      <c r="C4564" s="1">
        <v>8</v>
      </c>
      <c r="D4564" s="1">
        <v>5</v>
      </c>
      <c r="E4564" s="1">
        <v>540</v>
      </c>
      <c r="F4564" s="1">
        <v>6</v>
      </c>
      <c r="G4564" s="1">
        <v>540</v>
      </c>
      <c r="H4564" s="1">
        <v>0</v>
      </c>
      <c r="I4564" s="1">
        <v>0</v>
      </c>
    </row>
    <row r="4565" spans="1:9" x14ac:dyDescent="0.2">
      <c r="A4565" s="1">
        <v>90900192</v>
      </c>
      <c r="B4565" s="3" t="s">
        <v>26</v>
      </c>
      <c r="C4565" s="1">
        <v>9</v>
      </c>
      <c r="D4565" s="1">
        <v>5</v>
      </c>
      <c r="E4565" s="1">
        <v>573</v>
      </c>
      <c r="F4565" s="1">
        <v>6</v>
      </c>
      <c r="G4565" s="1">
        <v>573</v>
      </c>
      <c r="H4565" s="1">
        <v>0</v>
      </c>
      <c r="I4565" s="1">
        <v>0</v>
      </c>
    </row>
    <row r="4566" spans="1:9" x14ac:dyDescent="0.2">
      <c r="A4566" s="1">
        <v>91000192</v>
      </c>
      <c r="B4566" s="3" t="s">
        <v>26</v>
      </c>
      <c r="C4566" s="1">
        <v>10</v>
      </c>
      <c r="D4566" s="1">
        <v>5</v>
      </c>
      <c r="E4566" s="1">
        <v>607</v>
      </c>
      <c r="F4566" s="1">
        <v>6</v>
      </c>
      <c r="G4566" s="1">
        <v>607</v>
      </c>
      <c r="H4566" s="1">
        <v>0</v>
      </c>
      <c r="I4566" s="1">
        <v>0</v>
      </c>
    </row>
    <row r="4567" spans="1:9" x14ac:dyDescent="0.2">
      <c r="A4567" s="1">
        <v>91100192</v>
      </c>
      <c r="B4567" s="3" t="s">
        <v>26</v>
      </c>
      <c r="C4567" s="1">
        <v>11</v>
      </c>
      <c r="D4567" s="1">
        <v>5</v>
      </c>
      <c r="E4567" s="1">
        <v>640</v>
      </c>
      <c r="F4567" s="1">
        <v>6</v>
      </c>
      <c r="G4567" s="1">
        <v>640</v>
      </c>
      <c r="H4567" s="1">
        <v>0</v>
      </c>
      <c r="I4567" s="1">
        <v>0</v>
      </c>
    </row>
    <row r="4568" spans="1:9" x14ac:dyDescent="0.2">
      <c r="A4568" s="1">
        <v>91200192</v>
      </c>
      <c r="B4568" s="3" t="s">
        <v>26</v>
      </c>
      <c r="C4568" s="1">
        <v>12</v>
      </c>
      <c r="D4568" s="1">
        <v>5</v>
      </c>
      <c r="E4568" s="1">
        <v>685</v>
      </c>
      <c r="F4568" s="1">
        <v>6</v>
      </c>
      <c r="G4568" s="1">
        <v>685</v>
      </c>
      <c r="H4568" s="1">
        <v>0</v>
      </c>
      <c r="I4568" s="1">
        <v>0</v>
      </c>
    </row>
    <row r="4569" spans="1:9" x14ac:dyDescent="0.2">
      <c r="A4569" s="1">
        <v>91300192</v>
      </c>
      <c r="B4569" s="3" t="s">
        <v>26</v>
      </c>
      <c r="C4569" s="1">
        <v>13</v>
      </c>
      <c r="D4569" s="1">
        <v>5</v>
      </c>
      <c r="E4569" s="1">
        <v>730</v>
      </c>
      <c r="F4569" s="1">
        <v>6</v>
      </c>
      <c r="G4569" s="1">
        <v>730</v>
      </c>
      <c r="H4569" s="1">
        <v>0</v>
      </c>
      <c r="I4569" s="1">
        <v>0</v>
      </c>
    </row>
    <row r="4570" spans="1:9" x14ac:dyDescent="0.2">
      <c r="A4570" s="1">
        <v>91400192</v>
      </c>
      <c r="B4570" s="3" t="s">
        <v>26</v>
      </c>
      <c r="C4570" s="1">
        <v>14</v>
      </c>
      <c r="D4570" s="1">
        <v>5</v>
      </c>
      <c r="E4570" s="1">
        <v>775</v>
      </c>
      <c r="F4570" s="1">
        <v>6</v>
      </c>
      <c r="G4570" s="1">
        <v>775</v>
      </c>
      <c r="H4570" s="1">
        <v>0</v>
      </c>
      <c r="I4570" s="1">
        <v>0</v>
      </c>
    </row>
    <row r="4571" spans="1:9" x14ac:dyDescent="0.2">
      <c r="A4571" s="1">
        <v>91500192</v>
      </c>
      <c r="B4571" s="3" t="s">
        <v>26</v>
      </c>
      <c r="C4571" s="1">
        <v>15</v>
      </c>
      <c r="D4571" s="1">
        <v>5</v>
      </c>
      <c r="E4571" s="1">
        <v>820</v>
      </c>
      <c r="F4571" s="1">
        <v>6</v>
      </c>
      <c r="G4571" s="1">
        <v>820</v>
      </c>
      <c r="H4571" s="1">
        <v>0</v>
      </c>
      <c r="I4571" s="1">
        <v>0</v>
      </c>
    </row>
    <row r="4572" spans="1:9" x14ac:dyDescent="0.2">
      <c r="A4572" s="1">
        <v>91600192</v>
      </c>
      <c r="B4572" s="3" t="s">
        <v>26</v>
      </c>
      <c r="C4572" s="1">
        <v>16</v>
      </c>
      <c r="D4572" s="1">
        <v>5</v>
      </c>
      <c r="E4572" s="1">
        <v>865</v>
      </c>
      <c r="F4572" s="1">
        <v>6</v>
      </c>
      <c r="G4572" s="1">
        <v>865</v>
      </c>
      <c r="H4572" s="1">
        <v>0</v>
      </c>
      <c r="I4572" s="1">
        <v>0</v>
      </c>
    </row>
    <row r="4573" spans="1:9" x14ac:dyDescent="0.2">
      <c r="A4573" s="1">
        <v>91700192</v>
      </c>
      <c r="B4573" s="3" t="s">
        <v>26</v>
      </c>
      <c r="C4573" s="1">
        <v>17</v>
      </c>
      <c r="D4573" s="1">
        <v>5</v>
      </c>
      <c r="E4573" s="1">
        <v>922</v>
      </c>
      <c r="F4573" s="1">
        <v>6</v>
      </c>
      <c r="G4573" s="1">
        <v>922</v>
      </c>
      <c r="H4573" s="1">
        <v>0</v>
      </c>
      <c r="I4573" s="1">
        <v>0</v>
      </c>
    </row>
    <row r="4574" spans="1:9" x14ac:dyDescent="0.2">
      <c r="A4574" s="1">
        <v>91800192</v>
      </c>
      <c r="B4574" s="3" t="s">
        <v>26</v>
      </c>
      <c r="C4574" s="1">
        <v>18</v>
      </c>
      <c r="D4574" s="1">
        <v>5</v>
      </c>
      <c r="E4574" s="1">
        <v>978</v>
      </c>
      <c r="F4574" s="1">
        <v>6</v>
      </c>
      <c r="G4574" s="1">
        <v>978</v>
      </c>
      <c r="H4574" s="1">
        <v>0</v>
      </c>
      <c r="I4574" s="1">
        <v>0</v>
      </c>
    </row>
    <row r="4575" spans="1:9" x14ac:dyDescent="0.2">
      <c r="A4575" s="1">
        <v>91900192</v>
      </c>
      <c r="B4575" s="3" t="s">
        <v>26</v>
      </c>
      <c r="C4575" s="1">
        <v>19</v>
      </c>
      <c r="D4575" s="1">
        <v>5</v>
      </c>
      <c r="E4575" s="1">
        <v>1035</v>
      </c>
      <c r="F4575" s="1">
        <v>6</v>
      </c>
      <c r="G4575" s="1">
        <v>1035</v>
      </c>
      <c r="H4575" s="1">
        <v>0</v>
      </c>
      <c r="I4575" s="1">
        <v>0</v>
      </c>
    </row>
    <row r="4576" spans="1:9" x14ac:dyDescent="0.2">
      <c r="A4576" s="1">
        <v>92000192</v>
      </c>
      <c r="B4576" s="3" t="s">
        <v>26</v>
      </c>
      <c r="C4576" s="1">
        <v>20</v>
      </c>
      <c r="D4576" s="1">
        <v>5</v>
      </c>
      <c r="E4576" s="1">
        <v>1090</v>
      </c>
      <c r="F4576" s="1">
        <v>6</v>
      </c>
      <c r="G4576" s="1">
        <v>1090</v>
      </c>
      <c r="H4576" s="1">
        <v>0</v>
      </c>
      <c r="I4576" s="1">
        <v>0</v>
      </c>
    </row>
    <row r="4577" spans="1:9" x14ac:dyDescent="0.2">
      <c r="A4577" s="1">
        <v>92100192</v>
      </c>
      <c r="B4577" s="3" t="s">
        <v>26</v>
      </c>
      <c r="C4577" s="1">
        <v>21</v>
      </c>
      <c r="D4577" s="1">
        <v>5</v>
      </c>
      <c r="E4577" s="1">
        <v>1147</v>
      </c>
      <c r="F4577" s="1">
        <v>6</v>
      </c>
      <c r="G4577" s="1">
        <v>1147</v>
      </c>
      <c r="H4577" s="1">
        <v>0</v>
      </c>
      <c r="I4577" s="1">
        <v>0</v>
      </c>
    </row>
    <row r="4578" spans="1:9" x14ac:dyDescent="0.2">
      <c r="A4578" s="1">
        <v>92200192</v>
      </c>
      <c r="B4578" s="3" t="s">
        <v>26</v>
      </c>
      <c r="C4578" s="1">
        <v>22</v>
      </c>
      <c r="D4578" s="1">
        <v>5</v>
      </c>
      <c r="E4578" s="1">
        <v>1215</v>
      </c>
      <c r="F4578" s="1">
        <v>6</v>
      </c>
      <c r="G4578" s="1">
        <v>1215</v>
      </c>
      <c r="H4578" s="1">
        <v>0</v>
      </c>
      <c r="I4578" s="1">
        <v>0</v>
      </c>
    </row>
    <row r="4579" spans="1:9" x14ac:dyDescent="0.2">
      <c r="A4579" s="1">
        <v>92300192</v>
      </c>
      <c r="B4579" s="3" t="s">
        <v>26</v>
      </c>
      <c r="C4579" s="1">
        <v>23</v>
      </c>
      <c r="D4579" s="1">
        <v>5</v>
      </c>
      <c r="E4579" s="1">
        <v>1282</v>
      </c>
      <c r="F4579" s="1">
        <v>6</v>
      </c>
      <c r="G4579" s="1">
        <v>1282</v>
      </c>
      <c r="H4579" s="1">
        <v>0</v>
      </c>
      <c r="I4579" s="1">
        <v>0</v>
      </c>
    </row>
    <row r="4580" spans="1:9" x14ac:dyDescent="0.2">
      <c r="A4580" s="1">
        <v>92400192</v>
      </c>
      <c r="B4580" s="3" t="s">
        <v>26</v>
      </c>
      <c r="C4580" s="1">
        <v>24</v>
      </c>
      <c r="D4580" s="1">
        <v>5</v>
      </c>
      <c r="E4580" s="1">
        <v>1350</v>
      </c>
      <c r="F4580" s="1">
        <v>6</v>
      </c>
      <c r="G4580" s="1">
        <v>1350</v>
      </c>
      <c r="H4580" s="1">
        <v>0</v>
      </c>
      <c r="I4580" s="1">
        <v>0</v>
      </c>
    </row>
    <row r="4581" spans="1:9" x14ac:dyDescent="0.2">
      <c r="A4581" s="1">
        <v>92500192</v>
      </c>
      <c r="B4581" s="3" t="s">
        <v>26</v>
      </c>
      <c r="C4581" s="1">
        <v>25</v>
      </c>
      <c r="D4581" s="1">
        <v>5</v>
      </c>
      <c r="E4581" s="1">
        <v>1417</v>
      </c>
      <c r="F4581" s="1">
        <v>6</v>
      </c>
      <c r="G4581" s="1">
        <v>1417</v>
      </c>
      <c r="H4581" s="1">
        <v>0</v>
      </c>
      <c r="I4581" s="1">
        <v>0</v>
      </c>
    </row>
    <row r="4582" spans="1:9" x14ac:dyDescent="0.2">
      <c r="A4582" s="1">
        <v>92600192</v>
      </c>
      <c r="B4582" s="3" t="s">
        <v>26</v>
      </c>
      <c r="C4582" s="1">
        <v>26</v>
      </c>
      <c r="D4582" s="1">
        <v>5</v>
      </c>
      <c r="E4582" s="1">
        <v>1485</v>
      </c>
      <c r="F4582" s="1">
        <v>6</v>
      </c>
      <c r="G4582" s="1">
        <v>1485</v>
      </c>
      <c r="H4582" s="1">
        <v>0</v>
      </c>
      <c r="I4582" s="1">
        <v>0</v>
      </c>
    </row>
    <row r="4583" spans="1:9" x14ac:dyDescent="0.2">
      <c r="A4583" s="1">
        <v>92700192</v>
      </c>
      <c r="B4583" s="3" t="s">
        <v>26</v>
      </c>
      <c r="C4583" s="1">
        <v>27</v>
      </c>
      <c r="D4583" s="1">
        <v>5</v>
      </c>
      <c r="E4583" s="1">
        <v>1563</v>
      </c>
      <c r="F4583" s="1">
        <v>6</v>
      </c>
      <c r="G4583" s="1">
        <v>1563</v>
      </c>
      <c r="H4583" s="1">
        <v>0</v>
      </c>
      <c r="I4583" s="1">
        <v>0</v>
      </c>
    </row>
    <row r="4584" spans="1:9" x14ac:dyDescent="0.2">
      <c r="A4584" s="1">
        <v>92800192</v>
      </c>
      <c r="B4584" s="3" t="s">
        <v>26</v>
      </c>
      <c r="C4584" s="1">
        <v>28</v>
      </c>
      <c r="D4584" s="1">
        <v>5</v>
      </c>
      <c r="E4584" s="1">
        <v>1642</v>
      </c>
      <c r="F4584" s="1">
        <v>6</v>
      </c>
      <c r="G4584" s="1">
        <v>1642</v>
      </c>
      <c r="H4584" s="1">
        <v>0</v>
      </c>
      <c r="I4584" s="1">
        <v>0</v>
      </c>
    </row>
    <row r="4585" spans="1:9" x14ac:dyDescent="0.2">
      <c r="A4585" s="1">
        <v>92900192</v>
      </c>
      <c r="B4585" s="3" t="s">
        <v>26</v>
      </c>
      <c r="C4585" s="1">
        <v>29</v>
      </c>
      <c r="D4585" s="1">
        <v>5</v>
      </c>
      <c r="E4585" s="1">
        <v>1720</v>
      </c>
      <c r="F4585" s="1">
        <v>6</v>
      </c>
      <c r="G4585" s="1">
        <v>1720</v>
      </c>
      <c r="H4585" s="1">
        <v>0</v>
      </c>
      <c r="I4585" s="1">
        <v>0</v>
      </c>
    </row>
    <row r="4586" spans="1:9" x14ac:dyDescent="0.2">
      <c r="A4586" s="1">
        <v>93000192</v>
      </c>
      <c r="B4586" s="3" t="s">
        <v>26</v>
      </c>
      <c r="C4586" s="1">
        <v>30</v>
      </c>
      <c r="D4586" s="1">
        <v>5</v>
      </c>
      <c r="E4586" s="1">
        <v>1800</v>
      </c>
      <c r="F4586" s="1">
        <v>6</v>
      </c>
      <c r="G4586" s="1">
        <v>1800</v>
      </c>
      <c r="H4586" s="1">
        <v>0</v>
      </c>
      <c r="I4586" s="1">
        <v>0</v>
      </c>
    </row>
    <row r="4587" spans="1:9" x14ac:dyDescent="0.2">
      <c r="A4587" s="1">
        <v>93100192</v>
      </c>
      <c r="B4587" s="3" t="s">
        <v>26</v>
      </c>
      <c r="C4587" s="1">
        <v>31</v>
      </c>
      <c r="D4587" s="1">
        <v>5</v>
      </c>
      <c r="E4587" s="1">
        <v>1878</v>
      </c>
      <c r="F4587" s="1">
        <v>6</v>
      </c>
      <c r="G4587" s="1">
        <v>1878</v>
      </c>
      <c r="H4587" s="1">
        <v>0</v>
      </c>
      <c r="I4587" s="1">
        <v>0</v>
      </c>
    </row>
    <row r="4588" spans="1:9" x14ac:dyDescent="0.2">
      <c r="A4588" s="1">
        <v>93200192</v>
      </c>
      <c r="B4588" s="3" t="s">
        <v>26</v>
      </c>
      <c r="C4588" s="1">
        <v>32</v>
      </c>
      <c r="D4588" s="1">
        <v>5</v>
      </c>
      <c r="E4588" s="1">
        <v>1968</v>
      </c>
      <c r="F4588" s="1">
        <v>6</v>
      </c>
      <c r="G4588" s="1">
        <v>1968</v>
      </c>
      <c r="H4588" s="1">
        <v>0</v>
      </c>
      <c r="I4588" s="1">
        <v>0</v>
      </c>
    </row>
    <row r="4589" spans="1:9" x14ac:dyDescent="0.2">
      <c r="A4589" s="1">
        <v>93300192</v>
      </c>
      <c r="B4589" s="3" t="s">
        <v>26</v>
      </c>
      <c r="C4589" s="1">
        <v>33</v>
      </c>
      <c r="D4589" s="1">
        <v>5</v>
      </c>
      <c r="E4589" s="1">
        <v>2058</v>
      </c>
      <c r="F4589" s="1">
        <v>6</v>
      </c>
      <c r="G4589" s="1">
        <v>2058</v>
      </c>
      <c r="H4589" s="1">
        <v>0</v>
      </c>
      <c r="I4589" s="1">
        <v>0</v>
      </c>
    </row>
    <row r="4590" spans="1:9" x14ac:dyDescent="0.2">
      <c r="A4590" s="1">
        <v>93400192</v>
      </c>
      <c r="B4590" s="3" t="s">
        <v>26</v>
      </c>
      <c r="C4590" s="1">
        <v>34</v>
      </c>
      <c r="D4590" s="1">
        <v>5</v>
      </c>
      <c r="E4590" s="1">
        <v>2148</v>
      </c>
      <c r="F4590" s="1">
        <v>6</v>
      </c>
      <c r="G4590" s="1">
        <v>2148</v>
      </c>
      <c r="H4590" s="1">
        <v>0</v>
      </c>
      <c r="I4590" s="1">
        <v>0</v>
      </c>
    </row>
    <row r="4591" spans="1:9" x14ac:dyDescent="0.2">
      <c r="A4591" s="1">
        <v>93500192</v>
      </c>
      <c r="B4591" s="3" t="s">
        <v>26</v>
      </c>
      <c r="C4591" s="1">
        <v>35</v>
      </c>
      <c r="D4591" s="1">
        <v>5</v>
      </c>
      <c r="E4591" s="1">
        <v>2238</v>
      </c>
      <c r="F4591" s="1">
        <v>6</v>
      </c>
      <c r="G4591" s="1">
        <v>2238</v>
      </c>
      <c r="H4591" s="1">
        <v>0</v>
      </c>
      <c r="I4591" s="1">
        <v>0</v>
      </c>
    </row>
    <row r="4592" spans="1:9" x14ac:dyDescent="0.2">
      <c r="A4592" s="1">
        <v>93600192</v>
      </c>
      <c r="B4592" s="3" t="s">
        <v>26</v>
      </c>
      <c r="C4592" s="1">
        <v>36</v>
      </c>
      <c r="D4592" s="1">
        <v>5</v>
      </c>
      <c r="E4592" s="1">
        <v>2328</v>
      </c>
      <c r="F4592" s="1">
        <v>6</v>
      </c>
      <c r="G4592" s="1">
        <v>2328</v>
      </c>
      <c r="H4592" s="1">
        <v>0</v>
      </c>
      <c r="I4592" s="1">
        <v>0</v>
      </c>
    </row>
    <row r="4593" spans="1:9" x14ac:dyDescent="0.2">
      <c r="A4593" s="1">
        <v>93700192</v>
      </c>
      <c r="B4593" s="3" t="s">
        <v>26</v>
      </c>
      <c r="C4593" s="1">
        <v>37</v>
      </c>
      <c r="D4593" s="1">
        <v>5</v>
      </c>
      <c r="E4593" s="1">
        <v>2430</v>
      </c>
      <c r="F4593" s="1">
        <v>6</v>
      </c>
      <c r="G4593" s="1">
        <v>2430</v>
      </c>
      <c r="H4593" s="1">
        <v>0</v>
      </c>
      <c r="I4593" s="1">
        <v>0</v>
      </c>
    </row>
    <row r="4594" spans="1:9" x14ac:dyDescent="0.2">
      <c r="A4594" s="1">
        <v>93800192</v>
      </c>
      <c r="B4594" s="3" t="s">
        <v>26</v>
      </c>
      <c r="C4594" s="1">
        <v>38</v>
      </c>
      <c r="D4594" s="1">
        <v>5</v>
      </c>
      <c r="E4594" s="1">
        <v>2530</v>
      </c>
      <c r="F4594" s="1">
        <v>6</v>
      </c>
      <c r="G4594" s="1">
        <v>2530</v>
      </c>
      <c r="H4594" s="1">
        <v>0</v>
      </c>
      <c r="I4594" s="1">
        <v>0</v>
      </c>
    </row>
    <row r="4595" spans="1:9" x14ac:dyDescent="0.2">
      <c r="A4595" s="1">
        <v>93900192</v>
      </c>
      <c r="B4595" s="3" t="s">
        <v>26</v>
      </c>
      <c r="C4595" s="1">
        <v>39</v>
      </c>
      <c r="D4595" s="1">
        <v>5</v>
      </c>
      <c r="E4595" s="1">
        <v>2632</v>
      </c>
      <c r="F4595" s="1">
        <v>6</v>
      </c>
      <c r="G4595" s="1">
        <v>2632</v>
      </c>
      <c r="H4595" s="1">
        <v>0</v>
      </c>
      <c r="I4595" s="1">
        <v>0</v>
      </c>
    </row>
    <row r="4596" spans="1:9" x14ac:dyDescent="0.2">
      <c r="A4596" s="1">
        <v>94000192</v>
      </c>
      <c r="B4596" s="3" t="s">
        <v>26</v>
      </c>
      <c r="C4596" s="1">
        <v>40</v>
      </c>
      <c r="D4596" s="1">
        <v>5</v>
      </c>
      <c r="E4596" s="1">
        <v>2733</v>
      </c>
      <c r="F4596" s="1">
        <v>6</v>
      </c>
      <c r="G4596" s="1">
        <v>2733</v>
      </c>
      <c r="H4596" s="1">
        <v>0</v>
      </c>
      <c r="I4596" s="1">
        <v>0</v>
      </c>
    </row>
    <row r="4597" spans="1:9" x14ac:dyDescent="0.2">
      <c r="A4597" s="1">
        <v>94100192</v>
      </c>
      <c r="B4597" s="3" t="s">
        <v>26</v>
      </c>
      <c r="C4597" s="1">
        <v>41</v>
      </c>
      <c r="D4597" s="1">
        <v>5</v>
      </c>
      <c r="E4597" s="1">
        <v>2835</v>
      </c>
      <c r="F4597" s="1">
        <v>6</v>
      </c>
      <c r="G4597" s="1">
        <v>2835</v>
      </c>
      <c r="H4597" s="1">
        <v>0</v>
      </c>
      <c r="I4597" s="1">
        <v>0</v>
      </c>
    </row>
    <row r="4598" spans="1:9" x14ac:dyDescent="0.2">
      <c r="A4598" s="1">
        <v>94200192</v>
      </c>
      <c r="B4598" s="3" t="s">
        <v>26</v>
      </c>
      <c r="C4598" s="1">
        <v>42</v>
      </c>
      <c r="D4598" s="1">
        <v>5</v>
      </c>
      <c r="E4598" s="1">
        <v>2947</v>
      </c>
      <c r="F4598" s="1">
        <v>6</v>
      </c>
      <c r="G4598" s="1">
        <v>2947</v>
      </c>
      <c r="H4598" s="1">
        <v>0</v>
      </c>
      <c r="I4598" s="1">
        <v>0</v>
      </c>
    </row>
    <row r="4599" spans="1:9" x14ac:dyDescent="0.2">
      <c r="A4599" s="1">
        <v>94300192</v>
      </c>
      <c r="B4599" s="3" t="s">
        <v>26</v>
      </c>
      <c r="C4599" s="1">
        <v>43</v>
      </c>
      <c r="D4599" s="1">
        <v>5</v>
      </c>
      <c r="E4599" s="1">
        <v>3060</v>
      </c>
      <c r="F4599" s="1">
        <v>6</v>
      </c>
      <c r="G4599" s="1">
        <v>3060</v>
      </c>
      <c r="H4599" s="1">
        <v>0</v>
      </c>
      <c r="I4599" s="1">
        <v>0</v>
      </c>
    </row>
    <row r="4600" spans="1:9" x14ac:dyDescent="0.2">
      <c r="A4600" s="1">
        <v>94400192</v>
      </c>
      <c r="B4600" s="3" t="s">
        <v>26</v>
      </c>
      <c r="C4600" s="1">
        <v>44</v>
      </c>
      <c r="D4600" s="1">
        <v>5</v>
      </c>
      <c r="E4600" s="1">
        <v>3172</v>
      </c>
      <c r="F4600" s="1">
        <v>6</v>
      </c>
      <c r="G4600" s="1">
        <v>3172</v>
      </c>
      <c r="H4600" s="1">
        <v>0</v>
      </c>
      <c r="I4600" s="1">
        <v>0</v>
      </c>
    </row>
    <row r="4601" spans="1:9" x14ac:dyDescent="0.2">
      <c r="A4601" s="1">
        <v>94500192</v>
      </c>
      <c r="B4601" s="3" t="s">
        <v>26</v>
      </c>
      <c r="C4601" s="1">
        <v>45</v>
      </c>
      <c r="D4601" s="1">
        <v>5</v>
      </c>
      <c r="E4601" s="1">
        <v>3285</v>
      </c>
      <c r="F4601" s="1">
        <v>6</v>
      </c>
      <c r="G4601" s="1">
        <v>3285</v>
      </c>
      <c r="H4601" s="1">
        <v>0</v>
      </c>
      <c r="I4601" s="1">
        <v>0</v>
      </c>
    </row>
    <row r="4602" spans="1:9" x14ac:dyDescent="0.2">
      <c r="A4602" s="1">
        <v>94600192</v>
      </c>
      <c r="B4602" s="3" t="s">
        <v>26</v>
      </c>
      <c r="C4602" s="1">
        <v>46</v>
      </c>
      <c r="D4602" s="1">
        <v>5</v>
      </c>
      <c r="E4602" s="1">
        <v>3397</v>
      </c>
      <c r="F4602" s="1">
        <v>6</v>
      </c>
      <c r="G4602" s="1">
        <v>3397</v>
      </c>
      <c r="H4602" s="1">
        <v>0</v>
      </c>
      <c r="I4602" s="1">
        <v>0</v>
      </c>
    </row>
    <row r="4603" spans="1:9" x14ac:dyDescent="0.2">
      <c r="A4603" s="1">
        <v>94700192</v>
      </c>
      <c r="B4603" s="3" t="s">
        <v>26</v>
      </c>
      <c r="C4603" s="1">
        <v>47</v>
      </c>
      <c r="D4603" s="1">
        <v>5</v>
      </c>
      <c r="E4603" s="1">
        <v>3520</v>
      </c>
      <c r="F4603" s="1">
        <v>6</v>
      </c>
      <c r="G4603" s="1">
        <v>3520</v>
      </c>
      <c r="H4603" s="1">
        <v>0</v>
      </c>
      <c r="I4603" s="1">
        <v>0</v>
      </c>
    </row>
    <row r="4604" spans="1:9" x14ac:dyDescent="0.2">
      <c r="A4604" s="1">
        <v>94800192</v>
      </c>
      <c r="B4604" s="3" t="s">
        <v>26</v>
      </c>
      <c r="C4604" s="1">
        <v>48</v>
      </c>
      <c r="D4604" s="1">
        <v>5</v>
      </c>
      <c r="E4604" s="1">
        <v>3645</v>
      </c>
      <c r="F4604" s="1">
        <v>6</v>
      </c>
      <c r="G4604" s="1">
        <v>3645</v>
      </c>
      <c r="H4604" s="1">
        <v>0</v>
      </c>
      <c r="I4604" s="1">
        <v>0</v>
      </c>
    </row>
    <row r="4605" spans="1:9" x14ac:dyDescent="0.2">
      <c r="A4605" s="1">
        <v>94900192</v>
      </c>
      <c r="B4605" s="3" t="s">
        <v>26</v>
      </c>
      <c r="C4605" s="1">
        <v>49</v>
      </c>
      <c r="D4605" s="1">
        <v>5</v>
      </c>
      <c r="E4605" s="1">
        <v>3768</v>
      </c>
      <c r="F4605" s="1">
        <v>6</v>
      </c>
      <c r="G4605" s="1">
        <v>3768</v>
      </c>
      <c r="H4605" s="1">
        <v>0</v>
      </c>
      <c r="I4605" s="1">
        <v>0</v>
      </c>
    </row>
    <row r="4606" spans="1:9" x14ac:dyDescent="0.2">
      <c r="A4606" s="1">
        <v>95000192</v>
      </c>
      <c r="B4606" s="3" t="s">
        <v>26</v>
      </c>
      <c r="C4606" s="1">
        <v>50</v>
      </c>
      <c r="D4606" s="1">
        <v>5</v>
      </c>
      <c r="E4606" s="1">
        <v>3892</v>
      </c>
      <c r="F4606" s="1">
        <v>6</v>
      </c>
      <c r="G4606" s="1">
        <v>3892</v>
      </c>
      <c r="H4606" s="1">
        <v>0</v>
      </c>
      <c r="I4606" s="1">
        <v>0</v>
      </c>
    </row>
    <row r="4607" spans="1:9" x14ac:dyDescent="0.2">
      <c r="A4607" s="1">
        <v>90100193</v>
      </c>
      <c r="B4607" s="3" t="s">
        <v>26</v>
      </c>
      <c r="C4607" s="1">
        <v>1</v>
      </c>
      <c r="D4607" s="1">
        <v>5</v>
      </c>
      <c r="E4607" s="1">
        <v>540</v>
      </c>
      <c r="F4607" s="1">
        <v>6</v>
      </c>
      <c r="G4607" s="1">
        <v>540</v>
      </c>
      <c r="H4607" s="1">
        <v>2250</v>
      </c>
      <c r="I4607" s="1">
        <v>0</v>
      </c>
    </row>
    <row r="4608" spans="1:9" x14ac:dyDescent="0.2">
      <c r="A4608" s="1">
        <v>90200193</v>
      </c>
      <c r="B4608" s="3" t="s">
        <v>26</v>
      </c>
      <c r="C4608" s="1">
        <v>2</v>
      </c>
      <c r="D4608" s="1">
        <v>5</v>
      </c>
      <c r="E4608" s="1">
        <v>573</v>
      </c>
      <c r="F4608" s="1">
        <v>6</v>
      </c>
      <c r="G4608" s="1">
        <v>573</v>
      </c>
      <c r="H4608" s="1">
        <v>3150</v>
      </c>
      <c r="I4608" s="1">
        <v>2250</v>
      </c>
    </row>
    <row r="4609" spans="1:9" x14ac:dyDescent="0.2">
      <c r="A4609" s="1">
        <v>90300193</v>
      </c>
      <c r="B4609" s="3" t="s">
        <v>26</v>
      </c>
      <c r="C4609" s="1">
        <v>3</v>
      </c>
      <c r="D4609" s="1">
        <v>5</v>
      </c>
      <c r="E4609" s="1">
        <v>607</v>
      </c>
      <c r="F4609" s="1">
        <v>6</v>
      </c>
      <c r="G4609" s="1">
        <v>607</v>
      </c>
      <c r="H4609" s="1">
        <v>4050</v>
      </c>
      <c r="I4609" s="1">
        <v>5400</v>
      </c>
    </row>
    <row r="4610" spans="1:9" x14ac:dyDescent="0.2">
      <c r="A4610" s="1">
        <v>90400193</v>
      </c>
      <c r="B4610" s="3" t="s">
        <v>26</v>
      </c>
      <c r="C4610" s="1">
        <v>4</v>
      </c>
      <c r="D4610" s="1">
        <v>5</v>
      </c>
      <c r="E4610" s="1">
        <v>640</v>
      </c>
      <c r="F4610" s="1">
        <v>6</v>
      </c>
      <c r="G4610" s="1">
        <v>640</v>
      </c>
      <c r="H4610" s="1">
        <v>4950</v>
      </c>
      <c r="I4610" s="1">
        <v>9450</v>
      </c>
    </row>
    <row r="4611" spans="1:9" x14ac:dyDescent="0.2">
      <c r="A4611" s="1">
        <v>90500193</v>
      </c>
      <c r="B4611" s="3" t="s">
        <v>26</v>
      </c>
      <c r="C4611" s="1">
        <v>5</v>
      </c>
      <c r="D4611" s="1">
        <v>5</v>
      </c>
      <c r="E4611" s="1">
        <v>675</v>
      </c>
      <c r="F4611" s="1">
        <v>6</v>
      </c>
      <c r="G4611" s="1">
        <v>675</v>
      </c>
      <c r="H4611" s="1">
        <v>5850</v>
      </c>
      <c r="I4611" s="1">
        <v>14400</v>
      </c>
    </row>
    <row r="4612" spans="1:9" x14ac:dyDescent="0.2">
      <c r="A4612" s="1">
        <v>90600193</v>
      </c>
      <c r="B4612" s="3" t="s">
        <v>26</v>
      </c>
      <c r="C4612" s="1">
        <v>6</v>
      </c>
      <c r="D4612" s="1">
        <v>5</v>
      </c>
      <c r="E4612" s="1">
        <v>708</v>
      </c>
      <c r="F4612" s="1">
        <v>6</v>
      </c>
      <c r="G4612" s="1">
        <v>708</v>
      </c>
      <c r="H4612" s="1">
        <v>7350</v>
      </c>
      <c r="I4612" s="1">
        <v>20250</v>
      </c>
    </row>
    <row r="4613" spans="1:9" x14ac:dyDescent="0.2">
      <c r="A4613" s="1">
        <v>90700193</v>
      </c>
      <c r="B4613" s="3" t="s">
        <v>26</v>
      </c>
      <c r="C4613" s="1">
        <v>7</v>
      </c>
      <c r="D4613" s="1">
        <v>5</v>
      </c>
      <c r="E4613" s="1">
        <v>759</v>
      </c>
      <c r="F4613" s="1">
        <v>6</v>
      </c>
      <c r="G4613" s="1">
        <v>759</v>
      </c>
      <c r="H4613" s="1">
        <v>8850</v>
      </c>
      <c r="I4613" s="1">
        <v>27600</v>
      </c>
    </row>
    <row r="4614" spans="1:9" x14ac:dyDescent="0.2">
      <c r="A4614" s="1">
        <v>90800193</v>
      </c>
      <c r="B4614" s="3" t="s">
        <v>26</v>
      </c>
      <c r="C4614" s="1">
        <v>8</v>
      </c>
      <c r="D4614" s="1">
        <v>5</v>
      </c>
      <c r="E4614" s="1">
        <v>810</v>
      </c>
      <c r="F4614" s="1">
        <v>6</v>
      </c>
      <c r="G4614" s="1">
        <v>810</v>
      </c>
      <c r="H4614" s="1">
        <v>10350</v>
      </c>
      <c r="I4614" s="1">
        <v>36450</v>
      </c>
    </row>
    <row r="4615" spans="1:9" x14ac:dyDescent="0.2">
      <c r="A4615" s="1">
        <v>90900193</v>
      </c>
      <c r="B4615" s="3" t="s">
        <v>26</v>
      </c>
      <c r="C4615" s="1">
        <v>9</v>
      </c>
      <c r="D4615" s="1">
        <v>5</v>
      </c>
      <c r="E4615" s="1">
        <v>859</v>
      </c>
      <c r="F4615" s="1">
        <v>6</v>
      </c>
      <c r="G4615" s="1">
        <v>859</v>
      </c>
      <c r="H4615" s="1">
        <v>11850</v>
      </c>
      <c r="I4615" s="1">
        <v>46800</v>
      </c>
    </row>
    <row r="4616" spans="1:9" x14ac:dyDescent="0.2">
      <c r="A4616" s="1">
        <v>91000193</v>
      </c>
      <c r="B4616" s="3" t="s">
        <v>26</v>
      </c>
      <c r="C4616" s="1">
        <v>10</v>
      </c>
      <c r="D4616" s="1">
        <v>5</v>
      </c>
      <c r="E4616" s="1">
        <v>910</v>
      </c>
      <c r="F4616" s="1">
        <v>6</v>
      </c>
      <c r="G4616" s="1">
        <v>910</v>
      </c>
      <c r="H4616" s="1">
        <v>14250</v>
      </c>
      <c r="I4616" s="1">
        <v>58650</v>
      </c>
    </row>
    <row r="4617" spans="1:9" x14ac:dyDescent="0.2">
      <c r="A4617" s="1">
        <v>91100193</v>
      </c>
      <c r="B4617" s="3" t="s">
        <v>26</v>
      </c>
      <c r="C4617" s="1">
        <v>11</v>
      </c>
      <c r="D4617" s="1">
        <v>5</v>
      </c>
      <c r="E4617" s="1">
        <v>961</v>
      </c>
      <c r="F4617" s="1">
        <v>6</v>
      </c>
      <c r="G4617" s="1">
        <v>961</v>
      </c>
      <c r="H4617" s="1">
        <v>16650</v>
      </c>
      <c r="I4617" s="1">
        <v>72900</v>
      </c>
    </row>
    <row r="4618" spans="1:9" x14ac:dyDescent="0.2">
      <c r="A4618" s="1">
        <v>91200193</v>
      </c>
      <c r="B4618" s="3" t="s">
        <v>26</v>
      </c>
      <c r="C4618" s="1">
        <v>12</v>
      </c>
      <c r="D4618" s="1">
        <v>5</v>
      </c>
      <c r="E4618" s="1">
        <v>1029</v>
      </c>
      <c r="F4618" s="1">
        <v>6</v>
      </c>
      <c r="G4618" s="1">
        <v>1029</v>
      </c>
      <c r="H4618" s="1">
        <v>19050</v>
      </c>
      <c r="I4618" s="1">
        <v>89550</v>
      </c>
    </row>
    <row r="4619" spans="1:9" x14ac:dyDescent="0.2">
      <c r="A4619" s="1">
        <v>91300193</v>
      </c>
      <c r="B4619" s="3" t="s">
        <v>26</v>
      </c>
      <c r="C4619" s="1">
        <v>13</v>
      </c>
      <c r="D4619" s="1">
        <v>5</v>
      </c>
      <c r="E4619" s="1">
        <v>1096</v>
      </c>
      <c r="F4619" s="1">
        <v>6</v>
      </c>
      <c r="G4619" s="1">
        <v>1096</v>
      </c>
      <c r="H4619" s="1">
        <v>21450</v>
      </c>
      <c r="I4619" s="1">
        <v>108600</v>
      </c>
    </row>
    <row r="4620" spans="1:9" x14ac:dyDescent="0.2">
      <c r="A4620" s="1">
        <v>91400193</v>
      </c>
      <c r="B4620" s="3" t="s">
        <v>26</v>
      </c>
      <c r="C4620" s="1">
        <v>14</v>
      </c>
      <c r="D4620" s="1">
        <v>5</v>
      </c>
      <c r="E4620" s="1">
        <v>1164</v>
      </c>
      <c r="F4620" s="1">
        <v>6</v>
      </c>
      <c r="G4620" s="1">
        <v>1164</v>
      </c>
      <c r="H4620" s="1">
        <v>25050</v>
      </c>
      <c r="I4620" s="1">
        <v>130050</v>
      </c>
    </row>
    <row r="4621" spans="1:9" x14ac:dyDescent="0.2">
      <c r="A4621" s="1">
        <v>91500193</v>
      </c>
      <c r="B4621" s="3" t="s">
        <v>26</v>
      </c>
      <c r="C4621" s="1">
        <v>15</v>
      </c>
      <c r="D4621" s="1">
        <v>5</v>
      </c>
      <c r="E4621" s="1">
        <v>1231</v>
      </c>
      <c r="F4621" s="1">
        <v>6</v>
      </c>
      <c r="G4621" s="1">
        <v>1231</v>
      </c>
      <c r="H4621" s="1">
        <v>28650</v>
      </c>
      <c r="I4621" s="1">
        <v>155100</v>
      </c>
    </row>
    <row r="4622" spans="1:9" x14ac:dyDescent="0.2">
      <c r="A4622" s="1">
        <v>91600193</v>
      </c>
      <c r="B4622" s="3" t="s">
        <v>26</v>
      </c>
      <c r="C4622" s="1">
        <v>16</v>
      </c>
      <c r="D4622" s="1">
        <v>5</v>
      </c>
      <c r="E4622" s="1">
        <v>1299</v>
      </c>
      <c r="F4622" s="1">
        <v>6</v>
      </c>
      <c r="G4622" s="1">
        <v>1299</v>
      </c>
      <c r="H4622" s="1">
        <v>32250</v>
      </c>
      <c r="I4622" s="1">
        <v>183750</v>
      </c>
    </row>
    <row r="4623" spans="1:9" x14ac:dyDescent="0.2">
      <c r="A4623" s="1">
        <v>91700193</v>
      </c>
      <c r="B4623" s="3" t="s">
        <v>26</v>
      </c>
      <c r="C4623" s="1">
        <v>17</v>
      </c>
      <c r="D4623" s="1">
        <v>5</v>
      </c>
      <c r="E4623" s="1">
        <v>1383</v>
      </c>
      <c r="F4623" s="1">
        <v>6</v>
      </c>
      <c r="G4623" s="1">
        <v>1383</v>
      </c>
      <c r="H4623" s="1">
        <v>35850</v>
      </c>
      <c r="I4623" s="1">
        <v>216000</v>
      </c>
    </row>
    <row r="4624" spans="1:9" x14ac:dyDescent="0.2">
      <c r="A4624" s="1">
        <v>91800193</v>
      </c>
      <c r="B4624" s="3" t="s">
        <v>26</v>
      </c>
      <c r="C4624" s="1">
        <v>18</v>
      </c>
      <c r="D4624" s="1">
        <v>5</v>
      </c>
      <c r="E4624" s="1">
        <v>1467</v>
      </c>
      <c r="F4624" s="1">
        <v>6</v>
      </c>
      <c r="G4624" s="1">
        <v>1467</v>
      </c>
      <c r="H4624" s="1">
        <v>40950</v>
      </c>
      <c r="I4624" s="1">
        <v>251850</v>
      </c>
    </row>
    <row r="4625" spans="1:9" x14ac:dyDescent="0.2">
      <c r="A4625" s="1">
        <v>91900193</v>
      </c>
      <c r="B4625" s="3" t="s">
        <v>26</v>
      </c>
      <c r="C4625" s="1">
        <v>19</v>
      </c>
      <c r="D4625" s="1">
        <v>5</v>
      </c>
      <c r="E4625" s="1">
        <v>1552</v>
      </c>
      <c r="F4625" s="1">
        <v>6</v>
      </c>
      <c r="G4625" s="1">
        <v>1552</v>
      </c>
      <c r="H4625" s="1">
        <v>46050</v>
      </c>
      <c r="I4625" s="1">
        <v>292800</v>
      </c>
    </row>
    <row r="4626" spans="1:9" x14ac:dyDescent="0.2">
      <c r="A4626" s="1">
        <v>92000193</v>
      </c>
      <c r="B4626" s="3" t="s">
        <v>26</v>
      </c>
      <c r="C4626" s="1">
        <v>20</v>
      </c>
      <c r="D4626" s="1">
        <v>5</v>
      </c>
      <c r="E4626" s="1">
        <v>1636</v>
      </c>
      <c r="F4626" s="1">
        <v>6</v>
      </c>
      <c r="G4626" s="1">
        <v>1636</v>
      </c>
      <c r="H4626" s="1">
        <v>51150</v>
      </c>
      <c r="I4626" s="1">
        <v>338850</v>
      </c>
    </row>
    <row r="4627" spans="1:9" x14ac:dyDescent="0.2">
      <c r="A4627" s="1">
        <v>92100193</v>
      </c>
      <c r="B4627" s="3" t="s">
        <v>26</v>
      </c>
      <c r="C4627" s="1">
        <v>21</v>
      </c>
      <c r="D4627" s="1">
        <v>5</v>
      </c>
      <c r="E4627" s="1">
        <v>1720</v>
      </c>
      <c r="F4627" s="1">
        <v>6</v>
      </c>
      <c r="G4627" s="1">
        <v>1720</v>
      </c>
      <c r="H4627" s="1">
        <v>56250</v>
      </c>
      <c r="I4627" s="1">
        <v>390000</v>
      </c>
    </row>
    <row r="4628" spans="1:9" x14ac:dyDescent="0.2">
      <c r="A4628" s="1">
        <v>92200193</v>
      </c>
      <c r="B4628" s="3" t="s">
        <v>26</v>
      </c>
      <c r="C4628" s="1">
        <v>22</v>
      </c>
      <c r="D4628" s="1">
        <v>5</v>
      </c>
      <c r="E4628" s="1">
        <v>1822</v>
      </c>
      <c r="F4628" s="1">
        <v>6</v>
      </c>
      <c r="G4628" s="1">
        <v>1822</v>
      </c>
      <c r="H4628" s="1">
        <v>63150</v>
      </c>
      <c r="I4628" s="1">
        <v>446250</v>
      </c>
    </row>
    <row r="4629" spans="1:9" x14ac:dyDescent="0.2">
      <c r="A4629" s="1">
        <v>92300193</v>
      </c>
      <c r="B4629" s="3" t="s">
        <v>26</v>
      </c>
      <c r="C4629" s="1">
        <v>23</v>
      </c>
      <c r="D4629" s="1">
        <v>5</v>
      </c>
      <c r="E4629" s="1">
        <v>1923</v>
      </c>
      <c r="F4629" s="1">
        <v>6</v>
      </c>
      <c r="G4629" s="1">
        <v>1923</v>
      </c>
      <c r="H4629" s="1">
        <v>70050</v>
      </c>
      <c r="I4629" s="1">
        <v>509400</v>
      </c>
    </row>
    <row r="4630" spans="1:9" x14ac:dyDescent="0.2">
      <c r="A4630" s="1">
        <v>92400193</v>
      </c>
      <c r="B4630" s="3" t="s">
        <v>26</v>
      </c>
      <c r="C4630" s="1">
        <v>24</v>
      </c>
      <c r="D4630" s="1">
        <v>5</v>
      </c>
      <c r="E4630" s="1">
        <v>2025</v>
      </c>
      <c r="F4630" s="1">
        <v>6</v>
      </c>
      <c r="G4630" s="1">
        <v>2025</v>
      </c>
      <c r="H4630" s="1">
        <v>76950</v>
      </c>
      <c r="I4630" s="1">
        <v>579450</v>
      </c>
    </row>
    <row r="4631" spans="1:9" x14ac:dyDescent="0.2">
      <c r="A4631" s="1">
        <v>92500193</v>
      </c>
      <c r="B4631" s="3" t="s">
        <v>26</v>
      </c>
      <c r="C4631" s="1">
        <v>25</v>
      </c>
      <c r="D4631" s="1">
        <v>5</v>
      </c>
      <c r="E4631" s="1">
        <v>2125</v>
      </c>
      <c r="F4631" s="1">
        <v>6</v>
      </c>
      <c r="G4631" s="1">
        <v>2125</v>
      </c>
      <c r="H4631" s="1">
        <v>83850</v>
      </c>
      <c r="I4631" s="1">
        <v>656400</v>
      </c>
    </row>
    <row r="4632" spans="1:9" x14ac:dyDescent="0.2">
      <c r="A4632" s="1">
        <v>92600193</v>
      </c>
      <c r="B4632" s="3" t="s">
        <v>26</v>
      </c>
      <c r="C4632" s="1">
        <v>26</v>
      </c>
      <c r="D4632" s="1">
        <v>5</v>
      </c>
      <c r="E4632" s="1">
        <v>2227</v>
      </c>
      <c r="F4632" s="1">
        <v>6</v>
      </c>
      <c r="G4632" s="1">
        <v>2227</v>
      </c>
      <c r="H4632" s="1">
        <v>92850</v>
      </c>
      <c r="I4632" s="1">
        <v>740250</v>
      </c>
    </row>
    <row r="4633" spans="1:9" x14ac:dyDescent="0.2">
      <c r="A4633" s="1">
        <v>92700193</v>
      </c>
      <c r="B4633" s="3" t="s">
        <v>26</v>
      </c>
      <c r="C4633" s="1">
        <v>27</v>
      </c>
      <c r="D4633" s="1">
        <v>5</v>
      </c>
      <c r="E4633" s="1">
        <v>2344</v>
      </c>
      <c r="F4633" s="1">
        <v>6</v>
      </c>
      <c r="G4633" s="1">
        <v>2344</v>
      </c>
      <c r="H4633" s="1">
        <v>101850</v>
      </c>
      <c r="I4633" s="1">
        <v>833100</v>
      </c>
    </row>
    <row r="4634" spans="1:9" x14ac:dyDescent="0.2">
      <c r="A4634" s="1">
        <v>92800193</v>
      </c>
      <c r="B4634" s="3" t="s">
        <v>26</v>
      </c>
      <c r="C4634" s="1">
        <v>28</v>
      </c>
      <c r="D4634" s="1">
        <v>5</v>
      </c>
      <c r="E4634" s="1">
        <v>2463</v>
      </c>
      <c r="F4634" s="1">
        <v>6</v>
      </c>
      <c r="G4634" s="1">
        <v>2463</v>
      </c>
      <c r="H4634" s="1">
        <v>110850</v>
      </c>
      <c r="I4634" s="1">
        <v>934950</v>
      </c>
    </row>
    <row r="4635" spans="1:9" x14ac:dyDescent="0.2">
      <c r="A4635" s="1">
        <v>92900193</v>
      </c>
      <c r="B4635" s="3" t="s">
        <v>26</v>
      </c>
      <c r="C4635" s="1">
        <v>29</v>
      </c>
      <c r="D4635" s="1">
        <v>5</v>
      </c>
      <c r="E4635" s="1">
        <v>2581</v>
      </c>
      <c r="F4635" s="1">
        <v>6</v>
      </c>
      <c r="G4635" s="1">
        <v>2581</v>
      </c>
      <c r="H4635" s="1">
        <v>119850</v>
      </c>
      <c r="I4635" s="1">
        <v>1045800</v>
      </c>
    </row>
    <row r="4636" spans="1:9" x14ac:dyDescent="0.2">
      <c r="A4636" s="1">
        <v>93000193</v>
      </c>
      <c r="B4636" s="3" t="s">
        <v>26</v>
      </c>
      <c r="C4636" s="1">
        <v>30</v>
      </c>
      <c r="D4636" s="1">
        <v>5</v>
      </c>
      <c r="E4636" s="1">
        <v>2700</v>
      </c>
      <c r="F4636" s="1">
        <v>6</v>
      </c>
      <c r="G4636" s="1">
        <v>2700</v>
      </c>
      <c r="H4636" s="1">
        <v>131250</v>
      </c>
      <c r="I4636" s="1">
        <v>1165650</v>
      </c>
    </row>
    <row r="4637" spans="1:9" x14ac:dyDescent="0.2">
      <c r="A4637" s="1">
        <v>93100193</v>
      </c>
      <c r="B4637" s="3" t="s">
        <v>26</v>
      </c>
      <c r="C4637" s="1">
        <v>31</v>
      </c>
      <c r="D4637" s="1">
        <v>5</v>
      </c>
      <c r="E4637" s="1">
        <v>2817</v>
      </c>
      <c r="F4637" s="1">
        <v>6</v>
      </c>
      <c r="G4637" s="1">
        <v>2817</v>
      </c>
      <c r="H4637" s="1">
        <v>142650</v>
      </c>
      <c r="I4637" s="1">
        <v>1296900</v>
      </c>
    </row>
    <row r="4638" spans="1:9" x14ac:dyDescent="0.2">
      <c r="A4638" s="1">
        <v>93200193</v>
      </c>
      <c r="B4638" s="3" t="s">
        <v>26</v>
      </c>
      <c r="C4638" s="1">
        <v>32</v>
      </c>
      <c r="D4638" s="1">
        <v>5</v>
      </c>
      <c r="E4638" s="1">
        <v>2952</v>
      </c>
      <c r="F4638" s="1">
        <v>6</v>
      </c>
      <c r="G4638" s="1">
        <v>2952</v>
      </c>
      <c r="H4638" s="1">
        <v>154050</v>
      </c>
      <c r="I4638" s="1">
        <v>1439550</v>
      </c>
    </row>
    <row r="4639" spans="1:9" x14ac:dyDescent="0.2">
      <c r="A4639" s="1">
        <v>93300193</v>
      </c>
      <c r="B4639" s="3" t="s">
        <v>26</v>
      </c>
      <c r="C4639" s="1">
        <v>33</v>
      </c>
      <c r="D4639" s="1">
        <v>5</v>
      </c>
      <c r="E4639" s="1">
        <v>3087</v>
      </c>
      <c r="F4639" s="1">
        <v>6</v>
      </c>
      <c r="G4639" s="1">
        <v>3087</v>
      </c>
      <c r="H4639" s="1">
        <v>165450</v>
      </c>
      <c r="I4639" s="1">
        <v>1593600</v>
      </c>
    </row>
    <row r="4640" spans="1:9" x14ac:dyDescent="0.2">
      <c r="A4640" s="1">
        <v>93400193</v>
      </c>
      <c r="B4640" s="3" t="s">
        <v>26</v>
      </c>
      <c r="C4640" s="1">
        <v>34</v>
      </c>
      <c r="D4640" s="1">
        <v>5</v>
      </c>
      <c r="E4640" s="1">
        <v>3222</v>
      </c>
      <c r="F4640" s="1">
        <v>6</v>
      </c>
      <c r="G4640" s="1">
        <v>3222</v>
      </c>
      <c r="H4640" s="1">
        <v>179550</v>
      </c>
      <c r="I4640" s="1">
        <v>1759050</v>
      </c>
    </row>
    <row r="4641" spans="1:9" x14ac:dyDescent="0.2">
      <c r="A4641" s="1">
        <v>93500193</v>
      </c>
      <c r="B4641" s="3" t="s">
        <v>26</v>
      </c>
      <c r="C4641" s="1">
        <v>35</v>
      </c>
      <c r="D4641" s="1">
        <v>5</v>
      </c>
      <c r="E4641" s="1">
        <v>3357</v>
      </c>
      <c r="F4641" s="1">
        <v>6</v>
      </c>
      <c r="G4641" s="1">
        <v>3357</v>
      </c>
      <c r="H4641" s="1">
        <v>193650</v>
      </c>
      <c r="I4641" s="1">
        <v>1938600</v>
      </c>
    </row>
    <row r="4642" spans="1:9" x14ac:dyDescent="0.2">
      <c r="A4642" s="1">
        <v>93600193</v>
      </c>
      <c r="B4642" s="3" t="s">
        <v>26</v>
      </c>
      <c r="C4642" s="1">
        <v>36</v>
      </c>
      <c r="D4642" s="1">
        <v>5</v>
      </c>
      <c r="E4642" s="1">
        <v>3492</v>
      </c>
      <c r="F4642" s="1">
        <v>6</v>
      </c>
      <c r="G4642" s="1">
        <v>3492</v>
      </c>
      <c r="H4642" s="1">
        <v>207750</v>
      </c>
      <c r="I4642" s="1">
        <v>2132250</v>
      </c>
    </row>
    <row r="4643" spans="1:9" x14ac:dyDescent="0.2">
      <c r="A4643" s="1">
        <v>93700193</v>
      </c>
      <c r="B4643" s="3" t="s">
        <v>26</v>
      </c>
      <c r="C4643" s="1">
        <v>37</v>
      </c>
      <c r="D4643" s="1">
        <v>5</v>
      </c>
      <c r="E4643" s="1">
        <v>3645</v>
      </c>
      <c r="F4643" s="1">
        <v>6</v>
      </c>
      <c r="G4643" s="1">
        <v>3645</v>
      </c>
      <c r="H4643" s="1">
        <v>221850</v>
      </c>
      <c r="I4643" s="1">
        <v>2340000</v>
      </c>
    </row>
    <row r="4644" spans="1:9" x14ac:dyDescent="0.2">
      <c r="A4644" s="1">
        <v>93800193</v>
      </c>
      <c r="B4644" s="3" t="s">
        <v>26</v>
      </c>
      <c r="C4644" s="1">
        <v>38</v>
      </c>
      <c r="D4644" s="1">
        <v>5</v>
      </c>
      <c r="E4644" s="1">
        <v>3796</v>
      </c>
      <c r="F4644" s="1">
        <v>6</v>
      </c>
      <c r="G4644" s="1">
        <v>3796</v>
      </c>
      <c r="H4644" s="1">
        <v>238950</v>
      </c>
      <c r="I4644" s="1">
        <v>2561850</v>
      </c>
    </row>
    <row r="4645" spans="1:9" x14ac:dyDescent="0.2">
      <c r="A4645" s="1">
        <v>93900193</v>
      </c>
      <c r="B4645" s="3" t="s">
        <v>26</v>
      </c>
      <c r="C4645" s="1">
        <v>39</v>
      </c>
      <c r="D4645" s="1">
        <v>5</v>
      </c>
      <c r="E4645" s="1">
        <v>3948</v>
      </c>
      <c r="F4645" s="1">
        <v>6</v>
      </c>
      <c r="G4645" s="1">
        <v>3948</v>
      </c>
      <c r="H4645" s="1">
        <v>256050</v>
      </c>
      <c r="I4645" s="1">
        <v>2800800</v>
      </c>
    </row>
    <row r="4646" spans="1:9" x14ac:dyDescent="0.2">
      <c r="A4646" s="1">
        <v>94000193</v>
      </c>
      <c r="B4646" s="3" t="s">
        <v>26</v>
      </c>
      <c r="C4646" s="1">
        <v>40</v>
      </c>
      <c r="D4646" s="1">
        <v>5</v>
      </c>
      <c r="E4646" s="1">
        <v>4099</v>
      </c>
      <c r="F4646" s="1">
        <v>6</v>
      </c>
      <c r="G4646" s="1">
        <v>4099</v>
      </c>
      <c r="H4646" s="1">
        <v>273150</v>
      </c>
      <c r="I4646" s="1">
        <v>3056850</v>
      </c>
    </row>
    <row r="4647" spans="1:9" x14ac:dyDescent="0.2">
      <c r="A4647" s="1">
        <v>94100193</v>
      </c>
      <c r="B4647" s="3" t="s">
        <v>26</v>
      </c>
      <c r="C4647" s="1">
        <v>41</v>
      </c>
      <c r="D4647" s="1">
        <v>5</v>
      </c>
      <c r="E4647" s="1">
        <v>4252</v>
      </c>
      <c r="F4647" s="1">
        <v>6</v>
      </c>
      <c r="G4647" s="1">
        <v>4252</v>
      </c>
      <c r="H4647" s="1">
        <v>290250</v>
      </c>
      <c r="I4647" s="1">
        <v>3330000</v>
      </c>
    </row>
    <row r="4648" spans="1:9" x14ac:dyDescent="0.2">
      <c r="A4648" s="1">
        <v>94200193</v>
      </c>
      <c r="B4648" s="3" t="s">
        <v>26</v>
      </c>
      <c r="C4648" s="1">
        <v>42</v>
      </c>
      <c r="D4648" s="1">
        <v>5</v>
      </c>
      <c r="E4648" s="1">
        <v>4420</v>
      </c>
      <c r="F4648" s="1">
        <v>6</v>
      </c>
      <c r="G4648" s="1">
        <v>4420</v>
      </c>
      <c r="H4648" s="1">
        <v>310650</v>
      </c>
      <c r="I4648" s="1">
        <v>3620250</v>
      </c>
    </row>
    <row r="4649" spans="1:9" x14ac:dyDescent="0.2">
      <c r="A4649" s="1">
        <v>94300193</v>
      </c>
      <c r="B4649" s="3" t="s">
        <v>26</v>
      </c>
      <c r="C4649" s="1">
        <v>43</v>
      </c>
      <c r="D4649" s="1">
        <v>5</v>
      </c>
      <c r="E4649" s="1">
        <v>4590</v>
      </c>
      <c r="F4649" s="1">
        <v>6</v>
      </c>
      <c r="G4649" s="1">
        <v>4590</v>
      </c>
      <c r="H4649" s="1">
        <v>331050</v>
      </c>
      <c r="I4649" s="1">
        <v>3930900</v>
      </c>
    </row>
    <row r="4650" spans="1:9" x14ac:dyDescent="0.2">
      <c r="A4650" s="1">
        <v>94400193</v>
      </c>
      <c r="B4650" s="3" t="s">
        <v>26</v>
      </c>
      <c r="C4650" s="1">
        <v>44</v>
      </c>
      <c r="D4650" s="1">
        <v>5</v>
      </c>
      <c r="E4650" s="1">
        <v>4758</v>
      </c>
      <c r="F4650" s="1">
        <v>6</v>
      </c>
      <c r="G4650" s="1">
        <v>4758</v>
      </c>
      <c r="H4650" s="1">
        <v>351450</v>
      </c>
      <c r="I4650" s="1">
        <v>4261950</v>
      </c>
    </row>
    <row r="4651" spans="1:9" x14ac:dyDescent="0.2">
      <c r="A4651" s="1">
        <v>94500193</v>
      </c>
      <c r="B4651" s="3" t="s">
        <v>26</v>
      </c>
      <c r="C4651" s="1">
        <v>45</v>
      </c>
      <c r="D4651" s="1">
        <v>5</v>
      </c>
      <c r="E4651" s="1">
        <v>4927</v>
      </c>
      <c r="F4651" s="1">
        <v>6</v>
      </c>
      <c r="G4651" s="1">
        <v>4927</v>
      </c>
      <c r="H4651" s="1">
        <v>371850</v>
      </c>
      <c r="I4651" s="1">
        <v>4613400</v>
      </c>
    </row>
    <row r="4652" spans="1:9" x14ac:dyDescent="0.2">
      <c r="A4652" s="1">
        <v>94600193</v>
      </c>
      <c r="B4652" s="3" t="s">
        <v>26</v>
      </c>
      <c r="C4652" s="1">
        <v>46</v>
      </c>
      <c r="D4652" s="1">
        <v>5</v>
      </c>
      <c r="E4652" s="1">
        <v>5095</v>
      </c>
      <c r="F4652" s="1">
        <v>6</v>
      </c>
      <c r="G4652" s="1">
        <v>5095</v>
      </c>
      <c r="H4652" s="1">
        <v>395850</v>
      </c>
      <c r="I4652" s="1">
        <v>4985250</v>
      </c>
    </row>
    <row r="4653" spans="1:9" x14ac:dyDescent="0.2">
      <c r="A4653" s="1">
        <v>94700193</v>
      </c>
      <c r="B4653" s="3" t="s">
        <v>26</v>
      </c>
      <c r="C4653" s="1">
        <v>47</v>
      </c>
      <c r="D4653" s="1">
        <v>5</v>
      </c>
      <c r="E4653" s="1">
        <v>5281</v>
      </c>
      <c r="F4653" s="1">
        <v>6</v>
      </c>
      <c r="G4653" s="1">
        <v>5281</v>
      </c>
      <c r="H4653" s="1">
        <v>419850</v>
      </c>
      <c r="I4653" s="1">
        <v>5381100</v>
      </c>
    </row>
    <row r="4654" spans="1:9" x14ac:dyDescent="0.2">
      <c r="A4654" s="1">
        <v>94800193</v>
      </c>
      <c r="B4654" s="3" t="s">
        <v>26</v>
      </c>
      <c r="C4654" s="1">
        <v>48</v>
      </c>
      <c r="D4654" s="1">
        <v>5</v>
      </c>
      <c r="E4654" s="1">
        <v>5467</v>
      </c>
      <c r="F4654" s="1">
        <v>6</v>
      </c>
      <c r="G4654" s="1">
        <v>5467</v>
      </c>
      <c r="H4654" s="1">
        <v>443850</v>
      </c>
      <c r="I4654" s="1">
        <v>5800950</v>
      </c>
    </row>
    <row r="4655" spans="1:9" x14ac:dyDescent="0.2">
      <c r="A4655" s="1">
        <v>94900193</v>
      </c>
      <c r="B4655" s="3" t="s">
        <v>26</v>
      </c>
      <c r="C4655" s="1">
        <v>49</v>
      </c>
      <c r="D4655" s="1">
        <v>5</v>
      </c>
      <c r="E4655" s="1">
        <v>5652</v>
      </c>
      <c r="F4655" s="1">
        <v>6</v>
      </c>
      <c r="G4655" s="1">
        <v>5652</v>
      </c>
      <c r="H4655" s="1">
        <v>467850</v>
      </c>
      <c r="I4655" s="1">
        <v>6244800</v>
      </c>
    </row>
    <row r="4656" spans="1:9" x14ac:dyDescent="0.2">
      <c r="A4656" s="1">
        <v>95000193</v>
      </c>
      <c r="B4656" s="3" t="s">
        <v>26</v>
      </c>
      <c r="C4656" s="1">
        <v>50</v>
      </c>
      <c r="D4656" s="1">
        <v>5</v>
      </c>
      <c r="E4656" s="1">
        <v>5838</v>
      </c>
      <c r="F4656" s="1">
        <v>6</v>
      </c>
      <c r="G4656" s="1">
        <v>5838</v>
      </c>
      <c r="H4656" s="1">
        <v>495750</v>
      </c>
      <c r="I4656" s="1">
        <v>6712650</v>
      </c>
    </row>
    <row r="4657" spans="1:9" x14ac:dyDescent="0.2">
      <c r="A4657" s="1">
        <v>90100194</v>
      </c>
      <c r="B4657" s="3" t="s">
        <v>26</v>
      </c>
      <c r="C4657" s="1">
        <v>1</v>
      </c>
      <c r="D4657" s="1">
        <v>5</v>
      </c>
      <c r="E4657" s="1">
        <v>960</v>
      </c>
      <c r="F4657" s="1">
        <v>6</v>
      </c>
      <c r="G4657" s="1">
        <v>960</v>
      </c>
      <c r="H4657" s="1">
        <v>3948</v>
      </c>
      <c r="I4657" s="1">
        <v>0</v>
      </c>
    </row>
    <row r="4658" spans="1:9" x14ac:dyDescent="0.2">
      <c r="A4658" s="1">
        <v>90200194</v>
      </c>
      <c r="B4658" s="3" t="s">
        <v>26</v>
      </c>
      <c r="C4658" s="1">
        <v>2</v>
      </c>
      <c r="D4658" s="1">
        <v>5</v>
      </c>
      <c r="E4658" s="1">
        <v>1020</v>
      </c>
      <c r="F4658" s="1">
        <v>6</v>
      </c>
      <c r="G4658" s="1">
        <v>1020</v>
      </c>
      <c r="H4658" s="1">
        <v>5528</v>
      </c>
      <c r="I4658" s="1">
        <v>3948</v>
      </c>
    </row>
    <row r="4659" spans="1:9" x14ac:dyDescent="0.2">
      <c r="A4659" s="1">
        <v>90300194</v>
      </c>
      <c r="B4659" s="3" t="s">
        <v>26</v>
      </c>
      <c r="C4659" s="1">
        <v>3</v>
      </c>
      <c r="D4659" s="1">
        <v>5</v>
      </c>
      <c r="E4659" s="1">
        <v>1080</v>
      </c>
      <c r="F4659" s="1">
        <v>6</v>
      </c>
      <c r="G4659" s="1">
        <v>1080</v>
      </c>
      <c r="H4659" s="1">
        <v>7107</v>
      </c>
      <c r="I4659" s="1">
        <v>9476</v>
      </c>
    </row>
    <row r="4660" spans="1:9" x14ac:dyDescent="0.2">
      <c r="A4660" s="1">
        <v>90400194</v>
      </c>
      <c r="B4660" s="3" t="s">
        <v>26</v>
      </c>
      <c r="C4660" s="1">
        <v>4</v>
      </c>
      <c r="D4660" s="1">
        <v>5</v>
      </c>
      <c r="E4660" s="1">
        <v>1140</v>
      </c>
      <c r="F4660" s="1">
        <v>6</v>
      </c>
      <c r="G4660" s="1">
        <v>1140</v>
      </c>
      <c r="H4660" s="1">
        <v>8687</v>
      </c>
      <c r="I4660" s="1">
        <v>16583</v>
      </c>
    </row>
    <row r="4661" spans="1:9" x14ac:dyDescent="0.2">
      <c r="A4661" s="1">
        <v>90500194</v>
      </c>
      <c r="B4661" s="3" t="s">
        <v>26</v>
      </c>
      <c r="C4661" s="1">
        <v>5</v>
      </c>
      <c r="D4661" s="1">
        <v>5</v>
      </c>
      <c r="E4661" s="1">
        <v>1200</v>
      </c>
      <c r="F4661" s="1">
        <v>6</v>
      </c>
      <c r="G4661" s="1">
        <v>1200</v>
      </c>
      <c r="H4661" s="1">
        <v>10266</v>
      </c>
      <c r="I4661" s="1">
        <v>25270</v>
      </c>
    </row>
    <row r="4662" spans="1:9" x14ac:dyDescent="0.2">
      <c r="A4662" s="1">
        <v>90600194</v>
      </c>
      <c r="B4662" s="3" t="s">
        <v>26</v>
      </c>
      <c r="C4662" s="1">
        <v>6</v>
      </c>
      <c r="D4662" s="1">
        <v>5</v>
      </c>
      <c r="E4662" s="1">
        <v>1260</v>
      </c>
      <c r="F4662" s="1">
        <v>6</v>
      </c>
      <c r="G4662" s="1">
        <v>1260</v>
      </c>
      <c r="H4662" s="1">
        <v>12899</v>
      </c>
      <c r="I4662" s="1">
        <v>35536</v>
      </c>
    </row>
    <row r="4663" spans="1:9" x14ac:dyDescent="0.2">
      <c r="A4663" s="1">
        <v>90700194</v>
      </c>
      <c r="B4663" s="3" t="s">
        <v>26</v>
      </c>
      <c r="C4663" s="1">
        <v>7</v>
      </c>
      <c r="D4663" s="1">
        <v>5</v>
      </c>
      <c r="E4663" s="1">
        <v>1350</v>
      </c>
      <c r="F4663" s="1">
        <v>6</v>
      </c>
      <c r="G4663" s="1">
        <v>1350</v>
      </c>
      <c r="H4663" s="1">
        <v>15531</v>
      </c>
      <c r="I4663" s="1">
        <v>48435</v>
      </c>
    </row>
    <row r="4664" spans="1:9" x14ac:dyDescent="0.2">
      <c r="A4664" s="1">
        <v>90800194</v>
      </c>
      <c r="B4664" s="3" t="s">
        <v>26</v>
      </c>
      <c r="C4664" s="1">
        <v>8</v>
      </c>
      <c r="D4664" s="1">
        <v>5</v>
      </c>
      <c r="E4664" s="1">
        <v>1440</v>
      </c>
      <c r="F4664" s="1">
        <v>6</v>
      </c>
      <c r="G4664" s="1">
        <v>1440</v>
      </c>
      <c r="H4664" s="1">
        <v>18164</v>
      </c>
      <c r="I4664" s="1">
        <v>63966</v>
      </c>
    </row>
    <row r="4665" spans="1:9" x14ac:dyDescent="0.2">
      <c r="A4665" s="1">
        <v>90900194</v>
      </c>
      <c r="B4665" s="3" t="s">
        <v>26</v>
      </c>
      <c r="C4665" s="1">
        <v>9</v>
      </c>
      <c r="D4665" s="1">
        <v>5</v>
      </c>
      <c r="E4665" s="1">
        <v>1530</v>
      </c>
      <c r="F4665" s="1">
        <v>6</v>
      </c>
      <c r="G4665" s="1">
        <v>1530</v>
      </c>
      <c r="H4665" s="1">
        <v>20796</v>
      </c>
      <c r="I4665" s="1">
        <v>82130</v>
      </c>
    </row>
    <row r="4666" spans="1:9" x14ac:dyDescent="0.2">
      <c r="A4666" s="1">
        <v>91000194</v>
      </c>
      <c r="B4666" s="3" t="s">
        <v>26</v>
      </c>
      <c r="C4666" s="1">
        <v>10</v>
      </c>
      <c r="D4666" s="1">
        <v>5</v>
      </c>
      <c r="E4666" s="1">
        <v>1620</v>
      </c>
      <c r="F4666" s="1">
        <v>6</v>
      </c>
      <c r="G4666" s="1">
        <v>1620</v>
      </c>
      <c r="H4666" s="1">
        <v>25008</v>
      </c>
      <c r="I4666" s="1">
        <v>102926</v>
      </c>
    </row>
    <row r="4667" spans="1:9" x14ac:dyDescent="0.2">
      <c r="A4667" s="1">
        <v>91100194</v>
      </c>
      <c r="B4667" s="3" t="s">
        <v>26</v>
      </c>
      <c r="C4667" s="1">
        <v>11</v>
      </c>
      <c r="D4667" s="1">
        <v>5</v>
      </c>
      <c r="E4667" s="1">
        <v>1710</v>
      </c>
      <c r="F4667" s="1">
        <v>6</v>
      </c>
      <c r="G4667" s="1">
        <v>1710</v>
      </c>
      <c r="H4667" s="1">
        <v>29220</v>
      </c>
      <c r="I4667" s="1">
        <v>127934</v>
      </c>
    </row>
    <row r="4668" spans="1:9" x14ac:dyDescent="0.2">
      <c r="A4668" s="1">
        <v>91200194</v>
      </c>
      <c r="B4668" s="3" t="s">
        <v>26</v>
      </c>
      <c r="C4668" s="1">
        <v>12</v>
      </c>
      <c r="D4668" s="1">
        <v>5</v>
      </c>
      <c r="E4668" s="1">
        <v>1830</v>
      </c>
      <c r="F4668" s="1">
        <v>6</v>
      </c>
      <c r="G4668" s="1">
        <v>1830</v>
      </c>
      <c r="H4668" s="1">
        <v>33432</v>
      </c>
      <c r="I4668" s="1">
        <v>157154</v>
      </c>
    </row>
    <row r="4669" spans="1:9" x14ac:dyDescent="0.2">
      <c r="A4669" s="1">
        <v>91300194</v>
      </c>
      <c r="B4669" s="3" t="s">
        <v>26</v>
      </c>
      <c r="C4669" s="1">
        <v>13</v>
      </c>
      <c r="D4669" s="1">
        <v>5</v>
      </c>
      <c r="E4669" s="1">
        <v>1950</v>
      </c>
      <c r="F4669" s="1">
        <v>6</v>
      </c>
      <c r="G4669" s="1">
        <v>1950</v>
      </c>
      <c r="H4669" s="1">
        <v>37644</v>
      </c>
      <c r="I4669" s="1">
        <v>190586</v>
      </c>
    </row>
    <row r="4670" spans="1:9" x14ac:dyDescent="0.2">
      <c r="A4670" s="1">
        <v>91400194</v>
      </c>
      <c r="B4670" s="3" t="s">
        <v>26</v>
      </c>
      <c r="C4670" s="1">
        <v>14</v>
      </c>
      <c r="D4670" s="1">
        <v>5</v>
      </c>
      <c r="E4670" s="1">
        <v>2070</v>
      </c>
      <c r="F4670" s="1">
        <v>6</v>
      </c>
      <c r="G4670" s="1">
        <v>2070</v>
      </c>
      <c r="H4670" s="1">
        <v>43962</v>
      </c>
      <c r="I4670" s="1">
        <v>228230</v>
      </c>
    </row>
    <row r="4671" spans="1:9" x14ac:dyDescent="0.2">
      <c r="A4671" s="1">
        <v>91500194</v>
      </c>
      <c r="B4671" s="3" t="s">
        <v>26</v>
      </c>
      <c r="C4671" s="1">
        <v>15</v>
      </c>
      <c r="D4671" s="1">
        <v>5</v>
      </c>
      <c r="E4671" s="1">
        <v>2190</v>
      </c>
      <c r="F4671" s="1">
        <v>6</v>
      </c>
      <c r="G4671" s="1">
        <v>2190</v>
      </c>
      <c r="H4671" s="1">
        <v>50280</v>
      </c>
      <c r="I4671" s="1">
        <v>272192</v>
      </c>
    </row>
    <row r="4672" spans="1:9" x14ac:dyDescent="0.2">
      <c r="A4672" s="1">
        <v>91600194</v>
      </c>
      <c r="B4672" s="3" t="s">
        <v>26</v>
      </c>
      <c r="C4672" s="1">
        <v>16</v>
      </c>
      <c r="D4672" s="1">
        <v>5</v>
      </c>
      <c r="E4672" s="1">
        <v>2310</v>
      </c>
      <c r="F4672" s="1">
        <v>6</v>
      </c>
      <c r="G4672" s="1">
        <v>2310</v>
      </c>
      <c r="H4672" s="1">
        <v>56598</v>
      </c>
      <c r="I4672" s="1">
        <v>322472</v>
      </c>
    </row>
    <row r="4673" spans="1:9" x14ac:dyDescent="0.2">
      <c r="A4673" s="1">
        <v>91700194</v>
      </c>
      <c r="B4673" s="3" t="s">
        <v>26</v>
      </c>
      <c r="C4673" s="1">
        <v>17</v>
      </c>
      <c r="D4673" s="1">
        <v>5</v>
      </c>
      <c r="E4673" s="1">
        <v>2460</v>
      </c>
      <c r="F4673" s="1">
        <v>6</v>
      </c>
      <c r="G4673" s="1">
        <v>2460</v>
      </c>
      <c r="H4673" s="1">
        <v>62916</v>
      </c>
      <c r="I4673" s="1">
        <v>379070</v>
      </c>
    </row>
    <row r="4674" spans="1:9" x14ac:dyDescent="0.2">
      <c r="A4674" s="1">
        <v>91800194</v>
      </c>
      <c r="B4674" s="3" t="s">
        <v>26</v>
      </c>
      <c r="C4674" s="1">
        <v>18</v>
      </c>
      <c r="D4674" s="1">
        <v>5</v>
      </c>
      <c r="E4674" s="1">
        <v>2610</v>
      </c>
      <c r="F4674" s="1">
        <v>6</v>
      </c>
      <c r="G4674" s="1">
        <v>2610</v>
      </c>
      <c r="H4674" s="1">
        <v>71867</v>
      </c>
      <c r="I4674" s="1">
        <v>441986</v>
      </c>
    </row>
    <row r="4675" spans="1:9" x14ac:dyDescent="0.2">
      <c r="A4675" s="1">
        <v>91900194</v>
      </c>
      <c r="B4675" s="3" t="s">
        <v>26</v>
      </c>
      <c r="C4675" s="1">
        <v>19</v>
      </c>
      <c r="D4675" s="1">
        <v>5</v>
      </c>
      <c r="E4675" s="1">
        <v>2760</v>
      </c>
      <c r="F4675" s="1">
        <v>6</v>
      </c>
      <c r="G4675" s="1">
        <v>2760</v>
      </c>
      <c r="H4675" s="1">
        <v>80817</v>
      </c>
      <c r="I4675" s="1">
        <v>513853</v>
      </c>
    </row>
    <row r="4676" spans="1:9" x14ac:dyDescent="0.2">
      <c r="A4676" s="1">
        <v>92000194</v>
      </c>
      <c r="B4676" s="3" t="s">
        <v>26</v>
      </c>
      <c r="C4676" s="1">
        <v>20</v>
      </c>
      <c r="D4676" s="1">
        <v>5</v>
      </c>
      <c r="E4676" s="1">
        <v>2910</v>
      </c>
      <c r="F4676" s="1">
        <v>6</v>
      </c>
      <c r="G4676" s="1">
        <v>2910</v>
      </c>
      <c r="H4676" s="1">
        <v>89768</v>
      </c>
      <c r="I4676" s="1">
        <v>594670</v>
      </c>
    </row>
    <row r="4677" spans="1:9" x14ac:dyDescent="0.2">
      <c r="A4677" s="1">
        <v>92100194</v>
      </c>
      <c r="B4677" s="3" t="s">
        <v>26</v>
      </c>
      <c r="C4677" s="1">
        <v>21</v>
      </c>
      <c r="D4677" s="1">
        <v>5</v>
      </c>
      <c r="E4677" s="1">
        <v>3060</v>
      </c>
      <c r="F4677" s="1">
        <v>6</v>
      </c>
      <c r="G4677" s="1">
        <v>3060</v>
      </c>
      <c r="H4677" s="1">
        <v>98718</v>
      </c>
      <c r="I4677" s="1">
        <v>684438</v>
      </c>
    </row>
    <row r="4678" spans="1:9" x14ac:dyDescent="0.2">
      <c r="A4678" s="1">
        <v>92200194</v>
      </c>
      <c r="B4678" s="3" t="s">
        <v>26</v>
      </c>
      <c r="C4678" s="1">
        <v>22</v>
      </c>
      <c r="D4678" s="1">
        <v>5</v>
      </c>
      <c r="E4678" s="1">
        <v>3240</v>
      </c>
      <c r="F4678" s="1">
        <v>6</v>
      </c>
      <c r="G4678" s="1">
        <v>3240</v>
      </c>
      <c r="H4678" s="1">
        <v>110828</v>
      </c>
      <c r="I4678" s="1">
        <v>783156</v>
      </c>
    </row>
    <row r="4679" spans="1:9" x14ac:dyDescent="0.2">
      <c r="A4679" s="1">
        <v>92300194</v>
      </c>
      <c r="B4679" s="3" t="s">
        <v>26</v>
      </c>
      <c r="C4679" s="1">
        <v>23</v>
      </c>
      <c r="D4679" s="1">
        <v>5</v>
      </c>
      <c r="E4679" s="1">
        <v>3420</v>
      </c>
      <c r="F4679" s="1">
        <v>6</v>
      </c>
      <c r="G4679" s="1">
        <v>3420</v>
      </c>
      <c r="H4679" s="1">
        <v>122937</v>
      </c>
      <c r="I4679" s="1">
        <v>893984</v>
      </c>
    </row>
    <row r="4680" spans="1:9" x14ac:dyDescent="0.2">
      <c r="A4680" s="1">
        <v>92400194</v>
      </c>
      <c r="B4680" s="3" t="s">
        <v>26</v>
      </c>
      <c r="C4680" s="1">
        <v>24</v>
      </c>
      <c r="D4680" s="1">
        <v>5</v>
      </c>
      <c r="E4680" s="1">
        <v>3600</v>
      </c>
      <c r="F4680" s="1">
        <v>6</v>
      </c>
      <c r="G4680" s="1">
        <v>3600</v>
      </c>
      <c r="H4680" s="1">
        <v>135047</v>
      </c>
      <c r="I4680" s="1">
        <v>1016921</v>
      </c>
    </row>
    <row r="4681" spans="1:9" x14ac:dyDescent="0.2">
      <c r="A4681" s="1">
        <v>92500194</v>
      </c>
      <c r="B4681" s="3" t="s">
        <v>26</v>
      </c>
      <c r="C4681" s="1">
        <v>25</v>
      </c>
      <c r="D4681" s="1">
        <v>5</v>
      </c>
      <c r="E4681" s="1">
        <v>3780</v>
      </c>
      <c r="F4681" s="1">
        <v>6</v>
      </c>
      <c r="G4681" s="1">
        <v>3780</v>
      </c>
      <c r="H4681" s="1">
        <v>147156</v>
      </c>
      <c r="I4681" s="1">
        <v>1151968</v>
      </c>
    </row>
    <row r="4682" spans="1:9" x14ac:dyDescent="0.2">
      <c r="A4682" s="1">
        <v>92600194</v>
      </c>
      <c r="B4682" s="3" t="s">
        <v>26</v>
      </c>
      <c r="C4682" s="1">
        <v>26</v>
      </c>
      <c r="D4682" s="1">
        <v>5</v>
      </c>
      <c r="E4682" s="1">
        <v>3960</v>
      </c>
      <c r="F4682" s="1">
        <v>6</v>
      </c>
      <c r="G4682" s="1">
        <v>3960</v>
      </c>
      <c r="H4682" s="1">
        <v>162951</v>
      </c>
      <c r="I4682" s="1">
        <v>1299124</v>
      </c>
    </row>
    <row r="4683" spans="1:9" x14ac:dyDescent="0.2">
      <c r="A4683" s="1">
        <v>92700194</v>
      </c>
      <c r="B4683" s="3" t="s">
        <v>26</v>
      </c>
      <c r="C4683" s="1">
        <v>27</v>
      </c>
      <c r="D4683" s="1">
        <v>5</v>
      </c>
      <c r="E4683" s="1">
        <v>4170</v>
      </c>
      <c r="F4683" s="1">
        <v>6</v>
      </c>
      <c r="G4683" s="1">
        <v>4170</v>
      </c>
      <c r="H4683" s="1">
        <v>178746</v>
      </c>
      <c r="I4683" s="1">
        <v>1462075</v>
      </c>
    </row>
    <row r="4684" spans="1:9" x14ac:dyDescent="0.2">
      <c r="A4684" s="1">
        <v>92800194</v>
      </c>
      <c r="B4684" s="3" t="s">
        <v>26</v>
      </c>
      <c r="C4684" s="1">
        <v>28</v>
      </c>
      <c r="D4684" s="1">
        <v>5</v>
      </c>
      <c r="E4684" s="1">
        <v>4380</v>
      </c>
      <c r="F4684" s="1">
        <v>6</v>
      </c>
      <c r="G4684" s="1">
        <v>4380</v>
      </c>
      <c r="H4684" s="1">
        <v>194541</v>
      </c>
      <c r="I4684" s="1">
        <v>1640821</v>
      </c>
    </row>
    <row r="4685" spans="1:9" x14ac:dyDescent="0.2">
      <c r="A4685" s="1">
        <v>92900194</v>
      </c>
      <c r="B4685" s="3" t="s">
        <v>26</v>
      </c>
      <c r="C4685" s="1">
        <v>29</v>
      </c>
      <c r="D4685" s="1">
        <v>5</v>
      </c>
      <c r="E4685" s="1">
        <v>4590</v>
      </c>
      <c r="F4685" s="1">
        <v>6</v>
      </c>
      <c r="G4685" s="1">
        <v>4590</v>
      </c>
      <c r="H4685" s="1">
        <v>210336</v>
      </c>
      <c r="I4685" s="1">
        <v>1835362</v>
      </c>
    </row>
    <row r="4686" spans="1:9" x14ac:dyDescent="0.2">
      <c r="A4686" s="1">
        <v>93000194</v>
      </c>
      <c r="B4686" s="3" t="s">
        <v>26</v>
      </c>
      <c r="C4686" s="1">
        <v>30</v>
      </c>
      <c r="D4686" s="1">
        <v>5</v>
      </c>
      <c r="E4686" s="1">
        <v>4800</v>
      </c>
      <c r="F4686" s="1">
        <v>6</v>
      </c>
      <c r="G4686" s="1">
        <v>4800</v>
      </c>
      <c r="H4686" s="1">
        <v>230343</v>
      </c>
      <c r="I4686" s="1">
        <v>2045698</v>
      </c>
    </row>
    <row r="4687" spans="1:9" x14ac:dyDescent="0.2">
      <c r="A4687" s="1">
        <v>93100194</v>
      </c>
      <c r="B4687" s="3" t="s">
        <v>26</v>
      </c>
      <c r="C4687" s="1">
        <v>31</v>
      </c>
      <c r="D4687" s="1">
        <v>5</v>
      </c>
      <c r="E4687" s="1">
        <v>5010</v>
      </c>
      <c r="F4687" s="1">
        <v>6</v>
      </c>
      <c r="G4687" s="1">
        <v>5010</v>
      </c>
      <c r="H4687" s="1">
        <v>250350</v>
      </c>
      <c r="I4687" s="1">
        <v>2276041</v>
      </c>
    </row>
    <row r="4688" spans="1:9" x14ac:dyDescent="0.2">
      <c r="A4688" s="1">
        <v>93200194</v>
      </c>
      <c r="B4688" s="3" t="s">
        <v>26</v>
      </c>
      <c r="C4688" s="1">
        <v>32</v>
      </c>
      <c r="D4688" s="1">
        <v>5</v>
      </c>
      <c r="E4688" s="1">
        <v>5250</v>
      </c>
      <c r="F4688" s="1">
        <v>6</v>
      </c>
      <c r="G4688" s="1">
        <v>5250</v>
      </c>
      <c r="H4688" s="1">
        <v>270357</v>
      </c>
      <c r="I4688" s="1">
        <v>2526391</v>
      </c>
    </row>
    <row r="4689" spans="1:9" x14ac:dyDescent="0.2">
      <c r="A4689" s="1">
        <v>93300194</v>
      </c>
      <c r="B4689" s="3" t="s">
        <v>26</v>
      </c>
      <c r="C4689" s="1">
        <v>33</v>
      </c>
      <c r="D4689" s="1">
        <v>5</v>
      </c>
      <c r="E4689" s="1">
        <v>5490</v>
      </c>
      <c r="F4689" s="1">
        <v>6</v>
      </c>
      <c r="G4689" s="1">
        <v>5490</v>
      </c>
      <c r="H4689" s="1">
        <v>290364</v>
      </c>
      <c r="I4689" s="1">
        <v>2796748</v>
      </c>
    </row>
    <row r="4690" spans="1:9" x14ac:dyDescent="0.2">
      <c r="A4690" s="1">
        <v>93400194</v>
      </c>
      <c r="B4690" s="3" t="s">
        <v>26</v>
      </c>
      <c r="C4690" s="1">
        <v>34</v>
      </c>
      <c r="D4690" s="1">
        <v>5</v>
      </c>
      <c r="E4690" s="1">
        <v>5730</v>
      </c>
      <c r="F4690" s="1">
        <v>6</v>
      </c>
      <c r="G4690" s="1">
        <v>5730</v>
      </c>
      <c r="H4690" s="1">
        <v>315110</v>
      </c>
      <c r="I4690" s="1">
        <v>3087112</v>
      </c>
    </row>
    <row r="4691" spans="1:9" x14ac:dyDescent="0.2">
      <c r="A4691" s="1">
        <v>93500194</v>
      </c>
      <c r="B4691" s="3" t="s">
        <v>26</v>
      </c>
      <c r="C4691" s="1">
        <v>35</v>
      </c>
      <c r="D4691" s="1">
        <v>5</v>
      </c>
      <c r="E4691" s="1">
        <v>5970</v>
      </c>
      <c r="F4691" s="1">
        <v>6</v>
      </c>
      <c r="G4691" s="1">
        <v>5970</v>
      </c>
      <c r="H4691" s="1">
        <v>339855</v>
      </c>
      <c r="I4691" s="1">
        <v>3402222</v>
      </c>
    </row>
    <row r="4692" spans="1:9" x14ac:dyDescent="0.2">
      <c r="A4692" s="1">
        <v>93600194</v>
      </c>
      <c r="B4692" s="3" t="s">
        <v>26</v>
      </c>
      <c r="C4692" s="1">
        <v>36</v>
      </c>
      <c r="D4692" s="1">
        <v>5</v>
      </c>
      <c r="E4692" s="1">
        <v>6210</v>
      </c>
      <c r="F4692" s="1">
        <v>6</v>
      </c>
      <c r="G4692" s="1">
        <v>6210</v>
      </c>
      <c r="H4692" s="1">
        <v>364601</v>
      </c>
      <c r="I4692" s="1">
        <v>3742077</v>
      </c>
    </row>
    <row r="4693" spans="1:9" x14ac:dyDescent="0.2">
      <c r="A4693" s="1">
        <v>93700194</v>
      </c>
      <c r="B4693" s="3" t="s">
        <v>26</v>
      </c>
      <c r="C4693" s="1">
        <v>37</v>
      </c>
      <c r="D4693" s="1">
        <v>5</v>
      </c>
      <c r="E4693" s="1">
        <v>6480</v>
      </c>
      <c r="F4693" s="1">
        <v>6</v>
      </c>
      <c r="G4693" s="1">
        <v>6480</v>
      </c>
      <c r="H4693" s="1">
        <v>389346</v>
      </c>
      <c r="I4693" s="1">
        <v>4106678</v>
      </c>
    </row>
    <row r="4694" spans="1:9" x14ac:dyDescent="0.2">
      <c r="A4694" s="1">
        <v>93800194</v>
      </c>
      <c r="B4694" s="3" t="s">
        <v>26</v>
      </c>
      <c r="C4694" s="1">
        <v>38</v>
      </c>
      <c r="D4694" s="1">
        <v>5</v>
      </c>
      <c r="E4694" s="1">
        <v>6750</v>
      </c>
      <c r="F4694" s="1">
        <v>6</v>
      </c>
      <c r="G4694" s="1">
        <v>6750</v>
      </c>
      <c r="H4694" s="1">
        <v>419357</v>
      </c>
      <c r="I4694" s="1">
        <v>4496024</v>
      </c>
    </row>
    <row r="4695" spans="1:9" x14ac:dyDescent="0.2">
      <c r="A4695" s="1">
        <v>93900194</v>
      </c>
      <c r="B4695" s="3" t="s">
        <v>26</v>
      </c>
      <c r="C4695" s="1">
        <v>39</v>
      </c>
      <c r="D4695" s="1">
        <v>5</v>
      </c>
      <c r="E4695" s="1">
        <v>7020</v>
      </c>
      <c r="F4695" s="1">
        <v>6</v>
      </c>
      <c r="G4695" s="1">
        <v>7020</v>
      </c>
      <c r="H4695" s="1">
        <v>449367</v>
      </c>
      <c r="I4695" s="1">
        <v>4915381</v>
      </c>
    </row>
    <row r="4696" spans="1:9" x14ac:dyDescent="0.2">
      <c r="A4696" s="1">
        <v>94000194</v>
      </c>
      <c r="B4696" s="3" t="s">
        <v>26</v>
      </c>
      <c r="C4696" s="1">
        <v>40</v>
      </c>
      <c r="D4696" s="1">
        <v>5</v>
      </c>
      <c r="E4696" s="1">
        <v>7290</v>
      </c>
      <c r="F4696" s="1">
        <v>6</v>
      </c>
      <c r="G4696" s="1">
        <v>7290</v>
      </c>
      <c r="H4696" s="1">
        <v>479378</v>
      </c>
      <c r="I4696" s="1">
        <v>5364748</v>
      </c>
    </row>
    <row r="4697" spans="1:9" x14ac:dyDescent="0.2">
      <c r="A4697" s="1">
        <v>94100194</v>
      </c>
      <c r="B4697" s="3" t="s">
        <v>26</v>
      </c>
      <c r="C4697" s="1">
        <v>41</v>
      </c>
      <c r="D4697" s="1">
        <v>5</v>
      </c>
      <c r="E4697" s="1">
        <v>7560</v>
      </c>
      <c r="F4697" s="1">
        <v>6</v>
      </c>
      <c r="G4697" s="1">
        <v>7560</v>
      </c>
      <c r="H4697" s="1">
        <v>509388</v>
      </c>
      <c r="I4697" s="1">
        <v>5844126</v>
      </c>
    </row>
    <row r="4698" spans="1:9" x14ac:dyDescent="0.2">
      <c r="A4698" s="1">
        <v>94200194</v>
      </c>
      <c r="B4698" s="3" t="s">
        <v>26</v>
      </c>
      <c r="C4698" s="1">
        <v>42</v>
      </c>
      <c r="D4698" s="1">
        <v>5</v>
      </c>
      <c r="E4698" s="1">
        <v>7860</v>
      </c>
      <c r="F4698" s="1">
        <v>6</v>
      </c>
      <c r="G4698" s="1">
        <v>7860</v>
      </c>
      <c r="H4698" s="1">
        <v>545190</v>
      </c>
      <c r="I4698" s="1">
        <v>6353514</v>
      </c>
    </row>
    <row r="4699" spans="1:9" x14ac:dyDescent="0.2">
      <c r="A4699" s="1">
        <v>94300194</v>
      </c>
      <c r="B4699" s="3" t="s">
        <v>26</v>
      </c>
      <c r="C4699" s="1">
        <v>43</v>
      </c>
      <c r="D4699" s="1">
        <v>5</v>
      </c>
      <c r="E4699" s="1">
        <v>8160</v>
      </c>
      <c r="F4699" s="1">
        <v>6</v>
      </c>
      <c r="G4699" s="1">
        <v>8160</v>
      </c>
      <c r="H4699" s="1">
        <v>580992</v>
      </c>
      <c r="I4699" s="1">
        <v>6898704</v>
      </c>
    </row>
    <row r="4700" spans="1:9" x14ac:dyDescent="0.2">
      <c r="A4700" s="1">
        <v>94400194</v>
      </c>
      <c r="B4700" s="3" t="s">
        <v>26</v>
      </c>
      <c r="C4700" s="1">
        <v>44</v>
      </c>
      <c r="D4700" s="1">
        <v>5</v>
      </c>
      <c r="E4700" s="1">
        <v>8460</v>
      </c>
      <c r="F4700" s="1">
        <v>6</v>
      </c>
      <c r="G4700" s="1">
        <v>8460</v>
      </c>
      <c r="H4700" s="1">
        <v>616794</v>
      </c>
      <c r="I4700" s="1">
        <v>7479696</v>
      </c>
    </row>
    <row r="4701" spans="1:9" x14ac:dyDescent="0.2">
      <c r="A4701" s="1">
        <v>94500194</v>
      </c>
      <c r="B4701" s="3" t="s">
        <v>26</v>
      </c>
      <c r="C4701" s="1">
        <v>45</v>
      </c>
      <c r="D4701" s="1">
        <v>5</v>
      </c>
      <c r="E4701" s="1">
        <v>8760</v>
      </c>
      <c r="F4701" s="1">
        <v>6</v>
      </c>
      <c r="G4701" s="1">
        <v>8760</v>
      </c>
      <c r="H4701" s="1">
        <v>652596</v>
      </c>
      <c r="I4701" s="1">
        <v>8096490</v>
      </c>
    </row>
    <row r="4702" spans="1:9" x14ac:dyDescent="0.2">
      <c r="A4702" s="1">
        <v>94600194</v>
      </c>
      <c r="B4702" s="3" t="s">
        <v>26</v>
      </c>
      <c r="C4702" s="1">
        <v>46</v>
      </c>
      <c r="D4702" s="1">
        <v>5</v>
      </c>
      <c r="E4702" s="1">
        <v>9060</v>
      </c>
      <c r="F4702" s="1">
        <v>6</v>
      </c>
      <c r="G4702" s="1">
        <v>9060</v>
      </c>
      <c r="H4702" s="1">
        <v>694716</v>
      </c>
      <c r="I4702" s="1">
        <v>8749086</v>
      </c>
    </row>
    <row r="4703" spans="1:9" x14ac:dyDescent="0.2">
      <c r="A4703" s="1">
        <v>94700194</v>
      </c>
      <c r="B4703" s="3" t="s">
        <v>26</v>
      </c>
      <c r="C4703" s="1">
        <v>47</v>
      </c>
      <c r="D4703" s="1">
        <v>5</v>
      </c>
      <c r="E4703" s="1">
        <v>9390</v>
      </c>
      <c r="F4703" s="1">
        <v>6</v>
      </c>
      <c r="G4703" s="1">
        <v>9390</v>
      </c>
      <c r="H4703" s="1">
        <v>736836</v>
      </c>
      <c r="I4703" s="1">
        <v>9443802</v>
      </c>
    </row>
    <row r="4704" spans="1:9" x14ac:dyDescent="0.2">
      <c r="A4704" s="1">
        <v>94800194</v>
      </c>
      <c r="B4704" s="3" t="s">
        <v>26</v>
      </c>
      <c r="C4704" s="1">
        <v>48</v>
      </c>
      <c r="D4704" s="1">
        <v>5</v>
      </c>
      <c r="E4704" s="1">
        <v>9720</v>
      </c>
      <c r="F4704" s="1">
        <v>6</v>
      </c>
      <c r="G4704" s="1">
        <v>9720</v>
      </c>
      <c r="H4704" s="1">
        <v>778956</v>
      </c>
      <c r="I4704" s="1">
        <v>10180638</v>
      </c>
    </row>
    <row r="4705" spans="1:9" x14ac:dyDescent="0.2">
      <c r="A4705" s="1">
        <v>94900194</v>
      </c>
      <c r="B4705" s="3" t="s">
        <v>26</v>
      </c>
      <c r="C4705" s="1">
        <v>49</v>
      </c>
      <c r="D4705" s="1">
        <v>5</v>
      </c>
      <c r="E4705" s="1">
        <v>10050</v>
      </c>
      <c r="F4705" s="1">
        <v>6</v>
      </c>
      <c r="G4705" s="1">
        <v>10050</v>
      </c>
      <c r="H4705" s="1">
        <v>821076</v>
      </c>
      <c r="I4705" s="1">
        <v>10959594</v>
      </c>
    </row>
    <row r="4706" spans="1:9" x14ac:dyDescent="0.2">
      <c r="A4706" s="1">
        <v>95000194</v>
      </c>
      <c r="B4706" s="3" t="s">
        <v>26</v>
      </c>
      <c r="C4706" s="1">
        <v>50</v>
      </c>
      <c r="D4706" s="1">
        <v>5</v>
      </c>
      <c r="E4706" s="1">
        <v>10380</v>
      </c>
      <c r="F4706" s="1">
        <v>6</v>
      </c>
      <c r="G4706" s="1">
        <v>10380</v>
      </c>
      <c r="H4706" s="1">
        <v>870041</v>
      </c>
      <c r="I4706" s="1">
        <v>11780670</v>
      </c>
    </row>
    <row r="4707" spans="1:9" x14ac:dyDescent="0.2">
      <c r="A4707" s="1">
        <v>90100195</v>
      </c>
      <c r="B4707" s="3" t="s">
        <v>26</v>
      </c>
      <c r="C4707" s="1">
        <v>1</v>
      </c>
      <c r="D4707" s="1">
        <v>5</v>
      </c>
      <c r="E4707" s="1">
        <v>1440</v>
      </c>
      <c r="F4707" s="1">
        <v>6</v>
      </c>
      <c r="G4707" s="1">
        <v>1440</v>
      </c>
      <c r="H4707" s="1">
        <v>5133</v>
      </c>
      <c r="I4707" s="1">
        <v>0</v>
      </c>
    </row>
    <row r="4708" spans="1:9" x14ac:dyDescent="0.2">
      <c r="A4708" s="1">
        <v>90200195</v>
      </c>
      <c r="B4708" s="3" t="s">
        <v>26</v>
      </c>
      <c r="C4708" s="1">
        <v>2</v>
      </c>
      <c r="D4708" s="1">
        <v>5</v>
      </c>
      <c r="E4708" s="1">
        <v>1530</v>
      </c>
      <c r="F4708" s="1">
        <v>6</v>
      </c>
      <c r="G4708" s="1">
        <v>1530</v>
      </c>
      <c r="H4708" s="1">
        <v>7186</v>
      </c>
      <c r="I4708" s="1">
        <v>5133</v>
      </c>
    </row>
    <row r="4709" spans="1:9" x14ac:dyDescent="0.2">
      <c r="A4709" s="1">
        <v>90300195</v>
      </c>
      <c r="B4709" s="3" t="s">
        <v>26</v>
      </c>
      <c r="C4709" s="1">
        <v>3</v>
      </c>
      <c r="D4709" s="1">
        <v>5</v>
      </c>
      <c r="E4709" s="1">
        <v>1620</v>
      </c>
      <c r="F4709" s="1">
        <v>6</v>
      </c>
      <c r="G4709" s="1">
        <v>1620</v>
      </c>
      <c r="H4709" s="1">
        <v>9240</v>
      </c>
      <c r="I4709" s="1">
        <v>12319</v>
      </c>
    </row>
    <row r="4710" spans="1:9" x14ac:dyDescent="0.2">
      <c r="A4710" s="1">
        <v>90400195</v>
      </c>
      <c r="B4710" s="3" t="s">
        <v>26</v>
      </c>
      <c r="C4710" s="1">
        <v>4</v>
      </c>
      <c r="D4710" s="1">
        <v>5</v>
      </c>
      <c r="E4710" s="1">
        <v>1710</v>
      </c>
      <c r="F4710" s="1">
        <v>6</v>
      </c>
      <c r="G4710" s="1">
        <v>1710</v>
      </c>
      <c r="H4710" s="1">
        <v>11293</v>
      </c>
      <c r="I4710" s="1">
        <v>21559</v>
      </c>
    </row>
    <row r="4711" spans="1:9" x14ac:dyDescent="0.2">
      <c r="A4711" s="1">
        <v>90500195</v>
      </c>
      <c r="B4711" s="3" t="s">
        <v>26</v>
      </c>
      <c r="C4711" s="1">
        <v>5</v>
      </c>
      <c r="D4711" s="1">
        <v>5</v>
      </c>
      <c r="E4711" s="1">
        <v>1800</v>
      </c>
      <c r="F4711" s="1">
        <v>6</v>
      </c>
      <c r="G4711" s="1">
        <v>1800</v>
      </c>
      <c r="H4711" s="1">
        <v>13346</v>
      </c>
      <c r="I4711" s="1">
        <v>32852</v>
      </c>
    </row>
    <row r="4712" spans="1:9" x14ac:dyDescent="0.2">
      <c r="A4712" s="1">
        <v>90600195</v>
      </c>
      <c r="B4712" s="3" t="s">
        <v>26</v>
      </c>
      <c r="C4712" s="1">
        <v>6</v>
      </c>
      <c r="D4712" s="1">
        <v>5</v>
      </c>
      <c r="E4712" s="1">
        <v>1890</v>
      </c>
      <c r="F4712" s="1">
        <v>6</v>
      </c>
      <c r="G4712" s="1">
        <v>1890</v>
      </c>
      <c r="H4712" s="1">
        <v>16769</v>
      </c>
      <c r="I4712" s="1">
        <v>46198</v>
      </c>
    </row>
    <row r="4713" spans="1:9" x14ac:dyDescent="0.2">
      <c r="A4713" s="1">
        <v>90700195</v>
      </c>
      <c r="B4713" s="3" t="s">
        <v>26</v>
      </c>
      <c r="C4713" s="1">
        <v>7</v>
      </c>
      <c r="D4713" s="1">
        <v>5</v>
      </c>
      <c r="E4713" s="1">
        <v>2025</v>
      </c>
      <c r="F4713" s="1">
        <v>6</v>
      </c>
      <c r="G4713" s="1">
        <v>2025</v>
      </c>
      <c r="H4713" s="1">
        <v>20191</v>
      </c>
      <c r="I4713" s="1">
        <v>62967</v>
      </c>
    </row>
    <row r="4714" spans="1:9" x14ac:dyDescent="0.2">
      <c r="A4714" s="1">
        <v>90800195</v>
      </c>
      <c r="B4714" s="3" t="s">
        <v>26</v>
      </c>
      <c r="C4714" s="1">
        <v>8</v>
      </c>
      <c r="D4714" s="1">
        <v>5</v>
      </c>
      <c r="E4714" s="1">
        <v>2160</v>
      </c>
      <c r="F4714" s="1">
        <v>6</v>
      </c>
      <c r="G4714" s="1">
        <v>2160</v>
      </c>
      <c r="H4714" s="1">
        <v>23613</v>
      </c>
      <c r="I4714" s="1">
        <v>83158</v>
      </c>
    </row>
    <row r="4715" spans="1:9" x14ac:dyDescent="0.2">
      <c r="A4715" s="1">
        <v>90900195</v>
      </c>
      <c r="B4715" s="3" t="s">
        <v>26</v>
      </c>
      <c r="C4715" s="1">
        <v>9</v>
      </c>
      <c r="D4715" s="1">
        <v>5</v>
      </c>
      <c r="E4715" s="1">
        <v>2295</v>
      </c>
      <c r="F4715" s="1">
        <v>6</v>
      </c>
      <c r="G4715" s="1">
        <v>2295</v>
      </c>
      <c r="H4715" s="1">
        <v>27035</v>
      </c>
      <c r="I4715" s="1">
        <v>106771</v>
      </c>
    </row>
    <row r="4716" spans="1:9" x14ac:dyDescent="0.2">
      <c r="A4716" s="1">
        <v>91000195</v>
      </c>
      <c r="B4716" s="3" t="s">
        <v>26</v>
      </c>
      <c r="C4716" s="1">
        <v>10</v>
      </c>
      <c r="D4716" s="1">
        <v>5</v>
      </c>
      <c r="E4716" s="1">
        <v>2430</v>
      </c>
      <c r="F4716" s="1">
        <v>6</v>
      </c>
      <c r="G4716" s="1">
        <v>2430</v>
      </c>
      <c r="H4716" s="1">
        <v>32511</v>
      </c>
      <c r="I4716" s="1">
        <v>133806</v>
      </c>
    </row>
    <row r="4717" spans="1:9" x14ac:dyDescent="0.2">
      <c r="A4717" s="1">
        <v>91100195</v>
      </c>
      <c r="B4717" s="3" t="s">
        <v>26</v>
      </c>
      <c r="C4717" s="1">
        <v>11</v>
      </c>
      <c r="D4717" s="1">
        <v>5</v>
      </c>
      <c r="E4717" s="1">
        <v>2565</v>
      </c>
      <c r="F4717" s="1">
        <v>6</v>
      </c>
      <c r="G4717" s="1">
        <v>2565</v>
      </c>
      <c r="H4717" s="1">
        <v>37986</v>
      </c>
      <c r="I4717" s="1">
        <v>166317</v>
      </c>
    </row>
    <row r="4718" spans="1:9" x14ac:dyDescent="0.2">
      <c r="A4718" s="1">
        <v>91200195</v>
      </c>
      <c r="B4718" s="3" t="s">
        <v>26</v>
      </c>
      <c r="C4718" s="1">
        <v>12</v>
      </c>
      <c r="D4718" s="1">
        <v>5</v>
      </c>
      <c r="E4718" s="1">
        <v>2745</v>
      </c>
      <c r="F4718" s="1">
        <v>6</v>
      </c>
      <c r="G4718" s="1">
        <v>2745</v>
      </c>
      <c r="H4718" s="1">
        <v>43462</v>
      </c>
      <c r="I4718" s="1">
        <v>204303</v>
      </c>
    </row>
    <row r="4719" spans="1:9" x14ac:dyDescent="0.2">
      <c r="A4719" s="1">
        <v>91300195</v>
      </c>
      <c r="B4719" s="3" t="s">
        <v>26</v>
      </c>
      <c r="C4719" s="1">
        <v>13</v>
      </c>
      <c r="D4719" s="1">
        <v>5</v>
      </c>
      <c r="E4719" s="1">
        <v>2925</v>
      </c>
      <c r="F4719" s="1">
        <v>6</v>
      </c>
      <c r="G4719" s="1">
        <v>2925</v>
      </c>
      <c r="H4719" s="1">
        <v>48938</v>
      </c>
      <c r="I4719" s="1">
        <v>247765</v>
      </c>
    </row>
    <row r="4720" spans="1:9" x14ac:dyDescent="0.2">
      <c r="A4720" s="1">
        <v>91400195</v>
      </c>
      <c r="B4720" s="3" t="s">
        <v>26</v>
      </c>
      <c r="C4720" s="1">
        <v>14</v>
      </c>
      <c r="D4720" s="1">
        <v>5</v>
      </c>
      <c r="E4720" s="1">
        <v>3105</v>
      </c>
      <c r="F4720" s="1">
        <v>6</v>
      </c>
      <c r="G4720" s="1">
        <v>3105</v>
      </c>
      <c r="H4720" s="1">
        <v>57151</v>
      </c>
      <c r="I4720" s="1">
        <v>296703</v>
      </c>
    </row>
    <row r="4721" spans="1:9" x14ac:dyDescent="0.2">
      <c r="A4721" s="1">
        <v>91500195</v>
      </c>
      <c r="B4721" s="3" t="s">
        <v>26</v>
      </c>
      <c r="C4721" s="1">
        <v>15</v>
      </c>
      <c r="D4721" s="1">
        <v>5</v>
      </c>
      <c r="E4721" s="1">
        <v>3285</v>
      </c>
      <c r="F4721" s="1">
        <v>6</v>
      </c>
      <c r="G4721" s="1">
        <v>3285</v>
      </c>
      <c r="H4721" s="1">
        <v>65364</v>
      </c>
      <c r="I4721" s="1">
        <v>353854</v>
      </c>
    </row>
    <row r="4722" spans="1:9" x14ac:dyDescent="0.2">
      <c r="A4722" s="1">
        <v>91600195</v>
      </c>
      <c r="B4722" s="3" t="s">
        <v>26</v>
      </c>
      <c r="C4722" s="1">
        <v>16</v>
      </c>
      <c r="D4722" s="1">
        <v>5</v>
      </c>
      <c r="E4722" s="1">
        <v>3465</v>
      </c>
      <c r="F4722" s="1">
        <v>6</v>
      </c>
      <c r="G4722" s="1">
        <v>3465</v>
      </c>
      <c r="H4722" s="1">
        <v>73578</v>
      </c>
      <c r="I4722" s="1">
        <v>419218</v>
      </c>
    </row>
    <row r="4723" spans="1:9" x14ac:dyDescent="0.2">
      <c r="A4723" s="1">
        <v>91700195</v>
      </c>
      <c r="B4723" s="3" t="s">
        <v>26</v>
      </c>
      <c r="C4723" s="1">
        <v>17</v>
      </c>
      <c r="D4723" s="1">
        <v>5</v>
      </c>
      <c r="E4723" s="1">
        <v>3690</v>
      </c>
      <c r="F4723" s="1">
        <v>6</v>
      </c>
      <c r="G4723" s="1">
        <v>3690</v>
      </c>
      <c r="H4723" s="1">
        <v>81791</v>
      </c>
      <c r="I4723" s="1">
        <v>492796</v>
      </c>
    </row>
    <row r="4724" spans="1:9" x14ac:dyDescent="0.2">
      <c r="A4724" s="1">
        <v>91800195</v>
      </c>
      <c r="B4724" s="3" t="s">
        <v>26</v>
      </c>
      <c r="C4724" s="1">
        <v>18</v>
      </c>
      <c r="D4724" s="1">
        <v>5</v>
      </c>
      <c r="E4724" s="1">
        <v>3915</v>
      </c>
      <c r="F4724" s="1">
        <v>6</v>
      </c>
      <c r="G4724" s="1">
        <v>3915</v>
      </c>
      <c r="H4724" s="1">
        <v>93427</v>
      </c>
      <c r="I4724" s="1">
        <v>574587</v>
      </c>
    </row>
    <row r="4725" spans="1:9" x14ac:dyDescent="0.2">
      <c r="A4725" s="1">
        <v>91900195</v>
      </c>
      <c r="B4725" s="3" t="s">
        <v>26</v>
      </c>
      <c r="C4725" s="1">
        <v>19</v>
      </c>
      <c r="D4725" s="1">
        <v>5</v>
      </c>
      <c r="E4725" s="1">
        <v>4140</v>
      </c>
      <c r="F4725" s="1">
        <v>6</v>
      </c>
      <c r="G4725" s="1">
        <v>4140</v>
      </c>
      <c r="H4725" s="1">
        <v>105063</v>
      </c>
      <c r="I4725" s="1">
        <v>668014</v>
      </c>
    </row>
    <row r="4726" spans="1:9" x14ac:dyDescent="0.2">
      <c r="A4726" s="1">
        <v>92000195</v>
      </c>
      <c r="B4726" s="3" t="s">
        <v>26</v>
      </c>
      <c r="C4726" s="1">
        <v>20</v>
      </c>
      <c r="D4726" s="1">
        <v>5</v>
      </c>
      <c r="E4726" s="1">
        <v>4365</v>
      </c>
      <c r="F4726" s="1">
        <v>6</v>
      </c>
      <c r="G4726" s="1">
        <v>4365</v>
      </c>
      <c r="H4726" s="1">
        <v>116698</v>
      </c>
      <c r="I4726" s="1">
        <v>773077</v>
      </c>
    </row>
    <row r="4727" spans="1:9" x14ac:dyDescent="0.2">
      <c r="A4727" s="1">
        <v>92100195</v>
      </c>
      <c r="B4727" s="3" t="s">
        <v>26</v>
      </c>
      <c r="C4727" s="1">
        <v>21</v>
      </c>
      <c r="D4727" s="1">
        <v>5</v>
      </c>
      <c r="E4727" s="1">
        <v>4590</v>
      </c>
      <c r="F4727" s="1">
        <v>6</v>
      </c>
      <c r="G4727" s="1">
        <v>4590</v>
      </c>
      <c r="H4727" s="1">
        <v>128334</v>
      </c>
      <c r="I4727" s="1">
        <v>889775</v>
      </c>
    </row>
    <row r="4728" spans="1:9" x14ac:dyDescent="0.2">
      <c r="A4728" s="1">
        <v>92200195</v>
      </c>
      <c r="B4728" s="3" t="s">
        <v>26</v>
      </c>
      <c r="C4728" s="1">
        <v>22</v>
      </c>
      <c r="D4728" s="1">
        <v>5</v>
      </c>
      <c r="E4728" s="1">
        <v>4860</v>
      </c>
      <c r="F4728" s="1">
        <v>6</v>
      </c>
      <c r="G4728" s="1">
        <v>4860</v>
      </c>
      <c r="H4728" s="1">
        <v>144076</v>
      </c>
      <c r="I4728" s="1">
        <v>1018109</v>
      </c>
    </row>
    <row r="4729" spans="1:9" x14ac:dyDescent="0.2">
      <c r="A4729" s="1">
        <v>92300195</v>
      </c>
      <c r="B4729" s="3" t="s">
        <v>26</v>
      </c>
      <c r="C4729" s="1">
        <v>23</v>
      </c>
      <c r="D4729" s="1">
        <v>5</v>
      </c>
      <c r="E4729" s="1">
        <v>5130</v>
      </c>
      <c r="F4729" s="1">
        <v>6</v>
      </c>
      <c r="G4729" s="1">
        <v>5130</v>
      </c>
      <c r="H4729" s="1">
        <v>159819</v>
      </c>
      <c r="I4729" s="1">
        <v>1162185</v>
      </c>
    </row>
    <row r="4730" spans="1:9" x14ac:dyDescent="0.2">
      <c r="A4730" s="1">
        <v>92400195</v>
      </c>
      <c r="B4730" s="3" t="s">
        <v>26</v>
      </c>
      <c r="C4730" s="1">
        <v>24</v>
      </c>
      <c r="D4730" s="1">
        <v>5</v>
      </c>
      <c r="E4730" s="1">
        <v>5400</v>
      </c>
      <c r="F4730" s="1">
        <v>6</v>
      </c>
      <c r="G4730" s="1">
        <v>5400</v>
      </c>
      <c r="H4730" s="1">
        <v>175561</v>
      </c>
      <c r="I4730" s="1">
        <v>1322004</v>
      </c>
    </row>
    <row r="4731" spans="1:9" x14ac:dyDescent="0.2">
      <c r="A4731" s="1">
        <v>92500195</v>
      </c>
      <c r="B4731" s="3" t="s">
        <v>26</v>
      </c>
      <c r="C4731" s="1">
        <v>25</v>
      </c>
      <c r="D4731" s="1">
        <v>5</v>
      </c>
      <c r="E4731" s="1">
        <v>5670</v>
      </c>
      <c r="F4731" s="1">
        <v>6</v>
      </c>
      <c r="G4731" s="1">
        <v>5670</v>
      </c>
      <c r="H4731" s="1">
        <v>191303</v>
      </c>
      <c r="I4731" s="1">
        <v>1497565</v>
      </c>
    </row>
    <row r="4732" spans="1:9" x14ac:dyDescent="0.2">
      <c r="A4732" s="1">
        <v>92600195</v>
      </c>
      <c r="B4732" s="3" t="s">
        <v>26</v>
      </c>
      <c r="C4732" s="1">
        <v>26</v>
      </c>
      <c r="D4732" s="1">
        <v>5</v>
      </c>
      <c r="E4732" s="1">
        <v>5940</v>
      </c>
      <c r="F4732" s="1">
        <v>6</v>
      </c>
      <c r="G4732" s="1">
        <v>5940</v>
      </c>
      <c r="H4732" s="1">
        <v>211837</v>
      </c>
      <c r="I4732" s="1">
        <v>1688868</v>
      </c>
    </row>
    <row r="4733" spans="1:9" x14ac:dyDescent="0.2">
      <c r="A4733" s="1">
        <v>92700195</v>
      </c>
      <c r="B4733" s="3" t="s">
        <v>26</v>
      </c>
      <c r="C4733" s="1">
        <v>27</v>
      </c>
      <c r="D4733" s="1">
        <v>5</v>
      </c>
      <c r="E4733" s="1">
        <v>6255</v>
      </c>
      <c r="F4733" s="1">
        <v>6</v>
      </c>
      <c r="G4733" s="1">
        <v>6255</v>
      </c>
      <c r="H4733" s="1">
        <v>232370</v>
      </c>
      <c r="I4733" s="1">
        <v>1900705</v>
      </c>
    </row>
    <row r="4734" spans="1:9" x14ac:dyDescent="0.2">
      <c r="A4734" s="1">
        <v>92800195</v>
      </c>
      <c r="B4734" s="3" t="s">
        <v>26</v>
      </c>
      <c r="C4734" s="1">
        <v>28</v>
      </c>
      <c r="D4734" s="1">
        <v>5</v>
      </c>
      <c r="E4734" s="1">
        <v>6570</v>
      </c>
      <c r="F4734" s="1">
        <v>6</v>
      </c>
      <c r="G4734" s="1">
        <v>6570</v>
      </c>
      <c r="H4734" s="1">
        <v>252904</v>
      </c>
      <c r="I4734" s="1">
        <v>2133075</v>
      </c>
    </row>
    <row r="4735" spans="1:9" x14ac:dyDescent="0.2">
      <c r="A4735" s="1">
        <v>92900195</v>
      </c>
      <c r="B4735" s="3" t="s">
        <v>26</v>
      </c>
      <c r="C4735" s="1">
        <v>29</v>
      </c>
      <c r="D4735" s="1">
        <v>5</v>
      </c>
      <c r="E4735" s="1">
        <v>6885</v>
      </c>
      <c r="F4735" s="1">
        <v>6</v>
      </c>
      <c r="G4735" s="1">
        <v>6885</v>
      </c>
      <c r="H4735" s="1">
        <v>273437</v>
      </c>
      <c r="I4735" s="1">
        <v>2385979</v>
      </c>
    </row>
    <row r="4736" spans="1:9" x14ac:dyDescent="0.2">
      <c r="A4736" s="1">
        <v>93000195</v>
      </c>
      <c r="B4736" s="3" t="s">
        <v>26</v>
      </c>
      <c r="C4736" s="1">
        <v>30</v>
      </c>
      <c r="D4736" s="1">
        <v>5</v>
      </c>
      <c r="E4736" s="1">
        <v>7200</v>
      </c>
      <c r="F4736" s="1">
        <v>6</v>
      </c>
      <c r="G4736" s="1">
        <v>7200</v>
      </c>
      <c r="H4736" s="1">
        <v>299446</v>
      </c>
      <c r="I4736" s="1">
        <v>2659416</v>
      </c>
    </row>
    <row r="4737" spans="1:9" x14ac:dyDescent="0.2">
      <c r="A4737" s="1">
        <v>93100195</v>
      </c>
      <c r="B4737" s="3" t="s">
        <v>26</v>
      </c>
      <c r="C4737" s="1">
        <v>31</v>
      </c>
      <c r="D4737" s="1">
        <v>5</v>
      </c>
      <c r="E4737" s="1">
        <v>7515</v>
      </c>
      <c r="F4737" s="1">
        <v>6</v>
      </c>
      <c r="G4737" s="1">
        <v>7515</v>
      </c>
      <c r="H4737" s="1">
        <v>325455</v>
      </c>
      <c r="I4737" s="1">
        <v>2958862</v>
      </c>
    </row>
    <row r="4738" spans="1:9" x14ac:dyDescent="0.2">
      <c r="A4738" s="1">
        <v>93200195</v>
      </c>
      <c r="B4738" s="3" t="s">
        <v>26</v>
      </c>
      <c r="C4738" s="1">
        <v>32</v>
      </c>
      <c r="D4738" s="1">
        <v>5</v>
      </c>
      <c r="E4738" s="1">
        <v>7875</v>
      </c>
      <c r="F4738" s="1">
        <v>6</v>
      </c>
      <c r="G4738" s="1">
        <v>7875</v>
      </c>
      <c r="H4738" s="1">
        <v>351465</v>
      </c>
      <c r="I4738" s="1">
        <v>3284317</v>
      </c>
    </row>
    <row r="4739" spans="1:9" x14ac:dyDescent="0.2">
      <c r="A4739" s="1">
        <v>93300195</v>
      </c>
      <c r="B4739" s="3" t="s">
        <v>26</v>
      </c>
      <c r="C4739" s="1">
        <v>33</v>
      </c>
      <c r="D4739" s="1">
        <v>5</v>
      </c>
      <c r="E4739" s="1">
        <v>8235</v>
      </c>
      <c r="F4739" s="1">
        <v>6</v>
      </c>
      <c r="G4739" s="1">
        <v>8235</v>
      </c>
      <c r="H4739" s="1">
        <v>377474</v>
      </c>
      <c r="I4739" s="1">
        <v>3635782</v>
      </c>
    </row>
    <row r="4740" spans="1:9" x14ac:dyDescent="0.2">
      <c r="A4740" s="1">
        <v>93400195</v>
      </c>
      <c r="B4740" s="3" t="s">
        <v>26</v>
      </c>
      <c r="C4740" s="1">
        <v>34</v>
      </c>
      <c r="D4740" s="1">
        <v>5</v>
      </c>
      <c r="E4740" s="1">
        <v>8595</v>
      </c>
      <c r="F4740" s="1">
        <v>6</v>
      </c>
      <c r="G4740" s="1">
        <v>8595</v>
      </c>
      <c r="H4740" s="1">
        <v>409643</v>
      </c>
      <c r="I4740" s="1">
        <v>4013256</v>
      </c>
    </row>
    <row r="4741" spans="1:9" x14ac:dyDescent="0.2">
      <c r="A4741" s="1">
        <v>93500195</v>
      </c>
      <c r="B4741" s="3" t="s">
        <v>26</v>
      </c>
      <c r="C4741" s="1">
        <v>35</v>
      </c>
      <c r="D4741" s="1">
        <v>5</v>
      </c>
      <c r="E4741" s="1">
        <v>8955</v>
      </c>
      <c r="F4741" s="1">
        <v>6</v>
      </c>
      <c r="G4741" s="1">
        <v>8955</v>
      </c>
      <c r="H4741" s="1">
        <v>441812</v>
      </c>
      <c r="I4741" s="1">
        <v>4422899</v>
      </c>
    </row>
    <row r="4742" spans="1:9" x14ac:dyDescent="0.2">
      <c r="A4742" s="1">
        <v>93600195</v>
      </c>
      <c r="B4742" s="3" t="s">
        <v>26</v>
      </c>
      <c r="C4742" s="1">
        <v>36</v>
      </c>
      <c r="D4742" s="1">
        <v>5</v>
      </c>
      <c r="E4742" s="1">
        <v>9315</v>
      </c>
      <c r="F4742" s="1">
        <v>6</v>
      </c>
      <c r="G4742" s="1">
        <v>9315</v>
      </c>
      <c r="H4742" s="1">
        <v>473981</v>
      </c>
      <c r="I4742" s="1">
        <v>4864711</v>
      </c>
    </row>
    <row r="4743" spans="1:9" x14ac:dyDescent="0.2">
      <c r="A4743" s="1">
        <v>93700195</v>
      </c>
      <c r="B4743" s="3" t="s">
        <v>26</v>
      </c>
      <c r="C4743" s="1">
        <v>37</v>
      </c>
      <c r="D4743" s="1">
        <v>5</v>
      </c>
      <c r="E4743" s="1">
        <v>9720</v>
      </c>
      <c r="F4743" s="1">
        <v>6</v>
      </c>
      <c r="G4743" s="1">
        <v>9720</v>
      </c>
      <c r="H4743" s="1">
        <v>506150</v>
      </c>
      <c r="I4743" s="1">
        <v>5338692</v>
      </c>
    </row>
    <row r="4744" spans="1:9" x14ac:dyDescent="0.2">
      <c r="A4744" s="1">
        <v>93800195</v>
      </c>
      <c r="B4744" s="3" t="s">
        <v>26</v>
      </c>
      <c r="C4744" s="1">
        <v>38</v>
      </c>
      <c r="D4744" s="1">
        <v>5</v>
      </c>
      <c r="E4744" s="1">
        <v>10125</v>
      </c>
      <c r="F4744" s="1">
        <v>6</v>
      </c>
      <c r="G4744" s="1">
        <v>10125</v>
      </c>
      <c r="H4744" s="1">
        <v>545164</v>
      </c>
      <c r="I4744" s="1">
        <v>5844842</v>
      </c>
    </row>
    <row r="4745" spans="1:9" x14ac:dyDescent="0.2">
      <c r="A4745" s="1">
        <v>93900195</v>
      </c>
      <c r="B4745" s="3" t="s">
        <v>26</v>
      </c>
      <c r="C4745" s="1">
        <v>39</v>
      </c>
      <c r="D4745" s="1">
        <v>5</v>
      </c>
      <c r="E4745" s="1">
        <v>10530</v>
      </c>
      <c r="F4745" s="1">
        <v>6</v>
      </c>
      <c r="G4745" s="1">
        <v>10530</v>
      </c>
      <c r="H4745" s="1">
        <v>584178</v>
      </c>
      <c r="I4745" s="1">
        <v>6390006</v>
      </c>
    </row>
    <row r="4746" spans="1:9" x14ac:dyDescent="0.2">
      <c r="A4746" s="1">
        <v>94000195</v>
      </c>
      <c r="B4746" s="3" t="s">
        <v>26</v>
      </c>
      <c r="C4746" s="1">
        <v>40</v>
      </c>
      <c r="D4746" s="1">
        <v>5</v>
      </c>
      <c r="E4746" s="1">
        <v>10935</v>
      </c>
      <c r="F4746" s="1">
        <v>6</v>
      </c>
      <c r="G4746" s="1">
        <v>10935</v>
      </c>
      <c r="H4746" s="1">
        <v>623191</v>
      </c>
      <c r="I4746" s="1">
        <v>6974184</v>
      </c>
    </row>
    <row r="4747" spans="1:9" x14ac:dyDescent="0.2">
      <c r="A4747" s="1">
        <v>94100195</v>
      </c>
      <c r="B4747" s="3" t="s">
        <v>26</v>
      </c>
      <c r="C4747" s="1">
        <v>41</v>
      </c>
      <c r="D4747" s="1">
        <v>5</v>
      </c>
      <c r="E4747" s="1">
        <v>11340</v>
      </c>
      <c r="F4747" s="1">
        <v>6</v>
      </c>
      <c r="G4747" s="1">
        <v>11340</v>
      </c>
      <c r="H4747" s="1">
        <v>662205</v>
      </c>
      <c r="I4747" s="1">
        <v>7597375</v>
      </c>
    </row>
    <row r="4748" spans="1:9" x14ac:dyDescent="0.2">
      <c r="A4748" s="1">
        <v>94200195</v>
      </c>
      <c r="B4748" s="3" t="s">
        <v>26</v>
      </c>
      <c r="C4748" s="1">
        <v>42</v>
      </c>
      <c r="D4748" s="1">
        <v>5</v>
      </c>
      <c r="E4748" s="1">
        <v>11790</v>
      </c>
      <c r="F4748" s="1">
        <v>6</v>
      </c>
      <c r="G4748" s="1">
        <v>11790</v>
      </c>
      <c r="H4748" s="1">
        <v>708747</v>
      </c>
      <c r="I4748" s="1">
        <v>8259580</v>
      </c>
    </row>
    <row r="4749" spans="1:9" x14ac:dyDescent="0.2">
      <c r="A4749" s="1">
        <v>94300195</v>
      </c>
      <c r="B4749" s="3" t="s">
        <v>26</v>
      </c>
      <c r="C4749" s="1">
        <v>43</v>
      </c>
      <c r="D4749" s="1">
        <v>5</v>
      </c>
      <c r="E4749" s="1">
        <v>12240</v>
      </c>
      <c r="F4749" s="1">
        <v>6</v>
      </c>
      <c r="G4749" s="1">
        <v>12240</v>
      </c>
      <c r="H4749" s="1">
        <v>755290</v>
      </c>
      <c r="I4749" s="1">
        <v>8968327</v>
      </c>
    </row>
    <row r="4750" spans="1:9" x14ac:dyDescent="0.2">
      <c r="A4750" s="1">
        <v>94400195</v>
      </c>
      <c r="B4750" s="3" t="s">
        <v>26</v>
      </c>
      <c r="C4750" s="1">
        <v>44</v>
      </c>
      <c r="D4750" s="1">
        <v>5</v>
      </c>
      <c r="E4750" s="1">
        <v>12690</v>
      </c>
      <c r="F4750" s="1">
        <v>6</v>
      </c>
      <c r="G4750" s="1">
        <v>12690</v>
      </c>
      <c r="H4750" s="1">
        <v>801833</v>
      </c>
      <c r="I4750" s="1">
        <v>9723617</v>
      </c>
    </row>
    <row r="4751" spans="1:9" x14ac:dyDescent="0.2">
      <c r="A4751" s="1">
        <v>94500195</v>
      </c>
      <c r="B4751" s="3" t="s">
        <v>26</v>
      </c>
      <c r="C4751" s="1">
        <v>45</v>
      </c>
      <c r="D4751" s="1">
        <v>5</v>
      </c>
      <c r="E4751" s="1">
        <v>13140</v>
      </c>
      <c r="F4751" s="1">
        <v>6</v>
      </c>
      <c r="G4751" s="1">
        <v>13140</v>
      </c>
      <c r="H4751" s="1">
        <v>848375</v>
      </c>
      <c r="I4751" s="1">
        <v>10525450</v>
      </c>
    </row>
    <row r="4752" spans="1:9" x14ac:dyDescent="0.2">
      <c r="A4752" s="1">
        <v>94600195</v>
      </c>
      <c r="B4752" s="3" t="s">
        <v>26</v>
      </c>
      <c r="C4752" s="1">
        <v>46</v>
      </c>
      <c r="D4752" s="1">
        <v>5</v>
      </c>
      <c r="E4752" s="1">
        <v>13590</v>
      </c>
      <c r="F4752" s="1">
        <v>6</v>
      </c>
      <c r="G4752" s="1">
        <v>13590</v>
      </c>
      <c r="H4752" s="1">
        <v>903131</v>
      </c>
      <c r="I4752" s="1">
        <v>11373825</v>
      </c>
    </row>
    <row r="4753" spans="1:9" x14ac:dyDescent="0.2">
      <c r="A4753" s="1">
        <v>94700195</v>
      </c>
      <c r="B4753" s="3" t="s">
        <v>26</v>
      </c>
      <c r="C4753" s="1">
        <v>47</v>
      </c>
      <c r="D4753" s="1">
        <v>5</v>
      </c>
      <c r="E4753" s="1">
        <v>14085</v>
      </c>
      <c r="F4753" s="1">
        <v>6</v>
      </c>
      <c r="G4753" s="1">
        <v>14085</v>
      </c>
      <c r="H4753" s="1">
        <v>957887</v>
      </c>
      <c r="I4753" s="1">
        <v>12276956</v>
      </c>
    </row>
    <row r="4754" spans="1:9" x14ac:dyDescent="0.2">
      <c r="A4754" s="1">
        <v>94800195</v>
      </c>
      <c r="B4754" s="3" t="s">
        <v>26</v>
      </c>
      <c r="C4754" s="1">
        <v>48</v>
      </c>
      <c r="D4754" s="1">
        <v>5</v>
      </c>
      <c r="E4754" s="1">
        <v>14580</v>
      </c>
      <c r="F4754" s="1">
        <v>6</v>
      </c>
      <c r="G4754" s="1">
        <v>14580</v>
      </c>
      <c r="H4754" s="1">
        <v>1012643</v>
      </c>
      <c r="I4754" s="1">
        <v>13234843</v>
      </c>
    </row>
    <row r="4755" spans="1:9" x14ac:dyDescent="0.2">
      <c r="A4755" s="1">
        <v>94900195</v>
      </c>
      <c r="B4755" s="3" t="s">
        <v>26</v>
      </c>
      <c r="C4755" s="1">
        <v>49</v>
      </c>
      <c r="D4755" s="1">
        <v>5</v>
      </c>
      <c r="E4755" s="1">
        <v>15075</v>
      </c>
      <c r="F4755" s="1">
        <v>6</v>
      </c>
      <c r="G4755" s="1">
        <v>15075</v>
      </c>
      <c r="H4755" s="1">
        <v>1067399</v>
      </c>
      <c r="I4755" s="1">
        <v>14247486</v>
      </c>
    </row>
    <row r="4756" spans="1:9" x14ac:dyDescent="0.2">
      <c r="A4756" s="1">
        <v>95000195</v>
      </c>
      <c r="B4756" s="3" t="s">
        <v>26</v>
      </c>
      <c r="C4756" s="1">
        <v>50</v>
      </c>
      <c r="D4756" s="1">
        <v>5</v>
      </c>
      <c r="E4756" s="1">
        <v>15570</v>
      </c>
      <c r="F4756" s="1">
        <v>6</v>
      </c>
      <c r="G4756" s="1">
        <v>15570</v>
      </c>
      <c r="H4756" s="1">
        <v>1131053</v>
      </c>
      <c r="I4756" s="1">
        <v>15314885</v>
      </c>
    </row>
    <row r="4757" spans="1:9" x14ac:dyDescent="0.2">
      <c r="A4757" s="1">
        <v>90100201</v>
      </c>
      <c r="B4757" s="3" t="s">
        <v>27</v>
      </c>
      <c r="C4757" s="1">
        <v>1</v>
      </c>
      <c r="D4757" s="1">
        <v>26</v>
      </c>
      <c r="E4757" s="1">
        <v>247</v>
      </c>
      <c r="F4757" s="1">
        <v>59</v>
      </c>
      <c r="G4757" s="1">
        <v>352</v>
      </c>
      <c r="H4757" s="1">
        <v>0</v>
      </c>
      <c r="I4757" s="1">
        <v>0</v>
      </c>
    </row>
    <row r="4758" spans="1:9" x14ac:dyDescent="0.2">
      <c r="A4758" s="1">
        <v>90200201</v>
      </c>
      <c r="B4758" s="3" t="s">
        <v>27</v>
      </c>
      <c r="C4758" s="1">
        <v>2</v>
      </c>
      <c r="D4758" s="1">
        <v>26</v>
      </c>
      <c r="E4758" s="1">
        <v>307</v>
      </c>
      <c r="F4758" s="1">
        <v>59</v>
      </c>
      <c r="G4758" s="1">
        <v>435</v>
      </c>
      <c r="H4758" s="1">
        <v>0</v>
      </c>
      <c r="I4758" s="1">
        <v>0</v>
      </c>
    </row>
    <row r="4759" spans="1:9" x14ac:dyDescent="0.2">
      <c r="A4759" s="1">
        <v>90300201</v>
      </c>
      <c r="B4759" s="3" t="s">
        <v>27</v>
      </c>
      <c r="C4759" s="1">
        <v>3</v>
      </c>
      <c r="D4759" s="1">
        <v>26</v>
      </c>
      <c r="E4759" s="1">
        <v>367</v>
      </c>
      <c r="F4759" s="1">
        <v>59</v>
      </c>
      <c r="G4759" s="1">
        <v>517</v>
      </c>
      <c r="H4759" s="1">
        <v>0</v>
      </c>
      <c r="I4759" s="1">
        <v>0</v>
      </c>
    </row>
    <row r="4760" spans="1:9" x14ac:dyDescent="0.2">
      <c r="A4760" s="1">
        <v>90400201</v>
      </c>
      <c r="B4760" s="3" t="s">
        <v>27</v>
      </c>
      <c r="C4760" s="1">
        <v>4</v>
      </c>
      <c r="D4760" s="1">
        <v>26</v>
      </c>
      <c r="E4760" s="1">
        <v>427</v>
      </c>
      <c r="F4760" s="1">
        <v>59</v>
      </c>
      <c r="G4760" s="1">
        <v>600</v>
      </c>
      <c r="H4760" s="1">
        <v>0</v>
      </c>
      <c r="I4760" s="1">
        <v>0</v>
      </c>
    </row>
    <row r="4761" spans="1:9" x14ac:dyDescent="0.2">
      <c r="A4761" s="1">
        <v>90500201</v>
      </c>
      <c r="B4761" s="3" t="s">
        <v>27</v>
      </c>
      <c r="C4761" s="1">
        <v>5</v>
      </c>
      <c r="D4761" s="1">
        <v>26</v>
      </c>
      <c r="E4761" s="1">
        <v>487</v>
      </c>
      <c r="F4761" s="1">
        <v>59</v>
      </c>
      <c r="G4761" s="1">
        <v>682</v>
      </c>
      <c r="H4761" s="1">
        <v>0</v>
      </c>
      <c r="I4761" s="1">
        <v>0</v>
      </c>
    </row>
    <row r="4762" spans="1:9" x14ac:dyDescent="0.2">
      <c r="A4762" s="1">
        <v>90600201</v>
      </c>
      <c r="B4762" s="3" t="s">
        <v>27</v>
      </c>
      <c r="C4762" s="1">
        <v>6</v>
      </c>
      <c r="D4762" s="1">
        <v>26</v>
      </c>
      <c r="E4762" s="1">
        <v>547</v>
      </c>
      <c r="F4762" s="1">
        <v>59</v>
      </c>
      <c r="G4762" s="1">
        <v>765</v>
      </c>
      <c r="H4762" s="1">
        <v>0</v>
      </c>
      <c r="I4762" s="1">
        <v>0</v>
      </c>
    </row>
    <row r="4763" spans="1:9" x14ac:dyDescent="0.2">
      <c r="A4763" s="1">
        <v>90700201</v>
      </c>
      <c r="B4763" s="3" t="s">
        <v>27</v>
      </c>
      <c r="C4763" s="1">
        <v>7</v>
      </c>
      <c r="D4763" s="1">
        <v>26</v>
      </c>
      <c r="E4763" s="1">
        <v>607</v>
      </c>
      <c r="F4763" s="1">
        <v>59</v>
      </c>
      <c r="G4763" s="1">
        <v>847</v>
      </c>
      <c r="H4763" s="1">
        <v>0</v>
      </c>
      <c r="I4763" s="1">
        <v>0</v>
      </c>
    </row>
    <row r="4764" spans="1:9" x14ac:dyDescent="0.2">
      <c r="A4764" s="1">
        <v>90800201</v>
      </c>
      <c r="B4764" s="3" t="s">
        <v>27</v>
      </c>
      <c r="C4764" s="1">
        <v>8</v>
      </c>
      <c r="D4764" s="1">
        <v>26</v>
      </c>
      <c r="E4764" s="1">
        <v>667</v>
      </c>
      <c r="F4764" s="1">
        <v>59</v>
      </c>
      <c r="G4764" s="1">
        <v>930</v>
      </c>
      <c r="H4764" s="1">
        <v>0</v>
      </c>
      <c r="I4764" s="1">
        <v>0</v>
      </c>
    </row>
    <row r="4765" spans="1:9" x14ac:dyDescent="0.2">
      <c r="A4765" s="1">
        <v>90900201</v>
      </c>
      <c r="B4765" s="3" t="s">
        <v>27</v>
      </c>
      <c r="C4765" s="1">
        <v>9</v>
      </c>
      <c r="D4765" s="1">
        <v>26</v>
      </c>
      <c r="E4765" s="1">
        <v>727</v>
      </c>
      <c r="F4765" s="1">
        <v>59</v>
      </c>
      <c r="G4765" s="1">
        <v>1012</v>
      </c>
      <c r="H4765" s="1">
        <v>0</v>
      </c>
      <c r="I4765" s="1">
        <v>0</v>
      </c>
    </row>
    <row r="4766" spans="1:9" x14ac:dyDescent="0.2">
      <c r="A4766" s="1">
        <v>91000201</v>
      </c>
      <c r="B4766" s="3" t="s">
        <v>27</v>
      </c>
      <c r="C4766" s="1">
        <v>10</v>
      </c>
      <c r="D4766" s="1">
        <v>26</v>
      </c>
      <c r="E4766" s="1">
        <v>787</v>
      </c>
      <c r="F4766" s="1">
        <v>59</v>
      </c>
      <c r="G4766" s="1">
        <v>1095</v>
      </c>
      <c r="H4766" s="1">
        <v>0</v>
      </c>
      <c r="I4766" s="1">
        <v>0</v>
      </c>
    </row>
    <row r="4767" spans="1:9" x14ac:dyDescent="0.2">
      <c r="A4767" s="1">
        <v>91100201</v>
      </c>
      <c r="B4767" s="3" t="s">
        <v>27</v>
      </c>
      <c r="C4767" s="1">
        <v>11</v>
      </c>
      <c r="D4767" s="1">
        <v>26</v>
      </c>
      <c r="E4767" s="1">
        <v>847</v>
      </c>
      <c r="F4767" s="1">
        <v>59</v>
      </c>
      <c r="G4767" s="1">
        <v>1177</v>
      </c>
      <c r="H4767" s="1">
        <v>0</v>
      </c>
      <c r="I4767" s="1">
        <v>0</v>
      </c>
    </row>
    <row r="4768" spans="1:9" x14ac:dyDescent="0.2">
      <c r="A4768" s="1">
        <v>91200201</v>
      </c>
      <c r="B4768" s="3" t="s">
        <v>27</v>
      </c>
      <c r="C4768" s="1">
        <v>12</v>
      </c>
      <c r="D4768" s="1">
        <v>26</v>
      </c>
      <c r="E4768" s="1">
        <v>907</v>
      </c>
      <c r="F4768" s="1">
        <v>59</v>
      </c>
      <c r="G4768" s="1">
        <v>1260</v>
      </c>
      <c r="H4768" s="1">
        <v>0</v>
      </c>
      <c r="I4768" s="1">
        <v>0</v>
      </c>
    </row>
    <row r="4769" spans="1:9" x14ac:dyDescent="0.2">
      <c r="A4769" s="1">
        <v>91300201</v>
      </c>
      <c r="B4769" s="3" t="s">
        <v>27</v>
      </c>
      <c r="C4769" s="1">
        <v>13</v>
      </c>
      <c r="D4769" s="1">
        <v>26</v>
      </c>
      <c r="E4769" s="1">
        <v>967</v>
      </c>
      <c r="F4769" s="1">
        <v>59</v>
      </c>
      <c r="G4769" s="1">
        <v>1342</v>
      </c>
      <c r="H4769" s="1">
        <v>0</v>
      </c>
      <c r="I4769" s="1">
        <v>0</v>
      </c>
    </row>
    <row r="4770" spans="1:9" x14ac:dyDescent="0.2">
      <c r="A4770" s="1">
        <v>91400201</v>
      </c>
      <c r="B4770" s="3" t="s">
        <v>27</v>
      </c>
      <c r="C4770" s="1">
        <v>14</v>
      </c>
      <c r="D4770" s="1">
        <v>26</v>
      </c>
      <c r="E4770" s="1">
        <v>1027</v>
      </c>
      <c r="F4770" s="1">
        <v>59</v>
      </c>
      <c r="G4770" s="1">
        <v>1425</v>
      </c>
      <c r="H4770" s="1">
        <v>0</v>
      </c>
      <c r="I4770" s="1">
        <v>0</v>
      </c>
    </row>
    <row r="4771" spans="1:9" x14ac:dyDescent="0.2">
      <c r="A4771" s="1">
        <v>91500201</v>
      </c>
      <c r="B4771" s="3" t="s">
        <v>27</v>
      </c>
      <c r="C4771" s="1">
        <v>15</v>
      </c>
      <c r="D4771" s="1">
        <v>26</v>
      </c>
      <c r="E4771" s="1">
        <v>1087</v>
      </c>
      <c r="F4771" s="1">
        <v>59</v>
      </c>
      <c r="G4771" s="1">
        <v>1507</v>
      </c>
      <c r="H4771" s="1">
        <v>0</v>
      </c>
      <c r="I4771" s="1">
        <v>0</v>
      </c>
    </row>
    <row r="4772" spans="1:9" x14ac:dyDescent="0.2">
      <c r="A4772" s="1">
        <v>91600201</v>
      </c>
      <c r="B4772" s="3" t="s">
        <v>27</v>
      </c>
      <c r="C4772" s="1">
        <v>16</v>
      </c>
      <c r="D4772" s="1">
        <v>26</v>
      </c>
      <c r="E4772" s="1">
        <v>1147</v>
      </c>
      <c r="F4772" s="1">
        <v>59</v>
      </c>
      <c r="G4772" s="1">
        <v>1590</v>
      </c>
      <c r="H4772" s="1">
        <v>0</v>
      </c>
      <c r="I4772" s="1">
        <v>0</v>
      </c>
    </row>
    <row r="4773" spans="1:9" x14ac:dyDescent="0.2">
      <c r="A4773" s="1">
        <v>91700201</v>
      </c>
      <c r="B4773" s="3" t="s">
        <v>27</v>
      </c>
      <c r="C4773" s="1">
        <v>17</v>
      </c>
      <c r="D4773" s="1">
        <v>26</v>
      </c>
      <c r="E4773" s="1">
        <v>1207</v>
      </c>
      <c r="F4773" s="1">
        <v>59</v>
      </c>
      <c r="G4773" s="1">
        <v>1672</v>
      </c>
      <c r="H4773" s="1">
        <v>0</v>
      </c>
      <c r="I4773" s="1">
        <v>0</v>
      </c>
    </row>
    <row r="4774" spans="1:9" x14ac:dyDescent="0.2">
      <c r="A4774" s="1">
        <v>91800201</v>
      </c>
      <c r="B4774" s="3" t="s">
        <v>27</v>
      </c>
      <c r="C4774" s="1">
        <v>18</v>
      </c>
      <c r="D4774" s="1">
        <v>26</v>
      </c>
      <c r="E4774" s="1">
        <v>1267</v>
      </c>
      <c r="F4774" s="1">
        <v>59</v>
      </c>
      <c r="G4774" s="1">
        <v>1755</v>
      </c>
      <c r="H4774" s="1">
        <v>0</v>
      </c>
      <c r="I4774" s="1">
        <v>0</v>
      </c>
    </row>
    <row r="4775" spans="1:9" x14ac:dyDescent="0.2">
      <c r="A4775" s="1">
        <v>91900201</v>
      </c>
      <c r="B4775" s="3" t="s">
        <v>27</v>
      </c>
      <c r="C4775" s="1">
        <v>19</v>
      </c>
      <c r="D4775" s="1">
        <v>26</v>
      </c>
      <c r="E4775" s="1">
        <v>1327</v>
      </c>
      <c r="F4775" s="1">
        <v>59</v>
      </c>
      <c r="G4775" s="1">
        <v>1837</v>
      </c>
      <c r="H4775" s="1">
        <v>0</v>
      </c>
      <c r="I4775" s="1">
        <v>0</v>
      </c>
    </row>
    <row r="4776" spans="1:9" x14ac:dyDescent="0.2">
      <c r="A4776" s="1">
        <v>92000201</v>
      </c>
      <c r="B4776" s="3" t="s">
        <v>27</v>
      </c>
      <c r="C4776" s="1">
        <v>20</v>
      </c>
      <c r="D4776" s="1">
        <v>26</v>
      </c>
      <c r="E4776" s="1">
        <v>1387</v>
      </c>
      <c r="F4776" s="1">
        <v>59</v>
      </c>
      <c r="G4776" s="1">
        <v>1920</v>
      </c>
      <c r="H4776" s="1">
        <v>0</v>
      </c>
      <c r="I4776" s="1">
        <v>0</v>
      </c>
    </row>
    <row r="4777" spans="1:9" x14ac:dyDescent="0.2">
      <c r="A4777" s="1">
        <v>92100201</v>
      </c>
      <c r="B4777" s="3" t="s">
        <v>27</v>
      </c>
      <c r="C4777" s="1">
        <v>21</v>
      </c>
      <c r="D4777" s="1">
        <v>26</v>
      </c>
      <c r="E4777" s="1">
        <v>1447</v>
      </c>
      <c r="F4777" s="1">
        <v>59</v>
      </c>
      <c r="G4777" s="1">
        <v>2002</v>
      </c>
      <c r="H4777" s="1">
        <v>0</v>
      </c>
      <c r="I4777" s="1">
        <v>0</v>
      </c>
    </row>
    <row r="4778" spans="1:9" x14ac:dyDescent="0.2">
      <c r="A4778" s="1">
        <v>92200201</v>
      </c>
      <c r="B4778" s="3" t="s">
        <v>27</v>
      </c>
      <c r="C4778" s="1">
        <v>22</v>
      </c>
      <c r="D4778" s="1">
        <v>26</v>
      </c>
      <c r="E4778" s="1">
        <v>1507</v>
      </c>
      <c r="F4778" s="1">
        <v>59</v>
      </c>
      <c r="G4778" s="1">
        <v>2085</v>
      </c>
      <c r="H4778" s="1">
        <v>0</v>
      </c>
      <c r="I4778" s="1">
        <v>0</v>
      </c>
    </row>
    <row r="4779" spans="1:9" x14ac:dyDescent="0.2">
      <c r="A4779" s="1">
        <v>92300201</v>
      </c>
      <c r="B4779" s="3" t="s">
        <v>27</v>
      </c>
      <c r="C4779" s="1">
        <v>23</v>
      </c>
      <c r="D4779" s="1">
        <v>26</v>
      </c>
      <c r="E4779" s="1">
        <v>1567</v>
      </c>
      <c r="F4779" s="1">
        <v>59</v>
      </c>
      <c r="G4779" s="1">
        <v>2167</v>
      </c>
      <c r="H4779" s="1">
        <v>0</v>
      </c>
      <c r="I4779" s="1">
        <v>0</v>
      </c>
    </row>
    <row r="4780" spans="1:9" x14ac:dyDescent="0.2">
      <c r="A4780" s="1">
        <v>92400201</v>
      </c>
      <c r="B4780" s="3" t="s">
        <v>27</v>
      </c>
      <c r="C4780" s="1">
        <v>24</v>
      </c>
      <c r="D4780" s="1">
        <v>26</v>
      </c>
      <c r="E4780" s="1">
        <v>1627</v>
      </c>
      <c r="F4780" s="1">
        <v>59</v>
      </c>
      <c r="G4780" s="1">
        <v>2250</v>
      </c>
      <c r="H4780" s="1">
        <v>0</v>
      </c>
      <c r="I4780" s="1">
        <v>0</v>
      </c>
    </row>
    <row r="4781" spans="1:9" x14ac:dyDescent="0.2">
      <c r="A4781" s="1">
        <v>92500201</v>
      </c>
      <c r="B4781" s="3" t="s">
        <v>27</v>
      </c>
      <c r="C4781" s="1">
        <v>25</v>
      </c>
      <c r="D4781" s="1">
        <v>26</v>
      </c>
      <c r="E4781" s="1">
        <v>1687</v>
      </c>
      <c r="F4781" s="1">
        <v>59</v>
      </c>
      <c r="G4781" s="1">
        <v>2332</v>
      </c>
      <c r="H4781" s="1">
        <v>0</v>
      </c>
      <c r="I4781" s="1">
        <v>0</v>
      </c>
    </row>
    <row r="4782" spans="1:9" x14ac:dyDescent="0.2">
      <c r="A4782" s="1">
        <v>92600201</v>
      </c>
      <c r="B4782" s="3" t="s">
        <v>27</v>
      </c>
      <c r="C4782" s="1">
        <v>26</v>
      </c>
      <c r="D4782" s="1">
        <v>26</v>
      </c>
      <c r="E4782" s="1">
        <v>1747</v>
      </c>
      <c r="F4782" s="1">
        <v>59</v>
      </c>
      <c r="G4782" s="1">
        <v>2415</v>
      </c>
      <c r="H4782" s="1">
        <v>0</v>
      </c>
      <c r="I4782" s="1">
        <v>0</v>
      </c>
    </row>
    <row r="4783" spans="1:9" x14ac:dyDescent="0.2">
      <c r="A4783" s="1">
        <v>92700201</v>
      </c>
      <c r="B4783" s="3" t="s">
        <v>27</v>
      </c>
      <c r="C4783" s="1">
        <v>27</v>
      </c>
      <c r="D4783" s="1">
        <v>26</v>
      </c>
      <c r="E4783" s="1">
        <v>1807</v>
      </c>
      <c r="F4783" s="1">
        <v>59</v>
      </c>
      <c r="G4783" s="1">
        <v>2497</v>
      </c>
      <c r="H4783" s="1">
        <v>0</v>
      </c>
      <c r="I4783" s="1">
        <v>0</v>
      </c>
    </row>
    <row r="4784" spans="1:9" x14ac:dyDescent="0.2">
      <c r="A4784" s="1">
        <v>92800201</v>
      </c>
      <c r="B4784" s="3" t="s">
        <v>27</v>
      </c>
      <c r="C4784" s="1">
        <v>28</v>
      </c>
      <c r="D4784" s="1">
        <v>26</v>
      </c>
      <c r="E4784" s="1">
        <v>1867</v>
      </c>
      <c r="F4784" s="1">
        <v>59</v>
      </c>
      <c r="G4784" s="1">
        <v>2580</v>
      </c>
      <c r="H4784" s="1">
        <v>0</v>
      </c>
      <c r="I4784" s="1">
        <v>0</v>
      </c>
    </row>
    <row r="4785" spans="1:9" x14ac:dyDescent="0.2">
      <c r="A4785" s="1">
        <v>92900201</v>
      </c>
      <c r="B4785" s="3" t="s">
        <v>27</v>
      </c>
      <c r="C4785" s="1">
        <v>29</v>
      </c>
      <c r="D4785" s="1">
        <v>26</v>
      </c>
      <c r="E4785" s="1">
        <v>1927</v>
      </c>
      <c r="F4785" s="1">
        <v>59</v>
      </c>
      <c r="G4785" s="1">
        <v>2662</v>
      </c>
      <c r="H4785" s="1">
        <v>0</v>
      </c>
      <c r="I4785" s="1">
        <v>0</v>
      </c>
    </row>
    <row r="4786" spans="1:9" x14ac:dyDescent="0.2">
      <c r="A4786" s="1">
        <v>93000201</v>
      </c>
      <c r="B4786" s="3" t="s">
        <v>27</v>
      </c>
      <c r="C4786" s="1">
        <v>30</v>
      </c>
      <c r="D4786" s="1">
        <v>26</v>
      </c>
      <c r="E4786" s="1">
        <v>1987</v>
      </c>
      <c r="F4786" s="1">
        <v>59</v>
      </c>
      <c r="G4786" s="1">
        <v>2745</v>
      </c>
      <c r="H4786" s="1">
        <v>0</v>
      </c>
      <c r="I4786" s="1">
        <v>0</v>
      </c>
    </row>
    <row r="4787" spans="1:9" x14ac:dyDescent="0.2">
      <c r="A4787" s="1">
        <v>93100201</v>
      </c>
      <c r="B4787" s="3" t="s">
        <v>27</v>
      </c>
      <c r="C4787" s="1">
        <v>31</v>
      </c>
      <c r="D4787" s="1">
        <v>26</v>
      </c>
      <c r="E4787" s="1">
        <v>2047</v>
      </c>
      <c r="F4787" s="1">
        <v>59</v>
      </c>
      <c r="G4787" s="1">
        <v>2827</v>
      </c>
      <c r="H4787" s="1">
        <v>0</v>
      </c>
      <c r="I4787" s="1">
        <v>0</v>
      </c>
    </row>
    <row r="4788" spans="1:9" x14ac:dyDescent="0.2">
      <c r="A4788" s="1">
        <v>93200201</v>
      </c>
      <c r="B4788" s="3" t="s">
        <v>27</v>
      </c>
      <c r="C4788" s="1">
        <v>32</v>
      </c>
      <c r="D4788" s="1">
        <v>26</v>
      </c>
      <c r="E4788" s="1">
        <v>2107</v>
      </c>
      <c r="F4788" s="1">
        <v>59</v>
      </c>
      <c r="G4788" s="1">
        <v>2910</v>
      </c>
      <c r="H4788" s="1">
        <v>0</v>
      </c>
      <c r="I4788" s="1">
        <v>0</v>
      </c>
    </row>
    <row r="4789" spans="1:9" x14ac:dyDescent="0.2">
      <c r="A4789" s="1">
        <v>93300201</v>
      </c>
      <c r="B4789" s="3" t="s">
        <v>27</v>
      </c>
      <c r="C4789" s="1">
        <v>33</v>
      </c>
      <c r="D4789" s="1">
        <v>26</v>
      </c>
      <c r="E4789" s="1">
        <v>2167</v>
      </c>
      <c r="F4789" s="1">
        <v>59</v>
      </c>
      <c r="G4789" s="1">
        <v>2992</v>
      </c>
      <c r="H4789" s="1">
        <v>0</v>
      </c>
      <c r="I4789" s="1">
        <v>0</v>
      </c>
    </row>
    <row r="4790" spans="1:9" x14ac:dyDescent="0.2">
      <c r="A4790" s="1">
        <v>93400201</v>
      </c>
      <c r="B4790" s="3" t="s">
        <v>27</v>
      </c>
      <c r="C4790" s="1">
        <v>34</v>
      </c>
      <c r="D4790" s="1">
        <v>26</v>
      </c>
      <c r="E4790" s="1">
        <v>2227</v>
      </c>
      <c r="F4790" s="1">
        <v>59</v>
      </c>
      <c r="G4790" s="1">
        <v>3075</v>
      </c>
      <c r="H4790" s="1">
        <v>0</v>
      </c>
      <c r="I4790" s="1">
        <v>0</v>
      </c>
    </row>
    <row r="4791" spans="1:9" x14ac:dyDescent="0.2">
      <c r="A4791" s="1">
        <v>93500201</v>
      </c>
      <c r="B4791" s="3" t="s">
        <v>27</v>
      </c>
      <c r="C4791" s="1">
        <v>35</v>
      </c>
      <c r="D4791" s="1">
        <v>26</v>
      </c>
      <c r="E4791" s="1">
        <v>2287</v>
      </c>
      <c r="F4791" s="1">
        <v>59</v>
      </c>
      <c r="G4791" s="1">
        <v>3157</v>
      </c>
      <c r="H4791" s="1">
        <v>0</v>
      </c>
      <c r="I4791" s="1">
        <v>0</v>
      </c>
    </row>
    <row r="4792" spans="1:9" x14ac:dyDescent="0.2">
      <c r="A4792" s="1">
        <v>93600201</v>
      </c>
      <c r="B4792" s="3" t="s">
        <v>27</v>
      </c>
      <c r="C4792" s="1">
        <v>36</v>
      </c>
      <c r="D4792" s="1">
        <v>26</v>
      </c>
      <c r="E4792" s="1">
        <v>2347</v>
      </c>
      <c r="F4792" s="1">
        <v>59</v>
      </c>
      <c r="G4792" s="1">
        <v>3240</v>
      </c>
      <c r="H4792" s="1">
        <v>0</v>
      </c>
      <c r="I4792" s="1">
        <v>0</v>
      </c>
    </row>
    <row r="4793" spans="1:9" x14ac:dyDescent="0.2">
      <c r="A4793" s="1">
        <v>93700201</v>
      </c>
      <c r="B4793" s="3" t="s">
        <v>27</v>
      </c>
      <c r="C4793" s="1">
        <v>37</v>
      </c>
      <c r="D4793" s="1">
        <v>26</v>
      </c>
      <c r="E4793" s="1">
        <v>2407</v>
      </c>
      <c r="F4793" s="1">
        <v>59</v>
      </c>
      <c r="G4793" s="1">
        <v>3322</v>
      </c>
      <c r="H4793" s="1">
        <v>0</v>
      </c>
      <c r="I4793" s="1">
        <v>0</v>
      </c>
    </row>
    <row r="4794" spans="1:9" x14ac:dyDescent="0.2">
      <c r="A4794" s="1">
        <v>93800201</v>
      </c>
      <c r="B4794" s="3" t="s">
        <v>27</v>
      </c>
      <c r="C4794" s="1">
        <v>38</v>
      </c>
      <c r="D4794" s="1">
        <v>26</v>
      </c>
      <c r="E4794" s="1">
        <v>2467</v>
      </c>
      <c r="F4794" s="1">
        <v>59</v>
      </c>
      <c r="G4794" s="1">
        <v>3405</v>
      </c>
      <c r="H4794" s="1">
        <v>0</v>
      </c>
      <c r="I4794" s="1">
        <v>0</v>
      </c>
    </row>
    <row r="4795" spans="1:9" x14ac:dyDescent="0.2">
      <c r="A4795" s="1">
        <v>93900201</v>
      </c>
      <c r="B4795" s="3" t="s">
        <v>27</v>
      </c>
      <c r="C4795" s="1">
        <v>39</v>
      </c>
      <c r="D4795" s="1">
        <v>26</v>
      </c>
      <c r="E4795" s="1">
        <v>2527</v>
      </c>
      <c r="F4795" s="1">
        <v>59</v>
      </c>
      <c r="G4795" s="1">
        <v>3487</v>
      </c>
      <c r="H4795" s="1">
        <v>0</v>
      </c>
      <c r="I4795" s="1">
        <v>0</v>
      </c>
    </row>
    <row r="4796" spans="1:9" x14ac:dyDescent="0.2">
      <c r="A4796" s="1">
        <v>94000201</v>
      </c>
      <c r="B4796" s="3" t="s">
        <v>27</v>
      </c>
      <c r="C4796" s="1">
        <v>40</v>
      </c>
      <c r="D4796" s="1">
        <v>26</v>
      </c>
      <c r="E4796" s="1">
        <v>2587</v>
      </c>
      <c r="F4796" s="1">
        <v>59</v>
      </c>
      <c r="G4796" s="1">
        <v>3570</v>
      </c>
      <c r="H4796" s="1">
        <v>0</v>
      </c>
      <c r="I4796" s="1">
        <v>0</v>
      </c>
    </row>
    <row r="4797" spans="1:9" x14ac:dyDescent="0.2">
      <c r="A4797" s="1">
        <v>94100201</v>
      </c>
      <c r="B4797" s="3" t="s">
        <v>27</v>
      </c>
      <c r="C4797" s="1">
        <v>41</v>
      </c>
      <c r="D4797" s="1">
        <v>26</v>
      </c>
      <c r="E4797" s="1">
        <v>2647</v>
      </c>
      <c r="F4797" s="1">
        <v>59</v>
      </c>
      <c r="G4797" s="1">
        <v>3652</v>
      </c>
      <c r="H4797" s="1">
        <v>0</v>
      </c>
      <c r="I4797" s="1">
        <v>0</v>
      </c>
    </row>
    <row r="4798" spans="1:9" x14ac:dyDescent="0.2">
      <c r="A4798" s="1">
        <v>94200201</v>
      </c>
      <c r="B4798" s="3" t="s">
        <v>27</v>
      </c>
      <c r="C4798" s="1">
        <v>42</v>
      </c>
      <c r="D4798" s="1">
        <v>26</v>
      </c>
      <c r="E4798" s="1">
        <v>2707</v>
      </c>
      <c r="F4798" s="1">
        <v>59</v>
      </c>
      <c r="G4798" s="1">
        <v>3735</v>
      </c>
      <c r="H4798" s="1">
        <v>0</v>
      </c>
      <c r="I4798" s="1">
        <v>0</v>
      </c>
    </row>
    <row r="4799" spans="1:9" x14ac:dyDescent="0.2">
      <c r="A4799" s="1">
        <v>94300201</v>
      </c>
      <c r="B4799" s="3" t="s">
        <v>27</v>
      </c>
      <c r="C4799" s="1">
        <v>43</v>
      </c>
      <c r="D4799" s="1">
        <v>26</v>
      </c>
      <c r="E4799" s="1">
        <v>2767</v>
      </c>
      <c r="F4799" s="1">
        <v>59</v>
      </c>
      <c r="G4799" s="1">
        <v>3817</v>
      </c>
      <c r="H4799" s="1">
        <v>0</v>
      </c>
      <c r="I4799" s="1">
        <v>0</v>
      </c>
    </row>
    <row r="4800" spans="1:9" x14ac:dyDescent="0.2">
      <c r="A4800" s="1">
        <v>94400201</v>
      </c>
      <c r="B4800" s="3" t="s">
        <v>27</v>
      </c>
      <c r="C4800" s="1">
        <v>44</v>
      </c>
      <c r="D4800" s="1">
        <v>26</v>
      </c>
      <c r="E4800" s="1">
        <v>2827</v>
      </c>
      <c r="F4800" s="1">
        <v>59</v>
      </c>
      <c r="G4800" s="1">
        <v>3900</v>
      </c>
      <c r="H4800" s="1">
        <v>0</v>
      </c>
      <c r="I4800" s="1">
        <v>0</v>
      </c>
    </row>
    <row r="4801" spans="1:9" x14ac:dyDescent="0.2">
      <c r="A4801" s="1">
        <v>94500201</v>
      </c>
      <c r="B4801" s="3" t="s">
        <v>27</v>
      </c>
      <c r="C4801" s="1">
        <v>45</v>
      </c>
      <c r="D4801" s="1">
        <v>26</v>
      </c>
      <c r="E4801" s="1">
        <v>2887</v>
      </c>
      <c r="F4801" s="1">
        <v>59</v>
      </c>
      <c r="G4801" s="1">
        <v>3982</v>
      </c>
      <c r="H4801" s="1">
        <v>0</v>
      </c>
      <c r="I4801" s="1">
        <v>0</v>
      </c>
    </row>
    <row r="4802" spans="1:9" x14ac:dyDescent="0.2">
      <c r="A4802" s="1">
        <v>94600201</v>
      </c>
      <c r="B4802" s="3" t="s">
        <v>27</v>
      </c>
      <c r="C4802" s="1">
        <v>46</v>
      </c>
      <c r="D4802" s="1">
        <v>26</v>
      </c>
      <c r="E4802" s="1">
        <v>2947</v>
      </c>
      <c r="F4802" s="1">
        <v>59</v>
      </c>
      <c r="G4802" s="1">
        <v>4065</v>
      </c>
      <c r="H4802" s="1">
        <v>0</v>
      </c>
      <c r="I4802" s="1">
        <v>0</v>
      </c>
    </row>
    <row r="4803" spans="1:9" x14ac:dyDescent="0.2">
      <c r="A4803" s="1">
        <v>94700201</v>
      </c>
      <c r="B4803" s="3" t="s">
        <v>27</v>
      </c>
      <c r="C4803" s="1">
        <v>47</v>
      </c>
      <c r="D4803" s="1">
        <v>26</v>
      </c>
      <c r="E4803" s="1">
        <v>3007</v>
      </c>
      <c r="F4803" s="1">
        <v>59</v>
      </c>
      <c r="G4803" s="1">
        <v>4147</v>
      </c>
      <c r="H4803" s="1">
        <v>0</v>
      </c>
      <c r="I4803" s="1">
        <v>0</v>
      </c>
    </row>
    <row r="4804" spans="1:9" x14ac:dyDescent="0.2">
      <c r="A4804" s="1">
        <v>94800201</v>
      </c>
      <c r="B4804" s="3" t="s">
        <v>27</v>
      </c>
      <c r="C4804" s="1">
        <v>48</v>
      </c>
      <c r="D4804" s="1">
        <v>26</v>
      </c>
      <c r="E4804" s="1">
        <v>3067</v>
      </c>
      <c r="F4804" s="1">
        <v>59</v>
      </c>
      <c r="G4804" s="1">
        <v>4230</v>
      </c>
      <c r="H4804" s="1">
        <v>0</v>
      </c>
      <c r="I4804" s="1">
        <v>0</v>
      </c>
    </row>
    <row r="4805" spans="1:9" x14ac:dyDescent="0.2">
      <c r="A4805" s="1">
        <v>94900201</v>
      </c>
      <c r="B4805" s="3" t="s">
        <v>27</v>
      </c>
      <c r="C4805" s="1">
        <v>49</v>
      </c>
      <c r="D4805" s="1">
        <v>26</v>
      </c>
      <c r="E4805" s="1">
        <v>3127</v>
      </c>
      <c r="F4805" s="1">
        <v>59</v>
      </c>
      <c r="G4805" s="1">
        <v>4312</v>
      </c>
      <c r="H4805" s="1">
        <v>0</v>
      </c>
      <c r="I4805" s="1">
        <v>0</v>
      </c>
    </row>
    <row r="4806" spans="1:9" x14ac:dyDescent="0.2">
      <c r="A4806" s="1">
        <v>95000201</v>
      </c>
      <c r="B4806" s="3" t="s">
        <v>27</v>
      </c>
      <c r="C4806" s="1">
        <v>50</v>
      </c>
      <c r="D4806" s="1">
        <v>26</v>
      </c>
      <c r="E4806" s="1">
        <v>3187</v>
      </c>
      <c r="F4806" s="1">
        <v>59</v>
      </c>
      <c r="G4806" s="1">
        <v>4395</v>
      </c>
      <c r="H4806" s="1">
        <v>0</v>
      </c>
      <c r="I4806" s="1">
        <v>0</v>
      </c>
    </row>
    <row r="4807" spans="1:9" x14ac:dyDescent="0.2">
      <c r="A4807" s="1">
        <v>90100202</v>
      </c>
      <c r="B4807" s="3" t="s">
        <v>27</v>
      </c>
      <c r="C4807" s="1">
        <v>1</v>
      </c>
      <c r="D4807" s="1">
        <v>26</v>
      </c>
      <c r="E4807" s="1">
        <v>412</v>
      </c>
      <c r="F4807" s="1">
        <v>59</v>
      </c>
      <c r="G4807" s="1">
        <v>585</v>
      </c>
      <c r="H4807" s="1">
        <v>0</v>
      </c>
      <c r="I4807" s="1">
        <v>0</v>
      </c>
    </row>
    <row r="4808" spans="1:9" x14ac:dyDescent="0.2">
      <c r="A4808" s="1">
        <v>90200202</v>
      </c>
      <c r="B4808" s="3" t="s">
        <v>27</v>
      </c>
      <c r="C4808" s="1">
        <v>2</v>
      </c>
      <c r="D4808" s="1">
        <v>26</v>
      </c>
      <c r="E4808" s="1">
        <v>502</v>
      </c>
      <c r="F4808" s="1">
        <v>59</v>
      </c>
      <c r="G4808" s="1">
        <v>712</v>
      </c>
      <c r="H4808" s="1">
        <v>0</v>
      </c>
      <c r="I4808" s="1">
        <v>0</v>
      </c>
    </row>
    <row r="4809" spans="1:9" x14ac:dyDescent="0.2">
      <c r="A4809" s="1">
        <v>90300202</v>
      </c>
      <c r="B4809" s="3" t="s">
        <v>27</v>
      </c>
      <c r="C4809" s="1">
        <v>3</v>
      </c>
      <c r="D4809" s="1">
        <v>26</v>
      </c>
      <c r="E4809" s="1">
        <v>592</v>
      </c>
      <c r="F4809" s="1">
        <v>59</v>
      </c>
      <c r="G4809" s="1">
        <v>840</v>
      </c>
      <c r="H4809" s="1">
        <v>0</v>
      </c>
      <c r="I4809" s="1">
        <v>0</v>
      </c>
    </row>
    <row r="4810" spans="1:9" x14ac:dyDescent="0.2">
      <c r="A4810" s="1">
        <v>90400202</v>
      </c>
      <c r="B4810" s="3" t="s">
        <v>27</v>
      </c>
      <c r="C4810" s="1">
        <v>4</v>
      </c>
      <c r="D4810" s="1">
        <v>26</v>
      </c>
      <c r="E4810" s="1">
        <v>682</v>
      </c>
      <c r="F4810" s="1">
        <v>59</v>
      </c>
      <c r="G4810" s="1">
        <v>967</v>
      </c>
      <c r="H4810" s="1">
        <v>0</v>
      </c>
      <c r="I4810" s="1">
        <v>0</v>
      </c>
    </row>
    <row r="4811" spans="1:9" x14ac:dyDescent="0.2">
      <c r="A4811" s="1">
        <v>90500202</v>
      </c>
      <c r="B4811" s="3" t="s">
        <v>27</v>
      </c>
      <c r="C4811" s="1">
        <v>5</v>
      </c>
      <c r="D4811" s="1">
        <v>26</v>
      </c>
      <c r="E4811" s="1">
        <v>772</v>
      </c>
      <c r="F4811" s="1">
        <v>59</v>
      </c>
      <c r="G4811" s="1">
        <v>1095</v>
      </c>
      <c r="H4811" s="1">
        <v>0</v>
      </c>
      <c r="I4811" s="1">
        <v>0</v>
      </c>
    </row>
    <row r="4812" spans="1:9" x14ac:dyDescent="0.2">
      <c r="A4812" s="1">
        <v>90600202</v>
      </c>
      <c r="B4812" s="3" t="s">
        <v>27</v>
      </c>
      <c r="C4812" s="1">
        <v>6</v>
      </c>
      <c r="D4812" s="1">
        <v>26</v>
      </c>
      <c r="E4812" s="1">
        <v>862</v>
      </c>
      <c r="F4812" s="1">
        <v>59</v>
      </c>
      <c r="G4812" s="1">
        <v>1222</v>
      </c>
      <c r="H4812" s="1">
        <v>0</v>
      </c>
      <c r="I4812" s="1">
        <v>0</v>
      </c>
    </row>
    <row r="4813" spans="1:9" x14ac:dyDescent="0.2">
      <c r="A4813" s="1">
        <v>90700202</v>
      </c>
      <c r="B4813" s="3" t="s">
        <v>27</v>
      </c>
      <c r="C4813" s="1">
        <v>7</v>
      </c>
      <c r="D4813" s="1">
        <v>26</v>
      </c>
      <c r="E4813" s="1">
        <v>952</v>
      </c>
      <c r="F4813" s="1">
        <v>59</v>
      </c>
      <c r="G4813" s="1">
        <v>1350</v>
      </c>
      <c r="H4813" s="1">
        <v>0</v>
      </c>
      <c r="I4813" s="1">
        <v>0</v>
      </c>
    </row>
    <row r="4814" spans="1:9" x14ac:dyDescent="0.2">
      <c r="A4814" s="1">
        <v>90800202</v>
      </c>
      <c r="B4814" s="3" t="s">
        <v>27</v>
      </c>
      <c r="C4814" s="1">
        <v>8</v>
      </c>
      <c r="D4814" s="1">
        <v>26</v>
      </c>
      <c r="E4814" s="1">
        <v>1042</v>
      </c>
      <c r="F4814" s="1">
        <v>59</v>
      </c>
      <c r="G4814" s="1">
        <v>1477</v>
      </c>
      <c r="H4814" s="1">
        <v>0</v>
      </c>
      <c r="I4814" s="1">
        <v>0</v>
      </c>
    </row>
    <row r="4815" spans="1:9" x14ac:dyDescent="0.2">
      <c r="A4815" s="1">
        <v>90900202</v>
      </c>
      <c r="B4815" s="3" t="s">
        <v>27</v>
      </c>
      <c r="C4815" s="1">
        <v>9</v>
      </c>
      <c r="D4815" s="1">
        <v>26</v>
      </c>
      <c r="E4815" s="1">
        <v>1132</v>
      </c>
      <c r="F4815" s="1">
        <v>59</v>
      </c>
      <c r="G4815" s="1">
        <v>1605</v>
      </c>
      <c r="H4815" s="1">
        <v>0</v>
      </c>
      <c r="I4815" s="1">
        <v>0</v>
      </c>
    </row>
    <row r="4816" spans="1:9" x14ac:dyDescent="0.2">
      <c r="A4816" s="1">
        <v>91000202</v>
      </c>
      <c r="B4816" s="3" t="s">
        <v>27</v>
      </c>
      <c r="C4816" s="1">
        <v>10</v>
      </c>
      <c r="D4816" s="1">
        <v>26</v>
      </c>
      <c r="E4816" s="1">
        <v>1222</v>
      </c>
      <c r="F4816" s="1">
        <v>59</v>
      </c>
      <c r="G4816" s="1">
        <v>1732</v>
      </c>
      <c r="H4816" s="1">
        <v>0</v>
      </c>
      <c r="I4816" s="1">
        <v>0</v>
      </c>
    </row>
    <row r="4817" spans="1:9" x14ac:dyDescent="0.2">
      <c r="A4817" s="1">
        <v>91100202</v>
      </c>
      <c r="B4817" s="3" t="s">
        <v>27</v>
      </c>
      <c r="C4817" s="1">
        <v>11</v>
      </c>
      <c r="D4817" s="1">
        <v>26</v>
      </c>
      <c r="E4817" s="1">
        <v>1312</v>
      </c>
      <c r="F4817" s="1">
        <v>59</v>
      </c>
      <c r="G4817" s="1">
        <v>1860</v>
      </c>
      <c r="H4817" s="1">
        <v>0</v>
      </c>
      <c r="I4817" s="1">
        <v>0</v>
      </c>
    </row>
    <row r="4818" spans="1:9" x14ac:dyDescent="0.2">
      <c r="A4818" s="1">
        <v>91200202</v>
      </c>
      <c r="B4818" s="3" t="s">
        <v>27</v>
      </c>
      <c r="C4818" s="1">
        <v>12</v>
      </c>
      <c r="D4818" s="1">
        <v>26</v>
      </c>
      <c r="E4818" s="1">
        <v>1402</v>
      </c>
      <c r="F4818" s="1">
        <v>59</v>
      </c>
      <c r="G4818" s="1">
        <v>1987</v>
      </c>
      <c r="H4818" s="1">
        <v>0</v>
      </c>
      <c r="I4818" s="1">
        <v>0</v>
      </c>
    </row>
    <row r="4819" spans="1:9" x14ac:dyDescent="0.2">
      <c r="A4819" s="1">
        <v>91300202</v>
      </c>
      <c r="B4819" s="3" t="s">
        <v>27</v>
      </c>
      <c r="C4819" s="1">
        <v>13</v>
      </c>
      <c r="D4819" s="1">
        <v>26</v>
      </c>
      <c r="E4819" s="1">
        <v>1492</v>
      </c>
      <c r="F4819" s="1">
        <v>59</v>
      </c>
      <c r="G4819" s="1">
        <v>2115</v>
      </c>
      <c r="H4819" s="1">
        <v>0</v>
      </c>
      <c r="I4819" s="1">
        <v>0</v>
      </c>
    </row>
    <row r="4820" spans="1:9" x14ac:dyDescent="0.2">
      <c r="A4820" s="1">
        <v>91400202</v>
      </c>
      <c r="B4820" s="3" t="s">
        <v>27</v>
      </c>
      <c r="C4820" s="1">
        <v>14</v>
      </c>
      <c r="D4820" s="1">
        <v>26</v>
      </c>
      <c r="E4820" s="1">
        <v>1582</v>
      </c>
      <c r="F4820" s="1">
        <v>59</v>
      </c>
      <c r="G4820" s="1">
        <v>2242</v>
      </c>
      <c r="H4820" s="1">
        <v>0</v>
      </c>
      <c r="I4820" s="1">
        <v>0</v>
      </c>
    </row>
    <row r="4821" spans="1:9" x14ac:dyDescent="0.2">
      <c r="A4821" s="1">
        <v>91500202</v>
      </c>
      <c r="B4821" s="3" t="s">
        <v>27</v>
      </c>
      <c r="C4821" s="1">
        <v>15</v>
      </c>
      <c r="D4821" s="1">
        <v>26</v>
      </c>
      <c r="E4821" s="1">
        <v>1672</v>
      </c>
      <c r="F4821" s="1">
        <v>59</v>
      </c>
      <c r="G4821" s="1">
        <v>2370</v>
      </c>
      <c r="H4821" s="1">
        <v>0</v>
      </c>
      <c r="I4821" s="1">
        <v>0</v>
      </c>
    </row>
    <row r="4822" spans="1:9" x14ac:dyDescent="0.2">
      <c r="A4822" s="1">
        <v>91600202</v>
      </c>
      <c r="B4822" s="3" t="s">
        <v>27</v>
      </c>
      <c r="C4822" s="1">
        <v>16</v>
      </c>
      <c r="D4822" s="1">
        <v>26</v>
      </c>
      <c r="E4822" s="1">
        <v>1762</v>
      </c>
      <c r="F4822" s="1">
        <v>59</v>
      </c>
      <c r="G4822" s="1">
        <v>2497</v>
      </c>
      <c r="H4822" s="1">
        <v>0</v>
      </c>
      <c r="I4822" s="1">
        <v>0</v>
      </c>
    </row>
    <row r="4823" spans="1:9" x14ac:dyDescent="0.2">
      <c r="A4823" s="1">
        <v>91700202</v>
      </c>
      <c r="B4823" s="3" t="s">
        <v>27</v>
      </c>
      <c r="C4823" s="1">
        <v>17</v>
      </c>
      <c r="D4823" s="1">
        <v>26</v>
      </c>
      <c r="E4823" s="1">
        <v>1852</v>
      </c>
      <c r="F4823" s="1">
        <v>59</v>
      </c>
      <c r="G4823" s="1">
        <v>2625</v>
      </c>
      <c r="H4823" s="1">
        <v>0</v>
      </c>
      <c r="I4823" s="1">
        <v>0</v>
      </c>
    </row>
    <row r="4824" spans="1:9" x14ac:dyDescent="0.2">
      <c r="A4824" s="1">
        <v>91800202</v>
      </c>
      <c r="B4824" s="3" t="s">
        <v>27</v>
      </c>
      <c r="C4824" s="1">
        <v>18</v>
      </c>
      <c r="D4824" s="1">
        <v>26</v>
      </c>
      <c r="E4824" s="1">
        <v>1942</v>
      </c>
      <c r="F4824" s="1">
        <v>59</v>
      </c>
      <c r="G4824" s="1">
        <v>2752</v>
      </c>
      <c r="H4824" s="1">
        <v>0</v>
      </c>
      <c r="I4824" s="1">
        <v>0</v>
      </c>
    </row>
    <row r="4825" spans="1:9" x14ac:dyDescent="0.2">
      <c r="A4825" s="1">
        <v>91900202</v>
      </c>
      <c r="B4825" s="3" t="s">
        <v>27</v>
      </c>
      <c r="C4825" s="1">
        <v>19</v>
      </c>
      <c r="D4825" s="1">
        <v>26</v>
      </c>
      <c r="E4825" s="1">
        <v>2032</v>
      </c>
      <c r="F4825" s="1">
        <v>59</v>
      </c>
      <c r="G4825" s="1">
        <v>2880</v>
      </c>
      <c r="H4825" s="1">
        <v>0</v>
      </c>
      <c r="I4825" s="1">
        <v>0</v>
      </c>
    </row>
    <row r="4826" spans="1:9" x14ac:dyDescent="0.2">
      <c r="A4826" s="1">
        <v>92000202</v>
      </c>
      <c r="B4826" s="3" t="s">
        <v>27</v>
      </c>
      <c r="C4826" s="1">
        <v>20</v>
      </c>
      <c r="D4826" s="1">
        <v>26</v>
      </c>
      <c r="E4826" s="1">
        <v>2122</v>
      </c>
      <c r="F4826" s="1">
        <v>59</v>
      </c>
      <c r="G4826" s="1">
        <v>3007</v>
      </c>
      <c r="H4826" s="1">
        <v>0</v>
      </c>
      <c r="I4826" s="1">
        <v>0</v>
      </c>
    </row>
    <row r="4827" spans="1:9" x14ac:dyDescent="0.2">
      <c r="A4827" s="1">
        <v>92100202</v>
      </c>
      <c r="B4827" s="3" t="s">
        <v>27</v>
      </c>
      <c r="C4827" s="1">
        <v>21</v>
      </c>
      <c r="D4827" s="1">
        <v>26</v>
      </c>
      <c r="E4827" s="1">
        <v>2212</v>
      </c>
      <c r="F4827" s="1">
        <v>59</v>
      </c>
      <c r="G4827" s="1">
        <v>3135</v>
      </c>
      <c r="H4827" s="1">
        <v>0</v>
      </c>
      <c r="I4827" s="1">
        <v>0</v>
      </c>
    </row>
    <row r="4828" spans="1:9" x14ac:dyDescent="0.2">
      <c r="A4828" s="1">
        <v>92200202</v>
      </c>
      <c r="B4828" s="3" t="s">
        <v>27</v>
      </c>
      <c r="C4828" s="1">
        <v>22</v>
      </c>
      <c r="D4828" s="1">
        <v>26</v>
      </c>
      <c r="E4828" s="1">
        <v>2302</v>
      </c>
      <c r="F4828" s="1">
        <v>59</v>
      </c>
      <c r="G4828" s="1">
        <v>3262</v>
      </c>
      <c r="H4828" s="1">
        <v>0</v>
      </c>
      <c r="I4828" s="1">
        <v>0</v>
      </c>
    </row>
    <row r="4829" spans="1:9" x14ac:dyDescent="0.2">
      <c r="A4829" s="1">
        <v>92300202</v>
      </c>
      <c r="B4829" s="3" t="s">
        <v>27</v>
      </c>
      <c r="C4829" s="1">
        <v>23</v>
      </c>
      <c r="D4829" s="1">
        <v>26</v>
      </c>
      <c r="E4829" s="1">
        <v>2392</v>
      </c>
      <c r="F4829" s="1">
        <v>59</v>
      </c>
      <c r="G4829" s="1">
        <v>3390</v>
      </c>
      <c r="H4829" s="1">
        <v>0</v>
      </c>
      <c r="I4829" s="1">
        <v>0</v>
      </c>
    </row>
    <row r="4830" spans="1:9" x14ac:dyDescent="0.2">
      <c r="A4830" s="1">
        <v>92400202</v>
      </c>
      <c r="B4830" s="3" t="s">
        <v>27</v>
      </c>
      <c r="C4830" s="1">
        <v>24</v>
      </c>
      <c r="D4830" s="1">
        <v>26</v>
      </c>
      <c r="E4830" s="1">
        <v>2482</v>
      </c>
      <c r="F4830" s="1">
        <v>59</v>
      </c>
      <c r="G4830" s="1">
        <v>3517</v>
      </c>
      <c r="H4830" s="1">
        <v>0</v>
      </c>
      <c r="I4830" s="1">
        <v>0</v>
      </c>
    </row>
    <row r="4831" spans="1:9" x14ac:dyDescent="0.2">
      <c r="A4831" s="1">
        <v>92500202</v>
      </c>
      <c r="B4831" s="3" t="s">
        <v>27</v>
      </c>
      <c r="C4831" s="1">
        <v>25</v>
      </c>
      <c r="D4831" s="1">
        <v>26</v>
      </c>
      <c r="E4831" s="1">
        <v>2572</v>
      </c>
      <c r="F4831" s="1">
        <v>59</v>
      </c>
      <c r="G4831" s="1">
        <v>3645</v>
      </c>
      <c r="H4831" s="1">
        <v>0</v>
      </c>
      <c r="I4831" s="1">
        <v>0</v>
      </c>
    </row>
    <row r="4832" spans="1:9" x14ac:dyDescent="0.2">
      <c r="A4832" s="1">
        <v>92600202</v>
      </c>
      <c r="B4832" s="3" t="s">
        <v>27</v>
      </c>
      <c r="C4832" s="1">
        <v>26</v>
      </c>
      <c r="D4832" s="1">
        <v>26</v>
      </c>
      <c r="E4832" s="1">
        <v>2662</v>
      </c>
      <c r="F4832" s="1">
        <v>59</v>
      </c>
      <c r="G4832" s="1">
        <v>3772</v>
      </c>
      <c r="H4832" s="1">
        <v>0</v>
      </c>
      <c r="I4832" s="1">
        <v>0</v>
      </c>
    </row>
    <row r="4833" spans="1:9" x14ac:dyDescent="0.2">
      <c r="A4833" s="1">
        <v>92700202</v>
      </c>
      <c r="B4833" s="3" t="s">
        <v>27</v>
      </c>
      <c r="C4833" s="1">
        <v>27</v>
      </c>
      <c r="D4833" s="1">
        <v>26</v>
      </c>
      <c r="E4833" s="1">
        <v>2752</v>
      </c>
      <c r="F4833" s="1">
        <v>59</v>
      </c>
      <c r="G4833" s="1">
        <v>3900</v>
      </c>
      <c r="H4833" s="1">
        <v>0</v>
      </c>
      <c r="I4833" s="1">
        <v>0</v>
      </c>
    </row>
    <row r="4834" spans="1:9" x14ac:dyDescent="0.2">
      <c r="A4834" s="1">
        <v>92800202</v>
      </c>
      <c r="B4834" s="3" t="s">
        <v>27</v>
      </c>
      <c r="C4834" s="1">
        <v>28</v>
      </c>
      <c r="D4834" s="1">
        <v>26</v>
      </c>
      <c r="E4834" s="1">
        <v>2842</v>
      </c>
      <c r="F4834" s="1">
        <v>59</v>
      </c>
      <c r="G4834" s="1">
        <v>4027</v>
      </c>
      <c r="H4834" s="1">
        <v>0</v>
      </c>
      <c r="I4834" s="1">
        <v>0</v>
      </c>
    </row>
    <row r="4835" spans="1:9" x14ac:dyDescent="0.2">
      <c r="A4835" s="1">
        <v>92900202</v>
      </c>
      <c r="B4835" s="3" t="s">
        <v>27</v>
      </c>
      <c r="C4835" s="1">
        <v>29</v>
      </c>
      <c r="D4835" s="1">
        <v>26</v>
      </c>
      <c r="E4835" s="1">
        <v>2932</v>
      </c>
      <c r="F4835" s="1">
        <v>59</v>
      </c>
      <c r="G4835" s="1">
        <v>4155</v>
      </c>
      <c r="H4835" s="1">
        <v>0</v>
      </c>
      <c r="I4835" s="1">
        <v>0</v>
      </c>
    </row>
    <row r="4836" spans="1:9" x14ac:dyDescent="0.2">
      <c r="A4836" s="1">
        <v>93000202</v>
      </c>
      <c r="B4836" s="3" t="s">
        <v>27</v>
      </c>
      <c r="C4836" s="1">
        <v>30</v>
      </c>
      <c r="D4836" s="1">
        <v>26</v>
      </c>
      <c r="E4836" s="1">
        <v>3022</v>
      </c>
      <c r="F4836" s="1">
        <v>59</v>
      </c>
      <c r="G4836" s="1">
        <v>4282</v>
      </c>
      <c r="H4836" s="1">
        <v>0</v>
      </c>
      <c r="I4836" s="1">
        <v>0</v>
      </c>
    </row>
    <row r="4837" spans="1:9" x14ac:dyDescent="0.2">
      <c r="A4837" s="1">
        <v>93100202</v>
      </c>
      <c r="B4837" s="3" t="s">
        <v>27</v>
      </c>
      <c r="C4837" s="1">
        <v>31</v>
      </c>
      <c r="D4837" s="1">
        <v>26</v>
      </c>
      <c r="E4837" s="1">
        <v>3112</v>
      </c>
      <c r="F4837" s="1">
        <v>59</v>
      </c>
      <c r="G4837" s="1">
        <v>4410</v>
      </c>
      <c r="H4837" s="1">
        <v>0</v>
      </c>
      <c r="I4837" s="1">
        <v>0</v>
      </c>
    </row>
    <row r="4838" spans="1:9" x14ac:dyDescent="0.2">
      <c r="A4838" s="1">
        <v>93200202</v>
      </c>
      <c r="B4838" s="3" t="s">
        <v>27</v>
      </c>
      <c r="C4838" s="1">
        <v>32</v>
      </c>
      <c r="D4838" s="1">
        <v>26</v>
      </c>
      <c r="E4838" s="1">
        <v>3202</v>
      </c>
      <c r="F4838" s="1">
        <v>59</v>
      </c>
      <c r="G4838" s="1">
        <v>4537</v>
      </c>
      <c r="H4838" s="1">
        <v>0</v>
      </c>
      <c r="I4838" s="1">
        <v>0</v>
      </c>
    </row>
    <row r="4839" spans="1:9" x14ac:dyDescent="0.2">
      <c r="A4839" s="1">
        <v>93300202</v>
      </c>
      <c r="B4839" s="3" t="s">
        <v>27</v>
      </c>
      <c r="C4839" s="1">
        <v>33</v>
      </c>
      <c r="D4839" s="1">
        <v>26</v>
      </c>
      <c r="E4839" s="1">
        <v>3292</v>
      </c>
      <c r="F4839" s="1">
        <v>59</v>
      </c>
      <c r="G4839" s="1">
        <v>4665</v>
      </c>
      <c r="H4839" s="1">
        <v>0</v>
      </c>
      <c r="I4839" s="1">
        <v>0</v>
      </c>
    </row>
    <row r="4840" spans="1:9" x14ac:dyDescent="0.2">
      <c r="A4840" s="1">
        <v>93400202</v>
      </c>
      <c r="B4840" s="3" t="s">
        <v>27</v>
      </c>
      <c r="C4840" s="1">
        <v>34</v>
      </c>
      <c r="D4840" s="1">
        <v>26</v>
      </c>
      <c r="E4840" s="1">
        <v>3382</v>
      </c>
      <c r="F4840" s="1">
        <v>59</v>
      </c>
      <c r="G4840" s="1">
        <v>4792</v>
      </c>
      <c r="H4840" s="1">
        <v>0</v>
      </c>
      <c r="I4840" s="1">
        <v>0</v>
      </c>
    </row>
    <row r="4841" spans="1:9" x14ac:dyDescent="0.2">
      <c r="A4841" s="1">
        <v>93500202</v>
      </c>
      <c r="B4841" s="3" t="s">
        <v>27</v>
      </c>
      <c r="C4841" s="1">
        <v>35</v>
      </c>
      <c r="D4841" s="1">
        <v>26</v>
      </c>
      <c r="E4841" s="1">
        <v>3472</v>
      </c>
      <c r="F4841" s="1">
        <v>59</v>
      </c>
      <c r="G4841" s="1">
        <v>4920</v>
      </c>
      <c r="H4841" s="1">
        <v>0</v>
      </c>
      <c r="I4841" s="1">
        <v>0</v>
      </c>
    </row>
    <row r="4842" spans="1:9" x14ac:dyDescent="0.2">
      <c r="A4842" s="1">
        <v>93600202</v>
      </c>
      <c r="B4842" s="3" t="s">
        <v>27</v>
      </c>
      <c r="C4842" s="1">
        <v>36</v>
      </c>
      <c r="D4842" s="1">
        <v>26</v>
      </c>
      <c r="E4842" s="1">
        <v>3562</v>
      </c>
      <c r="F4842" s="1">
        <v>59</v>
      </c>
      <c r="G4842" s="1">
        <v>5047</v>
      </c>
      <c r="H4842" s="1">
        <v>0</v>
      </c>
      <c r="I4842" s="1">
        <v>0</v>
      </c>
    </row>
    <row r="4843" spans="1:9" x14ac:dyDescent="0.2">
      <c r="A4843" s="1">
        <v>93700202</v>
      </c>
      <c r="B4843" s="3" t="s">
        <v>27</v>
      </c>
      <c r="C4843" s="1">
        <v>37</v>
      </c>
      <c r="D4843" s="1">
        <v>26</v>
      </c>
      <c r="E4843" s="1">
        <v>3652</v>
      </c>
      <c r="F4843" s="1">
        <v>59</v>
      </c>
      <c r="G4843" s="1">
        <v>5175</v>
      </c>
      <c r="H4843" s="1">
        <v>0</v>
      </c>
      <c r="I4843" s="1">
        <v>0</v>
      </c>
    </row>
    <row r="4844" spans="1:9" x14ac:dyDescent="0.2">
      <c r="A4844" s="1">
        <v>93800202</v>
      </c>
      <c r="B4844" s="3" t="s">
        <v>27</v>
      </c>
      <c r="C4844" s="1">
        <v>38</v>
      </c>
      <c r="D4844" s="1">
        <v>26</v>
      </c>
      <c r="E4844" s="1">
        <v>3742</v>
      </c>
      <c r="F4844" s="1">
        <v>59</v>
      </c>
      <c r="G4844" s="1">
        <v>5302</v>
      </c>
      <c r="H4844" s="1">
        <v>0</v>
      </c>
      <c r="I4844" s="1">
        <v>0</v>
      </c>
    </row>
    <row r="4845" spans="1:9" x14ac:dyDescent="0.2">
      <c r="A4845" s="1">
        <v>93900202</v>
      </c>
      <c r="B4845" s="3" t="s">
        <v>27</v>
      </c>
      <c r="C4845" s="1">
        <v>39</v>
      </c>
      <c r="D4845" s="1">
        <v>26</v>
      </c>
      <c r="E4845" s="1">
        <v>3832</v>
      </c>
      <c r="F4845" s="1">
        <v>59</v>
      </c>
      <c r="G4845" s="1">
        <v>5430</v>
      </c>
      <c r="H4845" s="1">
        <v>0</v>
      </c>
      <c r="I4845" s="1">
        <v>0</v>
      </c>
    </row>
    <row r="4846" spans="1:9" x14ac:dyDescent="0.2">
      <c r="A4846" s="1">
        <v>94000202</v>
      </c>
      <c r="B4846" s="3" t="s">
        <v>27</v>
      </c>
      <c r="C4846" s="1">
        <v>40</v>
      </c>
      <c r="D4846" s="1">
        <v>26</v>
      </c>
      <c r="E4846" s="1">
        <v>3922</v>
      </c>
      <c r="F4846" s="1">
        <v>59</v>
      </c>
      <c r="G4846" s="1">
        <v>5557</v>
      </c>
      <c r="H4846" s="1">
        <v>0</v>
      </c>
      <c r="I4846" s="1">
        <v>0</v>
      </c>
    </row>
    <row r="4847" spans="1:9" x14ac:dyDescent="0.2">
      <c r="A4847" s="1">
        <v>94100202</v>
      </c>
      <c r="B4847" s="3" t="s">
        <v>27</v>
      </c>
      <c r="C4847" s="1">
        <v>41</v>
      </c>
      <c r="D4847" s="1">
        <v>26</v>
      </c>
      <c r="E4847" s="1">
        <v>4012</v>
      </c>
      <c r="F4847" s="1">
        <v>59</v>
      </c>
      <c r="G4847" s="1">
        <v>5685</v>
      </c>
      <c r="H4847" s="1">
        <v>0</v>
      </c>
      <c r="I4847" s="1">
        <v>0</v>
      </c>
    </row>
    <row r="4848" spans="1:9" x14ac:dyDescent="0.2">
      <c r="A4848" s="1">
        <v>94200202</v>
      </c>
      <c r="B4848" s="3" t="s">
        <v>27</v>
      </c>
      <c r="C4848" s="1">
        <v>42</v>
      </c>
      <c r="D4848" s="1">
        <v>26</v>
      </c>
      <c r="E4848" s="1">
        <v>4102</v>
      </c>
      <c r="F4848" s="1">
        <v>59</v>
      </c>
      <c r="G4848" s="1">
        <v>5812</v>
      </c>
      <c r="H4848" s="1">
        <v>0</v>
      </c>
      <c r="I4848" s="1">
        <v>0</v>
      </c>
    </row>
    <row r="4849" spans="1:9" x14ac:dyDescent="0.2">
      <c r="A4849" s="1">
        <v>94300202</v>
      </c>
      <c r="B4849" s="3" t="s">
        <v>27</v>
      </c>
      <c r="C4849" s="1">
        <v>43</v>
      </c>
      <c r="D4849" s="1">
        <v>26</v>
      </c>
      <c r="E4849" s="1">
        <v>4192</v>
      </c>
      <c r="F4849" s="1">
        <v>59</v>
      </c>
      <c r="G4849" s="1">
        <v>5940</v>
      </c>
      <c r="H4849" s="1">
        <v>0</v>
      </c>
      <c r="I4849" s="1">
        <v>0</v>
      </c>
    </row>
    <row r="4850" spans="1:9" x14ac:dyDescent="0.2">
      <c r="A4850" s="1">
        <v>94400202</v>
      </c>
      <c r="B4850" s="3" t="s">
        <v>27</v>
      </c>
      <c r="C4850" s="1">
        <v>44</v>
      </c>
      <c r="D4850" s="1">
        <v>26</v>
      </c>
      <c r="E4850" s="1">
        <v>4282</v>
      </c>
      <c r="F4850" s="1">
        <v>59</v>
      </c>
      <c r="G4850" s="1">
        <v>6067</v>
      </c>
      <c r="H4850" s="1">
        <v>0</v>
      </c>
      <c r="I4850" s="1">
        <v>0</v>
      </c>
    </row>
    <row r="4851" spans="1:9" x14ac:dyDescent="0.2">
      <c r="A4851" s="1">
        <v>94500202</v>
      </c>
      <c r="B4851" s="3" t="s">
        <v>27</v>
      </c>
      <c r="C4851" s="1">
        <v>45</v>
      </c>
      <c r="D4851" s="1">
        <v>26</v>
      </c>
      <c r="E4851" s="1">
        <v>4372</v>
      </c>
      <c r="F4851" s="1">
        <v>59</v>
      </c>
      <c r="G4851" s="1">
        <v>6195</v>
      </c>
      <c r="H4851" s="1">
        <v>0</v>
      </c>
      <c r="I4851" s="1">
        <v>0</v>
      </c>
    </row>
    <row r="4852" spans="1:9" x14ac:dyDescent="0.2">
      <c r="A4852" s="1">
        <v>94600202</v>
      </c>
      <c r="B4852" s="3" t="s">
        <v>27</v>
      </c>
      <c r="C4852" s="1">
        <v>46</v>
      </c>
      <c r="D4852" s="1">
        <v>26</v>
      </c>
      <c r="E4852" s="1">
        <v>4462</v>
      </c>
      <c r="F4852" s="1">
        <v>59</v>
      </c>
      <c r="G4852" s="1">
        <v>6322</v>
      </c>
      <c r="H4852" s="1">
        <v>0</v>
      </c>
      <c r="I4852" s="1">
        <v>0</v>
      </c>
    </row>
    <row r="4853" spans="1:9" x14ac:dyDescent="0.2">
      <c r="A4853" s="1">
        <v>94700202</v>
      </c>
      <c r="B4853" s="3" t="s">
        <v>27</v>
      </c>
      <c r="C4853" s="1">
        <v>47</v>
      </c>
      <c r="D4853" s="1">
        <v>26</v>
      </c>
      <c r="E4853" s="1">
        <v>4552</v>
      </c>
      <c r="F4853" s="1">
        <v>59</v>
      </c>
      <c r="G4853" s="1">
        <v>6450</v>
      </c>
      <c r="H4853" s="1">
        <v>0</v>
      </c>
      <c r="I4853" s="1">
        <v>0</v>
      </c>
    </row>
    <row r="4854" spans="1:9" x14ac:dyDescent="0.2">
      <c r="A4854" s="1">
        <v>94800202</v>
      </c>
      <c r="B4854" s="3" t="s">
        <v>27</v>
      </c>
      <c r="C4854" s="1">
        <v>48</v>
      </c>
      <c r="D4854" s="1">
        <v>26</v>
      </c>
      <c r="E4854" s="1">
        <v>4642</v>
      </c>
      <c r="F4854" s="1">
        <v>59</v>
      </c>
      <c r="G4854" s="1">
        <v>6577</v>
      </c>
      <c r="H4854" s="1">
        <v>0</v>
      </c>
      <c r="I4854" s="1">
        <v>0</v>
      </c>
    </row>
    <row r="4855" spans="1:9" x14ac:dyDescent="0.2">
      <c r="A4855" s="1">
        <v>94900202</v>
      </c>
      <c r="B4855" s="3" t="s">
        <v>27</v>
      </c>
      <c r="C4855" s="1">
        <v>49</v>
      </c>
      <c r="D4855" s="1">
        <v>26</v>
      </c>
      <c r="E4855" s="1">
        <v>4732</v>
      </c>
      <c r="F4855" s="1">
        <v>59</v>
      </c>
      <c r="G4855" s="1">
        <v>6705</v>
      </c>
      <c r="H4855" s="1">
        <v>0</v>
      </c>
      <c r="I4855" s="1">
        <v>0</v>
      </c>
    </row>
    <row r="4856" spans="1:9" x14ac:dyDescent="0.2">
      <c r="A4856" s="1">
        <v>95000202</v>
      </c>
      <c r="B4856" s="3" t="s">
        <v>27</v>
      </c>
      <c r="C4856" s="1">
        <v>50</v>
      </c>
      <c r="D4856" s="1">
        <v>26</v>
      </c>
      <c r="E4856" s="1">
        <v>4822</v>
      </c>
      <c r="F4856" s="1">
        <v>59</v>
      </c>
      <c r="G4856" s="1">
        <v>6832</v>
      </c>
      <c r="H4856" s="1">
        <v>0</v>
      </c>
      <c r="I4856" s="1">
        <v>0</v>
      </c>
    </row>
    <row r="4857" spans="1:9" x14ac:dyDescent="0.2">
      <c r="A4857" s="1">
        <v>90100203</v>
      </c>
      <c r="B4857" s="3" t="s">
        <v>27</v>
      </c>
      <c r="C4857" s="1">
        <v>1</v>
      </c>
      <c r="D4857" s="1">
        <v>26</v>
      </c>
      <c r="E4857" s="1">
        <v>592</v>
      </c>
      <c r="F4857" s="1">
        <v>59</v>
      </c>
      <c r="G4857" s="1">
        <v>847</v>
      </c>
      <c r="H4857" s="1">
        <v>2250</v>
      </c>
      <c r="I4857" s="1">
        <v>0</v>
      </c>
    </row>
    <row r="4858" spans="1:9" x14ac:dyDescent="0.2">
      <c r="A4858" s="1">
        <v>90200203</v>
      </c>
      <c r="B4858" s="3" t="s">
        <v>27</v>
      </c>
      <c r="C4858" s="1">
        <v>2</v>
      </c>
      <c r="D4858" s="1">
        <v>26</v>
      </c>
      <c r="E4858" s="1">
        <v>712</v>
      </c>
      <c r="F4858" s="1">
        <v>59</v>
      </c>
      <c r="G4858" s="1">
        <v>1012</v>
      </c>
      <c r="H4858" s="1">
        <v>3150</v>
      </c>
      <c r="I4858" s="1">
        <v>2250</v>
      </c>
    </row>
    <row r="4859" spans="1:9" x14ac:dyDescent="0.2">
      <c r="A4859" s="1">
        <v>90300203</v>
      </c>
      <c r="B4859" s="3" t="s">
        <v>27</v>
      </c>
      <c r="C4859" s="1">
        <v>3</v>
      </c>
      <c r="D4859" s="1">
        <v>26</v>
      </c>
      <c r="E4859" s="1">
        <v>832</v>
      </c>
      <c r="F4859" s="1">
        <v>59</v>
      </c>
      <c r="G4859" s="1">
        <v>1177</v>
      </c>
      <c r="H4859" s="1">
        <v>4050</v>
      </c>
      <c r="I4859" s="1">
        <v>5400</v>
      </c>
    </row>
    <row r="4860" spans="1:9" x14ac:dyDescent="0.2">
      <c r="A4860" s="1">
        <v>90400203</v>
      </c>
      <c r="B4860" s="3" t="s">
        <v>27</v>
      </c>
      <c r="C4860" s="1">
        <v>4</v>
      </c>
      <c r="D4860" s="1">
        <v>26</v>
      </c>
      <c r="E4860" s="1">
        <v>952</v>
      </c>
      <c r="F4860" s="1">
        <v>59</v>
      </c>
      <c r="G4860" s="1">
        <v>1342</v>
      </c>
      <c r="H4860" s="1">
        <v>4950</v>
      </c>
      <c r="I4860" s="1">
        <v>9450</v>
      </c>
    </row>
    <row r="4861" spans="1:9" x14ac:dyDescent="0.2">
      <c r="A4861" s="1">
        <v>90500203</v>
      </c>
      <c r="B4861" s="3" t="s">
        <v>27</v>
      </c>
      <c r="C4861" s="1">
        <v>5</v>
      </c>
      <c r="D4861" s="1">
        <v>26</v>
      </c>
      <c r="E4861" s="1">
        <v>1072</v>
      </c>
      <c r="F4861" s="1">
        <v>59</v>
      </c>
      <c r="G4861" s="1">
        <v>1507</v>
      </c>
      <c r="H4861" s="1">
        <v>5850</v>
      </c>
      <c r="I4861" s="1">
        <v>14400</v>
      </c>
    </row>
    <row r="4862" spans="1:9" x14ac:dyDescent="0.2">
      <c r="A4862" s="1">
        <v>90600203</v>
      </c>
      <c r="B4862" s="3" t="s">
        <v>27</v>
      </c>
      <c r="C4862" s="1">
        <v>6</v>
      </c>
      <c r="D4862" s="1">
        <v>26</v>
      </c>
      <c r="E4862" s="1">
        <v>1192</v>
      </c>
      <c r="F4862" s="1">
        <v>59</v>
      </c>
      <c r="G4862" s="1">
        <v>1672</v>
      </c>
      <c r="H4862" s="1">
        <v>7350</v>
      </c>
      <c r="I4862" s="1">
        <v>20250</v>
      </c>
    </row>
    <row r="4863" spans="1:9" x14ac:dyDescent="0.2">
      <c r="A4863" s="1">
        <v>90700203</v>
      </c>
      <c r="B4863" s="3" t="s">
        <v>27</v>
      </c>
      <c r="C4863" s="1">
        <v>7</v>
      </c>
      <c r="D4863" s="1">
        <v>26</v>
      </c>
      <c r="E4863" s="1">
        <v>1312</v>
      </c>
      <c r="F4863" s="1">
        <v>59</v>
      </c>
      <c r="G4863" s="1">
        <v>1837</v>
      </c>
      <c r="H4863" s="1">
        <v>8850</v>
      </c>
      <c r="I4863" s="1">
        <v>27600</v>
      </c>
    </row>
    <row r="4864" spans="1:9" x14ac:dyDescent="0.2">
      <c r="A4864" s="1">
        <v>90800203</v>
      </c>
      <c r="B4864" s="3" t="s">
        <v>27</v>
      </c>
      <c r="C4864" s="1">
        <v>8</v>
      </c>
      <c r="D4864" s="1">
        <v>26</v>
      </c>
      <c r="E4864" s="1">
        <v>1432</v>
      </c>
      <c r="F4864" s="1">
        <v>59</v>
      </c>
      <c r="G4864" s="1">
        <v>2002</v>
      </c>
      <c r="H4864" s="1">
        <v>10350</v>
      </c>
      <c r="I4864" s="1">
        <v>36450</v>
      </c>
    </row>
    <row r="4865" spans="1:9" x14ac:dyDescent="0.2">
      <c r="A4865" s="1">
        <v>90900203</v>
      </c>
      <c r="B4865" s="3" t="s">
        <v>27</v>
      </c>
      <c r="C4865" s="1">
        <v>9</v>
      </c>
      <c r="D4865" s="1">
        <v>26</v>
      </c>
      <c r="E4865" s="1">
        <v>1552</v>
      </c>
      <c r="F4865" s="1">
        <v>59</v>
      </c>
      <c r="G4865" s="1">
        <v>2167</v>
      </c>
      <c r="H4865" s="1">
        <v>11850</v>
      </c>
      <c r="I4865" s="1">
        <v>46800</v>
      </c>
    </row>
    <row r="4866" spans="1:9" x14ac:dyDescent="0.2">
      <c r="A4866" s="1">
        <v>91000203</v>
      </c>
      <c r="B4866" s="3" t="s">
        <v>27</v>
      </c>
      <c r="C4866" s="1">
        <v>10</v>
      </c>
      <c r="D4866" s="1">
        <v>26</v>
      </c>
      <c r="E4866" s="1">
        <v>1672</v>
      </c>
      <c r="F4866" s="1">
        <v>59</v>
      </c>
      <c r="G4866" s="1">
        <v>2332</v>
      </c>
      <c r="H4866" s="1">
        <v>14250</v>
      </c>
      <c r="I4866" s="1">
        <v>58650</v>
      </c>
    </row>
    <row r="4867" spans="1:9" x14ac:dyDescent="0.2">
      <c r="A4867" s="1">
        <v>91100203</v>
      </c>
      <c r="B4867" s="3" t="s">
        <v>27</v>
      </c>
      <c r="C4867" s="1">
        <v>11</v>
      </c>
      <c r="D4867" s="1">
        <v>26</v>
      </c>
      <c r="E4867" s="1">
        <v>1792</v>
      </c>
      <c r="F4867" s="1">
        <v>59</v>
      </c>
      <c r="G4867" s="1">
        <v>2497</v>
      </c>
      <c r="H4867" s="1">
        <v>16650</v>
      </c>
      <c r="I4867" s="1">
        <v>72900</v>
      </c>
    </row>
    <row r="4868" spans="1:9" x14ac:dyDescent="0.2">
      <c r="A4868" s="1">
        <v>91200203</v>
      </c>
      <c r="B4868" s="3" t="s">
        <v>27</v>
      </c>
      <c r="C4868" s="1">
        <v>12</v>
      </c>
      <c r="D4868" s="1">
        <v>26</v>
      </c>
      <c r="E4868" s="1">
        <v>1912</v>
      </c>
      <c r="F4868" s="1">
        <v>59</v>
      </c>
      <c r="G4868" s="1">
        <v>2662</v>
      </c>
      <c r="H4868" s="1">
        <v>19050</v>
      </c>
      <c r="I4868" s="1">
        <v>89550</v>
      </c>
    </row>
    <row r="4869" spans="1:9" x14ac:dyDescent="0.2">
      <c r="A4869" s="1">
        <v>91300203</v>
      </c>
      <c r="B4869" s="3" t="s">
        <v>27</v>
      </c>
      <c r="C4869" s="1">
        <v>13</v>
      </c>
      <c r="D4869" s="1">
        <v>26</v>
      </c>
      <c r="E4869" s="1">
        <v>2032</v>
      </c>
      <c r="F4869" s="1">
        <v>59</v>
      </c>
      <c r="G4869" s="1">
        <v>2827</v>
      </c>
      <c r="H4869" s="1">
        <v>21450</v>
      </c>
      <c r="I4869" s="1">
        <v>108600</v>
      </c>
    </row>
    <row r="4870" spans="1:9" x14ac:dyDescent="0.2">
      <c r="A4870" s="1">
        <v>91400203</v>
      </c>
      <c r="B4870" s="3" t="s">
        <v>27</v>
      </c>
      <c r="C4870" s="1">
        <v>14</v>
      </c>
      <c r="D4870" s="1">
        <v>26</v>
      </c>
      <c r="E4870" s="1">
        <v>2152</v>
      </c>
      <c r="F4870" s="1">
        <v>59</v>
      </c>
      <c r="G4870" s="1">
        <v>2992</v>
      </c>
      <c r="H4870" s="1">
        <v>25050</v>
      </c>
      <c r="I4870" s="1">
        <v>130050</v>
      </c>
    </row>
    <row r="4871" spans="1:9" x14ac:dyDescent="0.2">
      <c r="A4871" s="1">
        <v>91500203</v>
      </c>
      <c r="B4871" s="3" t="s">
        <v>27</v>
      </c>
      <c r="C4871" s="1">
        <v>15</v>
      </c>
      <c r="D4871" s="1">
        <v>26</v>
      </c>
      <c r="E4871" s="1">
        <v>2272</v>
      </c>
      <c r="F4871" s="1">
        <v>59</v>
      </c>
      <c r="G4871" s="1">
        <v>3157</v>
      </c>
      <c r="H4871" s="1">
        <v>28650</v>
      </c>
      <c r="I4871" s="1">
        <v>155100</v>
      </c>
    </row>
    <row r="4872" spans="1:9" x14ac:dyDescent="0.2">
      <c r="A4872" s="1">
        <v>91600203</v>
      </c>
      <c r="B4872" s="3" t="s">
        <v>27</v>
      </c>
      <c r="C4872" s="1">
        <v>16</v>
      </c>
      <c r="D4872" s="1">
        <v>26</v>
      </c>
      <c r="E4872" s="1">
        <v>2392</v>
      </c>
      <c r="F4872" s="1">
        <v>59</v>
      </c>
      <c r="G4872" s="1">
        <v>3322</v>
      </c>
      <c r="H4872" s="1">
        <v>32250</v>
      </c>
      <c r="I4872" s="1">
        <v>183750</v>
      </c>
    </row>
    <row r="4873" spans="1:9" x14ac:dyDescent="0.2">
      <c r="A4873" s="1">
        <v>91700203</v>
      </c>
      <c r="B4873" s="3" t="s">
        <v>27</v>
      </c>
      <c r="C4873" s="1">
        <v>17</v>
      </c>
      <c r="D4873" s="1">
        <v>26</v>
      </c>
      <c r="E4873" s="1">
        <v>2512</v>
      </c>
      <c r="F4873" s="1">
        <v>59</v>
      </c>
      <c r="G4873" s="1">
        <v>3487</v>
      </c>
      <c r="H4873" s="1">
        <v>35850</v>
      </c>
      <c r="I4873" s="1">
        <v>216000</v>
      </c>
    </row>
    <row r="4874" spans="1:9" x14ac:dyDescent="0.2">
      <c r="A4874" s="1">
        <v>91800203</v>
      </c>
      <c r="B4874" s="3" t="s">
        <v>27</v>
      </c>
      <c r="C4874" s="1">
        <v>18</v>
      </c>
      <c r="D4874" s="1">
        <v>26</v>
      </c>
      <c r="E4874" s="1">
        <v>2632</v>
      </c>
      <c r="F4874" s="1">
        <v>59</v>
      </c>
      <c r="G4874" s="1">
        <v>3652</v>
      </c>
      <c r="H4874" s="1">
        <v>40950</v>
      </c>
      <c r="I4874" s="1">
        <v>251850</v>
      </c>
    </row>
    <row r="4875" spans="1:9" x14ac:dyDescent="0.2">
      <c r="A4875" s="1">
        <v>91900203</v>
      </c>
      <c r="B4875" s="3" t="s">
        <v>27</v>
      </c>
      <c r="C4875" s="1">
        <v>19</v>
      </c>
      <c r="D4875" s="1">
        <v>26</v>
      </c>
      <c r="E4875" s="1">
        <v>2752</v>
      </c>
      <c r="F4875" s="1">
        <v>59</v>
      </c>
      <c r="G4875" s="1">
        <v>3817</v>
      </c>
      <c r="H4875" s="1">
        <v>46050</v>
      </c>
      <c r="I4875" s="1">
        <v>292800</v>
      </c>
    </row>
    <row r="4876" spans="1:9" x14ac:dyDescent="0.2">
      <c r="A4876" s="1">
        <v>92000203</v>
      </c>
      <c r="B4876" s="3" t="s">
        <v>27</v>
      </c>
      <c r="C4876" s="1">
        <v>20</v>
      </c>
      <c r="D4876" s="1">
        <v>26</v>
      </c>
      <c r="E4876" s="1">
        <v>2872</v>
      </c>
      <c r="F4876" s="1">
        <v>59</v>
      </c>
      <c r="G4876" s="1">
        <v>3982</v>
      </c>
      <c r="H4876" s="1">
        <v>51150</v>
      </c>
      <c r="I4876" s="1">
        <v>338850</v>
      </c>
    </row>
    <row r="4877" spans="1:9" x14ac:dyDescent="0.2">
      <c r="A4877" s="1">
        <v>92100203</v>
      </c>
      <c r="B4877" s="3" t="s">
        <v>27</v>
      </c>
      <c r="C4877" s="1">
        <v>21</v>
      </c>
      <c r="D4877" s="1">
        <v>26</v>
      </c>
      <c r="E4877" s="1">
        <v>2992</v>
      </c>
      <c r="F4877" s="1">
        <v>59</v>
      </c>
      <c r="G4877" s="1">
        <v>4147</v>
      </c>
      <c r="H4877" s="1">
        <v>56250</v>
      </c>
      <c r="I4877" s="1">
        <v>390000</v>
      </c>
    </row>
    <row r="4878" spans="1:9" x14ac:dyDescent="0.2">
      <c r="A4878" s="1">
        <v>92200203</v>
      </c>
      <c r="B4878" s="3" t="s">
        <v>27</v>
      </c>
      <c r="C4878" s="1">
        <v>22</v>
      </c>
      <c r="D4878" s="1">
        <v>26</v>
      </c>
      <c r="E4878" s="1">
        <v>3112</v>
      </c>
      <c r="F4878" s="1">
        <v>59</v>
      </c>
      <c r="G4878" s="1">
        <v>4312</v>
      </c>
      <c r="H4878" s="1">
        <v>63150</v>
      </c>
      <c r="I4878" s="1">
        <v>446250</v>
      </c>
    </row>
    <row r="4879" spans="1:9" x14ac:dyDescent="0.2">
      <c r="A4879" s="1">
        <v>92300203</v>
      </c>
      <c r="B4879" s="3" t="s">
        <v>27</v>
      </c>
      <c r="C4879" s="1">
        <v>23</v>
      </c>
      <c r="D4879" s="1">
        <v>26</v>
      </c>
      <c r="E4879" s="1">
        <v>3232</v>
      </c>
      <c r="F4879" s="1">
        <v>59</v>
      </c>
      <c r="G4879" s="1">
        <v>4477</v>
      </c>
      <c r="H4879" s="1">
        <v>70050</v>
      </c>
      <c r="I4879" s="1">
        <v>509400</v>
      </c>
    </row>
    <row r="4880" spans="1:9" x14ac:dyDescent="0.2">
      <c r="A4880" s="1">
        <v>92400203</v>
      </c>
      <c r="B4880" s="3" t="s">
        <v>27</v>
      </c>
      <c r="C4880" s="1">
        <v>24</v>
      </c>
      <c r="D4880" s="1">
        <v>26</v>
      </c>
      <c r="E4880" s="1">
        <v>3352</v>
      </c>
      <c r="F4880" s="1">
        <v>59</v>
      </c>
      <c r="G4880" s="1">
        <v>4642</v>
      </c>
      <c r="H4880" s="1">
        <v>76950</v>
      </c>
      <c r="I4880" s="1">
        <v>579450</v>
      </c>
    </row>
    <row r="4881" spans="1:9" x14ac:dyDescent="0.2">
      <c r="A4881" s="1">
        <v>92500203</v>
      </c>
      <c r="B4881" s="3" t="s">
        <v>27</v>
      </c>
      <c r="C4881" s="1">
        <v>25</v>
      </c>
      <c r="D4881" s="1">
        <v>26</v>
      </c>
      <c r="E4881" s="1">
        <v>3472</v>
      </c>
      <c r="F4881" s="1">
        <v>59</v>
      </c>
      <c r="G4881" s="1">
        <v>4807</v>
      </c>
      <c r="H4881" s="1">
        <v>83850</v>
      </c>
      <c r="I4881" s="1">
        <v>656400</v>
      </c>
    </row>
    <row r="4882" spans="1:9" x14ac:dyDescent="0.2">
      <c r="A4882" s="1">
        <v>92600203</v>
      </c>
      <c r="B4882" s="3" t="s">
        <v>27</v>
      </c>
      <c r="C4882" s="1">
        <v>26</v>
      </c>
      <c r="D4882" s="1">
        <v>26</v>
      </c>
      <c r="E4882" s="1">
        <v>3592</v>
      </c>
      <c r="F4882" s="1">
        <v>59</v>
      </c>
      <c r="G4882" s="1">
        <v>4972</v>
      </c>
      <c r="H4882" s="1">
        <v>92850</v>
      </c>
      <c r="I4882" s="1">
        <v>740250</v>
      </c>
    </row>
    <row r="4883" spans="1:9" x14ac:dyDescent="0.2">
      <c r="A4883" s="1">
        <v>92700203</v>
      </c>
      <c r="B4883" s="3" t="s">
        <v>27</v>
      </c>
      <c r="C4883" s="1">
        <v>27</v>
      </c>
      <c r="D4883" s="1">
        <v>26</v>
      </c>
      <c r="E4883" s="1">
        <v>3712</v>
      </c>
      <c r="F4883" s="1">
        <v>59</v>
      </c>
      <c r="G4883" s="1">
        <v>5137</v>
      </c>
      <c r="H4883" s="1">
        <v>101850</v>
      </c>
      <c r="I4883" s="1">
        <v>833100</v>
      </c>
    </row>
    <row r="4884" spans="1:9" x14ac:dyDescent="0.2">
      <c r="A4884" s="1">
        <v>92800203</v>
      </c>
      <c r="B4884" s="3" t="s">
        <v>27</v>
      </c>
      <c r="C4884" s="1">
        <v>28</v>
      </c>
      <c r="D4884" s="1">
        <v>26</v>
      </c>
      <c r="E4884" s="1">
        <v>3832</v>
      </c>
      <c r="F4884" s="1">
        <v>59</v>
      </c>
      <c r="G4884" s="1">
        <v>5302</v>
      </c>
      <c r="H4884" s="1">
        <v>110850</v>
      </c>
      <c r="I4884" s="1">
        <v>934950</v>
      </c>
    </row>
    <row r="4885" spans="1:9" x14ac:dyDescent="0.2">
      <c r="A4885" s="1">
        <v>92900203</v>
      </c>
      <c r="B4885" s="3" t="s">
        <v>27</v>
      </c>
      <c r="C4885" s="1">
        <v>29</v>
      </c>
      <c r="D4885" s="1">
        <v>26</v>
      </c>
      <c r="E4885" s="1">
        <v>3952</v>
      </c>
      <c r="F4885" s="1">
        <v>59</v>
      </c>
      <c r="G4885" s="1">
        <v>5467</v>
      </c>
      <c r="H4885" s="1">
        <v>119850</v>
      </c>
      <c r="I4885" s="1">
        <v>1045800</v>
      </c>
    </row>
    <row r="4886" spans="1:9" x14ac:dyDescent="0.2">
      <c r="A4886" s="1">
        <v>93000203</v>
      </c>
      <c r="B4886" s="3" t="s">
        <v>27</v>
      </c>
      <c r="C4886" s="1">
        <v>30</v>
      </c>
      <c r="D4886" s="1">
        <v>26</v>
      </c>
      <c r="E4886" s="1">
        <v>4072</v>
      </c>
      <c r="F4886" s="1">
        <v>59</v>
      </c>
      <c r="G4886" s="1">
        <v>5632</v>
      </c>
      <c r="H4886" s="1">
        <v>131250</v>
      </c>
      <c r="I4886" s="1">
        <v>1165650</v>
      </c>
    </row>
    <row r="4887" spans="1:9" x14ac:dyDescent="0.2">
      <c r="A4887" s="1">
        <v>93100203</v>
      </c>
      <c r="B4887" s="3" t="s">
        <v>27</v>
      </c>
      <c r="C4887" s="1">
        <v>31</v>
      </c>
      <c r="D4887" s="1">
        <v>26</v>
      </c>
      <c r="E4887" s="1">
        <v>4192</v>
      </c>
      <c r="F4887" s="1">
        <v>59</v>
      </c>
      <c r="G4887" s="1">
        <v>5797</v>
      </c>
      <c r="H4887" s="1">
        <v>142650</v>
      </c>
      <c r="I4887" s="1">
        <v>1296900</v>
      </c>
    </row>
    <row r="4888" spans="1:9" x14ac:dyDescent="0.2">
      <c r="A4888" s="1">
        <v>93200203</v>
      </c>
      <c r="B4888" s="3" t="s">
        <v>27</v>
      </c>
      <c r="C4888" s="1">
        <v>32</v>
      </c>
      <c r="D4888" s="1">
        <v>26</v>
      </c>
      <c r="E4888" s="1">
        <v>4312</v>
      </c>
      <c r="F4888" s="1">
        <v>59</v>
      </c>
      <c r="G4888" s="1">
        <v>5962</v>
      </c>
      <c r="H4888" s="1">
        <v>154050</v>
      </c>
      <c r="I4888" s="1">
        <v>1439550</v>
      </c>
    </row>
    <row r="4889" spans="1:9" x14ac:dyDescent="0.2">
      <c r="A4889" s="1">
        <v>93300203</v>
      </c>
      <c r="B4889" s="3" t="s">
        <v>27</v>
      </c>
      <c r="C4889" s="1">
        <v>33</v>
      </c>
      <c r="D4889" s="1">
        <v>26</v>
      </c>
      <c r="E4889" s="1">
        <v>4432</v>
      </c>
      <c r="F4889" s="1">
        <v>59</v>
      </c>
      <c r="G4889" s="1">
        <v>6127</v>
      </c>
      <c r="H4889" s="1">
        <v>165450</v>
      </c>
      <c r="I4889" s="1">
        <v>1593600</v>
      </c>
    </row>
    <row r="4890" spans="1:9" x14ac:dyDescent="0.2">
      <c r="A4890" s="1">
        <v>93400203</v>
      </c>
      <c r="B4890" s="3" t="s">
        <v>27</v>
      </c>
      <c r="C4890" s="1">
        <v>34</v>
      </c>
      <c r="D4890" s="1">
        <v>26</v>
      </c>
      <c r="E4890" s="1">
        <v>4552</v>
      </c>
      <c r="F4890" s="1">
        <v>59</v>
      </c>
      <c r="G4890" s="1">
        <v>6292</v>
      </c>
      <c r="H4890" s="1">
        <v>179550</v>
      </c>
      <c r="I4890" s="1">
        <v>1759050</v>
      </c>
    </row>
    <row r="4891" spans="1:9" x14ac:dyDescent="0.2">
      <c r="A4891" s="1">
        <v>93500203</v>
      </c>
      <c r="B4891" s="3" t="s">
        <v>27</v>
      </c>
      <c r="C4891" s="1">
        <v>35</v>
      </c>
      <c r="D4891" s="1">
        <v>26</v>
      </c>
      <c r="E4891" s="1">
        <v>4672</v>
      </c>
      <c r="F4891" s="1">
        <v>59</v>
      </c>
      <c r="G4891" s="1">
        <v>6457</v>
      </c>
      <c r="H4891" s="1">
        <v>193650</v>
      </c>
      <c r="I4891" s="1">
        <v>1938600</v>
      </c>
    </row>
    <row r="4892" spans="1:9" x14ac:dyDescent="0.2">
      <c r="A4892" s="1">
        <v>93600203</v>
      </c>
      <c r="B4892" s="3" t="s">
        <v>27</v>
      </c>
      <c r="C4892" s="1">
        <v>36</v>
      </c>
      <c r="D4892" s="1">
        <v>26</v>
      </c>
      <c r="E4892" s="1">
        <v>4792</v>
      </c>
      <c r="F4892" s="1">
        <v>59</v>
      </c>
      <c r="G4892" s="1">
        <v>6622</v>
      </c>
      <c r="H4892" s="1">
        <v>207750</v>
      </c>
      <c r="I4892" s="1">
        <v>2132250</v>
      </c>
    </row>
    <row r="4893" spans="1:9" x14ac:dyDescent="0.2">
      <c r="A4893" s="1">
        <v>93700203</v>
      </c>
      <c r="B4893" s="3" t="s">
        <v>27</v>
      </c>
      <c r="C4893" s="1">
        <v>37</v>
      </c>
      <c r="D4893" s="1">
        <v>26</v>
      </c>
      <c r="E4893" s="1">
        <v>4912</v>
      </c>
      <c r="F4893" s="1">
        <v>59</v>
      </c>
      <c r="G4893" s="1">
        <v>6787</v>
      </c>
      <c r="H4893" s="1">
        <v>221850</v>
      </c>
      <c r="I4893" s="1">
        <v>2340000</v>
      </c>
    </row>
    <row r="4894" spans="1:9" x14ac:dyDescent="0.2">
      <c r="A4894" s="1">
        <v>93800203</v>
      </c>
      <c r="B4894" s="3" t="s">
        <v>27</v>
      </c>
      <c r="C4894" s="1">
        <v>38</v>
      </c>
      <c r="D4894" s="1">
        <v>26</v>
      </c>
      <c r="E4894" s="1">
        <v>5032</v>
      </c>
      <c r="F4894" s="1">
        <v>59</v>
      </c>
      <c r="G4894" s="1">
        <v>6952</v>
      </c>
      <c r="H4894" s="1">
        <v>238950</v>
      </c>
      <c r="I4894" s="1">
        <v>2561850</v>
      </c>
    </row>
    <row r="4895" spans="1:9" x14ac:dyDescent="0.2">
      <c r="A4895" s="1">
        <v>93900203</v>
      </c>
      <c r="B4895" s="3" t="s">
        <v>27</v>
      </c>
      <c r="C4895" s="1">
        <v>39</v>
      </c>
      <c r="D4895" s="1">
        <v>26</v>
      </c>
      <c r="E4895" s="1">
        <v>5152</v>
      </c>
      <c r="F4895" s="1">
        <v>59</v>
      </c>
      <c r="G4895" s="1">
        <v>7117</v>
      </c>
      <c r="H4895" s="1">
        <v>256050</v>
      </c>
      <c r="I4895" s="1">
        <v>2800800</v>
      </c>
    </row>
    <row r="4896" spans="1:9" x14ac:dyDescent="0.2">
      <c r="A4896" s="1">
        <v>94000203</v>
      </c>
      <c r="B4896" s="3" t="s">
        <v>27</v>
      </c>
      <c r="C4896" s="1">
        <v>40</v>
      </c>
      <c r="D4896" s="1">
        <v>26</v>
      </c>
      <c r="E4896" s="1">
        <v>5272</v>
      </c>
      <c r="F4896" s="1">
        <v>59</v>
      </c>
      <c r="G4896" s="1">
        <v>7282</v>
      </c>
      <c r="H4896" s="1">
        <v>273150</v>
      </c>
      <c r="I4896" s="1">
        <v>3056850</v>
      </c>
    </row>
    <row r="4897" spans="1:9" x14ac:dyDescent="0.2">
      <c r="A4897" s="1">
        <v>94100203</v>
      </c>
      <c r="B4897" s="3" t="s">
        <v>27</v>
      </c>
      <c r="C4897" s="1">
        <v>41</v>
      </c>
      <c r="D4897" s="1">
        <v>26</v>
      </c>
      <c r="E4897" s="1">
        <v>5392</v>
      </c>
      <c r="F4897" s="1">
        <v>59</v>
      </c>
      <c r="G4897" s="1">
        <v>7447</v>
      </c>
      <c r="H4897" s="1">
        <v>290250</v>
      </c>
      <c r="I4897" s="1">
        <v>3330000</v>
      </c>
    </row>
    <row r="4898" spans="1:9" x14ac:dyDescent="0.2">
      <c r="A4898" s="1">
        <v>94200203</v>
      </c>
      <c r="B4898" s="3" t="s">
        <v>27</v>
      </c>
      <c r="C4898" s="1">
        <v>42</v>
      </c>
      <c r="D4898" s="1">
        <v>26</v>
      </c>
      <c r="E4898" s="1">
        <v>5512</v>
      </c>
      <c r="F4898" s="1">
        <v>59</v>
      </c>
      <c r="G4898" s="1">
        <v>7612</v>
      </c>
      <c r="H4898" s="1">
        <v>310650</v>
      </c>
      <c r="I4898" s="1">
        <v>3620250</v>
      </c>
    </row>
    <row r="4899" spans="1:9" x14ac:dyDescent="0.2">
      <c r="A4899" s="1">
        <v>94300203</v>
      </c>
      <c r="B4899" s="3" t="s">
        <v>27</v>
      </c>
      <c r="C4899" s="1">
        <v>43</v>
      </c>
      <c r="D4899" s="1">
        <v>26</v>
      </c>
      <c r="E4899" s="1">
        <v>5632</v>
      </c>
      <c r="F4899" s="1">
        <v>59</v>
      </c>
      <c r="G4899" s="1">
        <v>7777</v>
      </c>
      <c r="H4899" s="1">
        <v>331050</v>
      </c>
      <c r="I4899" s="1">
        <v>3930900</v>
      </c>
    </row>
    <row r="4900" spans="1:9" x14ac:dyDescent="0.2">
      <c r="A4900" s="1">
        <v>94400203</v>
      </c>
      <c r="B4900" s="3" t="s">
        <v>27</v>
      </c>
      <c r="C4900" s="1">
        <v>44</v>
      </c>
      <c r="D4900" s="1">
        <v>26</v>
      </c>
      <c r="E4900" s="1">
        <v>5752</v>
      </c>
      <c r="F4900" s="1">
        <v>59</v>
      </c>
      <c r="G4900" s="1">
        <v>7942</v>
      </c>
      <c r="H4900" s="1">
        <v>351450</v>
      </c>
      <c r="I4900" s="1">
        <v>4261950</v>
      </c>
    </row>
    <row r="4901" spans="1:9" x14ac:dyDescent="0.2">
      <c r="A4901" s="1">
        <v>94500203</v>
      </c>
      <c r="B4901" s="3" t="s">
        <v>27</v>
      </c>
      <c r="C4901" s="1">
        <v>45</v>
      </c>
      <c r="D4901" s="1">
        <v>26</v>
      </c>
      <c r="E4901" s="1">
        <v>5872</v>
      </c>
      <c r="F4901" s="1">
        <v>59</v>
      </c>
      <c r="G4901" s="1">
        <v>8107</v>
      </c>
      <c r="H4901" s="1">
        <v>371850</v>
      </c>
      <c r="I4901" s="1">
        <v>4613400</v>
      </c>
    </row>
    <row r="4902" spans="1:9" x14ac:dyDescent="0.2">
      <c r="A4902" s="1">
        <v>94600203</v>
      </c>
      <c r="B4902" s="3" t="s">
        <v>27</v>
      </c>
      <c r="C4902" s="1">
        <v>46</v>
      </c>
      <c r="D4902" s="1">
        <v>26</v>
      </c>
      <c r="E4902" s="1">
        <v>5992</v>
      </c>
      <c r="F4902" s="1">
        <v>59</v>
      </c>
      <c r="G4902" s="1">
        <v>8272</v>
      </c>
      <c r="H4902" s="1">
        <v>395850</v>
      </c>
      <c r="I4902" s="1">
        <v>4985250</v>
      </c>
    </row>
    <row r="4903" spans="1:9" x14ac:dyDescent="0.2">
      <c r="A4903" s="1">
        <v>94700203</v>
      </c>
      <c r="B4903" s="3" t="s">
        <v>27</v>
      </c>
      <c r="C4903" s="1">
        <v>47</v>
      </c>
      <c r="D4903" s="1">
        <v>26</v>
      </c>
      <c r="E4903" s="1">
        <v>6112</v>
      </c>
      <c r="F4903" s="1">
        <v>59</v>
      </c>
      <c r="G4903" s="1">
        <v>8437</v>
      </c>
      <c r="H4903" s="1">
        <v>419850</v>
      </c>
      <c r="I4903" s="1">
        <v>5381100</v>
      </c>
    </row>
    <row r="4904" spans="1:9" x14ac:dyDescent="0.2">
      <c r="A4904" s="1">
        <v>94800203</v>
      </c>
      <c r="B4904" s="3" t="s">
        <v>27</v>
      </c>
      <c r="C4904" s="1">
        <v>48</v>
      </c>
      <c r="D4904" s="1">
        <v>26</v>
      </c>
      <c r="E4904" s="1">
        <v>6232</v>
      </c>
      <c r="F4904" s="1">
        <v>59</v>
      </c>
      <c r="G4904" s="1">
        <v>8602</v>
      </c>
      <c r="H4904" s="1">
        <v>443850</v>
      </c>
      <c r="I4904" s="1">
        <v>5800950</v>
      </c>
    </row>
    <row r="4905" spans="1:9" x14ac:dyDescent="0.2">
      <c r="A4905" s="1">
        <v>94900203</v>
      </c>
      <c r="B4905" s="3" t="s">
        <v>27</v>
      </c>
      <c r="C4905" s="1">
        <v>49</v>
      </c>
      <c r="D4905" s="1">
        <v>26</v>
      </c>
      <c r="E4905" s="1">
        <v>6352</v>
      </c>
      <c r="F4905" s="1">
        <v>59</v>
      </c>
      <c r="G4905" s="1">
        <v>8767</v>
      </c>
      <c r="H4905" s="1">
        <v>467850</v>
      </c>
      <c r="I4905" s="1">
        <v>6244800</v>
      </c>
    </row>
    <row r="4906" spans="1:9" x14ac:dyDescent="0.2">
      <c r="A4906" s="1">
        <v>95000203</v>
      </c>
      <c r="B4906" s="3" t="s">
        <v>27</v>
      </c>
      <c r="C4906" s="1">
        <v>50</v>
      </c>
      <c r="D4906" s="1">
        <v>26</v>
      </c>
      <c r="E4906" s="1">
        <v>6472</v>
      </c>
      <c r="F4906" s="1">
        <v>59</v>
      </c>
      <c r="G4906" s="1">
        <v>8932</v>
      </c>
      <c r="H4906" s="1">
        <v>495750</v>
      </c>
      <c r="I4906" s="1">
        <v>6712650</v>
      </c>
    </row>
    <row r="4907" spans="1:9" x14ac:dyDescent="0.2">
      <c r="A4907" s="1">
        <v>90100204</v>
      </c>
      <c r="B4907" s="3" t="s">
        <v>27</v>
      </c>
      <c r="C4907" s="1">
        <v>1</v>
      </c>
      <c r="D4907" s="1">
        <v>26</v>
      </c>
      <c r="E4907" s="1">
        <v>900</v>
      </c>
      <c r="F4907" s="1">
        <v>59</v>
      </c>
      <c r="G4907" s="1">
        <v>1282</v>
      </c>
      <c r="H4907" s="1">
        <v>3948</v>
      </c>
      <c r="I4907" s="1">
        <v>0</v>
      </c>
    </row>
    <row r="4908" spans="1:9" x14ac:dyDescent="0.2">
      <c r="A4908" s="1">
        <v>90200204</v>
      </c>
      <c r="B4908" s="3" t="s">
        <v>27</v>
      </c>
      <c r="C4908" s="1">
        <v>2</v>
      </c>
      <c r="D4908" s="1">
        <v>26</v>
      </c>
      <c r="E4908" s="1">
        <v>1065</v>
      </c>
      <c r="F4908" s="1">
        <v>59</v>
      </c>
      <c r="G4908" s="1">
        <v>1522</v>
      </c>
      <c r="H4908" s="1">
        <v>5528</v>
      </c>
      <c r="I4908" s="1">
        <v>3948</v>
      </c>
    </row>
    <row r="4909" spans="1:9" x14ac:dyDescent="0.2">
      <c r="A4909" s="1">
        <v>90300204</v>
      </c>
      <c r="B4909" s="3" t="s">
        <v>27</v>
      </c>
      <c r="C4909" s="1">
        <v>3</v>
      </c>
      <c r="D4909" s="1">
        <v>26</v>
      </c>
      <c r="E4909" s="1">
        <v>1230</v>
      </c>
      <c r="F4909" s="1">
        <v>59</v>
      </c>
      <c r="G4909" s="1">
        <v>1762</v>
      </c>
      <c r="H4909" s="1">
        <v>7107</v>
      </c>
      <c r="I4909" s="1">
        <v>9476</v>
      </c>
    </row>
    <row r="4910" spans="1:9" x14ac:dyDescent="0.2">
      <c r="A4910" s="1">
        <v>90400204</v>
      </c>
      <c r="B4910" s="3" t="s">
        <v>27</v>
      </c>
      <c r="C4910" s="1">
        <v>4</v>
      </c>
      <c r="D4910" s="1">
        <v>26</v>
      </c>
      <c r="E4910" s="1">
        <v>1395</v>
      </c>
      <c r="F4910" s="1">
        <v>59</v>
      </c>
      <c r="G4910" s="1">
        <v>2002</v>
      </c>
      <c r="H4910" s="1">
        <v>8687</v>
      </c>
      <c r="I4910" s="1">
        <v>16583</v>
      </c>
    </row>
    <row r="4911" spans="1:9" x14ac:dyDescent="0.2">
      <c r="A4911" s="1">
        <v>90500204</v>
      </c>
      <c r="B4911" s="3" t="s">
        <v>27</v>
      </c>
      <c r="C4911" s="1">
        <v>5</v>
      </c>
      <c r="D4911" s="1">
        <v>26</v>
      </c>
      <c r="E4911" s="1">
        <v>1560</v>
      </c>
      <c r="F4911" s="1">
        <v>59</v>
      </c>
      <c r="G4911" s="1">
        <v>2242</v>
      </c>
      <c r="H4911" s="1">
        <v>10266</v>
      </c>
      <c r="I4911" s="1">
        <v>25270</v>
      </c>
    </row>
    <row r="4912" spans="1:9" x14ac:dyDescent="0.2">
      <c r="A4912" s="1">
        <v>90600204</v>
      </c>
      <c r="B4912" s="3" t="s">
        <v>27</v>
      </c>
      <c r="C4912" s="1">
        <v>6</v>
      </c>
      <c r="D4912" s="1">
        <v>26</v>
      </c>
      <c r="E4912" s="1">
        <v>1725</v>
      </c>
      <c r="F4912" s="1">
        <v>59</v>
      </c>
      <c r="G4912" s="1">
        <v>2482</v>
      </c>
      <c r="H4912" s="1">
        <v>12899</v>
      </c>
      <c r="I4912" s="1">
        <v>35536</v>
      </c>
    </row>
    <row r="4913" spans="1:9" x14ac:dyDescent="0.2">
      <c r="A4913" s="1">
        <v>90700204</v>
      </c>
      <c r="B4913" s="3" t="s">
        <v>27</v>
      </c>
      <c r="C4913" s="1">
        <v>7</v>
      </c>
      <c r="D4913" s="1">
        <v>26</v>
      </c>
      <c r="E4913" s="1">
        <v>1890</v>
      </c>
      <c r="F4913" s="1">
        <v>59</v>
      </c>
      <c r="G4913" s="1">
        <v>2722</v>
      </c>
      <c r="H4913" s="1">
        <v>15531</v>
      </c>
      <c r="I4913" s="1">
        <v>48435</v>
      </c>
    </row>
    <row r="4914" spans="1:9" x14ac:dyDescent="0.2">
      <c r="A4914" s="1">
        <v>90800204</v>
      </c>
      <c r="B4914" s="3" t="s">
        <v>27</v>
      </c>
      <c r="C4914" s="1">
        <v>8</v>
      </c>
      <c r="D4914" s="1">
        <v>26</v>
      </c>
      <c r="E4914" s="1">
        <v>2055</v>
      </c>
      <c r="F4914" s="1">
        <v>59</v>
      </c>
      <c r="G4914" s="1">
        <v>2962</v>
      </c>
      <c r="H4914" s="1">
        <v>18164</v>
      </c>
      <c r="I4914" s="1">
        <v>63966</v>
      </c>
    </row>
    <row r="4915" spans="1:9" x14ac:dyDescent="0.2">
      <c r="A4915" s="1">
        <v>90900204</v>
      </c>
      <c r="B4915" s="3" t="s">
        <v>27</v>
      </c>
      <c r="C4915" s="1">
        <v>9</v>
      </c>
      <c r="D4915" s="1">
        <v>26</v>
      </c>
      <c r="E4915" s="1">
        <v>2220</v>
      </c>
      <c r="F4915" s="1">
        <v>59</v>
      </c>
      <c r="G4915" s="1">
        <v>3202</v>
      </c>
      <c r="H4915" s="1">
        <v>20796</v>
      </c>
      <c r="I4915" s="1">
        <v>82130</v>
      </c>
    </row>
    <row r="4916" spans="1:9" x14ac:dyDescent="0.2">
      <c r="A4916" s="1">
        <v>91000204</v>
      </c>
      <c r="B4916" s="3" t="s">
        <v>27</v>
      </c>
      <c r="C4916" s="1">
        <v>10</v>
      </c>
      <c r="D4916" s="1">
        <v>26</v>
      </c>
      <c r="E4916" s="1">
        <v>2385</v>
      </c>
      <c r="F4916" s="1">
        <v>59</v>
      </c>
      <c r="G4916" s="1">
        <v>3442</v>
      </c>
      <c r="H4916" s="1">
        <v>25008</v>
      </c>
      <c r="I4916" s="1">
        <v>102926</v>
      </c>
    </row>
    <row r="4917" spans="1:9" x14ac:dyDescent="0.2">
      <c r="A4917" s="1">
        <v>91100204</v>
      </c>
      <c r="B4917" s="3" t="s">
        <v>27</v>
      </c>
      <c r="C4917" s="1">
        <v>11</v>
      </c>
      <c r="D4917" s="1">
        <v>26</v>
      </c>
      <c r="E4917" s="1">
        <v>2550</v>
      </c>
      <c r="F4917" s="1">
        <v>59</v>
      </c>
      <c r="G4917" s="1">
        <v>3682</v>
      </c>
      <c r="H4917" s="1">
        <v>29220</v>
      </c>
      <c r="I4917" s="1">
        <v>127934</v>
      </c>
    </row>
    <row r="4918" spans="1:9" x14ac:dyDescent="0.2">
      <c r="A4918" s="1">
        <v>91200204</v>
      </c>
      <c r="B4918" s="3" t="s">
        <v>27</v>
      </c>
      <c r="C4918" s="1">
        <v>12</v>
      </c>
      <c r="D4918" s="1">
        <v>26</v>
      </c>
      <c r="E4918" s="1">
        <v>2715</v>
      </c>
      <c r="F4918" s="1">
        <v>59</v>
      </c>
      <c r="G4918" s="1">
        <v>3922</v>
      </c>
      <c r="H4918" s="1">
        <v>33432</v>
      </c>
      <c r="I4918" s="1">
        <v>157154</v>
      </c>
    </row>
    <row r="4919" spans="1:9" x14ac:dyDescent="0.2">
      <c r="A4919" s="1">
        <v>91300204</v>
      </c>
      <c r="B4919" s="3" t="s">
        <v>27</v>
      </c>
      <c r="C4919" s="1">
        <v>13</v>
      </c>
      <c r="D4919" s="1">
        <v>26</v>
      </c>
      <c r="E4919" s="1">
        <v>2880</v>
      </c>
      <c r="F4919" s="1">
        <v>59</v>
      </c>
      <c r="G4919" s="1">
        <v>4162</v>
      </c>
      <c r="H4919" s="1">
        <v>37644</v>
      </c>
      <c r="I4919" s="1">
        <v>190586</v>
      </c>
    </row>
    <row r="4920" spans="1:9" x14ac:dyDescent="0.2">
      <c r="A4920" s="1">
        <v>91400204</v>
      </c>
      <c r="B4920" s="3" t="s">
        <v>27</v>
      </c>
      <c r="C4920" s="1">
        <v>14</v>
      </c>
      <c r="D4920" s="1">
        <v>26</v>
      </c>
      <c r="E4920" s="1">
        <v>3045</v>
      </c>
      <c r="F4920" s="1">
        <v>59</v>
      </c>
      <c r="G4920" s="1">
        <v>4402</v>
      </c>
      <c r="H4920" s="1">
        <v>43962</v>
      </c>
      <c r="I4920" s="1">
        <v>228230</v>
      </c>
    </row>
    <row r="4921" spans="1:9" x14ac:dyDescent="0.2">
      <c r="A4921" s="1">
        <v>91500204</v>
      </c>
      <c r="B4921" s="3" t="s">
        <v>27</v>
      </c>
      <c r="C4921" s="1">
        <v>15</v>
      </c>
      <c r="D4921" s="1">
        <v>26</v>
      </c>
      <c r="E4921" s="1">
        <v>3210</v>
      </c>
      <c r="F4921" s="1">
        <v>59</v>
      </c>
      <c r="G4921" s="1">
        <v>4642</v>
      </c>
      <c r="H4921" s="1">
        <v>50280</v>
      </c>
      <c r="I4921" s="1">
        <v>272192</v>
      </c>
    </row>
    <row r="4922" spans="1:9" x14ac:dyDescent="0.2">
      <c r="A4922" s="1">
        <v>91600204</v>
      </c>
      <c r="B4922" s="3" t="s">
        <v>27</v>
      </c>
      <c r="C4922" s="1">
        <v>16</v>
      </c>
      <c r="D4922" s="1">
        <v>26</v>
      </c>
      <c r="E4922" s="1">
        <v>3375</v>
      </c>
      <c r="F4922" s="1">
        <v>59</v>
      </c>
      <c r="G4922" s="1">
        <v>4882</v>
      </c>
      <c r="H4922" s="1">
        <v>56598</v>
      </c>
      <c r="I4922" s="1">
        <v>322472</v>
      </c>
    </row>
    <row r="4923" spans="1:9" x14ac:dyDescent="0.2">
      <c r="A4923" s="1">
        <v>91700204</v>
      </c>
      <c r="B4923" s="3" t="s">
        <v>27</v>
      </c>
      <c r="C4923" s="1">
        <v>17</v>
      </c>
      <c r="D4923" s="1">
        <v>26</v>
      </c>
      <c r="E4923" s="1">
        <v>3540</v>
      </c>
      <c r="F4923" s="1">
        <v>59</v>
      </c>
      <c r="G4923" s="1">
        <v>5122</v>
      </c>
      <c r="H4923" s="1">
        <v>62916</v>
      </c>
      <c r="I4923" s="1">
        <v>379070</v>
      </c>
    </row>
    <row r="4924" spans="1:9" x14ac:dyDescent="0.2">
      <c r="A4924" s="1">
        <v>91800204</v>
      </c>
      <c r="B4924" s="3" t="s">
        <v>27</v>
      </c>
      <c r="C4924" s="1">
        <v>18</v>
      </c>
      <c r="D4924" s="1">
        <v>26</v>
      </c>
      <c r="E4924" s="1">
        <v>3705</v>
      </c>
      <c r="F4924" s="1">
        <v>59</v>
      </c>
      <c r="G4924" s="1">
        <v>5362</v>
      </c>
      <c r="H4924" s="1">
        <v>71867</v>
      </c>
      <c r="I4924" s="1">
        <v>441986</v>
      </c>
    </row>
    <row r="4925" spans="1:9" x14ac:dyDescent="0.2">
      <c r="A4925" s="1">
        <v>91900204</v>
      </c>
      <c r="B4925" s="3" t="s">
        <v>27</v>
      </c>
      <c r="C4925" s="1">
        <v>19</v>
      </c>
      <c r="D4925" s="1">
        <v>26</v>
      </c>
      <c r="E4925" s="1">
        <v>3870</v>
      </c>
      <c r="F4925" s="1">
        <v>59</v>
      </c>
      <c r="G4925" s="1">
        <v>5602</v>
      </c>
      <c r="H4925" s="1">
        <v>80817</v>
      </c>
      <c r="I4925" s="1">
        <v>513853</v>
      </c>
    </row>
    <row r="4926" spans="1:9" x14ac:dyDescent="0.2">
      <c r="A4926" s="1">
        <v>92000204</v>
      </c>
      <c r="B4926" s="3" t="s">
        <v>27</v>
      </c>
      <c r="C4926" s="1">
        <v>20</v>
      </c>
      <c r="D4926" s="1">
        <v>26</v>
      </c>
      <c r="E4926" s="1">
        <v>4035</v>
      </c>
      <c r="F4926" s="1">
        <v>59</v>
      </c>
      <c r="G4926" s="1">
        <v>5842</v>
      </c>
      <c r="H4926" s="1">
        <v>89768</v>
      </c>
      <c r="I4926" s="1">
        <v>594670</v>
      </c>
    </row>
    <row r="4927" spans="1:9" x14ac:dyDescent="0.2">
      <c r="A4927" s="1">
        <v>92100204</v>
      </c>
      <c r="B4927" s="3" t="s">
        <v>27</v>
      </c>
      <c r="C4927" s="1">
        <v>21</v>
      </c>
      <c r="D4927" s="1">
        <v>26</v>
      </c>
      <c r="E4927" s="1">
        <v>4200</v>
      </c>
      <c r="F4927" s="1">
        <v>59</v>
      </c>
      <c r="G4927" s="1">
        <v>6082</v>
      </c>
      <c r="H4927" s="1">
        <v>98718</v>
      </c>
      <c r="I4927" s="1">
        <v>684438</v>
      </c>
    </row>
    <row r="4928" spans="1:9" x14ac:dyDescent="0.2">
      <c r="A4928" s="1">
        <v>92200204</v>
      </c>
      <c r="B4928" s="3" t="s">
        <v>27</v>
      </c>
      <c r="C4928" s="1">
        <v>22</v>
      </c>
      <c r="D4928" s="1">
        <v>26</v>
      </c>
      <c r="E4928" s="1">
        <v>4365</v>
      </c>
      <c r="F4928" s="1">
        <v>59</v>
      </c>
      <c r="G4928" s="1">
        <v>6322</v>
      </c>
      <c r="H4928" s="1">
        <v>110828</v>
      </c>
      <c r="I4928" s="1">
        <v>783156</v>
      </c>
    </row>
    <row r="4929" spans="1:9" x14ac:dyDescent="0.2">
      <c r="A4929" s="1">
        <v>92300204</v>
      </c>
      <c r="B4929" s="3" t="s">
        <v>27</v>
      </c>
      <c r="C4929" s="1">
        <v>23</v>
      </c>
      <c r="D4929" s="1">
        <v>26</v>
      </c>
      <c r="E4929" s="1">
        <v>4530</v>
      </c>
      <c r="F4929" s="1">
        <v>59</v>
      </c>
      <c r="G4929" s="1">
        <v>6562</v>
      </c>
      <c r="H4929" s="1">
        <v>122937</v>
      </c>
      <c r="I4929" s="1">
        <v>893984</v>
      </c>
    </row>
    <row r="4930" spans="1:9" x14ac:dyDescent="0.2">
      <c r="A4930" s="1">
        <v>92400204</v>
      </c>
      <c r="B4930" s="3" t="s">
        <v>27</v>
      </c>
      <c r="C4930" s="1">
        <v>24</v>
      </c>
      <c r="D4930" s="1">
        <v>26</v>
      </c>
      <c r="E4930" s="1">
        <v>4695</v>
      </c>
      <c r="F4930" s="1">
        <v>59</v>
      </c>
      <c r="G4930" s="1">
        <v>6802</v>
      </c>
      <c r="H4930" s="1">
        <v>135047</v>
      </c>
      <c r="I4930" s="1">
        <v>1016921</v>
      </c>
    </row>
    <row r="4931" spans="1:9" x14ac:dyDescent="0.2">
      <c r="A4931" s="1">
        <v>92500204</v>
      </c>
      <c r="B4931" s="3" t="s">
        <v>27</v>
      </c>
      <c r="C4931" s="1">
        <v>25</v>
      </c>
      <c r="D4931" s="1">
        <v>26</v>
      </c>
      <c r="E4931" s="1">
        <v>4860</v>
      </c>
      <c r="F4931" s="1">
        <v>59</v>
      </c>
      <c r="G4931" s="1">
        <v>7042</v>
      </c>
      <c r="H4931" s="1">
        <v>147156</v>
      </c>
      <c r="I4931" s="1">
        <v>1151968</v>
      </c>
    </row>
    <row r="4932" spans="1:9" x14ac:dyDescent="0.2">
      <c r="A4932" s="1">
        <v>92600204</v>
      </c>
      <c r="B4932" s="3" t="s">
        <v>27</v>
      </c>
      <c r="C4932" s="1">
        <v>26</v>
      </c>
      <c r="D4932" s="1">
        <v>26</v>
      </c>
      <c r="E4932" s="1">
        <v>5025</v>
      </c>
      <c r="F4932" s="1">
        <v>59</v>
      </c>
      <c r="G4932" s="1">
        <v>7282</v>
      </c>
      <c r="H4932" s="1">
        <v>162951</v>
      </c>
      <c r="I4932" s="1">
        <v>1299124</v>
      </c>
    </row>
    <row r="4933" spans="1:9" x14ac:dyDescent="0.2">
      <c r="A4933" s="1">
        <v>92700204</v>
      </c>
      <c r="B4933" s="3" t="s">
        <v>27</v>
      </c>
      <c r="C4933" s="1">
        <v>27</v>
      </c>
      <c r="D4933" s="1">
        <v>26</v>
      </c>
      <c r="E4933" s="1">
        <v>5190</v>
      </c>
      <c r="F4933" s="1">
        <v>59</v>
      </c>
      <c r="G4933" s="1">
        <v>7522</v>
      </c>
      <c r="H4933" s="1">
        <v>178746</v>
      </c>
      <c r="I4933" s="1">
        <v>1462075</v>
      </c>
    </row>
    <row r="4934" spans="1:9" x14ac:dyDescent="0.2">
      <c r="A4934" s="1">
        <v>92800204</v>
      </c>
      <c r="B4934" s="3" t="s">
        <v>27</v>
      </c>
      <c r="C4934" s="1">
        <v>28</v>
      </c>
      <c r="D4934" s="1">
        <v>26</v>
      </c>
      <c r="E4934" s="1">
        <v>5355</v>
      </c>
      <c r="F4934" s="1">
        <v>59</v>
      </c>
      <c r="G4934" s="1">
        <v>7762</v>
      </c>
      <c r="H4934" s="1">
        <v>194541</v>
      </c>
      <c r="I4934" s="1">
        <v>1640821</v>
      </c>
    </row>
    <row r="4935" spans="1:9" x14ac:dyDescent="0.2">
      <c r="A4935" s="1">
        <v>92900204</v>
      </c>
      <c r="B4935" s="3" t="s">
        <v>27</v>
      </c>
      <c r="C4935" s="1">
        <v>29</v>
      </c>
      <c r="D4935" s="1">
        <v>26</v>
      </c>
      <c r="E4935" s="1">
        <v>5520</v>
      </c>
      <c r="F4935" s="1">
        <v>59</v>
      </c>
      <c r="G4935" s="1">
        <v>8002</v>
      </c>
      <c r="H4935" s="1">
        <v>210336</v>
      </c>
      <c r="I4935" s="1">
        <v>1835362</v>
      </c>
    </row>
    <row r="4936" spans="1:9" x14ac:dyDescent="0.2">
      <c r="A4936" s="1">
        <v>93000204</v>
      </c>
      <c r="B4936" s="3" t="s">
        <v>27</v>
      </c>
      <c r="C4936" s="1">
        <v>30</v>
      </c>
      <c r="D4936" s="1">
        <v>26</v>
      </c>
      <c r="E4936" s="1">
        <v>5685</v>
      </c>
      <c r="F4936" s="1">
        <v>59</v>
      </c>
      <c r="G4936" s="1">
        <v>8242</v>
      </c>
      <c r="H4936" s="1">
        <v>230343</v>
      </c>
      <c r="I4936" s="1">
        <v>2045698</v>
      </c>
    </row>
    <row r="4937" spans="1:9" x14ac:dyDescent="0.2">
      <c r="A4937" s="1">
        <v>93100204</v>
      </c>
      <c r="B4937" s="3" t="s">
        <v>27</v>
      </c>
      <c r="C4937" s="1">
        <v>31</v>
      </c>
      <c r="D4937" s="1">
        <v>26</v>
      </c>
      <c r="E4937" s="1">
        <v>5850</v>
      </c>
      <c r="F4937" s="1">
        <v>59</v>
      </c>
      <c r="G4937" s="1">
        <v>8482</v>
      </c>
      <c r="H4937" s="1">
        <v>250350</v>
      </c>
      <c r="I4937" s="1">
        <v>2276041</v>
      </c>
    </row>
    <row r="4938" spans="1:9" x14ac:dyDescent="0.2">
      <c r="A4938" s="1">
        <v>93200204</v>
      </c>
      <c r="B4938" s="3" t="s">
        <v>27</v>
      </c>
      <c r="C4938" s="1">
        <v>32</v>
      </c>
      <c r="D4938" s="1">
        <v>26</v>
      </c>
      <c r="E4938" s="1">
        <v>6015</v>
      </c>
      <c r="F4938" s="1">
        <v>59</v>
      </c>
      <c r="G4938" s="1">
        <v>8722</v>
      </c>
      <c r="H4938" s="1">
        <v>270357</v>
      </c>
      <c r="I4938" s="1">
        <v>2526391</v>
      </c>
    </row>
    <row r="4939" spans="1:9" x14ac:dyDescent="0.2">
      <c r="A4939" s="1">
        <v>93300204</v>
      </c>
      <c r="B4939" s="3" t="s">
        <v>27</v>
      </c>
      <c r="C4939" s="1">
        <v>33</v>
      </c>
      <c r="D4939" s="1">
        <v>26</v>
      </c>
      <c r="E4939" s="1">
        <v>6180</v>
      </c>
      <c r="F4939" s="1">
        <v>59</v>
      </c>
      <c r="G4939" s="1">
        <v>8962</v>
      </c>
      <c r="H4939" s="1">
        <v>290364</v>
      </c>
      <c r="I4939" s="1">
        <v>2796748</v>
      </c>
    </row>
    <row r="4940" spans="1:9" x14ac:dyDescent="0.2">
      <c r="A4940" s="1">
        <v>93400204</v>
      </c>
      <c r="B4940" s="3" t="s">
        <v>27</v>
      </c>
      <c r="C4940" s="1">
        <v>34</v>
      </c>
      <c r="D4940" s="1">
        <v>26</v>
      </c>
      <c r="E4940" s="1">
        <v>6345</v>
      </c>
      <c r="F4940" s="1">
        <v>59</v>
      </c>
      <c r="G4940" s="1">
        <v>9202</v>
      </c>
      <c r="H4940" s="1">
        <v>315110</v>
      </c>
      <c r="I4940" s="1">
        <v>3087112</v>
      </c>
    </row>
    <row r="4941" spans="1:9" x14ac:dyDescent="0.2">
      <c r="A4941" s="1">
        <v>93500204</v>
      </c>
      <c r="B4941" s="3" t="s">
        <v>27</v>
      </c>
      <c r="C4941" s="1">
        <v>35</v>
      </c>
      <c r="D4941" s="1">
        <v>26</v>
      </c>
      <c r="E4941" s="1">
        <v>6510</v>
      </c>
      <c r="F4941" s="1">
        <v>59</v>
      </c>
      <c r="G4941" s="1">
        <v>9442</v>
      </c>
      <c r="H4941" s="1">
        <v>339855</v>
      </c>
      <c r="I4941" s="1">
        <v>3402222</v>
      </c>
    </row>
    <row r="4942" spans="1:9" x14ac:dyDescent="0.2">
      <c r="A4942" s="1">
        <v>93600204</v>
      </c>
      <c r="B4942" s="3" t="s">
        <v>27</v>
      </c>
      <c r="C4942" s="1">
        <v>36</v>
      </c>
      <c r="D4942" s="1">
        <v>26</v>
      </c>
      <c r="E4942" s="1">
        <v>6675</v>
      </c>
      <c r="F4942" s="1">
        <v>59</v>
      </c>
      <c r="G4942" s="1">
        <v>9682</v>
      </c>
      <c r="H4942" s="1">
        <v>364601</v>
      </c>
      <c r="I4942" s="1">
        <v>3742077</v>
      </c>
    </row>
    <row r="4943" spans="1:9" x14ac:dyDescent="0.2">
      <c r="A4943" s="1">
        <v>93700204</v>
      </c>
      <c r="B4943" s="3" t="s">
        <v>27</v>
      </c>
      <c r="C4943" s="1">
        <v>37</v>
      </c>
      <c r="D4943" s="1">
        <v>26</v>
      </c>
      <c r="E4943" s="1">
        <v>6840</v>
      </c>
      <c r="F4943" s="1">
        <v>59</v>
      </c>
      <c r="G4943" s="1">
        <v>9922</v>
      </c>
      <c r="H4943" s="1">
        <v>389346</v>
      </c>
      <c r="I4943" s="1">
        <v>4106678</v>
      </c>
    </row>
    <row r="4944" spans="1:9" x14ac:dyDescent="0.2">
      <c r="A4944" s="1">
        <v>93800204</v>
      </c>
      <c r="B4944" s="3" t="s">
        <v>27</v>
      </c>
      <c r="C4944" s="1">
        <v>38</v>
      </c>
      <c r="D4944" s="1">
        <v>26</v>
      </c>
      <c r="E4944" s="1">
        <v>7005</v>
      </c>
      <c r="F4944" s="1">
        <v>59</v>
      </c>
      <c r="G4944" s="1">
        <v>10162</v>
      </c>
      <c r="H4944" s="1">
        <v>419357</v>
      </c>
      <c r="I4944" s="1">
        <v>4496024</v>
      </c>
    </row>
    <row r="4945" spans="1:9" x14ac:dyDescent="0.2">
      <c r="A4945" s="1">
        <v>93900204</v>
      </c>
      <c r="B4945" s="3" t="s">
        <v>27</v>
      </c>
      <c r="C4945" s="1">
        <v>39</v>
      </c>
      <c r="D4945" s="1">
        <v>26</v>
      </c>
      <c r="E4945" s="1">
        <v>7170</v>
      </c>
      <c r="F4945" s="1">
        <v>59</v>
      </c>
      <c r="G4945" s="1">
        <v>10402</v>
      </c>
      <c r="H4945" s="1">
        <v>449367</v>
      </c>
      <c r="I4945" s="1">
        <v>4915381</v>
      </c>
    </row>
    <row r="4946" spans="1:9" x14ac:dyDescent="0.2">
      <c r="A4946" s="1">
        <v>94000204</v>
      </c>
      <c r="B4946" s="3" t="s">
        <v>27</v>
      </c>
      <c r="C4946" s="1">
        <v>40</v>
      </c>
      <c r="D4946" s="1">
        <v>26</v>
      </c>
      <c r="E4946" s="1">
        <v>7335</v>
      </c>
      <c r="F4946" s="1">
        <v>59</v>
      </c>
      <c r="G4946" s="1">
        <v>10642</v>
      </c>
      <c r="H4946" s="1">
        <v>479378</v>
      </c>
      <c r="I4946" s="1">
        <v>5364748</v>
      </c>
    </row>
    <row r="4947" spans="1:9" x14ac:dyDescent="0.2">
      <c r="A4947" s="1">
        <v>94100204</v>
      </c>
      <c r="B4947" s="3" t="s">
        <v>27</v>
      </c>
      <c r="C4947" s="1">
        <v>41</v>
      </c>
      <c r="D4947" s="1">
        <v>26</v>
      </c>
      <c r="E4947" s="1">
        <v>7500</v>
      </c>
      <c r="F4947" s="1">
        <v>59</v>
      </c>
      <c r="G4947" s="1">
        <v>10882</v>
      </c>
      <c r="H4947" s="1">
        <v>509388</v>
      </c>
      <c r="I4947" s="1">
        <v>5844126</v>
      </c>
    </row>
    <row r="4948" spans="1:9" x14ac:dyDescent="0.2">
      <c r="A4948" s="1">
        <v>94200204</v>
      </c>
      <c r="B4948" s="3" t="s">
        <v>27</v>
      </c>
      <c r="C4948" s="1">
        <v>42</v>
      </c>
      <c r="D4948" s="1">
        <v>26</v>
      </c>
      <c r="E4948" s="1">
        <v>7665</v>
      </c>
      <c r="F4948" s="1">
        <v>59</v>
      </c>
      <c r="G4948" s="1">
        <v>11122</v>
      </c>
      <c r="H4948" s="1">
        <v>545190</v>
      </c>
      <c r="I4948" s="1">
        <v>6353514</v>
      </c>
    </row>
    <row r="4949" spans="1:9" x14ac:dyDescent="0.2">
      <c r="A4949" s="1">
        <v>94300204</v>
      </c>
      <c r="B4949" s="3" t="s">
        <v>27</v>
      </c>
      <c r="C4949" s="1">
        <v>43</v>
      </c>
      <c r="D4949" s="1">
        <v>26</v>
      </c>
      <c r="E4949" s="1">
        <v>7830</v>
      </c>
      <c r="F4949" s="1">
        <v>59</v>
      </c>
      <c r="G4949" s="1">
        <v>11362</v>
      </c>
      <c r="H4949" s="1">
        <v>580992</v>
      </c>
      <c r="I4949" s="1">
        <v>6898704</v>
      </c>
    </row>
    <row r="4950" spans="1:9" x14ac:dyDescent="0.2">
      <c r="A4950" s="1">
        <v>94400204</v>
      </c>
      <c r="B4950" s="3" t="s">
        <v>27</v>
      </c>
      <c r="C4950" s="1">
        <v>44</v>
      </c>
      <c r="D4950" s="1">
        <v>26</v>
      </c>
      <c r="E4950" s="1">
        <v>7995</v>
      </c>
      <c r="F4950" s="1">
        <v>59</v>
      </c>
      <c r="G4950" s="1">
        <v>11602</v>
      </c>
      <c r="H4950" s="1">
        <v>616794</v>
      </c>
      <c r="I4950" s="1">
        <v>7479696</v>
      </c>
    </row>
    <row r="4951" spans="1:9" x14ac:dyDescent="0.2">
      <c r="A4951" s="1">
        <v>94500204</v>
      </c>
      <c r="B4951" s="3" t="s">
        <v>27</v>
      </c>
      <c r="C4951" s="1">
        <v>45</v>
      </c>
      <c r="D4951" s="1">
        <v>26</v>
      </c>
      <c r="E4951" s="1">
        <v>8160</v>
      </c>
      <c r="F4951" s="1">
        <v>59</v>
      </c>
      <c r="G4951" s="1">
        <v>11842</v>
      </c>
      <c r="H4951" s="1">
        <v>652596</v>
      </c>
      <c r="I4951" s="1">
        <v>8096490</v>
      </c>
    </row>
    <row r="4952" spans="1:9" x14ac:dyDescent="0.2">
      <c r="A4952" s="1">
        <v>94600204</v>
      </c>
      <c r="B4952" s="3" t="s">
        <v>27</v>
      </c>
      <c r="C4952" s="1">
        <v>46</v>
      </c>
      <c r="D4952" s="1">
        <v>26</v>
      </c>
      <c r="E4952" s="1">
        <v>8325</v>
      </c>
      <c r="F4952" s="1">
        <v>59</v>
      </c>
      <c r="G4952" s="1">
        <v>12082</v>
      </c>
      <c r="H4952" s="1">
        <v>694716</v>
      </c>
      <c r="I4952" s="1">
        <v>8749086</v>
      </c>
    </row>
    <row r="4953" spans="1:9" x14ac:dyDescent="0.2">
      <c r="A4953" s="1">
        <v>94700204</v>
      </c>
      <c r="B4953" s="3" t="s">
        <v>27</v>
      </c>
      <c r="C4953" s="1">
        <v>47</v>
      </c>
      <c r="D4953" s="1">
        <v>26</v>
      </c>
      <c r="E4953" s="1">
        <v>8490</v>
      </c>
      <c r="F4953" s="1">
        <v>59</v>
      </c>
      <c r="G4953" s="1">
        <v>12322</v>
      </c>
      <c r="H4953" s="1">
        <v>736836</v>
      </c>
      <c r="I4953" s="1">
        <v>9443802</v>
      </c>
    </row>
    <row r="4954" spans="1:9" x14ac:dyDescent="0.2">
      <c r="A4954" s="1">
        <v>94800204</v>
      </c>
      <c r="B4954" s="3" t="s">
        <v>27</v>
      </c>
      <c r="C4954" s="1">
        <v>48</v>
      </c>
      <c r="D4954" s="1">
        <v>26</v>
      </c>
      <c r="E4954" s="1">
        <v>8655</v>
      </c>
      <c r="F4954" s="1">
        <v>59</v>
      </c>
      <c r="G4954" s="1">
        <v>12562</v>
      </c>
      <c r="H4954" s="1">
        <v>778956</v>
      </c>
      <c r="I4954" s="1">
        <v>10180638</v>
      </c>
    </row>
    <row r="4955" spans="1:9" x14ac:dyDescent="0.2">
      <c r="A4955" s="1">
        <v>94900204</v>
      </c>
      <c r="B4955" s="3" t="s">
        <v>27</v>
      </c>
      <c r="C4955" s="1">
        <v>49</v>
      </c>
      <c r="D4955" s="1">
        <v>26</v>
      </c>
      <c r="E4955" s="1">
        <v>8820</v>
      </c>
      <c r="F4955" s="1">
        <v>59</v>
      </c>
      <c r="G4955" s="1">
        <v>12802</v>
      </c>
      <c r="H4955" s="1">
        <v>821076</v>
      </c>
      <c r="I4955" s="1">
        <v>10959594</v>
      </c>
    </row>
    <row r="4956" spans="1:9" x14ac:dyDescent="0.2">
      <c r="A4956" s="1">
        <v>95000204</v>
      </c>
      <c r="B4956" s="3" t="s">
        <v>27</v>
      </c>
      <c r="C4956" s="1">
        <v>50</v>
      </c>
      <c r="D4956" s="1">
        <v>26</v>
      </c>
      <c r="E4956" s="1">
        <v>8985</v>
      </c>
      <c r="F4956" s="1">
        <v>59</v>
      </c>
      <c r="G4956" s="1">
        <v>13042</v>
      </c>
      <c r="H4956" s="1">
        <v>870041</v>
      </c>
      <c r="I4956" s="1">
        <v>11780670</v>
      </c>
    </row>
    <row r="4957" spans="1:9" x14ac:dyDescent="0.2">
      <c r="A4957" s="1">
        <v>90100205</v>
      </c>
      <c r="B4957" s="3" t="s">
        <v>27</v>
      </c>
      <c r="C4957" s="1">
        <v>1</v>
      </c>
      <c r="D4957" s="1">
        <v>26</v>
      </c>
      <c r="E4957" s="1">
        <v>1192</v>
      </c>
      <c r="F4957" s="1">
        <v>59</v>
      </c>
      <c r="G4957" s="1">
        <v>1702</v>
      </c>
      <c r="H4957" s="1">
        <v>5133</v>
      </c>
      <c r="I4957" s="1">
        <v>0</v>
      </c>
    </row>
    <row r="4958" spans="1:9" x14ac:dyDescent="0.2">
      <c r="A4958" s="1">
        <v>90200205</v>
      </c>
      <c r="B4958" s="3" t="s">
        <v>27</v>
      </c>
      <c r="C4958" s="1">
        <v>2</v>
      </c>
      <c r="D4958" s="1">
        <v>26</v>
      </c>
      <c r="E4958" s="1">
        <v>1410</v>
      </c>
      <c r="F4958" s="1">
        <v>59</v>
      </c>
      <c r="G4958" s="1">
        <v>2010</v>
      </c>
      <c r="H4958" s="1">
        <v>7186</v>
      </c>
      <c r="I4958" s="1">
        <v>5133</v>
      </c>
    </row>
    <row r="4959" spans="1:9" x14ac:dyDescent="0.2">
      <c r="A4959" s="1">
        <v>90300205</v>
      </c>
      <c r="B4959" s="3" t="s">
        <v>27</v>
      </c>
      <c r="C4959" s="1">
        <v>3</v>
      </c>
      <c r="D4959" s="1">
        <v>26</v>
      </c>
      <c r="E4959" s="1">
        <v>1627</v>
      </c>
      <c r="F4959" s="1">
        <v>59</v>
      </c>
      <c r="G4959" s="1">
        <v>2317</v>
      </c>
      <c r="H4959" s="1">
        <v>9240</v>
      </c>
      <c r="I4959" s="1">
        <v>12319</v>
      </c>
    </row>
    <row r="4960" spans="1:9" x14ac:dyDescent="0.2">
      <c r="A4960" s="1">
        <v>90400205</v>
      </c>
      <c r="B4960" s="3" t="s">
        <v>27</v>
      </c>
      <c r="C4960" s="1">
        <v>4</v>
      </c>
      <c r="D4960" s="1">
        <v>26</v>
      </c>
      <c r="E4960" s="1">
        <v>1845</v>
      </c>
      <c r="F4960" s="1">
        <v>59</v>
      </c>
      <c r="G4960" s="1">
        <v>2625</v>
      </c>
      <c r="H4960" s="1">
        <v>11293</v>
      </c>
      <c r="I4960" s="1">
        <v>21559</v>
      </c>
    </row>
    <row r="4961" spans="1:9" x14ac:dyDescent="0.2">
      <c r="A4961" s="1">
        <v>90500205</v>
      </c>
      <c r="B4961" s="3" t="s">
        <v>27</v>
      </c>
      <c r="C4961" s="1">
        <v>5</v>
      </c>
      <c r="D4961" s="1">
        <v>26</v>
      </c>
      <c r="E4961" s="1">
        <v>2062</v>
      </c>
      <c r="F4961" s="1">
        <v>59</v>
      </c>
      <c r="G4961" s="1">
        <v>2932</v>
      </c>
      <c r="H4961" s="1">
        <v>13346</v>
      </c>
      <c r="I4961" s="1">
        <v>32852</v>
      </c>
    </row>
    <row r="4962" spans="1:9" x14ac:dyDescent="0.2">
      <c r="A4962" s="1">
        <v>90600205</v>
      </c>
      <c r="B4962" s="3" t="s">
        <v>27</v>
      </c>
      <c r="C4962" s="1">
        <v>6</v>
      </c>
      <c r="D4962" s="1">
        <v>26</v>
      </c>
      <c r="E4962" s="1">
        <v>2280</v>
      </c>
      <c r="F4962" s="1">
        <v>59</v>
      </c>
      <c r="G4962" s="1">
        <v>3240</v>
      </c>
      <c r="H4962" s="1">
        <v>16769</v>
      </c>
      <c r="I4962" s="1">
        <v>46198</v>
      </c>
    </row>
    <row r="4963" spans="1:9" x14ac:dyDescent="0.2">
      <c r="A4963" s="1">
        <v>90700205</v>
      </c>
      <c r="B4963" s="3" t="s">
        <v>27</v>
      </c>
      <c r="C4963" s="1">
        <v>7</v>
      </c>
      <c r="D4963" s="1">
        <v>26</v>
      </c>
      <c r="E4963" s="1">
        <v>2497</v>
      </c>
      <c r="F4963" s="1">
        <v>59</v>
      </c>
      <c r="G4963" s="1">
        <v>3547</v>
      </c>
      <c r="H4963" s="1">
        <v>20191</v>
      </c>
      <c r="I4963" s="1">
        <v>62967</v>
      </c>
    </row>
    <row r="4964" spans="1:9" x14ac:dyDescent="0.2">
      <c r="A4964" s="1">
        <v>90800205</v>
      </c>
      <c r="B4964" s="3" t="s">
        <v>27</v>
      </c>
      <c r="C4964" s="1">
        <v>8</v>
      </c>
      <c r="D4964" s="1">
        <v>26</v>
      </c>
      <c r="E4964" s="1">
        <v>2715</v>
      </c>
      <c r="F4964" s="1">
        <v>59</v>
      </c>
      <c r="G4964" s="1">
        <v>3855</v>
      </c>
      <c r="H4964" s="1">
        <v>23613</v>
      </c>
      <c r="I4964" s="1">
        <v>83158</v>
      </c>
    </row>
    <row r="4965" spans="1:9" x14ac:dyDescent="0.2">
      <c r="A4965" s="1">
        <v>90900205</v>
      </c>
      <c r="B4965" s="3" t="s">
        <v>27</v>
      </c>
      <c r="C4965" s="1">
        <v>9</v>
      </c>
      <c r="D4965" s="1">
        <v>26</v>
      </c>
      <c r="E4965" s="1">
        <v>2932</v>
      </c>
      <c r="F4965" s="1">
        <v>59</v>
      </c>
      <c r="G4965" s="1">
        <v>4162</v>
      </c>
      <c r="H4965" s="1">
        <v>27035</v>
      </c>
      <c r="I4965" s="1">
        <v>106771</v>
      </c>
    </row>
    <row r="4966" spans="1:9" x14ac:dyDescent="0.2">
      <c r="A4966" s="1">
        <v>91000205</v>
      </c>
      <c r="B4966" s="3" t="s">
        <v>27</v>
      </c>
      <c r="C4966" s="1">
        <v>10</v>
      </c>
      <c r="D4966" s="1">
        <v>26</v>
      </c>
      <c r="E4966" s="1">
        <v>3150</v>
      </c>
      <c r="F4966" s="1">
        <v>59</v>
      </c>
      <c r="G4966" s="1">
        <v>4470</v>
      </c>
      <c r="H4966" s="1">
        <v>32511</v>
      </c>
      <c r="I4966" s="1">
        <v>133806</v>
      </c>
    </row>
    <row r="4967" spans="1:9" x14ac:dyDescent="0.2">
      <c r="A4967" s="1">
        <v>91100205</v>
      </c>
      <c r="B4967" s="3" t="s">
        <v>27</v>
      </c>
      <c r="C4967" s="1">
        <v>11</v>
      </c>
      <c r="D4967" s="1">
        <v>26</v>
      </c>
      <c r="E4967" s="1">
        <v>3367</v>
      </c>
      <c r="F4967" s="1">
        <v>59</v>
      </c>
      <c r="G4967" s="1">
        <v>4777</v>
      </c>
      <c r="H4967" s="1">
        <v>37986</v>
      </c>
      <c r="I4967" s="1">
        <v>166317</v>
      </c>
    </row>
    <row r="4968" spans="1:9" x14ac:dyDescent="0.2">
      <c r="A4968" s="1">
        <v>91200205</v>
      </c>
      <c r="B4968" s="3" t="s">
        <v>27</v>
      </c>
      <c r="C4968" s="1">
        <v>12</v>
      </c>
      <c r="D4968" s="1">
        <v>26</v>
      </c>
      <c r="E4968" s="1">
        <v>3585</v>
      </c>
      <c r="F4968" s="1">
        <v>59</v>
      </c>
      <c r="G4968" s="1">
        <v>5085</v>
      </c>
      <c r="H4968" s="1">
        <v>43462</v>
      </c>
      <c r="I4968" s="1">
        <v>204303</v>
      </c>
    </row>
    <row r="4969" spans="1:9" x14ac:dyDescent="0.2">
      <c r="A4969" s="1">
        <v>91300205</v>
      </c>
      <c r="B4969" s="3" t="s">
        <v>27</v>
      </c>
      <c r="C4969" s="1">
        <v>13</v>
      </c>
      <c r="D4969" s="1">
        <v>26</v>
      </c>
      <c r="E4969" s="1">
        <v>3802</v>
      </c>
      <c r="F4969" s="1">
        <v>59</v>
      </c>
      <c r="G4969" s="1">
        <v>5392</v>
      </c>
      <c r="H4969" s="1">
        <v>48938</v>
      </c>
      <c r="I4969" s="1">
        <v>247765</v>
      </c>
    </row>
    <row r="4970" spans="1:9" x14ac:dyDescent="0.2">
      <c r="A4970" s="1">
        <v>91400205</v>
      </c>
      <c r="B4970" s="3" t="s">
        <v>27</v>
      </c>
      <c r="C4970" s="1">
        <v>14</v>
      </c>
      <c r="D4970" s="1">
        <v>26</v>
      </c>
      <c r="E4970" s="1">
        <v>4020</v>
      </c>
      <c r="F4970" s="1">
        <v>59</v>
      </c>
      <c r="G4970" s="1">
        <v>5700</v>
      </c>
      <c r="H4970" s="1">
        <v>57151</v>
      </c>
      <c r="I4970" s="1">
        <v>296703</v>
      </c>
    </row>
    <row r="4971" spans="1:9" x14ac:dyDescent="0.2">
      <c r="A4971" s="1">
        <v>91500205</v>
      </c>
      <c r="B4971" s="3" t="s">
        <v>27</v>
      </c>
      <c r="C4971" s="1">
        <v>15</v>
      </c>
      <c r="D4971" s="1">
        <v>26</v>
      </c>
      <c r="E4971" s="1">
        <v>4237</v>
      </c>
      <c r="F4971" s="1">
        <v>59</v>
      </c>
      <c r="G4971" s="1">
        <v>6007</v>
      </c>
      <c r="H4971" s="1">
        <v>65364</v>
      </c>
      <c r="I4971" s="1">
        <v>353854</v>
      </c>
    </row>
    <row r="4972" spans="1:9" x14ac:dyDescent="0.2">
      <c r="A4972" s="1">
        <v>91600205</v>
      </c>
      <c r="B4972" s="3" t="s">
        <v>27</v>
      </c>
      <c r="C4972" s="1">
        <v>16</v>
      </c>
      <c r="D4972" s="1">
        <v>26</v>
      </c>
      <c r="E4972" s="1">
        <v>4455</v>
      </c>
      <c r="F4972" s="1">
        <v>59</v>
      </c>
      <c r="G4972" s="1">
        <v>6315</v>
      </c>
      <c r="H4972" s="1">
        <v>73578</v>
      </c>
      <c r="I4972" s="1">
        <v>419218</v>
      </c>
    </row>
    <row r="4973" spans="1:9" x14ac:dyDescent="0.2">
      <c r="A4973" s="1">
        <v>91700205</v>
      </c>
      <c r="B4973" s="3" t="s">
        <v>27</v>
      </c>
      <c r="C4973" s="1">
        <v>17</v>
      </c>
      <c r="D4973" s="1">
        <v>26</v>
      </c>
      <c r="E4973" s="1">
        <v>4672</v>
      </c>
      <c r="F4973" s="1">
        <v>59</v>
      </c>
      <c r="G4973" s="1">
        <v>6622</v>
      </c>
      <c r="H4973" s="1">
        <v>81791</v>
      </c>
      <c r="I4973" s="1">
        <v>492796</v>
      </c>
    </row>
    <row r="4974" spans="1:9" x14ac:dyDescent="0.2">
      <c r="A4974" s="1">
        <v>91800205</v>
      </c>
      <c r="B4974" s="3" t="s">
        <v>27</v>
      </c>
      <c r="C4974" s="1">
        <v>18</v>
      </c>
      <c r="D4974" s="1">
        <v>26</v>
      </c>
      <c r="E4974" s="1">
        <v>4890</v>
      </c>
      <c r="F4974" s="1">
        <v>59</v>
      </c>
      <c r="G4974" s="1">
        <v>6930</v>
      </c>
      <c r="H4974" s="1">
        <v>93427</v>
      </c>
      <c r="I4974" s="1">
        <v>574587</v>
      </c>
    </row>
    <row r="4975" spans="1:9" x14ac:dyDescent="0.2">
      <c r="A4975" s="1">
        <v>91900205</v>
      </c>
      <c r="B4975" s="3" t="s">
        <v>27</v>
      </c>
      <c r="C4975" s="1">
        <v>19</v>
      </c>
      <c r="D4975" s="1">
        <v>26</v>
      </c>
      <c r="E4975" s="1">
        <v>5107</v>
      </c>
      <c r="F4975" s="1">
        <v>59</v>
      </c>
      <c r="G4975" s="1">
        <v>7237</v>
      </c>
      <c r="H4975" s="1">
        <v>105063</v>
      </c>
      <c r="I4975" s="1">
        <v>668014</v>
      </c>
    </row>
    <row r="4976" spans="1:9" x14ac:dyDescent="0.2">
      <c r="A4976" s="1">
        <v>92000205</v>
      </c>
      <c r="B4976" s="3" t="s">
        <v>27</v>
      </c>
      <c r="C4976" s="1">
        <v>20</v>
      </c>
      <c r="D4976" s="1">
        <v>26</v>
      </c>
      <c r="E4976" s="1">
        <v>5325</v>
      </c>
      <c r="F4976" s="1">
        <v>59</v>
      </c>
      <c r="G4976" s="1">
        <v>7545</v>
      </c>
      <c r="H4976" s="1">
        <v>116698</v>
      </c>
      <c r="I4976" s="1">
        <v>773077</v>
      </c>
    </row>
    <row r="4977" spans="1:9" x14ac:dyDescent="0.2">
      <c r="A4977" s="1">
        <v>92100205</v>
      </c>
      <c r="B4977" s="3" t="s">
        <v>27</v>
      </c>
      <c r="C4977" s="1">
        <v>21</v>
      </c>
      <c r="D4977" s="1">
        <v>26</v>
      </c>
      <c r="E4977" s="1">
        <v>5542</v>
      </c>
      <c r="F4977" s="1">
        <v>59</v>
      </c>
      <c r="G4977" s="1">
        <v>7852</v>
      </c>
      <c r="H4977" s="1">
        <v>128334</v>
      </c>
      <c r="I4977" s="1">
        <v>889775</v>
      </c>
    </row>
    <row r="4978" spans="1:9" x14ac:dyDescent="0.2">
      <c r="A4978" s="1">
        <v>92200205</v>
      </c>
      <c r="B4978" s="3" t="s">
        <v>27</v>
      </c>
      <c r="C4978" s="1">
        <v>22</v>
      </c>
      <c r="D4978" s="1">
        <v>26</v>
      </c>
      <c r="E4978" s="1">
        <v>5760</v>
      </c>
      <c r="F4978" s="1">
        <v>59</v>
      </c>
      <c r="G4978" s="1">
        <v>8160</v>
      </c>
      <c r="H4978" s="1">
        <v>144076</v>
      </c>
      <c r="I4978" s="1">
        <v>1018109</v>
      </c>
    </row>
    <row r="4979" spans="1:9" x14ac:dyDescent="0.2">
      <c r="A4979" s="1">
        <v>92300205</v>
      </c>
      <c r="B4979" s="3" t="s">
        <v>27</v>
      </c>
      <c r="C4979" s="1">
        <v>23</v>
      </c>
      <c r="D4979" s="1">
        <v>26</v>
      </c>
      <c r="E4979" s="1">
        <v>5977</v>
      </c>
      <c r="F4979" s="1">
        <v>59</v>
      </c>
      <c r="G4979" s="1">
        <v>8467</v>
      </c>
      <c r="H4979" s="1">
        <v>159819</v>
      </c>
      <c r="I4979" s="1">
        <v>1162185</v>
      </c>
    </row>
    <row r="4980" spans="1:9" x14ac:dyDescent="0.2">
      <c r="A4980" s="1">
        <v>92400205</v>
      </c>
      <c r="B4980" s="3" t="s">
        <v>27</v>
      </c>
      <c r="C4980" s="1">
        <v>24</v>
      </c>
      <c r="D4980" s="1">
        <v>26</v>
      </c>
      <c r="E4980" s="1">
        <v>6195</v>
      </c>
      <c r="F4980" s="1">
        <v>59</v>
      </c>
      <c r="G4980" s="1">
        <v>8775</v>
      </c>
      <c r="H4980" s="1">
        <v>175561</v>
      </c>
      <c r="I4980" s="1">
        <v>1322004</v>
      </c>
    </row>
    <row r="4981" spans="1:9" x14ac:dyDescent="0.2">
      <c r="A4981" s="1">
        <v>92500205</v>
      </c>
      <c r="B4981" s="3" t="s">
        <v>27</v>
      </c>
      <c r="C4981" s="1">
        <v>25</v>
      </c>
      <c r="D4981" s="1">
        <v>26</v>
      </c>
      <c r="E4981" s="1">
        <v>6412</v>
      </c>
      <c r="F4981" s="1">
        <v>59</v>
      </c>
      <c r="G4981" s="1">
        <v>9082</v>
      </c>
      <c r="H4981" s="1">
        <v>191303</v>
      </c>
      <c r="I4981" s="1">
        <v>1497565</v>
      </c>
    </row>
    <row r="4982" spans="1:9" x14ac:dyDescent="0.2">
      <c r="A4982" s="1">
        <v>92600205</v>
      </c>
      <c r="B4982" s="3" t="s">
        <v>27</v>
      </c>
      <c r="C4982" s="1">
        <v>26</v>
      </c>
      <c r="D4982" s="1">
        <v>26</v>
      </c>
      <c r="E4982" s="1">
        <v>6630</v>
      </c>
      <c r="F4982" s="1">
        <v>59</v>
      </c>
      <c r="G4982" s="1">
        <v>9390</v>
      </c>
      <c r="H4982" s="1">
        <v>211837</v>
      </c>
      <c r="I4982" s="1">
        <v>1688868</v>
      </c>
    </row>
    <row r="4983" spans="1:9" x14ac:dyDescent="0.2">
      <c r="A4983" s="1">
        <v>92700205</v>
      </c>
      <c r="B4983" s="3" t="s">
        <v>27</v>
      </c>
      <c r="C4983" s="1">
        <v>27</v>
      </c>
      <c r="D4983" s="1">
        <v>26</v>
      </c>
      <c r="E4983" s="1">
        <v>6847</v>
      </c>
      <c r="F4983" s="1">
        <v>59</v>
      </c>
      <c r="G4983" s="1">
        <v>9697</v>
      </c>
      <c r="H4983" s="1">
        <v>232370</v>
      </c>
      <c r="I4983" s="1">
        <v>1900705</v>
      </c>
    </row>
    <row r="4984" spans="1:9" x14ac:dyDescent="0.2">
      <c r="A4984" s="1">
        <v>92800205</v>
      </c>
      <c r="B4984" s="3" t="s">
        <v>27</v>
      </c>
      <c r="C4984" s="1">
        <v>28</v>
      </c>
      <c r="D4984" s="1">
        <v>26</v>
      </c>
      <c r="E4984" s="1">
        <v>7065</v>
      </c>
      <c r="F4984" s="1">
        <v>59</v>
      </c>
      <c r="G4984" s="1">
        <v>10005</v>
      </c>
      <c r="H4984" s="1">
        <v>252904</v>
      </c>
      <c r="I4984" s="1">
        <v>2133075</v>
      </c>
    </row>
    <row r="4985" spans="1:9" x14ac:dyDescent="0.2">
      <c r="A4985" s="1">
        <v>92900205</v>
      </c>
      <c r="B4985" s="3" t="s">
        <v>27</v>
      </c>
      <c r="C4985" s="1">
        <v>29</v>
      </c>
      <c r="D4985" s="1">
        <v>26</v>
      </c>
      <c r="E4985" s="1">
        <v>7282</v>
      </c>
      <c r="F4985" s="1">
        <v>59</v>
      </c>
      <c r="G4985" s="1">
        <v>10312</v>
      </c>
      <c r="H4985" s="1">
        <v>273437</v>
      </c>
      <c r="I4985" s="1">
        <v>2385979</v>
      </c>
    </row>
    <row r="4986" spans="1:9" x14ac:dyDescent="0.2">
      <c r="A4986" s="1">
        <v>93000205</v>
      </c>
      <c r="B4986" s="3" t="s">
        <v>27</v>
      </c>
      <c r="C4986" s="1">
        <v>30</v>
      </c>
      <c r="D4986" s="1">
        <v>26</v>
      </c>
      <c r="E4986" s="1">
        <v>7500</v>
      </c>
      <c r="F4986" s="1">
        <v>59</v>
      </c>
      <c r="G4986" s="1">
        <v>10620</v>
      </c>
      <c r="H4986" s="1">
        <v>299446</v>
      </c>
      <c r="I4986" s="1">
        <v>2659416</v>
      </c>
    </row>
    <row r="4987" spans="1:9" x14ac:dyDescent="0.2">
      <c r="A4987" s="1">
        <v>93100205</v>
      </c>
      <c r="B4987" s="3" t="s">
        <v>27</v>
      </c>
      <c r="C4987" s="1">
        <v>31</v>
      </c>
      <c r="D4987" s="1">
        <v>26</v>
      </c>
      <c r="E4987" s="1">
        <v>7717</v>
      </c>
      <c r="F4987" s="1">
        <v>59</v>
      </c>
      <c r="G4987" s="1">
        <v>10927</v>
      </c>
      <c r="H4987" s="1">
        <v>325455</v>
      </c>
      <c r="I4987" s="1">
        <v>2958862</v>
      </c>
    </row>
    <row r="4988" spans="1:9" x14ac:dyDescent="0.2">
      <c r="A4988" s="1">
        <v>93200205</v>
      </c>
      <c r="B4988" s="3" t="s">
        <v>27</v>
      </c>
      <c r="C4988" s="1">
        <v>32</v>
      </c>
      <c r="D4988" s="1">
        <v>26</v>
      </c>
      <c r="E4988" s="1">
        <v>7935</v>
      </c>
      <c r="F4988" s="1">
        <v>59</v>
      </c>
      <c r="G4988" s="1">
        <v>11235</v>
      </c>
      <c r="H4988" s="1">
        <v>351465</v>
      </c>
      <c r="I4988" s="1">
        <v>3284317</v>
      </c>
    </row>
    <row r="4989" spans="1:9" x14ac:dyDescent="0.2">
      <c r="A4989" s="1">
        <v>93300205</v>
      </c>
      <c r="B4989" s="3" t="s">
        <v>27</v>
      </c>
      <c r="C4989" s="1">
        <v>33</v>
      </c>
      <c r="D4989" s="1">
        <v>26</v>
      </c>
      <c r="E4989" s="1">
        <v>8152</v>
      </c>
      <c r="F4989" s="1">
        <v>59</v>
      </c>
      <c r="G4989" s="1">
        <v>11542</v>
      </c>
      <c r="H4989" s="1">
        <v>377474</v>
      </c>
      <c r="I4989" s="1">
        <v>3635782</v>
      </c>
    </row>
    <row r="4990" spans="1:9" x14ac:dyDescent="0.2">
      <c r="A4990" s="1">
        <v>93400205</v>
      </c>
      <c r="B4990" s="3" t="s">
        <v>27</v>
      </c>
      <c r="C4990" s="1">
        <v>34</v>
      </c>
      <c r="D4990" s="1">
        <v>26</v>
      </c>
      <c r="E4990" s="1">
        <v>8370</v>
      </c>
      <c r="F4990" s="1">
        <v>59</v>
      </c>
      <c r="G4990" s="1">
        <v>11850</v>
      </c>
      <c r="H4990" s="1">
        <v>409643</v>
      </c>
      <c r="I4990" s="1">
        <v>4013256</v>
      </c>
    </row>
    <row r="4991" spans="1:9" x14ac:dyDescent="0.2">
      <c r="A4991" s="1">
        <v>93500205</v>
      </c>
      <c r="B4991" s="3" t="s">
        <v>27</v>
      </c>
      <c r="C4991" s="1">
        <v>35</v>
      </c>
      <c r="D4991" s="1">
        <v>26</v>
      </c>
      <c r="E4991" s="1">
        <v>8587</v>
      </c>
      <c r="F4991" s="1">
        <v>59</v>
      </c>
      <c r="G4991" s="1">
        <v>12157</v>
      </c>
      <c r="H4991" s="1">
        <v>441812</v>
      </c>
      <c r="I4991" s="1">
        <v>4422899</v>
      </c>
    </row>
    <row r="4992" spans="1:9" x14ac:dyDescent="0.2">
      <c r="A4992" s="1">
        <v>93600205</v>
      </c>
      <c r="B4992" s="3" t="s">
        <v>27</v>
      </c>
      <c r="C4992" s="1">
        <v>36</v>
      </c>
      <c r="D4992" s="1">
        <v>26</v>
      </c>
      <c r="E4992" s="1">
        <v>8805</v>
      </c>
      <c r="F4992" s="1">
        <v>59</v>
      </c>
      <c r="G4992" s="1">
        <v>12465</v>
      </c>
      <c r="H4992" s="1">
        <v>473981</v>
      </c>
      <c r="I4992" s="1">
        <v>4864711</v>
      </c>
    </row>
    <row r="4993" spans="1:9" x14ac:dyDescent="0.2">
      <c r="A4993" s="1">
        <v>93700205</v>
      </c>
      <c r="B4993" s="3" t="s">
        <v>27</v>
      </c>
      <c r="C4993" s="1">
        <v>37</v>
      </c>
      <c r="D4993" s="1">
        <v>26</v>
      </c>
      <c r="E4993" s="1">
        <v>9022</v>
      </c>
      <c r="F4993" s="1">
        <v>59</v>
      </c>
      <c r="G4993" s="1">
        <v>12772</v>
      </c>
      <c r="H4993" s="1">
        <v>506150</v>
      </c>
      <c r="I4993" s="1">
        <v>5338692</v>
      </c>
    </row>
    <row r="4994" spans="1:9" x14ac:dyDescent="0.2">
      <c r="A4994" s="1">
        <v>93800205</v>
      </c>
      <c r="B4994" s="3" t="s">
        <v>27</v>
      </c>
      <c r="C4994" s="1">
        <v>38</v>
      </c>
      <c r="D4994" s="1">
        <v>26</v>
      </c>
      <c r="E4994" s="1">
        <v>9240</v>
      </c>
      <c r="F4994" s="1">
        <v>59</v>
      </c>
      <c r="G4994" s="1">
        <v>13080</v>
      </c>
      <c r="H4994" s="1">
        <v>545164</v>
      </c>
      <c r="I4994" s="1">
        <v>5844842</v>
      </c>
    </row>
    <row r="4995" spans="1:9" x14ac:dyDescent="0.2">
      <c r="A4995" s="1">
        <v>93900205</v>
      </c>
      <c r="B4995" s="3" t="s">
        <v>27</v>
      </c>
      <c r="C4995" s="1">
        <v>39</v>
      </c>
      <c r="D4995" s="1">
        <v>26</v>
      </c>
      <c r="E4995" s="1">
        <v>9457</v>
      </c>
      <c r="F4995" s="1">
        <v>59</v>
      </c>
      <c r="G4995" s="1">
        <v>13387</v>
      </c>
      <c r="H4995" s="1">
        <v>584178</v>
      </c>
      <c r="I4995" s="1">
        <v>6390006</v>
      </c>
    </row>
    <row r="4996" spans="1:9" x14ac:dyDescent="0.2">
      <c r="A4996" s="1">
        <v>94000205</v>
      </c>
      <c r="B4996" s="3" t="s">
        <v>27</v>
      </c>
      <c r="C4996" s="1">
        <v>40</v>
      </c>
      <c r="D4996" s="1">
        <v>26</v>
      </c>
      <c r="E4996" s="1">
        <v>9675</v>
      </c>
      <c r="F4996" s="1">
        <v>59</v>
      </c>
      <c r="G4996" s="1">
        <v>13695</v>
      </c>
      <c r="H4996" s="1">
        <v>623191</v>
      </c>
      <c r="I4996" s="1">
        <v>6974184</v>
      </c>
    </row>
    <row r="4997" spans="1:9" x14ac:dyDescent="0.2">
      <c r="A4997" s="1">
        <v>94100205</v>
      </c>
      <c r="B4997" s="3" t="s">
        <v>27</v>
      </c>
      <c r="C4997" s="1">
        <v>41</v>
      </c>
      <c r="D4997" s="1">
        <v>26</v>
      </c>
      <c r="E4997" s="1">
        <v>9892</v>
      </c>
      <c r="F4997" s="1">
        <v>59</v>
      </c>
      <c r="G4997" s="1">
        <v>14002</v>
      </c>
      <c r="H4997" s="1">
        <v>662205</v>
      </c>
      <c r="I4997" s="1">
        <v>7597375</v>
      </c>
    </row>
    <row r="4998" spans="1:9" x14ac:dyDescent="0.2">
      <c r="A4998" s="1">
        <v>94200205</v>
      </c>
      <c r="B4998" s="3" t="s">
        <v>27</v>
      </c>
      <c r="C4998" s="1">
        <v>42</v>
      </c>
      <c r="D4998" s="1">
        <v>26</v>
      </c>
      <c r="E4998" s="1">
        <v>10110</v>
      </c>
      <c r="F4998" s="1">
        <v>59</v>
      </c>
      <c r="G4998" s="1">
        <v>14310</v>
      </c>
      <c r="H4998" s="1">
        <v>708747</v>
      </c>
      <c r="I4998" s="1">
        <v>8259580</v>
      </c>
    </row>
    <row r="4999" spans="1:9" x14ac:dyDescent="0.2">
      <c r="A4999" s="1">
        <v>94300205</v>
      </c>
      <c r="B4999" s="3" t="s">
        <v>27</v>
      </c>
      <c r="C4999" s="1">
        <v>43</v>
      </c>
      <c r="D4999" s="1">
        <v>26</v>
      </c>
      <c r="E4999" s="1">
        <v>10327</v>
      </c>
      <c r="F4999" s="1">
        <v>59</v>
      </c>
      <c r="G4999" s="1">
        <v>14617</v>
      </c>
      <c r="H4999" s="1">
        <v>755290</v>
      </c>
      <c r="I4999" s="1">
        <v>8968327</v>
      </c>
    </row>
    <row r="5000" spans="1:9" x14ac:dyDescent="0.2">
      <c r="A5000" s="1">
        <v>94400205</v>
      </c>
      <c r="B5000" s="3" t="s">
        <v>27</v>
      </c>
      <c r="C5000" s="1">
        <v>44</v>
      </c>
      <c r="D5000" s="1">
        <v>26</v>
      </c>
      <c r="E5000" s="1">
        <v>10545</v>
      </c>
      <c r="F5000" s="1">
        <v>59</v>
      </c>
      <c r="G5000" s="1">
        <v>14925</v>
      </c>
      <c r="H5000" s="1">
        <v>801833</v>
      </c>
      <c r="I5000" s="1">
        <v>9723617</v>
      </c>
    </row>
    <row r="5001" spans="1:9" x14ac:dyDescent="0.2">
      <c r="A5001" s="1">
        <v>94500205</v>
      </c>
      <c r="B5001" s="3" t="s">
        <v>27</v>
      </c>
      <c r="C5001" s="1">
        <v>45</v>
      </c>
      <c r="D5001" s="1">
        <v>26</v>
      </c>
      <c r="E5001" s="1">
        <v>10762</v>
      </c>
      <c r="F5001" s="1">
        <v>59</v>
      </c>
      <c r="G5001" s="1">
        <v>15232</v>
      </c>
      <c r="H5001" s="1">
        <v>848375</v>
      </c>
      <c r="I5001" s="1">
        <v>10525450</v>
      </c>
    </row>
    <row r="5002" spans="1:9" x14ac:dyDescent="0.2">
      <c r="A5002" s="1">
        <v>94600205</v>
      </c>
      <c r="B5002" s="3" t="s">
        <v>27</v>
      </c>
      <c r="C5002" s="1">
        <v>46</v>
      </c>
      <c r="D5002" s="1">
        <v>26</v>
      </c>
      <c r="E5002" s="1">
        <v>10980</v>
      </c>
      <c r="F5002" s="1">
        <v>59</v>
      </c>
      <c r="G5002" s="1">
        <v>15540</v>
      </c>
      <c r="H5002" s="1">
        <v>903131</v>
      </c>
      <c r="I5002" s="1">
        <v>11373825</v>
      </c>
    </row>
    <row r="5003" spans="1:9" x14ac:dyDescent="0.2">
      <c r="A5003" s="1">
        <v>94700205</v>
      </c>
      <c r="B5003" s="3" t="s">
        <v>27</v>
      </c>
      <c r="C5003" s="1">
        <v>47</v>
      </c>
      <c r="D5003" s="1">
        <v>26</v>
      </c>
      <c r="E5003" s="1">
        <v>11197</v>
      </c>
      <c r="F5003" s="1">
        <v>59</v>
      </c>
      <c r="G5003" s="1">
        <v>15847</v>
      </c>
      <c r="H5003" s="1">
        <v>957887</v>
      </c>
      <c r="I5003" s="1">
        <v>12276956</v>
      </c>
    </row>
    <row r="5004" spans="1:9" x14ac:dyDescent="0.2">
      <c r="A5004" s="1">
        <v>94800205</v>
      </c>
      <c r="B5004" s="3" t="s">
        <v>27</v>
      </c>
      <c r="C5004" s="1">
        <v>48</v>
      </c>
      <c r="D5004" s="1">
        <v>26</v>
      </c>
      <c r="E5004" s="1">
        <v>11415</v>
      </c>
      <c r="F5004" s="1">
        <v>59</v>
      </c>
      <c r="G5004" s="1">
        <v>16155</v>
      </c>
      <c r="H5004" s="1">
        <v>1012643</v>
      </c>
      <c r="I5004" s="1">
        <v>13234843</v>
      </c>
    </row>
    <row r="5005" spans="1:9" x14ac:dyDescent="0.2">
      <c r="A5005" s="1">
        <v>94900205</v>
      </c>
      <c r="B5005" s="3" t="s">
        <v>27</v>
      </c>
      <c r="C5005" s="1">
        <v>49</v>
      </c>
      <c r="D5005" s="1">
        <v>26</v>
      </c>
      <c r="E5005" s="1">
        <v>11632</v>
      </c>
      <c r="F5005" s="1">
        <v>59</v>
      </c>
      <c r="G5005" s="1">
        <v>16462</v>
      </c>
      <c r="H5005" s="1">
        <v>1067399</v>
      </c>
      <c r="I5005" s="1">
        <v>14247486</v>
      </c>
    </row>
    <row r="5006" spans="1:9" x14ac:dyDescent="0.2">
      <c r="A5006" s="1">
        <v>95000205</v>
      </c>
      <c r="B5006" s="3" t="s">
        <v>27</v>
      </c>
      <c r="C5006" s="1">
        <v>50</v>
      </c>
      <c r="D5006" s="1">
        <v>26</v>
      </c>
      <c r="E5006" s="1">
        <v>11850</v>
      </c>
      <c r="F5006" s="1">
        <v>59</v>
      </c>
      <c r="G5006" s="1">
        <v>16770</v>
      </c>
      <c r="H5006" s="1">
        <v>1131053</v>
      </c>
      <c r="I5006" s="1">
        <v>15314885</v>
      </c>
    </row>
    <row r="5007" spans="1:9" x14ac:dyDescent="0.2">
      <c r="A5007" s="1">
        <v>90100211</v>
      </c>
      <c r="B5007" s="3" t="s">
        <v>28</v>
      </c>
      <c r="C5007" s="1">
        <v>1</v>
      </c>
      <c r="D5007" s="1">
        <v>7</v>
      </c>
      <c r="E5007" s="1">
        <v>240</v>
      </c>
      <c r="F5007" s="1">
        <v>8</v>
      </c>
      <c r="G5007" s="1">
        <v>240</v>
      </c>
      <c r="H5007" s="1">
        <v>0</v>
      </c>
      <c r="I5007" s="1">
        <v>0</v>
      </c>
    </row>
    <row r="5008" spans="1:9" x14ac:dyDescent="0.2">
      <c r="A5008" s="1">
        <v>90200211</v>
      </c>
      <c r="B5008" s="3" t="s">
        <v>28</v>
      </c>
      <c r="C5008" s="1">
        <v>2</v>
      </c>
      <c r="D5008" s="1">
        <v>7</v>
      </c>
      <c r="E5008" s="1">
        <v>255</v>
      </c>
      <c r="F5008" s="1">
        <v>8</v>
      </c>
      <c r="G5008" s="1">
        <v>255</v>
      </c>
      <c r="H5008" s="1">
        <v>0</v>
      </c>
      <c r="I5008" s="1">
        <v>0</v>
      </c>
    </row>
    <row r="5009" spans="1:9" x14ac:dyDescent="0.2">
      <c r="A5009" s="1">
        <v>90300211</v>
      </c>
      <c r="B5009" s="3" t="s">
        <v>28</v>
      </c>
      <c r="C5009" s="1">
        <v>3</v>
      </c>
      <c r="D5009" s="1">
        <v>7</v>
      </c>
      <c r="E5009" s="1">
        <v>270</v>
      </c>
      <c r="F5009" s="1">
        <v>8</v>
      </c>
      <c r="G5009" s="1">
        <v>270</v>
      </c>
      <c r="H5009" s="1">
        <v>0</v>
      </c>
      <c r="I5009" s="1">
        <v>0</v>
      </c>
    </row>
    <row r="5010" spans="1:9" x14ac:dyDescent="0.2">
      <c r="A5010" s="1">
        <v>90400211</v>
      </c>
      <c r="B5010" s="3" t="s">
        <v>28</v>
      </c>
      <c r="C5010" s="1">
        <v>4</v>
      </c>
      <c r="D5010" s="1">
        <v>7</v>
      </c>
      <c r="E5010" s="1">
        <v>285</v>
      </c>
      <c r="F5010" s="1">
        <v>8</v>
      </c>
      <c r="G5010" s="1">
        <v>285</v>
      </c>
      <c r="H5010" s="1">
        <v>0</v>
      </c>
      <c r="I5010" s="1">
        <v>0</v>
      </c>
    </row>
    <row r="5011" spans="1:9" x14ac:dyDescent="0.2">
      <c r="A5011" s="1">
        <v>90500211</v>
      </c>
      <c r="B5011" s="3" t="s">
        <v>28</v>
      </c>
      <c r="C5011" s="1">
        <v>5</v>
      </c>
      <c r="D5011" s="1">
        <v>7</v>
      </c>
      <c r="E5011" s="1">
        <v>300</v>
      </c>
      <c r="F5011" s="1">
        <v>8</v>
      </c>
      <c r="G5011" s="1">
        <v>300</v>
      </c>
      <c r="H5011" s="1">
        <v>0</v>
      </c>
      <c r="I5011" s="1">
        <v>0</v>
      </c>
    </row>
    <row r="5012" spans="1:9" x14ac:dyDescent="0.2">
      <c r="A5012" s="1">
        <v>90600211</v>
      </c>
      <c r="B5012" s="3" t="s">
        <v>28</v>
      </c>
      <c r="C5012" s="1">
        <v>6</v>
      </c>
      <c r="D5012" s="1">
        <v>7</v>
      </c>
      <c r="E5012" s="1">
        <v>315</v>
      </c>
      <c r="F5012" s="1">
        <v>8</v>
      </c>
      <c r="G5012" s="1">
        <v>315</v>
      </c>
      <c r="H5012" s="1">
        <v>0</v>
      </c>
      <c r="I5012" s="1">
        <v>0</v>
      </c>
    </row>
    <row r="5013" spans="1:9" x14ac:dyDescent="0.2">
      <c r="A5013" s="1">
        <v>90700211</v>
      </c>
      <c r="B5013" s="3" t="s">
        <v>28</v>
      </c>
      <c r="C5013" s="1">
        <v>7</v>
      </c>
      <c r="D5013" s="1">
        <v>7</v>
      </c>
      <c r="E5013" s="1">
        <v>337</v>
      </c>
      <c r="F5013" s="1">
        <v>8</v>
      </c>
      <c r="G5013" s="1">
        <v>337</v>
      </c>
      <c r="H5013" s="1">
        <v>0</v>
      </c>
      <c r="I5013" s="1">
        <v>0</v>
      </c>
    </row>
    <row r="5014" spans="1:9" x14ac:dyDescent="0.2">
      <c r="A5014" s="1">
        <v>90800211</v>
      </c>
      <c r="B5014" s="3" t="s">
        <v>28</v>
      </c>
      <c r="C5014" s="1">
        <v>8</v>
      </c>
      <c r="D5014" s="1">
        <v>7</v>
      </c>
      <c r="E5014" s="1">
        <v>360</v>
      </c>
      <c r="F5014" s="1">
        <v>8</v>
      </c>
      <c r="G5014" s="1">
        <v>360</v>
      </c>
      <c r="H5014" s="1">
        <v>0</v>
      </c>
      <c r="I5014" s="1">
        <v>0</v>
      </c>
    </row>
    <row r="5015" spans="1:9" x14ac:dyDescent="0.2">
      <c r="A5015" s="1">
        <v>90900211</v>
      </c>
      <c r="B5015" s="3" t="s">
        <v>28</v>
      </c>
      <c r="C5015" s="1">
        <v>9</v>
      </c>
      <c r="D5015" s="1">
        <v>7</v>
      </c>
      <c r="E5015" s="1">
        <v>382</v>
      </c>
      <c r="F5015" s="1">
        <v>8</v>
      </c>
      <c r="G5015" s="1">
        <v>382</v>
      </c>
      <c r="H5015" s="1">
        <v>0</v>
      </c>
      <c r="I5015" s="1">
        <v>0</v>
      </c>
    </row>
    <row r="5016" spans="1:9" x14ac:dyDescent="0.2">
      <c r="A5016" s="1">
        <v>91000211</v>
      </c>
      <c r="B5016" s="3" t="s">
        <v>28</v>
      </c>
      <c r="C5016" s="1">
        <v>10</v>
      </c>
      <c r="D5016" s="1">
        <v>7</v>
      </c>
      <c r="E5016" s="1">
        <v>405</v>
      </c>
      <c r="F5016" s="1">
        <v>8</v>
      </c>
      <c r="G5016" s="1">
        <v>405</v>
      </c>
      <c r="H5016" s="1">
        <v>0</v>
      </c>
      <c r="I5016" s="1">
        <v>0</v>
      </c>
    </row>
    <row r="5017" spans="1:9" x14ac:dyDescent="0.2">
      <c r="A5017" s="1">
        <v>91100211</v>
      </c>
      <c r="B5017" s="3" t="s">
        <v>28</v>
      </c>
      <c r="C5017" s="1">
        <v>11</v>
      </c>
      <c r="D5017" s="1">
        <v>7</v>
      </c>
      <c r="E5017" s="1">
        <v>427</v>
      </c>
      <c r="F5017" s="1">
        <v>8</v>
      </c>
      <c r="G5017" s="1">
        <v>427</v>
      </c>
      <c r="H5017" s="1">
        <v>0</v>
      </c>
      <c r="I5017" s="1">
        <v>0</v>
      </c>
    </row>
    <row r="5018" spans="1:9" x14ac:dyDescent="0.2">
      <c r="A5018" s="1">
        <v>91200211</v>
      </c>
      <c r="B5018" s="3" t="s">
        <v>28</v>
      </c>
      <c r="C5018" s="1">
        <v>12</v>
      </c>
      <c r="D5018" s="1">
        <v>7</v>
      </c>
      <c r="E5018" s="1">
        <v>457</v>
      </c>
      <c r="F5018" s="1">
        <v>8</v>
      </c>
      <c r="G5018" s="1">
        <v>457</v>
      </c>
      <c r="H5018" s="1">
        <v>0</v>
      </c>
      <c r="I5018" s="1">
        <v>0</v>
      </c>
    </row>
    <row r="5019" spans="1:9" x14ac:dyDescent="0.2">
      <c r="A5019" s="1">
        <v>91300211</v>
      </c>
      <c r="B5019" s="3" t="s">
        <v>28</v>
      </c>
      <c r="C5019" s="1">
        <v>13</v>
      </c>
      <c r="D5019" s="1">
        <v>7</v>
      </c>
      <c r="E5019" s="1">
        <v>487</v>
      </c>
      <c r="F5019" s="1">
        <v>8</v>
      </c>
      <c r="G5019" s="1">
        <v>487</v>
      </c>
      <c r="H5019" s="1">
        <v>0</v>
      </c>
      <c r="I5019" s="1">
        <v>0</v>
      </c>
    </row>
    <row r="5020" spans="1:9" x14ac:dyDescent="0.2">
      <c r="A5020" s="1">
        <v>91400211</v>
      </c>
      <c r="B5020" s="3" t="s">
        <v>28</v>
      </c>
      <c r="C5020" s="1">
        <v>14</v>
      </c>
      <c r="D5020" s="1">
        <v>7</v>
      </c>
      <c r="E5020" s="1">
        <v>517</v>
      </c>
      <c r="F5020" s="1">
        <v>8</v>
      </c>
      <c r="G5020" s="1">
        <v>517</v>
      </c>
      <c r="H5020" s="1">
        <v>0</v>
      </c>
      <c r="I5020" s="1">
        <v>0</v>
      </c>
    </row>
    <row r="5021" spans="1:9" x14ac:dyDescent="0.2">
      <c r="A5021" s="1">
        <v>91500211</v>
      </c>
      <c r="B5021" s="3" t="s">
        <v>28</v>
      </c>
      <c r="C5021" s="1">
        <v>15</v>
      </c>
      <c r="D5021" s="1">
        <v>7</v>
      </c>
      <c r="E5021" s="1">
        <v>547</v>
      </c>
      <c r="F5021" s="1">
        <v>8</v>
      </c>
      <c r="G5021" s="1">
        <v>547</v>
      </c>
      <c r="H5021" s="1">
        <v>0</v>
      </c>
      <c r="I5021" s="1">
        <v>0</v>
      </c>
    </row>
    <row r="5022" spans="1:9" x14ac:dyDescent="0.2">
      <c r="A5022" s="1">
        <v>91600211</v>
      </c>
      <c r="B5022" s="3" t="s">
        <v>28</v>
      </c>
      <c r="C5022" s="1">
        <v>16</v>
      </c>
      <c r="D5022" s="1">
        <v>7</v>
      </c>
      <c r="E5022" s="1">
        <v>577</v>
      </c>
      <c r="F5022" s="1">
        <v>8</v>
      </c>
      <c r="G5022" s="1">
        <v>577</v>
      </c>
      <c r="H5022" s="1">
        <v>0</v>
      </c>
      <c r="I5022" s="1">
        <v>0</v>
      </c>
    </row>
    <row r="5023" spans="1:9" x14ac:dyDescent="0.2">
      <c r="A5023" s="1">
        <v>91700211</v>
      </c>
      <c r="B5023" s="3" t="s">
        <v>28</v>
      </c>
      <c r="C5023" s="1">
        <v>17</v>
      </c>
      <c r="D5023" s="1">
        <v>7</v>
      </c>
      <c r="E5023" s="1">
        <v>615</v>
      </c>
      <c r="F5023" s="1">
        <v>8</v>
      </c>
      <c r="G5023" s="1">
        <v>615</v>
      </c>
      <c r="H5023" s="1">
        <v>0</v>
      </c>
      <c r="I5023" s="1">
        <v>0</v>
      </c>
    </row>
    <row r="5024" spans="1:9" x14ac:dyDescent="0.2">
      <c r="A5024" s="1">
        <v>91800211</v>
      </c>
      <c r="B5024" s="3" t="s">
        <v>28</v>
      </c>
      <c r="C5024" s="1">
        <v>18</v>
      </c>
      <c r="D5024" s="1">
        <v>7</v>
      </c>
      <c r="E5024" s="1">
        <v>652</v>
      </c>
      <c r="F5024" s="1">
        <v>8</v>
      </c>
      <c r="G5024" s="1">
        <v>652</v>
      </c>
      <c r="H5024" s="1">
        <v>0</v>
      </c>
      <c r="I5024" s="1">
        <v>0</v>
      </c>
    </row>
    <row r="5025" spans="1:9" x14ac:dyDescent="0.2">
      <c r="A5025" s="1">
        <v>91900211</v>
      </c>
      <c r="B5025" s="3" t="s">
        <v>28</v>
      </c>
      <c r="C5025" s="1">
        <v>19</v>
      </c>
      <c r="D5025" s="1">
        <v>7</v>
      </c>
      <c r="E5025" s="1">
        <v>690</v>
      </c>
      <c r="F5025" s="1">
        <v>8</v>
      </c>
      <c r="G5025" s="1">
        <v>690</v>
      </c>
      <c r="H5025" s="1">
        <v>0</v>
      </c>
      <c r="I5025" s="1">
        <v>0</v>
      </c>
    </row>
    <row r="5026" spans="1:9" x14ac:dyDescent="0.2">
      <c r="A5026" s="1">
        <v>92000211</v>
      </c>
      <c r="B5026" s="3" t="s">
        <v>28</v>
      </c>
      <c r="C5026" s="1">
        <v>20</v>
      </c>
      <c r="D5026" s="1">
        <v>7</v>
      </c>
      <c r="E5026" s="1">
        <v>727</v>
      </c>
      <c r="F5026" s="1">
        <v>8</v>
      </c>
      <c r="G5026" s="1">
        <v>727</v>
      </c>
      <c r="H5026" s="1">
        <v>0</v>
      </c>
      <c r="I5026" s="1">
        <v>0</v>
      </c>
    </row>
    <row r="5027" spans="1:9" x14ac:dyDescent="0.2">
      <c r="A5027" s="1">
        <v>92100211</v>
      </c>
      <c r="B5027" s="3" t="s">
        <v>28</v>
      </c>
      <c r="C5027" s="1">
        <v>21</v>
      </c>
      <c r="D5027" s="1">
        <v>7</v>
      </c>
      <c r="E5027" s="1">
        <v>765</v>
      </c>
      <c r="F5027" s="1">
        <v>8</v>
      </c>
      <c r="G5027" s="1">
        <v>765</v>
      </c>
      <c r="H5027" s="1">
        <v>0</v>
      </c>
      <c r="I5027" s="1">
        <v>0</v>
      </c>
    </row>
    <row r="5028" spans="1:9" x14ac:dyDescent="0.2">
      <c r="A5028" s="1">
        <v>92200211</v>
      </c>
      <c r="B5028" s="3" t="s">
        <v>28</v>
      </c>
      <c r="C5028" s="1">
        <v>22</v>
      </c>
      <c r="D5028" s="1">
        <v>7</v>
      </c>
      <c r="E5028" s="1">
        <v>810</v>
      </c>
      <c r="F5028" s="1">
        <v>8</v>
      </c>
      <c r="G5028" s="1">
        <v>810</v>
      </c>
      <c r="H5028" s="1">
        <v>0</v>
      </c>
      <c r="I5028" s="1">
        <v>0</v>
      </c>
    </row>
    <row r="5029" spans="1:9" x14ac:dyDescent="0.2">
      <c r="A5029" s="1">
        <v>92300211</v>
      </c>
      <c r="B5029" s="3" t="s">
        <v>28</v>
      </c>
      <c r="C5029" s="1">
        <v>23</v>
      </c>
      <c r="D5029" s="1">
        <v>7</v>
      </c>
      <c r="E5029" s="1">
        <v>855</v>
      </c>
      <c r="F5029" s="1">
        <v>8</v>
      </c>
      <c r="G5029" s="1">
        <v>855</v>
      </c>
      <c r="H5029" s="1">
        <v>0</v>
      </c>
      <c r="I5029" s="1">
        <v>0</v>
      </c>
    </row>
    <row r="5030" spans="1:9" x14ac:dyDescent="0.2">
      <c r="A5030" s="1">
        <v>92400211</v>
      </c>
      <c r="B5030" s="3" t="s">
        <v>28</v>
      </c>
      <c r="C5030" s="1">
        <v>24</v>
      </c>
      <c r="D5030" s="1">
        <v>7</v>
      </c>
      <c r="E5030" s="1">
        <v>900</v>
      </c>
      <c r="F5030" s="1">
        <v>8</v>
      </c>
      <c r="G5030" s="1">
        <v>900</v>
      </c>
      <c r="H5030" s="1">
        <v>0</v>
      </c>
      <c r="I5030" s="1">
        <v>0</v>
      </c>
    </row>
    <row r="5031" spans="1:9" x14ac:dyDescent="0.2">
      <c r="A5031" s="1">
        <v>92500211</v>
      </c>
      <c r="B5031" s="3" t="s">
        <v>28</v>
      </c>
      <c r="C5031" s="1">
        <v>25</v>
      </c>
      <c r="D5031" s="1">
        <v>7</v>
      </c>
      <c r="E5031" s="1">
        <v>945</v>
      </c>
      <c r="F5031" s="1">
        <v>8</v>
      </c>
      <c r="G5031" s="1">
        <v>945</v>
      </c>
      <c r="H5031" s="1">
        <v>0</v>
      </c>
      <c r="I5031" s="1">
        <v>0</v>
      </c>
    </row>
    <row r="5032" spans="1:9" x14ac:dyDescent="0.2">
      <c r="A5032" s="1">
        <v>92600211</v>
      </c>
      <c r="B5032" s="3" t="s">
        <v>28</v>
      </c>
      <c r="C5032" s="1">
        <v>26</v>
      </c>
      <c r="D5032" s="1">
        <v>7</v>
      </c>
      <c r="E5032" s="1">
        <v>990</v>
      </c>
      <c r="F5032" s="1">
        <v>8</v>
      </c>
      <c r="G5032" s="1">
        <v>990</v>
      </c>
      <c r="H5032" s="1">
        <v>0</v>
      </c>
      <c r="I5032" s="1">
        <v>0</v>
      </c>
    </row>
    <row r="5033" spans="1:9" x14ac:dyDescent="0.2">
      <c r="A5033" s="1">
        <v>92700211</v>
      </c>
      <c r="B5033" s="3" t="s">
        <v>28</v>
      </c>
      <c r="C5033" s="1">
        <v>27</v>
      </c>
      <c r="D5033" s="1">
        <v>7</v>
      </c>
      <c r="E5033" s="1">
        <v>1042</v>
      </c>
      <c r="F5033" s="1">
        <v>8</v>
      </c>
      <c r="G5033" s="1">
        <v>1042</v>
      </c>
      <c r="H5033" s="1">
        <v>0</v>
      </c>
      <c r="I5033" s="1">
        <v>0</v>
      </c>
    </row>
    <row r="5034" spans="1:9" x14ac:dyDescent="0.2">
      <c r="A5034" s="1">
        <v>92800211</v>
      </c>
      <c r="B5034" s="3" t="s">
        <v>28</v>
      </c>
      <c r="C5034" s="1">
        <v>28</v>
      </c>
      <c r="D5034" s="1">
        <v>7</v>
      </c>
      <c r="E5034" s="1">
        <v>1095</v>
      </c>
      <c r="F5034" s="1">
        <v>8</v>
      </c>
      <c r="G5034" s="1">
        <v>1095</v>
      </c>
      <c r="H5034" s="1">
        <v>0</v>
      </c>
      <c r="I5034" s="1">
        <v>0</v>
      </c>
    </row>
    <row r="5035" spans="1:9" x14ac:dyDescent="0.2">
      <c r="A5035" s="1">
        <v>92900211</v>
      </c>
      <c r="B5035" s="3" t="s">
        <v>28</v>
      </c>
      <c r="C5035" s="1">
        <v>29</v>
      </c>
      <c r="D5035" s="1">
        <v>7</v>
      </c>
      <c r="E5035" s="1">
        <v>1147</v>
      </c>
      <c r="F5035" s="1">
        <v>8</v>
      </c>
      <c r="G5035" s="1">
        <v>1147</v>
      </c>
      <c r="H5035" s="1">
        <v>0</v>
      </c>
      <c r="I5035" s="1">
        <v>0</v>
      </c>
    </row>
    <row r="5036" spans="1:9" x14ac:dyDescent="0.2">
      <c r="A5036" s="1">
        <v>93000211</v>
      </c>
      <c r="B5036" s="3" t="s">
        <v>28</v>
      </c>
      <c r="C5036" s="1">
        <v>30</v>
      </c>
      <c r="D5036" s="1">
        <v>7</v>
      </c>
      <c r="E5036" s="1">
        <v>1200</v>
      </c>
      <c r="F5036" s="1">
        <v>8</v>
      </c>
      <c r="G5036" s="1">
        <v>1200</v>
      </c>
      <c r="H5036" s="1">
        <v>0</v>
      </c>
      <c r="I5036" s="1">
        <v>0</v>
      </c>
    </row>
    <row r="5037" spans="1:9" x14ac:dyDescent="0.2">
      <c r="A5037" s="1">
        <v>93100211</v>
      </c>
      <c r="B5037" s="3" t="s">
        <v>28</v>
      </c>
      <c r="C5037" s="1">
        <v>31</v>
      </c>
      <c r="D5037" s="1">
        <v>7</v>
      </c>
      <c r="E5037" s="1">
        <v>1252</v>
      </c>
      <c r="F5037" s="1">
        <v>8</v>
      </c>
      <c r="G5037" s="1">
        <v>1252</v>
      </c>
      <c r="H5037" s="1">
        <v>0</v>
      </c>
      <c r="I5037" s="1">
        <v>0</v>
      </c>
    </row>
    <row r="5038" spans="1:9" x14ac:dyDescent="0.2">
      <c r="A5038" s="1">
        <v>93200211</v>
      </c>
      <c r="B5038" s="3" t="s">
        <v>28</v>
      </c>
      <c r="C5038" s="1">
        <v>32</v>
      </c>
      <c r="D5038" s="1">
        <v>7</v>
      </c>
      <c r="E5038" s="1">
        <v>1312</v>
      </c>
      <c r="F5038" s="1">
        <v>8</v>
      </c>
      <c r="G5038" s="1">
        <v>1312</v>
      </c>
      <c r="H5038" s="1">
        <v>0</v>
      </c>
      <c r="I5038" s="1">
        <v>0</v>
      </c>
    </row>
    <row r="5039" spans="1:9" x14ac:dyDescent="0.2">
      <c r="A5039" s="1">
        <v>93300211</v>
      </c>
      <c r="B5039" s="3" t="s">
        <v>28</v>
      </c>
      <c r="C5039" s="1">
        <v>33</v>
      </c>
      <c r="D5039" s="1">
        <v>7</v>
      </c>
      <c r="E5039" s="1">
        <v>1372</v>
      </c>
      <c r="F5039" s="1">
        <v>8</v>
      </c>
      <c r="G5039" s="1">
        <v>1372</v>
      </c>
      <c r="H5039" s="1">
        <v>0</v>
      </c>
      <c r="I5039" s="1">
        <v>0</v>
      </c>
    </row>
    <row r="5040" spans="1:9" x14ac:dyDescent="0.2">
      <c r="A5040" s="1">
        <v>93400211</v>
      </c>
      <c r="B5040" s="3" t="s">
        <v>28</v>
      </c>
      <c r="C5040" s="1">
        <v>34</v>
      </c>
      <c r="D5040" s="1">
        <v>7</v>
      </c>
      <c r="E5040" s="1">
        <v>1432</v>
      </c>
      <c r="F5040" s="1">
        <v>8</v>
      </c>
      <c r="G5040" s="1">
        <v>1432</v>
      </c>
      <c r="H5040" s="1">
        <v>0</v>
      </c>
      <c r="I5040" s="1">
        <v>0</v>
      </c>
    </row>
    <row r="5041" spans="1:9" x14ac:dyDescent="0.2">
      <c r="A5041" s="1">
        <v>93500211</v>
      </c>
      <c r="B5041" s="3" t="s">
        <v>28</v>
      </c>
      <c r="C5041" s="1">
        <v>35</v>
      </c>
      <c r="D5041" s="1">
        <v>7</v>
      </c>
      <c r="E5041" s="1">
        <v>1492</v>
      </c>
      <c r="F5041" s="1">
        <v>8</v>
      </c>
      <c r="G5041" s="1">
        <v>1492</v>
      </c>
      <c r="H5041" s="1">
        <v>0</v>
      </c>
      <c r="I5041" s="1">
        <v>0</v>
      </c>
    </row>
    <row r="5042" spans="1:9" x14ac:dyDescent="0.2">
      <c r="A5042" s="1">
        <v>93600211</v>
      </c>
      <c r="B5042" s="3" t="s">
        <v>28</v>
      </c>
      <c r="C5042" s="1">
        <v>36</v>
      </c>
      <c r="D5042" s="1">
        <v>7</v>
      </c>
      <c r="E5042" s="1">
        <v>1552</v>
      </c>
      <c r="F5042" s="1">
        <v>8</v>
      </c>
      <c r="G5042" s="1">
        <v>1552</v>
      </c>
      <c r="H5042" s="1">
        <v>0</v>
      </c>
      <c r="I5042" s="1">
        <v>0</v>
      </c>
    </row>
    <row r="5043" spans="1:9" x14ac:dyDescent="0.2">
      <c r="A5043" s="1">
        <v>93700211</v>
      </c>
      <c r="B5043" s="3" t="s">
        <v>28</v>
      </c>
      <c r="C5043" s="1">
        <v>37</v>
      </c>
      <c r="D5043" s="1">
        <v>7</v>
      </c>
      <c r="E5043" s="1">
        <v>1620</v>
      </c>
      <c r="F5043" s="1">
        <v>8</v>
      </c>
      <c r="G5043" s="1">
        <v>1620</v>
      </c>
      <c r="H5043" s="1">
        <v>0</v>
      </c>
      <c r="I5043" s="1">
        <v>0</v>
      </c>
    </row>
    <row r="5044" spans="1:9" x14ac:dyDescent="0.2">
      <c r="A5044" s="1">
        <v>93800211</v>
      </c>
      <c r="B5044" s="3" t="s">
        <v>28</v>
      </c>
      <c r="C5044" s="1">
        <v>38</v>
      </c>
      <c r="D5044" s="1">
        <v>7</v>
      </c>
      <c r="E5044" s="1">
        <v>1687</v>
      </c>
      <c r="F5044" s="1">
        <v>8</v>
      </c>
      <c r="G5044" s="1">
        <v>1687</v>
      </c>
      <c r="H5044" s="1">
        <v>0</v>
      </c>
      <c r="I5044" s="1">
        <v>0</v>
      </c>
    </row>
    <row r="5045" spans="1:9" x14ac:dyDescent="0.2">
      <c r="A5045" s="1">
        <v>93900211</v>
      </c>
      <c r="B5045" s="3" t="s">
        <v>28</v>
      </c>
      <c r="C5045" s="1">
        <v>39</v>
      </c>
      <c r="D5045" s="1">
        <v>7</v>
      </c>
      <c r="E5045" s="1">
        <v>1755</v>
      </c>
      <c r="F5045" s="1">
        <v>8</v>
      </c>
      <c r="G5045" s="1">
        <v>1755</v>
      </c>
      <c r="H5045" s="1">
        <v>0</v>
      </c>
      <c r="I5045" s="1">
        <v>0</v>
      </c>
    </row>
    <row r="5046" spans="1:9" x14ac:dyDescent="0.2">
      <c r="A5046" s="1">
        <v>94000211</v>
      </c>
      <c r="B5046" s="3" t="s">
        <v>28</v>
      </c>
      <c r="C5046" s="1">
        <v>40</v>
      </c>
      <c r="D5046" s="1">
        <v>7</v>
      </c>
      <c r="E5046" s="1">
        <v>1822</v>
      </c>
      <c r="F5046" s="1">
        <v>8</v>
      </c>
      <c r="G5046" s="1">
        <v>1822</v>
      </c>
      <c r="H5046" s="1">
        <v>0</v>
      </c>
      <c r="I5046" s="1">
        <v>0</v>
      </c>
    </row>
    <row r="5047" spans="1:9" x14ac:dyDescent="0.2">
      <c r="A5047" s="1">
        <v>94100211</v>
      </c>
      <c r="B5047" s="3" t="s">
        <v>28</v>
      </c>
      <c r="C5047" s="1">
        <v>41</v>
      </c>
      <c r="D5047" s="1">
        <v>7</v>
      </c>
      <c r="E5047" s="1">
        <v>1890</v>
      </c>
      <c r="F5047" s="1">
        <v>8</v>
      </c>
      <c r="G5047" s="1">
        <v>1890</v>
      </c>
      <c r="H5047" s="1">
        <v>0</v>
      </c>
      <c r="I5047" s="1">
        <v>0</v>
      </c>
    </row>
    <row r="5048" spans="1:9" x14ac:dyDescent="0.2">
      <c r="A5048" s="1">
        <v>94200211</v>
      </c>
      <c r="B5048" s="3" t="s">
        <v>28</v>
      </c>
      <c r="C5048" s="1">
        <v>42</v>
      </c>
      <c r="D5048" s="1">
        <v>7</v>
      </c>
      <c r="E5048" s="1">
        <v>1965</v>
      </c>
      <c r="F5048" s="1">
        <v>8</v>
      </c>
      <c r="G5048" s="1">
        <v>1965</v>
      </c>
      <c r="H5048" s="1">
        <v>0</v>
      </c>
      <c r="I5048" s="1">
        <v>0</v>
      </c>
    </row>
    <row r="5049" spans="1:9" x14ac:dyDescent="0.2">
      <c r="A5049" s="1">
        <v>94300211</v>
      </c>
      <c r="B5049" s="3" t="s">
        <v>28</v>
      </c>
      <c r="C5049" s="1">
        <v>43</v>
      </c>
      <c r="D5049" s="1">
        <v>7</v>
      </c>
      <c r="E5049" s="1">
        <v>2040</v>
      </c>
      <c r="F5049" s="1">
        <v>8</v>
      </c>
      <c r="G5049" s="1">
        <v>2040</v>
      </c>
      <c r="H5049" s="1">
        <v>0</v>
      </c>
      <c r="I5049" s="1">
        <v>0</v>
      </c>
    </row>
    <row r="5050" spans="1:9" x14ac:dyDescent="0.2">
      <c r="A5050" s="1">
        <v>94400211</v>
      </c>
      <c r="B5050" s="3" t="s">
        <v>28</v>
      </c>
      <c r="C5050" s="1">
        <v>44</v>
      </c>
      <c r="D5050" s="1">
        <v>7</v>
      </c>
      <c r="E5050" s="1">
        <v>2115</v>
      </c>
      <c r="F5050" s="1">
        <v>8</v>
      </c>
      <c r="G5050" s="1">
        <v>2115</v>
      </c>
      <c r="H5050" s="1">
        <v>0</v>
      </c>
      <c r="I5050" s="1">
        <v>0</v>
      </c>
    </row>
    <row r="5051" spans="1:9" x14ac:dyDescent="0.2">
      <c r="A5051" s="1">
        <v>94500211</v>
      </c>
      <c r="B5051" s="3" t="s">
        <v>28</v>
      </c>
      <c r="C5051" s="1">
        <v>45</v>
      </c>
      <c r="D5051" s="1">
        <v>7</v>
      </c>
      <c r="E5051" s="1">
        <v>2190</v>
      </c>
      <c r="F5051" s="1">
        <v>8</v>
      </c>
      <c r="G5051" s="1">
        <v>2190</v>
      </c>
      <c r="H5051" s="1">
        <v>0</v>
      </c>
      <c r="I5051" s="1">
        <v>0</v>
      </c>
    </row>
    <row r="5052" spans="1:9" x14ac:dyDescent="0.2">
      <c r="A5052" s="1">
        <v>94600211</v>
      </c>
      <c r="B5052" s="3" t="s">
        <v>28</v>
      </c>
      <c r="C5052" s="1">
        <v>46</v>
      </c>
      <c r="D5052" s="1">
        <v>7</v>
      </c>
      <c r="E5052" s="1">
        <v>2265</v>
      </c>
      <c r="F5052" s="1">
        <v>8</v>
      </c>
      <c r="G5052" s="1">
        <v>2265</v>
      </c>
      <c r="H5052" s="1">
        <v>0</v>
      </c>
      <c r="I5052" s="1">
        <v>0</v>
      </c>
    </row>
    <row r="5053" spans="1:9" x14ac:dyDescent="0.2">
      <c r="A5053" s="1">
        <v>94700211</v>
      </c>
      <c r="B5053" s="3" t="s">
        <v>28</v>
      </c>
      <c r="C5053" s="1">
        <v>47</v>
      </c>
      <c r="D5053" s="1">
        <v>7</v>
      </c>
      <c r="E5053" s="1">
        <v>2347</v>
      </c>
      <c r="F5053" s="1">
        <v>8</v>
      </c>
      <c r="G5053" s="1">
        <v>2347</v>
      </c>
      <c r="H5053" s="1">
        <v>0</v>
      </c>
      <c r="I5053" s="1">
        <v>0</v>
      </c>
    </row>
    <row r="5054" spans="1:9" x14ac:dyDescent="0.2">
      <c r="A5054" s="1">
        <v>94800211</v>
      </c>
      <c r="B5054" s="3" t="s">
        <v>28</v>
      </c>
      <c r="C5054" s="1">
        <v>48</v>
      </c>
      <c r="D5054" s="1">
        <v>7</v>
      </c>
      <c r="E5054" s="1">
        <v>2430</v>
      </c>
      <c r="F5054" s="1">
        <v>8</v>
      </c>
      <c r="G5054" s="1">
        <v>2430</v>
      </c>
      <c r="H5054" s="1">
        <v>0</v>
      </c>
      <c r="I5054" s="1">
        <v>0</v>
      </c>
    </row>
    <row r="5055" spans="1:9" x14ac:dyDescent="0.2">
      <c r="A5055" s="1">
        <v>94900211</v>
      </c>
      <c r="B5055" s="3" t="s">
        <v>28</v>
      </c>
      <c r="C5055" s="1">
        <v>49</v>
      </c>
      <c r="D5055" s="1">
        <v>7</v>
      </c>
      <c r="E5055" s="1">
        <v>2512</v>
      </c>
      <c r="F5055" s="1">
        <v>8</v>
      </c>
      <c r="G5055" s="1">
        <v>2512</v>
      </c>
      <c r="H5055" s="1">
        <v>0</v>
      </c>
      <c r="I5055" s="1">
        <v>0</v>
      </c>
    </row>
    <row r="5056" spans="1:9" x14ac:dyDescent="0.2">
      <c r="A5056" s="1">
        <v>95000211</v>
      </c>
      <c r="B5056" s="3" t="s">
        <v>28</v>
      </c>
      <c r="C5056" s="1">
        <v>50</v>
      </c>
      <c r="D5056" s="1">
        <v>7</v>
      </c>
      <c r="E5056" s="1">
        <v>2595</v>
      </c>
      <c r="F5056" s="1">
        <v>8</v>
      </c>
      <c r="G5056" s="1">
        <v>2595</v>
      </c>
      <c r="H5056" s="1">
        <v>0</v>
      </c>
      <c r="I5056" s="1">
        <v>0</v>
      </c>
    </row>
    <row r="5057" spans="1:9" x14ac:dyDescent="0.2">
      <c r="A5057" s="1">
        <v>90100212</v>
      </c>
      <c r="B5057" s="3" t="s">
        <v>28</v>
      </c>
      <c r="C5057" s="1">
        <v>1</v>
      </c>
      <c r="D5057" s="1">
        <v>7</v>
      </c>
      <c r="E5057" s="1">
        <v>360</v>
      </c>
      <c r="F5057" s="1">
        <v>8</v>
      </c>
      <c r="G5057" s="1">
        <v>360</v>
      </c>
      <c r="H5057" s="1">
        <v>0</v>
      </c>
      <c r="I5057" s="1">
        <v>0</v>
      </c>
    </row>
    <row r="5058" spans="1:9" x14ac:dyDescent="0.2">
      <c r="A5058" s="1">
        <v>90200212</v>
      </c>
      <c r="B5058" s="3" t="s">
        <v>28</v>
      </c>
      <c r="C5058" s="1">
        <v>2</v>
      </c>
      <c r="D5058" s="1">
        <v>7</v>
      </c>
      <c r="E5058" s="1">
        <v>382</v>
      </c>
      <c r="F5058" s="1">
        <v>8</v>
      </c>
      <c r="G5058" s="1">
        <v>382</v>
      </c>
      <c r="H5058" s="1">
        <v>0</v>
      </c>
      <c r="I5058" s="1">
        <v>0</v>
      </c>
    </row>
    <row r="5059" spans="1:9" x14ac:dyDescent="0.2">
      <c r="A5059" s="1">
        <v>90300212</v>
      </c>
      <c r="B5059" s="3" t="s">
        <v>28</v>
      </c>
      <c r="C5059" s="1">
        <v>3</v>
      </c>
      <c r="D5059" s="1">
        <v>7</v>
      </c>
      <c r="E5059" s="1">
        <v>405</v>
      </c>
      <c r="F5059" s="1">
        <v>8</v>
      </c>
      <c r="G5059" s="1">
        <v>405</v>
      </c>
      <c r="H5059" s="1">
        <v>0</v>
      </c>
      <c r="I5059" s="1">
        <v>0</v>
      </c>
    </row>
    <row r="5060" spans="1:9" x14ac:dyDescent="0.2">
      <c r="A5060" s="1">
        <v>90400212</v>
      </c>
      <c r="B5060" s="3" t="s">
        <v>28</v>
      </c>
      <c r="C5060" s="1">
        <v>4</v>
      </c>
      <c r="D5060" s="1">
        <v>7</v>
      </c>
      <c r="E5060" s="1">
        <v>427</v>
      </c>
      <c r="F5060" s="1">
        <v>8</v>
      </c>
      <c r="G5060" s="1">
        <v>427</v>
      </c>
      <c r="H5060" s="1">
        <v>0</v>
      </c>
      <c r="I5060" s="1">
        <v>0</v>
      </c>
    </row>
    <row r="5061" spans="1:9" x14ac:dyDescent="0.2">
      <c r="A5061" s="1">
        <v>90500212</v>
      </c>
      <c r="B5061" s="3" t="s">
        <v>28</v>
      </c>
      <c r="C5061" s="1">
        <v>5</v>
      </c>
      <c r="D5061" s="1">
        <v>7</v>
      </c>
      <c r="E5061" s="1">
        <v>450</v>
      </c>
      <c r="F5061" s="1">
        <v>8</v>
      </c>
      <c r="G5061" s="1">
        <v>450</v>
      </c>
      <c r="H5061" s="1">
        <v>0</v>
      </c>
      <c r="I5061" s="1">
        <v>0</v>
      </c>
    </row>
    <row r="5062" spans="1:9" x14ac:dyDescent="0.2">
      <c r="A5062" s="1">
        <v>90600212</v>
      </c>
      <c r="B5062" s="3" t="s">
        <v>28</v>
      </c>
      <c r="C5062" s="1">
        <v>6</v>
      </c>
      <c r="D5062" s="1">
        <v>7</v>
      </c>
      <c r="E5062" s="1">
        <v>472</v>
      </c>
      <c r="F5062" s="1">
        <v>8</v>
      </c>
      <c r="G5062" s="1">
        <v>472</v>
      </c>
      <c r="H5062" s="1">
        <v>0</v>
      </c>
      <c r="I5062" s="1">
        <v>0</v>
      </c>
    </row>
    <row r="5063" spans="1:9" x14ac:dyDescent="0.2">
      <c r="A5063" s="1">
        <v>90700212</v>
      </c>
      <c r="B5063" s="3" t="s">
        <v>28</v>
      </c>
      <c r="C5063" s="1">
        <v>7</v>
      </c>
      <c r="D5063" s="1">
        <v>7</v>
      </c>
      <c r="E5063" s="1">
        <v>505</v>
      </c>
      <c r="F5063" s="1">
        <v>8</v>
      </c>
      <c r="G5063" s="1">
        <v>505</v>
      </c>
      <c r="H5063" s="1">
        <v>0</v>
      </c>
      <c r="I5063" s="1">
        <v>0</v>
      </c>
    </row>
    <row r="5064" spans="1:9" x14ac:dyDescent="0.2">
      <c r="A5064" s="1">
        <v>90800212</v>
      </c>
      <c r="B5064" s="3" t="s">
        <v>28</v>
      </c>
      <c r="C5064" s="1">
        <v>8</v>
      </c>
      <c r="D5064" s="1">
        <v>7</v>
      </c>
      <c r="E5064" s="1">
        <v>540</v>
      </c>
      <c r="F5064" s="1">
        <v>8</v>
      </c>
      <c r="G5064" s="1">
        <v>540</v>
      </c>
      <c r="H5064" s="1">
        <v>0</v>
      </c>
      <c r="I5064" s="1">
        <v>0</v>
      </c>
    </row>
    <row r="5065" spans="1:9" x14ac:dyDescent="0.2">
      <c r="A5065" s="1">
        <v>90900212</v>
      </c>
      <c r="B5065" s="3" t="s">
        <v>28</v>
      </c>
      <c r="C5065" s="1">
        <v>9</v>
      </c>
      <c r="D5065" s="1">
        <v>7</v>
      </c>
      <c r="E5065" s="1">
        <v>573</v>
      </c>
      <c r="F5065" s="1">
        <v>8</v>
      </c>
      <c r="G5065" s="1">
        <v>573</v>
      </c>
      <c r="H5065" s="1">
        <v>0</v>
      </c>
      <c r="I5065" s="1">
        <v>0</v>
      </c>
    </row>
    <row r="5066" spans="1:9" x14ac:dyDescent="0.2">
      <c r="A5066" s="1">
        <v>91000212</v>
      </c>
      <c r="B5066" s="3" t="s">
        <v>28</v>
      </c>
      <c r="C5066" s="1">
        <v>10</v>
      </c>
      <c r="D5066" s="1">
        <v>7</v>
      </c>
      <c r="E5066" s="1">
        <v>607</v>
      </c>
      <c r="F5066" s="1">
        <v>8</v>
      </c>
      <c r="G5066" s="1">
        <v>607</v>
      </c>
      <c r="H5066" s="1">
        <v>0</v>
      </c>
      <c r="I5066" s="1">
        <v>0</v>
      </c>
    </row>
    <row r="5067" spans="1:9" x14ac:dyDescent="0.2">
      <c r="A5067" s="1">
        <v>91100212</v>
      </c>
      <c r="B5067" s="3" t="s">
        <v>28</v>
      </c>
      <c r="C5067" s="1">
        <v>11</v>
      </c>
      <c r="D5067" s="1">
        <v>7</v>
      </c>
      <c r="E5067" s="1">
        <v>640</v>
      </c>
      <c r="F5067" s="1">
        <v>8</v>
      </c>
      <c r="G5067" s="1">
        <v>640</v>
      </c>
      <c r="H5067" s="1">
        <v>0</v>
      </c>
      <c r="I5067" s="1">
        <v>0</v>
      </c>
    </row>
    <row r="5068" spans="1:9" x14ac:dyDescent="0.2">
      <c r="A5068" s="1">
        <v>91200212</v>
      </c>
      <c r="B5068" s="3" t="s">
        <v>28</v>
      </c>
      <c r="C5068" s="1">
        <v>12</v>
      </c>
      <c r="D5068" s="1">
        <v>7</v>
      </c>
      <c r="E5068" s="1">
        <v>685</v>
      </c>
      <c r="F5068" s="1">
        <v>8</v>
      </c>
      <c r="G5068" s="1">
        <v>685</v>
      </c>
      <c r="H5068" s="1">
        <v>0</v>
      </c>
      <c r="I5068" s="1">
        <v>0</v>
      </c>
    </row>
    <row r="5069" spans="1:9" x14ac:dyDescent="0.2">
      <c r="A5069" s="1">
        <v>91300212</v>
      </c>
      <c r="B5069" s="3" t="s">
        <v>28</v>
      </c>
      <c r="C5069" s="1">
        <v>13</v>
      </c>
      <c r="D5069" s="1">
        <v>7</v>
      </c>
      <c r="E5069" s="1">
        <v>730</v>
      </c>
      <c r="F5069" s="1">
        <v>8</v>
      </c>
      <c r="G5069" s="1">
        <v>730</v>
      </c>
      <c r="H5069" s="1">
        <v>0</v>
      </c>
      <c r="I5069" s="1">
        <v>0</v>
      </c>
    </row>
    <row r="5070" spans="1:9" x14ac:dyDescent="0.2">
      <c r="A5070" s="1">
        <v>91400212</v>
      </c>
      <c r="B5070" s="3" t="s">
        <v>28</v>
      </c>
      <c r="C5070" s="1">
        <v>14</v>
      </c>
      <c r="D5070" s="1">
        <v>7</v>
      </c>
      <c r="E5070" s="1">
        <v>775</v>
      </c>
      <c r="F5070" s="1">
        <v>8</v>
      </c>
      <c r="G5070" s="1">
        <v>775</v>
      </c>
      <c r="H5070" s="1">
        <v>0</v>
      </c>
      <c r="I5070" s="1">
        <v>0</v>
      </c>
    </row>
    <row r="5071" spans="1:9" x14ac:dyDescent="0.2">
      <c r="A5071" s="1">
        <v>91500212</v>
      </c>
      <c r="B5071" s="3" t="s">
        <v>28</v>
      </c>
      <c r="C5071" s="1">
        <v>15</v>
      </c>
      <c r="D5071" s="1">
        <v>7</v>
      </c>
      <c r="E5071" s="1">
        <v>820</v>
      </c>
      <c r="F5071" s="1">
        <v>8</v>
      </c>
      <c r="G5071" s="1">
        <v>820</v>
      </c>
      <c r="H5071" s="1">
        <v>0</v>
      </c>
      <c r="I5071" s="1">
        <v>0</v>
      </c>
    </row>
    <row r="5072" spans="1:9" x14ac:dyDescent="0.2">
      <c r="A5072" s="1">
        <v>91600212</v>
      </c>
      <c r="B5072" s="3" t="s">
        <v>28</v>
      </c>
      <c r="C5072" s="1">
        <v>16</v>
      </c>
      <c r="D5072" s="1">
        <v>7</v>
      </c>
      <c r="E5072" s="1">
        <v>865</v>
      </c>
      <c r="F5072" s="1">
        <v>8</v>
      </c>
      <c r="G5072" s="1">
        <v>865</v>
      </c>
      <c r="H5072" s="1">
        <v>0</v>
      </c>
      <c r="I5072" s="1">
        <v>0</v>
      </c>
    </row>
    <row r="5073" spans="1:9" x14ac:dyDescent="0.2">
      <c r="A5073" s="1">
        <v>91700212</v>
      </c>
      <c r="B5073" s="3" t="s">
        <v>28</v>
      </c>
      <c r="C5073" s="1">
        <v>17</v>
      </c>
      <c r="D5073" s="1">
        <v>7</v>
      </c>
      <c r="E5073" s="1">
        <v>922</v>
      </c>
      <c r="F5073" s="1">
        <v>8</v>
      </c>
      <c r="G5073" s="1">
        <v>922</v>
      </c>
      <c r="H5073" s="1">
        <v>0</v>
      </c>
      <c r="I5073" s="1">
        <v>0</v>
      </c>
    </row>
    <row r="5074" spans="1:9" x14ac:dyDescent="0.2">
      <c r="A5074" s="1">
        <v>91800212</v>
      </c>
      <c r="B5074" s="3" t="s">
        <v>28</v>
      </c>
      <c r="C5074" s="1">
        <v>18</v>
      </c>
      <c r="D5074" s="1">
        <v>7</v>
      </c>
      <c r="E5074" s="1">
        <v>978</v>
      </c>
      <c r="F5074" s="1">
        <v>8</v>
      </c>
      <c r="G5074" s="1">
        <v>978</v>
      </c>
      <c r="H5074" s="1">
        <v>0</v>
      </c>
      <c r="I5074" s="1">
        <v>0</v>
      </c>
    </row>
    <row r="5075" spans="1:9" x14ac:dyDescent="0.2">
      <c r="A5075" s="1">
        <v>91900212</v>
      </c>
      <c r="B5075" s="3" t="s">
        <v>28</v>
      </c>
      <c r="C5075" s="1">
        <v>19</v>
      </c>
      <c r="D5075" s="1">
        <v>7</v>
      </c>
      <c r="E5075" s="1">
        <v>1035</v>
      </c>
      <c r="F5075" s="1">
        <v>8</v>
      </c>
      <c r="G5075" s="1">
        <v>1035</v>
      </c>
      <c r="H5075" s="1">
        <v>0</v>
      </c>
      <c r="I5075" s="1">
        <v>0</v>
      </c>
    </row>
    <row r="5076" spans="1:9" x14ac:dyDescent="0.2">
      <c r="A5076" s="1">
        <v>92000212</v>
      </c>
      <c r="B5076" s="3" t="s">
        <v>28</v>
      </c>
      <c r="C5076" s="1">
        <v>20</v>
      </c>
      <c r="D5076" s="1">
        <v>7</v>
      </c>
      <c r="E5076" s="1">
        <v>1090</v>
      </c>
      <c r="F5076" s="1">
        <v>8</v>
      </c>
      <c r="G5076" s="1">
        <v>1090</v>
      </c>
      <c r="H5076" s="1">
        <v>0</v>
      </c>
      <c r="I5076" s="1">
        <v>0</v>
      </c>
    </row>
    <row r="5077" spans="1:9" x14ac:dyDescent="0.2">
      <c r="A5077" s="1">
        <v>92100212</v>
      </c>
      <c r="B5077" s="3" t="s">
        <v>28</v>
      </c>
      <c r="C5077" s="1">
        <v>21</v>
      </c>
      <c r="D5077" s="1">
        <v>7</v>
      </c>
      <c r="E5077" s="1">
        <v>1147</v>
      </c>
      <c r="F5077" s="1">
        <v>8</v>
      </c>
      <c r="G5077" s="1">
        <v>1147</v>
      </c>
      <c r="H5077" s="1">
        <v>0</v>
      </c>
      <c r="I5077" s="1">
        <v>0</v>
      </c>
    </row>
    <row r="5078" spans="1:9" x14ac:dyDescent="0.2">
      <c r="A5078" s="1">
        <v>92200212</v>
      </c>
      <c r="B5078" s="3" t="s">
        <v>28</v>
      </c>
      <c r="C5078" s="1">
        <v>22</v>
      </c>
      <c r="D5078" s="1">
        <v>7</v>
      </c>
      <c r="E5078" s="1">
        <v>1215</v>
      </c>
      <c r="F5078" s="1">
        <v>8</v>
      </c>
      <c r="G5078" s="1">
        <v>1215</v>
      </c>
      <c r="H5078" s="1">
        <v>0</v>
      </c>
      <c r="I5078" s="1">
        <v>0</v>
      </c>
    </row>
    <row r="5079" spans="1:9" x14ac:dyDescent="0.2">
      <c r="A5079" s="1">
        <v>92300212</v>
      </c>
      <c r="B5079" s="3" t="s">
        <v>28</v>
      </c>
      <c r="C5079" s="1">
        <v>23</v>
      </c>
      <c r="D5079" s="1">
        <v>7</v>
      </c>
      <c r="E5079" s="1">
        <v>1282</v>
      </c>
      <c r="F5079" s="1">
        <v>8</v>
      </c>
      <c r="G5079" s="1">
        <v>1282</v>
      </c>
      <c r="H5079" s="1">
        <v>0</v>
      </c>
      <c r="I5079" s="1">
        <v>0</v>
      </c>
    </row>
    <row r="5080" spans="1:9" x14ac:dyDescent="0.2">
      <c r="A5080" s="1">
        <v>92400212</v>
      </c>
      <c r="B5080" s="3" t="s">
        <v>28</v>
      </c>
      <c r="C5080" s="1">
        <v>24</v>
      </c>
      <c r="D5080" s="1">
        <v>7</v>
      </c>
      <c r="E5080" s="1">
        <v>1350</v>
      </c>
      <c r="F5080" s="1">
        <v>8</v>
      </c>
      <c r="G5080" s="1">
        <v>1350</v>
      </c>
      <c r="H5080" s="1">
        <v>0</v>
      </c>
      <c r="I5080" s="1">
        <v>0</v>
      </c>
    </row>
    <row r="5081" spans="1:9" x14ac:dyDescent="0.2">
      <c r="A5081" s="1">
        <v>92500212</v>
      </c>
      <c r="B5081" s="3" t="s">
        <v>28</v>
      </c>
      <c r="C5081" s="1">
        <v>25</v>
      </c>
      <c r="D5081" s="1">
        <v>7</v>
      </c>
      <c r="E5081" s="1">
        <v>1417</v>
      </c>
      <c r="F5081" s="1">
        <v>8</v>
      </c>
      <c r="G5081" s="1">
        <v>1417</v>
      </c>
      <c r="H5081" s="1">
        <v>0</v>
      </c>
      <c r="I5081" s="1">
        <v>0</v>
      </c>
    </row>
    <row r="5082" spans="1:9" x14ac:dyDescent="0.2">
      <c r="A5082" s="1">
        <v>92600212</v>
      </c>
      <c r="B5082" s="3" t="s">
        <v>28</v>
      </c>
      <c r="C5082" s="1">
        <v>26</v>
      </c>
      <c r="D5082" s="1">
        <v>7</v>
      </c>
      <c r="E5082" s="1">
        <v>1485</v>
      </c>
      <c r="F5082" s="1">
        <v>8</v>
      </c>
      <c r="G5082" s="1">
        <v>1485</v>
      </c>
      <c r="H5082" s="1">
        <v>0</v>
      </c>
      <c r="I5082" s="1">
        <v>0</v>
      </c>
    </row>
    <row r="5083" spans="1:9" x14ac:dyDescent="0.2">
      <c r="A5083" s="1">
        <v>92700212</v>
      </c>
      <c r="B5083" s="3" t="s">
        <v>28</v>
      </c>
      <c r="C5083" s="1">
        <v>27</v>
      </c>
      <c r="D5083" s="1">
        <v>7</v>
      </c>
      <c r="E5083" s="1">
        <v>1563</v>
      </c>
      <c r="F5083" s="1">
        <v>8</v>
      </c>
      <c r="G5083" s="1">
        <v>1563</v>
      </c>
      <c r="H5083" s="1">
        <v>0</v>
      </c>
      <c r="I5083" s="1">
        <v>0</v>
      </c>
    </row>
    <row r="5084" spans="1:9" x14ac:dyDescent="0.2">
      <c r="A5084" s="1">
        <v>92800212</v>
      </c>
      <c r="B5084" s="3" t="s">
        <v>28</v>
      </c>
      <c r="C5084" s="1">
        <v>28</v>
      </c>
      <c r="D5084" s="1">
        <v>7</v>
      </c>
      <c r="E5084" s="1">
        <v>1642</v>
      </c>
      <c r="F5084" s="1">
        <v>8</v>
      </c>
      <c r="G5084" s="1">
        <v>1642</v>
      </c>
      <c r="H5084" s="1">
        <v>0</v>
      </c>
      <c r="I5084" s="1">
        <v>0</v>
      </c>
    </row>
    <row r="5085" spans="1:9" x14ac:dyDescent="0.2">
      <c r="A5085" s="1">
        <v>92900212</v>
      </c>
      <c r="B5085" s="3" t="s">
        <v>28</v>
      </c>
      <c r="C5085" s="1">
        <v>29</v>
      </c>
      <c r="D5085" s="1">
        <v>7</v>
      </c>
      <c r="E5085" s="1">
        <v>1720</v>
      </c>
      <c r="F5085" s="1">
        <v>8</v>
      </c>
      <c r="G5085" s="1">
        <v>1720</v>
      </c>
      <c r="H5085" s="1">
        <v>0</v>
      </c>
      <c r="I5085" s="1">
        <v>0</v>
      </c>
    </row>
    <row r="5086" spans="1:9" x14ac:dyDescent="0.2">
      <c r="A5086" s="1">
        <v>93000212</v>
      </c>
      <c r="B5086" s="3" t="s">
        <v>28</v>
      </c>
      <c r="C5086" s="1">
        <v>30</v>
      </c>
      <c r="D5086" s="1">
        <v>7</v>
      </c>
      <c r="E5086" s="1">
        <v>1800</v>
      </c>
      <c r="F5086" s="1">
        <v>8</v>
      </c>
      <c r="G5086" s="1">
        <v>1800</v>
      </c>
      <c r="H5086" s="1">
        <v>0</v>
      </c>
      <c r="I5086" s="1">
        <v>0</v>
      </c>
    </row>
    <row r="5087" spans="1:9" x14ac:dyDescent="0.2">
      <c r="A5087" s="1">
        <v>93100212</v>
      </c>
      <c r="B5087" s="3" t="s">
        <v>28</v>
      </c>
      <c r="C5087" s="1">
        <v>31</v>
      </c>
      <c r="D5087" s="1">
        <v>7</v>
      </c>
      <c r="E5087" s="1">
        <v>1878</v>
      </c>
      <c r="F5087" s="1">
        <v>8</v>
      </c>
      <c r="G5087" s="1">
        <v>1878</v>
      </c>
      <c r="H5087" s="1">
        <v>0</v>
      </c>
      <c r="I5087" s="1">
        <v>0</v>
      </c>
    </row>
    <row r="5088" spans="1:9" x14ac:dyDescent="0.2">
      <c r="A5088" s="1">
        <v>93200212</v>
      </c>
      <c r="B5088" s="3" t="s">
        <v>28</v>
      </c>
      <c r="C5088" s="1">
        <v>32</v>
      </c>
      <c r="D5088" s="1">
        <v>7</v>
      </c>
      <c r="E5088" s="1">
        <v>1968</v>
      </c>
      <c r="F5088" s="1">
        <v>8</v>
      </c>
      <c r="G5088" s="1">
        <v>1968</v>
      </c>
      <c r="H5088" s="1">
        <v>0</v>
      </c>
      <c r="I5088" s="1">
        <v>0</v>
      </c>
    </row>
    <row r="5089" spans="1:9" x14ac:dyDescent="0.2">
      <c r="A5089" s="1">
        <v>93300212</v>
      </c>
      <c r="B5089" s="3" t="s">
        <v>28</v>
      </c>
      <c r="C5089" s="1">
        <v>33</v>
      </c>
      <c r="D5089" s="1">
        <v>7</v>
      </c>
      <c r="E5089" s="1">
        <v>2058</v>
      </c>
      <c r="F5089" s="1">
        <v>8</v>
      </c>
      <c r="G5089" s="1">
        <v>2058</v>
      </c>
      <c r="H5089" s="1">
        <v>0</v>
      </c>
      <c r="I5089" s="1">
        <v>0</v>
      </c>
    </row>
    <row r="5090" spans="1:9" x14ac:dyDescent="0.2">
      <c r="A5090" s="1">
        <v>93400212</v>
      </c>
      <c r="B5090" s="3" t="s">
        <v>28</v>
      </c>
      <c r="C5090" s="1">
        <v>34</v>
      </c>
      <c r="D5090" s="1">
        <v>7</v>
      </c>
      <c r="E5090" s="1">
        <v>2148</v>
      </c>
      <c r="F5090" s="1">
        <v>8</v>
      </c>
      <c r="G5090" s="1">
        <v>2148</v>
      </c>
      <c r="H5090" s="1">
        <v>0</v>
      </c>
      <c r="I5090" s="1">
        <v>0</v>
      </c>
    </row>
    <row r="5091" spans="1:9" x14ac:dyDescent="0.2">
      <c r="A5091" s="1">
        <v>93500212</v>
      </c>
      <c r="B5091" s="3" t="s">
        <v>28</v>
      </c>
      <c r="C5091" s="1">
        <v>35</v>
      </c>
      <c r="D5091" s="1">
        <v>7</v>
      </c>
      <c r="E5091" s="1">
        <v>2238</v>
      </c>
      <c r="F5091" s="1">
        <v>8</v>
      </c>
      <c r="G5091" s="1">
        <v>2238</v>
      </c>
      <c r="H5091" s="1">
        <v>0</v>
      </c>
      <c r="I5091" s="1">
        <v>0</v>
      </c>
    </row>
    <row r="5092" spans="1:9" x14ac:dyDescent="0.2">
      <c r="A5092" s="1">
        <v>93600212</v>
      </c>
      <c r="B5092" s="3" t="s">
        <v>28</v>
      </c>
      <c r="C5092" s="1">
        <v>36</v>
      </c>
      <c r="D5092" s="1">
        <v>7</v>
      </c>
      <c r="E5092" s="1">
        <v>2328</v>
      </c>
      <c r="F5092" s="1">
        <v>8</v>
      </c>
      <c r="G5092" s="1">
        <v>2328</v>
      </c>
      <c r="H5092" s="1">
        <v>0</v>
      </c>
      <c r="I5092" s="1">
        <v>0</v>
      </c>
    </row>
    <row r="5093" spans="1:9" x14ac:dyDescent="0.2">
      <c r="A5093" s="1">
        <v>93700212</v>
      </c>
      <c r="B5093" s="3" t="s">
        <v>28</v>
      </c>
      <c r="C5093" s="1">
        <v>37</v>
      </c>
      <c r="D5093" s="1">
        <v>7</v>
      </c>
      <c r="E5093" s="1">
        <v>2430</v>
      </c>
      <c r="F5093" s="1">
        <v>8</v>
      </c>
      <c r="G5093" s="1">
        <v>2430</v>
      </c>
      <c r="H5093" s="1">
        <v>0</v>
      </c>
      <c r="I5093" s="1">
        <v>0</v>
      </c>
    </row>
    <row r="5094" spans="1:9" x14ac:dyDescent="0.2">
      <c r="A5094" s="1">
        <v>93800212</v>
      </c>
      <c r="B5094" s="3" t="s">
        <v>28</v>
      </c>
      <c r="C5094" s="1">
        <v>38</v>
      </c>
      <c r="D5094" s="1">
        <v>7</v>
      </c>
      <c r="E5094" s="1">
        <v>2530</v>
      </c>
      <c r="F5094" s="1">
        <v>8</v>
      </c>
      <c r="G5094" s="1">
        <v>2530</v>
      </c>
      <c r="H5094" s="1">
        <v>0</v>
      </c>
      <c r="I5094" s="1">
        <v>0</v>
      </c>
    </row>
    <row r="5095" spans="1:9" x14ac:dyDescent="0.2">
      <c r="A5095" s="1">
        <v>93900212</v>
      </c>
      <c r="B5095" s="3" t="s">
        <v>28</v>
      </c>
      <c r="C5095" s="1">
        <v>39</v>
      </c>
      <c r="D5095" s="1">
        <v>7</v>
      </c>
      <c r="E5095" s="1">
        <v>2632</v>
      </c>
      <c r="F5095" s="1">
        <v>8</v>
      </c>
      <c r="G5095" s="1">
        <v>2632</v>
      </c>
      <c r="H5095" s="1">
        <v>0</v>
      </c>
      <c r="I5095" s="1">
        <v>0</v>
      </c>
    </row>
    <row r="5096" spans="1:9" x14ac:dyDescent="0.2">
      <c r="A5096" s="1">
        <v>94000212</v>
      </c>
      <c r="B5096" s="3" t="s">
        <v>28</v>
      </c>
      <c r="C5096" s="1">
        <v>40</v>
      </c>
      <c r="D5096" s="1">
        <v>7</v>
      </c>
      <c r="E5096" s="1">
        <v>2733</v>
      </c>
      <c r="F5096" s="1">
        <v>8</v>
      </c>
      <c r="G5096" s="1">
        <v>2733</v>
      </c>
      <c r="H5096" s="1">
        <v>0</v>
      </c>
      <c r="I5096" s="1">
        <v>0</v>
      </c>
    </row>
    <row r="5097" spans="1:9" x14ac:dyDescent="0.2">
      <c r="A5097" s="1">
        <v>94100212</v>
      </c>
      <c r="B5097" s="3" t="s">
        <v>28</v>
      </c>
      <c r="C5097" s="1">
        <v>41</v>
      </c>
      <c r="D5097" s="1">
        <v>7</v>
      </c>
      <c r="E5097" s="1">
        <v>2835</v>
      </c>
      <c r="F5097" s="1">
        <v>8</v>
      </c>
      <c r="G5097" s="1">
        <v>2835</v>
      </c>
      <c r="H5097" s="1">
        <v>0</v>
      </c>
      <c r="I5097" s="1">
        <v>0</v>
      </c>
    </row>
    <row r="5098" spans="1:9" x14ac:dyDescent="0.2">
      <c r="A5098" s="1">
        <v>94200212</v>
      </c>
      <c r="B5098" s="3" t="s">
        <v>28</v>
      </c>
      <c r="C5098" s="1">
        <v>42</v>
      </c>
      <c r="D5098" s="1">
        <v>7</v>
      </c>
      <c r="E5098" s="1">
        <v>2947</v>
      </c>
      <c r="F5098" s="1">
        <v>8</v>
      </c>
      <c r="G5098" s="1">
        <v>2947</v>
      </c>
      <c r="H5098" s="1">
        <v>0</v>
      </c>
      <c r="I5098" s="1">
        <v>0</v>
      </c>
    </row>
    <row r="5099" spans="1:9" x14ac:dyDescent="0.2">
      <c r="A5099" s="1">
        <v>94300212</v>
      </c>
      <c r="B5099" s="3" t="s">
        <v>28</v>
      </c>
      <c r="C5099" s="1">
        <v>43</v>
      </c>
      <c r="D5099" s="1">
        <v>7</v>
      </c>
      <c r="E5099" s="1">
        <v>3060</v>
      </c>
      <c r="F5099" s="1">
        <v>8</v>
      </c>
      <c r="G5099" s="1">
        <v>3060</v>
      </c>
      <c r="H5099" s="1">
        <v>0</v>
      </c>
      <c r="I5099" s="1">
        <v>0</v>
      </c>
    </row>
    <row r="5100" spans="1:9" x14ac:dyDescent="0.2">
      <c r="A5100" s="1">
        <v>94400212</v>
      </c>
      <c r="B5100" s="3" t="s">
        <v>28</v>
      </c>
      <c r="C5100" s="1">
        <v>44</v>
      </c>
      <c r="D5100" s="1">
        <v>7</v>
      </c>
      <c r="E5100" s="1">
        <v>3172</v>
      </c>
      <c r="F5100" s="1">
        <v>8</v>
      </c>
      <c r="G5100" s="1">
        <v>3172</v>
      </c>
      <c r="H5100" s="1">
        <v>0</v>
      </c>
      <c r="I5100" s="1">
        <v>0</v>
      </c>
    </row>
    <row r="5101" spans="1:9" x14ac:dyDescent="0.2">
      <c r="A5101" s="1">
        <v>94500212</v>
      </c>
      <c r="B5101" s="3" t="s">
        <v>28</v>
      </c>
      <c r="C5101" s="1">
        <v>45</v>
      </c>
      <c r="D5101" s="1">
        <v>7</v>
      </c>
      <c r="E5101" s="1">
        <v>3285</v>
      </c>
      <c r="F5101" s="1">
        <v>8</v>
      </c>
      <c r="G5101" s="1">
        <v>3285</v>
      </c>
      <c r="H5101" s="1">
        <v>0</v>
      </c>
      <c r="I5101" s="1">
        <v>0</v>
      </c>
    </row>
    <row r="5102" spans="1:9" x14ac:dyDescent="0.2">
      <c r="A5102" s="1">
        <v>94600212</v>
      </c>
      <c r="B5102" s="3" t="s">
        <v>28</v>
      </c>
      <c r="C5102" s="1">
        <v>46</v>
      </c>
      <c r="D5102" s="1">
        <v>7</v>
      </c>
      <c r="E5102" s="1">
        <v>3397</v>
      </c>
      <c r="F5102" s="1">
        <v>8</v>
      </c>
      <c r="G5102" s="1">
        <v>3397</v>
      </c>
      <c r="H5102" s="1">
        <v>0</v>
      </c>
      <c r="I5102" s="1">
        <v>0</v>
      </c>
    </row>
    <row r="5103" spans="1:9" x14ac:dyDescent="0.2">
      <c r="A5103" s="1">
        <v>94700212</v>
      </c>
      <c r="B5103" s="3" t="s">
        <v>28</v>
      </c>
      <c r="C5103" s="1">
        <v>47</v>
      </c>
      <c r="D5103" s="1">
        <v>7</v>
      </c>
      <c r="E5103" s="1">
        <v>3520</v>
      </c>
      <c r="F5103" s="1">
        <v>8</v>
      </c>
      <c r="G5103" s="1">
        <v>3520</v>
      </c>
      <c r="H5103" s="1">
        <v>0</v>
      </c>
      <c r="I5103" s="1">
        <v>0</v>
      </c>
    </row>
    <row r="5104" spans="1:9" x14ac:dyDescent="0.2">
      <c r="A5104" s="1">
        <v>94800212</v>
      </c>
      <c r="B5104" s="3" t="s">
        <v>28</v>
      </c>
      <c r="C5104" s="1">
        <v>48</v>
      </c>
      <c r="D5104" s="1">
        <v>7</v>
      </c>
      <c r="E5104" s="1">
        <v>3645</v>
      </c>
      <c r="F5104" s="1">
        <v>8</v>
      </c>
      <c r="G5104" s="1">
        <v>3645</v>
      </c>
      <c r="H5104" s="1">
        <v>0</v>
      </c>
      <c r="I5104" s="1">
        <v>0</v>
      </c>
    </row>
    <row r="5105" spans="1:9" x14ac:dyDescent="0.2">
      <c r="A5105" s="1">
        <v>94900212</v>
      </c>
      <c r="B5105" s="3" t="s">
        <v>28</v>
      </c>
      <c r="C5105" s="1">
        <v>49</v>
      </c>
      <c r="D5105" s="1">
        <v>7</v>
      </c>
      <c r="E5105" s="1">
        <v>3768</v>
      </c>
      <c r="F5105" s="1">
        <v>8</v>
      </c>
      <c r="G5105" s="1">
        <v>3768</v>
      </c>
      <c r="H5105" s="1">
        <v>0</v>
      </c>
      <c r="I5105" s="1">
        <v>0</v>
      </c>
    </row>
    <row r="5106" spans="1:9" x14ac:dyDescent="0.2">
      <c r="A5106" s="1">
        <v>95000212</v>
      </c>
      <c r="B5106" s="3" t="s">
        <v>28</v>
      </c>
      <c r="C5106" s="1">
        <v>50</v>
      </c>
      <c r="D5106" s="1">
        <v>7</v>
      </c>
      <c r="E5106" s="1">
        <v>3892</v>
      </c>
      <c r="F5106" s="1">
        <v>8</v>
      </c>
      <c r="G5106" s="1">
        <v>3892</v>
      </c>
      <c r="H5106" s="1">
        <v>0</v>
      </c>
      <c r="I5106" s="1">
        <v>0</v>
      </c>
    </row>
    <row r="5107" spans="1:9" x14ac:dyDescent="0.2">
      <c r="A5107" s="1">
        <v>90100213</v>
      </c>
      <c r="B5107" s="3" t="s">
        <v>28</v>
      </c>
      <c r="C5107" s="1">
        <v>1</v>
      </c>
      <c r="D5107" s="1">
        <v>7</v>
      </c>
      <c r="E5107" s="1">
        <v>540</v>
      </c>
      <c r="F5107" s="1">
        <v>8</v>
      </c>
      <c r="G5107" s="1">
        <v>540</v>
      </c>
      <c r="H5107" s="1">
        <v>2250</v>
      </c>
      <c r="I5107" s="1">
        <v>0</v>
      </c>
    </row>
    <row r="5108" spans="1:9" x14ac:dyDescent="0.2">
      <c r="A5108" s="1">
        <v>90200213</v>
      </c>
      <c r="B5108" s="3" t="s">
        <v>28</v>
      </c>
      <c r="C5108" s="1">
        <v>2</v>
      </c>
      <c r="D5108" s="1">
        <v>7</v>
      </c>
      <c r="E5108" s="1">
        <v>573</v>
      </c>
      <c r="F5108" s="1">
        <v>8</v>
      </c>
      <c r="G5108" s="1">
        <v>573</v>
      </c>
      <c r="H5108" s="1">
        <v>3150</v>
      </c>
      <c r="I5108" s="1">
        <v>2250</v>
      </c>
    </row>
    <row r="5109" spans="1:9" x14ac:dyDescent="0.2">
      <c r="A5109" s="1">
        <v>90300213</v>
      </c>
      <c r="B5109" s="3" t="s">
        <v>28</v>
      </c>
      <c r="C5109" s="1">
        <v>3</v>
      </c>
      <c r="D5109" s="1">
        <v>7</v>
      </c>
      <c r="E5109" s="1">
        <v>607</v>
      </c>
      <c r="F5109" s="1">
        <v>8</v>
      </c>
      <c r="G5109" s="1">
        <v>607</v>
      </c>
      <c r="H5109" s="1">
        <v>4050</v>
      </c>
      <c r="I5109" s="1">
        <v>5400</v>
      </c>
    </row>
    <row r="5110" spans="1:9" x14ac:dyDescent="0.2">
      <c r="A5110" s="1">
        <v>90400213</v>
      </c>
      <c r="B5110" s="3" t="s">
        <v>28</v>
      </c>
      <c r="C5110" s="1">
        <v>4</v>
      </c>
      <c r="D5110" s="1">
        <v>7</v>
      </c>
      <c r="E5110" s="1">
        <v>640</v>
      </c>
      <c r="F5110" s="1">
        <v>8</v>
      </c>
      <c r="G5110" s="1">
        <v>640</v>
      </c>
      <c r="H5110" s="1">
        <v>4950</v>
      </c>
      <c r="I5110" s="1">
        <v>9450</v>
      </c>
    </row>
    <row r="5111" spans="1:9" x14ac:dyDescent="0.2">
      <c r="A5111" s="1">
        <v>90500213</v>
      </c>
      <c r="B5111" s="3" t="s">
        <v>28</v>
      </c>
      <c r="C5111" s="1">
        <v>5</v>
      </c>
      <c r="D5111" s="1">
        <v>7</v>
      </c>
      <c r="E5111" s="1">
        <v>675</v>
      </c>
      <c r="F5111" s="1">
        <v>8</v>
      </c>
      <c r="G5111" s="1">
        <v>675</v>
      </c>
      <c r="H5111" s="1">
        <v>5850</v>
      </c>
      <c r="I5111" s="1">
        <v>14400</v>
      </c>
    </row>
    <row r="5112" spans="1:9" x14ac:dyDescent="0.2">
      <c r="A5112" s="1">
        <v>90600213</v>
      </c>
      <c r="B5112" s="3" t="s">
        <v>28</v>
      </c>
      <c r="C5112" s="1">
        <v>6</v>
      </c>
      <c r="D5112" s="1">
        <v>7</v>
      </c>
      <c r="E5112" s="1">
        <v>708</v>
      </c>
      <c r="F5112" s="1">
        <v>8</v>
      </c>
      <c r="G5112" s="1">
        <v>708</v>
      </c>
      <c r="H5112" s="1">
        <v>7350</v>
      </c>
      <c r="I5112" s="1">
        <v>20250</v>
      </c>
    </row>
    <row r="5113" spans="1:9" x14ac:dyDescent="0.2">
      <c r="A5113" s="1">
        <v>90700213</v>
      </c>
      <c r="B5113" s="3" t="s">
        <v>28</v>
      </c>
      <c r="C5113" s="1">
        <v>7</v>
      </c>
      <c r="D5113" s="1">
        <v>7</v>
      </c>
      <c r="E5113" s="1">
        <v>759</v>
      </c>
      <c r="F5113" s="1">
        <v>8</v>
      </c>
      <c r="G5113" s="1">
        <v>759</v>
      </c>
      <c r="H5113" s="1">
        <v>8850</v>
      </c>
      <c r="I5113" s="1">
        <v>27600</v>
      </c>
    </row>
    <row r="5114" spans="1:9" x14ac:dyDescent="0.2">
      <c r="A5114" s="1">
        <v>90800213</v>
      </c>
      <c r="B5114" s="3" t="s">
        <v>28</v>
      </c>
      <c r="C5114" s="1">
        <v>8</v>
      </c>
      <c r="D5114" s="1">
        <v>7</v>
      </c>
      <c r="E5114" s="1">
        <v>810</v>
      </c>
      <c r="F5114" s="1">
        <v>8</v>
      </c>
      <c r="G5114" s="1">
        <v>810</v>
      </c>
      <c r="H5114" s="1">
        <v>10350</v>
      </c>
      <c r="I5114" s="1">
        <v>36450</v>
      </c>
    </row>
    <row r="5115" spans="1:9" x14ac:dyDescent="0.2">
      <c r="A5115" s="1">
        <v>90900213</v>
      </c>
      <c r="B5115" s="3" t="s">
        <v>28</v>
      </c>
      <c r="C5115" s="1">
        <v>9</v>
      </c>
      <c r="D5115" s="1">
        <v>7</v>
      </c>
      <c r="E5115" s="1">
        <v>859</v>
      </c>
      <c r="F5115" s="1">
        <v>8</v>
      </c>
      <c r="G5115" s="1">
        <v>859</v>
      </c>
      <c r="H5115" s="1">
        <v>11850</v>
      </c>
      <c r="I5115" s="1">
        <v>46800</v>
      </c>
    </row>
    <row r="5116" spans="1:9" x14ac:dyDescent="0.2">
      <c r="A5116" s="1">
        <v>91000213</v>
      </c>
      <c r="B5116" s="3" t="s">
        <v>28</v>
      </c>
      <c r="C5116" s="1">
        <v>10</v>
      </c>
      <c r="D5116" s="1">
        <v>7</v>
      </c>
      <c r="E5116" s="1">
        <v>910</v>
      </c>
      <c r="F5116" s="1">
        <v>8</v>
      </c>
      <c r="G5116" s="1">
        <v>910</v>
      </c>
      <c r="H5116" s="1">
        <v>14250</v>
      </c>
      <c r="I5116" s="1">
        <v>58650</v>
      </c>
    </row>
    <row r="5117" spans="1:9" x14ac:dyDescent="0.2">
      <c r="A5117" s="1">
        <v>91100213</v>
      </c>
      <c r="B5117" s="3" t="s">
        <v>28</v>
      </c>
      <c r="C5117" s="1">
        <v>11</v>
      </c>
      <c r="D5117" s="1">
        <v>7</v>
      </c>
      <c r="E5117" s="1">
        <v>961</v>
      </c>
      <c r="F5117" s="1">
        <v>8</v>
      </c>
      <c r="G5117" s="1">
        <v>961</v>
      </c>
      <c r="H5117" s="1">
        <v>16650</v>
      </c>
      <c r="I5117" s="1">
        <v>72900</v>
      </c>
    </row>
    <row r="5118" spans="1:9" x14ac:dyDescent="0.2">
      <c r="A5118" s="1">
        <v>91200213</v>
      </c>
      <c r="B5118" s="3" t="s">
        <v>28</v>
      </c>
      <c r="C5118" s="1">
        <v>12</v>
      </c>
      <c r="D5118" s="1">
        <v>7</v>
      </c>
      <c r="E5118" s="1">
        <v>1029</v>
      </c>
      <c r="F5118" s="1">
        <v>8</v>
      </c>
      <c r="G5118" s="1">
        <v>1029</v>
      </c>
      <c r="H5118" s="1">
        <v>19050</v>
      </c>
      <c r="I5118" s="1">
        <v>89550</v>
      </c>
    </row>
    <row r="5119" spans="1:9" x14ac:dyDescent="0.2">
      <c r="A5119" s="1">
        <v>91300213</v>
      </c>
      <c r="B5119" s="3" t="s">
        <v>28</v>
      </c>
      <c r="C5119" s="1">
        <v>13</v>
      </c>
      <c r="D5119" s="1">
        <v>7</v>
      </c>
      <c r="E5119" s="1">
        <v>1096</v>
      </c>
      <c r="F5119" s="1">
        <v>8</v>
      </c>
      <c r="G5119" s="1">
        <v>1096</v>
      </c>
      <c r="H5119" s="1">
        <v>21450</v>
      </c>
      <c r="I5119" s="1">
        <v>108600</v>
      </c>
    </row>
    <row r="5120" spans="1:9" x14ac:dyDescent="0.2">
      <c r="A5120" s="1">
        <v>91400213</v>
      </c>
      <c r="B5120" s="3" t="s">
        <v>28</v>
      </c>
      <c r="C5120" s="1">
        <v>14</v>
      </c>
      <c r="D5120" s="1">
        <v>7</v>
      </c>
      <c r="E5120" s="1">
        <v>1164</v>
      </c>
      <c r="F5120" s="1">
        <v>8</v>
      </c>
      <c r="G5120" s="1">
        <v>1164</v>
      </c>
      <c r="H5120" s="1">
        <v>25050</v>
      </c>
      <c r="I5120" s="1">
        <v>130050</v>
      </c>
    </row>
    <row r="5121" spans="1:9" x14ac:dyDescent="0.2">
      <c r="A5121" s="1">
        <v>91500213</v>
      </c>
      <c r="B5121" s="3" t="s">
        <v>28</v>
      </c>
      <c r="C5121" s="1">
        <v>15</v>
      </c>
      <c r="D5121" s="1">
        <v>7</v>
      </c>
      <c r="E5121" s="1">
        <v>1231</v>
      </c>
      <c r="F5121" s="1">
        <v>8</v>
      </c>
      <c r="G5121" s="1">
        <v>1231</v>
      </c>
      <c r="H5121" s="1">
        <v>28650</v>
      </c>
      <c r="I5121" s="1">
        <v>155100</v>
      </c>
    </row>
    <row r="5122" spans="1:9" x14ac:dyDescent="0.2">
      <c r="A5122" s="1">
        <v>91600213</v>
      </c>
      <c r="B5122" s="3" t="s">
        <v>28</v>
      </c>
      <c r="C5122" s="1">
        <v>16</v>
      </c>
      <c r="D5122" s="1">
        <v>7</v>
      </c>
      <c r="E5122" s="1">
        <v>1299</v>
      </c>
      <c r="F5122" s="1">
        <v>8</v>
      </c>
      <c r="G5122" s="1">
        <v>1299</v>
      </c>
      <c r="H5122" s="1">
        <v>32250</v>
      </c>
      <c r="I5122" s="1">
        <v>183750</v>
      </c>
    </row>
    <row r="5123" spans="1:9" x14ac:dyDescent="0.2">
      <c r="A5123" s="1">
        <v>91700213</v>
      </c>
      <c r="B5123" s="3" t="s">
        <v>28</v>
      </c>
      <c r="C5123" s="1">
        <v>17</v>
      </c>
      <c r="D5123" s="1">
        <v>7</v>
      </c>
      <c r="E5123" s="1">
        <v>1383</v>
      </c>
      <c r="F5123" s="1">
        <v>8</v>
      </c>
      <c r="G5123" s="1">
        <v>1383</v>
      </c>
      <c r="H5123" s="1">
        <v>35850</v>
      </c>
      <c r="I5123" s="1">
        <v>216000</v>
      </c>
    </row>
    <row r="5124" spans="1:9" x14ac:dyDescent="0.2">
      <c r="A5124" s="1">
        <v>91800213</v>
      </c>
      <c r="B5124" s="3" t="s">
        <v>28</v>
      </c>
      <c r="C5124" s="1">
        <v>18</v>
      </c>
      <c r="D5124" s="1">
        <v>7</v>
      </c>
      <c r="E5124" s="1">
        <v>1467</v>
      </c>
      <c r="F5124" s="1">
        <v>8</v>
      </c>
      <c r="G5124" s="1">
        <v>1467</v>
      </c>
      <c r="H5124" s="1">
        <v>40950</v>
      </c>
      <c r="I5124" s="1">
        <v>251850</v>
      </c>
    </row>
    <row r="5125" spans="1:9" x14ac:dyDescent="0.2">
      <c r="A5125" s="1">
        <v>91900213</v>
      </c>
      <c r="B5125" s="3" t="s">
        <v>28</v>
      </c>
      <c r="C5125" s="1">
        <v>19</v>
      </c>
      <c r="D5125" s="1">
        <v>7</v>
      </c>
      <c r="E5125" s="1">
        <v>1552</v>
      </c>
      <c r="F5125" s="1">
        <v>8</v>
      </c>
      <c r="G5125" s="1">
        <v>1552</v>
      </c>
      <c r="H5125" s="1">
        <v>46050</v>
      </c>
      <c r="I5125" s="1">
        <v>292800</v>
      </c>
    </row>
    <row r="5126" spans="1:9" x14ac:dyDescent="0.2">
      <c r="A5126" s="1">
        <v>92000213</v>
      </c>
      <c r="B5126" s="3" t="s">
        <v>28</v>
      </c>
      <c r="C5126" s="1">
        <v>20</v>
      </c>
      <c r="D5126" s="1">
        <v>7</v>
      </c>
      <c r="E5126" s="1">
        <v>1636</v>
      </c>
      <c r="F5126" s="1">
        <v>8</v>
      </c>
      <c r="G5126" s="1">
        <v>1636</v>
      </c>
      <c r="H5126" s="1">
        <v>51150</v>
      </c>
      <c r="I5126" s="1">
        <v>338850</v>
      </c>
    </row>
    <row r="5127" spans="1:9" x14ac:dyDescent="0.2">
      <c r="A5127" s="1">
        <v>92100213</v>
      </c>
      <c r="B5127" s="3" t="s">
        <v>28</v>
      </c>
      <c r="C5127" s="1">
        <v>21</v>
      </c>
      <c r="D5127" s="1">
        <v>7</v>
      </c>
      <c r="E5127" s="1">
        <v>1720</v>
      </c>
      <c r="F5127" s="1">
        <v>8</v>
      </c>
      <c r="G5127" s="1">
        <v>1720</v>
      </c>
      <c r="H5127" s="1">
        <v>56250</v>
      </c>
      <c r="I5127" s="1">
        <v>390000</v>
      </c>
    </row>
    <row r="5128" spans="1:9" x14ac:dyDescent="0.2">
      <c r="A5128" s="1">
        <v>92200213</v>
      </c>
      <c r="B5128" s="3" t="s">
        <v>28</v>
      </c>
      <c r="C5128" s="1">
        <v>22</v>
      </c>
      <c r="D5128" s="1">
        <v>7</v>
      </c>
      <c r="E5128" s="1">
        <v>1822</v>
      </c>
      <c r="F5128" s="1">
        <v>8</v>
      </c>
      <c r="G5128" s="1">
        <v>1822</v>
      </c>
      <c r="H5128" s="1">
        <v>63150</v>
      </c>
      <c r="I5128" s="1">
        <v>446250</v>
      </c>
    </row>
    <row r="5129" spans="1:9" x14ac:dyDescent="0.2">
      <c r="A5129" s="1">
        <v>92300213</v>
      </c>
      <c r="B5129" s="3" t="s">
        <v>28</v>
      </c>
      <c r="C5129" s="1">
        <v>23</v>
      </c>
      <c r="D5129" s="1">
        <v>7</v>
      </c>
      <c r="E5129" s="1">
        <v>1923</v>
      </c>
      <c r="F5129" s="1">
        <v>8</v>
      </c>
      <c r="G5129" s="1">
        <v>1923</v>
      </c>
      <c r="H5129" s="1">
        <v>70050</v>
      </c>
      <c r="I5129" s="1">
        <v>509400</v>
      </c>
    </row>
    <row r="5130" spans="1:9" x14ac:dyDescent="0.2">
      <c r="A5130" s="1">
        <v>92400213</v>
      </c>
      <c r="B5130" s="3" t="s">
        <v>28</v>
      </c>
      <c r="C5130" s="1">
        <v>24</v>
      </c>
      <c r="D5130" s="1">
        <v>7</v>
      </c>
      <c r="E5130" s="1">
        <v>2025</v>
      </c>
      <c r="F5130" s="1">
        <v>8</v>
      </c>
      <c r="G5130" s="1">
        <v>2025</v>
      </c>
      <c r="H5130" s="1">
        <v>76950</v>
      </c>
      <c r="I5130" s="1">
        <v>579450</v>
      </c>
    </row>
    <row r="5131" spans="1:9" x14ac:dyDescent="0.2">
      <c r="A5131" s="1">
        <v>92500213</v>
      </c>
      <c r="B5131" s="3" t="s">
        <v>28</v>
      </c>
      <c r="C5131" s="1">
        <v>25</v>
      </c>
      <c r="D5131" s="1">
        <v>7</v>
      </c>
      <c r="E5131" s="1">
        <v>2125</v>
      </c>
      <c r="F5131" s="1">
        <v>8</v>
      </c>
      <c r="G5131" s="1">
        <v>2125</v>
      </c>
      <c r="H5131" s="1">
        <v>83850</v>
      </c>
      <c r="I5131" s="1">
        <v>656400</v>
      </c>
    </row>
    <row r="5132" spans="1:9" x14ac:dyDescent="0.2">
      <c r="A5132" s="1">
        <v>92600213</v>
      </c>
      <c r="B5132" s="3" t="s">
        <v>28</v>
      </c>
      <c r="C5132" s="1">
        <v>26</v>
      </c>
      <c r="D5132" s="1">
        <v>7</v>
      </c>
      <c r="E5132" s="1">
        <v>2227</v>
      </c>
      <c r="F5132" s="1">
        <v>8</v>
      </c>
      <c r="G5132" s="1">
        <v>2227</v>
      </c>
      <c r="H5132" s="1">
        <v>92850</v>
      </c>
      <c r="I5132" s="1">
        <v>740250</v>
      </c>
    </row>
    <row r="5133" spans="1:9" x14ac:dyDescent="0.2">
      <c r="A5133" s="1">
        <v>92700213</v>
      </c>
      <c r="B5133" s="3" t="s">
        <v>28</v>
      </c>
      <c r="C5133" s="1">
        <v>27</v>
      </c>
      <c r="D5133" s="1">
        <v>7</v>
      </c>
      <c r="E5133" s="1">
        <v>2344</v>
      </c>
      <c r="F5133" s="1">
        <v>8</v>
      </c>
      <c r="G5133" s="1">
        <v>2344</v>
      </c>
      <c r="H5133" s="1">
        <v>101850</v>
      </c>
      <c r="I5133" s="1">
        <v>833100</v>
      </c>
    </row>
    <row r="5134" spans="1:9" x14ac:dyDescent="0.2">
      <c r="A5134" s="1">
        <v>92800213</v>
      </c>
      <c r="B5134" s="3" t="s">
        <v>28</v>
      </c>
      <c r="C5134" s="1">
        <v>28</v>
      </c>
      <c r="D5134" s="1">
        <v>7</v>
      </c>
      <c r="E5134" s="1">
        <v>2463</v>
      </c>
      <c r="F5134" s="1">
        <v>8</v>
      </c>
      <c r="G5134" s="1">
        <v>2463</v>
      </c>
      <c r="H5134" s="1">
        <v>110850</v>
      </c>
      <c r="I5134" s="1">
        <v>934950</v>
      </c>
    </row>
    <row r="5135" spans="1:9" x14ac:dyDescent="0.2">
      <c r="A5135" s="1">
        <v>92900213</v>
      </c>
      <c r="B5135" s="3" t="s">
        <v>28</v>
      </c>
      <c r="C5135" s="1">
        <v>29</v>
      </c>
      <c r="D5135" s="1">
        <v>7</v>
      </c>
      <c r="E5135" s="1">
        <v>2581</v>
      </c>
      <c r="F5135" s="1">
        <v>8</v>
      </c>
      <c r="G5135" s="1">
        <v>2581</v>
      </c>
      <c r="H5135" s="1">
        <v>119850</v>
      </c>
      <c r="I5135" s="1">
        <v>1045800</v>
      </c>
    </row>
    <row r="5136" spans="1:9" x14ac:dyDescent="0.2">
      <c r="A5136" s="1">
        <v>93000213</v>
      </c>
      <c r="B5136" s="3" t="s">
        <v>28</v>
      </c>
      <c r="C5136" s="1">
        <v>30</v>
      </c>
      <c r="D5136" s="1">
        <v>7</v>
      </c>
      <c r="E5136" s="1">
        <v>2700</v>
      </c>
      <c r="F5136" s="1">
        <v>8</v>
      </c>
      <c r="G5136" s="1">
        <v>2700</v>
      </c>
      <c r="H5136" s="1">
        <v>131250</v>
      </c>
      <c r="I5136" s="1">
        <v>1165650</v>
      </c>
    </row>
    <row r="5137" spans="1:9" x14ac:dyDescent="0.2">
      <c r="A5137" s="1">
        <v>93100213</v>
      </c>
      <c r="B5137" s="3" t="s">
        <v>28</v>
      </c>
      <c r="C5137" s="1">
        <v>31</v>
      </c>
      <c r="D5137" s="1">
        <v>7</v>
      </c>
      <c r="E5137" s="1">
        <v>2817</v>
      </c>
      <c r="F5137" s="1">
        <v>8</v>
      </c>
      <c r="G5137" s="1">
        <v>2817</v>
      </c>
      <c r="H5137" s="1">
        <v>142650</v>
      </c>
      <c r="I5137" s="1">
        <v>1296900</v>
      </c>
    </row>
    <row r="5138" spans="1:9" x14ac:dyDescent="0.2">
      <c r="A5138" s="1">
        <v>93200213</v>
      </c>
      <c r="B5138" s="3" t="s">
        <v>28</v>
      </c>
      <c r="C5138" s="1">
        <v>32</v>
      </c>
      <c r="D5138" s="1">
        <v>7</v>
      </c>
      <c r="E5138" s="1">
        <v>2952</v>
      </c>
      <c r="F5138" s="1">
        <v>8</v>
      </c>
      <c r="G5138" s="1">
        <v>2952</v>
      </c>
      <c r="H5138" s="1">
        <v>154050</v>
      </c>
      <c r="I5138" s="1">
        <v>1439550</v>
      </c>
    </row>
    <row r="5139" spans="1:9" x14ac:dyDescent="0.2">
      <c r="A5139" s="1">
        <v>93300213</v>
      </c>
      <c r="B5139" s="3" t="s">
        <v>28</v>
      </c>
      <c r="C5139" s="1">
        <v>33</v>
      </c>
      <c r="D5139" s="1">
        <v>7</v>
      </c>
      <c r="E5139" s="1">
        <v>3087</v>
      </c>
      <c r="F5139" s="1">
        <v>8</v>
      </c>
      <c r="G5139" s="1">
        <v>3087</v>
      </c>
      <c r="H5139" s="1">
        <v>165450</v>
      </c>
      <c r="I5139" s="1">
        <v>1593600</v>
      </c>
    </row>
    <row r="5140" spans="1:9" x14ac:dyDescent="0.2">
      <c r="A5140" s="1">
        <v>93400213</v>
      </c>
      <c r="B5140" s="3" t="s">
        <v>28</v>
      </c>
      <c r="C5140" s="1">
        <v>34</v>
      </c>
      <c r="D5140" s="1">
        <v>7</v>
      </c>
      <c r="E5140" s="1">
        <v>3222</v>
      </c>
      <c r="F5140" s="1">
        <v>8</v>
      </c>
      <c r="G5140" s="1">
        <v>3222</v>
      </c>
      <c r="H5140" s="1">
        <v>179550</v>
      </c>
      <c r="I5140" s="1">
        <v>1759050</v>
      </c>
    </row>
    <row r="5141" spans="1:9" x14ac:dyDescent="0.2">
      <c r="A5141" s="1">
        <v>93500213</v>
      </c>
      <c r="B5141" s="3" t="s">
        <v>28</v>
      </c>
      <c r="C5141" s="1">
        <v>35</v>
      </c>
      <c r="D5141" s="1">
        <v>7</v>
      </c>
      <c r="E5141" s="1">
        <v>3357</v>
      </c>
      <c r="F5141" s="1">
        <v>8</v>
      </c>
      <c r="G5141" s="1">
        <v>3357</v>
      </c>
      <c r="H5141" s="1">
        <v>193650</v>
      </c>
      <c r="I5141" s="1">
        <v>1938600</v>
      </c>
    </row>
    <row r="5142" spans="1:9" x14ac:dyDescent="0.2">
      <c r="A5142" s="1">
        <v>93600213</v>
      </c>
      <c r="B5142" s="3" t="s">
        <v>28</v>
      </c>
      <c r="C5142" s="1">
        <v>36</v>
      </c>
      <c r="D5142" s="1">
        <v>7</v>
      </c>
      <c r="E5142" s="1">
        <v>3492</v>
      </c>
      <c r="F5142" s="1">
        <v>8</v>
      </c>
      <c r="G5142" s="1">
        <v>3492</v>
      </c>
      <c r="H5142" s="1">
        <v>207750</v>
      </c>
      <c r="I5142" s="1">
        <v>2132250</v>
      </c>
    </row>
    <row r="5143" spans="1:9" x14ac:dyDescent="0.2">
      <c r="A5143" s="1">
        <v>93700213</v>
      </c>
      <c r="B5143" s="3" t="s">
        <v>28</v>
      </c>
      <c r="C5143" s="1">
        <v>37</v>
      </c>
      <c r="D5143" s="1">
        <v>7</v>
      </c>
      <c r="E5143" s="1">
        <v>3645</v>
      </c>
      <c r="F5143" s="1">
        <v>8</v>
      </c>
      <c r="G5143" s="1">
        <v>3645</v>
      </c>
      <c r="H5143" s="1">
        <v>221850</v>
      </c>
      <c r="I5143" s="1">
        <v>2340000</v>
      </c>
    </row>
    <row r="5144" spans="1:9" x14ac:dyDescent="0.2">
      <c r="A5144" s="1">
        <v>93800213</v>
      </c>
      <c r="B5144" s="3" t="s">
        <v>28</v>
      </c>
      <c r="C5144" s="1">
        <v>38</v>
      </c>
      <c r="D5144" s="1">
        <v>7</v>
      </c>
      <c r="E5144" s="1">
        <v>3796</v>
      </c>
      <c r="F5144" s="1">
        <v>8</v>
      </c>
      <c r="G5144" s="1">
        <v>3796</v>
      </c>
      <c r="H5144" s="1">
        <v>238950</v>
      </c>
      <c r="I5144" s="1">
        <v>2561850</v>
      </c>
    </row>
    <row r="5145" spans="1:9" x14ac:dyDescent="0.2">
      <c r="A5145" s="1">
        <v>93900213</v>
      </c>
      <c r="B5145" s="3" t="s">
        <v>28</v>
      </c>
      <c r="C5145" s="1">
        <v>39</v>
      </c>
      <c r="D5145" s="1">
        <v>7</v>
      </c>
      <c r="E5145" s="1">
        <v>3948</v>
      </c>
      <c r="F5145" s="1">
        <v>8</v>
      </c>
      <c r="G5145" s="1">
        <v>3948</v>
      </c>
      <c r="H5145" s="1">
        <v>256050</v>
      </c>
      <c r="I5145" s="1">
        <v>2800800</v>
      </c>
    </row>
    <row r="5146" spans="1:9" x14ac:dyDescent="0.2">
      <c r="A5146" s="1">
        <v>94000213</v>
      </c>
      <c r="B5146" s="3" t="s">
        <v>28</v>
      </c>
      <c r="C5146" s="1">
        <v>40</v>
      </c>
      <c r="D5146" s="1">
        <v>7</v>
      </c>
      <c r="E5146" s="1">
        <v>4099</v>
      </c>
      <c r="F5146" s="1">
        <v>8</v>
      </c>
      <c r="G5146" s="1">
        <v>4099</v>
      </c>
      <c r="H5146" s="1">
        <v>273150</v>
      </c>
      <c r="I5146" s="1">
        <v>3056850</v>
      </c>
    </row>
    <row r="5147" spans="1:9" x14ac:dyDescent="0.2">
      <c r="A5147" s="1">
        <v>94100213</v>
      </c>
      <c r="B5147" s="3" t="s">
        <v>28</v>
      </c>
      <c r="C5147" s="1">
        <v>41</v>
      </c>
      <c r="D5147" s="1">
        <v>7</v>
      </c>
      <c r="E5147" s="1">
        <v>4252</v>
      </c>
      <c r="F5147" s="1">
        <v>8</v>
      </c>
      <c r="G5147" s="1">
        <v>4252</v>
      </c>
      <c r="H5147" s="1">
        <v>290250</v>
      </c>
      <c r="I5147" s="1">
        <v>3330000</v>
      </c>
    </row>
    <row r="5148" spans="1:9" x14ac:dyDescent="0.2">
      <c r="A5148" s="1">
        <v>94200213</v>
      </c>
      <c r="B5148" s="3" t="s">
        <v>28</v>
      </c>
      <c r="C5148" s="1">
        <v>42</v>
      </c>
      <c r="D5148" s="1">
        <v>7</v>
      </c>
      <c r="E5148" s="1">
        <v>4420</v>
      </c>
      <c r="F5148" s="1">
        <v>8</v>
      </c>
      <c r="G5148" s="1">
        <v>4420</v>
      </c>
      <c r="H5148" s="1">
        <v>310650</v>
      </c>
      <c r="I5148" s="1">
        <v>3620250</v>
      </c>
    </row>
    <row r="5149" spans="1:9" x14ac:dyDescent="0.2">
      <c r="A5149" s="1">
        <v>94300213</v>
      </c>
      <c r="B5149" s="3" t="s">
        <v>28</v>
      </c>
      <c r="C5149" s="1">
        <v>43</v>
      </c>
      <c r="D5149" s="1">
        <v>7</v>
      </c>
      <c r="E5149" s="1">
        <v>4590</v>
      </c>
      <c r="F5149" s="1">
        <v>8</v>
      </c>
      <c r="G5149" s="1">
        <v>4590</v>
      </c>
      <c r="H5149" s="1">
        <v>331050</v>
      </c>
      <c r="I5149" s="1">
        <v>3930900</v>
      </c>
    </row>
    <row r="5150" spans="1:9" x14ac:dyDescent="0.2">
      <c r="A5150" s="1">
        <v>94400213</v>
      </c>
      <c r="B5150" s="3" t="s">
        <v>28</v>
      </c>
      <c r="C5150" s="1">
        <v>44</v>
      </c>
      <c r="D5150" s="1">
        <v>7</v>
      </c>
      <c r="E5150" s="1">
        <v>4758</v>
      </c>
      <c r="F5150" s="1">
        <v>8</v>
      </c>
      <c r="G5150" s="1">
        <v>4758</v>
      </c>
      <c r="H5150" s="1">
        <v>351450</v>
      </c>
      <c r="I5150" s="1">
        <v>4261950</v>
      </c>
    </row>
    <row r="5151" spans="1:9" x14ac:dyDescent="0.2">
      <c r="A5151" s="1">
        <v>94500213</v>
      </c>
      <c r="B5151" s="3" t="s">
        <v>28</v>
      </c>
      <c r="C5151" s="1">
        <v>45</v>
      </c>
      <c r="D5151" s="1">
        <v>7</v>
      </c>
      <c r="E5151" s="1">
        <v>4927</v>
      </c>
      <c r="F5151" s="1">
        <v>8</v>
      </c>
      <c r="G5151" s="1">
        <v>4927</v>
      </c>
      <c r="H5151" s="1">
        <v>371850</v>
      </c>
      <c r="I5151" s="1">
        <v>4613400</v>
      </c>
    </row>
    <row r="5152" spans="1:9" x14ac:dyDescent="0.2">
      <c r="A5152" s="1">
        <v>94600213</v>
      </c>
      <c r="B5152" s="3" t="s">
        <v>28</v>
      </c>
      <c r="C5152" s="1">
        <v>46</v>
      </c>
      <c r="D5152" s="1">
        <v>7</v>
      </c>
      <c r="E5152" s="1">
        <v>5095</v>
      </c>
      <c r="F5152" s="1">
        <v>8</v>
      </c>
      <c r="G5152" s="1">
        <v>5095</v>
      </c>
      <c r="H5152" s="1">
        <v>395850</v>
      </c>
      <c r="I5152" s="1">
        <v>4985250</v>
      </c>
    </row>
    <row r="5153" spans="1:9" x14ac:dyDescent="0.2">
      <c r="A5153" s="1">
        <v>94700213</v>
      </c>
      <c r="B5153" s="3" t="s">
        <v>28</v>
      </c>
      <c r="C5153" s="1">
        <v>47</v>
      </c>
      <c r="D5153" s="1">
        <v>7</v>
      </c>
      <c r="E5153" s="1">
        <v>5281</v>
      </c>
      <c r="F5153" s="1">
        <v>8</v>
      </c>
      <c r="G5153" s="1">
        <v>5281</v>
      </c>
      <c r="H5153" s="1">
        <v>419850</v>
      </c>
      <c r="I5153" s="1">
        <v>5381100</v>
      </c>
    </row>
    <row r="5154" spans="1:9" x14ac:dyDescent="0.2">
      <c r="A5154" s="1">
        <v>94800213</v>
      </c>
      <c r="B5154" s="3" t="s">
        <v>28</v>
      </c>
      <c r="C5154" s="1">
        <v>48</v>
      </c>
      <c r="D5154" s="1">
        <v>7</v>
      </c>
      <c r="E5154" s="1">
        <v>5467</v>
      </c>
      <c r="F5154" s="1">
        <v>8</v>
      </c>
      <c r="G5154" s="1">
        <v>5467</v>
      </c>
      <c r="H5154" s="1">
        <v>443850</v>
      </c>
      <c r="I5154" s="1">
        <v>5800950</v>
      </c>
    </row>
    <row r="5155" spans="1:9" x14ac:dyDescent="0.2">
      <c r="A5155" s="1">
        <v>94900213</v>
      </c>
      <c r="B5155" s="3" t="s">
        <v>28</v>
      </c>
      <c r="C5155" s="1">
        <v>49</v>
      </c>
      <c r="D5155" s="1">
        <v>7</v>
      </c>
      <c r="E5155" s="1">
        <v>5652</v>
      </c>
      <c r="F5155" s="1">
        <v>8</v>
      </c>
      <c r="G5155" s="1">
        <v>5652</v>
      </c>
      <c r="H5155" s="1">
        <v>467850</v>
      </c>
      <c r="I5155" s="1">
        <v>6244800</v>
      </c>
    </row>
    <row r="5156" spans="1:9" x14ac:dyDescent="0.2">
      <c r="A5156" s="1">
        <v>95000213</v>
      </c>
      <c r="B5156" s="3" t="s">
        <v>28</v>
      </c>
      <c r="C5156" s="1">
        <v>50</v>
      </c>
      <c r="D5156" s="1">
        <v>7</v>
      </c>
      <c r="E5156" s="1">
        <v>5838</v>
      </c>
      <c r="F5156" s="1">
        <v>8</v>
      </c>
      <c r="G5156" s="1">
        <v>5838</v>
      </c>
      <c r="H5156" s="1">
        <v>495750</v>
      </c>
      <c r="I5156" s="1">
        <v>6712650</v>
      </c>
    </row>
    <row r="5157" spans="1:9" x14ac:dyDescent="0.2">
      <c r="A5157" s="1">
        <v>90100214</v>
      </c>
      <c r="B5157" s="3" t="s">
        <v>28</v>
      </c>
      <c r="C5157" s="1">
        <v>1</v>
      </c>
      <c r="D5157" s="1">
        <v>7</v>
      </c>
      <c r="E5157" s="1">
        <v>960</v>
      </c>
      <c r="F5157" s="1">
        <v>8</v>
      </c>
      <c r="G5157" s="1">
        <v>960</v>
      </c>
      <c r="H5157" s="1">
        <v>3948</v>
      </c>
      <c r="I5157" s="1">
        <v>0</v>
      </c>
    </row>
    <row r="5158" spans="1:9" x14ac:dyDescent="0.2">
      <c r="A5158" s="1">
        <v>90200214</v>
      </c>
      <c r="B5158" s="3" t="s">
        <v>28</v>
      </c>
      <c r="C5158" s="1">
        <v>2</v>
      </c>
      <c r="D5158" s="1">
        <v>7</v>
      </c>
      <c r="E5158" s="1">
        <v>1020</v>
      </c>
      <c r="F5158" s="1">
        <v>8</v>
      </c>
      <c r="G5158" s="1">
        <v>1020</v>
      </c>
      <c r="H5158" s="1">
        <v>5528</v>
      </c>
      <c r="I5158" s="1">
        <v>3948</v>
      </c>
    </row>
    <row r="5159" spans="1:9" x14ac:dyDescent="0.2">
      <c r="A5159" s="1">
        <v>90300214</v>
      </c>
      <c r="B5159" s="3" t="s">
        <v>28</v>
      </c>
      <c r="C5159" s="1">
        <v>3</v>
      </c>
      <c r="D5159" s="1">
        <v>7</v>
      </c>
      <c r="E5159" s="1">
        <v>1080</v>
      </c>
      <c r="F5159" s="1">
        <v>8</v>
      </c>
      <c r="G5159" s="1">
        <v>1080</v>
      </c>
      <c r="H5159" s="1">
        <v>7107</v>
      </c>
      <c r="I5159" s="1">
        <v>9476</v>
      </c>
    </row>
    <row r="5160" spans="1:9" x14ac:dyDescent="0.2">
      <c r="A5160" s="1">
        <v>90400214</v>
      </c>
      <c r="B5160" s="3" t="s">
        <v>28</v>
      </c>
      <c r="C5160" s="1">
        <v>4</v>
      </c>
      <c r="D5160" s="1">
        <v>7</v>
      </c>
      <c r="E5160" s="1">
        <v>1140</v>
      </c>
      <c r="F5160" s="1">
        <v>8</v>
      </c>
      <c r="G5160" s="1">
        <v>1140</v>
      </c>
      <c r="H5160" s="1">
        <v>8687</v>
      </c>
      <c r="I5160" s="1">
        <v>16583</v>
      </c>
    </row>
    <row r="5161" spans="1:9" x14ac:dyDescent="0.2">
      <c r="A5161" s="1">
        <v>90500214</v>
      </c>
      <c r="B5161" s="3" t="s">
        <v>28</v>
      </c>
      <c r="C5161" s="1">
        <v>5</v>
      </c>
      <c r="D5161" s="1">
        <v>7</v>
      </c>
      <c r="E5161" s="1">
        <v>1200</v>
      </c>
      <c r="F5161" s="1">
        <v>8</v>
      </c>
      <c r="G5161" s="1">
        <v>1200</v>
      </c>
      <c r="H5161" s="1">
        <v>10266</v>
      </c>
      <c r="I5161" s="1">
        <v>25270</v>
      </c>
    </row>
    <row r="5162" spans="1:9" x14ac:dyDescent="0.2">
      <c r="A5162" s="1">
        <v>90600214</v>
      </c>
      <c r="B5162" s="3" t="s">
        <v>28</v>
      </c>
      <c r="C5162" s="1">
        <v>6</v>
      </c>
      <c r="D5162" s="1">
        <v>7</v>
      </c>
      <c r="E5162" s="1">
        <v>1260</v>
      </c>
      <c r="F5162" s="1">
        <v>8</v>
      </c>
      <c r="G5162" s="1">
        <v>1260</v>
      </c>
      <c r="H5162" s="1">
        <v>12899</v>
      </c>
      <c r="I5162" s="1">
        <v>35536</v>
      </c>
    </row>
    <row r="5163" spans="1:9" x14ac:dyDescent="0.2">
      <c r="A5163" s="1">
        <v>90700214</v>
      </c>
      <c r="B5163" s="3" t="s">
        <v>28</v>
      </c>
      <c r="C5163" s="1">
        <v>7</v>
      </c>
      <c r="D5163" s="1">
        <v>7</v>
      </c>
      <c r="E5163" s="1">
        <v>1350</v>
      </c>
      <c r="F5163" s="1">
        <v>8</v>
      </c>
      <c r="G5163" s="1">
        <v>1350</v>
      </c>
      <c r="H5163" s="1">
        <v>15531</v>
      </c>
      <c r="I5163" s="1">
        <v>48435</v>
      </c>
    </row>
    <row r="5164" spans="1:9" x14ac:dyDescent="0.2">
      <c r="A5164" s="1">
        <v>90800214</v>
      </c>
      <c r="B5164" s="3" t="s">
        <v>28</v>
      </c>
      <c r="C5164" s="1">
        <v>8</v>
      </c>
      <c r="D5164" s="1">
        <v>7</v>
      </c>
      <c r="E5164" s="1">
        <v>1440</v>
      </c>
      <c r="F5164" s="1">
        <v>8</v>
      </c>
      <c r="G5164" s="1">
        <v>1440</v>
      </c>
      <c r="H5164" s="1">
        <v>18164</v>
      </c>
      <c r="I5164" s="1">
        <v>63966</v>
      </c>
    </row>
    <row r="5165" spans="1:9" x14ac:dyDescent="0.2">
      <c r="A5165" s="1">
        <v>90900214</v>
      </c>
      <c r="B5165" s="3" t="s">
        <v>28</v>
      </c>
      <c r="C5165" s="1">
        <v>9</v>
      </c>
      <c r="D5165" s="1">
        <v>7</v>
      </c>
      <c r="E5165" s="1">
        <v>1530</v>
      </c>
      <c r="F5165" s="1">
        <v>8</v>
      </c>
      <c r="G5165" s="1">
        <v>1530</v>
      </c>
      <c r="H5165" s="1">
        <v>20796</v>
      </c>
      <c r="I5165" s="1">
        <v>82130</v>
      </c>
    </row>
    <row r="5166" spans="1:9" x14ac:dyDescent="0.2">
      <c r="A5166" s="1">
        <v>91000214</v>
      </c>
      <c r="B5166" s="3" t="s">
        <v>28</v>
      </c>
      <c r="C5166" s="1">
        <v>10</v>
      </c>
      <c r="D5166" s="1">
        <v>7</v>
      </c>
      <c r="E5166" s="1">
        <v>1620</v>
      </c>
      <c r="F5166" s="1">
        <v>8</v>
      </c>
      <c r="G5166" s="1">
        <v>1620</v>
      </c>
      <c r="H5166" s="1">
        <v>25008</v>
      </c>
      <c r="I5166" s="1">
        <v>102926</v>
      </c>
    </row>
    <row r="5167" spans="1:9" x14ac:dyDescent="0.2">
      <c r="A5167" s="1">
        <v>91100214</v>
      </c>
      <c r="B5167" s="3" t="s">
        <v>28</v>
      </c>
      <c r="C5167" s="1">
        <v>11</v>
      </c>
      <c r="D5167" s="1">
        <v>7</v>
      </c>
      <c r="E5167" s="1">
        <v>1710</v>
      </c>
      <c r="F5167" s="1">
        <v>8</v>
      </c>
      <c r="G5167" s="1">
        <v>1710</v>
      </c>
      <c r="H5167" s="1">
        <v>29220</v>
      </c>
      <c r="I5167" s="1">
        <v>127934</v>
      </c>
    </row>
    <row r="5168" spans="1:9" x14ac:dyDescent="0.2">
      <c r="A5168" s="1">
        <v>91200214</v>
      </c>
      <c r="B5168" s="3" t="s">
        <v>28</v>
      </c>
      <c r="C5168" s="1">
        <v>12</v>
      </c>
      <c r="D5168" s="1">
        <v>7</v>
      </c>
      <c r="E5168" s="1">
        <v>1830</v>
      </c>
      <c r="F5168" s="1">
        <v>8</v>
      </c>
      <c r="G5168" s="1">
        <v>1830</v>
      </c>
      <c r="H5168" s="1">
        <v>33432</v>
      </c>
      <c r="I5168" s="1">
        <v>157154</v>
      </c>
    </row>
    <row r="5169" spans="1:9" x14ac:dyDescent="0.2">
      <c r="A5169" s="1">
        <v>91300214</v>
      </c>
      <c r="B5169" s="3" t="s">
        <v>28</v>
      </c>
      <c r="C5169" s="1">
        <v>13</v>
      </c>
      <c r="D5169" s="1">
        <v>7</v>
      </c>
      <c r="E5169" s="1">
        <v>1950</v>
      </c>
      <c r="F5169" s="1">
        <v>8</v>
      </c>
      <c r="G5169" s="1">
        <v>1950</v>
      </c>
      <c r="H5169" s="1">
        <v>37644</v>
      </c>
      <c r="I5169" s="1">
        <v>190586</v>
      </c>
    </row>
    <row r="5170" spans="1:9" x14ac:dyDescent="0.2">
      <c r="A5170" s="1">
        <v>91400214</v>
      </c>
      <c r="B5170" s="3" t="s">
        <v>28</v>
      </c>
      <c r="C5170" s="1">
        <v>14</v>
      </c>
      <c r="D5170" s="1">
        <v>7</v>
      </c>
      <c r="E5170" s="1">
        <v>2070</v>
      </c>
      <c r="F5170" s="1">
        <v>8</v>
      </c>
      <c r="G5170" s="1">
        <v>2070</v>
      </c>
      <c r="H5170" s="1">
        <v>43962</v>
      </c>
      <c r="I5170" s="1">
        <v>228230</v>
      </c>
    </row>
    <row r="5171" spans="1:9" x14ac:dyDescent="0.2">
      <c r="A5171" s="1">
        <v>91500214</v>
      </c>
      <c r="B5171" s="3" t="s">
        <v>28</v>
      </c>
      <c r="C5171" s="1">
        <v>15</v>
      </c>
      <c r="D5171" s="1">
        <v>7</v>
      </c>
      <c r="E5171" s="1">
        <v>2190</v>
      </c>
      <c r="F5171" s="1">
        <v>8</v>
      </c>
      <c r="G5171" s="1">
        <v>2190</v>
      </c>
      <c r="H5171" s="1">
        <v>50280</v>
      </c>
      <c r="I5171" s="1">
        <v>272192</v>
      </c>
    </row>
    <row r="5172" spans="1:9" x14ac:dyDescent="0.2">
      <c r="A5172" s="1">
        <v>91600214</v>
      </c>
      <c r="B5172" s="3" t="s">
        <v>28</v>
      </c>
      <c r="C5172" s="1">
        <v>16</v>
      </c>
      <c r="D5172" s="1">
        <v>7</v>
      </c>
      <c r="E5172" s="1">
        <v>2310</v>
      </c>
      <c r="F5172" s="1">
        <v>8</v>
      </c>
      <c r="G5172" s="1">
        <v>2310</v>
      </c>
      <c r="H5172" s="1">
        <v>56598</v>
      </c>
      <c r="I5172" s="1">
        <v>322472</v>
      </c>
    </row>
    <row r="5173" spans="1:9" x14ac:dyDescent="0.2">
      <c r="A5173" s="1">
        <v>91700214</v>
      </c>
      <c r="B5173" s="3" t="s">
        <v>28</v>
      </c>
      <c r="C5173" s="1">
        <v>17</v>
      </c>
      <c r="D5173" s="1">
        <v>7</v>
      </c>
      <c r="E5173" s="1">
        <v>2460</v>
      </c>
      <c r="F5173" s="1">
        <v>8</v>
      </c>
      <c r="G5173" s="1">
        <v>2460</v>
      </c>
      <c r="H5173" s="1">
        <v>62916</v>
      </c>
      <c r="I5173" s="1">
        <v>379070</v>
      </c>
    </row>
    <row r="5174" spans="1:9" x14ac:dyDescent="0.2">
      <c r="A5174" s="1">
        <v>91800214</v>
      </c>
      <c r="B5174" s="3" t="s">
        <v>28</v>
      </c>
      <c r="C5174" s="1">
        <v>18</v>
      </c>
      <c r="D5174" s="1">
        <v>7</v>
      </c>
      <c r="E5174" s="1">
        <v>2610</v>
      </c>
      <c r="F5174" s="1">
        <v>8</v>
      </c>
      <c r="G5174" s="1">
        <v>2610</v>
      </c>
      <c r="H5174" s="1">
        <v>71867</v>
      </c>
      <c r="I5174" s="1">
        <v>441986</v>
      </c>
    </row>
    <row r="5175" spans="1:9" x14ac:dyDescent="0.2">
      <c r="A5175" s="1">
        <v>91900214</v>
      </c>
      <c r="B5175" s="3" t="s">
        <v>28</v>
      </c>
      <c r="C5175" s="1">
        <v>19</v>
      </c>
      <c r="D5175" s="1">
        <v>7</v>
      </c>
      <c r="E5175" s="1">
        <v>2760</v>
      </c>
      <c r="F5175" s="1">
        <v>8</v>
      </c>
      <c r="G5175" s="1">
        <v>2760</v>
      </c>
      <c r="H5175" s="1">
        <v>80817</v>
      </c>
      <c r="I5175" s="1">
        <v>513853</v>
      </c>
    </row>
    <row r="5176" spans="1:9" x14ac:dyDescent="0.2">
      <c r="A5176" s="1">
        <v>92000214</v>
      </c>
      <c r="B5176" s="3" t="s">
        <v>28</v>
      </c>
      <c r="C5176" s="1">
        <v>20</v>
      </c>
      <c r="D5176" s="1">
        <v>7</v>
      </c>
      <c r="E5176" s="1">
        <v>2910</v>
      </c>
      <c r="F5176" s="1">
        <v>8</v>
      </c>
      <c r="G5176" s="1">
        <v>2910</v>
      </c>
      <c r="H5176" s="1">
        <v>89768</v>
      </c>
      <c r="I5176" s="1">
        <v>594670</v>
      </c>
    </row>
    <row r="5177" spans="1:9" x14ac:dyDescent="0.2">
      <c r="A5177" s="1">
        <v>92100214</v>
      </c>
      <c r="B5177" s="3" t="s">
        <v>28</v>
      </c>
      <c r="C5177" s="1">
        <v>21</v>
      </c>
      <c r="D5177" s="1">
        <v>7</v>
      </c>
      <c r="E5177" s="1">
        <v>3060</v>
      </c>
      <c r="F5177" s="1">
        <v>8</v>
      </c>
      <c r="G5177" s="1">
        <v>3060</v>
      </c>
      <c r="H5177" s="1">
        <v>98718</v>
      </c>
      <c r="I5177" s="1">
        <v>684438</v>
      </c>
    </row>
    <row r="5178" spans="1:9" x14ac:dyDescent="0.2">
      <c r="A5178" s="1">
        <v>92200214</v>
      </c>
      <c r="B5178" s="3" t="s">
        <v>28</v>
      </c>
      <c r="C5178" s="1">
        <v>22</v>
      </c>
      <c r="D5178" s="1">
        <v>7</v>
      </c>
      <c r="E5178" s="1">
        <v>3240</v>
      </c>
      <c r="F5178" s="1">
        <v>8</v>
      </c>
      <c r="G5178" s="1">
        <v>3240</v>
      </c>
      <c r="H5178" s="1">
        <v>110828</v>
      </c>
      <c r="I5178" s="1">
        <v>783156</v>
      </c>
    </row>
    <row r="5179" spans="1:9" x14ac:dyDescent="0.2">
      <c r="A5179" s="1">
        <v>92300214</v>
      </c>
      <c r="B5179" s="3" t="s">
        <v>28</v>
      </c>
      <c r="C5179" s="1">
        <v>23</v>
      </c>
      <c r="D5179" s="1">
        <v>7</v>
      </c>
      <c r="E5179" s="1">
        <v>3420</v>
      </c>
      <c r="F5179" s="1">
        <v>8</v>
      </c>
      <c r="G5179" s="1">
        <v>3420</v>
      </c>
      <c r="H5179" s="1">
        <v>122937</v>
      </c>
      <c r="I5179" s="1">
        <v>893984</v>
      </c>
    </row>
    <row r="5180" spans="1:9" x14ac:dyDescent="0.2">
      <c r="A5180" s="1">
        <v>92400214</v>
      </c>
      <c r="B5180" s="3" t="s">
        <v>28</v>
      </c>
      <c r="C5180" s="1">
        <v>24</v>
      </c>
      <c r="D5180" s="1">
        <v>7</v>
      </c>
      <c r="E5180" s="1">
        <v>3600</v>
      </c>
      <c r="F5180" s="1">
        <v>8</v>
      </c>
      <c r="G5180" s="1">
        <v>3600</v>
      </c>
      <c r="H5180" s="1">
        <v>135047</v>
      </c>
      <c r="I5180" s="1">
        <v>1016921</v>
      </c>
    </row>
    <row r="5181" spans="1:9" x14ac:dyDescent="0.2">
      <c r="A5181" s="1">
        <v>92500214</v>
      </c>
      <c r="B5181" s="3" t="s">
        <v>28</v>
      </c>
      <c r="C5181" s="1">
        <v>25</v>
      </c>
      <c r="D5181" s="1">
        <v>7</v>
      </c>
      <c r="E5181" s="1">
        <v>3780</v>
      </c>
      <c r="F5181" s="1">
        <v>8</v>
      </c>
      <c r="G5181" s="1">
        <v>3780</v>
      </c>
      <c r="H5181" s="1">
        <v>147156</v>
      </c>
      <c r="I5181" s="1">
        <v>1151968</v>
      </c>
    </row>
    <row r="5182" spans="1:9" x14ac:dyDescent="0.2">
      <c r="A5182" s="1">
        <v>92600214</v>
      </c>
      <c r="B5182" s="3" t="s">
        <v>28</v>
      </c>
      <c r="C5182" s="1">
        <v>26</v>
      </c>
      <c r="D5182" s="1">
        <v>7</v>
      </c>
      <c r="E5182" s="1">
        <v>3960</v>
      </c>
      <c r="F5182" s="1">
        <v>8</v>
      </c>
      <c r="G5182" s="1">
        <v>3960</v>
      </c>
      <c r="H5182" s="1">
        <v>162951</v>
      </c>
      <c r="I5182" s="1">
        <v>1299124</v>
      </c>
    </row>
    <row r="5183" spans="1:9" x14ac:dyDescent="0.2">
      <c r="A5183" s="1">
        <v>92700214</v>
      </c>
      <c r="B5183" s="3" t="s">
        <v>28</v>
      </c>
      <c r="C5183" s="1">
        <v>27</v>
      </c>
      <c r="D5183" s="1">
        <v>7</v>
      </c>
      <c r="E5183" s="1">
        <v>4170</v>
      </c>
      <c r="F5183" s="1">
        <v>8</v>
      </c>
      <c r="G5183" s="1">
        <v>4170</v>
      </c>
      <c r="H5183" s="1">
        <v>178746</v>
      </c>
      <c r="I5183" s="1">
        <v>1462075</v>
      </c>
    </row>
    <row r="5184" spans="1:9" x14ac:dyDescent="0.2">
      <c r="A5184" s="1">
        <v>92800214</v>
      </c>
      <c r="B5184" s="3" t="s">
        <v>28</v>
      </c>
      <c r="C5184" s="1">
        <v>28</v>
      </c>
      <c r="D5184" s="1">
        <v>7</v>
      </c>
      <c r="E5184" s="1">
        <v>4380</v>
      </c>
      <c r="F5184" s="1">
        <v>8</v>
      </c>
      <c r="G5184" s="1">
        <v>4380</v>
      </c>
      <c r="H5184" s="1">
        <v>194541</v>
      </c>
      <c r="I5184" s="1">
        <v>1640821</v>
      </c>
    </row>
    <row r="5185" spans="1:9" x14ac:dyDescent="0.2">
      <c r="A5185" s="1">
        <v>92900214</v>
      </c>
      <c r="B5185" s="3" t="s">
        <v>28</v>
      </c>
      <c r="C5185" s="1">
        <v>29</v>
      </c>
      <c r="D5185" s="1">
        <v>7</v>
      </c>
      <c r="E5185" s="1">
        <v>4590</v>
      </c>
      <c r="F5185" s="1">
        <v>8</v>
      </c>
      <c r="G5185" s="1">
        <v>4590</v>
      </c>
      <c r="H5185" s="1">
        <v>210336</v>
      </c>
      <c r="I5185" s="1">
        <v>1835362</v>
      </c>
    </row>
    <row r="5186" spans="1:9" x14ac:dyDescent="0.2">
      <c r="A5186" s="1">
        <v>93000214</v>
      </c>
      <c r="B5186" s="3" t="s">
        <v>28</v>
      </c>
      <c r="C5186" s="1">
        <v>30</v>
      </c>
      <c r="D5186" s="1">
        <v>7</v>
      </c>
      <c r="E5186" s="1">
        <v>4800</v>
      </c>
      <c r="F5186" s="1">
        <v>8</v>
      </c>
      <c r="G5186" s="1">
        <v>4800</v>
      </c>
      <c r="H5186" s="1">
        <v>230343</v>
      </c>
      <c r="I5186" s="1">
        <v>2045698</v>
      </c>
    </row>
    <row r="5187" spans="1:9" x14ac:dyDescent="0.2">
      <c r="A5187" s="1">
        <v>93100214</v>
      </c>
      <c r="B5187" s="3" t="s">
        <v>28</v>
      </c>
      <c r="C5187" s="1">
        <v>31</v>
      </c>
      <c r="D5187" s="1">
        <v>7</v>
      </c>
      <c r="E5187" s="1">
        <v>5010</v>
      </c>
      <c r="F5187" s="1">
        <v>8</v>
      </c>
      <c r="G5187" s="1">
        <v>5010</v>
      </c>
      <c r="H5187" s="1">
        <v>250350</v>
      </c>
      <c r="I5187" s="1">
        <v>2276041</v>
      </c>
    </row>
    <row r="5188" spans="1:9" x14ac:dyDescent="0.2">
      <c r="A5188" s="1">
        <v>93200214</v>
      </c>
      <c r="B5188" s="3" t="s">
        <v>28</v>
      </c>
      <c r="C5188" s="1">
        <v>32</v>
      </c>
      <c r="D5188" s="1">
        <v>7</v>
      </c>
      <c r="E5188" s="1">
        <v>5250</v>
      </c>
      <c r="F5188" s="1">
        <v>8</v>
      </c>
      <c r="G5188" s="1">
        <v>5250</v>
      </c>
      <c r="H5188" s="1">
        <v>270357</v>
      </c>
      <c r="I5188" s="1">
        <v>2526391</v>
      </c>
    </row>
    <row r="5189" spans="1:9" x14ac:dyDescent="0.2">
      <c r="A5189" s="1">
        <v>93300214</v>
      </c>
      <c r="B5189" s="3" t="s">
        <v>28</v>
      </c>
      <c r="C5189" s="1">
        <v>33</v>
      </c>
      <c r="D5189" s="1">
        <v>7</v>
      </c>
      <c r="E5189" s="1">
        <v>5490</v>
      </c>
      <c r="F5189" s="1">
        <v>8</v>
      </c>
      <c r="G5189" s="1">
        <v>5490</v>
      </c>
      <c r="H5189" s="1">
        <v>290364</v>
      </c>
      <c r="I5189" s="1">
        <v>2796748</v>
      </c>
    </row>
    <row r="5190" spans="1:9" x14ac:dyDescent="0.2">
      <c r="A5190" s="1">
        <v>93400214</v>
      </c>
      <c r="B5190" s="3" t="s">
        <v>28</v>
      </c>
      <c r="C5190" s="1">
        <v>34</v>
      </c>
      <c r="D5190" s="1">
        <v>7</v>
      </c>
      <c r="E5190" s="1">
        <v>5730</v>
      </c>
      <c r="F5190" s="1">
        <v>8</v>
      </c>
      <c r="G5190" s="1">
        <v>5730</v>
      </c>
      <c r="H5190" s="1">
        <v>315110</v>
      </c>
      <c r="I5190" s="1">
        <v>3087112</v>
      </c>
    </row>
    <row r="5191" spans="1:9" x14ac:dyDescent="0.2">
      <c r="A5191" s="1">
        <v>93500214</v>
      </c>
      <c r="B5191" s="3" t="s">
        <v>28</v>
      </c>
      <c r="C5191" s="1">
        <v>35</v>
      </c>
      <c r="D5191" s="1">
        <v>7</v>
      </c>
      <c r="E5191" s="1">
        <v>5970</v>
      </c>
      <c r="F5191" s="1">
        <v>8</v>
      </c>
      <c r="G5191" s="1">
        <v>5970</v>
      </c>
      <c r="H5191" s="1">
        <v>339855</v>
      </c>
      <c r="I5191" s="1">
        <v>3402222</v>
      </c>
    </row>
    <row r="5192" spans="1:9" x14ac:dyDescent="0.2">
      <c r="A5192" s="1">
        <v>93600214</v>
      </c>
      <c r="B5192" s="3" t="s">
        <v>28</v>
      </c>
      <c r="C5192" s="1">
        <v>36</v>
      </c>
      <c r="D5192" s="1">
        <v>7</v>
      </c>
      <c r="E5192" s="1">
        <v>6210</v>
      </c>
      <c r="F5192" s="1">
        <v>8</v>
      </c>
      <c r="G5192" s="1">
        <v>6210</v>
      </c>
      <c r="H5192" s="1">
        <v>364601</v>
      </c>
      <c r="I5192" s="1">
        <v>3742077</v>
      </c>
    </row>
    <row r="5193" spans="1:9" x14ac:dyDescent="0.2">
      <c r="A5193" s="1">
        <v>93700214</v>
      </c>
      <c r="B5193" s="3" t="s">
        <v>28</v>
      </c>
      <c r="C5193" s="1">
        <v>37</v>
      </c>
      <c r="D5193" s="1">
        <v>7</v>
      </c>
      <c r="E5193" s="1">
        <v>6480</v>
      </c>
      <c r="F5193" s="1">
        <v>8</v>
      </c>
      <c r="G5193" s="1">
        <v>6480</v>
      </c>
      <c r="H5193" s="1">
        <v>389346</v>
      </c>
      <c r="I5193" s="1">
        <v>4106678</v>
      </c>
    </row>
    <row r="5194" spans="1:9" x14ac:dyDescent="0.2">
      <c r="A5194" s="1">
        <v>93800214</v>
      </c>
      <c r="B5194" s="3" t="s">
        <v>28</v>
      </c>
      <c r="C5194" s="1">
        <v>38</v>
      </c>
      <c r="D5194" s="1">
        <v>7</v>
      </c>
      <c r="E5194" s="1">
        <v>6750</v>
      </c>
      <c r="F5194" s="1">
        <v>8</v>
      </c>
      <c r="G5194" s="1">
        <v>6750</v>
      </c>
      <c r="H5194" s="1">
        <v>419357</v>
      </c>
      <c r="I5194" s="1">
        <v>4496024</v>
      </c>
    </row>
    <row r="5195" spans="1:9" x14ac:dyDescent="0.2">
      <c r="A5195" s="1">
        <v>93900214</v>
      </c>
      <c r="B5195" s="3" t="s">
        <v>28</v>
      </c>
      <c r="C5195" s="1">
        <v>39</v>
      </c>
      <c r="D5195" s="1">
        <v>7</v>
      </c>
      <c r="E5195" s="1">
        <v>7020</v>
      </c>
      <c r="F5195" s="1">
        <v>8</v>
      </c>
      <c r="G5195" s="1">
        <v>7020</v>
      </c>
      <c r="H5195" s="1">
        <v>449367</v>
      </c>
      <c r="I5195" s="1">
        <v>4915381</v>
      </c>
    </row>
    <row r="5196" spans="1:9" x14ac:dyDescent="0.2">
      <c r="A5196" s="1">
        <v>94000214</v>
      </c>
      <c r="B5196" s="3" t="s">
        <v>28</v>
      </c>
      <c r="C5196" s="1">
        <v>40</v>
      </c>
      <c r="D5196" s="1">
        <v>7</v>
      </c>
      <c r="E5196" s="1">
        <v>7290</v>
      </c>
      <c r="F5196" s="1">
        <v>8</v>
      </c>
      <c r="G5196" s="1">
        <v>7290</v>
      </c>
      <c r="H5196" s="1">
        <v>479378</v>
      </c>
      <c r="I5196" s="1">
        <v>5364748</v>
      </c>
    </row>
    <row r="5197" spans="1:9" x14ac:dyDescent="0.2">
      <c r="A5197" s="1">
        <v>94100214</v>
      </c>
      <c r="B5197" s="3" t="s">
        <v>28</v>
      </c>
      <c r="C5197" s="1">
        <v>41</v>
      </c>
      <c r="D5197" s="1">
        <v>7</v>
      </c>
      <c r="E5197" s="1">
        <v>7560</v>
      </c>
      <c r="F5197" s="1">
        <v>8</v>
      </c>
      <c r="G5197" s="1">
        <v>7560</v>
      </c>
      <c r="H5197" s="1">
        <v>509388</v>
      </c>
      <c r="I5197" s="1">
        <v>5844126</v>
      </c>
    </row>
    <row r="5198" spans="1:9" x14ac:dyDescent="0.2">
      <c r="A5198" s="1">
        <v>94200214</v>
      </c>
      <c r="B5198" s="3" t="s">
        <v>28</v>
      </c>
      <c r="C5198" s="1">
        <v>42</v>
      </c>
      <c r="D5198" s="1">
        <v>7</v>
      </c>
      <c r="E5198" s="1">
        <v>7860</v>
      </c>
      <c r="F5198" s="1">
        <v>8</v>
      </c>
      <c r="G5198" s="1">
        <v>7860</v>
      </c>
      <c r="H5198" s="1">
        <v>545190</v>
      </c>
      <c r="I5198" s="1">
        <v>6353514</v>
      </c>
    </row>
    <row r="5199" spans="1:9" x14ac:dyDescent="0.2">
      <c r="A5199" s="1">
        <v>94300214</v>
      </c>
      <c r="B5199" s="3" t="s">
        <v>28</v>
      </c>
      <c r="C5199" s="1">
        <v>43</v>
      </c>
      <c r="D5199" s="1">
        <v>7</v>
      </c>
      <c r="E5199" s="1">
        <v>8160</v>
      </c>
      <c r="F5199" s="1">
        <v>8</v>
      </c>
      <c r="G5199" s="1">
        <v>8160</v>
      </c>
      <c r="H5199" s="1">
        <v>580992</v>
      </c>
      <c r="I5199" s="1">
        <v>6898704</v>
      </c>
    </row>
    <row r="5200" spans="1:9" x14ac:dyDescent="0.2">
      <c r="A5200" s="1">
        <v>94400214</v>
      </c>
      <c r="B5200" s="3" t="s">
        <v>28</v>
      </c>
      <c r="C5200" s="1">
        <v>44</v>
      </c>
      <c r="D5200" s="1">
        <v>7</v>
      </c>
      <c r="E5200" s="1">
        <v>8460</v>
      </c>
      <c r="F5200" s="1">
        <v>8</v>
      </c>
      <c r="G5200" s="1">
        <v>8460</v>
      </c>
      <c r="H5200" s="1">
        <v>616794</v>
      </c>
      <c r="I5200" s="1">
        <v>7479696</v>
      </c>
    </row>
    <row r="5201" spans="1:9" x14ac:dyDescent="0.2">
      <c r="A5201" s="1">
        <v>94500214</v>
      </c>
      <c r="B5201" s="3" t="s">
        <v>28</v>
      </c>
      <c r="C5201" s="1">
        <v>45</v>
      </c>
      <c r="D5201" s="1">
        <v>7</v>
      </c>
      <c r="E5201" s="1">
        <v>8760</v>
      </c>
      <c r="F5201" s="1">
        <v>8</v>
      </c>
      <c r="G5201" s="1">
        <v>8760</v>
      </c>
      <c r="H5201" s="1">
        <v>652596</v>
      </c>
      <c r="I5201" s="1">
        <v>8096490</v>
      </c>
    </row>
    <row r="5202" spans="1:9" x14ac:dyDescent="0.2">
      <c r="A5202" s="1">
        <v>94600214</v>
      </c>
      <c r="B5202" s="3" t="s">
        <v>28</v>
      </c>
      <c r="C5202" s="1">
        <v>46</v>
      </c>
      <c r="D5202" s="1">
        <v>7</v>
      </c>
      <c r="E5202" s="1">
        <v>9060</v>
      </c>
      <c r="F5202" s="1">
        <v>8</v>
      </c>
      <c r="G5202" s="1">
        <v>9060</v>
      </c>
      <c r="H5202" s="1">
        <v>694716</v>
      </c>
      <c r="I5202" s="1">
        <v>8749086</v>
      </c>
    </row>
    <row r="5203" spans="1:9" x14ac:dyDescent="0.2">
      <c r="A5203" s="1">
        <v>94700214</v>
      </c>
      <c r="B5203" s="3" t="s">
        <v>28</v>
      </c>
      <c r="C5203" s="1">
        <v>47</v>
      </c>
      <c r="D5203" s="1">
        <v>7</v>
      </c>
      <c r="E5203" s="1">
        <v>9390</v>
      </c>
      <c r="F5203" s="1">
        <v>8</v>
      </c>
      <c r="G5203" s="1">
        <v>9390</v>
      </c>
      <c r="H5203" s="1">
        <v>736836</v>
      </c>
      <c r="I5203" s="1">
        <v>9443802</v>
      </c>
    </row>
    <row r="5204" spans="1:9" x14ac:dyDescent="0.2">
      <c r="A5204" s="1">
        <v>94800214</v>
      </c>
      <c r="B5204" s="3" t="s">
        <v>28</v>
      </c>
      <c r="C5204" s="1">
        <v>48</v>
      </c>
      <c r="D5204" s="1">
        <v>7</v>
      </c>
      <c r="E5204" s="1">
        <v>9720</v>
      </c>
      <c r="F5204" s="1">
        <v>8</v>
      </c>
      <c r="G5204" s="1">
        <v>9720</v>
      </c>
      <c r="H5204" s="1">
        <v>778956</v>
      </c>
      <c r="I5204" s="1">
        <v>10180638</v>
      </c>
    </row>
    <row r="5205" spans="1:9" x14ac:dyDescent="0.2">
      <c r="A5205" s="1">
        <v>94900214</v>
      </c>
      <c r="B5205" s="3" t="s">
        <v>28</v>
      </c>
      <c r="C5205" s="1">
        <v>49</v>
      </c>
      <c r="D5205" s="1">
        <v>7</v>
      </c>
      <c r="E5205" s="1">
        <v>10050</v>
      </c>
      <c r="F5205" s="1">
        <v>8</v>
      </c>
      <c r="G5205" s="1">
        <v>10050</v>
      </c>
      <c r="H5205" s="1">
        <v>821076</v>
      </c>
      <c r="I5205" s="1">
        <v>10959594</v>
      </c>
    </row>
    <row r="5206" spans="1:9" x14ac:dyDescent="0.2">
      <c r="A5206" s="1">
        <v>95000214</v>
      </c>
      <c r="B5206" s="3" t="s">
        <v>28</v>
      </c>
      <c r="C5206" s="1">
        <v>50</v>
      </c>
      <c r="D5206" s="1">
        <v>7</v>
      </c>
      <c r="E5206" s="1">
        <v>10380</v>
      </c>
      <c r="F5206" s="1">
        <v>8</v>
      </c>
      <c r="G5206" s="1">
        <v>10380</v>
      </c>
      <c r="H5206" s="1">
        <v>870041</v>
      </c>
      <c r="I5206" s="1">
        <v>11780670</v>
      </c>
    </row>
    <row r="5207" spans="1:9" x14ac:dyDescent="0.2">
      <c r="A5207" s="1">
        <v>90100215</v>
      </c>
      <c r="B5207" s="3" t="s">
        <v>28</v>
      </c>
      <c r="C5207" s="1">
        <v>1</v>
      </c>
      <c r="D5207" s="1">
        <v>7</v>
      </c>
      <c r="E5207" s="1">
        <v>1440</v>
      </c>
      <c r="F5207" s="1">
        <v>8</v>
      </c>
      <c r="G5207" s="1">
        <v>1440</v>
      </c>
      <c r="H5207" s="1">
        <v>5133</v>
      </c>
      <c r="I5207" s="1">
        <v>0</v>
      </c>
    </row>
    <row r="5208" spans="1:9" x14ac:dyDescent="0.2">
      <c r="A5208" s="1">
        <v>90200215</v>
      </c>
      <c r="B5208" s="3" t="s">
        <v>28</v>
      </c>
      <c r="C5208" s="1">
        <v>2</v>
      </c>
      <c r="D5208" s="1">
        <v>7</v>
      </c>
      <c r="E5208" s="1">
        <v>1530</v>
      </c>
      <c r="F5208" s="1">
        <v>8</v>
      </c>
      <c r="G5208" s="1">
        <v>1530</v>
      </c>
      <c r="H5208" s="1">
        <v>7186</v>
      </c>
      <c r="I5208" s="1">
        <v>5133</v>
      </c>
    </row>
    <row r="5209" spans="1:9" x14ac:dyDescent="0.2">
      <c r="A5209" s="1">
        <v>90300215</v>
      </c>
      <c r="B5209" s="3" t="s">
        <v>28</v>
      </c>
      <c r="C5209" s="1">
        <v>3</v>
      </c>
      <c r="D5209" s="1">
        <v>7</v>
      </c>
      <c r="E5209" s="1">
        <v>1620</v>
      </c>
      <c r="F5209" s="1">
        <v>8</v>
      </c>
      <c r="G5209" s="1">
        <v>1620</v>
      </c>
      <c r="H5209" s="1">
        <v>9240</v>
      </c>
      <c r="I5209" s="1">
        <v>12319</v>
      </c>
    </row>
    <row r="5210" spans="1:9" x14ac:dyDescent="0.2">
      <c r="A5210" s="1">
        <v>90400215</v>
      </c>
      <c r="B5210" s="3" t="s">
        <v>28</v>
      </c>
      <c r="C5210" s="1">
        <v>4</v>
      </c>
      <c r="D5210" s="1">
        <v>7</v>
      </c>
      <c r="E5210" s="1">
        <v>1710</v>
      </c>
      <c r="F5210" s="1">
        <v>8</v>
      </c>
      <c r="G5210" s="1">
        <v>1710</v>
      </c>
      <c r="H5210" s="1">
        <v>11293</v>
      </c>
      <c r="I5210" s="1">
        <v>21559</v>
      </c>
    </row>
    <row r="5211" spans="1:9" x14ac:dyDescent="0.2">
      <c r="A5211" s="1">
        <v>90500215</v>
      </c>
      <c r="B5211" s="3" t="s">
        <v>28</v>
      </c>
      <c r="C5211" s="1">
        <v>5</v>
      </c>
      <c r="D5211" s="1">
        <v>7</v>
      </c>
      <c r="E5211" s="1">
        <v>1800</v>
      </c>
      <c r="F5211" s="1">
        <v>8</v>
      </c>
      <c r="G5211" s="1">
        <v>1800</v>
      </c>
      <c r="H5211" s="1">
        <v>13346</v>
      </c>
      <c r="I5211" s="1">
        <v>32852</v>
      </c>
    </row>
    <row r="5212" spans="1:9" x14ac:dyDescent="0.2">
      <c r="A5212" s="1">
        <v>90600215</v>
      </c>
      <c r="B5212" s="3" t="s">
        <v>28</v>
      </c>
      <c r="C5212" s="1">
        <v>6</v>
      </c>
      <c r="D5212" s="1">
        <v>7</v>
      </c>
      <c r="E5212" s="1">
        <v>1890</v>
      </c>
      <c r="F5212" s="1">
        <v>8</v>
      </c>
      <c r="G5212" s="1">
        <v>1890</v>
      </c>
      <c r="H5212" s="1">
        <v>16769</v>
      </c>
      <c r="I5212" s="1">
        <v>46198</v>
      </c>
    </row>
    <row r="5213" spans="1:9" x14ac:dyDescent="0.2">
      <c r="A5213" s="1">
        <v>90700215</v>
      </c>
      <c r="B5213" s="3" t="s">
        <v>28</v>
      </c>
      <c r="C5213" s="1">
        <v>7</v>
      </c>
      <c r="D5213" s="1">
        <v>7</v>
      </c>
      <c r="E5213" s="1">
        <v>2025</v>
      </c>
      <c r="F5213" s="1">
        <v>8</v>
      </c>
      <c r="G5213" s="1">
        <v>2025</v>
      </c>
      <c r="H5213" s="1">
        <v>20191</v>
      </c>
      <c r="I5213" s="1">
        <v>62967</v>
      </c>
    </row>
    <row r="5214" spans="1:9" x14ac:dyDescent="0.2">
      <c r="A5214" s="1">
        <v>90800215</v>
      </c>
      <c r="B5214" s="3" t="s">
        <v>28</v>
      </c>
      <c r="C5214" s="1">
        <v>8</v>
      </c>
      <c r="D5214" s="1">
        <v>7</v>
      </c>
      <c r="E5214" s="1">
        <v>2160</v>
      </c>
      <c r="F5214" s="1">
        <v>8</v>
      </c>
      <c r="G5214" s="1">
        <v>2160</v>
      </c>
      <c r="H5214" s="1">
        <v>23613</v>
      </c>
      <c r="I5214" s="1">
        <v>83158</v>
      </c>
    </row>
    <row r="5215" spans="1:9" x14ac:dyDescent="0.2">
      <c r="A5215" s="1">
        <v>90900215</v>
      </c>
      <c r="B5215" s="3" t="s">
        <v>28</v>
      </c>
      <c r="C5215" s="1">
        <v>9</v>
      </c>
      <c r="D5215" s="1">
        <v>7</v>
      </c>
      <c r="E5215" s="1">
        <v>2295</v>
      </c>
      <c r="F5215" s="1">
        <v>8</v>
      </c>
      <c r="G5215" s="1">
        <v>2295</v>
      </c>
      <c r="H5215" s="1">
        <v>27035</v>
      </c>
      <c r="I5215" s="1">
        <v>106771</v>
      </c>
    </row>
    <row r="5216" spans="1:9" x14ac:dyDescent="0.2">
      <c r="A5216" s="1">
        <v>91000215</v>
      </c>
      <c r="B5216" s="3" t="s">
        <v>28</v>
      </c>
      <c r="C5216" s="1">
        <v>10</v>
      </c>
      <c r="D5216" s="1">
        <v>7</v>
      </c>
      <c r="E5216" s="1">
        <v>2430</v>
      </c>
      <c r="F5216" s="1">
        <v>8</v>
      </c>
      <c r="G5216" s="1">
        <v>2430</v>
      </c>
      <c r="H5216" s="1">
        <v>32511</v>
      </c>
      <c r="I5216" s="1">
        <v>133806</v>
      </c>
    </row>
    <row r="5217" spans="1:9" x14ac:dyDescent="0.2">
      <c r="A5217" s="1">
        <v>91100215</v>
      </c>
      <c r="B5217" s="3" t="s">
        <v>28</v>
      </c>
      <c r="C5217" s="1">
        <v>11</v>
      </c>
      <c r="D5217" s="1">
        <v>7</v>
      </c>
      <c r="E5217" s="1">
        <v>2565</v>
      </c>
      <c r="F5217" s="1">
        <v>8</v>
      </c>
      <c r="G5217" s="1">
        <v>2565</v>
      </c>
      <c r="H5217" s="1">
        <v>37986</v>
      </c>
      <c r="I5217" s="1">
        <v>166317</v>
      </c>
    </row>
    <row r="5218" spans="1:9" x14ac:dyDescent="0.2">
      <c r="A5218" s="1">
        <v>91200215</v>
      </c>
      <c r="B5218" s="3" t="s">
        <v>28</v>
      </c>
      <c r="C5218" s="1">
        <v>12</v>
      </c>
      <c r="D5218" s="1">
        <v>7</v>
      </c>
      <c r="E5218" s="1">
        <v>2745</v>
      </c>
      <c r="F5218" s="1">
        <v>8</v>
      </c>
      <c r="G5218" s="1">
        <v>2745</v>
      </c>
      <c r="H5218" s="1">
        <v>43462</v>
      </c>
      <c r="I5218" s="1">
        <v>204303</v>
      </c>
    </row>
    <row r="5219" spans="1:9" x14ac:dyDescent="0.2">
      <c r="A5219" s="1">
        <v>91300215</v>
      </c>
      <c r="B5219" s="3" t="s">
        <v>28</v>
      </c>
      <c r="C5219" s="1">
        <v>13</v>
      </c>
      <c r="D5219" s="1">
        <v>7</v>
      </c>
      <c r="E5219" s="1">
        <v>2925</v>
      </c>
      <c r="F5219" s="1">
        <v>8</v>
      </c>
      <c r="G5219" s="1">
        <v>2925</v>
      </c>
      <c r="H5219" s="1">
        <v>48938</v>
      </c>
      <c r="I5219" s="1">
        <v>247765</v>
      </c>
    </row>
    <row r="5220" spans="1:9" x14ac:dyDescent="0.2">
      <c r="A5220" s="1">
        <v>91400215</v>
      </c>
      <c r="B5220" s="3" t="s">
        <v>28</v>
      </c>
      <c r="C5220" s="1">
        <v>14</v>
      </c>
      <c r="D5220" s="1">
        <v>7</v>
      </c>
      <c r="E5220" s="1">
        <v>3105</v>
      </c>
      <c r="F5220" s="1">
        <v>8</v>
      </c>
      <c r="G5220" s="1">
        <v>3105</v>
      </c>
      <c r="H5220" s="1">
        <v>57151</v>
      </c>
      <c r="I5220" s="1">
        <v>296703</v>
      </c>
    </row>
    <row r="5221" spans="1:9" x14ac:dyDescent="0.2">
      <c r="A5221" s="1">
        <v>91500215</v>
      </c>
      <c r="B5221" s="3" t="s">
        <v>28</v>
      </c>
      <c r="C5221" s="1">
        <v>15</v>
      </c>
      <c r="D5221" s="1">
        <v>7</v>
      </c>
      <c r="E5221" s="1">
        <v>3285</v>
      </c>
      <c r="F5221" s="1">
        <v>8</v>
      </c>
      <c r="G5221" s="1">
        <v>3285</v>
      </c>
      <c r="H5221" s="1">
        <v>65364</v>
      </c>
      <c r="I5221" s="1">
        <v>353854</v>
      </c>
    </row>
    <row r="5222" spans="1:9" x14ac:dyDescent="0.2">
      <c r="A5222" s="1">
        <v>91600215</v>
      </c>
      <c r="B5222" s="3" t="s">
        <v>28</v>
      </c>
      <c r="C5222" s="1">
        <v>16</v>
      </c>
      <c r="D5222" s="1">
        <v>7</v>
      </c>
      <c r="E5222" s="1">
        <v>3465</v>
      </c>
      <c r="F5222" s="1">
        <v>8</v>
      </c>
      <c r="G5222" s="1">
        <v>3465</v>
      </c>
      <c r="H5222" s="1">
        <v>73578</v>
      </c>
      <c r="I5222" s="1">
        <v>419218</v>
      </c>
    </row>
    <row r="5223" spans="1:9" x14ac:dyDescent="0.2">
      <c r="A5223" s="1">
        <v>91700215</v>
      </c>
      <c r="B5223" s="3" t="s">
        <v>28</v>
      </c>
      <c r="C5223" s="1">
        <v>17</v>
      </c>
      <c r="D5223" s="1">
        <v>7</v>
      </c>
      <c r="E5223" s="1">
        <v>3690</v>
      </c>
      <c r="F5223" s="1">
        <v>8</v>
      </c>
      <c r="G5223" s="1">
        <v>3690</v>
      </c>
      <c r="H5223" s="1">
        <v>81791</v>
      </c>
      <c r="I5223" s="1">
        <v>492796</v>
      </c>
    </row>
    <row r="5224" spans="1:9" x14ac:dyDescent="0.2">
      <c r="A5224" s="1">
        <v>91800215</v>
      </c>
      <c r="B5224" s="3" t="s">
        <v>28</v>
      </c>
      <c r="C5224" s="1">
        <v>18</v>
      </c>
      <c r="D5224" s="1">
        <v>7</v>
      </c>
      <c r="E5224" s="1">
        <v>3915</v>
      </c>
      <c r="F5224" s="1">
        <v>8</v>
      </c>
      <c r="G5224" s="1">
        <v>3915</v>
      </c>
      <c r="H5224" s="1">
        <v>93427</v>
      </c>
      <c r="I5224" s="1">
        <v>574587</v>
      </c>
    </row>
    <row r="5225" spans="1:9" x14ac:dyDescent="0.2">
      <c r="A5225" s="1">
        <v>91900215</v>
      </c>
      <c r="B5225" s="3" t="s">
        <v>28</v>
      </c>
      <c r="C5225" s="1">
        <v>19</v>
      </c>
      <c r="D5225" s="1">
        <v>7</v>
      </c>
      <c r="E5225" s="1">
        <v>4140</v>
      </c>
      <c r="F5225" s="1">
        <v>8</v>
      </c>
      <c r="G5225" s="1">
        <v>4140</v>
      </c>
      <c r="H5225" s="1">
        <v>105063</v>
      </c>
      <c r="I5225" s="1">
        <v>668014</v>
      </c>
    </row>
    <row r="5226" spans="1:9" x14ac:dyDescent="0.2">
      <c r="A5226" s="1">
        <v>92000215</v>
      </c>
      <c r="B5226" s="3" t="s">
        <v>28</v>
      </c>
      <c r="C5226" s="1">
        <v>20</v>
      </c>
      <c r="D5226" s="1">
        <v>7</v>
      </c>
      <c r="E5226" s="1">
        <v>4365</v>
      </c>
      <c r="F5226" s="1">
        <v>8</v>
      </c>
      <c r="G5226" s="1">
        <v>4365</v>
      </c>
      <c r="H5226" s="1">
        <v>116698</v>
      </c>
      <c r="I5226" s="1">
        <v>773077</v>
      </c>
    </row>
    <row r="5227" spans="1:9" x14ac:dyDescent="0.2">
      <c r="A5227" s="1">
        <v>92100215</v>
      </c>
      <c r="B5227" s="3" t="s">
        <v>28</v>
      </c>
      <c r="C5227" s="1">
        <v>21</v>
      </c>
      <c r="D5227" s="1">
        <v>7</v>
      </c>
      <c r="E5227" s="1">
        <v>4590</v>
      </c>
      <c r="F5227" s="1">
        <v>8</v>
      </c>
      <c r="G5227" s="1">
        <v>4590</v>
      </c>
      <c r="H5227" s="1">
        <v>128334</v>
      </c>
      <c r="I5227" s="1">
        <v>889775</v>
      </c>
    </row>
    <row r="5228" spans="1:9" x14ac:dyDescent="0.2">
      <c r="A5228" s="1">
        <v>92200215</v>
      </c>
      <c r="B5228" s="3" t="s">
        <v>28</v>
      </c>
      <c r="C5228" s="1">
        <v>22</v>
      </c>
      <c r="D5228" s="1">
        <v>7</v>
      </c>
      <c r="E5228" s="1">
        <v>4860</v>
      </c>
      <c r="F5228" s="1">
        <v>8</v>
      </c>
      <c r="G5228" s="1">
        <v>4860</v>
      </c>
      <c r="H5228" s="1">
        <v>144076</v>
      </c>
      <c r="I5228" s="1">
        <v>1018109</v>
      </c>
    </row>
    <row r="5229" spans="1:9" x14ac:dyDescent="0.2">
      <c r="A5229" s="1">
        <v>92300215</v>
      </c>
      <c r="B5229" s="3" t="s">
        <v>28</v>
      </c>
      <c r="C5229" s="1">
        <v>23</v>
      </c>
      <c r="D5229" s="1">
        <v>7</v>
      </c>
      <c r="E5229" s="1">
        <v>5130</v>
      </c>
      <c r="F5229" s="1">
        <v>8</v>
      </c>
      <c r="G5229" s="1">
        <v>5130</v>
      </c>
      <c r="H5229" s="1">
        <v>159819</v>
      </c>
      <c r="I5229" s="1">
        <v>1162185</v>
      </c>
    </row>
    <row r="5230" spans="1:9" x14ac:dyDescent="0.2">
      <c r="A5230" s="1">
        <v>92400215</v>
      </c>
      <c r="B5230" s="3" t="s">
        <v>28</v>
      </c>
      <c r="C5230" s="1">
        <v>24</v>
      </c>
      <c r="D5230" s="1">
        <v>7</v>
      </c>
      <c r="E5230" s="1">
        <v>5400</v>
      </c>
      <c r="F5230" s="1">
        <v>8</v>
      </c>
      <c r="G5230" s="1">
        <v>5400</v>
      </c>
      <c r="H5230" s="1">
        <v>175561</v>
      </c>
      <c r="I5230" s="1">
        <v>1322004</v>
      </c>
    </row>
    <row r="5231" spans="1:9" x14ac:dyDescent="0.2">
      <c r="A5231" s="1">
        <v>92500215</v>
      </c>
      <c r="B5231" s="3" t="s">
        <v>28</v>
      </c>
      <c r="C5231" s="1">
        <v>25</v>
      </c>
      <c r="D5231" s="1">
        <v>7</v>
      </c>
      <c r="E5231" s="1">
        <v>5670</v>
      </c>
      <c r="F5231" s="1">
        <v>8</v>
      </c>
      <c r="G5231" s="1">
        <v>5670</v>
      </c>
      <c r="H5231" s="1">
        <v>191303</v>
      </c>
      <c r="I5231" s="1">
        <v>1497565</v>
      </c>
    </row>
    <row r="5232" spans="1:9" x14ac:dyDescent="0.2">
      <c r="A5232" s="1">
        <v>92600215</v>
      </c>
      <c r="B5232" s="3" t="s">
        <v>28</v>
      </c>
      <c r="C5232" s="1">
        <v>26</v>
      </c>
      <c r="D5232" s="1">
        <v>7</v>
      </c>
      <c r="E5232" s="1">
        <v>5940</v>
      </c>
      <c r="F5232" s="1">
        <v>8</v>
      </c>
      <c r="G5232" s="1">
        <v>5940</v>
      </c>
      <c r="H5232" s="1">
        <v>211837</v>
      </c>
      <c r="I5232" s="1">
        <v>1688868</v>
      </c>
    </row>
    <row r="5233" spans="1:9" x14ac:dyDescent="0.2">
      <c r="A5233" s="1">
        <v>92700215</v>
      </c>
      <c r="B5233" s="3" t="s">
        <v>28</v>
      </c>
      <c r="C5233" s="1">
        <v>27</v>
      </c>
      <c r="D5233" s="1">
        <v>7</v>
      </c>
      <c r="E5233" s="1">
        <v>6255</v>
      </c>
      <c r="F5233" s="1">
        <v>8</v>
      </c>
      <c r="G5233" s="1">
        <v>6255</v>
      </c>
      <c r="H5233" s="1">
        <v>232370</v>
      </c>
      <c r="I5233" s="1">
        <v>1900705</v>
      </c>
    </row>
    <row r="5234" spans="1:9" x14ac:dyDescent="0.2">
      <c r="A5234" s="1">
        <v>92800215</v>
      </c>
      <c r="B5234" s="3" t="s">
        <v>28</v>
      </c>
      <c r="C5234" s="1">
        <v>28</v>
      </c>
      <c r="D5234" s="1">
        <v>7</v>
      </c>
      <c r="E5234" s="1">
        <v>6570</v>
      </c>
      <c r="F5234" s="1">
        <v>8</v>
      </c>
      <c r="G5234" s="1">
        <v>6570</v>
      </c>
      <c r="H5234" s="1">
        <v>252904</v>
      </c>
      <c r="I5234" s="1">
        <v>2133075</v>
      </c>
    </row>
    <row r="5235" spans="1:9" x14ac:dyDescent="0.2">
      <c r="A5235" s="1">
        <v>92900215</v>
      </c>
      <c r="B5235" s="3" t="s">
        <v>28</v>
      </c>
      <c r="C5235" s="1">
        <v>29</v>
      </c>
      <c r="D5235" s="1">
        <v>7</v>
      </c>
      <c r="E5235" s="1">
        <v>6885</v>
      </c>
      <c r="F5235" s="1">
        <v>8</v>
      </c>
      <c r="G5235" s="1">
        <v>6885</v>
      </c>
      <c r="H5235" s="1">
        <v>273437</v>
      </c>
      <c r="I5235" s="1">
        <v>2385979</v>
      </c>
    </row>
    <row r="5236" spans="1:9" x14ac:dyDescent="0.2">
      <c r="A5236" s="1">
        <v>93000215</v>
      </c>
      <c r="B5236" s="3" t="s">
        <v>28</v>
      </c>
      <c r="C5236" s="1">
        <v>30</v>
      </c>
      <c r="D5236" s="1">
        <v>7</v>
      </c>
      <c r="E5236" s="1">
        <v>7200</v>
      </c>
      <c r="F5236" s="1">
        <v>8</v>
      </c>
      <c r="G5236" s="1">
        <v>7200</v>
      </c>
      <c r="H5236" s="1">
        <v>299446</v>
      </c>
      <c r="I5236" s="1">
        <v>2659416</v>
      </c>
    </row>
    <row r="5237" spans="1:9" x14ac:dyDescent="0.2">
      <c r="A5237" s="1">
        <v>93100215</v>
      </c>
      <c r="B5237" s="3" t="s">
        <v>28</v>
      </c>
      <c r="C5237" s="1">
        <v>31</v>
      </c>
      <c r="D5237" s="1">
        <v>7</v>
      </c>
      <c r="E5237" s="1">
        <v>7515</v>
      </c>
      <c r="F5237" s="1">
        <v>8</v>
      </c>
      <c r="G5237" s="1">
        <v>7515</v>
      </c>
      <c r="H5237" s="1">
        <v>325455</v>
      </c>
      <c r="I5237" s="1">
        <v>2958862</v>
      </c>
    </row>
    <row r="5238" spans="1:9" x14ac:dyDescent="0.2">
      <c r="A5238" s="1">
        <v>93200215</v>
      </c>
      <c r="B5238" s="3" t="s">
        <v>28</v>
      </c>
      <c r="C5238" s="1">
        <v>32</v>
      </c>
      <c r="D5238" s="1">
        <v>7</v>
      </c>
      <c r="E5238" s="1">
        <v>7875</v>
      </c>
      <c r="F5238" s="1">
        <v>8</v>
      </c>
      <c r="G5238" s="1">
        <v>7875</v>
      </c>
      <c r="H5238" s="1">
        <v>351465</v>
      </c>
      <c r="I5238" s="1">
        <v>3284317</v>
      </c>
    </row>
    <row r="5239" spans="1:9" x14ac:dyDescent="0.2">
      <c r="A5239" s="1">
        <v>93300215</v>
      </c>
      <c r="B5239" s="3" t="s">
        <v>28</v>
      </c>
      <c r="C5239" s="1">
        <v>33</v>
      </c>
      <c r="D5239" s="1">
        <v>7</v>
      </c>
      <c r="E5239" s="1">
        <v>8235</v>
      </c>
      <c r="F5239" s="1">
        <v>8</v>
      </c>
      <c r="G5239" s="1">
        <v>8235</v>
      </c>
      <c r="H5239" s="1">
        <v>377474</v>
      </c>
      <c r="I5239" s="1">
        <v>3635782</v>
      </c>
    </row>
    <row r="5240" spans="1:9" x14ac:dyDescent="0.2">
      <c r="A5240" s="1">
        <v>93400215</v>
      </c>
      <c r="B5240" s="3" t="s">
        <v>28</v>
      </c>
      <c r="C5240" s="1">
        <v>34</v>
      </c>
      <c r="D5240" s="1">
        <v>7</v>
      </c>
      <c r="E5240" s="1">
        <v>8595</v>
      </c>
      <c r="F5240" s="1">
        <v>8</v>
      </c>
      <c r="G5240" s="1">
        <v>8595</v>
      </c>
      <c r="H5240" s="1">
        <v>409643</v>
      </c>
      <c r="I5240" s="1">
        <v>4013256</v>
      </c>
    </row>
    <row r="5241" spans="1:9" x14ac:dyDescent="0.2">
      <c r="A5241" s="1">
        <v>93500215</v>
      </c>
      <c r="B5241" s="3" t="s">
        <v>28</v>
      </c>
      <c r="C5241" s="1">
        <v>35</v>
      </c>
      <c r="D5241" s="1">
        <v>7</v>
      </c>
      <c r="E5241" s="1">
        <v>8955</v>
      </c>
      <c r="F5241" s="1">
        <v>8</v>
      </c>
      <c r="G5241" s="1">
        <v>8955</v>
      </c>
      <c r="H5241" s="1">
        <v>441812</v>
      </c>
      <c r="I5241" s="1">
        <v>4422899</v>
      </c>
    </row>
    <row r="5242" spans="1:9" x14ac:dyDescent="0.2">
      <c r="A5242" s="1">
        <v>93600215</v>
      </c>
      <c r="B5242" s="3" t="s">
        <v>28</v>
      </c>
      <c r="C5242" s="1">
        <v>36</v>
      </c>
      <c r="D5242" s="1">
        <v>7</v>
      </c>
      <c r="E5242" s="1">
        <v>9315</v>
      </c>
      <c r="F5242" s="1">
        <v>8</v>
      </c>
      <c r="G5242" s="1">
        <v>9315</v>
      </c>
      <c r="H5242" s="1">
        <v>473981</v>
      </c>
      <c r="I5242" s="1">
        <v>4864711</v>
      </c>
    </row>
    <row r="5243" spans="1:9" x14ac:dyDescent="0.2">
      <c r="A5243" s="1">
        <v>93700215</v>
      </c>
      <c r="B5243" s="3" t="s">
        <v>28</v>
      </c>
      <c r="C5243" s="1">
        <v>37</v>
      </c>
      <c r="D5243" s="1">
        <v>7</v>
      </c>
      <c r="E5243" s="1">
        <v>9720</v>
      </c>
      <c r="F5243" s="1">
        <v>8</v>
      </c>
      <c r="G5243" s="1">
        <v>9720</v>
      </c>
      <c r="H5243" s="1">
        <v>506150</v>
      </c>
      <c r="I5243" s="1">
        <v>5338692</v>
      </c>
    </row>
    <row r="5244" spans="1:9" x14ac:dyDescent="0.2">
      <c r="A5244" s="1">
        <v>93800215</v>
      </c>
      <c r="B5244" s="3" t="s">
        <v>28</v>
      </c>
      <c r="C5244" s="1">
        <v>38</v>
      </c>
      <c r="D5244" s="1">
        <v>7</v>
      </c>
      <c r="E5244" s="1">
        <v>10125</v>
      </c>
      <c r="F5244" s="1">
        <v>8</v>
      </c>
      <c r="G5244" s="1">
        <v>10125</v>
      </c>
      <c r="H5244" s="1">
        <v>545164</v>
      </c>
      <c r="I5244" s="1">
        <v>5844842</v>
      </c>
    </row>
    <row r="5245" spans="1:9" x14ac:dyDescent="0.2">
      <c r="A5245" s="1">
        <v>93900215</v>
      </c>
      <c r="B5245" s="3" t="s">
        <v>28</v>
      </c>
      <c r="C5245" s="1">
        <v>39</v>
      </c>
      <c r="D5245" s="1">
        <v>7</v>
      </c>
      <c r="E5245" s="1">
        <v>10530</v>
      </c>
      <c r="F5245" s="1">
        <v>8</v>
      </c>
      <c r="G5245" s="1">
        <v>10530</v>
      </c>
      <c r="H5245" s="1">
        <v>584178</v>
      </c>
      <c r="I5245" s="1">
        <v>6390006</v>
      </c>
    </row>
    <row r="5246" spans="1:9" x14ac:dyDescent="0.2">
      <c r="A5246" s="1">
        <v>94000215</v>
      </c>
      <c r="B5246" s="3" t="s">
        <v>28</v>
      </c>
      <c r="C5246" s="1">
        <v>40</v>
      </c>
      <c r="D5246" s="1">
        <v>7</v>
      </c>
      <c r="E5246" s="1">
        <v>10935</v>
      </c>
      <c r="F5246" s="1">
        <v>8</v>
      </c>
      <c r="G5246" s="1">
        <v>10935</v>
      </c>
      <c r="H5246" s="1">
        <v>623191</v>
      </c>
      <c r="I5246" s="1">
        <v>6974184</v>
      </c>
    </row>
    <row r="5247" spans="1:9" x14ac:dyDescent="0.2">
      <c r="A5247" s="1">
        <v>94100215</v>
      </c>
      <c r="B5247" s="3" t="s">
        <v>28</v>
      </c>
      <c r="C5247" s="1">
        <v>41</v>
      </c>
      <c r="D5247" s="1">
        <v>7</v>
      </c>
      <c r="E5247" s="1">
        <v>11340</v>
      </c>
      <c r="F5247" s="1">
        <v>8</v>
      </c>
      <c r="G5247" s="1">
        <v>11340</v>
      </c>
      <c r="H5247" s="1">
        <v>662205</v>
      </c>
      <c r="I5247" s="1">
        <v>7597375</v>
      </c>
    </row>
    <row r="5248" spans="1:9" x14ac:dyDescent="0.2">
      <c r="A5248" s="1">
        <v>94200215</v>
      </c>
      <c r="B5248" s="3" t="s">
        <v>28</v>
      </c>
      <c r="C5248" s="1">
        <v>42</v>
      </c>
      <c r="D5248" s="1">
        <v>7</v>
      </c>
      <c r="E5248" s="1">
        <v>11790</v>
      </c>
      <c r="F5248" s="1">
        <v>8</v>
      </c>
      <c r="G5248" s="1">
        <v>11790</v>
      </c>
      <c r="H5248" s="1">
        <v>708747</v>
      </c>
      <c r="I5248" s="1">
        <v>8259580</v>
      </c>
    </row>
    <row r="5249" spans="1:9" x14ac:dyDescent="0.2">
      <c r="A5249" s="1">
        <v>94300215</v>
      </c>
      <c r="B5249" s="3" t="s">
        <v>28</v>
      </c>
      <c r="C5249" s="1">
        <v>43</v>
      </c>
      <c r="D5249" s="1">
        <v>7</v>
      </c>
      <c r="E5249" s="1">
        <v>12240</v>
      </c>
      <c r="F5249" s="1">
        <v>8</v>
      </c>
      <c r="G5249" s="1">
        <v>12240</v>
      </c>
      <c r="H5249" s="1">
        <v>755290</v>
      </c>
      <c r="I5249" s="1">
        <v>8968327</v>
      </c>
    </row>
    <row r="5250" spans="1:9" x14ac:dyDescent="0.2">
      <c r="A5250" s="1">
        <v>94400215</v>
      </c>
      <c r="B5250" s="3" t="s">
        <v>28</v>
      </c>
      <c r="C5250" s="1">
        <v>44</v>
      </c>
      <c r="D5250" s="1">
        <v>7</v>
      </c>
      <c r="E5250" s="1">
        <v>12690</v>
      </c>
      <c r="F5250" s="1">
        <v>8</v>
      </c>
      <c r="G5250" s="1">
        <v>12690</v>
      </c>
      <c r="H5250" s="1">
        <v>801833</v>
      </c>
      <c r="I5250" s="1">
        <v>9723617</v>
      </c>
    </row>
    <row r="5251" spans="1:9" x14ac:dyDescent="0.2">
      <c r="A5251" s="1">
        <v>94500215</v>
      </c>
      <c r="B5251" s="3" t="s">
        <v>28</v>
      </c>
      <c r="C5251" s="1">
        <v>45</v>
      </c>
      <c r="D5251" s="1">
        <v>7</v>
      </c>
      <c r="E5251" s="1">
        <v>13140</v>
      </c>
      <c r="F5251" s="1">
        <v>8</v>
      </c>
      <c r="G5251" s="1">
        <v>13140</v>
      </c>
      <c r="H5251" s="1">
        <v>848375</v>
      </c>
      <c r="I5251" s="1">
        <v>10525450</v>
      </c>
    </row>
    <row r="5252" spans="1:9" x14ac:dyDescent="0.2">
      <c r="A5252" s="1">
        <v>94600215</v>
      </c>
      <c r="B5252" s="3" t="s">
        <v>28</v>
      </c>
      <c r="C5252" s="1">
        <v>46</v>
      </c>
      <c r="D5252" s="1">
        <v>7</v>
      </c>
      <c r="E5252" s="1">
        <v>13590</v>
      </c>
      <c r="F5252" s="1">
        <v>8</v>
      </c>
      <c r="G5252" s="1">
        <v>13590</v>
      </c>
      <c r="H5252" s="1">
        <v>903131</v>
      </c>
      <c r="I5252" s="1">
        <v>11373825</v>
      </c>
    </row>
    <row r="5253" spans="1:9" x14ac:dyDescent="0.2">
      <c r="A5253" s="1">
        <v>94700215</v>
      </c>
      <c r="B5253" s="3" t="s">
        <v>28</v>
      </c>
      <c r="C5253" s="1">
        <v>47</v>
      </c>
      <c r="D5253" s="1">
        <v>7</v>
      </c>
      <c r="E5253" s="1">
        <v>14085</v>
      </c>
      <c r="F5253" s="1">
        <v>8</v>
      </c>
      <c r="G5253" s="1">
        <v>14085</v>
      </c>
      <c r="H5253" s="1">
        <v>957887</v>
      </c>
      <c r="I5253" s="1">
        <v>12276956</v>
      </c>
    </row>
    <row r="5254" spans="1:9" x14ac:dyDescent="0.2">
      <c r="A5254" s="1">
        <v>94800215</v>
      </c>
      <c r="B5254" s="3" t="s">
        <v>28</v>
      </c>
      <c r="C5254" s="1">
        <v>48</v>
      </c>
      <c r="D5254" s="1">
        <v>7</v>
      </c>
      <c r="E5254" s="1">
        <v>14580</v>
      </c>
      <c r="F5254" s="1">
        <v>8</v>
      </c>
      <c r="G5254" s="1">
        <v>14580</v>
      </c>
      <c r="H5254" s="1">
        <v>1012643</v>
      </c>
      <c r="I5254" s="1">
        <v>13234843</v>
      </c>
    </row>
    <row r="5255" spans="1:9" x14ac:dyDescent="0.2">
      <c r="A5255" s="1">
        <v>94900215</v>
      </c>
      <c r="B5255" s="3" t="s">
        <v>28</v>
      </c>
      <c r="C5255" s="1">
        <v>49</v>
      </c>
      <c r="D5255" s="1">
        <v>7</v>
      </c>
      <c r="E5255" s="1">
        <v>15075</v>
      </c>
      <c r="F5255" s="1">
        <v>8</v>
      </c>
      <c r="G5255" s="1">
        <v>15075</v>
      </c>
      <c r="H5255" s="1">
        <v>1067399</v>
      </c>
      <c r="I5255" s="1">
        <v>14247486</v>
      </c>
    </row>
    <row r="5256" spans="1:9" x14ac:dyDescent="0.2">
      <c r="A5256" s="1">
        <v>95000215</v>
      </c>
      <c r="B5256" s="3" t="s">
        <v>28</v>
      </c>
      <c r="C5256" s="1">
        <v>50</v>
      </c>
      <c r="D5256" s="1">
        <v>7</v>
      </c>
      <c r="E5256" s="1">
        <v>15570</v>
      </c>
      <c r="F5256" s="1">
        <v>8</v>
      </c>
      <c r="G5256" s="1">
        <v>15570</v>
      </c>
      <c r="H5256" s="1">
        <v>1131053</v>
      </c>
      <c r="I5256" s="1">
        <v>15314885</v>
      </c>
    </row>
  </sheetData>
  <sortState ref="A2:I137">
    <sortCondition ref="A135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B4ED-51D5-4A97-A189-BEE046A20A97}">
  <dimension ref="A1:I1751"/>
  <sheetViews>
    <sheetView workbookViewId="0">
      <selection activeCell="A2" sqref="A2:I1751"/>
    </sheetView>
  </sheetViews>
  <sheetFormatPr defaultRowHeight="15" x14ac:dyDescent="0.2"/>
  <cols>
    <col min="1" max="1" width="10.75" style="44" bestFit="1" customWidth="1"/>
    <col min="2" max="2" width="10.125" style="44" bestFit="1" customWidth="1"/>
    <col min="3" max="3" width="9.25" style="44" bestFit="1" customWidth="1"/>
    <col min="4" max="4" width="10.375" style="44" bestFit="1" customWidth="1"/>
    <col min="5" max="5" width="12.5" style="44" bestFit="1" customWidth="1"/>
    <col min="6" max="6" width="10.375" style="44" bestFit="1" customWidth="1"/>
    <col min="7" max="7" width="12.5" style="44" bestFit="1" customWidth="1"/>
    <col min="8" max="8" width="13.25" style="44" bestFit="1" customWidth="1"/>
    <col min="9" max="9" width="10.75" style="44" bestFit="1" customWidth="1"/>
    <col min="10" max="16384" width="9" style="44"/>
  </cols>
  <sheetData>
    <row r="1" spans="1:9" x14ac:dyDescent="0.2">
      <c r="A1" s="44" t="s">
        <v>8</v>
      </c>
      <c r="B1" s="44" t="s">
        <v>0</v>
      </c>
      <c r="C1" s="44" t="s">
        <v>1</v>
      </c>
      <c r="D1" s="44" t="s">
        <v>2</v>
      </c>
      <c r="E1" s="44" t="s">
        <v>116</v>
      </c>
      <c r="F1" s="44" t="s">
        <v>3</v>
      </c>
      <c r="G1" s="44" t="s">
        <v>117</v>
      </c>
      <c r="H1" s="44" t="s">
        <v>118</v>
      </c>
      <c r="I1" s="44" t="s">
        <v>119</v>
      </c>
    </row>
    <row r="2" spans="1:9" x14ac:dyDescent="0.2">
      <c r="A2" s="44">
        <v>90100151</v>
      </c>
      <c r="B2" s="44" t="s">
        <v>22</v>
      </c>
      <c r="C2" s="44">
        <v>1</v>
      </c>
      <c r="D2" s="44">
        <v>2</v>
      </c>
      <c r="E2" s="44">
        <v>240</v>
      </c>
      <c r="F2" s="44">
        <v>45</v>
      </c>
      <c r="G2" s="44">
        <v>1875</v>
      </c>
      <c r="H2" s="44">
        <v>0</v>
      </c>
      <c r="I2" s="44">
        <v>0</v>
      </c>
    </row>
    <row r="3" spans="1:9" x14ac:dyDescent="0.2">
      <c r="A3" s="44">
        <v>90200151</v>
      </c>
      <c r="B3" s="44" t="s">
        <v>22</v>
      </c>
      <c r="C3" s="44">
        <v>2</v>
      </c>
      <c r="D3" s="44">
        <v>2</v>
      </c>
      <c r="E3" s="44">
        <v>255</v>
      </c>
      <c r="F3" s="44">
        <v>45</v>
      </c>
      <c r="G3" s="44">
        <v>1992</v>
      </c>
      <c r="H3" s="44">
        <v>0</v>
      </c>
      <c r="I3" s="44">
        <v>0</v>
      </c>
    </row>
    <row r="4" spans="1:9" x14ac:dyDescent="0.2">
      <c r="A4" s="44">
        <v>90300151</v>
      </c>
      <c r="B4" s="44" t="s">
        <v>22</v>
      </c>
      <c r="C4" s="44">
        <v>3</v>
      </c>
      <c r="D4" s="44">
        <v>2</v>
      </c>
      <c r="E4" s="44">
        <v>270</v>
      </c>
      <c r="F4" s="44">
        <v>45</v>
      </c>
      <c r="G4" s="44">
        <v>2109</v>
      </c>
      <c r="H4" s="44">
        <v>0</v>
      </c>
      <c r="I4" s="44">
        <v>0</v>
      </c>
    </row>
    <row r="5" spans="1:9" x14ac:dyDescent="0.2">
      <c r="A5" s="44">
        <v>90400151</v>
      </c>
      <c r="B5" s="44" t="s">
        <v>22</v>
      </c>
      <c r="C5" s="44">
        <v>4</v>
      </c>
      <c r="D5" s="44">
        <v>2</v>
      </c>
      <c r="E5" s="44">
        <v>285</v>
      </c>
      <c r="F5" s="44">
        <v>45</v>
      </c>
      <c r="G5" s="44">
        <v>2226</v>
      </c>
      <c r="H5" s="44">
        <v>0</v>
      </c>
      <c r="I5" s="44">
        <v>0</v>
      </c>
    </row>
    <row r="6" spans="1:9" x14ac:dyDescent="0.2">
      <c r="A6" s="44">
        <v>90500151</v>
      </c>
      <c r="B6" s="44" t="s">
        <v>22</v>
      </c>
      <c r="C6" s="44">
        <v>5</v>
      </c>
      <c r="D6" s="44">
        <v>2</v>
      </c>
      <c r="E6" s="44">
        <v>300</v>
      </c>
      <c r="F6" s="44">
        <v>45</v>
      </c>
      <c r="G6" s="44">
        <v>2343</v>
      </c>
      <c r="H6" s="44">
        <v>0</v>
      </c>
      <c r="I6" s="44">
        <v>0</v>
      </c>
    </row>
    <row r="7" spans="1:9" x14ac:dyDescent="0.2">
      <c r="A7" s="44">
        <v>90600151</v>
      </c>
      <c r="B7" s="44" t="s">
        <v>22</v>
      </c>
      <c r="C7" s="44">
        <v>6</v>
      </c>
      <c r="D7" s="44">
        <v>2</v>
      </c>
      <c r="E7" s="44">
        <v>315</v>
      </c>
      <c r="F7" s="44">
        <v>45</v>
      </c>
      <c r="G7" s="44">
        <v>2460</v>
      </c>
      <c r="H7" s="44">
        <v>0</v>
      </c>
      <c r="I7" s="44">
        <v>0</v>
      </c>
    </row>
    <row r="8" spans="1:9" x14ac:dyDescent="0.2">
      <c r="A8" s="44">
        <v>90700151</v>
      </c>
      <c r="B8" s="44" t="s">
        <v>22</v>
      </c>
      <c r="C8" s="44">
        <v>7</v>
      </c>
      <c r="D8" s="44">
        <v>2</v>
      </c>
      <c r="E8" s="44">
        <v>337</v>
      </c>
      <c r="F8" s="44">
        <v>45</v>
      </c>
      <c r="G8" s="44">
        <v>2635</v>
      </c>
      <c r="H8" s="44">
        <v>0</v>
      </c>
      <c r="I8" s="44">
        <v>0</v>
      </c>
    </row>
    <row r="9" spans="1:9" x14ac:dyDescent="0.2">
      <c r="A9" s="44">
        <v>90800151</v>
      </c>
      <c r="B9" s="44" t="s">
        <v>22</v>
      </c>
      <c r="C9" s="44">
        <v>8</v>
      </c>
      <c r="D9" s="44">
        <v>2</v>
      </c>
      <c r="E9" s="44">
        <v>360</v>
      </c>
      <c r="F9" s="44">
        <v>45</v>
      </c>
      <c r="G9" s="44">
        <v>2812</v>
      </c>
      <c r="H9" s="44">
        <v>0</v>
      </c>
      <c r="I9" s="44">
        <v>0</v>
      </c>
    </row>
    <row r="10" spans="1:9" x14ac:dyDescent="0.2">
      <c r="A10" s="44">
        <v>90900151</v>
      </c>
      <c r="B10" s="44" t="s">
        <v>22</v>
      </c>
      <c r="C10" s="44">
        <v>9</v>
      </c>
      <c r="D10" s="44">
        <v>2</v>
      </c>
      <c r="E10" s="44">
        <v>382</v>
      </c>
      <c r="F10" s="44">
        <v>45</v>
      </c>
      <c r="G10" s="44">
        <v>2988</v>
      </c>
      <c r="H10" s="44">
        <v>0</v>
      </c>
      <c r="I10" s="44">
        <v>0</v>
      </c>
    </row>
    <row r="11" spans="1:9" x14ac:dyDescent="0.2">
      <c r="A11" s="44">
        <v>91000151</v>
      </c>
      <c r="B11" s="44" t="s">
        <v>22</v>
      </c>
      <c r="C11" s="44">
        <v>10</v>
      </c>
      <c r="D11" s="44">
        <v>2</v>
      </c>
      <c r="E11" s="44">
        <v>405</v>
      </c>
      <c r="F11" s="44">
        <v>45</v>
      </c>
      <c r="G11" s="44">
        <v>3163</v>
      </c>
      <c r="H11" s="44">
        <v>0</v>
      </c>
      <c r="I11" s="44">
        <v>0</v>
      </c>
    </row>
    <row r="12" spans="1:9" x14ac:dyDescent="0.2">
      <c r="A12" s="44">
        <v>91100151</v>
      </c>
      <c r="B12" s="44" t="s">
        <v>22</v>
      </c>
      <c r="C12" s="44">
        <v>11</v>
      </c>
      <c r="D12" s="44">
        <v>2</v>
      </c>
      <c r="E12" s="44">
        <v>427</v>
      </c>
      <c r="F12" s="44">
        <v>45</v>
      </c>
      <c r="G12" s="44">
        <v>3339</v>
      </c>
      <c r="H12" s="44">
        <v>0</v>
      </c>
      <c r="I12" s="44">
        <v>0</v>
      </c>
    </row>
    <row r="13" spans="1:9" x14ac:dyDescent="0.2">
      <c r="A13" s="44">
        <v>91200151</v>
      </c>
      <c r="B13" s="44" t="s">
        <v>22</v>
      </c>
      <c r="C13" s="44">
        <v>12</v>
      </c>
      <c r="D13" s="44">
        <v>2</v>
      </c>
      <c r="E13" s="44">
        <v>457</v>
      </c>
      <c r="F13" s="44">
        <v>45</v>
      </c>
      <c r="G13" s="44">
        <v>3573</v>
      </c>
      <c r="H13" s="44">
        <v>0</v>
      </c>
      <c r="I13" s="44">
        <v>0</v>
      </c>
    </row>
    <row r="14" spans="1:9" x14ac:dyDescent="0.2">
      <c r="A14" s="44">
        <v>91300151</v>
      </c>
      <c r="B14" s="44" t="s">
        <v>22</v>
      </c>
      <c r="C14" s="44">
        <v>13</v>
      </c>
      <c r="D14" s="44">
        <v>2</v>
      </c>
      <c r="E14" s="44">
        <v>487</v>
      </c>
      <c r="F14" s="44">
        <v>45</v>
      </c>
      <c r="G14" s="44">
        <v>3808</v>
      </c>
      <c r="H14" s="44">
        <v>0</v>
      </c>
      <c r="I14" s="44">
        <v>0</v>
      </c>
    </row>
    <row r="15" spans="1:9" x14ac:dyDescent="0.2">
      <c r="A15" s="44">
        <v>91400151</v>
      </c>
      <c r="B15" s="44" t="s">
        <v>22</v>
      </c>
      <c r="C15" s="44">
        <v>14</v>
      </c>
      <c r="D15" s="44">
        <v>2</v>
      </c>
      <c r="E15" s="44">
        <v>517</v>
      </c>
      <c r="F15" s="44">
        <v>45</v>
      </c>
      <c r="G15" s="44">
        <v>4042</v>
      </c>
      <c r="H15" s="44">
        <v>0</v>
      </c>
      <c r="I15" s="44">
        <v>0</v>
      </c>
    </row>
    <row r="16" spans="1:9" x14ac:dyDescent="0.2">
      <c r="A16" s="44">
        <v>91500151</v>
      </c>
      <c r="B16" s="44" t="s">
        <v>22</v>
      </c>
      <c r="C16" s="44">
        <v>15</v>
      </c>
      <c r="D16" s="44">
        <v>2</v>
      </c>
      <c r="E16" s="44">
        <v>547</v>
      </c>
      <c r="F16" s="44">
        <v>45</v>
      </c>
      <c r="G16" s="44">
        <v>4276</v>
      </c>
      <c r="H16" s="44">
        <v>0</v>
      </c>
      <c r="I16" s="44">
        <v>0</v>
      </c>
    </row>
    <row r="17" spans="1:9" x14ac:dyDescent="0.2">
      <c r="A17" s="44">
        <v>91600151</v>
      </c>
      <c r="B17" s="44" t="s">
        <v>22</v>
      </c>
      <c r="C17" s="44">
        <v>16</v>
      </c>
      <c r="D17" s="44">
        <v>2</v>
      </c>
      <c r="E17" s="44">
        <v>577</v>
      </c>
      <c r="F17" s="44">
        <v>45</v>
      </c>
      <c r="G17" s="44">
        <v>4510</v>
      </c>
      <c r="H17" s="44">
        <v>0</v>
      </c>
      <c r="I17" s="44">
        <v>0</v>
      </c>
    </row>
    <row r="18" spans="1:9" x14ac:dyDescent="0.2">
      <c r="A18" s="44">
        <v>91700151</v>
      </c>
      <c r="B18" s="44" t="s">
        <v>22</v>
      </c>
      <c r="C18" s="44">
        <v>17</v>
      </c>
      <c r="D18" s="44">
        <v>2</v>
      </c>
      <c r="E18" s="44">
        <v>615</v>
      </c>
      <c r="F18" s="44">
        <v>45</v>
      </c>
      <c r="G18" s="44">
        <v>4804</v>
      </c>
      <c r="H18" s="44">
        <v>0</v>
      </c>
      <c r="I18" s="44">
        <v>0</v>
      </c>
    </row>
    <row r="19" spans="1:9" x14ac:dyDescent="0.2">
      <c r="A19" s="44">
        <v>91800151</v>
      </c>
      <c r="B19" s="44" t="s">
        <v>22</v>
      </c>
      <c r="C19" s="44">
        <v>18</v>
      </c>
      <c r="D19" s="44">
        <v>2</v>
      </c>
      <c r="E19" s="44">
        <v>652</v>
      </c>
      <c r="F19" s="44">
        <v>45</v>
      </c>
      <c r="G19" s="44">
        <v>5097</v>
      </c>
      <c r="H19" s="44">
        <v>0</v>
      </c>
      <c r="I19" s="44">
        <v>0</v>
      </c>
    </row>
    <row r="20" spans="1:9" x14ac:dyDescent="0.2">
      <c r="A20" s="44">
        <v>91900151</v>
      </c>
      <c r="B20" s="44" t="s">
        <v>22</v>
      </c>
      <c r="C20" s="44">
        <v>19</v>
      </c>
      <c r="D20" s="44">
        <v>2</v>
      </c>
      <c r="E20" s="44">
        <v>690</v>
      </c>
      <c r="F20" s="44">
        <v>45</v>
      </c>
      <c r="G20" s="44">
        <v>5389</v>
      </c>
      <c r="H20" s="44">
        <v>0</v>
      </c>
      <c r="I20" s="44">
        <v>0</v>
      </c>
    </row>
    <row r="21" spans="1:9" x14ac:dyDescent="0.2">
      <c r="A21" s="44">
        <v>92000151</v>
      </c>
      <c r="B21" s="44" t="s">
        <v>22</v>
      </c>
      <c r="C21" s="44">
        <v>20</v>
      </c>
      <c r="D21" s="44">
        <v>2</v>
      </c>
      <c r="E21" s="44">
        <v>727</v>
      </c>
      <c r="F21" s="44">
        <v>45</v>
      </c>
      <c r="G21" s="44">
        <v>5683</v>
      </c>
      <c r="H21" s="44">
        <v>0</v>
      </c>
      <c r="I21" s="44">
        <v>0</v>
      </c>
    </row>
    <row r="22" spans="1:9" x14ac:dyDescent="0.2">
      <c r="A22" s="44">
        <v>92100151</v>
      </c>
      <c r="B22" s="44" t="s">
        <v>22</v>
      </c>
      <c r="C22" s="44">
        <v>21</v>
      </c>
      <c r="D22" s="44">
        <v>2</v>
      </c>
      <c r="E22" s="44">
        <v>765</v>
      </c>
      <c r="F22" s="44">
        <v>45</v>
      </c>
      <c r="G22" s="44">
        <v>5976</v>
      </c>
      <c r="H22" s="44">
        <v>0</v>
      </c>
      <c r="I22" s="44">
        <v>0</v>
      </c>
    </row>
    <row r="23" spans="1:9" x14ac:dyDescent="0.2">
      <c r="A23" s="44">
        <v>92200151</v>
      </c>
      <c r="B23" s="44" t="s">
        <v>22</v>
      </c>
      <c r="C23" s="44">
        <v>22</v>
      </c>
      <c r="D23" s="44">
        <v>2</v>
      </c>
      <c r="E23" s="44">
        <v>810</v>
      </c>
      <c r="F23" s="44">
        <v>45</v>
      </c>
      <c r="G23" s="44">
        <v>6327</v>
      </c>
      <c r="H23" s="44">
        <v>0</v>
      </c>
      <c r="I23" s="44">
        <v>0</v>
      </c>
    </row>
    <row r="24" spans="1:9" x14ac:dyDescent="0.2">
      <c r="A24" s="44">
        <v>92300151</v>
      </c>
      <c r="B24" s="44" t="s">
        <v>22</v>
      </c>
      <c r="C24" s="44">
        <v>23</v>
      </c>
      <c r="D24" s="44">
        <v>2</v>
      </c>
      <c r="E24" s="44">
        <v>855</v>
      </c>
      <c r="F24" s="44">
        <v>45</v>
      </c>
      <c r="G24" s="44">
        <v>6679</v>
      </c>
      <c r="H24" s="44">
        <v>0</v>
      </c>
      <c r="I24" s="44">
        <v>0</v>
      </c>
    </row>
    <row r="25" spans="1:9" x14ac:dyDescent="0.2">
      <c r="A25" s="44">
        <v>92400151</v>
      </c>
      <c r="B25" s="44" t="s">
        <v>22</v>
      </c>
      <c r="C25" s="44">
        <v>24</v>
      </c>
      <c r="D25" s="44">
        <v>2</v>
      </c>
      <c r="E25" s="44">
        <v>900</v>
      </c>
      <c r="F25" s="44">
        <v>45</v>
      </c>
      <c r="G25" s="44">
        <v>7030</v>
      </c>
      <c r="H25" s="44">
        <v>0</v>
      </c>
      <c r="I25" s="44">
        <v>0</v>
      </c>
    </row>
    <row r="26" spans="1:9" x14ac:dyDescent="0.2">
      <c r="A26" s="44">
        <v>92500151</v>
      </c>
      <c r="B26" s="44" t="s">
        <v>22</v>
      </c>
      <c r="C26" s="44">
        <v>25</v>
      </c>
      <c r="D26" s="44">
        <v>2</v>
      </c>
      <c r="E26" s="44">
        <v>945</v>
      </c>
      <c r="F26" s="44">
        <v>45</v>
      </c>
      <c r="G26" s="44">
        <v>7381</v>
      </c>
      <c r="H26" s="44">
        <v>0</v>
      </c>
      <c r="I26" s="44">
        <v>0</v>
      </c>
    </row>
    <row r="27" spans="1:9" x14ac:dyDescent="0.2">
      <c r="A27" s="44">
        <v>92600151</v>
      </c>
      <c r="B27" s="44" t="s">
        <v>22</v>
      </c>
      <c r="C27" s="44">
        <v>26</v>
      </c>
      <c r="D27" s="44">
        <v>2</v>
      </c>
      <c r="E27" s="44">
        <v>990</v>
      </c>
      <c r="F27" s="44">
        <v>45</v>
      </c>
      <c r="G27" s="44">
        <v>7734</v>
      </c>
      <c r="H27" s="44">
        <v>0</v>
      </c>
      <c r="I27" s="44">
        <v>0</v>
      </c>
    </row>
    <row r="28" spans="1:9" x14ac:dyDescent="0.2">
      <c r="A28" s="44">
        <v>92700151</v>
      </c>
      <c r="B28" s="44" t="s">
        <v>22</v>
      </c>
      <c r="C28" s="44">
        <v>27</v>
      </c>
      <c r="D28" s="44">
        <v>2</v>
      </c>
      <c r="E28" s="44">
        <v>1042</v>
      </c>
      <c r="F28" s="44">
        <v>45</v>
      </c>
      <c r="G28" s="44">
        <v>8143</v>
      </c>
      <c r="H28" s="44">
        <v>0</v>
      </c>
      <c r="I28" s="44">
        <v>0</v>
      </c>
    </row>
    <row r="29" spans="1:9" x14ac:dyDescent="0.2">
      <c r="A29" s="44">
        <v>92800151</v>
      </c>
      <c r="B29" s="44" t="s">
        <v>22</v>
      </c>
      <c r="C29" s="44">
        <v>28</v>
      </c>
      <c r="D29" s="44">
        <v>2</v>
      </c>
      <c r="E29" s="44">
        <v>1095</v>
      </c>
      <c r="F29" s="44">
        <v>45</v>
      </c>
      <c r="G29" s="44">
        <v>8554</v>
      </c>
      <c r="H29" s="44">
        <v>0</v>
      </c>
      <c r="I29" s="44">
        <v>0</v>
      </c>
    </row>
    <row r="30" spans="1:9" x14ac:dyDescent="0.2">
      <c r="A30" s="44">
        <v>92900151</v>
      </c>
      <c r="B30" s="44" t="s">
        <v>22</v>
      </c>
      <c r="C30" s="44">
        <v>29</v>
      </c>
      <c r="D30" s="44">
        <v>2</v>
      </c>
      <c r="E30" s="44">
        <v>1147</v>
      </c>
      <c r="F30" s="44">
        <v>45</v>
      </c>
      <c r="G30" s="44">
        <v>8964</v>
      </c>
      <c r="H30" s="44">
        <v>0</v>
      </c>
      <c r="I30" s="44">
        <v>0</v>
      </c>
    </row>
    <row r="31" spans="1:9" x14ac:dyDescent="0.2">
      <c r="A31" s="44">
        <v>93000151</v>
      </c>
      <c r="B31" s="44" t="s">
        <v>22</v>
      </c>
      <c r="C31" s="44">
        <v>30</v>
      </c>
      <c r="D31" s="44">
        <v>2</v>
      </c>
      <c r="E31" s="44">
        <v>1200</v>
      </c>
      <c r="F31" s="44">
        <v>45</v>
      </c>
      <c r="G31" s="44">
        <v>9375</v>
      </c>
      <c r="H31" s="44">
        <v>0</v>
      </c>
      <c r="I31" s="44">
        <v>0</v>
      </c>
    </row>
    <row r="32" spans="1:9" x14ac:dyDescent="0.2">
      <c r="A32" s="44">
        <v>93100151</v>
      </c>
      <c r="B32" s="44" t="s">
        <v>22</v>
      </c>
      <c r="C32" s="44">
        <v>31</v>
      </c>
      <c r="D32" s="44">
        <v>2</v>
      </c>
      <c r="E32" s="44">
        <v>1252</v>
      </c>
      <c r="F32" s="44">
        <v>45</v>
      </c>
      <c r="G32" s="44">
        <v>9784</v>
      </c>
      <c r="H32" s="44">
        <v>0</v>
      </c>
      <c r="I32" s="44">
        <v>0</v>
      </c>
    </row>
    <row r="33" spans="1:9" x14ac:dyDescent="0.2">
      <c r="A33" s="44">
        <v>93200151</v>
      </c>
      <c r="B33" s="44" t="s">
        <v>22</v>
      </c>
      <c r="C33" s="44">
        <v>32</v>
      </c>
      <c r="D33" s="44">
        <v>2</v>
      </c>
      <c r="E33" s="44">
        <v>1312</v>
      </c>
      <c r="F33" s="44">
        <v>45</v>
      </c>
      <c r="G33" s="44">
        <v>10252</v>
      </c>
      <c r="H33" s="44">
        <v>0</v>
      </c>
      <c r="I33" s="44">
        <v>0</v>
      </c>
    </row>
    <row r="34" spans="1:9" x14ac:dyDescent="0.2">
      <c r="A34" s="44">
        <v>93300151</v>
      </c>
      <c r="B34" s="44" t="s">
        <v>22</v>
      </c>
      <c r="C34" s="44">
        <v>33</v>
      </c>
      <c r="D34" s="44">
        <v>2</v>
      </c>
      <c r="E34" s="44">
        <v>1372</v>
      </c>
      <c r="F34" s="44">
        <v>45</v>
      </c>
      <c r="G34" s="44">
        <v>10722</v>
      </c>
      <c r="H34" s="44">
        <v>0</v>
      </c>
      <c r="I34" s="44">
        <v>0</v>
      </c>
    </row>
    <row r="35" spans="1:9" x14ac:dyDescent="0.2">
      <c r="A35" s="44">
        <v>93400151</v>
      </c>
      <c r="B35" s="44" t="s">
        <v>22</v>
      </c>
      <c r="C35" s="44">
        <v>34</v>
      </c>
      <c r="D35" s="44">
        <v>2</v>
      </c>
      <c r="E35" s="44">
        <v>1432</v>
      </c>
      <c r="F35" s="44">
        <v>45</v>
      </c>
      <c r="G35" s="44">
        <v>11190</v>
      </c>
      <c r="H35" s="44">
        <v>0</v>
      </c>
      <c r="I35" s="44">
        <v>0</v>
      </c>
    </row>
    <row r="36" spans="1:9" x14ac:dyDescent="0.2">
      <c r="A36" s="44">
        <v>93500151</v>
      </c>
      <c r="B36" s="44" t="s">
        <v>22</v>
      </c>
      <c r="C36" s="44">
        <v>35</v>
      </c>
      <c r="D36" s="44">
        <v>2</v>
      </c>
      <c r="E36" s="44">
        <v>1492</v>
      </c>
      <c r="F36" s="44">
        <v>45</v>
      </c>
      <c r="G36" s="44">
        <v>11659</v>
      </c>
      <c r="H36" s="44">
        <v>0</v>
      </c>
      <c r="I36" s="44">
        <v>0</v>
      </c>
    </row>
    <row r="37" spans="1:9" x14ac:dyDescent="0.2">
      <c r="A37" s="44">
        <v>93600151</v>
      </c>
      <c r="B37" s="44" t="s">
        <v>22</v>
      </c>
      <c r="C37" s="44">
        <v>36</v>
      </c>
      <c r="D37" s="44">
        <v>2</v>
      </c>
      <c r="E37" s="44">
        <v>1552</v>
      </c>
      <c r="F37" s="44">
        <v>45</v>
      </c>
      <c r="G37" s="44">
        <v>12127</v>
      </c>
      <c r="H37" s="44">
        <v>0</v>
      </c>
      <c r="I37" s="44">
        <v>0</v>
      </c>
    </row>
    <row r="38" spans="1:9" x14ac:dyDescent="0.2">
      <c r="A38" s="44">
        <v>93700151</v>
      </c>
      <c r="B38" s="44" t="s">
        <v>22</v>
      </c>
      <c r="C38" s="44">
        <v>37</v>
      </c>
      <c r="D38" s="44">
        <v>2</v>
      </c>
      <c r="E38" s="44">
        <v>1620</v>
      </c>
      <c r="F38" s="44">
        <v>45</v>
      </c>
      <c r="G38" s="44">
        <v>12655</v>
      </c>
      <c r="H38" s="44">
        <v>0</v>
      </c>
      <c r="I38" s="44">
        <v>0</v>
      </c>
    </row>
    <row r="39" spans="1:9" x14ac:dyDescent="0.2">
      <c r="A39" s="44">
        <v>93800151</v>
      </c>
      <c r="B39" s="44" t="s">
        <v>22</v>
      </c>
      <c r="C39" s="44">
        <v>38</v>
      </c>
      <c r="D39" s="44">
        <v>2</v>
      </c>
      <c r="E39" s="44">
        <v>1687</v>
      </c>
      <c r="F39" s="44">
        <v>45</v>
      </c>
      <c r="G39" s="44">
        <v>13183</v>
      </c>
      <c r="H39" s="44">
        <v>0</v>
      </c>
      <c r="I39" s="44">
        <v>0</v>
      </c>
    </row>
    <row r="40" spans="1:9" x14ac:dyDescent="0.2">
      <c r="A40" s="44">
        <v>93900151</v>
      </c>
      <c r="B40" s="44" t="s">
        <v>22</v>
      </c>
      <c r="C40" s="44">
        <v>39</v>
      </c>
      <c r="D40" s="44">
        <v>2</v>
      </c>
      <c r="E40" s="44">
        <v>1755</v>
      </c>
      <c r="F40" s="44">
        <v>45</v>
      </c>
      <c r="G40" s="44">
        <v>13710</v>
      </c>
      <c r="H40" s="44">
        <v>0</v>
      </c>
      <c r="I40" s="44">
        <v>0</v>
      </c>
    </row>
    <row r="41" spans="1:9" x14ac:dyDescent="0.2">
      <c r="A41" s="44">
        <v>94000151</v>
      </c>
      <c r="B41" s="44" t="s">
        <v>22</v>
      </c>
      <c r="C41" s="44">
        <v>40</v>
      </c>
      <c r="D41" s="44">
        <v>2</v>
      </c>
      <c r="E41" s="44">
        <v>1822</v>
      </c>
      <c r="F41" s="44">
        <v>45</v>
      </c>
      <c r="G41" s="44">
        <v>14238</v>
      </c>
      <c r="H41" s="44">
        <v>0</v>
      </c>
      <c r="I41" s="44">
        <v>0</v>
      </c>
    </row>
    <row r="42" spans="1:9" x14ac:dyDescent="0.2">
      <c r="A42" s="44">
        <v>94100151</v>
      </c>
      <c r="B42" s="44" t="s">
        <v>22</v>
      </c>
      <c r="C42" s="44">
        <v>41</v>
      </c>
      <c r="D42" s="44">
        <v>2</v>
      </c>
      <c r="E42" s="44">
        <v>1890</v>
      </c>
      <c r="F42" s="44">
        <v>45</v>
      </c>
      <c r="G42" s="44">
        <v>14764</v>
      </c>
      <c r="H42" s="44">
        <v>0</v>
      </c>
      <c r="I42" s="44">
        <v>0</v>
      </c>
    </row>
    <row r="43" spans="1:9" x14ac:dyDescent="0.2">
      <c r="A43" s="44">
        <v>94200151</v>
      </c>
      <c r="B43" s="44" t="s">
        <v>22</v>
      </c>
      <c r="C43" s="44">
        <v>42</v>
      </c>
      <c r="D43" s="44">
        <v>2</v>
      </c>
      <c r="E43" s="44">
        <v>1965</v>
      </c>
      <c r="F43" s="44">
        <v>45</v>
      </c>
      <c r="G43" s="44">
        <v>15351</v>
      </c>
      <c r="H43" s="44">
        <v>0</v>
      </c>
      <c r="I43" s="44">
        <v>0</v>
      </c>
    </row>
    <row r="44" spans="1:9" x14ac:dyDescent="0.2">
      <c r="A44" s="44">
        <v>94300151</v>
      </c>
      <c r="B44" s="44" t="s">
        <v>22</v>
      </c>
      <c r="C44" s="44">
        <v>43</v>
      </c>
      <c r="D44" s="44">
        <v>2</v>
      </c>
      <c r="E44" s="44">
        <v>2040</v>
      </c>
      <c r="F44" s="44">
        <v>45</v>
      </c>
      <c r="G44" s="44">
        <v>15937</v>
      </c>
      <c r="H44" s="44">
        <v>0</v>
      </c>
      <c r="I44" s="44">
        <v>0</v>
      </c>
    </row>
    <row r="45" spans="1:9" x14ac:dyDescent="0.2">
      <c r="A45" s="44">
        <v>94400151</v>
      </c>
      <c r="B45" s="44" t="s">
        <v>22</v>
      </c>
      <c r="C45" s="44">
        <v>44</v>
      </c>
      <c r="D45" s="44">
        <v>2</v>
      </c>
      <c r="E45" s="44">
        <v>2115</v>
      </c>
      <c r="F45" s="44">
        <v>45</v>
      </c>
      <c r="G45" s="44">
        <v>16522</v>
      </c>
      <c r="H45" s="44">
        <v>0</v>
      </c>
      <c r="I45" s="44">
        <v>0</v>
      </c>
    </row>
    <row r="46" spans="1:9" x14ac:dyDescent="0.2">
      <c r="A46" s="44">
        <v>94500151</v>
      </c>
      <c r="B46" s="44" t="s">
        <v>22</v>
      </c>
      <c r="C46" s="44">
        <v>45</v>
      </c>
      <c r="D46" s="44">
        <v>2</v>
      </c>
      <c r="E46" s="44">
        <v>2190</v>
      </c>
      <c r="F46" s="44">
        <v>45</v>
      </c>
      <c r="G46" s="44">
        <v>17109</v>
      </c>
      <c r="H46" s="44">
        <v>0</v>
      </c>
      <c r="I46" s="44">
        <v>0</v>
      </c>
    </row>
    <row r="47" spans="1:9" x14ac:dyDescent="0.2">
      <c r="A47" s="44">
        <v>94600151</v>
      </c>
      <c r="B47" s="44" t="s">
        <v>22</v>
      </c>
      <c r="C47" s="44">
        <v>46</v>
      </c>
      <c r="D47" s="44">
        <v>2</v>
      </c>
      <c r="E47" s="44">
        <v>2265</v>
      </c>
      <c r="F47" s="44">
        <v>45</v>
      </c>
      <c r="G47" s="44">
        <v>17694</v>
      </c>
      <c r="H47" s="44">
        <v>0</v>
      </c>
      <c r="I47" s="44">
        <v>0</v>
      </c>
    </row>
    <row r="48" spans="1:9" x14ac:dyDescent="0.2">
      <c r="A48" s="44">
        <v>94700151</v>
      </c>
      <c r="B48" s="44" t="s">
        <v>22</v>
      </c>
      <c r="C48" s="44">
        <v>47</v>
      </c>
      <c r="D48" s="44">
        <v>2</v>
      </c>
      <c r="E48" s="44">
        <v>2347</v>
      </c>
      <c r="F48" s="44">
        <v>45</v>
      </c>
      <c r="G48" s="44">
        <v>18339</v>
      </c>
      <c r="H48" s="44">
        <v>0</v>
      </c>
      <c r="I48" s="44">
        <v>0</v>
      </c>
    </row>
    <row r="49" spans="1:9" x14ac:dyDescent="0.2">
      <c r="A49" s="44">
        <v>94800151</v>
      </c>
      <c r="B49" s="44" t="s">
        <v>22</v>
      </c>
      <c r="C49" s="44">
        <v>48</v>
      </c>
      <c r="D49" s="44">
        <v>2</v>
      </c>
      <c r="E49" s="44">
        <v>2430</v>
      </c>
      <c r="F49" s="44">
        <v>45</v>
      </c>
      <c r="G49" s="44">
        <v>18984</v>
      </c>
      <c r="H49" s="44">
        <v>0</v>
      </c>
      <c r="I49" s="44">
        <v>0</v>
      </c>
    </row>
    <row r="50" spans="1:9" x14ac:dyDescent="0.2">
      <c r="A50" s="44">
        <v>94900151</v>
      </c>
      <c r="B50" s="44" t="s">
        <v>22</v>
      </c>
      <c r="C50" s="44">
        <v>49</v>
      </c>
      <c r="D50" s="44">
        <v>2</v>
      </c>
      <c r="E50" s="44">
        <v>2512</v>
      </c>
      <c r="F50" s="44">
        <v>45</v>
      </c>
      <c r="G50" s="44">
        <v>19627</v>
      </c>
      <c r="H50" s="44">
        <v>0</v>
      </c>
      <c r="I50" s="44">
        <v>0</v>
      </c>
    </row>
    <row r="51" spans="1:9" x14ac:dyDescent="0.2">
      <c r="A51" s="44">
        <v>95000151</v>
      </c>
      <c r="B51" s="44" t="s">
        <v>22</v>
      </c>
      <c r="C51" s="44">
        <v>50</v>
      </c>
      <c r="D51" s="44">
        <v>2</v>
      </c>
      <c r="E51" s="44">
        <v>2595</v>
      </c>
      <c r="F51" s="44">
        <v>45</v>
      </c>
      <c r="G51" s="44">
        <v>20272</v>
      </c>
      <c r="H51" s="44">
        <v>0</v>
      </c>
      <c r="I51" s="44">
        <v>0</v>
      </c>
    </row>
    <row r="52" spans="1:9" x14ac:dyDescent="0.2">
      <c r="A52" s="44">
        <v>90100152</v>
      </c>
      <c r="B52" s="44" t="s">
        <v>22</v>
      </c>
      <c r="C52" s="44">
        <v>1</v>
      </c>
      <c r="D52" s="44">
        <v>2</v>
      </c>
      <c r="E52" s="44">
        <v>360</v>
      </c>
      <c r="F52" s="44">
        <v>45</v>
      </c>
      <c r="G52" s="44">
        <v>2812</v>
      </c>
      <c r="H52" s="44">
        <v>0</v>
      </c>
      <c r="I52" s="44">
        <v>0</v>
      </c>
    </row>
    <row r="53" spans="1:9" x14ac:dyDescent="0.2">
      <c r="A53" s="44">
        <v>90200152</v>
      </c>
      <c r="B53" s="44" t="s">
        <v>22</v>
      </c>
      <c r="C53" s="44">
        <v>2</v>
      </c>
      <c r="D53" s="44">
        <v>2</v>
      </c>
      <c r="E53" s="44">
        <v>382</v>
      </c>
      <c r="F53" s="44">
        <v>45</v>
      </c>
      <c r="G53" s="44">
        <v>2988</v>
      </c>
      <c r="H53" s="44">
        <v>0</v>
      </c>
      <c r="I53" s="44">
        <v>0</v>
      </c>
    </row>
    <row r="54" spans="1:9" x14ac:dyDescent="0.2">
      <c r="A54" s="44">
        <v>90300152</v>
      </c>
      <c r="B54" s="44" t="s">
        <v>22</v>
      </c>
      <c r="C54" s="44">
        <v>3</v>
      </c>
      <c r="D54" s="44">
        <v>2</v>
      </c>
      <c r="E54" s="44">
        <v>405</v>
      </c>
      <c r="F54" s="44">
        <v>45</v>
      </c>
      <c r="G54" s="44">
        <v>3163</v>
      </c>
      <c r="H54" s="44">
        <v>0</v>
      </c>
      <c r="I54" s="44">
        <v>0</v>
      </c>
    </row>
    <row r="55" spans="1:9" x14ac:dyDescent="0.2">
      <c r="A55" s="44">
        <v>90400152</v>
      </c>
      <c r="B55" s="44" t="s">
        <v>22</v>
      </c>
      <c r="C55" s="44">
        <v>4</v>
      </c>
      <c r="D55" s="44">
        <v>2</v>
      </c>
      <c r="E55" s="44">
        <v>427</v>
      </c>
      <c r="F55" s="44">
        <v>45</v>
      </c>
      <c r="G55" s="44">
        <v>3339</v>
      </c>
      <c r="H55" s="44">
        <v>0</v>
      </c>
      <c r="I55" s="44">
        <v>0</v>
      </c>
    </row>
    <row r="56" spans="1:9" x14ac:dyDescent="0.2">
      <c r="A56" s="44">
        <v>90500152</v>
      </c>
      <c r="B56" s="44" t="s">
        <v>22</v>
      </c>
      <c r="C56" s="44">
        <v>5</v>
      </c>
      <c r="D56" s="44">
        <v>2</v>
      </c>
      <c r="E56" s="44">
        <v>450</v>
      </c>
      <c r="F56" s="44">
        <v>45</v>
      </c>
      <c r="G56" s="44">
        <v>3514</v>
      </c>
      <c r="H56" s="44">
        <v>0</v>
      </c>
      <c r="I56" s="44">
        <v>0</v>
      </c>
    </row>
    <row r="57" spans="1:9" x14ac:dyDescent="0.2">
      <c r="A57" s="44">
        <v>90600152</v>
      </c>
      <c r="B57" s="44" t="s">
        <v>22</v>
      </c>
      <c r="C57" s="44">
        <v>6</v>
      </c>
      <c r="D57" s="44">
        <v>2</v>
      </c>
      <c r="E57" s="44">
        <v>472</v>
      </c>
      <c r="F57" s="44">
        <v>45</v>
      </c>
      <c r="G57" s="44">
        <v>3690</v>
      </c>
      <c r="H57" s="44">
        <v>0</v>
      </c>
      <c r="I57" s="44">
        <v>0</v>
      </c>
    </row>
    <row r="58" spans="1:9" x14ac:dyDescent="0.2">
      <c r="A58" s="44">
        <v>90700152</v>
      </c>
      <c r="B58" s="44" t="s">
        <v>22</v>
      </c>
      <c r="C58" s="44">
        <v>7</v>
      </c>
      <c r="D58" s="44">
        <v>2</v>
      </c>
      <c r="E58" s="44">
        <v>505</v>
      </c>
      <c r="F58" s="44">
        <v>45</v>
      </c>
      <c r="G58" s="44">
        <v>3954</v>
      </c>
      <c r="H58" s="44">
        <v>0</v>
      </c>
      <c r="I58" s="44">
        <v>0</v>
      </c>
    </row>
    <row r="59" spans="1:9" x14ac:dyDescent="0.2">
      <c r="A59" s="44">
        <v>90800152</v>
      </c>
      <c r="B59" s="44" t="s">
        <v>22</v>
      </c>
      <c r="C59" s="44">
        <v>8</v>
      </c>
      <c r="D59" s="44">
        <v>2</v>
      </c>
      <c r="E59" s="44">
        <v>540</v>
      </c>
      <c r="F59" s="44">
        <v>45</v>
      </c>
      <c r="G59" s="44">
        <v>4218</v>
      </c>
      <c r="H59" s="44">
        <v>0</v>
      </c>
      <c r="I59" s="44">
        <v>0</v>
      </c>
    </row>
    <row r="60" spans="1:9" x14ac:dyDescent="0.2">
      <c r="A60" s="44">
        <v>90900152</v>
      </c>
      <c r="B60" s="44" t="s">
        <v>22</v>
      </c>
      <c r="C60" s="44">
        <v>9</v>
      </c>
      <c r="D60" s="44">
        <v>2</v>
      </c>
      <c r="E60" s="44">
        <v>573</v>
      </c>
      <c r="F60" s="44">
        <v>45</v>
      </c>
      <c r="G60" s="44">
        <v>4482</v>
      </c>
      <c r="H60" s="44">
        <v>0</v>
      </c>
      <c r="I60" s="44">
        <v>0</v>
      </c>
    </row>
    <row r="61" spans="1:9" x14ac:dyDescent="0.2">
      <c r="A61" s="44">
        <v>91000152</v>
      </c>
      <c r="B61" s="44" t="s">
        <v>22</v>
      </c>
      <c r="C61" s="44">
        <v>10</v>
      </c>
      <c r="D61" s="44">
        <v>2</v>
      </c>
      <c r="E61" s="44">
        <v>607</v>
      </c>
      <c r="F61" s="44">
        <v>45</v>
      </c>
      <c r="G61" s="44">
        <v>4746</v>
      </c>
      <c r="H61" s="44">
        <v>0</v>
      </c>
      <c r="I61" s="44">
        <v>0</v>
      </c>
    </row>
    <row r="62" spans="1:9" x14ac:dyDescent="0.2">
      <c r="A62" s="44">
        <v>91100152</v>
      </c>
      <c r="B62" s="44" t="s">
        <v>22</v>
      </c>
      <c r="C62" s="44">
        <v>11</v>
      </c>
      <c r="D62" s="44">
        <v>2</v>
      </c>
      <c r="E62" s="44">
        <v>640</v>
      </c>
      <c r="F62" s="44">
        <v>45</v>
      </c>
      <c r="G62" s="44">
        <v>5008</v>
      </c>
      <c r="H62" s="44">
        <v>0</v>
      </c>
      <c r="I62" s="44">
        <v>0</v>
      </c>
    </row>
    <row r="63" spans="1:9" x14ac:dyDescent="0.2">
      <c r="A63" s="44">
        <v>91200152</v>
      </c>
      <c r="B63" s="44" t="s">
        <v>22</v>
      </c>
      <c r="C63" s="44">
        <v>12</v>
      </c>
      <c r="D63" s="44">
        <v>2</v>
      </c>
      <c r="E63" s="44">
        <v>685</v>
      </c>
      <c r="F63" s="44">
        <v>45</v>
      </c>
      <c r="G63" s="44">
        <v>5361</v>
      </c>
      <c r="H63" s="44">
        <v>0</v>
      </c>
      <c r="I63" s="44">
        <v>0</v>
      </c>
    </row>
    <row r="64" spans="1:9" x14ac:dyDescent="0.2">
      <c r="A64" s="44">
        <v>91300152</v>
      </c>
      <c r="B64" s="44" t="s">
        <v>22</v>
      </c>
      <c r="C64" s="44">
        <v>13</v>
      </c>
      <c r="D64" s="44">
        <v>2</v>
      </c>
      <c r="E64" s="44">
        <v>730</v>
      </c>
      <c r="F64" s="44">
        <v>45</v>
      </c>
      <c r="G64" s="44">
        <v>5712</v>
      </c>
      <c r="H64" s="44">
        <v>0</v>
      </c>
      <c r="I64" s="44">
        <v>0</v>
      </c>
    </row>
    <row r="65" spans="1:9" x14ac:dyDescent="0.2">
      <c r="A65" s="44">
        <v>91400152</v>
      </c>
      <c r="B65" s="44" t="s">
        <v>22</v>
      </c>
      <c r="C65" s="44">
        <v>14</v>
      </c>
      <c r="D65" s="44">
        <v>2</v>
      </c>
      <c r="E65" s="44">
        <v>775</v>
      </c>
      <c r="F65" s="44">
        <v>45</v>
      </c>
      <c r="G65" s="44">
        <v>6063</v>
      </c>
      <c r="H65" s="44">
        <v>0</v>
      </c>
      <c r="I65" s="44">
        <v>0</v>
      </c>
    </row>
    <row r="66" spans="1:9" x14ac:dyDescent="0.2">
      <c r="A66" s="44">
        <v>91500152</v>
      </c>
      <c r="B66" s="44" t="s">
        <v>22</v>
      </c>
      <c r="C66" s="44">
        <v>15</v>
      </c>
      <c r="D66" s="44">
        <v>2</v>
      </c>
      <c r="E66" s="44">
        <v>820</v>
      </c>
      <c r="F66" s="44">
        <v>45</v>
      </c>
      <c r="G66" s="44">
        <v>6415</v>
      </c>
      <c r="H66" s="44">
        <v>0</v>
      </c>
      <c r="I66" s="44">
        <v>0</v>
      </c>
    </row>
    <row r="67" spans="1:9" x14ac:dyDescent="0.2">
      <c r="A67" s="44">
        <v>91600152</v>
      </c>
      <c r="B67" s="44" t="s">
        <v>22</v>
      </c>
      <c r="C67" s="44">
        <v>16</v>
      </c>
      <c r="D67" s="44">
        <v>2</v>
      </c>
      <c r="E67" s="44">
        <v>865</v>
      </c>
      <c r="F67" s="44">
        <v>45</v>
      </c>
      <c r="G67" s="44">
        <v>6766</v>
      </c>
      <c r="H67" s="44">
        <v>0</v>
      </c>
      <c r="I67" s="44">
        <v>0</v>
      </c>
    </row>
    <row r="68" spans="1:9" x14ac:dyDescent="0.2">
      <c r="A68" s="44">
        <v>91700152</v>
      </c>
      <c r="B68" s="44" t="s">
        <v>22</v>
      </c>
      <c r="C68" s="44">
        <v>17</v>
      </c>
      <c r="D68" s="44">
        <v>2</v>
      </c>
      <c r="E68" s="44">
        <v>922</v>
      </c>
      <c r="F68" s="44">
        <v>45</v>
      </c>
      <c r="G68" s="44">
        <v>7206</v>
      </c>
      <c r="H68" s="44">
        <v>0</v>
      </c>
      <c r="I68" s="44">
        <v>0</v>
      </c>
    </row>
    <row r="69" spans="1:9" x14ac:dyDescent="0.2">
      <c r="A69" s="44">
        <v>91800152</v>
      </c>
      <c r="B69" s="44" t="s">
        <v>22</v>
      </c>
      <c r="C69" s="44">
        <v>18</v>
      </c>
      <c r="D69" s="44">
        <v>2</v>
      </c>
      <c r="E69" s="44">
        <v>978</v>
      </c>
      <c r="F69" s="44">
        <v>45</v>
      </c>
      <c r="G69" s="44">
        <v>7645</v>
      </c>
      <c r="H69" s="44">
        <v>0</v>
      </c>
      <c r="I69" s="44">
        <v>0</v>
      </c>
    </row>
    <row r="70" spans="1:9" x14ac:dyDescent="0.2">
      <c r="A70" s="44">
        <v>91900152</v>
      </c>
      <c r="B70" s="44" t="s">
        <v>22</v>
      </c>
      <c r="C70" s="44">
        <v>19</v>
      </c>
      <c r="D70" s="44">
        <v>2</v>
      </c>
      <c r="E70" s="44">
        <v>1035</v>
      </c>
      <c r="F70" s="44">
        <v>45</v>
      </c>
      <c r="G70" s="44">
        <v>8085</v>
      </c>
      <c r="H70" s="44">
        <v>0</v>
      </c>
      <c r="I70" s="44">
        <v>0</v>
      </c>
    </row>
    <row r="71" spans="1:9" x14ac:dyDescent="0.2">
      <c r="A71" s="44">
        <v>92000152</v>
      </c>
      <c r="B71" s="44" t="s">
        <v>22</v>
      </c>
      <c r="C71" s="44">
        <v>20</v>
      </c>
      <c r="D71" s="44">
        <v>2</v>
      </c>
      <c r="E71" s="44">
        <v>1090</v>
      </c>
      <c r="F71" s="44">
        <v>45</v>
      </c>
      <c r="G71" s="44">
        <v>8524</v>
      </c>
      <c r="H71" s="44">
        <v>0</v>
      </c>
      <c r="I71" s="44">
        <v>0</v>
      </c>
    </row>
    <row r="72" spans="1:9" x14ac:dyDescent="0.2">
      <c r="A72" s="44">
        <v>92100152</v>
      </c>
      <c r="B72" s="44" t="s">
        <v>22</v>
      </c>
      <c r="C72" s="44">
        <v>21</v>
      </c>
      <c r="D72" s="44">
        <v>2</v>
      </c>
      <c r="E72" s="44">
        <v>1147</v>
      </c>
      <c r="F72" s="44">
        <v>45</v>
      </c>
      <c r="G72" s="44">
        <v>8964</v>
      </c>
      <c r="H72" s="44">
        <v>0</v>
      </c>
      <c r="I72" s="44">
        <v>0</v>
      </c>
    </row>
    <row r="73" spans="1:9" x14ac:dyDescent="0.2">
      <c r="A73" s="44">
        <v>92200152</v>
      </c>
      <c r="B73" s="44" t="s">
        <v>22</v>
      </c>
      <c r="C73" s="44">
        <v>22</v>
      </c>
      <c r="D73" s="44">
        <v>2</v>
      </c>
      <c r="E73" s="44">
        <v>1215</v>
      </c>
      <c r="F73" s="44">
        <v>45</v>
      </c>
      <c r="G73" s="44">
        <v>9492</v>
      </c>
      <c r="H73" s="44">
        <v>0</v>
      </c>
      <c r="I73" s="44">
        <v>0</v>
      </c>
    </row>
    <row r="74" spans="1:9" x14ac:dyDescent="0.2">
      <c r="A74" s="44">
        <v>92300152</v>
      </c>
      <c r="B74" s="44" t="s">
        <v>22</v>
      </c>
      <c r="C74" s="44">
        <v>23</v>
      </c>
      <c r="D74" s="44">
        <v>2</v>
      </c>
      <c r="E74" s="44">
        <v>1282</v>
      </c>
      <c r="F74" s="44">
        <v>45</v>
      </c>
      <c r="G74" s="44">
        <v>10018</v>
      </c>
      <c r="H74" s="44">
        <v>0</v>
      </c>
      <c r="I74" s="44">
        <v>0</v>
      </c>
    </row>
    <row r="75" spans="1:9" x14ac:dyDescent="0.2">
      <c r="A75" s="44">
        <v>92400152</v>
      </c>
      <c r="B75" s="44" t="s">
        <v>22</v>
      </c>
      <c r="C75" s="44">
        <v>24</v>
      </c>
      <c r="D75" s="44">
        <v>2</v>
      </c>
      <c r="E75" s="44">
        <v>1350</v>
      </c>
      <c r="F75" s="44">
        <v>45</v>
      </c>
      <c r="G75" s="44">
        <v>10546</v>
      </c>
      <c r="H75" s="44">
        <v>0</v>
      </c>
      <c r="I75" s="44">
        <v>0</v>
      </c>
    </row>
    <row r="76" spans="1:9" x14ac:dyDescent="0.2">
      <c r="A76" s="44">
        <v>92500152</v>
      </c>
      <c r="B76" s="44" t="s">
        <v>22</v>
      </c>
      <c r="C76" s="44">
        <v>25</v>
      </c>
      <c r="D76" s="44">
        <v>2</v>
      </c>
      <c r="E76" s="44">
        <v>1417</v>
      </c>
      <c r="F76" s="44">
        <v>45</v>
      </c>
      <c r="G76" s="44">
        <v>11073</v>
      </c>
      <c r="H76" s="44">
        <v>0</v>
      </c>
      <c r="I76" s="44">
        <v>0</v>
      </c>
    </row>
    <row r="77" spans="1:9" x14ac:dyDescent="0.2">
      <c r="A77" s="44">
        <v>92600152</v>
      </c>
      <c r="B77" s="44" t="s">
        <v>22</v>
      </c>
      <c r="C77" s="44">
        <v>26</v>
      </c>
      <c r="D77" s="44">
        <v>2</v>
      </c>
      <c r="E77" s="44">
        <v>1485</v>
      </c>
      <c r="F77" s="44">
        <v>45</v>
      </c>
      <c r="G77" s="44">
        <v>11601</v>
      </c>
      <c r="H77" s="44">
        <v>0</v>
      </c>
      <c r="I77" s="44">
        <v>0</v>
      </c>
    </row>
    <row r="78" spans="1:9" x14ac:dyDescent="0.2">
      <c r="A78" s="44">
        <v>92700152</v>
      </c>
      <c r="B78" s="44" t="s">
        <v>22</v>
      </c>
      <c r="C78" s="44">
        <v>27</v>
      </c>
      <c r="D78" s="44">
        <v>2</v>
      </c>
      <c r="E78" s="44">
        <v>1563</v>
      </c>
      <c r="F78" s="44">
        <v>45</v>
      </c>
      <c r="G78" s="44">
        <v>12216</v>
      </c>
      <c r="H78" s="44">
        <v>0</v>
      </c>
      <c r="I78" s="44">
        <v>0</v>
      </c>
    </row>
    <row r="79" spans="1:9" x14ac:dyDescent="0.2">
      <c r="A79" s="44">
        <v>92800152</v>
      </c>
      <c r="B79" s="44" t="s">
        <v>22</v>
      </c>
      <c r="C79" s="44">
        <v>28</v>
      </c>
      <c r="D79" s="44">
        <v>2</v>
      </c>
      <c r="E79" s="44">
        <v>1642</v>
      </c>
      <c r="F79" s="44">
        <v>45</v>
      </c>
      <c r="G79" s="44">
        <v>12831</v>
      </c>
      <c r="H79" s="44">
        <v>0</v>
      </c>
      <c r="I79" s="44">
        <v>0</v>
      </c>
    </row>
    <row r="80" spans="1:9" x14ac:dyDescent="0.2">
      <c r="A80" s="44">
        <v>92900152</v>
      </c>
      <c r="B80" s="44" t="s">
        <v>22</v>
      </c>
      <c r="C80" s="44">
        <v>29</v>
      </c>
      <c r="D80" s="44">
        <v>2</v>
      </c>
      <c r="E80" s="44">
        <v>1720</v>
      </c>
      <c r="F80" s="44">
        <v>45</v>
      </c>
      <c r="G80" s="44">
        <v>13446</v>
      </c>
      <c r="H80" s="44">
        <v>0</v>
      </c>
      <c r="I80" s="44">
        <v>0</v>
      </c>
    </row>
    <row r="81" spans="1:9" x14ac:dyDescent="0.2">
      <c r="A81" s="44">
        <v>93000152</v>
      </c>
      <c r="B81" s="44" t="s">
        <v>22</v>
      </c>
      <c r="C81" s="44">
        <v>30</v>
      </c>
      <c r="D81" s="44">
        <v>2</v>
      </c>
      <c r="E81" s="44">
        <v>1800</v>
      </c>
      <c r="F81" s="44">
        <v>45</v>
      </c>
      <c r="G81" s="44">
        <v>14062</v>
      </c>
      <c r="H81" s="44">
        <v>0</v>
      </c>
      <c r="I81" s="44">
        <v>0</v>
      </c>
    </row>
    <row r="82" spans="1:9" x14ac:dyDescent="0.2">
      <c r="A82" s="44">
        <v>93100152</v>
      </c>
      <c r="B82" s="44" t="s">
        <v>22</v>
      </c>
      <c r="C82" s="44">
        <v>31</v>
      </c>
      <c r="D82" s="44">
        <v>2</v>
      </c>
      <c r="E82" s="44">
        <v>1878</v>
      </c>
      <c r="F82" s="44">
        <v>45</v>
      </c>
      <c r="G82" s="44">
        <v>14677</v>
      </c>
      <c r="H82" s="44">
        <v>0</v>
      </c>
      <c r="I82" s="44">
        <v>0</v>
      </c>
    </row>
    <row r="83" spans="1:9" x14ac:dyDescent="0.2">
      <c r="A83" s="44">
        <v>93200152</v>
      </c>
      <c r="B83" s="44" t="s">
        <v>22</v>
      </c>
      <c r="C83" s="44">
        <v>32</v>
      </c>
      <c r="D83" s="44">
        <v>2</v>
      </c>
      <c r="E83" s="44">
        <v>1968</v>
      </c>
      <c r="F83" s="44">
        <v>45</v>
      </c>
      <c r="G83" s="44">
        <v>15379</v>
      </c>
      <c r="H83" s="44">
        <v>0</v>
      </c>
      <c r="I83" s="44">
        <v>0</v>
      </c>
    </row>
    <row r="84" spans="1:9" x14ac:dyDescent="0.2">
      <c r="A84" s="44">
        <v>93300152</v>
      </c>
      <c r="B84" s="44" t="s">
        <v>22</v>
      </c>
      <c r="C84" s="44">
        <v>33</v>
      </c>
      <c r="D84" s="44">
        <v>2</v>
      </c>
      <c r="E84" s="44">
        <v>2058</v>
      </c>
      <c r="F84" s="44">
        <v>45</v>
      </c>
      <c r="G84" s="44">
        <v>16083</v>
      </c>
      <c r="H84" s="44">
        <v>0</v>
      </c>
      <c r="I84" s="44">
        <v>0</v>
      </c>
    </row>
    <row r="85" spans="1:9" x14ac:dyDescent="0.2">
      <c r="A85" s="44">
        <v>93400152</v>
      </c>
      <c r="B85" s="44" t="s">
        <v>22</v>
      </c>
      <c r="C85" s="44">
        <v>34</v>
      </c>
      <c r="D85" s="44">
        <v>2</v>
      </c>
      <c r="E85" s="44">
        <v>2148</v>
      </c>
      <c r="F85" s="44">
        <v>45</v>
      </c>
      <c r="G85" s="44">
        <v>16786</v>
      </c>
      <c r="H85" s="44">
        <v>0</v>
      </c>
      <c r="I85" s="44">
        <v>0</v>
      </c>
    </row>
    <row r="86" spans="1:9" x14ac:dyDescent="0.2">
      <c r="A86" s="44">
        <v>93500152</v>
      </c>
      <c r="B86" s="44" t="s">
        <v>22</v>
      </c>
      <c r="C86" s="44">
        <v>35</v>
      </c>
      <c r="D86" s="44">
        <v>2</v>
      </c>
      <c r="E86" s="44">
        <v>2238</v>
      </c>
      <c r="F86" s="44">
        <v>45</v>
      </c>
      <c r="G86" s="44">
        <v>17490</v>
      </c>
      <c r="H86" s="44">
        <v>0</v>
      </c>
      <c r="I86" s="44">
        <v>0</v>
      </c>
    </row>
    <row r="87" spans="1:9" x14ac:dyDescent="0.2">
      <c r="A87" s="44">
        <v>93600152</v>
      </c>
      <c r="B87" s="44" t="s">
        <v>22</v>
      </c>
      <c r="C87" s="44">
        <v>36</v>
      </c>
      <c r="D87" s="44">
        <v>2</v>
      </c>
      <c r="E87" s="44">
        <v>2328</v>
      </c>
      <c r="F87" s="44">
        <v>45</v>
      </c>
      <c r="G87" s="44">
        <v>18192</v>
      </c>
      <c r="H87" s="44">
        <v>0</v>
      </c>
      <c r="I87" s="44">
        <v>0</v>
      </c>
    </row>
    <row r="88" spans="1:9" x14ac:dyDescent="0.2">
      <c r="A88" s="44">
        <v>93700152</v>
      </c>
      <c r="B88" s="44" t="s">
        <v>22</v>
      </c>
      <c r="C88" s="44">
        <v>37</v>
      </c>
      <c r="D88" s="44">
        <v>2</v>
      </c>
      <c r="E88" s="44">
        <v>2430</v>
      </c>
      <c r="F88" s="44">
        <v>45</v>
      </c>
      <c r="G88" s="44">
        <v>18984</v>
      </c>
      <c r="H88" s="44">
        <v>0</v>
      </c>
      <c r="I88" s="44">
        <v>0</v>
      </c>
    </row>
    <row r="89" spans="1:9" x14ac:dyDescent="0.2">
      <c r="A89" s="44">
        <v>93800152</v>
      </c>
      <c r="B89" s="44" t="s">
        <v>22</v>
      </c>
      <c r="C89" s="44">
        <v>38</v>
      </c>
      <c r="D89" s="44">
        <v>2</v>
      </c>
      <c r="E89" s="44">
        <v>2530</v>
      </c>
      <c r="F89" s="44">
        <v>45</v>
      </c>
      <c r="G89" s="44">
        <v>19774</v>
      </c>
      <c r="H89" s="44">
        <v>0</v>
      </c>
      <c r="I89" s="44">
        <v>0</v>
      </c>
    </row>
    <row r="90" spans="1:9" x14ac:dyDescent="0.2">
      <c r="A90" s="44">
        <v>93900152</v>
      </c>
      <c r="B90" s="44" t="s">
        <v>22</v>
      </c>
      <c r="C90" s="44">
        <v>39</v>
      </c>
      <c r="D90" s="44">
        <v>2</v>
      </c>
      <c r="E90" s="44">
        <v>2632</v>
      </c>
      <c r="F90" s="44">
        <v>45</v>
      </c>
      <c r="G90" s="44">
        <v>20565</v>
      </c>
      <c r="H90" s="44">
        <v>0</v>
      </c>
      <c r="I90" s="44">
        <v>0</v>
      </c>
    </row>
    <row r="91" spans="1:9" x14ac:dyDescent="0.2">
      <c r="A91" s="44">
        <v>94000152</v>
      </c>
      <c r="B91" s="44" t="s">
        <v>22</v>
      </c>
      <c r="C91" s="44">
        <v>40</v>
      </c>
      <c r="D91" s="44">
        <v>2</v>
      </c>
      <c r="E91" s="44">
        <v>2733</v>
      </c>
      <c r="F91" s="44">
        <v>45</v>
      </c>
      <c r="G91" s="44">
        <v>21357</v>
      </c>
      <c r="H91" s="44">
        <v>0</v>
      </c>
      <c r="I91" s="44">
        <v>0</v>
      </c>
    </row>
    <row r="92" spans="1:9" x14ac:dyDescent="0.2">
      <c r="A92" s="44">
        <v>94100152</v>
      </c>
      <c r="B92" s="44" t="s">
        <v>22</v>
      </c>
      <c r="C92" s="44">
        <v>41</v>
      </c>
      <c r="D92" s="44">
        <v>2</v>
      </c>
      <c r="E92" s="44">
        <v>2835</v>
      </c>
      <c r="F92" s="44">
        <v>45</v>
      </c>
      <c r="G92" s="44">
        <v>22147</v>
      </c>
      <c r="H92" s="44">
        <v>0</v>
      </c>
      <c r="I92" s="44">
        <v>0</v>
      </c>
    </row>
    <row r="93" spans="1:9" x14ac:dyDescent="0.2">
      <c r="A93" s="44">
        <v>94200152</v>
      </c>
      <c r="B93" s="44" t="s">
        <v>22</v>
      </c>
      <c r="C93" s="44">
        <v>42</v>
      </c>
      <c r="D93" s="44">
        <v>2</v>
      </c>
      <c r="E93" s="44">
        <v>2947</v>
      </c>
      <c r="F93" s="44">
        <v>45</v>
      </c>
      <c r="G93" s="44">
        <v>23026</v>
      </c>
      <c r="H93" s="44">
        <v>0</v>
      </c>
      <c r="I93" s="44">
        <v>0</v>
      </c>
    </row>
    <row r="94" spans="1:9" x14ac:dyDescent="0.2">
      <c r="A94" s="44">
        <v>94300152</v>
      </c>
      <c r="B94" s="44" t="s">
        <v>22</v>
      </c>
      <c r="C94" s="44">
        <v>43</v>
      </c>
      <c r="D94" s="44">
        <v>2</v>
      </c>
      <c r="E94" s="44">
        <v>3060</v>
      </c>
      <c r="F94" s="44">
        <v>45</v>
      </c>
      <c r="G94" s="44">
        <v>23905</v>
      </c>
      <c r="H94" s="44">
        <v>0</v>
      </c>
      <c r="I94" s="44">
        <v>0</v>
      </c>
    </row>
    <row r="95" spans="1:9" x14ac:dyDescent="0.2">
      <c r="A95" s="44">
        <v>94400152</v>
      </c>
      <c r="B95" s="44" t="s">
        <v>22</v>
      </c>
      <c r="C95" s="44">
        <v>44</v>
      </c>
      <c r="D95" s="44">
        <v>2</v>
      </c>
      <c r="E95" s="44">
        <v>3172</v>
      </c>
      <c r="F95" s="44">
        <v>45</v>
      </c>
      <c r="G95" s="44">
        <v>24784</v>
      </c>
      <c r="H95" s="44">
        <v>0</v>
      </c>
      <c r="I95" s="44">
        <v>0</v>
      </c>
    </row>
    <row r="96" spans="1:9" x14ac:dyDescent="0.2">
      <c r="A96" s="44">
        <v>94500152</v>
      </c>
      <c r="B96" s="44" t="s">
        <v>22</v>
      </c>
      <c r="C96" s="44">
        <v>45</v>
      </c>
      <c r="D96" s="44">
        <v>2</v>
      </c>
      <c r="E96" s="44">
        <v>3285</v>
      </c>
      <c r="F96" s="44">
        <v>45</v>
      </c>
      <c r="G96" s="44">
        <v>25663</v>
      </c>
      <c r="H96" s="44">
        <v>0</v>
      </c>
      <c r="I96" s="44">
        <v>0</v>
      </c>
    </row>
    <row r="97" spans="1:9" x14ac:dyDescent="0.2">
      <c r="A97" s="44">
        <v>94600152</v>
      </c>
      <c r="B97" s="44" t="s">
        <v>22</v>
      </c>
      <c r="C97" s="44">
        <v>46</v>
      </c>
      <c r="D97" s="44">
        <v>2</v>
      </c>
      <c r="E97" s="44">
        <v>3397</v>
      </c>
      <c r="F97" s="44">
        <v>45</v>
      </c>
      <c r="G97" s="44">
        <v>26542</v>
      </c>
      <c r="H97" s="44">
        <v>0</v>
      </c>
      <c r="I97" s="44">
        <v>0</v>
      </c>
    </row>
    <row r="98" spans="1:9" x14ac:dyDescent="0.2">
      <c r="A98" s="44">
        <v>94700152</v>
      </c>
      <c r="B98" s="44" t="s">
        <v>22</v>
      </c>
      <c r="C98" s="44">
        <v>47</v>
      </c>
      <c r="D98" s="44">
        <v>2</v>
      </c>
      <c r="E98" s="44">
        <v>3520</v>
      </c>
      <c r="F98" s="44">
        <v>45</v>
      </c>
      <c r="G98" s="44">
        <v>27508</v>
      </c>
      <c r="H98" s="44">
        <v>0</v>
      </c>
      <c r="I98" s="44">
        <v>0</v>
      </c>
    </row>
    <row r="99" spans="1:9" x14ac:dyDescent="0.2">
      <c r="A99" s="44">
        <v>94800152</v>
      </c>
      <c r="B99" s="44" t="s">
        <v>22</v>
      </c>
      <c r="C99" s="44">
        <v>48</v>
      </c>
      <c r="D99" s="44">
        <v>2</v>
      </c>
      <c r="E99" s="44">
        <v>3645</v>
      </c>
      <c r="F99" s="44">
        <v>45</v>
      </c>
      <c r="G99" s="44">
        <v>28476</v>
      </c>
      <c r="H99" s="44">
        <v>0</v>
      </c>
      <c r="I99" s="44">
        <v>0</v>
      </c>
    </row>
    <row r="100" spans="1:9" x14ac:dyDescent="0.2">
      <c r="A100" s="44">
        <v>94900152</v>
      </c>
      <c r="B100" s="44" t="s">
        <v>22</v>
      </c>
      <c r="C100" s="44">
        <v>49</v>
      </c>
      <c r="D100" s="44">
        <v>2</v>
      </c>
      <c r="E100" s="44">
        <v>3768</v>
      </c>
      <c r="F100" s="44">
        <v>45</v>
      </c>
      <c r="G100" s="44">
        <v>29442</v>
      </c>
      <c r="H100" s="44">
        <v>0</v>
      </c>
      <c r="I100" s="44">
        <v>0</v>
      </c>
    </row>
    <row r="101" spans="1:9" x14ac:dyDescent="0.2">
      <c r="A101" s="44">
        <v>95000152</v>
      </c>
      <c r="B101" s="44" t="s">
        <v>22</v>
      </c>
      <c r="C101" s="44">
        <v>50</v>
      </c>
      <c r="D101" s="44">
        <v>2</v>
      </c>
      <c r="E101" s="44">
        <v>3892</v>
      </c>
      <c r="F101" s="44">
        <v>45</v>
      </c>
      <c r="G101" s="44">
        <v>30409</v>
      </c>
      <c r="H101" s="44">
        <v>0</v>
      </c>
      <c r="I101" s="44">
        <v>0</v>
      </c>
    </row>
    <row r="102" spans="1:9" x14ac:dyDescent="0.2">
      <c r="A102" s="44">
        <v>90100153</v>
      </c>
      <c r="B102" s="44" t="s">
        <v>22</v>
      </c>
      <c r="C102" s="44">
        <v>1</v>
      </c>
      <c r="D102" s="44">
        <v>2</v>
      </c>
      <c r="E102" s="44">
        <v>540</v>
      </c>
      <c r="F102" s="44">
        <v>45</v>
      </c>
      <c r="G102" s="44">
        <v>4218</v>
      </c>
      <c r="H102" s="44">
        <v>2250</v>
      </c>
      <c r="I102" s="44">
        <v>0</v>
      </c>
    </row>
    <row r="103" spans="1:9" x14ac:dyDescent="0.2">
      <c r="A103" s="44">
        <v>90200153</v>
      </c>
      <c r="B103" s="44" t="s">
        <v>22</v>
      </c>
      <c r="C103" s="44">
        <v>2</v>
      </c>
      <c r="D103" s="44">
        <v>2</v>
      </c>
      <c r="E103" s="44">
        <v>573</v>
      </c>
      <c r="F103" s="44">
        <v>45</v>
      </c>
      <c r="G103" s="44">
        <v>4482</v>
      </c>
      <c r="H103" s="44">
        <v>3150</v>
      </c>
      <c r="I103" s="44">
        <f>H102+I102</f>
        <v>2250</v>
      </c>
    </row>
    <row r="104" spans="1:9" x14ac:dyDescent="0.2">
      <c r="A104" s="44">
        <v>90300153</v>
      </c>
      <c r="B104" s="44" t="s">
        <v>22</v>
      </c>
      <c r="C104" s="44">
        <v>3</v>
      </c>
      <c r="D104" s="44">
        <v>2</v>
      </c>
      <c r="E104" s="44">
        <v>607</v>
      </c>
      <c r="F104" s="44">
        <v>45</v>
      </c>
      <c r="G104" s="44">
        <v>4746</v>
      </c>
      <c r="H104" s="44">
        <v>4050</v>
      </c>
      <c r="I104" s="44">
        <f t="shared" ref="I104:I167" si="0">H103+I103</f>
        <v>5400</v>
      </c>
    </row>
    <row r="105" spans="1:9" x14ac:dyDescent="0.2">
      <c r="A105" s="44">
        <v>90400153</v>
      </c>
      <c r="B105" s="44" t="s">
        <v>22</v>
      </c>
      <c r="C105" s="44">
        <v>4</v>
      </c>
      <c r="D105" s="44">
        <v>2</v>
      </c>
      <c r="E105" s="44">
        <v>640</v>
      </c>
      <c r="F105" s="44">
        <v>45</v>
      </c>
      <c r="G105" s="44">
        <v>5008</v>
      </c>
      <c r="H105" s="44">
        <v>4950</v>
      </c>
      <c r="I105" s="44">
        <f t="shared" si="0"/>
        <v>9450</v>
      </c>
    </row>
    <row r="106" spans="1:9" x14ac:dyDescent="0.2">
      <c r="A106" s="44">
        <v>90500153</v>
      </c>
      <c r="B106" s="44" t="s">
        <v>22</v>
      </c>
      <c r="C106" s="44">
        <v>5</v>
      </c>
      <c r="D106" s="44">
        <v>2</v>
      </c>
      <c r="E106" s="44">
        <v>675</v>
      </c>
      <c r="F106" s="44">
        <v>45</v>
      </c>
      <c r="G106" s="44">
        <v>5272</v>
      </c>
      <c r="H106" s="44">
        <v>5850</v>
      </c>
      <c r="I106" s="44">
        <f t="shared" si="0"/>
        <v>14400</v>
      </c>
    </row>
    <row r="107" spans="1:9" x14ac:dyDescent="0.2">
      <c r="A107" s="44">
        <v>90600153</v>
      </c>
      <c r="B107" s="44" t="s">
        <v>22</v>
      </c>
      <c r="C107" s="44">
        <v>6</v>
      </c>
      <c r="D107" s="44">
        <v>2</v>
      </c>
      <c r="E107" s="44">
        <v>708</v>
      </c>
      <c r="F107" s="44">
        <v>45</v>
      </c>
      <c r="G107" s="44">
        <v>5536</v>
      </c>
      <c r="H107" s="44">
        <v>7350</v>
      </c>
      <c r="I107" s="44">
        <f t="shared" si="0"/>
        <v>20250</v>
      </c>
    </row>
    <row r="108" spans="1:9" x14ac:dyDescent="0.2">
      <c r="A108" s="44">
        <v>90700153</v>
      </c>
      <c r="B108" s="44" t="s">
        <v>22</v>
      </c>
      <c r="C108" s="44">
        <v>7</v>
      </c>
      <c r="D108" s="44">
        <v>2</v>
      </c>
      <c r="E108" s="44">
        <v>759</v>
      </c>
      <c r="F108" s="44">
        <v>45</v>
      </c>
      <c r="G108" s="44">
        <v>5931</v>
      </c>
      <c r="H108" s="44">
        <v>8850</v>
      </c>
      <c r="I108" s="44">
        <f t="shared" si="0"/>
        <v>27600</v>
      </c>
    </row>
    <row r="109" spans="1:9" x14ac:dyDescent="0.2">
      <c r="A109" s="44">
        <v>90800153</v>
      </c>
      <c r="B109" s="44" t="s">
        <v>22</v>
      </c>
      <c r="C109" s="44">
        <v>8</v>
      </c>
      <c r="D109" s="44">
        <v>2</v>
      </c>
      <c r="E109" s="44">
        <v>810</v>
      </c>
      <c r="F109" s="44">
        <v>45</v>
      </c>
      <c r="G109" s="44">
        <v>6327</v>
      </c>
      <c r="H109" s="44">
        <v>10350</v>
      </c>
      <c r="I109" s="44">
        <f t="shared" si="0"/>
        <v>36450</v>
      </c>
    </row>
    <row r="110" spans="1:9" x14ac:dyDescent="0.2">
      <c r="A110" s="44">
        <v>90900153</v>
      </c>
      <c r="B110" s="44" t="s">
        <v>22</v>
      </c>
      <c r="C110" s="44">
        <v>9</v>
      </c>
      <c r="D110" s="44">
        <v>2</v>
      </c>
      <c r="E110" s="44">
        <v>859</v>
      </c>
      <c r="F110" s="44">
        <v>45</v>
      </c>
      <c r="G110" s="44">
        <v>6723</v>
      </c>
      <c r="H110" s="44">
        <v>11850</v>
      </c>
      <c r="I110" s="44">
        <f t="shared" si="0"/>
        <v>46800</v>
      </c>
    </row>
    <row r="111" spans="1:9" x14ac:dyDescent="0.2">
      <c r="A111" s="44">
        <v>91000153</v>
      </c>
      <c r="B111" s="44" t="s">
        <v>22</v>
      </c>
      <c r="C111" s="44">
        <v>10</v>
      </c>
      <c r="D111" s="44">
        <v>2</v>
      </c>
      <c r="E111" s="44">
        <v>910</v>
      </c>
      <c r="F111" s="44">
        <v>45</v>
      </c>
      <c r="G111" s="44">
        <v>7119</v>
      </c>
      <c r="H111" s="44">
        <v>14250</v>
      </c>
      <c r="I111" s="44">
        <f t="shared" si="0"/>
        <v>58650</v>
      </c>
    </row>
    <row r="112" spans="1:9" x14ac:dyDescent="0.2">
      <c r="A112" s="44">
        <v>91100153</v>
      </c>
      <c r="B112" s="44" t="s">
        <v>22</v>
      </c>
      <c r="C112" s="44">
        <v>11</v>
      </c>
      <c r="D112" s="44">
        <v>2</v>
      </c>
      <c r="E112" s="44">
        <v>961</v>
      </c>
      <c r="F112" s="44">
        <v>45</v>
      </c>
      <c r="G112" s="44">
        <v>7513</v>
      </c>
      <c r="H112" s="44">
        <v>16650</v>
      </c>
      <c r="I112" s="44">
        <f t="shared" si="0"/>
        <v>72900</v>
      </c>
    </row>
    <row r="113" spans="1:9" x14ac:dyDescent="0.2">
      <c r="A113" s="44">
        <v>91200153</v>
      </c>
      <c r="B113" s="44" t="s">
        <v>22</v>
      </c>
      <c r="C113" s="44">
        <v>12</v>
      </c>
      <c r="D113" s="44">
        <v>2</v>
      </c>
      <c r="E113" s="44">
        <v>1029</v>
      </c>
      <c r="F113" s="44">
        <v>45</v>
      </c>
      <c r="G113" s="44">
        <v>8040</v>
      </c>
      <c r="H113" s="44">
        <v>19050</v>
      </c>
      <c r="I113" s="44">
        <f t="shared" si="0"/>
        <v>89550</v>
      </c>
    </row>
    <row r="114" spans="1:9" x14ac:dyDescent="0.2">
      <c r="A114" s="44">
        <v>91300153</v>
      </c>
      <c r="B114" s="44" t="s">
        <v>22</v>
      </c>
      <c r="C114" s="44">
        <v>13</v>
      </c>
      <c r="D114" s="44">
        <v>2</v>
      </c>
      <c r="E114" s="44">
        <v>1096</v>
      </c>
      <c r="F114" s="44">
        <v>45</v>
      </c>
      <c r="G114" s="44">
        <v>8568</v>
      </c>
      <c r="H114" s="44">
        <v>21450</v>
      </c>
      <c r="I114" s="44">
        <f t="shared" si="0"/>
        <v>108600</v>
      </c>
    </row>
    <row r="115" spans="1:9" x14ac:dyDescent="0.2">
      <c r="A115" s="44">
        <v>91400153</v>
      </c>
      <c r="B115" s="44" t="s">
        <v>22</v>
      </c>
      <c r="C115" s="44">
        <v>14</v>
      </c>
      <c r="D115" s="44">
        <v>2</v>
      </c>
      <c r="E115" s="44">
        <v>1164</v>
      </c>
      <c r="F115" s="44">
        <v>45</v>
      </c>
      <c r="G115" s="44">
        <v>9096</v>
      </c>
      <c r="H115" s="44">
        <v>25050</v>
      </c>
      <c r="I115" s="44">
        <f t="shared" si="0"/>
        <v>130050</v>
      </c>
    </row>
    <row r="116" spans="1:9" x14ac:dyDescent="0.2">
      <c r="A116" s="44">
        <v>91500153</v>
      </c>
      <c r="B116" s="44" t="s">
        <v>22</v>
      </c>
      <c r="C116" s="44">
        <v>15</v>
      </c>
      <c r="D116" s="44">
        <v>2</v>
      </c>
      <c r="E116" s="44">
        <v>1231</v>
      </c>
      <c r="F116" s="44">
        <v>45</v>
      </c>
      <c r="G116" s="44">
        <v>9622</v>
      </c>
      <c r="H116" s="44">
        <v>28650</v>
      </c>
      <c r="I116" s="44">
        <f t="shared" si="0"/>
        <v>155100</v>
      </c>
    </row>
    <row r="117" spans="1:9" x14ac:dyDescent="0.2">
      <c r="A117" s="44">
        <v>91600153</v>
      </c>
      <c r="B117" s="44" t="s">
        <v>22</v>
      </c>
      <c r="C117" s="44">
        <v>16</v>
      </c>
      <c r="D117" s="44">
        <v>2</v>
      </c>
      <c r="E117" s="44">
        <v>1299</v>
      </c>
      <c r="F117" s="44">
        <v>45</v>
      </c>
      <c r="G117" s="44">
        <v>10150</v>
      </c>
      <c r="H117" s="44">
        <v>32250</v>
      </c>
      <c r="I117" s="44">
        <f t="shared" si="0"/>
        <v>183750</v>
      </c>
    </row>
    <row r="118" spans="1:9" x14ac:dyDescent="0.2">
      <c r="A118" s="44">
        <v>91700153</v>
      </c>
      <c r="B118" s="44" t="s">
        <v>22</v>
      </c>
      <c r="C118" s="44">
        <v>17</v>
      </c>
      <c r="D118" s="44">
        <v>2</v>
      </c>
      <c r="E118" s="44">
        <v>1383</v>
      </c>
      <c r="F118" s="44">
        <v>45</v>
      </c>
      <c r="G118" s="44">
        <v>10810</v>
      </c>
      <c r="H118" s="44">
        <v>35850</v>
      </c>
      <c r="I118" s="44">
        <f t="shared" si="0"/>
        <v>216000</v>
      </c>
    </row>
    <row r="119" spans="1:9" x14ac:dyDescent="0.2">
      <c r="A119" s="44">
        <v>91800153</v>
      </c>
      <c r="B119" s="44" t="s">
        <v>22</v>
      </c>
      <c r="C119" s="44">
        <v>18</v>
      </c>
      <c r="D119" s="44">
        <v>2</v>
      </c>
      <c r="E119" s="44">
        <v>1467</v>
      </c>
      <c r="F119" s="44">
        <v>45</v>
      </c>
      <c r="G119" s="44">
        <v>11469</v>
      </c>
      <c r="H119" s="44">
        <v>40950</v>
      </c>
      <c r="I119" s="44">
        <f t="shared" si="0"/>
        <v>251850</v>
      </c>
    </row>
    <row r="120" spans="1:9" x14ac:dyDescent="0.2">
      <c r="A120" s="44">
        <v>91900153</v>
      </c>
      <c r="B120" s="44" t="s">
        <v>22</v>
      </c>
      <c r="C120" s="44">
        <v>19</v>
      </c>
      <c r="D120" s="44">
        <v>2</v>
      </c>
      <c r="E120" s="44">
        <v>1552</v>
      </c>
      <c r="F120" s="44">
        <v>45</v>
      </c>
      <c r="G120" s="44">
        <v>12127</v>
      </c>
      <c r="H120" s="44">
        <v>46050</v>
      </c>
      <c r="I120" s="44">
        <f t="shared" si="0"/>
        <v>292800</v>
      </c>
    </row>
    <row r="121" spans="1:9" x14ac:dyDescent="0.2">
      <c r="A121" s="44">
        <v>92000153</v>
      </c>
      <c r="B121" s="44" t="s">
        <v>22</v>
      </c>
      <c r="C121" s="44">
        <v>20</v>
      </c>
      <c r="D121" s="44">
        <v>2</v>
      </c>
      <c r="E121" s="44">
        <v>1636</v>
      </c>
      <c r="F121" s="44">
        <v>45</v>
      </c>
      <c r="G121" s="44">
        <v>12787</v>
      </c>
      <c r="H121" s="44">
        <v>51150</v>
      </c>
      <c r="I121" s="44">
        <f t="shared" si="0"/>
        <v>338850</v>
      </c>
    </row>
    <row r="122" spans="1:9" x14ac:dyDescent="0.2">
      <c r="A122" s="44">
        <v>92100153</v>
      </c>
      <c r="B122" s="44" t="s">
        <v>22</v>
      </c>
      <c r="C122" s="44">
        <v>21</v>
      </c>
      <c r="D122" s="44">
        <v>2</v>
      </c>
      <c r="E122" s="44">
        <v>1720</v>
      </c>
      <c r="F122" s="44">
        <v>45</v>
      </c>
      <c r="G122" s="44">
        <v>13446</v>
      </c>
      <c r="H122" s="44">
        <v>56250</v>
      </c>
      <c r="I122" s="44">
        <f t="shared" si="0"/>
        <v>390000</v>
      </c>
    </row>
    <row r="123" spans="1:9" x14ac:dyDescent="0.2">
      <c r="A123" s="44">
        <v>92200153</v>
      </c>
      <c r="B123" s="44" t="s">
        <v>22</v>
      </c>
      <c r="C123" s="44">
        <v>22</v>
      </c>
      <c r="D123" s="44">
        <v>2</v>
      </c>
      <c r="E123" s="44">
        <v>1822</v>
      </c>
      <c r="F123" s="44">
        <v>45</v>
      </c>
      <c r="G123" s="44">
        <v>14238</v>
      </c>
      <c r="H123" s="44">
        <v>63150</v>
      </c>
      <c r="I123" s="44">
        <f t="shared" si="0"/>
        <v>446250</v>
      </c>
    </row>
    <row r="124" spans="1:9" x14ac:dyDescent="0.2">
      <c r="A124" s="44">
        <v>92300153</v>
      </c>
      <c r="B124" s="44" t="s">
        <v>22</v>
      </c>
      <c r="C124" s="44">
        <v>23</v>
      </c>
      <c r="D124" s="44">
        <v>2</v>
      </c>
      <c r="E124" s="44">
        <v>1923</v>
      </c>
      <c r="F124" s="44">
        <v>45</v>
      </c>
      <c r="G124" s="44">
        <v>15028</v>
      </c>
      <c r="H124" s="44">
        <v>70050</v>
      </c>
      <c r="I124" s="44">
        <f t="shared" si="0"/>
        <v>509400</v>
      </c>
    </row>
    <row r="125" spans="1:9" x14ac:dyDescent="0.2">
      <c r="A125" s="44">
        <v>92400153</v>
      </c>
      <c r="B125" s="44" t="s">
        <v>22</v>
      </c>
      <c r="C125" s="44">
        <v>24</v>
      </c>
      <c r="D125" s="44">
        <v>2</v>
      </c>
      <c r="E125" s="44">
        <v>2025</v>
      </c>
      <c r="F125" s="44">
        <v>45</v>
      </c>
      <c r="G125" s="44">
        <v>15819</v>
      </c>
      <c r="H125" s="44">
        <v>76950</v>
      </c>
      <c r="I125" s="44">
        <f t="shared" si="0"/>
        <v>579450</v>
      </c>
    </row>
    <row r="126" spans="1:9" x14ac:dyDescent="0.2">
      <c r="A126" s="44">
        <v>92500153</v>
      </c>
      <c r="B126" s="44" t="s">
        <v>22</v>
      </c>
      <c r="C126" s="44">
        <v>25</v>
      </c>
      <c r="D126" s="44">
        <v>2</v>
      </c>
      <c r="E126" s="44">
        <v>2125</v>
      </c>
      <c r="F126" s="44">
        <v>45</v>
      </c>
      <c r="G126" s="44">
        <v>16611</v>
      </c>
      <c r="H126" s="44">
        <v>83850</v>
      </c>
      <c r="I126" s="44">
        <f t="shared" si="0"/>
        <v>656400</v>
      </c>
    </row>
    <row r="127" spans="1:9" x14ac:dyDescent="0.2">
      <c r="A127" s="44">
        <v>92600153</v>
      </c>
      <c r="B127" s="44" t="s">
        <v>22</v>
      </c>
      <c r="C127" s="44">
        <v>26</v>
      </c>
      <c r="D127" s="44">
        <v>2</v>
      </c>
      <c r="E127" s="44">
        <v>2227</v>
      </c>
      <c r="F127" s="44">
        <v>45</v>
      </c>
      <c r="G127" s="44">
        <v>17401</v>
      </c>
      <c r="H127" s="44">
        <v>92850</v>
      </c>
      <c r="I127" s="44">
        <f t="shared" si="0"/>
        <v>740250</v>
      </c>
    </row>
    <row r="128" spans="1:9" x14ac:dyDescent="0.2">
      <c r="A128" s="44">
        <v>92700153</v>
      </c>
      <c r="B128" s="44" t="s">
        <v>22</v>
      </c>
      <c r="C128" s="44">
        <v>27</v>
      </c>
      <c r="D128" s="44">
        <v>2</v>
      </c>
      <c r="E128" s="44">
        <v>2344</v>
      </c>
      <c r="F128" s="44">
        <v>45</v>
      </c>
      <c r="G128" s="44">
        <v>18324</v>
      </c>
      <c r="H128" s="44">
        <v>101850</v>
      </c>
      <c r="I128" s="44">
        <f t="shared" si="0"/>
        <v>833100</v>
      </c>
    </row>
    <row r="129" spans="1:9" x14ac:dyDescent="0.2">
      <c r="A129" s="44">
        <v>92800153</v>
      </c>
      <c r="B129" s="44" t="s">
        <v>22</v>
      </c>
      <c r="C129" s="44">
        <v>28</v>
      </c>
      <c r="D129" s="44">
        <v>2</v>
      </c>
      <c r="E129" s="44">
        <v>2463</v>
      </c>
      <c r="F129" s="44">
        <v>45</v>
      </c>
      <c r="G129" s="44">
        <v>19248</v>
      </c>
      <c r="H129" s="44">
        <v>110850</v>
      </c>
      <c r="I129" s="44">
        <f t="shared" si="0"/>
        <v>934950</v>
      </c>
    </row>
    <row r="130" spans="1:9" x14ac:dyDescent="0.2">
      <c r="A130" s="44">
        <v>92900153</v>
      </c>
      <c r="B130" s="44" t="s">
        <v>22</v>
      </c>
      <c r="C130" s="44">
        <v>29</v>
      </c>
      <c r="D130" s="44">
        <v>2</v>
      </c>
      <c r="E130" s="44">
        <v>2581</v>
      </c>
      <c r="F130" s="44">
        <v>45</v>
      </c>
      <c r="G130" s="44">
        <v>20169</v>
      </c>
      <c r="H130" s="44">
        <v>119850</v>
      </c>
      <c r="I130" s="44">
        <f t="shared" si="0"/>
        <v>1045800</v>
      </c>
    </row>
    <row r="131" spans="1:9" x14ac:dyDescent="0.2">
      <c r="A131" s="44">
        <v>93000153</v>
      </c>
      <c r="B131" s="44" t="s">
        <v>22</v>
      </c>
      <c r="C131" s="44">
        <v>30</v>
      </c>
      <c r="D131" s="44">
        <v>2</v>
      </c>
      <c r="E131" s="44">
        <v>2700</v>
      </c>
      <c r="F131" s="44">
        <v>45</v>
      </c>
      <c r="G131" s="44">
        <v>21093</v>
      </c>
      <c r="H131" s="44">
        <v>131250</v>
      </c>
      <c r="I131" s="44">
        <f t="shared" si="0"/>
        <v>1165650</v>
      </c>
    </row>
    <row r="132" spans="1:9" x14ac:dyDescent="0.2">
      <c r="A132" s="44">
        <v>93100153</v>
      </c>
      <c r="B132" s="44" t="s">
        <v>22</v>
      </c>
      <c r="C132" s="44">
        <v>31</v>
      </c>
      <c r="D132" s="44">
        <v>2</v>
      </c>
      <c r="E132" s="44">
        <v>2817</v>
      </c>
      <c r="F132" s="44">
        <v>45</v>
      </c>
      <c r="G132" s="44">
        <v>22015</v>
      </c>
      <c r="H132" s="44">
        <v>142650</v>
      </c>
      <c r="I132" s="44">
        <f t="shared" si="0"/>
        <v>1296900</v>
      </c>
    </row>
    <row r="133" spans="1:9" x14ac:dyDescent="0.2">
      <c r="A133" s="44">
        <v>93200153</v>
      </c>
      <c r="B133" s="44" t="s">
        <v>22</v>
      </c>
      <c r="C133" s="44">
        <v>32</v>
      </c>
      <c r="D133" s="44">
        <v>2</v>
      </c>
      <c r="E133" s="44">
        <v>2952</v>
      </c>
      <c r="F133" s="44">
        <v>45</v>
      </c>
      <c r="G133" s="44">
        <v>23070</v>
      </c>
      <c r="H133" s="44">
        <v>154050</v>
      </c>
      <c r="I133" s="44">
        <f t="shared" si="0"/>
        <v>1439550</v>
      </c>
    </row>
    <row r="134" spans="1:9" x14ac:dyDescent="0.2">
      <c r="A134" s="44">
        <v>93300153</v>
      </c>
      <c r="B134" s="44" t="s">
        <v>22</v>
      </c>
      <c r="C134" s="44">
        <v>33</v>
      </c>
      <c r="D134" s="44">
        <v>2</v>
      </c>
      <c r="E134" s="44">
        <v>3087</v>
      </c>
      <c r="F134" s="44">
        <v>45</v>
      </c>
      <c r="G134" s="44">
        <v>24124</v>
      </c>
      <c r="H134" s="44">
        <v>165450</v>
      </c>
      <c r="I134" s="44">
        <f t="shared" si="0"/>
        <v>1593600</v>
      </c>
    </row>
    <row r="135" spans="1:9" x14ac:dyDescent="0.2">
      <c r="A135" s="44">
        <v>93400153</v>
      </c>
      <c r="B135" s="44" t="s">
        <v>22</v>
      </c>
      <c r="C135" s="44">
        <v>34</v>
      </c>
      <c r="D135" s="44">
        <v>2</v>
      </c>
      <c r="E135" s="44">
        <v>3222</v>
      </c>
      <c r="F135" s="44">
        <v>45</v>
      </c>
      <c r="G135" s="44">
        <v>25179</v>
      </c>
      <c r="H135" s="44">
        <v>179550</v>
      </c>
      <c r="I135" s="44">
        <f t="shared" si="0"/>
        <v>1759050</v>
      </c>
    </row>
    <row r="136" spans="1:9" x14ac:dyDescent="0.2">
      <c r="A136" s="44">
        <v>93500153</v>
      </c>
      <c r="B136" s="44" t="s">
        <v>22</v>
      </c>
      <c r="C136" s="44">
        <v>35</v>
      </c>
      <c r="D136" s="44">
        <v>2</v>
      </c>
      <c r="E136" s="44">
        <v>3357</v>
      </c>
      <c r="F136" s="44">
        <v>45</v>
      </c>
      <c r="G136" s="44">
        <v>26233</v>
      </c>
      <c r="H136" s="44">
        <v>193650</v>
      </c>
      <c r="I136" s="44">
        <f t="shared" si="0"/>
        <v>1938600</v>
      </c>
    </row>
    <row r="137" spans="1:9" x14ac:dyDescent="0.2">
      <c r="A137" s="44">
        <v>93600153</v>
      </c>
      <c r="B137" s="44" t="s">
        <v>22</v>
      </c>
      <c r="C137" s="44">
        <v>36</v>
      </c>
      <c r="D137" s="44">
        <v>2</v>
      </c>
      <c r="E137" s="44">
        <v>3492</v>
      </c>
      <c r="F137" s="44">
        <v>45</v>
      </c>
      <c r="G137" s="44">
        <v>27288</v>
      </c>
      <c r="H137" s="44">
        <v>207750</v>
      </c>
      <c r="I137" s="44">
        <f t="shared" si="0"/>
        <v>2132250</v>
      </c>
    </row>
    <row r="138" spans="1:9" x14ac:dyDescent="0.2">
      <c r="A138" s="44">
        <v>93700153</v>
      </c>
      <c r="B138" s="44" t="s">
        <v>22</v>
      </c>
      <c r="C138" s="44">
        <v>37</v>
      </c>
      <c r="D138" s="44">
        <v>2</v>
      </c>
      <c r="E138" s="44">
        <v>3645</v>
      </c>
      <c r="F138" s="44">
        <v>45</v>
      </c>
      <c r="G138" s="44">
        <v>28476</v>
      </c>
      <c r="H138" s="44">
        <v>221850</v>
      </c>
      <c r="I138" s="44">
        <f t="shared" si="0"/>
        <v>2340000</v>
      </c>
    </row>
    <row r="139" spans="1:9" x14ac:dyDescent="0.2">
      <c r="A139" s="44">
        <v>93800153</v>
      </c>
      <c r="B139" s="44" t="s">
        <v>22</v>
      </c>
      <c r="C139" s="44">
        <v>38</v>
      </c>
      <c r="D139" s="44">
        <v>2</v>
      </c>
      <c r="E139" s="44">
        <v>3796</v>
      </c>
      <c r="F139" s="44">
        <v>45</v>
      </c>
      <c r="G139" s="44">
        <v>29662</v>
      </c>
      <c r="H139" s="44">
        <v>238950</v>
      </c>
      <c r="I139" s="44">
        <f t="shared" si="0"/>
        <v>2561850</v>
      </c>
    </row>
    <row r="140" spans="1:9" x14ac:dyDescent="0.2">
      <c r="A140" s="44">
        <v>93900153</v>
      </c>
      <c r="B140" s="44" t="s">
        <v>22</v>
      </c>
      <c r="C140" s="44">
        <v>39</v>
      </c>
      <c r="D140" s="44">
        <v>2</v>
      </c>
      <c r="E140" s="44">
        <v>3948</v>
      </c>
      <c r="F140" s="44">
        <v>45</v>
      </c>
      <c r="G140" s="44">
        <v>30849</v>
      </c>
      <c r="H140" s="44">
        <v>256050</v>
      </c>
      <c r="I140" s="44">
        <f t="shared" si="0"/>
        <v>2800800</v>
      </c>
    </row>
    <row r="141" spans="1:9" x14ac:dyDescent="0.2">
      <c r="A141" s="44">
        <v>94000153</v>
      </c>
      <c r="B141" s="44" t="s">
        <v>22</v>
      </c>
      <c r="C141" s="44">
        <v>40</v>
      </c>
      <c r="D141" s="44">
        <v>2</v>
      </c>
      <c r="E141" s="44">
        <v>4099</v>
      </c>
      <c r="F141" s="44">
        <v>45</v>
      </c>
      <c r="G141" s="44">
        <v>32035</v>
      </c>
      <c r="H141" s="44">
        <v>273150</v>
      </c>
      <c r="I141" s="44">
        <f t="shared" si="0"/>
        <v>3056850</v>
      </c>
    </row>
    <row r="142" spans="1:9" x14ac:dyDescent="0.2">
      <c r="A142" s="44">
        <v>94100153</v>
      </c>
      <c r="B142" s="44" t="s">
        <v>22</v>
      </c>
      <c r="C142" s="44">
        <v>41</v>
      </c>
      <c r="D142" s="44">
        <v>2</v>
      </c>
      <c r="E142" s="44">
        <v>4252</v>
      </c>
      <c r="F142" s="44">
        <v>45</v>
      </c>
      <c r="G142" s="44">
        <v>33222</v>
      </c>
      <c r="H142" s="44">
        <v>290250</v>
      </c>
      <c r="I142" s="44">
        <f t="shared" si="0"/>
        <v>3330000</v>
      </c>
    </row>
    <row r="143" spans="1:9" x14ac:dyDescent="0.2">
      <c r="A143" s="44">
        <v>94200153</v>
      </c>
      <c r="B143" s="44" t="s">
        <v>22</v>
      </c>
      <c r="C143" s="44">
        <v>42</v>
      </c>
      <c r="D143" s="44">
        <v>2</v>
      </c>
      <c r="E143" s="44">
        <v>4420</v>
      </c>
      <c r="F143" s="44">
        <v>45</v>
      </c>
      <c r="G143" s="44">
        <v>34540</v>
      </c>
      <c r="H143" s="44">
        <v>310650</v>
      </c>
      <c r="I143" s="44">
        <f t="shared" si="0"/>
        <v>3620250</v>
      </c>
    </row>
    <row r="144" spans="1:9" x14ac:dyDescent="0.2">
      <c r="A144" s="44">
        <v>94300153</v>
      </c>
      <c r="B144" s="44" t="s">
        <v>22</v>
      </c>
      <c r="C144" s="44">
        <v>43</v>
      </c>
      <c r="D144" s="44">
        <v>2</v>
      </c>
      <c r="E144" s="44">
        <v>4590</v>
      </c>
      <c r="F144" s="44">
        <v>45</v>
      </c>
      <c r="G144" s="44">
        <v>35859</v>
      </c>
      <c r="H144" s="44">
        <v>331050</v>
      </c>
      <c r="I144" s="44">
        <f t="shared" si="0"/>
        <v>3930900</v>
      </c>
    </row>
    <row r="145" spans="1:9" x14ac:dyDescent="0.2">
      <c r="A145" s="44">
        <v>94400153</v>
      </c>
      <c r="B145" s="44" t="s">
        <v>22</v>
      </c>
      <c r="C145" s="44">
        <v>44</v>
      </c>
      <c r="D145" s="44">
        <v>2</v>
      </c>
      <c r="E145" s="44">
        <v>4758</v>
      </c>
      <c r="F145" s="44">
        <v>45</v>
      </c>
      <c r="G145" s="44">
        <v>37177</v>
      </c>
      <c r="H145" s="44">
        <v>351450</v>
      </c>
      <c r="I145" s="44">
        <f t="shared" si="0"/>
        <v>4261950</v>
      </c>
    </row>
    <row r="146" spans="1:9" x14ac:dyDescent="0.2">
      <c r="A146" s="44">
        <v>94500153</v>
      </c>
      <c r="B146" s="44" t="s">
        <v>22</v>
      </c>
      <c r="C146" s="44">
        <v>45</v>
      </c>
      <c r="D146" s="44">
        <v>2</v>
      </c>
      <c r="E146" s="44">
        <v>4927</v>
      </c>
      <c r="F146" s="44">
        <v>45</v>
      </c>
      <c r="G146" s="44">
        <v>38496</v>
      </c>
      <c r="H146" s="44">
        <v>371850</v>
      </c>
      <c r="I146" s="44">
        <f t="shared" si="0"/>
        <v>4613400</v>
      </c>
    </row>
    <row r="147" spans="1:9" x14ac:dyDescent="0.2">
      <c r="A147" s="44">
        <v>94600153</v>
      </c>
      <c r="B147" s="44" t="s">
        <v>22</v>
      </c>
      <c r="C147" s="44">
        <v>46</v>
      </c>
      <c r="D147" s="44">
        <v>2</v>
      </c>
      <c r="E147" s="44">
        <v>5095</v>
      </c>
      <c r="F147" s="44">
        <v>45</v>
      </c>
      <c r="G147" s="44">
        <v>39813</v>
      </c>
      <c r="H147" s="44">
        <v>395850</v>
      </c>
      <c r="I147" s="44">
        <f t="shared" si="0"/>
        <v>4985250</v>
      </c>
    </row>
    <row r="148" spans="1:9" x14ac:dyDescent="0.2">
      <c r="A148" s="44">
        <v>94700153</v>
      </c>
      <c r="B148" s="44" t="s">
        <v>22</v>
      </c>
      <c r="C148" s="44">
        <v>47</v>
      </c>
      <c r="D148" s="44">
        <v>2</v>
      </c>
      <c r="E148" s="44">
        <v>5281</v>
      </c>
      <c r="F148" s="44">
        <v>45</v>
      </c>
      <c r="G148" s="44">
        <v>41263</v>
      </c>
      <c r="H148" s="44">
        <v>419850</v>
      </c>
      <c r="I148" s="44">
        <f t="shared" si="0"/>
        <v>5381100</v>
      </c>
    </row>
    <row r="149" spans="1:9" x14ac:dyDescent="0.2">
      <c r="A149" s="44">
        <v>94800153</v>
      </c>
      <c r="B149" s="44" t="s">
        <v>22</v>
      </c>
      <c r="C149" s="44">
        <v>48</v>
      </c>
      <c r="D149" s="44">
        <v>2</v>
      </c>
      <c r="E149" s="44">
        <v>5467</v>
      </c>
      <c r="F149" s="44">
        <v>45</v>
      </c>
      <c r="G149" s="44">
        <v>42714</v>
      </c>
      <c r="H149" s="44">
        <v>443850</v>
      </c>
      <c r="I149" s="44">
        <f t="shared" si="0"/>
        <v>5800950</v>
      </c>
    </row>
    <row r="150" spans="1:9" x14ac:dyDescent="0.2">
      <c r="A150" s="44">
        <v>94900153</v>
      </c>
      <c r="B150" s="44" t="s">
        <v>22</v>
      </c>
      <c r="C150" s="44">
        <v>49</v>
      </c>
      <c r="D150" s="44">
        <v>2</v>
      </c>
      <c r="E150" s="44">
        <v>5652</v>
      </c>
      <c r="F150" s="44">
        <v>45</v>
      </c>
      <c r="G150" s="44">
        <v>44163</v>
      </c>
      <c r="H150" s="44">
        <v>467850</v>
      </c>
      <c r="I150" s="44">
        <f t="shared" si="0"/>
        <v>6244800</v>
      </c>
    </row>
    <row r="151" spans="1:9" x14ac:dyDescent="0.2">
      <c r="A151" s="44">
        <v>95000153</v>
      </c>
      <c r="B151" s="44" t="s">
        <v>22</v>
      </c>
      <c r="C151" s="44">
        <v>50</v>
      </c>
      <c r="D151" s="44">
        <v>2</v>
      </c>
      <c r="E151" s="44">
        <v>5838</v>
      </c>
      <c r="F151" s="44">
        <v>45</v>
      </c>
      <c r="G151" s="44">
        <v>45615</v>
      </c>
      <c r="H151" s="44">
        <v>495750</v>
      </c>
      <c r="I151" s="44">
        <f t="shared" si="0"/>
        <v>6712650</v>
      </c>
    </row>
    <row r="152" spans="1:9" x14ac:dyDescent="0.2">
      <c r="A152" s="44">
        <v>90100154</v>
      </c>
      <c r="B152" s="44" t="s">
        <v>22</v>
      </c>
      <c r="C152" s="44">
        <v>1</v>
      </c>
      <c r="D152" s="44">
        <v>2</v>
      </c>
      <c r="E152" s="44">
        <v>960</v>
      </c>
      <c r="F152" s="44">
        <v>45</v>
      </c>
      <c r="G152" s="44">
        <v>7500</v>
      </c>
      <c r="H152" s="44">
        <v>3948</v>
      </c>
      <c r="I152" s="44">
        <v>0</v>
      </c>
    </row>
    <row r="153" spans="1:9" x14ac:dyDescent="0.2">
      <c r="A153" s="44">
        <v>90200154</v>
      </c>
      <c r="B153" s="44" t="s">
        <v>22</v>
      </c>
      <c r="C153" s="44">
        <v>2</v>
      </c>
      <c r="D153" s="44">
        <v>2</v>
      </c>
      <c r="E153" s="44">
        <v>1020</v>
      </c>
      <c r="F153" s="44">
        <v>45</v>
      </c>
      <c r="G153" s="44">
        <v>7968</v>
      </c>
      <c r="H153" s="44">
        <v>5528</v>
      </c>
      <c r="I153" s="44">
        <f t="shared" si="0"/>
        <v>3948</v>
      </c>
    </row>
    <row r="154" spans="1:9" x14ac:dyDescent="0.2">
      <c r="A154" s="44">
        <v>90300154</v>
      </c>
      <c r="B154" s="44" t="s">
        <v>22</v>
      </c>
      <c r="C154" s="44">
        <v>3</v>
      </c>
      <c r="D154" s="44">
        <v>2</v>
      </c>
      <c r="E154" s="44">
        <v>1080</v>
      </c>
      <c r="F154" s="44">
        <v>45</v>
      </c>
      <c r="G154" s="44">
        <v>8437</v>
      </c>
      <c r="H154" s="44">
        <v>7107</v>
      </c>
      <c r="I154" s="44">
        <f t="shared" si="0"/>
        <v>9476</v>
      </c>
    </row>
    <row r="155" spans="1:9" x14ac:dyDescent="0.2">
      <c r="A155" s="44">
        <v>90400154</v>
      </c>
      <c r="B155" s="44" t="s">
        <v>22</v>
      </c>
      <c r="C155" s="44">
        <v>4</v>
      </c>
      <c r="D155" s="44">
        <v>2</v>
      </c>
      <c r="E155" s="44">
        <v>1140</v>
      </c>
      <c r="F155" s="44">
        <v>45</v>
      </c>
      <c r="G155" s="44">
        <v>8905</v>
      </c>
      <c r="H155" s="44">
        <v>8687</v>
      </c>
      <c r="I155" s="44">
        <f t="shared" si="0"/>
        <v>16583</v>
      </c>
    </row>
    <row r="156" spans="1:9" x14ac:dyDescent="0.2">
      <c r="A156" s="44">
        <v>90500154</v>
      </c>
      <c r="B156" s="44" t="s">
        <v>22</v>
      </c>
      <c r="C156" s="44">
        <v>5</v>
      </c>
      <c r="D156" s="44">
        <v>2</v>
      </c>
      <c r="E156" s="44">
        <v>1200</v>
      </c>
      <c r="F156" s="44">
        <v>45</v>
      </c>
      <c r="G156" s="44">
        <v>9375</v>
      </c>
      <c r="H156" s="44">
        <v>10266</v>
      </c>
      <c r="I156" s="44">
        <f t="shared" si="0"/>
        <v>25270</v>
      </c>
    </row>
    <row r="157" spans="1:9" x14ac:dyDescent="0.2">
      <c r="A157" s="44">
        <v>90600154</v>
      </c>
      <c r="B157" s="44" t="s">
        <v>22</v>
      </c>
      <c r="C157" s="44">
        <v>6</v>
      </c>
      <c r="D157" s="44">
        <v>2</v>
      </c>
      <c r="E157" s="44">
        <v>1260</v>
      </c>
      <c r="F157" s="44">
        <v>45</v>
      </c>
      <c r="G157" s="44">
        <v>9843</v>
      </c>
      <c r="H157" s="44">
        <v>12899</v>
      </c>
      <c r="I157" s="44">
        <f t="shared" si="0"/>
        <v>35536</v>
      </c>
    </row>
    <row r="158" spans="1:9" x14ac:dyDescent="0.2">
      <c r="A158" s="44">
        <v>90700154</v>
      </c>
      <c r="B158" s="44" t="s">
        <v>22</v>
      </c>
      <c r="C158" s="44">
        <v>7</v>
      </c>
      <c r="D158" s="44">
        <v>2</v>
      </c>
      <c r="E158" s="44">
        <v>1350</v>
      </c>
      <c r="F158" s="44">
        <v>45</v>
      </c>
      <c r="G158" s="44">
        <v>10546</v>
      </c>
      <c r="H158" s="44">
        <v>15531</v>
      </c>
      <c r="I158" s="44">
        <f t="shared" si="0"/>
        <v>48435</v>
      </c>
    </row>
    <row r="159" spans="1:9" x14ac:dyDescent="0.2">
      <c r="A159" s="44">
        <v>90800154</v>
      </c>
      <c r="B159" s="44" t="s">
        <v>22</v>
      </c>
      <c r="C159" s="44">
        <v>8</v>
      </c>
      <c r="D159" s="44">
        <v>2</v>
      </c>
      <c r="E159" s="44">
        <v>1440</v>
      </c>
      <c r="F159" s="44">
        <v>45</v>
      </c>
      <c r="G159" s="44">
        <v>11250</v>
      </c>
      <c r="H159" s="44">
        <v>18164</v>
      </c>
      <c r="I159" s="44">
        <f t="shared" si="0"/>
        <v>63966</v>
      </c>
    </row>
    <row r="160" spans="1:9" x14ac:dyDescent="0.2">
      <c r="A160" s="44">
        <v>90900154</v>
      </c>
      <c r="B160" s="44" t="s">
        <v>22</v>
      </c>
      <c r="C160" s="44">
        <v>9</v>
      </c>
      <c r="D160" s="44">
        <v>2</v>
      </c>
      <c r="E160" s="44">
        <v>1530</v>
      </c>
      <c r="F160" s="44">
        <v>45</v>
      </c>
      <c r="G160" s="44">
        <v>11952</v>
      </c>
      <c r="H160" s="44">
        <v>20796</v>
      </c>
      <c r="I160" s="44">
        <f t="shared" si="0"/>
        <v>82130</v>
      </c>
    </row>
    <row r="161" spans="1:9" x14ac:dyDescent="0.2">
      <c r="A161" s="44">
        <v>91000154</v>
      </c>
      <c r="B161" s="44" t="s">
        <v>22</v>
      </c>
      <c r="C161" s="44">
        <v>10</v>
      </c>
      <c r="D161" s="44">
        <v>2</v>
      </c>
      <c r="E161" s="44">
        <v>1620</v>
      </c>
      <c r="F161" s="44">
        <v>45</v>
      </c>
      <c r="G161" s="44">
        <v>12655</v>
      </c>
      <c r="H161" s="44">
        <v>25008</v>
      </c>
      <c r="I161" s="44">
        <f t="shared" si="0"/>
        <v>102926</v>
      </c>
    </row>
    <row r="162" spans="1:9" x14ac:dyDescent="0.2">
      <c r="A162" s="44">
        <v>91100154</v>
      </c>
      <c r="B162" s="44" t="s">
        <v>22</v>
      </c>
      <c r="C162" s="44">
        <v>11</v>
      </c>
      <c r="D162" s="44">
        <v>2</v>
      </c>
      <c r="E162" s="44">
        <v>1710</v>
      </c>
      <c r="F162" s="44">
        <v>45</v>
      </c>
      <c r="G162" s="44">
        <v>13359</v>
      </c>
      <c r="H162" s="44">
        <v>29220</v>
      </c>
      <c r="I162" s="44">
        <f t="shared" si="0"/>
        <v>127934</v>
      </c>
    </row>
    <row r="163" spans="1:9" x14ac:dyDescent="0.2">
      <c r="A163" s="44">
        <v>91200154</v>
      </c>
      <c r="B163" s="44" t="s">
        <v>22</v>
      </c>
      <c r="C163" s="44">
        <v>12</v>
      </c>
      <c r="D163" s="44">
        <v>2</v>
      </c>
      <c r="E163" s="44">
        <v>1830</v>
      </c>
      <c r="F163" s="44">
        <v>45</v>
      </c>
      <c r="G163" s="44">
        <v>14296</v>
      </c>
      <c r="H163" s="44">
        <v>33432</v>
      </c>
      <c r="I163" s="44">
        <f t="shared" si="0"/>
        <v>157154</v>
      </c>
    </row>
    <row r="164" spans="1:9" x14ac:dyDescent="0.2">
      <c r="A164" s="44">
        <v>91300154</v>
      </c>
      <c r="B164" s="44" t="s">
        <v>22</v>
      </c>
      <c r="C164" s="44">
        <v>13</v>
      </c>
      <c r="D164" s="44">
        <v>2</v>
      </c>
      <c r="E164" s="44">
        <v>1950</v>
      </c>
      <c r="F164" s="44">
        <v>45</v>
      </c>
      <c r="G164" s="44">
        <v>15234</v>
      </c>
      <c r="H164" s="44">
        <v>37644</v>
      </c>
      <c r="I164" s="44">
        <f t="shared" si="0"/>
        <v>190586</v>
      </c>
    </row>
    <row r="165" spans="1:9" x14ac:dyDescent="0.2">
      <c r="A165" s="44">
        <v>91400154</v>
      </c>
      <c r="B165" s="44" t="s">
        <v>22</v>
      </c>
      <c r="C165" s="44">
        <v>14</v>
      </c>
      <c r="D165" s="44">
        <v>2</v>
      </c>
      <c r="E165" s="44">
        <v>2070</v>
      </c>
      <c r="F165" s="44">
        <v>45</v>
      </c>
      <c r="G165" s="44">
        <v>16171</v>
      </c>
      <c r="H165" s="44">
        <v>43962</v>
      </c>
      <c r="I165" s="44">
        <f t="shared" si="0"/>
        <v>228230</v>
      </c>
    </row>
    <row r="166" spans="1:9" x14ac:dyDescent="0.2">
      <c r="A166" s="44">
        <v>91500154</v>
      </c>
      <c r="B166" s="44" t="s">
        <v>22</v>
      </c>
      <c r="C166" s="44">
        <v>15</v>
      </c>
      <c r="D166" s="44">
        <v>2</v>
      </c>
      <c r="E166" s="44">
        <v>2190</v>
      </c>
      <c r="F166" s="44">
        <v>45</v>
      </c>
      <c r="G166" s="44">
        <v>17109</v>
      </c>
      <c r="H166" s="44">
        <v>50280</v>
      </c>
      <c r="I166" s="44">
        <f t="shared" si="0"/>
        <v>272192</v>
      </c>
    </row>
    <row r="167" spans="1:9" x14ac:dyDescent="0.2">
      <c r="A167" s="44">
        <v>91600154</v>
      </c>
      <c r="B167" s="44" t="s">
        <v>22</v>
      </c>
      <c r="C167" s="44">
        <v>16</v>
      </c>
      <c r="D167" s="44">
        <v>2</v>
      </c>
      <c r="E167" s="44">
        <v>2310</v>
      </c>
      <c r="F167" s="44">
        <v>45</v>
      </c>
      <c r="G167" s="44">
        <v>18046</v>
      </c>
      <c r="H167" s="44">
        <v>56598</v>
      </c>
      <c r="I167" s="44">
        <f t="shared" si="0"/>
        <v>322472</v>
      </c>
    </row>
    <row r="168" spans="1:9" x14ac:dyDescent="0.2">
      <c r="A168" s="44">
        <v>91700154</v>
      </c>
      <c r="B168" s="44" t="s">
        <v>22</v>
      </c>
      <c r="C168" s="44">
        <v>17</v>
      </c>
      <c r="D168" s="44">
        <v>2</v>
      </c>
      <c r="E168" s="44">
        <v>2460</v>
      </c>
      <c r="F168" s="44">
        <v>45</v>
      </c>
      <c r="G168" s="44">
        <v>19218</v>
      </c>
      <c r="H168" s="44">
        <v>62916</v>
      </c>
      <c r="I168" s="44">
        <f t="shared" ref="I168:I231" si="1">H167+I167</f>
        <v>379070</v>
      </c>
    </row>
    <row r="169" spans="1:9" x14ac:dyDescent="0.2">
      <c r="A169" s="44">
        <v>91800154</v>
      </c>
      <c r="B169" s="44" t="s">
        <v>22</v>
      </c>
      <c r="C169" s="44">
        <v>18</v>
      </c>
      <c r="D169" s="44">
        <v>2</v>
      </c>
      <c r="E169" s="44">
        <v>2610</v>
      </c>
      <c r="F169" s="44">
        <v>45</v>
      </c>
      <c r="G169" s="44">
        <v>20389</v>
      </c>
      <c r="H169" s="44">
        <v>71867</v>
      </c>
      <c r="I169" s="44">
        <f t="shared" si="1"/>
        <v>441986</v>
      </c>
    </row>
    <row r="170" spans="1:9" x14ac:dyDescent="0.2">
      <c r="A170" s="44">
        <v>91900154</v>
      </c>
      <c r="B170" s="44" t="s">
        <v>22</v>
      </c>
      <c r="C170" s="44">
        <v>19</v>
      </c>
      <c r="D170" s="44">
        <v>2</v>
      </c>
      <c r="E170" s="44">
        <v>2760</v>
      </c>
      <c r="F170" s="44">
        <v>45</v>
      </c>
      <c r="G170" s="44">
        <v>21562</v>
      </c>
      <c r="H170" s="44">
        <v>80817</v>
      </c>
      <c r="I170" s="44">
        <f t="shared" si="1"/>
        <v>513853</v>
      </c>
    </row>
    <row r="171" spans="1:9" x14ac:dyDescent="0.2">
      <c r="A171" s="44">
        <v>92000154</v>
      </c>
      <c r="B171" s="44" t="s">
        <v>22</v>
      </c>
      <c r="C171" s="44">
        <v>20</v>
      </c>
      <c r="D171" s="44">
        <v>2</v>
      </c>
      <c r="E171" s="44">
        <v>2910</v>
      </c>
      <c r="F171" s="44">
        <v>45</v>
      </c>
      <c r="G171" s="44">
        <v>22734</v>
      </c>
      <c r="H171" s="44">
        <v>89768</v>
      </c>
      <c r="I171" s="44">
        <f t="shared" si="1"/>
        <v>594670</v>
      </c>
    </row>
    <row r="172" spans="1:9" x14ac:dyDescent="0.2">
      <c r="A172" s="44">
        <v>92100154</v>
      </c>
      <c r="B172" s="44" t="s">
        <v>22</v>
      </c>
      <c r="C172" s="44">
        <v>21</v>
      </c>
      <c r="D172" s="44">
        <v>2</v>
      </c>
      <c r="E172" s="44">
        <v>3060</v>
      </c>
      <c r="F172" s="44">
        <v>45</v>
      </c>
      <c r="G172" s="44">
        <v>23905</v>
      </c>
      <c r="H172" s="44">
        <v>98718</v>
      </c>
      <c r="I172" s="44">
        <f t="shared" si="1"/>
        <v>684438</v>
      </c>
    </row>
    <row r="173" spans="1:9" x14ac:dyDescent="0.2">
      <c r="A173" s="44">
        <v>92200154</v>
      </c>
      <c r="B173" s="44" t="s">
        <v>22</v>
      </c>
      <c r="C173" s="44">
        <v>22</v>
      </c>
      <c r="D173" s="44">
        <v>2</v>
      </c>
      <c r="E173" s="44">
        <v>3240</v>
      </c>
      <c r="F173" s="44">
        <v>45</v>
      </c>
      <c r="G173" s="44">
        <v>25312</v>
      </c>
      <c r="H173" s="44">
        <v>110828</v>
      </c>
      <c r="I173" s="44">
        <f t="shared" si="1"/>
        <v>783156</v>
      </c>
    </row>
    <row r="174" spans="1:9" x14ac:dyDescent="0.2">
      <c r="A174" s="44">
        <v>92300154</v>
      </c>
      <c r="B174" s="44" t="s">
        <v>22</v>
      </c>
      <c r="C174" s="44">
        <v>23</v>
      </c>
      <c r="D174" s="44">
        <v>2</v>
      </c>
      <c r="E174" s="44">
        <v>3420</v>
      </c>
      <c r="F174" s="44">
        <v>45</v>
      </c>
      <c r="G174" s="44">
        <v>26718</v>
      </c>
      <c r="H174" s="44">
        <v>122937</v>
      </c>
      <c r="I174" s="44">
        <f t="shared" si="1"/>
        <v>893984</v>
      </c>
    </row>
    <row r="175" spans="1:9" x14ac:dyDescent="0.2">
      <c r="A175" s="44">
        <v>92400154</v>
      </c>
      <c r="B175" s="44" t="s">
        <v>22</v>
      </c>
      <c r="C175" s="44">
        <v>24</v>
      </c>
      <c r="D175" s="44">
        <v>2</v>
      </c>
      <c r="E175" s="44">
        <v>3600</v>
      </c>
      <c r="F175" s="44">
        <v>45</v>
      </c>
      <c r="G175" s="44">
        <v>28125</v>
      </c>
      <c r="H175" s="44">
        <v>135047</v>
      </c>
      <c r="I175" s="44">
        <f t="shared" si="1"/>
        <v>1016921</v>
      </c>
    </row>
    <row r="176" spans="1:9" x14ac:dyDescent="0.2">
      <c r="A176" s="44">
        <v>92500154</v>
      </c>
      <c r="B176" s="44" t="s">
        <v>22</v>
      </c>
      <c r="C176" s="44">
        <v>25</v>
      </c>
      <c r="D176" s="44">
        <v>2</v>
      </c>
      <c r="E176" s="44">
        <v>3780</v>
      </c>
      <c r="F176" s="44">
        <v>45</v>
      </c>
      <c r="G176" s="44">
        <v>29530</v>
      </c>
      <c r="H176" s="44">
        <v>147156</v>
      </c>
      <c r="I176" s="44">
        <f t="shared" si="1"/>
        <v>1151968</v>
      </c>
    </row>
    <row r="177" spans="1:9" x14ac:dyDescent="0.2">
      <c r="A177" s="44">
        <v>92600154</v>
      </c>
      <c r="B177" s="44" t="s">
        <v>22</v>
      </c>
      <c r="C177" s="44">
        <v>26</v>
      </c>
      <c r="D177" s="44">
        <v>2</v>
      </c>
      <c r="E177" s="44">
        <v>3960</v>
      </c>
      <c r="F177" s="44">
        <v>45</v>
      </c>
      <c r="G177" s="44">
        <v>30937</v>
      </c>
      <c r="H177" s="44">
        <v>162951</v>
      </c>
      <c r="I177" s="44">
        <f t="shared" si="1"/>
        <v>1299124</v>
      </c>
    </row>
    <row r="178" spans="1:9" x14ac:dyDescent="0.2">
      <c r="A178" s="44">
        <v>92700154</v>
      </c>
      <c r="B178" s="44" t="s">
        <v>22</v>
      </c>
      <c r="C178" s="44">
        <v>27</v>
      </c>
      <c r="D178" s="44">
        <v>2</v>
      </c>
      <c r="E178" s="44">
        <v>4170</v>
      </c>
      <c r="F178" s="44">
        <v>45</v>
      </c>
      <c r="G178" s="44">
        <v>32577</v>
      </c>
      <c r="H178" s="44">
        <v>178746</v>
      </c>
      <c r="I178" s="44">
        <f t="shared" si="1"/>
        <v>1462075</v>
      </c>
    </row>
    <row r="179" spans="1:9" x14ac:dyDescent="0.2">
      <c r="A179" s="44">
        <v>92800154</v>
      </c>
      <c r="B179" s="44" t="s">
        <v>22</v>
      </c>
      <c r="C179" s="44">
        <v>28</v>
      </c>
      <c r="D179" s="44">
        <v>2</v>
      </c>
      <c r="E179" s="44">
        <v>4380</v>
      </c>
      <c r="F179" s="44">
        <v>45</v>
      </c>
      <c r="G179" s="44">
        <v>34218</v>
      </c>
      <c r="H179" s="44">
        <v>194541</v>
      </c>
      <c r="I179" s="44">
        <f t="shared" si="1"/>
        <v>1640821</v>
      </c>
    </row>
    <row r="180" spans="1:9" x14ac:dyDescent="0.2">
      <c r="A180" s="44">
        <v>92900154</v>
      </c>
      <c r="B180" s="44" t="s">
        <v>22</v>
      </c>
      <c r="C180" s="44">
        <v>29</v>
      </c>
      <c r="D180" s="44">
        <v>2</v>
      </c>
      <c r="E180" s="44">
        <v>4590</v>
      </c>
      <c r="F180" s="44">
        <v>45</v>
      </c>
      <c r="G180" s="44">
        <v>35859</v>
      </c>
      <c r="H180" s="44">
        <v>210336</v>
      </c>
      <c r="I180" s="44">
        <f t="shared" si="1"/>
        <v>1835362</v>
      </c>
    </row>
    <row r="181" spans="1:9" x14ac:dyDescent="0.2">
      <c r="A181" s="44">
        <v>93000154</v>
      </c>
      <c r="B181" s="44" t="s">
        <v>22</v>
      </c>
      <c r="C181" s="44">
        <v>30</v>
      </c>
      <c r="D181" s="44">
        <v>2</v>
      </c>
      <c r="E181" s="44">
        <v>4800</v>
      </c>
      <c r="F181" s="44">
        <v>45</v>
      </c>
      <c r="G181" s="44">
        <v>37500</v>
      </c>
      <c r="H181" s="44">
        <v>230343</v>
      </c>
      <c r="I181" s="44">
        <f t="shared" si="1"/>
        <v>2045698</v>
      </c>
    </row>
    <row r="182" spans="1:9" x14ac:dyDescent="0.2">
      <c r="A182" s="44">
        <v>93100154</v>
      </c>
      <c r="B182" s="44" t="s">
        <v>22</v>
      </c>
      <c r="C182" s="44">
        <v>31</v>
      </c>
      <c r="D182" s="44">
        <v>2</v>
      </c>
      <c r="E182" s="44">
        <v>5010</v>
      </c>
      <c r="F182" s="44">
        <v>45</v>
      </c>
      <c r="G182" s="44">
        <v>39139</v>
      </c>
      <c r="H182" s="44">
        <v>250350</v>
      </c>
      <c r="I182" s="44">
        <f t="shared" si="1"/>
        <v>2276041</v>
      </c>
    </row>
    <row r="183" spans="1:9" x14ac:dyDescent="0.2">
      <c r="A183" s="44">
        <v>93200154</v>
      </c>
      <c r="B183" s="44" t="s">
        <v>22</v>
      </c>
      <c r="C183" s="44">
        <v>32</v>
      </c>
      <c r="D183" s="44">
        <v>2</v>
      </c>
      <c r="E183" s="44">
        <v>5250</v>
      </c>
      <c r="F183" s="44">
        <v>45</v>
      </c>
      <c r="G183" s="44">
        <v>41014</v>
      </c>
      <c r="H183" s="44">
        <v>270357</v>
      </c>
      <c r="I183" s="44">
        <f t="shared" si="1"/>
        <v>2526391</v>
      </c>
    </row>
    <row r="184" spans="1:9" x14ac:dyDescent="0.2">
      <c r="A184" s="44">
        <v>93300154</v>
      </c>
      <c r="B184" s="44" t="s">
        <v>22</v>
      </c>
      <c r="C184" s="44">
        <v>33</v>
      </c>
      <c r="D184" s="44">
        <v>2</v>
      </c>
      <c r="E184" s="44">
        <v>5490</v>
      </c>
      <c r="F184" s="44">
        <v>45</v>
      </c>
      <c r="G184" s="44">
        <v>42889</v>
      </c>
      <c r="H184" s="44">
        <v>290364</v>
      </c>
      <c r="I184" s="44">
        <f t="shared" si="1"/>
        <v>2796748</v>
      </c>
    </row>
    <row r="185" spans="1:9" x14ac:dyDescent="0.2">
      <c r="A185" s="44">
        <v>93400154</v>
      </c>
      <c r="B185" s="44" t="s">
        <v>22</v>
      </c>
      <c r="C185" s="44">
        <v>34</v>
      </c>
      <c r="D185" s="44">
        <v>2</v>
      </c>
      <c r="E185" s="44">
        <v>5730</v>
      </c>
      <c r="F185" s="44">
        <v>45</v>
      </c>
      <c r="G185" s="44">
        <v>44764</v>
      </c>
      <c r="H185" s="44">
        <v>315110</v>
      </c>
      <c r="I185" s="44">
        <f t="shared" si="1"/>
        <v>3087112</v>
      </c>
    </row>
    <row r="186" spans="1:9" x14ac:dyDescent="0.2">
      <c r="A186" s="44">
        <v>93500154</v>
      </c>
      <c r="B186" s="44" t="s">
        <v>22</v>
      </c>
      <c r="C186" s="44">
        <v>35</v>
      </c>
      <c r="D186" s="44">
        <v>2</v>
      </c>
      <c r="E186" s="44">
        <v>5970</v>
      </c>
      <c r="F186" s="44">
        <v>45</v>
      </c>
      <c r="G186" s="44">
        <v>46639</v>
      </c>
      <c r="H186" s="44">
        <v>339855</v>
      </c>
      <c r="I186" s="44">
        <f t="shared" si="1"/>
        <v>3402222</v>
      </c>
    </row>
    <row r="187" spans="1:9" x14ac:dyDescent="0.2">
      <c r="A187" s="44">
        <v>93600154</v>
      </c>
      <c r="B187" s="44" t="s">
        <v>22</v>
      </c>
      <c r="C187" s="44">
        <v>36</v>
      </c>
      <c r="D187" s="44">
        <v>2</v>
      </c>
      <c r="E187" s="44">
        <v>6210</v>
      </c>
      <c r="F187" s="44">
        <v>45</v>
      </c>
      <c r="G187" s="44">
        <v>48514</v>
      </c>
      <c r="H187" s="44">
        <v>364601</v>
      </c>
      <c r="I187" s="44">
        <f t="shared" si="1"/>
        <v>3742077</v>
      </c>
    </row>
    <row r="188" spans="1:9" x14ac:dyDescent="0.2">
      <c r="A188" s="44">
        <v>93700154</v>
      </c>
      <c r="B188" s="44" t="s">
        <v>22</v>
      </c>
      <c r="C188" s="44">
        <v>37</v>
      </c>
      <c r="D188" s="44">
        <v>2</v>
      </c>
      <c r="E188" s="44">
        <v>6480</v>
      </c>
      <c r="F188" s="44">
        <v>45</v>
      </c>
      <c r="G188" s="44">
        <v>50625</v>
      </c>
      <c r="H188" s="44">
        <v>389346</v>
      </c>
      <c r="I188" s="44">
        <f t="shared" si="1"/>
        <v>4106678</v>
      </c>
    </row>
    <row r="189" spans="1:9" x14ac:dyDescent="0.2">
      <c r="A189" s="44">
        <v>93800154</v>
      </c>
      <c r="B189" s="44" t="s">
        <v>22</v>
      </c>
      <c r="C189" s="44">
        <v>38</v>
      </c>
      <c r="D189" s="44">
        <v>2</v>
      </c>
      <c r="E189" s="44">
        <v>6750</v>
      </c>
      <c r="F189" s="44">
        <v>45</v>
      </c>
      <c r="G189" s="44">
        <v>52734</v>
      </c>
      <c r="H189" s="44">
        <v>419357</v>
      </c>
      <c r="I189" s="44">
        <f t="shared" si="1"/>
        <v>4496024</v>
      </c>
    </row>
    <row r="190" spans="1:9" x14ac:dyDescent="0.2">
      <c r="A190" s="44">
        <v>93900154</v>
      </c>
      <c r="B190" s="44" t="s">
        <v>22</v>
      </c>
      <c r="C190" s="44">
        <v>39</v>
      </c>
      <c r="D190" s="44">
        <v>2</v>
      </c>
      <c r="E190" s="44">
        <v>7020</v>
      </c>
      <c r="F190" s="44">
        <v>45</v>
      </c>
      <c r="G190" s="44">
        <v>54843</v>
      </c>
      <c r="H190" s="44">
        <v>449367</v>
      </c>
      <c r="I190" s="44">
        <f t="shared" si="1"/>
        <v>4915381</v>
      </c>
    </row>
    <row r="191" spans="1:9" x14ac:dyDescent="0.2">
      <c r="A191" s="44">
        <v>94000154</v>
      </c>
      <c r="B191" s="44" t="s">
        <v>22</v>
      </c>
      <c r="C191" s="44">
        <v>40</v>
      </c>
      <c r="D191" s="44">
        <v>2</v>
      </c>
      <c r="E191" s="44">
        <v>7290</v>
      </c>
      <c r="F191" s="44">
        <v>45</v>
      </c>
      <c r="G191" s="44">
        <v>56952</v>
      </c>
      <c r="H191" s="44">
        <v>479378</v>
      </c>
      <c r="I191" s="44">
        <f t="shared" si="1"/>
        <v>5364748</v>
      </c>
    </row>
    <row r="192" spans="1:9" x14ac:dyDescent="0.2">
      <c r="A192" s="44">
        <v>94100154</v>
      </c>
      <c r="B192" s="44" t="s">
        <v>22</v>
      </c>
      <c r="C192" s="44">
        <v>41</v>
      </c>
      <c r="D192" s="44">
        <v>2</v>
      </c>
      <c r="E192" s="44">
        <v>7560</v>
      </c>
      <c r="F192" s="44">
        <v>45</v>
      </c>
      <c r="G192" s="44">
        <v>59062</v>
      </c>
      <c r="H192" s="44">
        <v>509388</v>
      </c>
      <c r="I192" s="44">
        <f t="shared" si="1"/>
        <v>5844126</v>
      </c>
    </row>
    <row r="193" spans="1:9" x14ac:dyDescent="0.2">
      <c r="A193" s="44">
        <v>94200154</v>
      </c>
      <c r="B193" s="44" t="s">
        <v>22</v>
      </c>
      <c r="C193" s="44">
        <v>42</v>
      </c>
      <c r="D193" s="44">
        <v>2</v>
      </c>
      <c r="E193" s="44">
        <v>7860</v>
      </c>
      <c r="F193" s="44">
        <v>45</v>
      </c>
      <c r="G193" s="44">
        <v>61405</v>
      </c>
      <c r="H193" s="44">
        <v>545190</v>
      </c>
      <c r="I193" s="44">
        <f t="shared" si="1"/>
        <v>6353514</v>
      </c>
    </row>
    <row r="194" spans="1:9" x14ac:dyDescent="0.2">
      <c r="A194" s="44">
        <v>94300154</v>
      </c>
      <c r="B194" s="44" t="s">
        <v>22</v>
      </c>
      <c r="C194" s="44">
        <v>43</v>
      </c>
      <c r="D194" s="44">
        <v>2</v>
      </c>
      <c r="E194" s="44">
        <v>8160</v>
      </c>
      <c r="F194" s="44">
        <v>45</v>
      </c>
      <c r="G194" s="44">
        <v>63750</v>
      </c>
      <c r="H194" s="44">
        <v>580992</v>
      </c>
      <c r="I194" s="44">
        <f t="shared" si="1"/>
        <v>6898704</v>
      </c>
    </row>
    <row r="195" spans="1:9" x14ac:dyDescent="0.2">
      <c r="A195" s="44">
        <v>94400154</v>
      </c>
      <c r="B195" s="44" t="s">
        <v>22</v>
      </c>
      <c r="C195" s="44">
        <v>44</v>
      </c>
      <c r="D195" s="44">
        <v>2</v>
      </c>
      <c r="E195" s="44">
        <v>8460</v>
      </c>
      <c r="F195" s="44">
        <v>45</v>
      </c>
      <c r="G195" s="44">
        <v>66093</v>
      </c>
      <c r="H195" s="44">
        <v>616794</v>
      </c>
      <c r="I195" s="44">
        <f t="shared" si="1"/>
        <v>7479696</v>
      </c>
    </row>
    <row r="196" spans="1:9" x14ac:dyDescent="0.2">
      <c r="A196" s="44">
        <v>94500154</v>
      </c>
      <c r="B196" s="44" t="s">
        <v>22</v>
      </c>
      <c r="C196" s="44">
        <v>45</v>
      </c>
      <c r="D196" s="44">
        <v>2</v>
      </c>
      <c r="E196" s="44">
        <v>8760</v>
      </c>
      <c r="F196" s="44">
        <v>45</v>
      </c>
      <c r="G196" s="44">
        <v>68437</v>
      </c>
      <c r="H196" s="44">
        <v>652596</v>
      </c>
      <c r="I196" s="44">
        <f t="shared" si="1"/>
        <v>8096490</v>
      </c>
    </row>
    <row r="197" spans="1:9" x14ac:dyDescent="0.2">
      <c r="A197" s="44">
        <v>94600154</v>
      </c>
      <c r="B197" s="44" t="s">
        <v>22</v>
      </c>
      <c r="C197" s="44">
        <v>46</v>
      </c>
      <c r="D197" s="44">
        <v>2</v>
      </c>
      <c r="E197" s="44">
        <v>9060</v>
      </c>
      <c r="F197" s="44">
        <v>45</v>
      </c>
      <c r="G197" s="44">
        <v>70780</v>
      </c>
      <c r="H197" s="44">
        <v>694716</v>
      </c>
      <c r="I197" s="44">
        <f t="shared" si="1"/>
        <v>8749086</v>
      </c>
    </row>
    <row r="198" spans="1:9" x14ac:dyDescent="0.2">
      <c r="A198" s="44">
        <v>94700154</v>
      </c>
      <c r="B198" s="44" t="s">
        <v>22</v>
      </c>
      <c r="C198" s="44">
        <v>47</v>
      </c>
      <c r="D198" s="44">
        <v>2</v>
      </c>
      <c r="E198" s="44">
        <v>9390</v>
      </c>
      <c r="F198" s="44">
        <v>45</v>
      </c>
      <c r="G198" s="44">
        <v>73359</v>
      </c>
      <c r="H198" s="44">
        <v>736836</v>
      </c>
      <c r="I198" s="44">
        <f t="shared" si="1"/>
        <v>9443802</v>
      </c>
    </row>
    <row r="199" spans="1:9" x14ac:dyDescent="0.2">
      <c r="A199" s="44">
        <v>94800154</v>
      </c>
      <c r="B199" s="44" t="s">
        <v>22</v>
      </c>
      <c r="C199" s="44">
        <v>48</v>
      </c>
      <c r="D199" s="44">
        <v>2</v>
      </c>
      <c r="E199" s="44">
        <v>9720</v>
      </c>
      <c r="F199" s="44">
        <v>45</v>
      </c>
      <c r="G199" s="44">
        <v>75937</v>
      </c>
      <c r="H199" s="44">
        <v>778956</v>
      </c>
      <c r="I199" s="44">
        <f t="shared" si="1"/>
        <v>10180638</v>
      </c>
    </row>
    <row r="200" spans="1:9" x14ac:dyDescent="0.2">
      <c r="A200" s="44">
        <v>94900154</v>
      </c>
      <c r="B200" s="44" t="s">
        <v>22</v>
      </c>
      <c r="C200" s="44">
        <v>49</v>
      </c>
      <c r="D200" s="44">
        <v>2</v>
      </c>
      <c r="E200" s="44">
        <v>10050</v>
      </c>
      <c r="F200" s="44">
        <v>45</v>
      </c>
      <c r="G200" s="44">
        <v>78514</v>
      </c>
      <c r="H200" s="44">
        <v>821076</v>
      </c>
      <c r="I200" s="44">
        <f t="shared" si="1"/>
        <v>10959594</v>
      </c>
    </row>
    <row r="201" spans="1:9" x14ac:dyDescent="0.2">
      <c r="A201" s="44">
        <v>95000154</v>
      </c>
      <c r="B201" s="44" t="s">
        <v>22</v>
      </c>
      <c r="C201" s="44">
        <v>50</v>
      </c>
      <c r="D201" s="44">
        <v>2</v>
      </c>
      <c r="E201" s="44">
        <v>10380</v>
      </c>
      <c r="F201" s="44">
        <v>45</v>
      </c>
      <c r="G201" s="44">
        <v>81093</v>
      </c>
      <c r="H201" s="44">
        <v>870041</v>
      </c>
      <c r="I201" s="44">
        <f t="shared" si="1"/>
        <v>11780670</v>
      </c>
    </row>
    <row r="202" spans="1:9" x14ac:dyDescent="0.2">
      <c r="A202" s="44">
        <v>90100155</v>
      </c>
      <c r="B202" s="44" t="s">
        <v>22</v>
      </c>
      <c r="C202" s="44">
        <v>1</v>
      </c>
      <c r="D202" s="44">
        <v>2</v>
      </c>
      <c r="E202" s="44">
        <v>1440</v>
      </c>
      <c r="F202" s="44">
        <v>45</v>
      </c>
      <c r="G202" s="44">
        <v>11250</v>
      </c>
      <c r="H202" s="44">
        <v>5133</v>
      </c>
      <c r="I202" s="44">
        <v>0</v>
      </c>
    </row>
    <row r="203" spans="1:9" x14ac:dyDescent="0.2">
      <c r="A203" s="44">
        <v>90200155</v>
      </c>
      <c r="B203" s="44" t="s">
        <v>22</v>
      </c>
      <c r="C203" s="44">
        <v>2</v>
      </c>
      <c r="D203" s="44">
        <v>2</v>
      </c>
      <c r="E203" s="44">
        <v>1530</v>
      </c>
      <c r="F203" s="44">
        <v>45</v>
      </c>
      <c r="G203" s="44">
        <v>11952</v>
      </c>
      <c r="H203" s="44">
        <v>7186</v>
      </c>
      <c r="I203" s="44">
        <f t="shared" si="1"/>
        <v>5133</v>
      </c>
    </row>
    <row r="204" spans="1:9" x14ac:dyDescent="0.2">
      <c r="A204" s="44">
        <v>90300155</v>
      </c>
      <c r="B204" s="44" t="s">
        <v>22</v>
      </c>
      <c r="C204" s="44">
        <v>3</v>
      </c>
      <c r="D204" s="44">
        <v>2</v>
      </c>
      <c r="E204" s="44">
        <v>1620</v>
      </c>
      <c r="F204" s="44">
        <v>45</v>
      </c>
      <c r="G204" s="44">
        <v>12655</v>
      </c>
      <c r="H204" s="44">
        <v>9240</v>
      </c>
      <c r="I204" s="44">
        <f t="shared" si="1"/>
        <v>12319</v>
      </c>
    </row>
    <row r="205" spans="1:9" x14ac:dyDescent="0.2">
      <c r="A205" s="44">
        <v>90400155</v>
      </c>
      <c r="B205" s="44" t="s">
        <v>22</v>
      </c>
      <c r="C205" s="44">
        <v>4</v>
      </c>
      <c r="D205" s="44">
        <v>2</v>
      </c>
      <c r="E205" s="44">
        <v>1710</v>
      </c>
      <c r="F205" s="44">
        <v>45</v>
      </c>
      <c r="G205" s="44">
        <v>13359</v>
      </c>
      <c r="H205" s="44">
        <v>11293</v>
      </c>
      <c r="I205" s="44">
        <f t="shared" si="1"/>
        <v>21559</v>
      </c>
    </row>
    <row r="206" spans="1:9" x14ac:dyDescent="0.2">
      <c r="A206" s="44">
        <v>90500155</v>
      </c>
      <c r="B206" s="44" t="s">
        <v>22</v>
      </c>
      <c r="C206" s="44">
        <v>5</v>
      </c>
      <c r="D206" s="44">
        <v>2</v>
      </c>
      <c r="E206" s="44">
        <v>1800</v>
      </c>
      <c r="F206" s="44">
        <v>45</v>
      </c>
      <c r="G206" s="44">
        <v>14062</v>
      </c>
      <c r="H206" s="44">
        <v>13346</v>
      </c>
      <c r="I206" s="44">
        <f t="shared" si="1"/>
        <v>32852</v>
      </c>
    </row>
    <row r="207" spans="1:9" x14ac:dyDescent="0.2">
      <c r="A207" s="44">
        <v>90600155</v>
      </c>
      <c r="B207" s="44" t="s">
        <v>22</v>
      </c>
      <c r="C207" s="44">
        <v>6</v>
      </c>
      <c r="D207" s="44">
        <v>2</v>
      </c>
      <c r="E207" s="44">
        <v>1890</v>
      </c>
      <c r="F207" s="44">
        <v>45</v>
      </c>
      <c r="G207" s="44">
        <v>14764</v>
      </c>
      <c r="H207" s="44">
        <v>16769</v>
      </c>
      <c r="I207" s="44">
        <f t="shared" si="1"/>
        <v>46198</v>
      </c>
    </row>
    <row r="208" spans="1:9" x14ac:dyDescent="0.2">
      <c r="A208" s="44">
        <v>90700155</v>
      </c>
      <c r="B208" s="44" t="s">
        <v>22</v>
      </c>
      <c r="C208" s="44">
        <v>7</v>
      </c>
      <c r="D208" s="44">
        <v>2</v>
      </c>
      <c r="E208" s="44">
        <v>2025</v>
      </c>
      <c r="F208" s="44">
        <v>45</v>
      </c>
      <c r="G208" s="44">
        <v>15819</v>
      </c>
      <c r="H208" s="44">
        <v>20191</v>
      </c>
      <c r="I208" s="44">
        <f t="shared" si="1"/>
        <v>62967</v>
      </c>
    </row>
    <row r="209" spans="1:9" x14ac:dyDescent="0.2">
      <c r="A209" s="44">
        <v>90800155</v>
      </c>
      <c r="B209" s="44" t="s">
        <v>22</v>
      </c>
      <c r="C209" s="44">
        <v>8</v>
      </c>
      <c r="D209" s="44">
        <v>2</v>
      </c>
      <c r="E209" s="44">
        <v>2160</v>
      </c>
      <c r="F209" s="44">
        <v>45</v>
      </c>
      <c r="G209" s="44">
        <v>16875</v>
      </c>
      <c r="H209" s="44">
        <v>23613</v>
      </c>
      <c r="I209" s="44">
        <f t="shared" si="1"/>
        <v>83158</v>
      </c>
    </row>
    <row r="210" spans="1:9" x14ac:dyDescent="0.2">
      <c r="A210" s="44">
        <v>90900155</v>
      </c>
      <c r="B210" s="44" t="s">
        <v>22</v>
      </c>
      <c r="C210" s="44">
        <v>9</v>
      </c>
      <c r="D210" s="44">
        <v>2</v>
      </c>
      <c r="E210" s="44">
        <v>2295</v>
      </c>
      <c r="F210" s="44">
        <v>45</v>
      </c>
      <c r="G210" s="44">
        <v>17929</v>
      </c>
      <c r="H210" s="44">
        <v>27035</v>
      </c>
      <c r="I210" s="44">
        <f t="shared" si="1"/>
        <v>106771</v>
      </c>
    </row>
    <row r="211" spans="1:9" x14ac:dyDescent="0.2">
      <c r="A211" s="44">
        <v>91000155</v>
      </c>
      <c r="B211" s="44" t="s">
        <v>22</v>
      </c>
      <c r="C211" s="44">
        <v>10</v>
      </c>
      <c r="D211" s="44">
        <v>2</v>
      </c>
      <c r="E211" s="44">
        <v>2430</v>
      </c>
      <c r="F211" s="44">
        <v>45</v>
      </c>
      <c r="G211" s="44">
        <v>18984</v>
      </c>
      <c r="H211" s="44">
        <v>32511</v>
      </c>
      <c r="I211" s="44">
        <f t="shared" si="1"/>
        <v>133806</v>
      </c>
    </row>
    <row r="212" spans="1:9" x14ac:dyDescent="0.2">
      <c r="A212" s="44">
        <v>91100155</v>
      </c>
      <c r="B212" s="44" t="s">
        <v>22</v>
      </c>
      <c r="C212" s="44">
        <v>11</v>
      </c>
      <c r="D212" s="44">
        <v>2</v>
      </c>
      <c r="E212" s="44">
        <v>2565</v>
      </c>
      <c r="F212" s="44">
        <v>45</v>
      </c>
      <c r="G212" s="44">
        <v>20038</v>
      </c>
      <c r="H212" s="44">
        <v>37986</v>
      </c>
      <c r="I212" s="44">
        <f t="shared" si="1"/>
        <v>166317</v>
      </c>
    </row>
    <row r="213" spans="1:9" x14ac:dyDescent="0.2">
      <c r="A213" s="44">
        <v>91200155</v>
      </c>
      <c r="B213" s="44" t="s">
        <v>22</v>
      </c>
      <c r="C213" s="44">
        <v>12</v>
      </c>
      <c r="D213" s="44">
        <v>2</v>
      </c>
      <c r="E213" s="44">
        <v>2745</v>
      </c>
      <c r="F213" s="44">
        <v>45</v>
      </c>
      <c r="G213" s="44">
        <v>21444</v>
      </c>
      <c r="H213" s="44">
        <v>43462</v>
      </c>
      <c r="I213" s="44">
        <f t="shared" si="1"/>
        <v>204303</v>
      </c>
    </row>
    <row r="214" spans="1:9" x14ac:dyDescent="0.2">
      <c r="A214" s="44">
        <v>91300155</v>
      </c>
      <c r="B214" s="44" t="s">
        <v>22</v>
      </c>
      <c r="C214" s="44">
        <v>13</v>
      </c>
      <c r="D214" s="44">
        <v>2</v>
      </c>
      <c r="E214" s="44">
        <v>2925</v>
      </c>
      <c r="F214" s="44">
        <v>45</v>
      </c>
      <c r="G214" s="44">
        <v>22851</v>
      </c>
      <c r="H214" s="44">
        <v>48938</v>
      </c>
      <c r="I214" s="44">
        <f t="shared" si="1"/>
        <v>247765</v>
      </c>
    </row>
    <row r="215" spans="1:9" x14ac:dyDescent="0.2">
      <c r="A215" s="44">
        <v>91400155</v>
      </c>
      <c r="B215" s="44" t="s">
        <v>22</v>
      </c>
      <c r="C215" s="44">
        <v>14</v>
      </c>
      <c r="D215" s="44">
        <v>2</v>
      </c>
      <c r="E215" s="44">
        <v>3105</v>
      </c>
      <c r="F215" s="44">
        <v>45</v>
      </c>
      <c r="G215" s="44">
        <v>24256</v>
      </c>
      <c r="H215" s="44">
        <v>57151</v>
      </c>
      <c r="I215" s="44">
        <f t="shared" si="1"/>
        <v>296703</v>
      </c>
    </row>
    <row r="216" spans="1:9" x14ac:dyDescent="0.2">
      <c r="A216" s="44">
        <v>91500155</v>
      </c>
      <c r="B216" s="44" t="s">
        <v>22</v>
      </c>
      <c r="C216" s="44">
        <v>15</v>
      </c>
      <c r="D216" s="44">
        <v>2</v>
      </c>
      <c r="E216" s="44">
        <v>3285</v>
      </c>
      <c r="F216" s="44">
        <v>45</v>
      </c>
      <c r="G216" s="44">
        <v>25663</v>
      </c>
      <c r="H216" s="44">
        <v>65364</v>
      </c>
      <c r="I216" s="44">
        <f t="shared" si="1"/>
        <v>353854</v>
      </c>
    </row>
    <row r="217" spans="1:9" x14ac:dyDescent="0.2">
      <c r="A217" s="44">
        <v>91600155</v>
      </c>
      <c r="B217" s="44" t="s">
        <v>22</v>
      </c>
      <c r="C217" s="44">
        <v>16</v>
      </c>
      <c r="D217" s="44">
        <v>2</v>
      </c>
      <c r="E217" s="44">
        <v>3465</v>
      </c>
      <c r="F217" s="44">
        <v>45</v>
      </c>
      <c r="G217" s="44">
        <v>27069</v>
      </c>
      <c r="H217" s="44">
        <v>73578</v>
      </c>
      <c r="I217" s="44">
        <f t="shared" si="1"/>
        <v>419218</v>
      </c>
    </row>
    <row r="218" spans="1:9" x14ac:dyDescent="0.2">
      <c r="A218" s="44">
        <v>91700155</v>
      </c>
      <c r="B218" s="44" t="s">
        <v>22</v>
      </c>
      <c r="C218" s="44">
        <v>17</v>
      </c>
      <c r="D218" s="44">
        <v>2</v>
      </c>
      <c r="E218" s="44">
        <v>3690</v>
      </c>
      <c r="F218" s="44">
        <v>45</v>
      </c>
      <c r="G218" s="44">
        <v>28827</v>
      </c>
      <c r="H218" s="44">
        <v>81791</v>
      </c>
      <c r="I218" s="44">
        <f t="shared" si="1"/>
        <v>492796</v>
      </c>
    </row>
    <row r="219" spans="1:9" x14ac:dyDescent="0.2">
      <c r="A219" s="44">
        <v>91800155</v>
      </c>
      <c r="B219" s="44" t="s">
        <v>22</v>
      </c>
      <c r="C219" s="44">
        <v>18</v>
      </c>
      <c r="D219" s="44">
        <v>2</v>
      </c>
      <c r="E219" s="44">
        <v>3915</v>
      </c>
      <c r="F219" s="44">
        <v>45</v>
      </c>
      <c r="G219" s="44">
        <v>30585</v>
      </c>
      <c r="H219" s="44">
        <v>93427</v>
      </c>
      <c r="I219" s="44">
        <f t="shared" si="1"/>
        <v>574587</v>
      </c>
    </row>
    <row r="220" spans="1:9" x14ac:dyDescent="0.2">
      <c r="A220" s="44">
        <v>91900155</v>
      </c>
      <c r="B220" s="44" t="s">
        <v>22</v>
      </c>
      <c r="C220" s="44">
        <v>19</v>
      </c>
      <c r="D220" s="44">
        <v>2</v>
      </c>
      <c r="E220" s="44">
        <v>4140</v>
      </c>
      <c r="F220" s="44">
        <v>45</v>
      </c>
      <c r="G220" s="44">
        <v>32343</v>
      </c>
      <c r="H220" s="44">
        <v>105063</v>
      </c>
      <c r="I220" s="44">
        <f t="shared" si="1"/>
        <v>668014</v>
      </c>
    </row>
    <row r="221" spans="1:9" x14ac:dyDescent="0.2">
      <c r="A221" s="44">
        <v>92000155</v>
      </c>
      <c r="B221" s="44" t="s">
        <v>22</v>
      </c>
      <c r="C221" s="44">
        <v>20</v>
      </c>
      <c r="D221" s="44">
        <v>2</v>
      </c>
      <c r="E221" s="44">
        <v>4365</v>
      </c>
      <c r="F221" s="44">
        <v>45</v>
      </c>
      <c r="G221" s="44">
        <v>34101</v>
      </c>
      <c r="H221" s="44">
        <v>116698</v>
      </c>
      <c r="I221" s="44">
        <f t="shared" si="1"/>
        <v>773077</v>
      </c>
    </row>
    <row r="222" spans="1:9" x14ac:dyDescent="0.2">
      <c r="A222" s="44">
        <v>92100155</v>
      </c>
      <c r="B222" s="44" t="s">
        <v>22</v>
      </c>
      <c r="C222" s="44">
        <v>21</v>
      </c>
      <c r="D222" s="44">
        <v>2</v>
      </c>
      <c r="E222" s="44">
        <v>4590</v>
      </c>
      <c r="F222" s="44">
        <v>45</v>
      </c>
      <c r="G222" s="44">
        <v>35859</v>
      </c>
      <c r="H222" s="44">
        <v>128334</v>
      </c>
      <c r="I222" s="44">
        <f t="shared" si="1"/>
        <v>889775</v>
      </c>
    </row>
    <row r="223" spans="1:9" x14ac:dyDescent="0.2">
      <c r="A223" s="44">
        <v>92200155</v>
      </c>
      <c r="B223" s="44" t="s">
        <v>22</v>
      </c>
      <c r="C223" s="44">
        <v>22</v>
      </c>
      <c r="D223" s="44">
        <v>2</v>
      </c>
      <c r="E223" s="44">
        <v>4860</v>
      </c>
      <c r="F223" s="44">
        <v>45</v>
      </c>
      <c r="G223" s="44">
        <v>37968</v>
      </c>
      <c r="H223" s="44">
        <v>144076</v>
      </c>
      <c r="I223" s="44">
        <f t="shared" si="1"/>
        <v>1018109</v>
      </c>
    </row>
    <row r="224" spans="1:9" x14ac:dyDescent="0.2">
      <c r="A224" s="44">
        <v>92300155</v>
      </c>
      <c r="B224" s="44" t="s">
        <v>22</v>
      </c>
      <c r="C224" s="44">
        <v>23</v>
      </c>
      <c r="D224" s="44">
        <v>2</v>
      </c>
      <c r="E224" s="44">
        <v>5130</v>
      </c>
      <c r="F224" s="44">
        <v>45</v>
      </c>
      <c r="G224" s="44">
        <v>40077</v>
      </c>
      <c r="H224" s="44">
        <v>159819</v>
      </c>
      <c r="I224" s="44">
        <f t="shared" si="1"/>
        <v>1162185</v>
      </c>
    </row>
    <row r="225" spans="1:9" x14ac:dyDescent="0.2">
      <c r="A225" s="44">
        <v>92400155</v>
      </c>
      <c r="B225" s="44" t="s">
        <v>22</v>
      </c>
      <c r="C225" s="44">
        <v>24</v>
      </c>
      <c r="D225" s="44">
        <v>2</v>
      </c>
      <c r="E225" s="44">
        <v>5400</v>
      </c>
      <c r="F225" s="44">
        <v>45</v>
      </c>
      <c r="G225" s="44">
        <v>42187</v>
      </c>
      <c r="H225" s="44">
        <v>175561</v>
      </c>
      <c r="I225" s="44">
        <f t="shared" si="1"/>
        <v>1322004</v>
      </c>
    </row>
    <row r="226" spans="1:9" x14ac:dyDescent="0.2">
      <c r="A226" s="44">
        <v>92500155</v>
      </c>
      <c r="B226" s="44" t="s">
        <v>22</v>
      </c>
      <c r="C226" s="44">
        <v>25</v>
      </c>
      <c r="D226" s="44">
        <v>2</v>
      </c>
      <c r="E226" s="44">
        <v>5670</v>
      </c>
      <c r="F226" s="44">
        <v>45</v>
      </c>
      <c r="G226" s="44">
        <v>44296</v>
      </c>
      <c r="H226" s="44">
        <v>191303</v>
      </c>
      <c r="I226" s="44">
        <f t="shared" si="1"/>
        <v>1497565</v>
      </c>
    </row>
    <row r="227" spans="1:9" x14ac:dyDescent="0.2">
      <c r="A227" s="44">
        <v>92600155</v>
      </c>
      <c r="B227" s="44" t="s">
        <v>22</v>
      </c>
      <c r="C227" s="44">
        <v>26</v>
      </c>
      <c r="D227" s="44">
        <v>2</v>
      </c>
      <c r="E227" s="44">
        <v>5940</v>
      </c>
      <c r="F227" s="44">
        <v>45</v>
      </c>
      <c r="G227" s="44">
        <v>46405</v>
      </c>
      <c r="H227" s="44">
        <v>211837</v>
      </c>
      <c r="I227" s="44">
        <f t="shared" si="1"/>
        <v>1688868</v>
      </c>
    </row>
    <row r="228" spans="1:9" x14ac:dyDescent="0.2">
      <c r="A228" s="44">
        <v>92700155</v>
      </c>
      <c r="B228" s="44" t="s">
        <v>22</v>
      </c>
      <c r="C228" s="44">
        <v>27</v>
      </c>
      <c r="D228" s="44">
        <v>2</v>
      </c>
      <c r="E228" s="44">
        <v>6255</v>
      </c>
      <c r="F228" s="44">
        <v>45</v>
      </c>
      <c r="G228" s="44">
        <v>48867</v>
      </c>
      <c r="H228" s="44">
        <v>232370</v>
      </c>
      <c r="I228" s="44">
        <f t="shared" si="1"/>
        <v>1900705</v>
      </c>
    </row>
    <row r="229" spans="1:9" x14ac:dyDescent="0.2">
      <c r="A229" s="44">
        <v>92800155</v>
      </c>
      <c r="B229" s="44" t="s">
        <v>22</v>
      </c>
      <c r="C229" s="44">
        <v>28</v>
      </c>
      <c r="D229" s="44">
        <v>2</v>
      </c>
      <c r="E229" s="44">
        <v>6570</v>
      </c>
      <c r="F229" s="44">
        <v>45</v>
      </c>
      <c r="G229" s="44">
        <v>51327</v>
      </c>
      <c r="H229" s="44">
        <v>252904</v>
      </c>
      <c r="I229" s="44">
        <f t="shared" si="1"/>
        <v>2133075</v>
      </c>
    </row>
    <row r="230" spans="1:9" x14ac:dyDescent="0.2">
      <c r="A230" s="44">
        <v>92900155</v>
      </c>
      <c r="B230" s="44" t="s">
        <v>22</v>
      </c>
      <c r="C230" s="44">
        <v>29</v>
      </c>
      <c r="D230" s="44">
        <v>2</v>
      </c>
      <c r="E230" s="44">
        <v>6885</v>
      </c>
      <c r="F230" s="44">
        <v>45</v>
      </c>
      <c r="G230" s="44">
        <v>53788</v>
      </c>
      <c r="H230" s="44">
        <v>273437</v>
      </c>
      <c r="I230" s="44">
        <f t="shared" si="1"/>
        <v>2385979</v>
      </c>
    </row>
    <row r="231" spans="1:9" x14ac:dyDescent="0.2">
      <c r="A231" s="44">
        <v>93000155</v>
      </c>
      <c r="B231" s="44" t="s">
        <v>22</v>
      </c>
      <c r="C231" s="44">
        <v>30</v>
      </c>
      <c r="D231" s="44">
        <v>2</v>
      </c>
      <c r="E231" s="44">
        <v>7200</v>
      </c>
      <c r="F231" s="44">
        <v>45</v>
      </c>
      <c r="G231" s="44">
        <v>56250</v>
      </c>
      <c r="H231" s="44">
        <v>299446</v>
      </c>
      <c r="I231" s="44">
        <f t="shared" si="1"/>
        <v>2659416</v>
      </c>
    </row>
    <row r="232" spans="1:9" x14ac:dyDescent="0.2">
      <c r="A232" s="44">
        <v>93100155</v>
      </c>
      <c r="B232" s="44" t="s">
        <v>22</v>
      </c>
      <c r="C232" s="44">
        <v>31</v>
      </c>
      <c r="D232" s="44">
        <v>2</v>
      </c>
      <c r="E232" s="44">
        <v>7515</v>
      </c>
      <c r="F232" s="44">
        <v>45</v>
      </c>
      <c r="G232" s="44">
        <v>58710</v>
      </c>
      <c r="H232" s="44">
        <v>325455</v>
      </c>
      <c r="I232" s="44">
        <f t="shared" ref="I232:I251" si="2">H231+I231</f>
        <v>2958862</v>
      </c>
    </row>
    <row r="233" spans="1:9" x14ac:dyDescent="0.2">
      <c r="A233" s="44">
        <v>93200155</v>
      </c>
      <c r="B233" s="44" t="s">
        <v>22</v>
      </c>
      <c r="C233" s="44">
        <v>32</v>
      </c>
      <c r="D233" s="44">
        <v>2</v>
      </c>
      <c r="E233" s="44">
        <v>7875</v>
      </c>
      <c r="F233" s="44">
        <v>45</v>
      </c>
      <c r="G233" s="44">
        <v>61522</v>
      </c>
      <c r="H233" s="44">
        <v>351465</v>
      </c>
      <c r="I233" s="44">
        <f t="shared" si="2"/>
        <v>3284317</v>
      </c>
    </row>
    <row r="234" spans="1:9" x14ac:dyDescent="0.2">
      <c r="A234" s="44">
        <v>93300155</v>
      </c>
      <c r="B234" s="44" t="s">
        <v>22</v>
      </c>
      <c r="C234" s="44">
        <v>33</v>
      </c>
      <c r="D234" s="44">
        <v>2</v>
      </c>
      <c r="E234" s="44">
        <v>8235</v>
      </c>
      <c r="F234" s="44">
        <v>45</v>
      </c>
      <c r="G234" s="44">
        <v>64335</v>
      </c>
      <c r="H234" s="44">
        <v>377474</v>
      </c>
      <c r="I234" s="44">
        <f t="shared" si="2"/>
        <v>3635782</v>
      </c>
    </row>
    <row r="235" spans="1:9" x14ac:dyDescent="0.2">
      <c r="A235" s="44">
        <v>93400155</v>
      </c>
      <c r="B235" s="44" t="s">
        <v>22</v>
      </c>
      <c r="C235" s="44">
        <v>34</v>
      </c>
      <c r="D235" s="44">
        <v>2</v>
      </c>
      <c r="E235" s="44">
        <v>8595</v>
      </c>
      <c r="F235" s="44">
        <v>45</v>
      </c>
      <c r="G235" s="44">
        <v>67147</v>
      </c>
      <c r="H235" s="44">
        <v>409643</v>
      </c>
      <c r="I235" s="44">
        <f t="shared" si="2"/>
        <v>4013256</v>
      </c>
    </row>
    <row r="236" spans="1:9" x14ac:dyDescent="0.2">
      <c r="A236" s="44">
        <v>93500155</v>
      </c>
      <c r="B236" s="44" t="s">
        <v>22</v>
      </c>
      <c r="C236" s="44">
        <v>35</v>
      </c>
      <c r="D236" s="44">
        <v>2</v>
      </c>
      <c r="E236" s="44">
        <v>8955</v>
      </c>
      <c r="F236" s="44">
        <v>45</v>
      </c>
      <c r="G236" s="44">
        <v>69960</v>
      </c>
      <c r="H236" s="44">
        <v>441812</v>
      </c>
      <c r="I236" s="44">
        <f t="shared" si="2"/>
        <v>4422899</v>
      </c>
    </row>
    <row r="237" spans="1:9" x14ac:dyDescent="0.2">
      <c r="A237" s="44">
        <v>93600155</v>
      </c>
      <c r="B237" s="44" t="s">
        <v>22</v>
      </c>
      <c r="C237" s="44">
        <v>36</v>
      </c>
      <c r="D237" s="44">
        <v>2</v>
      </c>
      <c r="E237" s="44">
        <v>9315</v>
      </c>
      <c r="F237" s="44">
        <v>45</v>
      </c>
      <c r="G237" s="44">
        <v>72772</v>
      </c>
      <c r="H237" s="44">
        <v>473981</v>
      </c>
      <c r="I237" s="44">
        <f t="shared" si="2"/>
        <v>4864711</v>
      </c>
    </row>
    <row r="238" spans="1:9" x14ac:dyDescent="0.2">
      <c r="A238" s="44">
        <v>93700155</v>
      </c>
      <c r="B238" s="44" t="s">
        <v>22</v>
      </c>
      <c r="C238" s="44">
        <v>37</v>
      </c>
      <c r="D238" s="44">
        <v>2</v>
      </c>
      <c r="E238" s="44">
        <v>9720</v>
      </c>
      <c r="F238" s="44">
        <v>45</v>
      </c>
      <c r="G238" s="44">
        <v>75937</v>
      </c>
      <c r="H238" s="44">
        <v>506150</v>
      </c>
      <c r="I238" s="44">
        <f t="shared" si="2"/>
        <v>5338692</v>
      </c>
    </row>
    <row r="239" spans="1:9" x14ac:dyDescent="0.2">
      <c r="A239" s="44">
        <v>93800155</v>
      </c>
      <c r="B239" s="44" t="s">
        <v>22</v>
      </c>
      <c r="C239" s="44">
        <v>38</v>
      </c>
      <c r="D239" s="44">
        <v>2</v>
      </c>
      <c r="E239" s="44">
        <v>10125</v>
      </c>
      <c r="F239" s="44">
        <v>45</v>
      </c>
      <c r="G239" s="44">
        <v>79101</v>
      </c>
      <c r="H239" s="44">
        <v>545164</v>
      </c>
      <c r="I239" s="44">
        <f t="shared" si="2"/>
        <v>5844842</v>
      </c>
    </row>
    <row r="240" spans="1:9" x14ac:dyDescent="0.2">
      <c r="A240" s="44">
        <v>93900155</v>
      </c>
      <c r="B240" s="44" t="s">
        <v>22</v>
      </c>
      <c r="C240" s="44">
        <v>39</v>
      </c>
      <c r="D240" s="44">
        <v>2</v>
      </c>
      <c r="E240" s="44">
        <v>10530</v>
      </c>
      <c r="F240" s="44">
        <v>45</v>
      </c>
      <c r="G240" s="44">
        <v>82264</v>
      </c>
      <c r="H240" s="44">
        <v>584178</v>
      </c>
      <c r="I240" s="44">
        <f t="shared" si="2"/>
        <v>6390006</v>
      </c>
    </row>
    <row r="241" spans="1:9" x14ac:dyDescent="0.2">
      <c r="A241" s="44">
        <v>94000155</v>
      </c>
      <c r="B241" s="44" t="s">
        <v>22</v>
      </c>
      <c r="C241" s="44">
        <v>40</v>
      </c>
      <c r="D241" s="44">
        <v>2</v>
      </c>
      <c r="E241" s="44">
        <v>10935</v>
      </c>
      <c r="F241" s="44">
        <v>45</v>
      </c>
      <c r="G241" s="44">
        <v>85429</v>
      </c>
      <c r="H241" s="44">
        <v>623191</v>
      </c>
      <c r="I241" s="44">
        <f t="shared" si="2"/>
        <v>6974184</v>
      </c>
    </row>
    <row r="242" spans="1:9" x14ac:dyDescent="0.2">
      <c r="A242" s="44">
        <v>94100155</v>
      </c>
      <c r="B242" s="44" t="s">
        <v>22</v>
      </c>
      <c r="C242" s="44">
        <v>41</v>
      </c>
      <c r="D242" s="44">
        <v>2</v>
      </c>
      <c r="E242" s="44">
        <v>11340</v>
      </c>
      <c r="F242" s="44">
        <v>45</v>
      </c>
      <c r="G242" s="44">
        <v>88593</v>
      </c>
      <c r="H242" s="44">
        <v>662205</v>
      </c>
      <c r="I242" s="44">
        <f t="shared" si="2"/>
        <v>7597375</v>
      </c>
    </row>
    <row r="243" spans="1:9" x14ac:dyDescent="0.2">
      <c r="A243" s="44">
        <v>94200155</v>
      </c>
      <c r="B243" s="44" t="s">
        <v>22</v>
      </c>
      <c r="C243" s="44">
        <v>42</v>
      </c>
      <c r="D243" s="44">
        <v>2</v>
      </c>
      <c r="E243" s="44">
        <v>11790</v>
      </c>
      <c r="F243" s="44">
        <v>45</v>
      </c>
      <c r="G243" s="44">
        <v>92109</v>
      </c>
      <c r="H243" s="44">
        <v>708747</v>
      </c>
      <c r="I243" s="44">
        <f t="shared" si="2"/>
        <v>8259580</v>
      </c>
    </row>
    <row r="244" spans="1:9" x14ac:dyDescent="0.2">
      <c r="A244" s="44">
        <v>94300155</v>
      </c>
      <c r="B244" s="44" t="s">
        <v>22</v>
      </c>
      <c r="C244" s="44">
        <v>43</v>
      </c>
      <c r="D244" s="44">
        <v>2</v>
      </c>
      <c r="E244" s="44">
        <v>12240</v>
      </c>
      <c r="F244" s="44">
        <v>45</v>
      </c>
      <c r="G244" s="44">
        <v>95625</v>
      </c>
      <c r="H244" s="44">
        <v>755290</v>
      </c>
      <c r="I244" s="44">
        <f t="shared" si="2"/>
        <v>8968327</v>
      </c>
    </row>
    <row r="245" spans="1:9" x14ac:dyDescent="0.2">
      <c r="A245" s="44">
        <v>94400155</v>
      </c>
      <c r="B245" s="44" t="s">
        <v>22</v>
      </c>
      <c r="C245" s="44">
        <v>44</v>
      </c>
      <c r="D245" s="44">
        <v>2</v>
      </c>
      <c r="E245" s="44">
        <v>12690</v>
      </c>
      <c r="F245" s="44">
        <v>45</v>
      </c>
      <c r="G245" s="44">
        <v>99139</v>
      </c>
      <c r="H245" s="44">
        <v>801833</v>
      </c>
      <c r="I245" s="44">
        <f t="shared" si="2"/>
        <v>9723617</v>
      </c>
    </row>
    <row r="246" spans="1:9" x14ac:dyDescent="0.2">
      <c r="A246" s="44">
        <v>94500155</v>
      </c>
      <c r="B246" s="44" t="s">
        <v>22</v>
      </c>
      <c r="C246" s="44">
        <v>45</v>
      </c>
      <c r="D246" s="44">
        <v>2</v>
      </c>
      <c r="E246" s="44">
        <v>13140</v>
      </c>
      <c r="F246" s="44">
        <v>45</v>
      </c>
      <c r="G246" s="44">
        <v>102655</v>
      </c>
      <c r="H246" s="44">
        <v>848375</v>
      </c>
      <c r="I246" s="44">
        <f t="shared" si="2"/>
        <v>10525450</v>
      </c>
    </row>
    <row r="247" spans="1:9" x14ac:dyDescent="0.2">
      <c r="A247" s="44">
        <v>94600155</v>
      </c>
      <c r="B247" s="44" t="s">
        <v>22</v>
      </c>
      <c r="C247" s="44">
        <v>46</v>
      </c>
      <c r="D247" s="44">
        <v>2</v>
      </c>
      <c r="E247" s="44">
        <v>13590</v>
      </c>
      <c r="F247" s="44">
        <v>45</v>
      </c>
      <c r="G247" s="44">
        <v>106171</v>
      </c>
      <c r="H247" s="44">
        <v>903131</v>
      </c>
      <c r="I247" s="44">
        <f t="shared" si="2"/>
        <v>11373825</v>
      </c>
    </row>
    <row r="248" spans="1:9" x14ac:dyDescent="0.2">
      <c r="A248" s="44">
        <v>94700155</v>
      </c>
      <c r="B248" s="44" t="s">
        <v>22</v>
      </c>
      <c r="C248" s="44">
        <v>47</v>
      </c>
      <c r="D248" s="44">
        <v>2</v>
      </c>
      <c r="E248" s="44">
        <v>14085</v>
      </c>
      <c r="F248" s="44">
        <v>45</v>
      </c>
      <c r="G248" s="44">
        <v>110038</v>
      </c>
      <c r="H248" s="44">
        <v>957887</v>
      </c>
      <c r="I248" s="44">
        <f t="shared" si="2"/>
        <v>12276956</v>
      </c>
    </row>
    <row r="249" spans="1:9" x14ac:dyDescent="0.2">
      <c r="A249" s="44">
        <v>94800155</v>
      </c>
      <c r="B249" s="44" t="s">
        <v>22</v>
      </c>
      <c r="C249" s="44">
        <v>48</v>
      </c>
      <c r="D249" s="44">
        <v>2</v>
      </c>
      <c r="E249" s="44">
        <v>14580</v>
      </c>
      <c r="F249" s="44">
        <v>45</v>
      </c>
      <c r="G249" s="44">
        <v>113905</v>
      </c>
      <c r="H249" s="44">
        <v>1012643</v>
      </c>
      <c r="I249" s="44">
        <f t="shared" si="2"/>
        <v>13234843</v>
      </c>
    </row>
    <row r="250" spans="1:9" x14ac:dyDescent="0.2">
      <c r="A250" s="44">
        <v>94900155</v>
      </c>
      <c r="B250" s="44" t="s">
        <v>22</v>
      </c>
      <c r="C250" s="44">
        <v>49</v>
      </c>
      <c r="D250" s="44">
        <v>2</v>
      </c>
      <c r="E250" s="44">
        <v>15075</v>
      </c>
      <c r="F250" s="44">
        <v>45</v>
      </c>
      <c r="G250" s="44">
        <v>117772</v>
      </c>
      <c r="H250" s="44">
        <v>1067399</v>
      </c>
      <c r="I250" s="44">
        <f t="shared" si="2"/>
        <v>14247486</v>
      </c>
    </row>
    <row r="251" spans="1:9" x14ac:dyDescent="0.2">
      <c r="A251" s="44">
        <v>95000155</v>
      </c>
      <c r="B251" s="44" t="s">
        <v>22</v>
      </c>
      <c r="C251" s="44">
        <v>50</v>
      </c>
      <c r="D251" s="44">
        <v>2</v>
      </c>
      <c r="E251" s="44">
        <v>15570</v>
      </c>
      <c r="F251" s="44">
        <v>45</v>
      </c>
      <c r="G251" s="44">
        <v>121639</v>
      </c>
      <c r="H251" s="44">
        <v>1131053</v>
      </c>
      <c r="I251" s="44">
        <f t="shared" si="2"/>
        <v>15314885</v>
      </c>
    </row>
    <row r="252" spans="1:9" x14ac:dyDescent="0.2">
      <c r="A252" s="44">
        <v>90100161</v>
      </c>
      <c r="B252" s="44" t="s">
        <v>23</v>
      </c>
      <c r="C252" s="44">
        <v>1</v>
      </c>
      <c r="D252" s="44">
        <v>3</v>
      </c>
      <c r="E252" s="44">
        <v>240</v>
      </c>
      <c r="F252" s="44">
        <v>48</v>
      </c>
      <c r="G252" s="44">
        <v>3750</v>
      </c>
      <c r="H252" s="44">
        <v>0</v>
      </c>
      <c r="I252" s="44">
        <v>0</v>
      </c>
    </row>
    <row r="253" spans="1:9" x14ac:dyDescent="0.2">
      <c r="A253" s="44">
        <v>90200161</v>
      </c>
      <c r="B253" s="44" t="s">
        <v>23</v>
      </c>
      <c r="C253" s="44">
        <v>2</v>
      </c>
      <c r="D253" s="44">
        <v>3</v>
      </c>
      <c r="E253" s="44">
        <v>255</v>
      </c>
      <c r="F253" s="44">
        <v>48</v>
      </c>
      <c r="G253" s="44">
        <v>3984</v>
      </c>
      <c r="H253" s="44">
        <v>0</v>
      </c>
      <c r="I253" s="44">
        <v>0</v>
      </c>
    </row>
    <row r="254" spans="1:9" x14ac:dyDescent="0.2">
      <c r="A254" s="44">
        <v>90300161</v>
      </c>
      <c r="B254" s="44" t="s">
        <v>23</v>
      </c>
      <c r="C254" s="44">
        <v>3</v>
      </c>
      <c r="D254" s="44">
        <v>3</v>
      </c>
      <c r="E254" s="44">
        <v>270</v>
      </c>
      <c r="F254" s="44">
        <v>48</v>
      </c>
      <c r="G254" s="44">
        <v>4218</v>
      </c>
      <c r="H254" s="44">
        <v>0</v>
      </c>
      <c r="I254" s="44">
        <v>0</v>
      </c>
    </row>
    <row r="255" spans="1:9" x14ac:dyDescent="0.2">
      <c r="A255" s="44">
        <v>90400161</v>
      </c>
      <c r="B255" s="44" t="s">
        <v>23</v>
      </c>
      <c r="C255" s="44">
        <v>4</v>
      </c>
      <c r="D255" s="44">
        <v>3</v>
      </c>
      <c r="E255" s="44">
        <v>285</v>
      </c>
      <c r="F255" s="44">
        <v>48</v>
      </c>
      <c r="G255" s="44">
        <v>4452</v>
      </c>
      <c r="H255" s="44">
        <v>0</v>
      </c>
      <c r="I255" s="44">
        <v>0</v>
      </c>
    </row>
    <row r="256" spans="1:9" x14ac:dyDescent="0.2">
      <c r="A256" s="44">
        <v>90500161</v>
      </c>
      <c r="B256" s="44" t="s">
        <v>23</v>
      </c>
      <c r="C256" s="44">
        <v>5</v>
      </c>
      <c r="D256" s="44">
        <v>3</v>
      </c>
      <c r="E256" s="44">
        <v>300</v>
      </c>
      <c r="F256" s="44">
        <v>48</v>
      </c>
      <c r="G256" s="44">
        <v>4687</v>
      </c>
      <c r="H256" s="44">
        <v>0</v>
      </c>
      <c r="I256" s="44">
        <v>0</v>
      </c>
    </row>
    <row r="257" spans="1:9" x14ac:dyDescent="0.2">
      <c r="A257" s="44">
        <v>90600161</v>
      </c>
      <c r="B257" s="44" t="s">
        <v>23</v>
      </c>
      <c r="C257" s="44">
        <v>6</v>
      </c>
      <c r="D257" s="44">
        <v>3</v>
      </c>
      <c r="E257" s="44">
        <v>315</v>
      </c>
      <c r="F257" s="44">
        <v>48</v>
      </c>
      <c r="G257" s="44">
        <v>4921</v>
      </c>
      <c r="H257" s="44">
        <v>0</v>
      </c>
      <c r="I257" s="44">
        <v>0</v>
      </c>
    </row>
    <row r="258" spans="1:9" x14ac:dyDescent="0.2">
      <c r="A258" s="44">
        <v>90700161</v>
      </c>
      <c r="B258" s="44" t="s">
        <v>23</v>
      </c>
      <c r="C258" s="44">
        <v>7</v>
      </c>
      <c r="D258" s="44">
        <v>3</v>
      </c>
      <c r="E258" s="44">
        <v>337</v>
      </c>
      <c r="F258" s="44">
        <v>48</v>
      </c>
      <c r="G258" s="44">
        <v>5272</v>
      </c>
      <c r="H258" s="44">
        <v>0</v>
      </c>
      <c r="I258" s="44">
        <v>0</v>
      </c>
    </row>
    <row r="259" spans="1:9" x14ac:dyDescent="0.2">
      <c r="A259" s="44">
        <v>90800161</v>
      </c>
      <c r="B259" s="44" t="s">
        <v>23</v>
      </c>
      <c r="C259" s="44">
        <v>8</v>
      </c>
      <c r="D259" s="44">
        <v>3</v>
      </c>
      <c r="E259" s="44">
        <v>360</v>
      </c>
      <c r="F259" s="44">
        <v>48</v>
      </c>
      <c r="G259" s="44">
        <v>5625</v>
      </c>
      <c r="H259" s="44">
        <v>0</v>
      </c>
      <c r="I259" s="44">
        <v>0</v>
      </c>
    </row>
    <row r="260" spans="1:9" x14ac:dyDescent="0.2">
      <c r="A260" s="44">
        <v>90900161</v>
      </c>
      <c r="B260" s="44" t="s">
        <v>23</v>
      </c>
      <c r="C260" s="44">
        <v>9</v>
      </c>
      <c r="D260" s="44">
        <v>3</v>
      </c>
      <c r="E260" s="44">
        <v>382</v>
      </c>
      <c r="F260" s="44">
        <v>48</v>
      </c>
      <c r="G260" s="44">
        <v>5976</v>
      </c>
      <c r="H260" s="44">
        <v>0</v>
      </c>
      <c r="I260" s="44">
        <v>0</v>
      </c>
    </row>
    <row r="261" spans="1:9" x14ac:dyDescent="0.2">
      <c r="A261" s="44">
        <v>91000161</v>
      </c>
      <c r="B261" s="44" t="s">
        <v>23</v>
      </c>
      <c r="C261" s="44">
        <v>10</v>
      </c>
      <c r="D261" s="44">
        <v>3</v>
      </c>
      <c r="E261" s="44">
        <v>405</v>
      </c>
      <c r="F261" s="44">
        <v>48</v>
      </c>
      <c r="G261" s="44">
        <v>6327</v>
      </c>
      <c r="H261" s="44">
        <v>0</v>
      </c>
      <c r="I261" s="44">
        <v>0</v>
      </c>
    </row>
    <row r="262" spans="1:9" x14ac:dyDescent="0.2">
      <c r="A262" s="44">
        <v>91100161</v>
      </c>
      <c r="B262" s="44" t="s">
        <v>23</v>
      </c>
      <c r="C262" s="44">
        <v>11</v>
      </c>
      <c r="D262" s="44">
        <v>3</v>
      </c>
      <c r="E262" s="44">
        <v>427</v>
      </c>
      <c r="F262" s="44">
        <v>48</v>
      </c>
      <c r="G262" s="44">
        <v>6679</v>
      </c>
      <c r="H262" s="44">
        <v>0</v>
      </c>
      <c r="I262" s="44">
        <v>0</v>
      </c>
    </row>
    <row r="263" spans="1:9" x14ac:dyDescent="0.2">
      <c r="A263" s="44">
        <v>91200161</v>
      </c>
      <c r="B263" s="44" t="s">
        <v>23</v>
      </c>
      <c r="C263" s="44">
        <v>12</v>
      </c>
      <c r="D263" s="44">
        <v>3</v>
      </c>
      <c r="E263" s="44">
        <v>457</v>
      </c>
      <c r="F263" s="44">
        <v>48</v>
      </c>
      <c r="G263" s="44">
        <v>7147</v>
      </c>
      <c r="H263" s="44">
        <v>0</v>
      </c>
      <c r="I263" s="44">
        <v>0</v>
      </c>
    </row>
    <row r="264" spans="1:9" x14ac:dyDescent="0.2">
      <c r="A264" s="44">
        <v>91300161</v>
      </c>
      <c r="B264" s="44" t="s">
        <v>23</v>
      </c>
      <c r="C264" s="44">
        <v>13</v>
      </c>
      <c r="D264" s="44">
        <v>3</v>
      </c>
      <c r="E264" s="44">
        <v>487</v>
      </c>
      <c r="F264" s="44">
        <v>48</v>
      </c>
      <c r="G264" s="44">
        <v>7617</v>
      </c>
      <c r="H264" s="44">
        <v>0</v>
      </c>
      <c r="I264" s="44">
        <v>0</v>
      </c>
    </row>
    <row r="265" spans="1:9" x14ac:dyDescent="0.2">
      <c r="A265" s="44">
        <v>91400161</v>
      </c>
      <c r="B265" s="44" t="s">
        <v>23</v>
      </c>
      <c r="C265" s="44">
        <v>14</v>
      </c>
      <c r="D265" s="44">
        <v>3</v>
      </c>
      <c r="E265" s="44">
        <v>517</v>
      </c>
      <c r="F265" s="44">
        <v>48</v>
      </c>
      <c r="G265" s="44">
        <v>8085</v>
      </c>
      <c r="H265" s="44">
        <v>0</v>
      </c>
      <c r="I265" s="44">
        <v>0</v>
      </c>
    </row>
    <row r="266" spans="1:9" x14ac:dyDescent="0.2">
      <c r="A266" s="44">
        <v>91500161</v>
      </c>
      <c r="B266" s="44" t="s">
        <v>23</v>
      </c>
      <c r="C266" s="44">
        <v>15</v>
      </c>
      <c r="D266" s="44">
        <v>3</v>
      </c>
      <c r="E266" s="44">
        <v>547</v>
      </c>
      <c r="F266" s="44">
        <v>48</v>
      </c>
      <c r="G266" s="44">
        <v>8554</v>
      </c>
      <c r="H266" s="44">
        <v>0</v>
      </c>
      <c r="I266" s="44">
        <v>0</v>
      </c>
    </row>
    <row r="267" spans="1:9" x14ac:dyDescent="0.2">
      <c r="A267" s="44">
        <v>91600161</v>
      </c>
      <c r="B267" s="44" t="s">
        <v>23</v>
      </c>
      <c r="C267" s="44">
        <v>16</v>
      </c>
      <c r="D267" s="44">
        <v>3</v>
      </c>
      <c r="E267" s="44">
        <v>577</v>
      </c>
      <c r="F267" s="44">
        <v>48</v>
      </c>
      <c r="G267" s="44">
        <v>9022</v>
      </c>
      <c r="H267" s="44">
        <v>0</v>
      </c>
      <c r="I267" s="44">
        <v>0</v>
      </c>
    </row>
    <row r="268" spans="1:9" x14ac:dyDescent="0.2">
      <c r="A268" s="44">
        <v>91700161</v>
      </c>
      <c r="B268" s="44" t="s">
        <v>23</v>
      </c>
      <c r="C268" s="44">
        <v>17</v>
      </c>
      <c r="D268" s="44">
        <v>3</v>
      </c>
      <c r="E268" s="44">
        <v>615</v>
      </c>
      <c r="F268" s="44">
        <v>48</v>
      </c>
      <c r="G268" s="44">
        <v>9609</v>
      </c>
      <c r="H268" s="44">
        <v>0</v>
      </c>
      <c r="I268" s="44">
        <v>0</v>
      </c>
    </row>
    <row r="269" spans="1:9" x14ac:dyDescent="0.2">
      <c r="A269" s="44">
        <v>91800161</v>
      </c>
      <c r="B269" s="44" t="s">
        <v>23</v>
      </c>
      <c r="C269" s="44">
        <v>18</v>
      </c>
      <c r="D269" s="44">
        <v>3</v>
      </c>
      <c r="E269" s="44">
        <v>652</v>
      </c>
      <c r="F269" s="44">
        <v>48</v>
      </c>
      <c r="G269" s="44">
        <v>10194</v>
      </c>
      <c r="H269" s="44">
        <v>0</v>
      </c>
      <c r="I269" s="44">
        <v>0</v>
      </c>
    </row>
    <row r="270" spans="1:9" x14ac:dyDescent="0.2">
      <c r="A270" s="44">
        <v>91900161</v>
      </c>
      <c r="B270" s="44" t="s">
        <v>23</v>
      </c>
      <c r="C270" s="44">
        <v>19</v>
      </c>
      <c r="D270" s="44">
        <v>3</v>
      </c>
      <c r="E270" s="44">
        <v>690</v>
      </c>
      <c r="F270" s="44">
        <v>48</v>
      </c>
      <c r="G270" s="44">
        <v>10780</v>
      </c>
      <c r="H270" s="44">
        <v>0</v>
      </c>
      <c r="I270" s="44">
        <v>0</v>
      </c>
    </row>
    <row r="271" spans="1:9" x14ac:dyDescent="0.2">
      <c r="A271" s="44">
        <v>92000161</v>
      </c>
      <c r="B271" s="44" t="s">
        <v>23</v>
      </c>
      <c r="C271" s="44">
        <v>20</v>
      </c>
      <c r="D271" s="44">
        <v>3</v>
      </c>
      <c r="E271" s="44">
        <v>727</v>
      </c>
      <c r="F271" s="44">
        <v>48</v>
      </c>
      <c r="G271" s="44">
        <v>11367</v>
      </c>
      <c r="H271" s="44">
        <v>0</v>
      </c>
      <c r="I271" s="44">
        <v>0</v>
      </c>
    </row>
    <row r="272" spans="1:9" x14ac:dyDescent="0.2">
      <c r="A272" s="44">
        <v>92100161</v>
      </c>
      <c r="B272" s="44" t="s">
        <v>23</v>
      </c>
      <c r="C272" s="44">
        <v>21</v>
      </c>
      <c r="D272" s="44">
        <v>3</v>
      </c>
      <c r="E272" s="44">
        <v>765</v>
      </c>
      <c r="F272" s="44">
        <v>48</v>
      </c>
      <c r="G272" s="44">
        <v>11952</v>
      </c>
      <c r="H272" s="44">
        <v>0</v>
      </c>
      <c r="I272" s="44">
        <v>0</v>
      </c>
    </row>
    <row r="273" spans="1:9" x14ac:dyDescent="0.2">
      <c r="A273" s="44">
        <v>92200161</v>
      </c>
      <c r="B273" s="44" t="s">
        <v>23</v>
      </c>
      <c r="C273" s="44">
        <v>22</v>
      </c>
      <c r="D273" s="44">
        <v>3</v>
      </c>
      <c r="E273" s="44">
        <v>810</v>
      </c>
      <c r="F273" s="44">
        <v>48</v>
      </c>
      <c r="G273" s="44">
        <v>12655</v>
      </c>
      <c r="H273" s="44">
        <v>0</v>
      </c>
      <c r="I273" s="44">
        <v>0</v>
      </c>
    </row>
    <row r="274" spans="1:9" x14ac:dyDescent="0.2">
      <c r="A274" s="44">
        <v>92300161</v>
      </c>
      <c r="B274" s="44" t="s">
        <v>23</v>
      </c>
      <c r="C274" s="44">
        <v>23</v>
      </c>
      <c r="D274" s="44">
        <v>3</v>
      </c>
      <c r="E274" s="44">
        <v>855</v>
      </c>
      <c r="F274" s="44">
        <v>48</v>
      </c>
      <c r="G274" s="44">
        <v>13359</v>
      </c>
      <c r="H274" s="44">
        <v>0</v>
      </c>
      <c r="I274" s="44">
        <v>0</v>
      </c>
    </row>
    <row r="275" spans="1:9" x14ac:dyDescent="0.2">
      <c r="A275" s="44">
        <v>92400161</v>
      </c>
      <c r="B275" s="44" t="s">
        <v>23</v>
      </c>
      <c r="C275" s="44">
        <v>24</v>
      </c>
      <c r="D275" s="44">
        <v>3</v>
      </c>
      <c r="E275" s="44">
        <v>900</v>
      </c>
      <c r="F275" s="44">
        <v>48</v>
      </c>
      <c r="G275" s="44">
        <v>14062</v>
      </c>
      <c r="H275" s="44">
        <v>0</v>
      </c>
      <c r="I275" s="44">
        <v>0</v>
      </c>
    </row>
    <row r="276" spans="1:9" x14ac:dyDescent="0.2">
      <c r="A276" s="44">
        <v>92500161</v>
      </c>
      <c r="B276" s="44" t="s">
        <v>23</v>
      </c>
      <c r="C276" s="44">
        <v>25</v>
      </c>
      <c r="D276" s="44">
        <v>3</v>
      </c>
      <c r="E276" s="44">
        <v>945</v>
      </c>
      <c r="F276" s="44">
        <v>48</v>
      </c>
      <c r="G276" s="44">
        <v>14764</v>
      </c>
      <c r="H276" s="44">
        <v>0</v>
      </c>
      <c r="I276" s="44">
        <v>0</v>
      </c>
    </row>
    <row r="277" spans="1:9" x14ac:dyDescent="0.2">
      <c r="A277" s="44">
        <v>92600161</v>
      </c>
      <c r="B277" s="44" t="s">
        <v>23</v>
      </c>
      <c r="C277" s="44">
        <v>26</v>
      </c>
      <c r="D277" s="44">
        <v>3</v>
      </c>
      <c r="E277" s="44">
        <v>990</v>
      </c>
      <c r="F277" s="44">
        <v>48</v>
      </c>
      <c r="G277" s="44">
        <v>15468</v>
      </c>
      <c r="H277" s="44">
        <v>0</v>
      </c>
      <c r="I277" s="44">
        <v>0</v>
      </c>
    </row>
    <row r="278" spans="1:9" x14ac:dyDescent="0.2">
      <c r="A278" s="44">
        <v>92700161</v>
      </c>
      <c r="B278" s="44" t="s">
        <v>23</v>
      </c>
      <c r="C278" s="44">
        <v>27</v>
      </c>
      <c r="D278" s="44">
        <v>3</v>
      </c>
      <c r="E278" s="44">
        <v>1042</v>
      </c>
      <c r="F278" s="44">
        <v>48</v>
      </c>
      <c r="G278" s="44">
        <v>16288</v>
      </c>
      <c r="H278" s="44">
        <v>0</v>
      </c>
      <c r="I278" s="44">
        <v>0</v>
      </c>
    </row>
    <row r="279" spans="1:9" x14ac:dyDescent="0.2">
      <c r="A279" s="44">
        <v>92800161</v>
      </c>
      <c r="B279" s="44" t="s">
        <v>23</v>
      </c>
      <c r="C279" s="44">
        <v>28</v>
      </c>
      <c r="D279" s="44">
        <v>3</v>
      </c>
      <c r="E279" s="44">
        <v>1095</v>
      </c>
      <c r="F279" s="44">
        <v>48</v>
      </c>
      <c r="G279" s="44">
        <v>17109</v>
      </c>
      <c r="H279" s="44">
        <v>0</v>
      </c>
      <c r="I279" s="44">
        <v>0</v>
      </c>
    </row>
    <row r="280" spans="1:9" x14ac:dyDescent="0.2">
      <c r="A280" s="44">
        <v>92900161</v>
      </c>
      <c r="B280" s="44" t="s">
        <v>23</v>
      </c>
      <c r="C280" s="44">
        <v>29</v>
      </c>
      <c r="D280" s="44">
        <v>3</v>
      </c>
      <c r="E280" s="44">
        <v>1147</v>
      </c>
      <c r="F280" s="44">
        <v>48</v>
      </c>
      <c r="G280" s="44">
        <v>17929</v>
      </c>
      <c r="H280" s="44">
        <v>0</v>
      </c>
      <c r="I280" s="44">
        <v>0</v>
      </c>
    </row>
    <row r="281" spans="1:9" x14ac:dyDescent="0.2">
      <c r="A281" s="44">
        <v>93000161</v>
      </c>
      <c r="B281" s="44" t="s">
        <v>23</v>
      </c>
      <c r="C281" s="44">
        <v>30</v>
      </c>
      <c r="D281" s="44">
        <v>3</v>
      </c>
      <c r="E281" s="44">
        <v>1200</v>
      </c>
      <c r="F281" s="44">
        <v>48</v>
      </c>
      <c r="G281" s="44">
        <v>18750</v>
      </c>
      <c r="H281" s="44">
        <v>0</v>
      </c>
      <c r="I281" s="44">
        <v>0</v>
      </c>
    </row>
    <row r="282" spans="1:9" x14ac:dyDescent="0.2">
      <c r="A282" s="44">
        <v>93100161</v>
      </c>
      <c r="B282" s="44" t="s">
        <v>23</v>
      </c>
      <c r="C282" s="44">
        <v>31</v>
      </c>
      <c r="D282" s="44">
        <v>3</v>
      </c>
      <c r="E282" s="44">
        <v>1252</v>
      </c>
      <c r="F282" s="44">
        <v>48</v>
      </c>
      <c r="G282" s="44">
        <v>19569</v>
      </c>
      <c r="H282" s="44">
        <v>0</v>
      </c>
      <c r="I282" s="44">
        <v>0</v>
      </c>
    </row>
    <row r="283" spans="1:9" x14ac:dyDescent="0.2">
      <c r="A283" s="44">
        <v>93200161</v>
      </c>
      <c r="B283" s="44" t="s">
        <v>23</v>
      </c>
      <c r="C283" s="44">
        <v>32</v>
      </c>
      <c r="D283" s="44">
        <v>3</v>
      </c>
      <c r="E283" s="44">
        <v>1312</v>
      </c>
      <c r="F283" s="44">
        <v>48</v>
      </c>
      <c r="G283" s="44">
        <v>20506</v>
      </c>
      <c r="H283" s="44">
        <v>0</v>
      </c>
      <c r="I283" s="44">
        <v>0</v>
      </c>
    </row>
    <row r="284" spans="1:9" x14ac:dyDescent="0.2">
      <c r="A284" s="44">
        <v>93300161</v>
      </c>
      <c r="B284" s="44" t="s">
        <v>23</v>
      </c>
      <c r="C284" s="44">
        <v>33</v>
      </c>
      <c r="D284" s="44">
        <v>3</v>
      </c>
      <c r="E284" s="44">
        <v>1372</v>
      </c>
      <c r="F284" s="44">
        <v>48</v>
      </c>
      <c r="G284" s="44">
        <v>21444</v>
      </c>
      <c r="H284" s="44">
        <v>0</v>
      </c>
      <c r="I284" s="44">
        <v>0</v>
      </c>
    </row>
    <row r="285" spans="1:9" x14ac:dyDescent="0.2">
      <c r="A285" s="44">
        <v>93400161</v>
      </c>
      <c r="B285" s="44" t="s">
        <v>23</v>
      </c>
      <c r="C285" s="44">
        <v>34</v>
      </c>
      <c r="D285" s="44">
        <v>3</v>
      </c>
      <c r="E285" s="44">
        <v>1432</v>
      </c>
      <c r="F285" s="44">
        <v>48</v>
      </c>
      <c r="G285" s="44">
        <v>22381</v>
      </c>
      <c r="H285" s="44">
        <v>0</v>
      </c>
      <c r="I285" s="44">
        <v>0</v>
      </c>
    </row>
    <row r="286" spans="1:9" x14ac:dyDescent="0.2">
      <c r="A286" s="44">
        <v>93500161</v>
      </c>
      <c r="B286" s="44" t="s">
        <v>23</v>
      </c>
      <c r="C286" s="44">
        <v>35</v>
      </c>
      <c r="D286" s="44">
        <v>3</v>
      </c>
      <c r="E286" s="44">
        <v>1492</v>
      </c>
      <c r="F286" s="44">
        <v>48</v>
      </c>
      <c r="G286" s="44">
        <v>23319</v>
      </c>
      <c r="H286" s="44">
        <v>0</v>
      </c>
      <c r="I286" s="44">
        <v>0</v>
      </c>
    </row>
    <row r="287" spans="1:9" x14ac:dyDescent="0.2">
      <c r="A287" s="44">
        <v>93600161</v>
      </c>
      <c r="B287" s="44" t="s">
        <v>23</v>
      </c>
      <c r="C287" s="44">
        <v>36</v>
      </c>
      <c r="D287" s="44">
        <v>3</v>
      </c>
      <c r="E287" s="44">
        <v>1552</v>
      </c>
      <c r="F287" s="44">
        <v>48</v>
      </c>
      <c r="G287" s="44">
        <v>24256</v>
      </c>
      <c r="H287" s="44">
        <v>0</v>
      </c>
      <c r="I287" s="44">
        <v>0</v>
      </c>
    </row>
    <row r="288" spans="1:9" x14ac:dyDescent="0.2">
      <c r="A288" s="44">
        <v>93700161</v>
      </c>
      <c r="B288" s="44" t="s">
        <v>23</v>
      </c>
      <c r="C288" s="44">
        <v>37</v>
      </c>
      <c r="D288" s="44">
        <v>3</v>
      </c>
      <c r="E288" s="44">
        <v>1620</v>
      </c>
      <c r="F288" s="44">
        <v>48</v>
      </c>
      <c r="G288" s="44">
        <v>25312</v>
      </c>
      <c r="H288" s="44">
        <v>0</v>
      </c>
      <c r="I288" s="44">
        <v>0</v>
      </c>
    </row>
    <row r="289" spans="1:9" x14ac:dyDescent="0.2">
      <c r="A289" s="44">
        <v>93800161</v>
      </c>
      <c r="B289" s="44" t="s">
        <v>23</v>
      </c>
      <c r="C289" s="44">
        <v>38</v>
      </c>
      <c r="D289" s="44">
        <v>3</v>
      </c>
      <c r="E289" s="44">
        <v>1687</v>
      </c>
      <c r="F289" s="44">
        <v>48</v>
      </c>
      <c r="G289" s="44">
        <v>26367</v>
      </c>
      <c r="H289" s="44">
        <v>0</v>
      </c>
      <c r="I289" s="44">
        <v>0</v>
      </c>
    </row>
    <row r="290" spans="1:9" x14ac:dyDescent="0.2">
      <c r="A290" s="44">
        <v>93900161</v>
      </c>
      <c r="B290" s="44" t="s">
        <v>23</v>
      </c>
      <c r="C290" s="44">
        <v>39</v>
      </c>
      <c r="D290" s="44">
        <v>3</v>
      </c>
      <c r="E290" s="44">
        <v>1755</v>
      </c>
      <c r="F290" s="44">
        <v>48</v>
      </c>
      <c r="G290" s="44">
        <v>27421</v>
      </c>
      <c r="H290" s="44">
        <v>0</v>
      </c>
      <c r="I290" s="44">
        <v>0</v>
      </c>
    </row>
    <row r="291" spans="1:9" x14ac:dyDescent="0.2">
      <c r="A291" s="44">
        <v>94000161</v>
      </c>
      <c r="B291" s="44" t="s">
        <v>23</v>
      </c>
      <c r="C291" s="44">
        <v>40</v>
      </c>
      <c r="D291" s="44">
        <v>3</v>
      </c>
      <c r="E291" s="44">
        <v>1822</v>
      </c>
      <c r="F291" s="44">
        <v>48</v>
      </c>
      <c r="G291" s="44">
        <v>28476</v>
      </c>
      <c r="H291" s="44">
        <v>0</v>
      </c>
      <c r="I291" s="44">
        <v>0</v>
      </c>
    </row>
    <row r="292" spans="1:9" x14ac:dyDescent="0.2">
      <c r="A292" s="44">
        <v>94100161</v>
      </c>
      <c r="B292" s="44" t="s">
        <v>23</v>
      </c>
      <c r="C292" s="44">
        <v>41</v>
      </c>
      <c r="D292" s="44">
        <v>3</v>
      </c>
      <c r="E292" s="44">
        <v>1890</v>
      </c>
      <c r="F292" s="44">
        <v>48</v>
      </c>
      <c r="G292" s="44">
        <v>29530</v>
      </c>
      <c r="H292" s="44">
        <v>0</v>
      </c>
      <c r="I292" s="44">
        <v>0</v>
      </c>
    </row>
    <row r="293" spans="1:9" x14ac:dyDescent="0.2">
      <c r="A293" s="44">
        <v>94200161</v>
      </c>
      <c r="B293" s="44" t="s">
        <v>23</v>
      </c>
      <c r="C293" s="44">
        <v>42</v>
      </c>
      <c r="D293" s="44">
        <v>3</v>
      </c>
      <c r="E293" s="44">
        <v>1965</v>
      </c>
      <c r="F293" s="44">
        <v>48</v>
      </c>
      <c r="G293" s="44">
        <v>30702</v>
      </c>
      <c r="H293" s="44">
        <v>0</v>
      </c>
      <c r="I293" s="44">
        <v>0</v>
      </c>
    </row>
    <row r="294" spans="1:9" x14ac:dyDescent="0.2">
      <c r="A294" s="44">
        <v>94300161</v>
      </c>
      <c r="B294" s="44" t="s">
        <v>23</v>
      </c>
      <c r="C294" s="44">
        <v>43</v>
      </c>
      <c r="D294" s="44">
        <v>3</v>
      </c>
      <c r="E294" s="44">
        <v>2040</v>
      </c>
      <c r="F294" s="44">
        <v>48</v>
      </c>
      <c r="G294" s="44">
        <v>31875</v>
      </c>
      <c r="H294" s="44">
        <v>0</v>
      </c>
      <c r="I294" s="44">
        <v>0</v>
      </c>
    </row>
    <row r="295" spans="1:9" x14ac:dyDescent="0.2">
      <c r="A295" s="44">
        <v>94400161</v>
      </c>
      <c r="B295" s="44" t="s">
        <v>23</v>
      </c>
      <c r="C295" s="44">
        <v>44</v>
      </c>
      <c r="D295" s="44">
        <v>3</v>
      </c>
      <c r="E295" s="44">
        <v>2115</v>
      </c>
      <c r="F295" s="44">
        <v>48</v>
      </c>
      <c r="G295" s="44">
        <v>33046</v>
      </c>
      <c r="H295" s="44">
        <v>0</v>
      </c>
      <c r="I295" s="44">
        <v>0</v>
      </c>
    </row>
    <row r="296" spans="1:9" x14ac:dyDescent="0.2">
      <c r="A296" s="44">
        <v>94500161</v>
      </c>
      <c r="B296" s="44" t="s">
        <v>23</v>
      </c>
      <c r="C296" s="44">
        <v>45</v>
      </c>
      <c r="D296" s="44">
        <v>3</v>
      </c>
      <c r="E296" s="44">
        <v>2190</v>
      </c>
      <c r="F296" s="44">
        <v>48</v>
      </c>
      <c r="G296" s="44">
        <v>34218</v>
      </c>
      <c r="H296" s="44">
        <v>0</v>
      </c>
      <c r="I296" s="44">
        <v>0</v>
      </c>
    </row>
    <row r="297" spans="1:9" x14ac:dyDescent="0.2">
      <c r="A297" s="44">
        <v>94600161</v>
      </c>
      <c r="B297" s="44" t="s">
        <v>23</v>
      </c>
      <c r="C297" s="44">
        <v>46</v>
      </c>
      <c r="D297" s="44">
        <v>3</v>
      </c>
      <c r="E297" s="44">
        <v>2265</v>
      </c>
      <c r="F297" s="44">
        <v>48</v>
      </c>
      <c r="G297" s="44">
        <v>35389</v>
      </c>
      <c r="H297" s="44">
        <v>0</v>
      </c>
      <c r="I297" s="44">
        <v>0</v>
      </c>
    </row>
    <row r="298" spans="1:9" x14ac:dyDescent="0.2">
      <c r="A298" s="44">
        <v>94700161</v>
      </c>
      <c r="B298" s="44" t="s">
        <v>23</v>
      </c>
      <c r="C298" s="44">
        <v>47</v>
      </c>
      <c r="D298" s="44">
        <v>3</v>
      </c>
      <c r="E298" s="44">
        <v>2347</v>
      </c>
      <c r="F298" s="44">
        <v>48</v>
      </c>
      <c r="G298" s="44">
        <v>36679</v>
      </c>
      <c r="H298" s="44">
        <v>0</v>
      </c>
      <c r="I298" s="44">
        <v>0</v>
      </c>
    </row>
    <row r="299" spans="1:9" x14ac:dyDescent="0.2">
      <c r="A299" s="44">
        <v>94800161</v>
      </c>
      <c r="B299" s="44" t="s">
        <v>23</v>
      </c>
      <c r="C299" s="44">
        <v>48</v>
      </c>
      <c r="D299" s="44">
        <v>3</v>
      </c>
      <c r="E299" s="44">
        <v>2430</v>
      </c>
      <c r="F299" s="44">
        <v>48</v>
      </c>
      <c r="G299" s="44">
        <v>37968</v>
      </c>
      <c r="H299" s="44">
        <v>0</v>
      </c>
      <c r="I299" s="44">
        <v>0</v>
      </c>
    </row>
    <row r="300" spans="1:9" x14ac:dyDescent="0.2">
      <c r="A300" s="44">
        <v>94900161</v>
      </c>
      <c r="B300" s="44" t="s">
        <v>23</v>
      </c>
      <c r="C300" s="44">
        <v>49</v>
      </c>
      <c r="D300" s="44">
        <v>3</v>
      </c>
      <c r="E300" s="44">
        <v>2512</v>
      </c>
      <c r="F300" s="44">
        <v>48</v>
      </c>
      <c r="G300" s="44">
        <v>39256</v>
      </c>
      <c r="H300" s="44">
        <v>0</v>
      </c>
      <c r="I300" s="44">
        <v>0</v>
      </c>
    </row>
    <row r="301" spans="1:9" x14ac:dyDescent="0.2">
      <c r="A301" s="44">
        <v>95000161</v>
      </c>
      <c r="B301" s="44" t="s">
        <v>23</v>
      </c>
      <c r="C301" s="44">
        <v>50</v>
      </c>
      <c r="D301" s="44">
        <v>3</v>
      </c>
      <c r="E301" s="44">
        <v>2595</v>
      </c>
      <c r="F301" s="44">
        <v>48</v>
      </c>
      <c r="G301" s="44">
        <v>40546</v>
      </c>
      <c r="H301" s="44">
        <v>0</v>
      </c>
      <c r="I301" s="44">
        <v>0</v>
      </c>
    </row>
    <row r="302" spans="1:9" x14ac:dyDescent="0.2">
      <c r="A302" s="44">
        <v>90100162</v>
      </c>
      <c r="B302" s="44" t="s">
        <v>23</v>
      </c>
      <c r="C302" s="44">
        <v>1</v>
      </c>
      <c r="D302" s="44">
        <v>3</v>
      </c>
      <c r="E302" s="44">
        <v>360</v>
      </c>
      <c r="F302" s="44">
        <v>48</v>
      </c>
      <c r="G302" s="44">
        <v>5625</v>
      </c>
      <c r="H302" s="44">
        <v>0</v>
      </c>
      <c r="I302" s="44">
        <v>0</v>
      </c>
    </row>
    <row r="303" spans="1:9" x14ac:dyDescent="0.2">
      <c r="A303" s="44">
        <v>90200162</v>
      </c>
      <c r="B303" s="44" t="s">
        <v>23</v>
      </c>
      <c r="C303" s="44">
        <v>2</v>
      </c>
      <c r="D303" s="44">
        <v>3</v>
      </c>
      <c r="E303" s="44">
        <v>382</v>
      </c>
      <c r="F303" s="44">
        <v>48</v>
      </c>
      <c r="G303" s="44">
        <v>5976</v>
      </c>
      <c r="H303" s="44">
        <v>0</v>
      </c>
      <c r="I303" s="44">
        <v>0</v>
      </c>
    </row>
    <row r="304" spans="1:9" x14ac:dyDescent="0.2">
      <c r="A304" s="44">
        <v>90300162</v>
      </c>
      <c r="B304" s="44" t="s">
        <v>23</v>
      </c>
      <c r="C304" s="44">
        <v>3</v>
      </c>
      <c r="D304" s="44">
        <v>3</v>
      </c>
      <c r="E304" s="44">
        <v>405</v>
      </c>
      <c r="F304" s="44">
        <v>48</v>
      </c>
      <c r="G304" s="44">
        <v>6327</v>
      </c>
      <c r="H304" s="44">
        <v>0</v>
      </c>
      <c r="I304" s="44">
        <v>0</v>
      </c>
    </row>
    <row r="305" spans="1:9" x14ac:dyDescent="0.2">
      <c r="A305" s="44">
        <v>90400162</v>
      </c>
      <c r="B305" s="44" t="s">
        <v>23</v>
      </c>
      <c r="C305" s="44">
        <v>4</v>
      </c>
      <c r="D305" s="44">
        <v>3</v>
      </c>
      <c r="E305" s="44">
        <v>427</v>
      </c>
      <c r="F305" s="44">
        <v>48</v>
      </c>
      <c r="G305" s="44">
        <v>6679</v>
      </c>
      <c r="H305" s="44">
        <v>0</v>
      </c>
      <c r="I305" s="44">
        <v>0</v>
      </c>
    </row>
    <row r="306" spans="1:9" x14ac:dyDescent="0.2">
      <c r="A306" s="44">
        <v>90500162</v>
      </c>
      <c r="B306" s="44" t="s">
        <v>23</v>
      </c>
      <c r="C306" s="44">
        <v>5</v>
      </c>
      <c r="D306" s="44">
        <v>3</v>
      </c>
      <c r="E306" s="44">
        <v>450</v>
      </c>
      <c r="F306" s="44">
        <v>48</v>
      </c>
      <c r="G306" s="44">
        <v>7030</v>
      </c>
      <c r="H306" s="44">
        <v>0</v>
      </c>
      <c r="I306" s="44">
        <v>0</v>
      </c>
    </row>
    <row r="307" spans="1:9" x14ac:dyDescent="0.2">
      <c r="A307" s="44">
        <v>90600162</v>
      </c>
      <c r="B307" s="44" t="s">
        <v>23</v>
      </c>
      <c r="C307" s="44">
        <v>6</v>
      </c>
      <c r="D307" s="44">
        <v>3</v>
      </c>
      <c r="E307" s="44">
        <v>472</v>
      </c>
      <c r="F307" s="44">
        <v>48</v>
      </c>
      <c r="G307" s="44">
        <v>7381</v>
      </c>
      <c r="H307" s="44">
        <v>0</v>
      </c>
      <c r="I307" s="44">
        <v>0</v>
      </c>
    </row>
    <row r="308" spans="1:9" x14ac:dyDescent="0.2">
      <c r="A308" s="44">
        <v>90700162</v>
      </c>
      <c r="B308" s="44" t="s">
        <v>23</v>
      </c>
      <c r="C308" s="44">
        <v>7</v>
      </c>
      <c r="D308" s="44">
        <v>3</v>
      </c>
      <c r="E308" s="44">
        <v>505</v>
      </c>
      <c r="F308" s="44">
        <v>48</v>
      </c>
      <c r="G308" s="44">
        <v>7909</v>
      </c>
      <c r="H308" s="44">
        <v>0</v>
      </c>
      <c r="I308" s="44">
        <v>0</v>
      </c>
    </row>
    <row r="309" spans="1:9" x14ac:dyDescent="0.2">
      <c r="A309" s="44">
        <v>90800162</v>
      </c>
      <c r="B309" s="44" t="s">
        <v>23</v>
      </c>
      <c r="C309" s="44">
        <v>8</v>
      </c>
      <c r="D309" s="44">
        <v>3</v>
      </c>
      <c r="E309" s="44">
        <v>540</v>
      </c>
      <c r="F309" s="44">
        <v>48</v>
      </c>
      <c r="G309" s="44">
        <v>8437</v>
      </c>
      <c r="H309" s="44">
        <v>0</v>
      </c>
      <c r="I309" s="44">
        <v>0</v>
      </c>
    </row>
    <row r="310" spans="1:9" x14ac:dyDescent="0.2">
      <c r="A310" s="44">
        <v>90900162</v>
      </c>
      <c r="B310" s="44" t="s">
        <v>23</v>
      </c>
      <c r="C310" s="44">
        <v>9</v>
      </c>
      <c r="D310" s="44">
        <v>3</v>
      </c>
      <c r="E310" s="44">
        <v>573</v>
      </c>
      <c r="F310" s="44">
        <v>48</v>
      </c>
      <c r="G310" s="44">
        <v>8964</v>
      </c>
      <c r="H310" s="44">
        <v>0</v>
      </c>
      <c r="I310" s="44">
        <v>0</v>
      </c>
    </row>
    <row r="311" spans="1:9" x14ac:dyDescent="0.2">
      <c r="A311" s="44">
        <v>91000162</v>
      </c>
      <c r="B311" s="44" t="s">
        <v>23</v>
      </c>
      <c r="C311" s="44">
        <v>10</v>
      </c>
      <c r="D311" s="44">
        <v>3</v>
      </c>
      <c r="E311" s="44">
        <v>607</v>
      </c>
      <c r="F311" s="44">
        <v>48</v>
      </c>
      <c r="G311" s="44">
        <v>9492</v>
      </c>
      <c r="H311" s="44">
        <v>0</v>
      </c>
      <c r="I311" s="44">
        <v>0</v>
      </c>
    </row>
    <row r="312" spans="1:9" x14ac:dyDescent="0.2">
      <c r="A312" s="44">
        <v>91100162</v>
      </c>
      <c r="B312" s="44" t="s">
        <v>23</v>
      </c>
      <c r="C312" s="44">
        <v>11</v>
      </c>
      <c r="D312" s="44">
        <v>3</v>
      </c>
      <c r="E312" s="44">
        <v>640</v>
      </c>
      <c r="F312" s="44">
        <v>48</v>
      </c>
      <c r="G312" s="44">
        <v>10018</v>
      </c>
      <c r="H312" s="44">
        <v>0</v>
      </c>
      <c r="I312" s="44">
        <v>0</v>
      </c>
    </row>
    <row r="313" spans="1:9" x14ac:dyDescent="0.2">
      <c r="A313" s="44">
        <v>91200162</v>
      </c>
      <c r="B313" s="44" t="s">
        <v>23</v>
      </c>
      <c r="C313" s="44">
        <v>12</v>
      </c>
      <c r="D313" s="44">
        <v>3</v>
      </c>
      <c r="E313" s="44">
        <v>685</v>
      </c>
      <c r="F313" s="44">
        <v>48</v>
      </c>
      <c r="G313" s="44">
        <v>10722</v>
      </c>
      <c r="H313" s="44">
        <v>0</v>
      </c>
      <c r="I313" s="44">
        <v>0</v>
      </c>
    </row>
    <row r="314" spans="1:9" x14ac:dyDescent="0.2">
      <c r="A314" s="44">
        <v>91300162</v>
      </c>
      <c r="B314" s="44" t="s">
        <v>23</v>
      </c>
      <c r="C314" s="44">
        <v>13</v>
      </c>
      <c r="D314" s="44">
        <v>3</v>
      </c>
      <c r="E314" s="44">
        <v>730</v>
      </c>
      <c r="F314" s="44">
        <v>48</v>
      </c>
      <c r="G314" s="44">
        <v>11425</v>
      </c>
      <c r="H314" s="44">
        <v>0</v>
      </c>
      <c r="I314" s="44">
        <v>0</v>
      </c>
    </row>
    <row r="315" spans="1:9" x14ac:dyDescent="0.2">
      <c r="A315" s="44">
        <v>91400162</v>
      </c>
      <c r="B315" s="44" t="s">
        <v>23</v>
      </c>
      <c r="C315" s="44">
        <v>14</v>
      </c>
      <c r="D315" s="44">
        <v>3</v>
      </c>
      <c r="E315" s="44">
        <v>775</v>
      </c>
      <c r="F315" s="44">
        <v>48</v>
      </c>
      <c r="G315" s="44">
        <v>12127</v>
      </c>
      <c r="H315" s="44">
        <v>0</v>
      </c>
      <c r="I315" s="44">
        <v>0</v>
      </c>
    </row>
    <row r="316" spans="1:9" x14ac:dyDescent="0.2">
      <c r="A316" s="44">
        <v>91500162</v>
      </c>
      <c r="B316" s="44" t="s">
        <v>23</v>
      </c>
      <c r="C316" s="44">
        <v>15</v>
      </c>
      <c r="D316" s="44">
        <v>3</v>
      </c>
      <c r="E316" s="44">
        <v>820</v>
      </c>
      <c r="F316" s="44">
        <v>48</v>
      </c>
      <c r="G316" s="44">
        <v>12831</v>
      </c>
      <c r="H316" s="44">
        <v>0</v>
      </c>
      <c r="I316" s="44">
        <v>0</v>
      </c>
    </row>
    <row r="317" spans="1:9" x14ac:dyDescent="0.2">
      <c r="A317" s="44">
        <v>91600162</v>
      </c>
      <c r="B317" s="44" t="s">
        <v>23</v>
      </c>
      <c r="C317" s="44">
        <v>16</v>
      </c>
      <c r="D317" s="44">
        <v>3</v>
      </c>
      <c r="E317" s="44">
        <v>865</v>
      </c>
      <c r="F317" s="44">
        <v>48</v>
      </c>
      <c r="G317" s="44">
        <v>13534</v>
      </c>
      <c r="H317" s="44">
        <v>0</v>
      </c>
      <c r="I317" s="44">
        <v>0</v>
      </c>
    </row>
    <row r="318" spans="1:9" x14ac:dyDescent="0.2">
      <c r="A318" s="44">
        <v>91700162</v>
      </c>
      <c r="B318" s="44" t="s">
        <v>23</v>
      </c>
      <c r="C318" s="44">
        <v>17</v>
      </c>
      <c r="D318" s="44">
        <v>3</v>
      </c>
      <c r="E318" s="44">
        <v>922</v>
      </c>
      <c r="F318" s="44">
        <v>48</v>
      </c>
      <c r="G318" s="44">
        <v>14413</v>
      </c>
      <c r="H318" s="44">
        <v>0</v>
      </c>
      <c r="I318" s="44">
        <v>0</v>
      </c>
    </row>
    <row r="319" spans="1:9" x14ac:dyDescent="0.2">
      <c r="A319" s="44">
        <v>91800162</v>
      </c>
      <c r="B319" s="44" t="s">
        <v>23</v>
      </c>
      <c r="C319" s="44">
        <v>18</v>
      </c>
      <c r="D319" s="44">
        <v>3</v>
      </c>
      <c r="E319" s="44">
        <v>978</v>
      </c>
      <c r="F319" s="44">
        <v>48</v>
      </c>
      <c r="G319" s="44">
        <v>15292</v>
      </c>
      <c r="H319" s="44">
        <v>0</v>
      </c>
      <c r="I319" s="44">
        <v>0</v>
      </c>
    </row>
    <row r="320" spans="1:9" x14ac:dyDescent="0.2">
      <c r="A320" s="44">
        <v>91900162</v>
      </c>
      <c r="B320" s="44" t="s">
        <v>23</v>
      </c>
      <c r="C320" s="44">
        <v>19</v>
      </c>
      <c r="D320" s="44">
        <v>3</v>
      </c>
      <c r="E320" s="44">
        <v>1035</v>
      </c>
      <c r="F320" s="44">
        <v>48</v>
      </c>
      <c r="G320" s="44">
        <v>16171</v>
      </c>
      <c r="H320" s="44">
        <v>0</v>
      </c>
      <c r="I320" s="44">
        <v>0</v>
      </c>
    </row>
    <row r="321" spans="1:9" x14ac:dyDescent="0.2">
      <c r="A321" s="44">
        <v>92000162</v>
      </c>
      <c r="B321" s="44" t="s">
        <v>23</v>
      </c>
      <c r="C321" s="44">
        <v>20</v>
      </c>
      <c r="D321" s="44">
        <v>3</v>
      </c>
      <c r="E321" s="44">
        <v>1090</v>
      </c>
      <c r="F321" s="44">
        <v>48</v>
      </c>
      <c r="G321" s="44">
        <v>17050</v>
      </c>
      <c r="H321" s="44">
        <v>0</v>
      </c>
      <c r="I321" s="44">
        <v>0</v>
      </c>
    </row>
    <row r="322" spans="1:9" x14ac:dyDescent="0.2">
      <c r="A322" s="44">
        <v>92100162</v>
      </c>
      <c r="B322" s="44" t="s">
        <v>23</v>
      </c>
      <c r="C322" s="44">
        <v>21</v>
      </c>
      <c r="D322" s="44">
        <v>3</v>
      </c>
      <c r="E322" s="44">
        <v>1147</v>
      </c>
      <c r="F322" s="44">
        <v>48</v>
      </c>
      <c r="G322" s="44">
        <v>17929</v>
      </c>
      <c r="H322" s="44">
        <v>0</v>
      </c>
      <c r="I322" s="44">
        <v>0</v>
      </c>
    </row>
    <row r="323" spans="1:9" x14ac:dyDescent="0.2">
      <c r="A323" s="44">
        <v>92200162</v>
      </c>
      <c r="B323" s="44" t="s">
        <v>23</v>
      </c>
      <c r="C323" s="44">
        <v>22</v>
      </c>
      <c r="D323" s="44">
        <v>3</v>
      </c>
      <c r="E323" s="44">
        <v>1215</v>
      </c>
      <c r="F323" s="44">
        <v>48</v>
      </c>
      <c r="G323" s="44">
        <v>18984</v>
      </c>
      <c r="H323" s="44">
        <v>0</v>
      </c>
      <c r="I323" s="44">
        <v>0</v>
      </c>
    </row>
    <row r="324" spans="1:9" x14ac:dyDescent="0.2">
      <c r="A324" s="44">
        <v>92300162</v>
      </c>
      <c r="B324" s="44" t="s">
        <v>23</v>
      </c>
      <c r="C324" s="44">
        <v>23</v>
      </c>
      <c r="D324" s="44">
        <v>3</v>
      </c>
      <c r="E324" s="44">
        <v>1282</v>
      </c>
      <c r="F324" s="44">
        <v>48</v>
      </c>
      <c r="G324" s="44">
        <v>20038</v>
      </c>
      <c r="H324" s="44">
        <v>0</v>
      </c>
      <c r="I324" s="44">
        <v>0</v>
      </c>
    </row>
    <row r="325" spans="1:9" x14ac:dyDescent="0.2">
      <c r="A325" s="44">
        <v>92400162</v>
      </c>
      <c r="B325" s="44" t="s">
        <v>23</v>
      </c>
      <c r="C325" s="44">
        <v>24</v>
      </c>
      <c r="D325" s="44">
        <v>3</v>
      </c>
      <c r="E325" s="44">
        <v>1350</v>
      </c>
      <c r="F325" s="44">
        <v>48</v>
      </c>
      <c r="G325" s="44">
        <v>21093</v>
      </c>
      <c r="H325" s="44">
        <v>0</v>
      </c>
      <c r="I325" s="44">
        <v>0</v>
      </c>
    </row>
    <row r="326" spans="1:9" x14ac:dyDescent="0.2">
      <c r="A326" s="44">
        <v>92500162</v>
      </c>
      <c r="B326" s="44" t="s">
        <v>23</v>
      </c>
      <c r="C326" s="44">
        <v>25</v>
      </c>
      <c r="D326" s="44">
        <v>3</v>
      </c>
      <c r="E326" s="44">
        <v>1417</v>
      </c>
      <c r="F326" s="44">
        <v>48</v>
      </c>
      <c r="G326" s="44">
        <v>22147</v>
      </c>
      <c r="H326" s="44">
        <v>0</v>
      </c>
      <c r="I326" s="44">
        <v>0</v>
      </c>
    </row>
    <row r="327" spans="1:9" x14ac:dyDescent="0.2">
      <c r="A327" s="44">
        <v>92600162</v>
      </c>
      <c r="B327" s="44" t="s">
        <v>23</v>
      </c>
      <c r="C327" s="44">
        <v>26</v>
      </c>
      <c r="D327" s="44">
        <v>3</v>
      </c>
      <c r="E327" s="44">
        <v>1485</v>
      </c>
      <c r="F327" s="44">
        <v>48</v>
      </c>
      <c r="G327" s="44">
        <v>23202</v>
      </c>
      <c r="H327" s="44">
        <v>0</v>
      </c>
      <c r="I327" s="44">
        <v>0</v>
      </c>
    </row>
    <row r="328" spans="1:9" x14ac:dyDescent="0.2">
      <c r="A328" s="44">
        <v>92700162</v>
      </c>
      <c r="B328" s="44" t="s">
        <v>23</v>
      </c>
      <c r="C328" s="44">
        <v>27</v>
      </c>
      <c r="D328" s="44">
        <v>3</v>
      </c>
      <c r="E328" s="44">
        <v>1563</v>
      </c>
      <c r="F328" s="44">
        <v>48</v>
      </c>
      <c r="G328" s="44">
        <v>24433</v>
      </c>
      <c r="H328" s="44">
        <v>0</v>
      </c>
      <c r="I328" s="44">
        <v>0</v>
      </c>
    </row>
    <row r="329" spans="1:9" x14ac:dyDescent="0.2">
      <c r="A329" s="44">
        <v>92800162</v>
      </c>
      <c r="B329" s="44" t="s">
        <v>23</v>
      </c>
      <c r="C329" s="44">
        <v>28</v>
      </c>
      <c r="D329" s="44">
        <v>3</v>
      </c>
      <c r="E329" s="44">
        <v>1642</v>
      </c>
      <c r="F329" s="44">
        <v>48</v>
      </c>
      <c r="G329" s="44">
        <v>25663</v>
      </c>
      <c r="H329" s="44">
        <v>0</v>
      </c>
      <c r="I329" s="44">
        <v>0</v>
      </c>
    </row>
    <row r="330" spans="1:9" x14ac:dyDescent="0.2">
      <c r="A330" s="44">
        <v>92900162</v>
      </c>
      <c r="B330" s="44" t="s">
        <v>23</v>
      </c>
      <c r="C330" s="44">
        <v>29</v>
      </c>
      <c r="D330" s="44">
        <v>3</v>
      </c>
      <c r="E330" s="44">
        <v>1720</v>
      </c>
      <c r="F330" s="44">
        <v>48</v>
      </c>
      <c r="G330" s="44">
        <v>26893</v>
      </c>
      <c r="H330" s="44">
        <v>0</v>
      </c>
      <c r="I330" s="44">
        <v>0</v>
      </c>
    </row>
    <row r="331" spans="1:9" x14ac:dyDescent="0.2">
      <c r="A331" s="44">
        <v>93000162</v>
      </c>
      <c r="B331" s="44" t="s">
        <v>23</v>
      </c>
      <c r="C331" s="44">
        <v>30</v>
      </c>
      <c r="D331" s="44">
        <v>3</v>
      </c>
      <c r="E331" s="44">
        <v>1800</v>
      </c>
      <c r="F331" s="44">
        <v>48</v>
      </c>
      <c r="G331" s="44">
        <v>28125</v>
      </c>
      <c r="H331" s="44">
        <v>0</v>
      </c>
      <c r="I331" s="44">
        <v>0</v>
      </c>
    </row>
    <row r="332" spans="1:9" x14ac:dyDescent="0.2">
      <c r="A332" s="44">
        <v>93100162</v>
      </c>
      <c r="B332" s="44" t="s">
        <v>23</v>
      </c>
      <c r="C332" s="44">
        <v>31</v>
      </c>
      <c r="D332" s="44">
        <v>3</v>
      </c>
      <c r="E332" s="44">
        <v>1878</v>
      </c>
      <c r="F332" s="44">
        <v>48</v>
      </c>
      <c r="G332" s="44">
        <v>29355</v>
      </c>
      <c r="H332" s="44">
        <v>0</v>
      </c>
      <c r="I332" s="44">
        <v>0</v>
      </c>
    </row>
    <row r="333" spans="1:9" x14ac:dyDescent="0.2">
      <c r="A333" s="44">
        <v>93200162</v>
      </c>
      <c r="B333" s="44" t="s">
        <v>23</v>
      </c>
      <c r="C333" s="44">
        <v>32</v>
      </c>
      <c r="D333" s="44">
        <v>3</v>
      </c>
      <c r="E333" s="44">
        <v>1968</v>
      </c>
      <c r="F333" s="44">
        <v>48</v>
      </c>
      <c r="G333" s="44">
        <v>30760</v>
      </c>
      <c r="H333" s="44">
        <v>0</v>
      </c>
      <c r="I333" s="44">
        <v>0</v>
      </c>
    </row>
    <row r="334" spans="1:9" x14ac:dyDescent="0.2">
      <c r="A334" s="44">
        <v>93300162</v>
      </c>
      <c r="B334" s="44" t="s">
        <v>23</v>
      </c>
      <c r="C334" s="44">
        <v>33</v>
      </c>
      <c r="D334" s="44">
        <v>3</v>
      </c>
      <c r="E334" s="44">
        <v>2058</v>
      </c>
      <c r="F334" s="44">
        <v>48</v>
      </c>
      <c r="G334" s="44">
        <v>32167</v>
      </c>
      <c r="H334" s="44">
        <v>0</v>
      </c>
      <c r="I334" s="44">
        <v>0</v>
      </c>
    </row>
    <row r="335" spans="1:9" x14ac:dyDescent="0.2">
      <c r="A335" s="44">
        <v>93400162</v>
      </c>
      <c r="B335" s="44" t="s">
        <v>23</v>
      </c>
      <c r="C335" s="44">
        <v>34</v>
      </c>
      <c r="D335" s="44">
        <v>3</v>
      </c>
      <c r="E335" s="44">
        <v>2148</v>
      </c>
      <c r="F335" s="44">
        <v>48</v>
      </c>
      <c r="G335" s="44">
        <v>33573</v>
      </c>
      <c r="H335" s="44">
        <v>0</v>
      </c>
      <c r="I335" s="44">
        <v>0</v>
      </c>
    </row>
    <row r="336" spans="1:9" x14ac:dyDescent="0.2">
      <c r="A336" s="44">
        <v>93500162</v>
      </c>
      <c r="B336" s="44" t="s">
        <v>23</v>
      </c>
      <c r="C336" s="44">
        <v>35</v>
      </c>
      <c r="D336" s="44">
        <v>3</v>
      </c>
      <c r="E336" s="44">
        <v>2238</v>
      </c>
      <c r="F336" s="44">
        <v>48</v>
      </c>
      <c r="G336" s="44">
        <v>34980</v>
      </c>
      <c r="H336" s="44">
        <v>0</v>
      </c>
      <c r="I336" s="44">
        <v>0</v>
      </c>
    </row>
    <row r="337" spans="1:9" x14ac:dyDescent="0.2">
      <c r="A337" s="44">
        <v>93600162</v>
      </c>
      <c r="B337" s="44" t="s">
        <v>23</v>
      </c>
      <c r="C337" s="44">
        <v>36</v>
      </c>
      <c r="D337" s="44">
        <v>3</v>
      </c>
      <c r="E337" s="44">
        <v>2328</v>
      </c>
      <c r="F337" s="44">
        <v>48</v>
      </c>
      <c r="G337" s="44">
        <v>36385</v>
      </c>
      <c r="H337" s="44">
        <v>0</v>
      </c>
      <c r="I337" s="44">
        <v>0</v>
      </c>
    </row>
    <row r="338" spans="1:9" x14ac:dyDescent="0.2">
      <c r="A338" s="44">
        <v>93700162</v>
      </c>
      <c r="B338" s="44" t="s">
        <v>23</v>
      </c>
      <c r="C338" s="44">
        <v>37</v>
      </c>
      <c r="D338" s="44">
        <v>3</v>
      </c>
      <c r="E338" s="44">
        <v>2430</v>
      </c>
      <c r="F338" s="44">
        <v>48</v>
      </c>
      <c r="G338" s="44">
        <v>37968</v>
      </c>
      <c r="H338" s="44">
        <v>0</v>
      </c>
      <c r="I338" s="44">
        <v>0</v>
      </c>
    </row>
    <row r="339" spans="1:9" x14ac:dyDescent="0.2">
      <c r="A339" s="44">
        <v>93800162</v>
      </c>
      <c r="B339" s="44" t="s">
        <v>23</v>
      </c>
      <c r="C339" s="44">
        <v>38</v>
      </c>
      <c r="D339" s="44">
        <v>3</v>
      </c>
      <c r="E339" s="44">
        <v>2530</v>
      </c>
      <c r="F339" s="44">
        <v>48</v>
      </c>
      <c r="G339" s="44">
        <v>39550</v>
      </c>
      <c r="H339" s="44">
        <v>0</v>
      </c>
      <c r="I339" s="44">
        <v>0</v>
      </c>
    </row>
    <row r="340" spans="1:9" x14ac:dyDescent="0.2">
      <c r="A340" s="44">
        <v>93900162</v>
      </c>
      <c r="B340" s="44" t="s">
        <v>23</v>
      </c>
      <c r="C340" s="44">
        <v>39</v>
      </c>
      <c r="D340" s="44">
        <v>3</v>
      </c>
      <c r="E340" s="44">
        <v>2632</v>
      </c>
      <c r="F340" s="44">
        <v>48</v>
      </c>
      <c r="G340" s="44">
        <v>41131</v>
      </c>
      <c r="H340" s="44">
        <v>0</v>
      </c>
      <c r="I340" s="44">
        <v>0</v>
      </c>
    </row>
    <row r="341" spans="1:9" x14ac:dyDescent="0.2">
      <c r="A341" s="44">
        <v>94000162</v>
      </c>
      <c r="B341" s="44" t="s">
        <v>23</v>
      </c>
      <c r="C341" s="44">
        <v>40</v>
      </c>
      <c r="D341" s="44">
        <v>3</v>
      </c>
      <c r="E341" s="44">
        <v>2733</v>
      </c>
      <c r="F341" s="44">
        <v>48</v>
      </c>
      <c r="G341" s="44">
        <v>42714</v>
      </c>
      <c r="H341" s="44">
        <v>0</v>
      </c>
      <c r="I341" s="44">
        <v>0</v>
      </c>
    </row>
    <row r="342" spans="1:9" x14ac:dyDescent="0.2">
      <c r="A342" s="44">
        <v>94100162</v>
      </c>
      <c r="B342" s="44" t="s">
        <v>23</v>
      </c>
      <c r="C342" s="44">
        <v>41</v>
      </c>
      <c r="D342" s="44">
        <v>3</v>
      </c>
      <c r="E342" s="44">
        <v>2835</v>
      </c>
      <c r="F342" s="44">
        <v>48</v>
      </c>
      <c r="G342" s="44">
        <v>44296</v>
      </c>
      <c r="H342" s="44">
        <v>0</v>
      </c>
      <c r="I342" s="44">
        <v>0</v>
      </c>
    </row>
    <row r="343" spans="1:9" x14ac:dyDescent="0.2">
      <c r="A343" s="44">
        <v>94200162</v>
      </c>
      <c r="B343" s="44" t="s">
        <v>23</v>
      </c>
      <c r="C343" s="44">
        <v>42</v>
      </c>
      <c r="D343" s="44">
        <v>3</v>
      </c>
      <c r="E343" s="44">
        <v>2947</v>
      </c>
      <c r="F343" s="44">
        <v>48</v>
      </c>
      <c r="G343" s="44">
        <v>46054</v>
      </c>
      <c r="H343" s="44">
        <v>0</v>
      </c>
      <c r="I343" s="44">
        <v>0</v>
      </c>
    </row>
    <row r="344" spans="1:9" x14ac:dyDescent="0.2">
      <c r="A344" s="44">
        <v>94300162</v>
      </c>
      <c r="B344" s="44" t="s">
        <v>23</v>
      </c>
      <c r="C344" s="44">
        <v>43</v>
      </c>
      <c r="D344" s="44">
        <v>3</v>
      </c>
      <c r="E344" s="44">
        <v>3060</v>
      </c>
      <c r="F344" s="44">
        <v>48</v>
      </c>
      <c r="G344" s="44">
        <v>47812</v>
      </c>
      <c r="H344" s="44">
        <v>0</v>
      </c>
      <c r="I344" s="44">
        <v>0</v>
      </c>
    </row>
    <row r="345" spans="1:9" x14ac:dyDescent="0.2">
      <c r="A345" s="44">
        <v>94400162</v>
      </c>
      <c r="B345" s="44" t="s">
        <v>23</v>
      </c>
      <c r="C345" s="44">
        <v>44</v>
      </c>
      <c r="D345" s="44">
        <v>3</v>
      </c>
      <c r="E345" s="44">
        <v>3172</v>
      </c>
      <c r="F345" s="44">
        <v>48</v>
      </c>
      <c r="G345" s="44">
        <v>49569</v>
      </c>
      <c r="H345" s="44">
        <v>0</v>
      </c>
      <c r="I345" s="44">
        <v>0</v>
      </c>
    </row>
    <row r="346" spans="1:9" x14ac:dyDescent="0.2">
      <c r="A346" s="44">
        <v>94500162</v>
      </c>
      <c r="B346" s="44" t="s">
        <v>23</v>
      </c>
      <c r="C346" s="44">
        <v>45</v>
      </c>
      <c r="D346" s="44">
        <v>3</v>
      </c>
      <c r="E346" s="44">
        <v>3285</v>
      </c>
      <c r="F346" s="44">
        <v>48</v>
      </c>
      <c r="G346" s="44">
        <v>51327</v>
      </c>
      <c r="H346" s="44">
        <v>0</v>
      </c>
      <c r="I346" s="44">
        <v>0</v>
      </c>
    </row>
    <row r="347" spans="1:9" x14ac:dyDescent="0.2">
      <c r="A347" s="44">
        <v>94600162</v>
      </c>
      <c r="B347" s="44" t="s">
        <v>23</v>
      </c>
      <c r="C347" s="44">
        <v>46</v>
      </c>
      <c r="D347" s="44">
        <v>3</v>
      </c>
      <c r="E347" s="44">
        <v>3397</v>
      </c>
      <c r="F347" s="44">
        <v>48</v>
      </c>
      <c r="G347" s="44">
        <v>53085</v>
      </c>
      <c r="H347" s="44">
        <v>0</v>
      </c>
      <c r="I347" s="44">
        <v>0</v>
      </c>
    </row>
    <row r="348" spans="1:9" x14ac:dyDescent="0.2">
      <c r="A348" s="44">
        <v>94700162</v>
      </c>
      <c r="B348" s="44" t="s">
        <v>23</v>
      </c>
      <c r="C348" s="44">
        <v>47</v>
      </c>
      <c r="D348" s="44">
        <v>3</v>
      </c>
      <c r="E348" s="44">
        <v>3520</v>
      </c>
      <c r="F348" s="44">
        <v>48</v>
      </c>
      <c r="G348" s="44">
        <v>55018</v>
      </c>
      <c r="H348" s="44">
        <v>0</v>
      </c>
      <c r="I348" s="44">
        <v>0</v>
      </c>
    </row>
    <row r="349" spans="1:9" x14ac:dyDescent="0.2">
      <c r="A349" s="44">
        <v>94800162</v>
      </c>
      <c r="B349" s="44" t="s">
        <v>23</v>
      </c>
      <c r="C349" s="44">
        <v>48</v>
      </c>
      <c r="D349" s="44">
        <v>3</v>
      </c>
      <c r="E349" s="44">
        <v>3645</v>
      </c>
      <c r="F349" s="44">
        <v>48</v>
      </c>
      <c r="G349" s="44">
        <v>56952</v>
      </c>
      <c r="H349" s="44">
        <v>0</v>
      </c>
      <c r="I349" s="44">
        <v>0</v>
      </c>
    </row>
    <row r="350" spans="1:9" x14ac:dyDescent="0.2">
      <c r="A350" s="44">
        <v>94900162</v>
      </c>
      <c r="B350" s="44" t="s">
        <v>23</v>
      </c>
      <c r="C350" s="44">
        <v>49</v>
      </c>
      <c r="D350" s="44">
        <v>3</v>
      </c>
      <c r="E350" s="44">
        <v>3768</v>
      </c>
      <c r="F350" s="44">
        <v>48</v>
      </c>
      <c r="G350" s="44">
        <v>58885</v>
      </c>
      <c r="H350" s="44">
        <v>0</v>
      </c>
      <c r="I350" s="44">
        <v>0</v>
      </c>
    </row>
    <row r="351" spans="1:9" x14ac:dyDescent="0.2">
      <c r="A351" s="44">
        <v>95000162</v>
      </c>
      <c r="B351" s="44" t="s">
        <v>23</v>
      </c>
      <c r="C351" s="44">
        <v>50</v>
      </c>
      <c r="D351" s="44">
        <v>3</v>
      </c>
      <c r="E351" s="44">
        <v>3892</v>
      </c>
      <c r="F351" s="44">
        <v>48</v>
      </c>
      <c r="G351" s="44">
        <v>60819</v>
      </c>
      <c r="H351" s="44">
        <v>0</v>
      </c>
      <c r="I351" s="44">
        <v>0</v>
      </c>
    </row>
    <row r="352" spans="1:9" x14ac:dyDescent="0.2">
      <c r="A352" s="44">
        <v>90100163</v>
      </c>
      <c r="B352" s="44" t="s">
        <v>23</v>
      </c>
      <c r="C352" s="44">
        <v>1</v>
      </c>
      <c r="D352" s="44">
        <v>3</v>
      </c>
      <c r="E352" s="44">
        <v>540</v>
      </c>
      <c r="F352" s="44">
        <v>48</v>
      </c>
      <c r="G352" s="44">
        <v>8437</v>
      </c>
      <c r="H352" s="44">
        <v>2250</v>
      </c>
      <c r="I352" s="44">
        <v>0</v>
      </c>
    </row>
    <row r="353" spans="1:9" x14ac:dyDescent="0.2">
      <c r="A353" s="44">
        <v>90200163</v>
      </c>
      <c r="B353" s="44" t="s">
        <v>23</v>
      </c>
      <c r="C353" s="44">
        <v>2</v>
      </c>
      <c r="D353" s="44">
        <v>3</v>
      </c>
      <c r="E353" s="44">
        <v>573</v>
      </c>
      <c r="F353" s="44">
        <v>48</v>
      </c>
      <c r="G353" s="44">
        <v>8964</v>
      </c>
      <c r="H353" s="44">
        <v>3150</v>
      </c>
      <c r="I353" s="44">
        <f>H352+I352</f>
        <v>2250</v>
      </c>
    </row>
    <row r="354" spans="1:9" x14ac:dyDescent="0.2">
      <c r="A354" s="44">
        <v>90300163</v>
      </c>
      <c r="B354" s="44" t="s">
        <v>23</v>
      </c>
      <c r="C354" s="44">
        <v>3</v>
      </c>
      <c r="D354" s="44">
        <v>3</v>
      </c>
      <c r="E354" s="44">
        <v>607</v>
      </c>
      <c r="F354" s="44">
        <v>48</v>
      </c>
      <c r="G354" s="44">
        <v>9492</v>
      </c>
      <c r="H354" s="44">
        <v>4050</v>
      </c>
      <c r="I354" s="44">
        <f t="shared" ref="I354:I417" si="3">H353+I353</f>
        <v>5400</v>
      </c>
    </row>
    <row r="355" spans="1:9" x14ac:dyDescent="0.2">
      <c r="A355" s="44">
        <v>90400163</v>
      </c>
      <c r="B355" s="44" t="s">
        <v>23</v>
      </c>
      <c r="C355" s="44">
        <v>4</v>
      </c>
      <c r="D355" s="44">
        <v>3</v>
      </c>
      <c r="E355" s="44">
        <v>640</v>
      </c>
      <c r="F355" s="44">
        <v>48</v>
      </c>
      <c r="G355" s="44">
        <v>10018</v>
      </c>
      <c r="H355" s="44">
        <v>4950</v>
      </c>
      <c r="I355" s="44">
        <f t="shared" si="3"/>
        <v>9450</v>
      </c>
    </row>
    <row r="356" spans="1:9" x14ac:dyDescent="0.2">
      <c r="A356" s="44">
        <v>90500163</v>
      </c>
      <c r="B356" s="44" t="s">
        <v>23</v>
      </c>
      <c r="C356" s="44">
        <v>5</v>
      </c>
      <c r="D356" s="44">
        <v>3</v>
      </c>
      <c r="E356" s="44">
        <v>675</v>
      </c>
      <c r="F356" s="44">
        <v>48</v>
      </c>
      <c r="G356" s="44">
        <v>10546</v>
      </c>
      <c r="H356" s="44">
        <v>5850</v>
      </c>
      <c r="I356" s="44">
        <f t="shared" si="3"/>
        <v>14400</v>
      </c>
    </row>
    <row r="357" spans="1:9" x14ac:dyDescent="0.2">
      <c r="A357" s="44">
        <v>90600163</v>
      </c>
      <c r="B357" s="44" t="s">
        <v>23</v>
      </c>
      <c r="C357" s="44">
        <v>6</v>
      </c>
      <c r="D357" s="44">
        <v>3</v>
      </c>
      <c r="E357" s="44">
        <v>708</v>
      </c>
      <c r="F357" s="44">
        <v>48</v>
      </c>
      <c r="G357" s="44">
        <v>11073</v>
      </c>
      <c r="H357" s="44">
        <v>7350</v>
      </c>
      <c r="I357" s="44">
        <f t="shared" si="3"/>
        <v>20250</v>
      </c>
    </row>
    <row r="358" spans="1:9" x14ac:dyDescent="0.2">
      <c r="A358" s="44">
        <v>90700163</v>
      </c>
      <c r="B358" s="44" t="s">
        <v>23</v>
      </c>
      <c r="C358" s="44">
        <v>7</v>
      </c>
      <c r="D358" s="44">
        <v>3</v>
      </c>
      <c r="E358" s="44">
        <v>759</v>
      </c>
      <c r="F358" s="44">
        <v>48</v>
      </c>
      <c r="G358" s="44">
        <v>11863</v>
      </c>
      <c r="H358" s="44">
        <v>8850</v>
      </c>
      <c r="I358" s="44">
        <f t="shared" si="3"/>
        <v>27600</v>
      </c>
    </row>
    <row r="359" spans="1:9" x14ac:dyDescent="0.2">
      <c r="A359" s="44">
        <v>90800163</v>
      </c>
      <c r="B359" s="44" t="s">
        <v>23</v>
      </c>
      <c r="C359" s="44">
        <v>8</v>
      </c>
      <c r="D359" s="44">
        <v>3</v>
      </c>
      <c r="E359" s="44">
        <v>810</v>
      </c>
      <c r="F359" s="44">
        <v>48</v>
      </c>
      <c r="G359" s="44">
        <v>12655</v>
      </c>
      <c r="H359" s="44">
        <v>10350</v>
      </c>
      <c r="I359" s="44">
        <f t="shared" si="3"/>
        <v>36450</v>
      </c>
    </row>
    <row r="360" spans="1:9" x14ac:dyDescent="0.2">
      <c r="A360" s="44">
        <v>90900163</v>
      </c>
      <c r="B360" s="44" t="s">
        <v>23</v>
      </c>
      <c r="C360" s="44">
        <v>9</v>
      </c>
      <c r="D360" s="44">
        <v>3</v>
      </c>
      <c r="E360" s="44">
        <v>859</v>
      </c>
      <c r="F360" s="44">
        <v>48</v>
      </c>
      <c r="G360" s="44">
        <v>13446</v>
      </c>
      <c r="H360" s="44">
        <v>11850</v>
      </c>
      <c r="I360" s="44">
        <f t="shared" si="3"/>
        <v>46800</v>
      </c>
    </row>
    <row r="361" spans="1:9" x14ac:dyDescent="0.2">
      <c r="A361" s="44">
        <v>91000163</v>
      </c>
      <c r="B361" s="44" t="s">
        <v>23</v>
      </c>
      <c r="C361" s="44">
        <v>10</v>
      </c>
      <c r="D361" s="44">
        <v>3</v>
      </c>
      <c r="E361" s="44">
        <v>910</v>
      </c>
      <c r="F361" s="44">
        <v>48</v>
      </c>
      <c r="G361" s="44">
        <v>14238</v>
      </c>
      <c r="H361" s="44">
        <v>14250</v>
      </c>
      <c r="I361" s="44">
        <f t="shared" si="3"/>
        <v>58650</v>
      </c>
    </row>
    <row r="362" spans="1:9" x14ac:dyDescent="0.2">
      <c r="A362" s="44">
        <v>91100163</v>
      </c>
      <c r="B362" s="44" t="s">
        <v>23</v>
      </c>
      <c r="C362" s="44">
        <v>11</v>
      </c>
      <c r="D362" s="44">
        <v>3</v>
      </c>
      <c r="E362" s="44">
        <v>961</v>
      </c>
      <c r="F362" s="44">
        <v>48</v>
      </c>
      <c r="G362" s="44">
        <v>15027</v>
      </c>
      <c r="H362" s="44">
        <v>16650</v>
      </c>
      <c r="I362" s="44">
        <f t="shared" si="3"/>
        <v>72900</v>
      </c>
    </row>
    <row r="363" spans="1:9" x14ac:dyDescent="0.2">
      <c r="A363" s="44">
        <v>91200163</v>
      </c>
      <c r="B363" s="44" t="s">
        <v>23</v>
      </c>
      <c r="C363" s="44">
        <v>12</v>
      </c>
      <c r="D363" s="44">
        <v>3</v>
      </c>
      <c r="E363" s="44">
        <v>1029</v>
      </c>
      <c r="F363" s="44">
        <v>48</v>
      </c>
      <c r="G363" s="44">
        <v>16081</v>
      </c>
      <c r="H363" s="44">
        <v>19050</v>
      </c>
      <c r="I363" s="44">
        <f t="shared" si="3"/>
        <v>89550</v>
      </c>
    </row>
    <row r="364" spans="1:9" x14ac:dyDescent="0.2">
      <c r="A364" s="44">
        <v>91300163</v>
      </c>
      <c r="B364" s="44" t="s">
        <v>23</v>
      </c>
      <c r="C364" s="44">
        <v>13</v>
      </c>
      <c r="D364" s="44">
        <v>3</v>
      </c>
      <c r="E364" s="44">
        <v>1096</v>
      </c>
      <c r="F364" s="44">
        <v>48</v>
      </c>
      <c r="G364" s="44">
        <v>17137</v>
      </c>
      <c r="H364" s="44">
        <v>21450</v>
      </c>
      <c r="I364" s="44">
        <f t="shared" si="3"/>
        <v>108600</v>
      </c>
    </row>
    <row r="365" spans="1:9" x14ac:dyDescent="0.2">
      <c r="A365" s="44">
        <v>91400163</v>
      </c>
      <c r="B365" s="44" t="s">
        <v>23</v>
      </c>
      <c r="C365" s="44">
        <v>14</v>
      </c>
      <c r="D365" s="44">
        <v>3</v>
      </c>
      <c r="E365" s="44">
        <v>1164</v>
      </c>
      <c r="F365" s="44">
        <v>48</v>
      </c>
      <c r="G365" s="44">
        <v>18192</v>
      </c>
      <c r="H365" s="44">
        <v>25050</v>
      </c>
      <c r="I365" s="44">
        <f t="shared" si="3"/>
        <v>130050</v>
      </c>
    </row>
    <row r="366" spans="1:9" x14ac:dyDescent="0.2">
      <c r="A366" s="44">
        <v>91500163</v>
      </c>
      <c r="B366" s="44" t="s">
        <v>23</v>
      </c>
      <c r="C366" s="44">
        <v>15</v>
      </c>
      <c r="D366" s="44">
        <v>3</v>
      </c>
      <c r="E366" s="44">
        <v>1231</v>
      </c>
      <c r="F366" s="44">
        <v>48</v>
      </c>
      <c r="G366" s="44">
        <v>19246</v>
      </c>
      <c r="H366" s="44">
        <v>28650</v>
      </c>
      <c r="I366" s="44">
        <f t="shared" si="3"/>
        <v>155100</v>
      </c>
    </row>
    <row r="367" spans="1:9" x14ac:dyDescent="0.2">
      <c r="A367" s="44">
        <v>91600163</v>
      </c>
      <c r="B367" s="44" t="s">
        <v>23</v>
      </c>
      <c r="C367" s="44">
        <v>16</v>
      </c>
      <c r="D367" s="44">
        <v>3</v>
      </c>
      <c r="E367" s="44">
        <v>1299</v>
      </c>
      <c r="F367" s="44">
        <v>48</v>
      </c>
      <c r="G367" s="44">
        <v>20301</v>
      </c>
      <c r="H367" s="44">
        <v>32250</v>
      </c>
      <c r="I367" s="44">
        <f t="shared" si="3"/>
        <v>183750</v>
      </c>
    </row>
    <row r="368" spans="1:9" x14ac:dyDescent="0.2">
      <c r="A368" s="44">
        <v>91700163</v>
      </c>
      <c r="B368" s="44" t="s">
        <v>23</v>
      </c>
      <c r="C368" s="44">
        <v>17</v>
      </c>
      <c r="D368" s="44">
        <v>3</v>
      </c>
      <c r="E368" s="44">
        <v>1383</v>
      </c>
      <c r="F368" s="44">
        <v>48</v>
      </c>
      <c r="G368" s="44">
        <v>21621</v>
      </c>
      <c r="H368" s="44">
        <v>35850</v>
      </c>
      <c r="I368" s="44">
        <f t="shared" si="3"/>
        <v>216000</v>
      </c>
    </row>
    <row r="369" spans="1:9" x14ac:dyDescent="0.2">
      <c r="A369" s="44">
        <v>91800163</v>
      </c>
      <c r="B369" s="44" t="s">
        <v>23</v>
      </c>
      <c r="C369" s="44">
        <v>18</v>
      </c>
      <c r="D369" s="44">
        <v>3</v>
      </c>
      <c r="E369" s="44">
        <v>1467</v>
      </c>
      <c r="F369" s="44">
        <v>48</v>
      </c>
      <c r="G369" s="44">
        <v>22938</v>
      </c>
      <c r="H369" s="44">
        <v>40950</v>
      </c>
      <c r="I369" s="44">
        <f t="shared" si="3"/>
        <v>251850</v>
      </c>
    </row>
    <row r="370" spans="1:9" x14ac:dyDescent="0.2">
      <c r="A370" s="44">
        <v>91900163</v>
      </c>
      <c r="B370" s="44" t="s">
        <v>23</v>
      </c>
      <c r="C370" s="44">
        <v>19</v>
      </c>
      <c r="D370" s="44">
        <v>3</v>
      </c>
      <c r="E370" s="44">
        <v>1552</v>
      </c>
      <c r="F370" s="44">
        <v>48</v>
      </c>
      <c r="G370" s="44">
        <v>24256</v>
      </c>
      <c r="H370" s="44">
        <v>46050</v>
      </c>
      <c r="I370" s="44">
        <f t="shared" si="3"/>
        <v>292800</v>
      </c>
    </row>
    <row r="371" spans="1:9" x14ac:dyDescent="0.2">
      <c r="A371" s="44">
        <v>92000163</v>
      </c>
      <c r="B371" s="44" t="s">
        <v>23</v>
      </c>
      <c r="C371" s="44">
        <v>20</v>
      </c>
      <c r="D371" s="44">
        <v>3</v>
      </c>
      <c r="E371" s="44">
        <v>1636</v>
      </c>
      <c r="F371" s="44">
        <v>48</v>
      </c>
      <c r="G371" s="44">
        <v>25575</v>
      </c>
      <c r="H371" s="44">
        <v>51150</v>
      </c>
      <c r="I371" s="44">
        <f t="shared" si="3"/>
        <v>338850</v>
      </c>
    </row>
    <row r="372" spans="1:9" x14ac:dyDescent="0.2">
      <c r="A372" s="44">
        <v>92100163</v>
      </c>
      <c r="B372" s="44" t="s">
        <v>23</v>
      </c>
      <c r="C372" s="44">
        <v>21</v>
      </c>
      <c r="D372" s="44">
        <v>3</v>
      </c>
      <c r="E372" s="44">
        <v>1720</v>
      </c>
      <c r="F372" s="44">
        <v>48</v>
      </c>
      <c r="G372" s="44">
        <v>26893</v>
      </c>
      <c r="H372" s="44">
        <v>56250</v>
      </c>
      <c r="I372" s="44">
        <f t="shared" si="3"/>
        <v>390000</v>
      </c>
    </row>
    <row r="373" spans="1:9" x14ac:dyDescent="0.2">
      <c r="A373" s="44">
        <v>92200163</v>
      </c>
      <c r="B373" s="44" t="s">
        <v>23</v>
      </c>
      <c r="C373" s="44">
        <v>22</v>
      </c>
      <c r="D373" s="44">
        <v>3</v>
      </c>
      <c r="E373" s="44">
        <v>1822</v>
      </c>
      <c r="F373" s="44">
        <v>48</v>
      </c>
      <c r="G373" s="44">
        <v>28476</v>
      </c>
      <c r="H373" s="44">
        <v>63150</v>
      </c>
      <c r="I373" s="44">
        <f t="shared" si="3"/>
        <v>446250</v>
      </c>
    </row>
    <row r="374" spans="1:9" x14ac:dyDescent="0.2">
      <c r="A374" s="44">
        <v>92300163</v>
      </c>
      <c r="B374" s="44" t="s">
        <v>23</v>
      </c>
      <c r="C374" s="44">
        <v>23</v>
      </c>
      <c r="D374" s="44">
        <v>3</v>
      </c>
      <c r="E374" s="44">
        <v>1923</v>
      </c>
      <c r="F374" s="44">
        <v>48</v>
      </c>
      <c r="G374" s="44">
        <v>30058</v>
      </c>
      <c r="H374" s="44">
        <v>70050</v>
      </c>
      <c r="I374" s="44">
        <f t="shared" si="3"/>
        <v>509400</v>
      </c>
    </row>
    <row r="375" spans="1:9" x14ac:dyDescent="0.2">
      <c r="A375" s="44">
        <v>92400163</v>
      </c>
      <c r="B375" s="44" t="s">
        <v>23</v>
      </c>
      <c r="C375" s="44">
        <v>24</v>
      </c>
      <c r="D375" s="44">
        <v>3</v>
      </c>
      <c r="E375" s="44">
        <v>2025</v>
      </c>
      <c r="F375" s="44">
        <v>48</v>
      </c>
      <c r="G375" s="44">
        <v>31639</v>
      </c>
      <c r="H375" s="44">
        <v>76950</v>
      </c>
      <c r="I375" s="44">
        <f t="shared" si="3"/>
        <v>579450</v>
      </c>
    </row>
    <row r="376" spans="1:9" x14ac:dyDescent="0.2">
      <c r="A376" s="44">
        <v>92500163</v>
      </c>
      <c r="B376" s="44" t="s">
        <v>23</v>
      </c>
      <c r="C376" s="44">
        <v>25</v>
      </c>
      <c r="D376" s="44">
        <v>3</v>
      </c>
      <c r="E376" s="44">
        <v>2125</v>
      </c>
      <c r="F376" s="44">
        <v>48</v>
      </c>
      <c r="G376" s="44">
        <v>33222</v>
      </c>
      <c r="H376" s="44">
        <v>83850</v>
      </c>
      <c r="I376" s="44">
        <f t="shared" si="3"/>
        <v>656400</v>
      </c>
    </row>
    <row r="377" spans="1:9" x14ac:dyDescent="0.2">
      <c r="A377" s="44">
        <v>92600163</v>
      </c>
      <c r="B377" s="44" t="s">
        <v>23</v>
      </c>
      <c r="C377" s="44">
        <v>26</v>
      </c>
      <c r="D377" s="44">
        <v>3</v>
      </c>
      <c r="E377" s="44">
        <v>2227</v>
      </c>
      <c r="F377" s="44">
        <v>48</v>
      </c>
      <c r="G377" s="44">
        <v>34804</v>
      </c>
      <c r="H377" s="44">
        <v>92850</v>
      </c>
      <c r="I377" s="44">
        <f t="shared" si="3"/>
        <v>740250</v>
      </c>
    </row>
    <row r="378" spans="1:9" x14ac:dyDescent="0.2">
      <c r="A378" s="44">
        <v>92700163</v>
      </c>
      <c r="B378" s="44" t="s">
        <v>23</v>
      </c>
      <c r="C378" s="44">
        <v>27</v>
      </c>
      <c r="D378" s="44">
        <v>3</v>
      </c>
      <c r="E378" s="44">
        <v>2344</v>
      </c>
      <c r="F378" s="44">
        <v>48</v>
      </c>
      <c r="G378" s="44">
        <v>36648</v>
      </c>
      <c r="H378" s="44">
        <v>101850</v>
      </c>
      <c r="I378" s="44">
        <f t="shared" si="3"/>
        <v>833100</v>
      </c>
    </row>
    <row r="379" spans="1:9" x14ac:dyDescent="0.2">
      <c r="A379" s="44">
        <v>92800163</v>
      </c>
      <c r="B379" s="44" t="s">
        <v>23</v>
      </c>
      <c r="C379" s="44">
        <v>28</v>
      </c>
      <c r="D379" s="44">
        <v>3</v>
      </c>
      <c r="E379" s="44">
        <v>2463</v>
      </c>
      <c r="F379" s="44">
        <v>48</v>
      </c>
      <c r="G379" s="44">
        <v>38496</v>
      </c>
      <c r="H379" s="44">
        <v>110850</v>
      </c>
      <c r="I379" s="44">
        <f t="shared" si="3"/>
        <v>934950</v>
      </c>
    </row>
    <row r="380" spans="1:9" x14ac:dyDescent="0.2">
      <c r="A380" s="44">
        <v>92900163</v>
      </c>
      <c r="B380" s="44" t="s">
        <v>23</v>
      </c>
      <c r="C380" s="44">
        <v>29</v>
      </c>
      <c r="D380" s="44">
        <v>3</v>
      </c>
      <c r="E380" s="44">
        <v>2581</v>
      </c>
      <c r="F380" s="44">
        <v>48</v>
      </c>
      <c r="G380" s="44">
        <v>40339</v>
      </c>
      <c r="H380" s="44">
        <v>119850</v>
      </c>
      <c r="I380" s="44">
        <f t="shared" si="3"/>
        <v>1045800</v>
      </c>
    </row>
    <row r="381" spans="1:9" x14ac:dyDescent="0.2">
      <c r="A381" s="44">
        <v>93000163</v>
      </c>
      <c r="B381" s="44" t="s">
        <v>23</v>
      </c>
      <c r="C381" s="44">
        <v>30</v>
      </c>
      <c r="D381" s="44">
        <v>3</v>
      </c>
      <c r="E381" s="44">
        <v>2700</v>
      </c>
      <c r="F381" s="44">
        <v>48</v>
      </c>
      <c r="G381" s="44">
        <v>42187</v>
      </c>
      <c r="H381" s="44">
        <v>131250</v>
      </c>
      <c r="I381" s="44">
        <f t="shared" si="3"/>
        <v>1165650</v>
      </c>
    </row>
    <row r="382" spans="1:9" x14ac:dyDescent="0.2">
      <c r="A382" s="44">
        <v>93100163</v>
      </c>
      <c r="B382" s="44" t="s">
        <v>23</v>
      </c>
      <c r="C382" s="44">
        <v>31</v>
      </c>
      <c r="D382" s="44">
        <v>3</v>
      </c>
      <c r="E382" s="44">
        <v>2817</v>
      </c>
      <c r="F382" s="44">
        <v>48</v>
      </c>
      <c r="G382" s="44">
        <v>44031</v>
      </c>
      <c r="H382" s="44">
        <v>142650</v>
      </c>
      <c r="I382" s="44">
        <f t="shared" si="3"/>
        <v>1296900</v>
      </c>
    </row>
    <row r="383" spans="1:9" x14ac:dyDescent="0.2">
      <c r="A383" s="44">
        <v>93200163</v>
      </c>
      <c r="B383" s="44" t="s">
        <v>23</v>
      </c>
      <c r="C383" s="44">
        <v>32</v>
      </c>
      <c r="D383" s="44">
        <v>3</v>
      </c>
      <c r="E383" s="44">
        <v>2952</v>
      </c>
      <c r="F383" s="44">
        <v>48</v>
      </c>
      <c r="G383" s="44">
        <v>46140</v>
      </c>
      <c r="H383" s="44">
        <v>154050</v>
      </c>
      <c r="I383" s="44">
        <f t="shared" si="3"/>
        <v>1439550</v>
      </c>
    </row>
    <row r="384" spans="1:9" x14ac:dyDescent="0.2">
      <c r="A384" s="44">
        <v>93300163</v>
      </c>
      <c r="B384" s="44" t="s">
        <v>23</v>
      </c>
      <c r="C384" s="44">
        <v>33</v>
      </c>
      <c r="D384" s="44">
        <v>3</v>
      </c>
      <c r="E384" s="44">
        <v>3087</v>
      </c>
      <c r="F384" s="44">
        <v>48</v>
      </c>
      <c r="G384" s="44">
        <v>48250</v>
      </c>
      <c r="H384" s="44">
        <v>165450</v>
      </c>
      <c r="I384" s="44">
        <f t="shared" si="3"/>
        <v>1593600</v>
      </c>
    </row>
    <row r="385" spans="1:9" x14ac:dyDescent="0.2">
      <c r="A385" s="44">
        <v>93400163</v>
      </c>
      <c r="B385" s="44" t="s">
        <v>23</v>
      </c>
      <c r="C385" s="44">
        <v>34</v>
      </c>
      <c r="D385" s="44">
        <v>3</v>
      </c>
      <c r="E385" s="44">
        <v>3222</v>
      </c>
      <c r="F385" s="44">
        <v>48</v>
      </c>
      <c r="G385" s="44">
        <v>50359</v>
      </c>
      <c r="H385" s="44">
        <v>179550</v>
      </c>
      <c r="I385" s="44">
        <f t="shared" si="3"/>
        <v>1759050</v>
      </c>
    </row>
    <row r="386" spans="1:9" x14ac:dyDescent="0.2">
      <c r="A386" s="44">
        <v>93500163</v>
      </c>
      <c r="B386" s="44" t="s">
        <v>23</v>
      </c>
      <c r="C386" s="44">
        <v>35</v>
      </c>
      <c r="D386" s="44">
        <v>3</v>
      </c>
      <c r="E386" s="44">
        <v>3357</v>
      </c>
      <c r="F386" s="44">
        <v>48</v>
      </c>
      <c r="G386" s="44">
        <v>52468</v>
      </c>
      <c r="H386" s="44">
        <v>193650</v>
      </c>
      <c r="I386" s="44">
        <f t="shared" si="3"/>
        <v>1938600</v>
      </c>
    </row>
    <row r="387" spans="1:9" x14ac:dyDescent="0.2">
      <c r="A387" s="44">
        <v>93600163</v>
      </c>
      <c r="B387" s="44" t="s">
        <v>23</v>
      </c>
      <c r="C387" s="44">
        <v>36</v>
      </c>
      <c r="D387" s="44">
        <v>3</v>
      </c>
      <c r="E387" s="44">
        <v>3492</v>
      </c>
      <c r="F387" s="44">
        <v>48</v>
      </c>
      <c r="G387" s="44">
        <v>54577</v>
      </c>
      <c r="H387" s="44">
        <v>207750</v>
      </c>
      <c r="I387" s="44">
        <f t="shared" si="3"/>
        <v>2132250</v>
      </c>
    </row>
    <row r="388" spans="1:9" x14ac:dyDescent="0.2">
      <c r="A388" s="44">
        <v>93700163</v>
      </c>
      <c r="B388" s="44" t="s">
        <v>23</v>
      </c>
      <c r="C388" s="44">
        <v>37</v>
      </c>
      <c r="D388" s="44">
        <v>3</v>
      </c>
      <c r="E388" s="44">
        <v>3645</v>
      </c>
      <c r="F388" s="44">
        <v>48</v>
      </c>
      <c r="G388" s="44">
        <v>56952</v>
      </c>
      <c r="H388" s="44">
        <v>221850</v>
      </c>
      <c r="I388" s="44">
        <f t="shared" si="3"/>
        <v>2340000</v>
      </c>
    </row>
    <row r="389" spans="1:9" x14ac:dyDescent="0.2">
      <c r="A389" s="44">
        <v>93800163</v>
      </c>
      <c r="B389" s="44" t="s">
        <v>23</v>
      </c>
      <c r="C389" s="44">
        <v>38</v>
      </c>
      <c r="D389" s="44">
        <v>3</v>
      </c>
      <c r="E389" s="44">
        <v>3796</v>
      </c>
      <c r="F389" s="44">
        <v>48</v>
      </c>
      <c r="G389" s="44">
        <v>59325</v>
      </c>
      <c r="H389" s="44">
        <v>238950</v>
      </c>
      <c r="I389" s="44">
        <f t="shared" si="3"/>
        <v>2561850</v>
      </c>
    </row>
    <row r="390" spans="1:9" x14ac:dyDescent="0.2">
      <c r="A390" s="44">
        <v>93900163</v>
      </c>
      <c r="B390" s="44" t="s">
        <v>23</v>
      </c>
      <c r="C390" s="44">
        <v>39</v>
      </c>
      <c r="D390" s="44">
        <v>3</v>
      </c>
      <c r="E390" s="44">
        <v>3948</v>
      </c>
      <c r="F390" s="44">
        <v>48</v>
      </c>
      <c r="G390" s="44">
        <v>61698</v>
      </c>
      <c r="H390" s="44">
        <v>256050</v>
      </c>
      <c r="I390" s="44">
        <f t="shared" si="3"/>
        <v>2800800</v>
      </c>
    </row>
    <row r="391" spans="1:9" x14ac:dyDescent="0.2">
      <c r="A391" s="44">
        <v>94000163</v>
      </c>
      <c r="B391" s="44" t="s">
        <v>23</v>
      </c>
      <c r="C391" s="44">
        <v>40</v>
      </c>
      <c r="D391" s="44">
        <v>3</v>
      </c>
      <c r="E391" s="44">
        <v>4099</v>
      </c>
      <c r="F391" s="44">
        <v>48</v>
      </c>
      <c r="G391" s="44">
        <v>64071</v>
      </c>
      <c r="H391" s="44">
        <v>273150</v>
      </c>
      <c r="I391" s="44">
        <f t="shared" si="3"/>
        <v>3056850</v>
      </c>
    </row>
    <row r="392" spans="1:9" x14ac:dyDescent="0.2">
      <c r="A392" s="44">
        <v>94100163</v>
      </c>
      <c r="B392" s="44" t="s">
        <v>23</v>
      </c>
      <c r="C392" s="44">
        <v>41</v>
      </c>
      <c r="D392" s="44">
        <v>3</v>
      </c>
      <c r="E392" s="44">
        <v>4252</v>
      </c>
      <c r="F392" s="44">
        <v>48</v>
      </c>
      <c r="G392" s="44">
        <v>66444</v>
      </c>
      <c r="H392" s="44">
        <v>290250</v>
      </c>
      <c r="I392" s="44">
        <f t="shared" si="3"/>
        <v>3330000</v>
      </c>
    </row>
    <row r="393" spans="1:9" x14ac:dyDescent="0.2">
      <c r="A393" s="44">
        <v>94200163</v>
      </c>
      <c r="B393" s="44" t="s">
        <v>23</v>
      </c>
      <c r="C393" s="44">
        <v>42</v>
      </c>
      <c r="D393" s="44">
        <v>3</v>
      </c>
      <c r="E393" s="44">
        <v>4420</v>
      </c>
      <c r="F393" s="44">
        <v>48</v>
      </c>
      <c r="G393" s="44">
        <v>69081</v>
      </c>
      <c r="H393" s="44">
        <v>310650</v>
      </c>
      <c r="I393" s="44">
        <f t="shared" si="3"/>
        <v>3620250</v>
      </c>
    </row>
    <row r="394" spans="1:9" x14ac:dyDescent="0.2">
      <c r="A394" s="44">
        <v>94300163</v>
      </c>
      <c r="B394" s="44" t="s">
        <v>23</v>
      </c>
      <c r="C394" s="44">
        <v>43</v>
      </c>
      <c r="D394" s="44">
        <v>3</v>
      </c>
      <c r="E394" s="44">
        <v>4590</v>
      </c>
      <c r="F394" s="44">
        <v>48</v>
      </c>
      <c r="G394" s="44">
        <v>71718</v>
      </c>
      <c r="H394" s="44">
        <v>331050</v>
      </c>
      <c r="I394" s="44">
        <f t="shared" si="3"/>
        <v>3930900</v>
      </c>
    </row>
    <row r="395" spans="1:9" x14ac:dyDescent="0.2">
      <c r="A395" s="44">
        <v>94400163</v>
      </c>
      <c r="B395" s="44" t="s">
        <v>23</v>
      </c>
      <c r="C395" s="44">
        <v>44</v>
      </c>
      <c r="D395" s="44">
        <v>3</v>
      </c>
      <c r="E395" s="44">
        <v>4758</v>
      </c>
      <c r="F395" s="44">
        <v>48</v>
      </c>
      <c r="G395" s="44">
        <v>74355</v>
      </c>
      <c r="H395" s="44">
        <v>351450</v>
      </c>
      <c r="I395" s="44">
        <f t="shared" si="3"/>
        <v>4261950</v>
      </c>
    </row>
    <row r="396" spans="1:9" x14ac:dyDescent="0.2">
      <c r="A396" s="44">
        <v>94500163</v>
      </c>
      <c r="B396" s="44" t="s">
        <v>23</v>
      </c>
      <c r="C396" s="44">
        <v>45</v>
      </c>
      <c r="D396" s="44">
        <v>3</v>
      </c>
      <c r="E396" s="44">
        <v>4927</v>
      </c>
      <c r="F396" s="44">
        <v>48</v>
      </c>
      <c r="G396" s="44">
        <v>76992</v>
      </c>
      <c r="H396" s="44">
        <v>371850</v>
      </c>
      <c r="I396" s="44">
        <f t="shared" si="3"/>
        <v>4613400</v>
      </c>
    </row>
    <row r="397" spans="1:9" x14ac:dyDescent="0.2">
      <c r="A397" s="44">
        <v>94600163</v>
      </c>
      <c r="B397" s="44" t="s">
        <v>23</v>
      </c>
      <c r="C397" s="44">
        <v>46</v>
      </c>
      <c r="D397" s="44">
        <v>3</v>
      </c>
      <c r="E397" s="44">
        <v>5095</v>
      </c>
      <c r="F397" s="44">
        <v>48</v>
      </c>
      <c r="G397" s="44">
        <v>79627</v>
      </c>
      <c r="H397" s="44">
        <v>395850</v>
      </c>
      <c r="I397" s="44">
        <f t="shared" si="3"/>
        <v>4985250</v>
      </c>
    </row>
    <row r="398" spans="1:9" x14ac:dyDescent="0.2">
      <c r="A398" s="44">
        <v>94700163</v>
      </c>
      <c r="B398" s="44" t="s">
        <v>23</v>
      </c>
      <c r="C398" s="44">
        <v>47</v>
      </c>
      <c r="D398" s="44">
        <v>3</v>
      </c>
      <c r="E398" s="44">
        <v>5281</v>
      </c>
      <c r="F398" s="44">
        <v>48</v>
      </c>
      <c r="G398" s="44">
        <v>82527</v>
      </c>
      <c r="H398" s="44">
        <v>419850</v>
      </c>
      <c r="I398" s="44">
        <f t="shared" si="3"/>
        <v>5381100</v>
      </c>
    </row>
    <row r="399" spans="1:9" x14ac:dyDescent="0.2">
      <c r="A399" s="44">
        <v>94800163</v>
      </c>
      <c r="B399" s="44" t="s">
        <v>23</v>
      </c>
      <c r="C399" s="44">
        <v>48</v>
      </c>
      <c r="D399" s="44">
        <v>3</v>
      </c>
      <c r="E399" s="44">
        <v>5467</v>
      </c>
      <c r="F399" s="44">
        <v>48</v>
      </c>
      <c r="G399" s="44">
        <v>85429</v>
      </c>
      <c r="H399" s="44">
        <v>443850</v>
      </c>
      <c r="I399" s="44">
        <f t="shared" si="3"/>
        <v>5800950</v>
      </c>
    </row>
    <row r="400" spans="1:9" x14ac:dyDescent="0.2">
      <c r="A400" s="44">
        <v>94900163</v>
      </c>
      <c r="B400" s="44" t="s">
        <v>23</v>
      </c>
      <c r="C400" s="44">
        <v>49</v>
      </c>
      <c r="D400" s="44">
        <v>3</v>
      </c>
      <c r="E400" s="44">
        <v>5652</v>
      </c>
      <c r="F400" s="44">
        <v>48</v>
      </c>
      <c r="G400" s="44">
        <v>88327</v>
      </c>
      <c r="H400" s="44">
        <v>467850</v>
      </c>
      <c r="I400" s="44">
        <f t="shared" si="3"/>
        <v>6244800</v>
      </c>
    </row>
    <row r="401" spans="1:9" x14ac:dyDescent="0.2">
      <c r="A401" s="44">
        <v>95000163</v>
      </c>
      <c r="B401" s="44" t="s">
        <v>23</v>
      </c>
      <c r="C401" s="44">
        <v>50</v>
      </c>
      <c r="D401" s="44">
        <v>3</v>
      </c>
      <c r="E401" s="44">
        <v>5838</v>
      </c>
      <c r="F401" s="44">
        <v>48</v>
      </c>
      <c r="G401" s="44">
        <v>91230</v>
      </c>
      <c r="H401" s="44">
        <v>495750</v>
      </c>
      <c r="I401" s="44">
        <f t="shared" si="3"/>
        <v>6712650</v>
      </c>
    </row>
    <row r="402" spans="1:9" x14ac:dyDescent="0.2">
      <c r="A402" s="44">
        <v>90100164</v>
      </c>
      <c r="B402" s="44" t="s">
        <v>23</v>
      </c>
      <c r="C402" s="44">
        <v>1</v>
      </c>
      <c r="D402" s="44">
        <v>3</v>
      </c>
      <c r="E402" s="44">
        <v>960</v>
      </c>
      <c r="F402" s="44">
        <v>48</v>
      </c>
      <c r="G402" s="44">
        <v>15000</v>
      </c>
      <c r="H402" s="44">
        <v>3948</v>
      </c>
      <c r="I402" s="44">
        <v>0</v>
      </c>
    </row>
    <row r="403" spans="1:9" x14ac:dyDescent="0.2">
      <c r="A403" s="44">
        <v>90200164</v>
      </c>
      <c r="B403" s="44" t="s">
        <v>23</v>
      </c>
      <c r="C403" s="44">
        <v>2</v>
      </c>
      <c r="D403" s="44">
        <v>3</v>
      </c>
      <c r="E403" s="44">
        <v>1020</v>
      </c>
      <c r="F403" s="44">
        <v>48</v>
      </c>
      <c r="G403" s="44">
        <v>15937</v>
      </c>
      <c r="H403" s="44">
        <v>5528</v>
      </c>
      <c r="I403" s="44">
        <f t="shared" si="3"/>
        <v>3948</v>
      </c>
    </row>
    <row r="404" spans="1:9" x14ac:dyDescent="0.2">
      <c r="A404" s="44">
        <v>90300164</v>
      </c>
      <c r="B404" s="44" t="s">
        <v>23</v>
      </c>
      <c r="C404" s="44">
        <v>3</v>
      </c>
      <c r="D404" s="44">
        <v>3</v>
      </c>
      <c r="E404" s="44">
        <v>1080</v>
      </c>
      <c r="F404" s="44">
        <v>48</v>
      </c>
      <c r="G404" s="44">
        <v>16875</v>
      </c>
      <c r="H404" s="44">
        <v>7107</v>
      </c>
      <c r="I404" s="44">
        <f t="shared" si="3"/>
        <v>9476</v>
      </c>
    </row>
    <row r="405" spans="1:9" x14ac:dyDescent="0.2">
      <c r="A405" s="44">
        <v>90400164</v>
      </c>
      <c r="B405" s="44" t="s">
        <v>23</v>
      </c>
      <c r="C405" s="44">
        <v>4</v>
      </c>
      <c r="D405" s="44">
        <v>3</v>
      </c>
      <c r="E405" s="44">
        <v>1140</v>
      </c>
      <c r="F405" s="44">
        <v>48</v>
      </c>
      <c r="G405" s="44">
        <v>17812</v>
      </c>
      <c r="H405" s="44">
        <v>8687</v>
      </c>
      <c r="I405" s="44">
        <f t="shared" si="3"/>
        <v>16583</v>
      </c>
    </row>
    <row r="406" spans="1:9" x14ac:dyDescent="0.2">
      <c r="A406" s="44">
        <v>90500164</v>
      </c>
      <c r="B406" s="44" t="s">
        <v>23</v>
      </c>
      <c r="C406" s="44">
        <v>5</v>
      </c>
      <c r="D406" s="44">
        <v>3</v>
      </c>
      <c r="E406" s="44">
        <v>1200</v>
      </c>
      <c r="F406" s="44">
        <v>48</v>
      </c>
      <c r="G406" s="44">
        <v>18750</v>
      </c>
      <c r="H406" s="44">
        <v>10266</v>
      </c>
      <c r="I406" s="44">
        <f t="shared" si="3"/>
        <v>25270</v>
      </c>
    </row>
    <row r="407" spans="1:9" x14ac:dyDescent="0.2">
      <c r="A407" s="44">
        <v>90600164</v>
      </c>
      <c r="B407" s="44" t="s">
        <v>23</v>
      </c>
      <c r="C407" s="44">
        <v>6</v>
      </c>
      <c r="D407" s="44">
        <v>3</v>
      </c>
      <c r="E407" s="44">
        <v>1260</v>
      </c>
      <c r="F407" s="44">
        <v>48</v>
      </c>
      <c r="G407" s="44">
        <v>19687</v>
      </c>
      <c r="H407" s="44">
        <v>12899</v>
      </c>
      <c r="I407" s="44">
        <f t="shared" si="3"/>
        <v>35536</v>
      </c>
    </row>
    <row r="408" spans="1:9" x14ac:dyDescent="0.2">
      <c r="A408" s="44">
        <v>90700164</v>
      </c>
      <c r="B408" s="44" t="s">
        <v>23</v>
      </c>
      <c r="C408" s="44">
        <v>7</v>
      </c>
      <c r="D408" s="44">
        <v>3</v>
      </c>
      <c r="E408" s="44">
        <v>1350</v>
      </c>
      <c r="F408" s="44">
        <v>48</v>
      </c>
      <c r="G408" s="44">
        <v>21093</v>
      </c>
      <c r="H408" s="44">
        <v>15531</v>
      </c>
      <c r="I408" s="44">
        <f t="shared" si="3"/>
        <v>48435</v>
      </c>
    </row>
    <row r="409" spans="1:9" x14ac:dyDescent="0.2">
      <c r="A409" s="44">
        <v>90800164</v>
      </c>
      <c r="B409" s="44" t="s">
        <v>23</v>
      </c>
      <c r="C409" s="44">
        <v>8</v>
      </c>
      <c r="D409" s="44">
        <v>3</v>
      </c>
      <c r="E409" s="44">
        <v>1440</v>
      </c>
      <c r="F409" s="44">
        <v>48</v>
      </c>
      <c r="G409" s="44">
        <v>22500</v>
      </c>
      <c r="H409" s="44">
        <v>18164</v>
      </c>
      <c r="I409" s="44">
        <f t="shared" si="3"/>
        <v>63966</v>
      </c>
    </row>
    <row r="410" spans="1:9" x14ac:dyDescent="0.2">
      <c r="A410" s="44">
        <v>90900164</v>
      </c>
      <c r="B410" s="44" t="s">
        <v>23</v>
      </c>
      <c r="C410" s="44">
        <v>9</v>
      </c>
      <c r="D410" s="44">
        <v>3</v>
      </c>
      <c r="E410" s="44">
        <v>1530</v>
      </c>
      <c r="F410" s="44">
        <v>48</v>
      </c>
      <c r="G410" s="44">
        <v>23905</v>
      </c>
      <c r="H410" s="44">
        <v>20796</v>
      </c>
      <c r="I410" s="44">
        <f t="shared" si="3"/>
        <v>82130</v>
      </c>
    </row>
    <row r="411" spans="1:9" x14ac:dyDescent="0.2">
      <c r="A411" s="44">
        <v>91000164</v>
      </c>
      <c r="B411" s="44" t="s">
        <v>23</v>
      </c>
      <c r="C411" s="44">
        <v>10</v>
      </c>
      <c r="D411" s="44">
        <v>3</v>
      </c>
      <c r="E411" s="44">
        <v>1620</v>
      </c>
      <c r="F411" s="44">
        <v>48</v>
      </c>
      <c r="G411" s="44">
        <v>25312</v>
      </c>
      <c r="H411" s="44">
        <v>25008</v>
      </c>
      <c r="I411" s="44">
        <f t="shared" si="3"/>
        <v>102926</v>
      </c>
    </row>
    <row r="412" spans="1:9" x14ac:dyDescent="0.2">
      <c r="A412" s="44">
        <v>91100164</v>
      </c>
      <c r="B412" s="44" t="s">
        <v>23</v>
      </c>
      <c r="C412" s="44">
        <v>11</v>
      </c>
      <c r="D412" s="44">
        <v>3</v>
      </c>
      <c r="E412" s="44">
        <v>1710</v>
      </c>
      <c r="F412" s="44">
        <v>48</v>
      </c>
      <c r="G412" s="44">
        <v>26718</v>
      </c>
      <c r="H412" s="44">
        <v>29220</v>
      </c>
      <c r="I412" s="44">
        <f t="shared" si="3"/>
        <v>127934</v>
      </c>
    </row>
    <row r="413" spans="1:9" x14ac:dyDescent="0.2">
      <c r="A413" s="44">
        <v>91200164</v>
      </c>
      <c r="B413" s="44" t="s">
        <v>23</v>
      </c>
      <c r="C413" s="44">
        <v>12</v>
      </c>
      <c r="D413" s="44">
        <v>3</v>
      </c>
      <c r="E413" s="44">
        <v>1830</v>
      </c>
      <c r="F413" s="44">
        <v>48</v>
      </c>
      <c r="G413" s="44">
        <v>28593</v>
      </c>
      <c r="H413" s="44">
        <v>33432</v>
      </c>
      <c r="I413" s="44">
        <f t="shared" si="3"/>
        <v>157154</v>
      </c>
    </row>
    <row r="414" spans="1:9" x14ac:dyDescent="0.2">
      <c r="A414" s="44">
        <v>91300164</v>
      </c>
      <c r="B414" s="44" t="s">
        <v>23</v>
      </c>
      <c r="C414" s="44">
        <v>13</v>
      </c>
      <c r="D414" s="44">
        <v>3</v>
      </c>
      <c r="E414" s="44">
        <v>1950</v>
      </c>
      <c r="F414" s="44">
        <v>48</v>
      </c>
      <c r="G414" s="44">
        <v>30468</v>
      </c>
      <c r="H414" s="44">
        <v>37644</v>
      </c>
      <c r="I414" s="44">
        <f t="shared" si="3"/>
        <v>190586</v>
      </c>
    </row>
    <row r="415" spans="1:9" x14ac:dyDescent="0.2">
      <c r="A415" s="44">
        <v>91400164</v>
      </c>
      <c r="B415" s="44" t="s">
        <v>23</v>
      </c>
      <c r="C415" s="44">
        <v>14</v>
      </c>
      <c r="D415" s="44">
        <v>3</v>
      </c>
      <c r="E415" s="44">
        <v>2070</v>
      </c>
      <c r="F415" s="44">
        <v>48</v>
      </c>
      <c r="G415" s="44">
        <v>32343</v>
      </c>
      <c r="H415" s="44">
        <v>43962</v>
      </c>
      <c r="I415" s="44">
        <f t="shared" si="3"/>
        <v>228230</v>
      </c>
    </row>
    <row r="416" spans="1:9" x14ac:dyDescent="0.2">
      <c r="A416" s="44">
        <v>91500164</v>
      </c>
      <c r="B416" s="44" t="s">
        <v>23</v>
      </c>
      <c r="C416" s="44">
        <v>15</v>
      </c>
      <c r="D416" s="44">
        <v>3</v>
      </c>
      <c r="E416" s="44">
        <v>2190</v>
      </c>
      <c r="F416" s="44">
        <v>48</v>
      </c>
      <c r="G416" s="44">
        <v>34218</v>
      </c>
      <c r="H416" s="44">
        <v>50280</v>
      </c>
      <c r="I416" s="44">
        <f t="shared" si="3"/>
        <v>272192</v>
      </c>
    </row>
    <row r="417" spans="1:9" x14ac:dyDescent="0.2">
      <c r="A417" s="44">
        <v>91600164</v>
      </c>
      <c r="B417" s="44" t="s">
        <v>23</v>
      </c>
      <c r="C417" s="44">
        <v>16</v>
      </c>
      <c r="D417" s="44">
        <v>3</v>
      </c>
      <c r="E417" s="44">
        <v>2310</v>
      </c>
      <c r="F417" s="44">
        <v>48</v>
      </c>
      <c r="G417" s="44">
        <v>36093</v>
      </c>
      <c r="H417" s="44">
        <v>56598</v>
      </c>
      <c r="I417" s="44">
        <f t="shared" si="3"/>
        <v>322472</v>
      </c>
    </row>
    <row r="418" spans="1:9" x14ac:dyDescent="0.2">
      <c r="A418" s="44">
        <v>91700164</v>
      </c>
      <c r="B418" s="44" t="s">
        <v>23</v>
      </c>
      <c r="C418" s="44">
        <v>17</v>
      </c>
      <c r="D418" s="44">
        <v>3</v>
      </c>
      <c r="E418" s="44">
        <v>2460</v>
      </c>
      <c r="F418" s="44">
        <v>48</v>
      </c>
      <c r="G418" s="44">
        <v>38437</v>
      </c>
      <c r="H418" s="44">
        <v>62916</v>
      </c>
      <c r="I418" s="44">
        <f t="shared" ref="I418:I481" si="4">H417+I417</f>
        <v>379070</v>
      </c>
    </row>
    <row r="419" spans="1:9" x14ac:dyDescent="0.2">
      <c r="A419" s="44">
        <v>91800164</v>
      </c>
      <c r="B419" s="44" t="s">
        <v>23</v>
      </c>
      <c r="C419" s="44">
        <v>18</v>
      </c>
      <c r="D419" s="44">
        <v>3</v>
      </c>
      <c r="E419" s="44">
        <v>2610</v>
      </c>
      <c r="F419" s="44">
        <v>48</v>
      </c>
      <c r="G419" s="44">
        <v>40780</v>
      </c>
      <c r="H419" s="44">
        <v>71867</v>
      </c>
      <c r="I419" s="44">
        <f t="shared" si="4"/>
        <v>441986</v>
      </c>
    </row>
    <row r="420" spans="1:9" x14ac:dyDescent="0.2">
      <c r="A420" s="44">
        <v>91900164</v>
      </c>
      <c r="B420" s="44" t="s">
        <v>23</v>
      </c>
      <c r="C420" s="44">
        <v>19</v>
      </c>
      <c r="D420" s="44">
        <v>3</v>
      </c>
      <c r="E420" s="44">
        <v>2760</v>
      </c>
      <c r="F420" s="44">
        <v>48</v>
      </c>
      <c r="G420" s="44">
        <v>43125</v>
      </c>
      <c r="H420" s="44">
        <v>80817</v>
      </c>
      <c r="I420" s="44">
        <f t="shared" si="4"/>
        <v>513853</v>
      </c>
    </row>
    <row r="421" spans="1:9" x14ac:dyDescent="0.2">
      <c r="A421" s="44">
        <v>92000164</v>
      </c>
      <c r="B421" s="44" t="s">
        <v>23</v>
      </c>
      <c r="C421" s="44">
        <v>20</v>
      </c>
      <c r="D421" s="44">
        <v>3</v>
      </c>
      <c r="E421" s="44">
        <v>2910</v>
      </c>
      <c r="F421" s="44">
        <v>48</v>
      </c>
      <c r="G421" s="44">
        <v>45468</v>
      </c>
      <c r="H421" s="44">
        <v>89768</v>
      </c>
      <c r="I421" s="44">
        <f t="shared" si="4"/>
        <v>594670</v>
      </c>
    </row>
    <row r="422" spans="1:9" x14ac:dyDescent="0.2">
      <c r="A422" s="44">
        <v>92100164</v>
      </c>
      <c r="B422" s="44" t="s">
        <v>23</v>
      </c>
      <c r="C422" s="44">
        <v>21</v>
      </c>
      <c r="D422" s="44">
        <v>3</v>
      </c>
      <c r="E422" s="44">
        <v>3060</v>
      </c>
      <c r="F422" s="44">
        <v>48</v>
      </c>
      <c r="G422" s="44">
        <v>47812</v>
      </c>
      <c r="H422" s="44">
        <v>98718</v>
      </c>
      <c r="I422" s="44">
        <f t="shared" si="4"/>
        <v>684438</v>
      </c>
    </row>
    <row r="423" spans="1:9" x14ac:dyDescent="0.2">
      <c r="A423" s="44">
        <v>92200164</v>
      </c>
      <c r="B423" s="44" t="s">
        <v>23</v>
      </c>
      <c r="C423" s="44">
        <v>22</v>
      </c>
      <c r="D423" s="44">
        <v>3</v>
      </c>
      <c r="E423" s="44">
        <v>3240</v>
      </c>
      <c r="F423" s="44">
        <v>48</v>
      </c>
      <c r="G423" s="44">
        <v>50625</v>
      </c>
      <c r="H423" s="44">
        <v>110828</v>
      </c>
      <c r="I423" s="44">
        <f t="shared" si="4"/>
        <v>783156</v>
      </c>
    </row>
    <row r="424" spans="1:9" x14ac:dyDescent="0.2">
      <c r="A424" s="44">
        <v>92300164</v>
      </c>
      <c r="B424" s="44" t="s">
        <v>23</v>
      </c>
      <c r="C424" s="44">
        <v>23</v>
      </c>
      <c r="D424" s="44">
        <v>3</v>
      </c>
      <c r="E424" s="44">
        <v>3420</v>
      </c>
      <c r="F424" s="44">
        <v>48</v>
      </c>
      <c r="G424" s="44">
        <v>53437</v>
      </c>
      <c r="H424" s="44">
        <v>122937</v>
      </c>
      <c r="I424" s="44">
        <f t="shared" si="4"/>
        <v>893984</v>
      </c>
    </row>
    <row r="425" spans="1:9" x14ac:dyDescent="0.2">
      <c r="A425" s="44">
        <v>92400164</v>
      </c>
      <c r="B425" s="44" t="s">
        <v>23</v>
      </c>
      <c r="C425" s="44">
        <v>24</v>
      </c>
      <c r="D425" s="44">
        <v>3</v>
      </c>
      <c r="E425" s="44">
        <v>3600</v>
      </c>
      <c r="F425" s="44">
        <v>48</v>
      </c>
      <c r="G425" s="44">
        <v>56250</v>
      </c>
      <c r="H425" s="44">
        <v>135047</v>
      </c>
      <c r="I425" s="44">
        <f t="shared" si="4"/>
        <v>1016921</v>
      </c>
    </row>
    <row r="426" spans="1:9" x14ac:dyDescent="0.2">
      <c r="A426" s="44">
        <v>92500164</v>
      </c>
      <c r="B426" s="44" t="s">
        <v>23</v>
      </c>
      <c r="C426" s="44">
        <v>25</v>
      </c>
      <c r="D426" s="44">
        <v>3</v>
      </c>
      <c r="E426" s="44">
        <v>3780</v>
      </c>
      <c r="F426" s="44">
        <v>48</v>
      </c>
      <c r="G426" s="44">
        <v>59062</v>
      </c>
      <c r="H426" s="44">
        <v>147156</v>
      </c>
      <c r="I426" s="44">
        <f t="shared" si="4"/>
        <v>1151968</v>
      </c>
    </row>
    <row r="427" spans="1:9" x14ac:dyDescent="0.2">
      <c r="A427" s="44">
        <v>92600164</v>
      </c>
      <c r="B427" s="44" t="s">
        <v>23</v>
      </c>
      <c r="C427" s="44">
        <v>26</v>
      </c>
      <c r="D427" s="44">
        <v>3</v>
      </c>
      <c r="E427" s="44">
        <v>3960</v>
      </c>
      <c r="F427" s="44">
        <v>48</v>
      </c>
      <c r="G427" s="44">
        <v>61875</v>
      </c>
      <c r="H427" s="44">
        <v>162951</v>
      </c>
      <c r="I427" s="44">
        <f t="shared" si="4"/>
        <v>1299124</v>
      </c>
    </row>
    <row r="428" spans="1:9" x14ac:dyDescent="0.2">
      <c r="A428" s="44">
        <v>92700164</v>
      </c>
      <c r="B428" s="44" t="s">
        <v>23</v>
      </c>
      <c r="C428" s="44">
        <v>27</v>
      </c>
      <c r="D428" s="44">
        <v>3</v>
      </c>
      <c r="E428" s="44">
        <v>4170</v>
      </c>
      <c r="F428" s="44">
        <v>48</v>
      </c>
      <c r="G428" s="44">
        <v>65155</v>
      </c>
      <c r="H428" s="44">
        <v>178746</v>
      </c>
      <c r="I428" s="44">
        <f t="shared" si="4"/>
        <v>1462075</v>
      </c>
    </row>
    <row r="429" spans="1:9" x14ac:dyDescent="0.2">
      <c r="A429" s="44">
        <v>92800164</v>
      </c>
      <c r="B429" s="44" t="s">
        <v>23</v>
      </c>
      <c r="C429" s="44">
        <v>28</v>
      </c>
      <c r="D429" s="44">
        <v>3</v>
      </c>
      <c r="E429" s="44">
        <v>4380</v>
      </c>
      <c r="F429" s="44">
        <v>48</v>
      </c>
      <c r="G429" s="44">
        <v>68437</v>
      </c>
      <c r="H429" s="44">
        <v>194541</v>
      </c>
      <c r="I429" s="44">
        <f t="shared" si="4"/>
        <v>1640821</v>
      </c>
    </row>
    <row r="430" spans="1:9" x14ac:dyDescent="0.2">
      <c r="A430" s="44">
        <v>92900164</v>
      </c>
      <c r="B430" s="44" t="s">
        <v>23</v>
      </c>
      <c r="C430" s="44">
        <v>29</v>
      </c>
      <c r="D430" s="44">
        <v>3</v>
      </c>
      <c r="E430" s="44">
        <v>4590</v>
      </c>
      <c r="F430" s="44">
        <v>48</v>
      </c>
      <c r="G430" s="44">
        <v>71718</v>
      </c>
      <c r="H430" s="44">
        <v>210336</v>
      </c>
      <c r="I430" s="44">
        <f t="shared" si="4"/>
        <v>1835362</v>
      </c>
    </row>
    <row r="431" spans="1:9" x14ac:dyDescent="0.2">
      <c r="A431" s="44">
        <v>93000164</v>
      </c>
      <c r="B431" s="44" t="s">
        <v>23</v>
      </c>
      <c r="C431" s="44">
        <v>30</v>
      </c>
      <c r="D431" s="44">
        <v>3</v>
      </c>
      <c r="E431" s="44">
        <v>4800</v>
      </c>
      <c r="F431" s="44">
        <v>48</v>
      </c>
      <c r="G431" s="44">
        <v>75000</v>
      </c>
      <c r="H431" s="44">
        <v>230343</v>
      </c>
      <c r="I431" s="44">
        <f t="shared" si="4"/>
        <v>2045698</v>
      </c>
    </row>
    <row r="432" spans="1:9" x14ac:dyDescent="0.2">
      <c r="A432" s="44">
        <v>93100164</v>
      </c>
      <c r="B432" s="44" t="s">
        <v>23</v>
      </c>
      <c r="C432" s="44">
        <v>31</v>
      </c>
      <c r="D432" s="44">
        <v>3</v>
      </c>
      <c r="E432" s="44">
        <v>5010</v>
      </c>
      <c r="F432" s="44">
        <v>48</v>
      </c>
      <c r="G432" s="44">
        <v>78280</v>
      </c>
      <c r="H432" s="44">
        <v>250350</v>
      </c>
      <c r="I432" s="44">
        <f t="shared" si="4"/>
        <v>2276041</v>
      </c>
    </row>
    <row r="433" spans="1:9" x14ac:dyDescent="0.2">
      <c r="A433" s="44">
        <v>93200164</v>
      </c>
      <c r="B433" s="44" t="s">
        <v>23</v>
      </c>
      <c r="C433" s="44">
        <v>32</v>
      </c>
      <c r="D433" s="44">
        <v>3</v>
      </c>
      <c r="E433" s="44">
        <v>5250</v>
      </c>
      <c r="F433" s="44">
        <v>48</v>
      </c>
      <c r="G433" s="44">
        <v>82030</v>
      </c>
      <c r="H433" s="44">
        <v>270357</v>
      </c>
      <c r="I433" s="44">
        <f t="shared" si="4"/>
        <v>2526391</v>
      </c>
    </row>
    <row r="434" spans="1:9" x14ac:dyDescent="0.2">
      <c r="A434" s="44">
        <v>93300164</v>
      </c>
      <c r="B434" s="44" t="s">
        <v>23</v>
      </c>
      <c r="C434" s="44">
        <v>33</v>
      </c>
      <c r="D434" s="44">
        <v>3</v>
      </c>
      <c r="E434" s="44">
        <v>5490</v>
      </c>
      <c r="F434" s="44">
        <v>48</v>
      </c>
      <c r="G434" s="44">
        <v>85780</v>
      </c>
      <c r="H434" s="44">
        <v>290364</v>
      </c>
      <c r="I434" s="44">
        <f t="shared" si="4"/>
        <v>2796748</v>
      </c>
    </row>
    <row r="435" spans="1:9" x14ac:dyDescent="0.2">
      <c r="A435" s="44">
        <v>93400164</v>
      </c>
      <c r="B435" s="44" t="s">
        <v>23</v>
      </c>
      <c r="C435" s="44">
        <v>34</v>
      </c>
      <c r="D435" s="44">
        <v>3</v>
      </c>
      <c r="E435" s="44">
        <v>5730</v>
      </c>
      <c r="F435" s="44">
        <v>48</v>
      </c>
      <c r="G435" s="44">
        <v>89530</v>
      </c>
      <c r="H435" s="44">
        <v>315110</v>
      </c>
      <c r="I435" s="44">
        <f t="shared" si="4"/>
        <v>3087112</v>
      </c>
    </row>
    <row r="436" spans="1:9" x14ac:dyDescent="0.2">
      <c r="A436" s="44">
        <v>93500164</v>
      </c>
      <c r="B436" s="44" t="s">
        <v>23</v>
      </c>
      <c r="C436" s="44">
        <v>35</v>
      </c>
      <c r="D436" s="44">
        <v>3</v>
      </c>
      <c r="E436" s="44">
        <v>5970</v>
      </c>
      <c r="F436" s="44">
        <v>48</v>
      </c>
      <c r="G436" s="44">
        <v>93280</v>
      </c>
      <c r="H436" s="44">
        <v>339855</v>
      </c>
      <c r="I436" s="44">
        <f t="shared" si="4"/>
        <v>3402222</v>
      </c>
    </row>
    <row r="437" spans="1:9" x14ac:dyDescent="0.2">
      <c r="A437" s="44">
        <v>93600164</v>
      </c>
      <c r="B437" s="44" t="s">
        <v>23</v>
      </c>
      <c r="C437" s="44">
        <v>36</v>
      </c>
      <c r="D437" s="44">
        <v>3</v>
      </c>
      <c r="E437" s="44">
        <v>6210</v>
      </c>
      <c r="F437" s="44">
        <v>48</v>
      </c>
      <c r="G437" s="44">
        <v>97030</v>
      </c>
      <c r="H437" s="44">
        <v>364601</v>
      </c>
      <c r="I437" s="44">
        <f t="shared" si="4"/>
        <v>3742077</v>
      </c>
    </row>
    <row r="438" spans="1:9" x14ac:dyDescent="0.2">
      <c r="A438" s="44">
        <v>93700164</v>
      </c>
      <c r="B438" s="44" t="s">
        <v>23</v>
      </c>
      <c r="C438" s="44">
        <v>37</v>
      </c>
      <c r="D438" s="44">
        <v>3</v>
      </c>
      <c r="E438" s="44">
        <v>6480</v>
      </c>
      <c r="F438" s="44">
        <v>48</v>
      </c>
      <c r="G438" s="44">
        <v>101250</v>
      </c>
      <c r="H438" s="44">
        <v>389346</v>
      </c>
      <c r="I438" s="44">
        <f t="shared" si="4"/>
        <v>4106678</v>
      </c>
    </row>
    <row r="439" spans="1:9" x14ac:dyDescent="0.2">
      <c r="A439" s="44">
        <v>93800164</v>
      </c>
      <c r="B439" s="44" t="s">
        <v>23</v>
      </c>
      <c r="C439" s="44">
        <v>38</v>
      </c>
      <c r="D439" s="44">
        <v>3</v>
      </c>
      <c r="E439" s="44">
        <v>6750</v>
      </c>
      <c r="F439" s="44">
        <v>48</v>
      </c>
      <c r="G439" s="44">
        <v>105468</v>
      </c>
      <c r="H439" s="44">
        <v>419357</v>
      </c>
      <c r="I439" s="44">
        <f t="shared" si="4"/>
        <v>4496024</v>
      </c>
    </row>
    <row r="440" spans="1:9" x14ac:dyDescent="0.2">
      <c r="A440" s="44">
        <v>93900164</v>
      </c>
      <c r="B440" s="44" t="s">
        <v>23</v>
      </c>
      <c r="C440" s="44">
        <v>39</v>
      </c>
      <c r="D440" s="44">
        <v>3</v>
      </c>
      <c r="E440" s="44">
        <v>7020</v>
      </c>
      <c r="F440" s="44">
        <v>48</v>
      </c>
      <c r="G440" s="44">
        <v>109687</v>
      </c>
      <c r="H440" s="44">
        <v>449367</v>
      </c>
      <c r="I440" s="44">
        <f t="shared" si="4"/>
        <v>4915381</v>
      </c>
    </row>
    <row r="441" spans="1:9" x14ac:dyDescent="0.2">
      <c r="A441" s="44">
        <v>94000164</v>
      </c>
      <c r="B441" s="44" t="s">
        <v>23</v>
      </c>
      <c r="C441" s="44">
        <v>40</v>
      </c>
      <c r="D441" s="44">
        <v>3</v>
      </c>
      <c r="E441" s="44">
        <v>7290</v>
      </c>
      <c r="F441" s="44">
        <v>48</v>
      </c>
      <c r="G441" s="44">
        <v>113905</v>
      </c>
      <c r="H441" s="44">
        <v>479378</v>
      </c>
      <c r="I441" s="44">
        <f t="shared" si="4"/>
        <v>5364748</v>
      </c>
    </row>
    <row r="442" spans="1:9" x14ac:dyDescent="0.2">
      <c r="A442" s="44">
        <v>94100164</v>
      </c>
      <c r="B442" s="44" t="s">
        <v>23</v>
      </c>
      <c r="C442" s="44">
        <v>41</v>
      </c>
      <c r="D442" s="44">
        <v>3</v>
      </c>
      <c r="E442" s="44">
        <v>7560</v>
      </c>
      <c r="F442" s="44">
        <v>48</v>
      </c>
      <c r="G442" s="44">
        <v>118125</v>
      </c>
      <c r="H442" s="44">
        <v>509388</v>
      </c>
      <c r="I442" s="44">
        <f t="shared" si="4"/>
        <v>5844126</v>
      </c>
    </row>
    <row r="443" spans="1:9" x14ac:dyDescent="0.2">
      <c r="A443" s="44">
        <v>94200164</v>
      </c>
      <c r="B443" s="44" t="s">
        <v>23</v>
      </c>
      <c r="C443" s="44">
        <v>42</v>
      </c>
      <c r="D443" s="44">
        <v>3</v>
      </c>
      <c r="E443" s="44">
        <v>7860</v>
      </c>
      <c r="F443" s="44">
        <v>48</v>
      </c>
      <c r="G443" s="44">
        <v>122812</v>
      </c>
      <c r="H443" s="44">
        <v>545190</v>
      </c>
      <c r="I443" s="44">
        <f t="shared" si="4"/>
        <v>6353514</v>
      </c>
    </row>
    <row r="444" spans="1:9" x14ac:dyDescent="0.2">
      <c r="A444" s="44">
        <v>94300164</v>
      </c>
      <c r="B444" s="44" t="s">
        <v>23</v>
      </c>
      <c r="C444" s="44">
        <v>43</v>
      </c>
      <c r="D444" s="44">
        <v>3</v>
      </c>
      <c r="E444" s="44">
        <v>8160</v>
      </c>
      <c r="F444" s="44">
        <v>48</v>
      </c>
      <c r="G444" s="44">
        <v>127500</v>
      </c>
      <c r="H444" s="44">
        <v>580992</v>
      </c>
      <c r="I444" s="44">
        <f t="shared" si="4"/>
        <v>6898704</v>
      </c>
    </row>
    <row r="445" spans="1:9" x14ac:dyDescent="0.2">
      <c r="A445" s="44">
        <v>94400164</v>
      </c>
      <c r="B445" s="44" t="s">
        <v>23</v>
      </c>
      <c r="C445" s="44">
        <v>44</v>
      </c>
      <c r="D445" s="44">
        <v>3</v>
      </c>
      <c r="E445" s="44">
        <v>8460</v>
      </c>
      <c r="F445" s="44">
        <v>48</v>
      </c>
      <c r="G445" s="44">
        <v>132187</v>
      </c>
      <c r="H445" s="44">
        <v>616794</v>
      </c>
      <c r="I445" s="44">
        <f t="shared" si="4"/>
        <v>7479696</v>
      </c>
    </row>
    <row r="446" spans="1:9" x14ac:dyDescent="0.2">
      <c r="A446" s="44">
        <v>94500164</v>
      </c>
      <c r="B446" s="44" t="s">
        <v>23</v>
      </c>
      <c r="C446" s="44">
        <v>45</v>
      </c>
      <c r="D446" s="44">
        <v>3</v>
      </c>
      <c r="E446" s="44">
        <v>8760</v>
      </c>
      <c r="F446" s="44">
        <v>48</v>
      </c>
      <c r="G446" s="44">
        <v>136875</v>
      </c>
      <c r="H446" s="44">
        <v>652596</v>
      </c>
      <c r="I446" s="44">
        <f t="shared" si="4"/>
        <v>8096490</v>
      </c>
    </row>
    <row r="447" spans="1:9" x14ac:dyDescent="0.2">
      <c r="A447" s="44">
        <v>94600164</v>
      </c>
      <c r="B447" s="44" t="s">
        <v>23</v>
      </c>
      <c r="C447" s="44">
        <v>46</v>
      </c>
      <c r="D447" s="44">
        <v>3</v>
      </c>
      <c r="E447" s="44">
        <v>9060</v>
      </c>
      <c r="F447" s="44">
        <v>48</v>
      </c>
      <c r="G447" s="44">
        <v>141562</v>
      </c>
      <c r="H447" s="44">
        <v>694716</v>
      </c>
      <c r="I447" s="44">
        <f t="shared" si="4"/>
        <v>8749086</v>
      </c>
    </row>
    <row r="448" spans="1:9" x14ac:dyDescent="0.2">
      <c r="A448" s="44">
        <v>94700164</v>
      </c>
      <c r="B448" s="44" t="s">
        <v>23</v>
      </c>
      <c r="C448" s="44">
        <v>47</v>
      </c>
      <c r="D448" s="44">
        <v>3</v>
      </c>
      <c r="E448" s="44">
        <v>9390</v>
      </c>
      <c r="F448" s="44">
        <v>48</v>
      </c>
      <c r="G448" s="44">
        <v>146718</v>
      </c>
      <c r="H448" s="44">
        <v>736836</v>
      </c>
      <c r="I448" s="44">
        <f t="shared" si="4"/>
        <v>9443802</v>
      </c>
    </row>
    <row r="449" spans="1:9" x14ac:dyDescent="0.2">
      <c r="A449" s="44">
        <v>94800164</v>
      </c>
      <c r="B449" s="44" t="s">
        <v>23</v>
      </c>
      <c r="C449" s="44">
        <v>48</v>
      </c>
      <c r="D449" s="44">
        <v>3</v>
      </c>
      <c r="E449" s="44">
        <v>9720</v>
      </c>
      <c r="F449" s="44">
        <v>48</v>
      </c>
      <c r="G449" s="44">
        <v>151875</v>
      </c>
      <c r="H449" s="44">
        <v>778956</v>
      </c>
      <c r="I449" s="44">
        <f t="shared" si="4"/>
        <v>10180638</v>
      </c>
    </row>
    <row r="450" spans="1:9" x14ac:dyDescent="0.2">
      <c r="A450" s="44">
        <v>94900164</v>
      </c>
      <c r="B450" s="44" t="s">
        <v>23</v>
      </c>
      <c r="C450" s="44">
        <v>49</v>
      </c>
      <c r="D450" s="44">
        <v>3</v>
      </c>
      <c r="E450" s="44">
        <v>10050</v>
      </c>
      <c r="F450" s="44">
        <v>48</v>
      </c>
      <c r="G450" s="44">
        <v>157030</v>
      </c>
      <c r="H450" s="44">
        <v>821076</v>
      </c>
      <c r="I450" s="44">
        <f t="shared" si="4"/>
        <v>10959594</v>
      </c>
    </row>
    <row r="451" spans="1:9" x14ac:dyDescent="0.2">
      <c r="A451" s="44">
        <v>95000164</v>
      </c>
      <c r="B451" s="44" t="s">
        <v>23</v>
      </c>
      <c r="C451" s="44">
        <v>50</v>
      </c>
      <c r="D451" s="44">
        <v>3</v>
      </c>
      <c r="E451" s="44">
        <v>10380</v>
      </c>
      <c r="F451" s="44">
        <v>48</v>
      </c>
      <c r="G451" s="44">
        <v>162187</v>
      </c>
      <c r="H451" s="44">
        <v>870041</v>
      </c>
      <c r="I451" s="44">
        <f t="shared" si="4"/>
        <v>11780670</v>
      </c>
    </row>
    <row r="452" spans="1:9" x14ac:dyDescent="0.2">
      <c r="A452" s="44">
        <v>90100165</v>
      </c>
      <c r="B452" s="44" t="s">
        <v>23</v>
      </c>
      <c r="C452" s="44">
        <v>1</v>
      </c>
      <c r="D452" s="44">
        <v>3</v>
      </c>
      <c r="E452" s="44">
        <v>1440</v>
      </c>
      <c r="F452" s="44">
        <v>48</v>
      </c>
      <c r="G452" s="44">
        <v>22500</v>
      </c>
      <c r="H452" s="44">
        <v>5133</v>
      </c>
      <c r="I452" s="44">
        <v>0</v>
      </c>
    </row>
    <row r="453" spans="1:9" x14ac:dyDescent="0.2">
      <c r="A453" s="44">
        <v>90200165</v>
      </c>
      <c r="B453" s="44" t="s">
        <v>23</v>
      </c>
      <c r="C453" s="44">
        <v>2</v>
      </c>
      <c r="D453" s="44">
        <v>3</v>
      </c>
      <c r="E453" s="44">
        <v>1530</v>
      </c>
      <c r="F453" s="44">
        <v>48</v>
      </c>
      <c r="G453" s="44">
        <v>23905</v>
      </c>
      <c r="H453" s="44">
        <v>7186</v>
      </c>
      <c r="I453" s="44">
        <f t="shared" si="4"/>
        <v>5133</v>
      </c>
    </row>
    <row r="454" spans="1:9" x14ac:dyDescent="0.2">
      <c r="A454" s="44">
        <v>90300165</v>
      </c>
      <c r="B454" s="44" t="s">
        <v>23</v>
      </c>
      <c r="C454" s="44">
        <v>3</v>
      </c>
      <c r="D454" s="44">
        <v>3</v>
      </c>
      <c r="E454" s="44">
        <v>1620</v>
      </c>
      <c r="F454" s="44">
        <v>48</v>
      </c>
      <c r="G454" s="44">
        <v>25312</v>
      </c>
      <c r="H454" s="44">
        <v>9240</v>
      </c>
      <c r="I454" s="44">
        <f t="shared" si="4"/>
        <v>12319</v>
      </c>
    </row>
    <row r="455" spans="1:9" x14ac:dyDescent="0.2">
      <c r="A455" s="44">
        <v>90400165</v>
      </c>
      <c r="B455" s="44" t="s">
        <v>23</v>
      </c>
      <c r="C455" s="44">
        <v>4</v>
      </c>
      <c r="D455" s="44">
        <v>3</v>
      </c>
      <c r="E455" s="44">
        <v>1710</v>
      </c>
      <c r="F455" s="44">
        <v>48</v>
      </c>
      <c r="G455" s="44">
        <v>26718</v>
      </c>
      <c r="H455" s="44">
        <v>11293</v>
      </c>
      <c r="I455" s="44">
        <f t="shared" si="4"/>
        <v>21559</v>
      </c>
    </row>
    <row r="456" spans="1:9" x14ac:dyDescent="0.2">
      <c r="A456" s="44">
        <v>90500165</v>
      </c>
      <c r="B456" s="44" t="s">
        <v>23</v>
      </c>
      <c r="C456" s="44">
        <v>5</v>
      </c>
      <c r="D456" s="44">
        <v>3</v>
      </c>
      <c r="E456" s="44">
        <v>1800</v>
      </c>
      <c r="F456" s="44">
        <v>48</v>
      </c>
      <c r="G456" s="44">
        <v>28125</v>
      </c>
      <c r="H456" s="44">
        <v>13346</v>
      </c>
      <c r="I456" s="44">
        <f t="shared" si="4"/>
        <v>32852</v>
      </c>
    </row>
    <row r="457" spans="1:9" x14ac:dyDescent="0.2">
      <c r="A457" s="44">
        <v>90600165</v>
      </c>
      <c r="B457" s="44" t="s">
        <v>23</v>
      </c>
      <c r="C457" s="44">
        <v>6</v>
      </c>
      <c r="D457" s="44">
        <v>3</v>
      </c>
      <c r="E457" s="44">
        <v>1890</v>
      </c>
      <c r="F457" s="44">
        <v>48</v>
      </c>
      <c r="G457" s="44">
        <v>29530</v>
      </c>
      <c r="H457" s="44">
        <v>16769</v>
      </c>
      <c r="I457" s="44">
        <f t="shared" si="4"/>
        <v>46198</v>
      </c>
    </row>
    <row r="458" spans="1:9" x14ac:dyDescent="0.2">
      <c r="A458" s="44">
        <v>90700165</v>
      </c>
      <c r="B458" s="44" t="s">
        <v>23</v>
      </c>
      <c r="C458" s="44">
        <v>7</v>
      </c>
      <c r="D458" s="44">
        <v>3</v>
      </c>
      <c r="E458" s="44">
        <v>2025</v>
      </c>
      <c r="F458" s="44">
        <v>48</v>
      </c>
      <c r="G458" s="44">
        <v>31639</v>
      </c>
      <c r="H458" s="44">
        <v>20191</v>
      </c>
      <c r="I458" s="44">
        <f t="shared" si="4"/>
        <v>62967</v>
      </c>
    </row>
    <row r="459" spans="1:9" x14ac:dyDescent="0.2">
      <c r="A459" s="44">
        <v>90800165</v>
      </c>
      <c r="B459" s="44" t="s">
        <v>23</v>
      </c>
      <c r="C459" s="44">
        <v>8</v>
      </c>
      <c r="D459" s="44">
        <v>3</v>
      </c>
      <c r="E459" s="44">
        <v>2160</v>
      </c>
      <c r="F459" s="44">
        <v>48</v>
      </c>
      <c r="G459" s="44">
        <v>33750</v>
      </c>
      <c r="H459" s="44">
        <v>23613</v>
      </c>
      <c r="I459" s="44">
        <f t="shared" si="4"/>
        <v>83158</v>
      </c>
    </row>
    <row r="460" spans="1:9" x14ac:dyDescent="0.2">
      <c r="A460" s="44">
        <v>90900165</v>
      </c>
      <c r="B460" s="44" t="s">
        <v>23</v>
      </c>
      <c r="C460" s="44">
        <v>9</v>
      </c>
      <c r="D460" s="44">
        <v>3</v>
      </c>
      <c r="E460" s="44">
        <v>2295</v>
      </c>
      <c r="F460" s="44">
        <v>48</v>
      </c>
      <c r="G460" s="44">
        <v>35859</v>
      </c>
      <c r="H460" s="44">
        <v>27035</v>
      </c>
      <c r="I460" s="44">
        <f t="shared" si="4"/>
        <v>106771</v>
      </c>
    </row>
    <row r="461" spans="1:9" x14ac:dyDescent="0.2">
      <c r="A461" s="44">
        <v>91000165</v>
      </c>
      <c r="B461" s="44" t="s">
        <v>23</v>
      </c>
      <c r="C461" s="44">
        <v>10</v>
      </c>
      <c r="D461" s="44">
        <v>3</v>
      </c>
      <c r="E461" s="44">
        <v>2430</v>
      </c>
      <c r="F461" s="44">
        <v>48</v>
      </c>
      <c r="G461" s="44">
        <v>37968</v>
      </c>
      <c r="H461" s="44">
        <v>32511</v>
      </c>
      <c r="I461" s="44">
        <f t="shared" si="4"/>
        <v>133806</v>
      </c>
    </row>
    <row r="462" spans="1:9" x14ac:dyDescent="0.2">
      <c r="A462" s="44">
        <v>91100165</v>
      </c>
      <c r="B462" s="44" t="s">
        <v>23</v>
      </c>
      <c r="C462" s="44">
        <v>11</v>
      </c>
      <c r="D462" s="44">
        <v>3</v>
      </c>
      <c r="E462" s="44">
        <v>2565</v>
      </c>
      <c r="F462" s="44">
        <v>48</v>
      </c>
      <c r="G462" s="44">
        <v>40077</v>
      </c>
      <c r="H462" s="44">
        <v>37986</v>
      </c>
      <c r="I462" s="44">
        <f t="shared" si="4"/>
        <v>166317</v>
      </c>
    </row>
    <row r="463" spans="1:9" x14ac:dyDescent="0.2">
      <c r="A463" s="44">
        <v>91200165</v>
      </c>
      <c r="B463" s="44" t="s">
        <v>23</v>
      </c>
      <c r="C463" s="44">
        <v>12</v>
      </c>
      <c r="D463" s="44">
        <v>3</v>
      </c>
      <c r="E463" s="44">
        <v>2745</v>
      </c>
      <c r="F463" s="44">
        <v>48</v>
      </c>
      <c r="G463" s="44">
        <v>42889</v>
      </c>
      <c r="H463" s="44">
        <v>43462</v>
      </c>
      <c r="I463" s="44">
        <f t="shared" si="4"/>
        <v>204303</v>
      </c>
    </row>
    <row r="464" spans="1:9" x14ac:dyDescent="0.2">
      <c r="A464" s="44">
        <v>91300165</v>
      </c>
      <c r="B464" s="44" t="s">
        <v>23</v>
      </c>
      <c r="C464" s="44">
        <v>13</v>
      </c>
      <c r="D464" s="44">
        <v>3</v>
      </c>
      <c r="E464" s="44">
        <v>2925</v>
      </c>
      <c r="F464" s="44">
        <v>48</v>
      </c>
      <c r="G464" s="44">
        <v>45702</v>
      </c>
      <c r="H464" s="44">
        <v>48938</v>
      </c>
      <c r="I464" s="44">
        <f t="shared" si="4"/>
        <v>247765</v>
      </c>
    </row>
    <row r="465" spans="1:9" x14ac:dyDescent="0.2">
      <c r="A465" s="44">
        <v>91400165</v>
      </c>
      <c r="B465" s="44" t="s">
        <v>23</v>
      </c>
      <c r="C465" s="44">
        <v>14</v>
      </c>
      <c r="D465" s="44">
        <v>3</v>
      </c>
      <c r="E465" s="44">
        <v>3105</v>
      </c>
      <c r="F465" s="44">
        <v>48</v>
      </c>
      <c r="G465" s="44">
        <v>48514</v>
      </c>
      <c r="H465" s="44">
        <v>57151</v>
      </c>
      <c r="I465" s="44">
        <f t="shared" si="4"/>
        <v>296703</v>
      </c>
    </row>
    <row r="466" spans="1:9" x14ac:dyDescent="0.2">
      <c r="A466" s="44">
        <v>91500165</v>
      </c>
      <c r="B466" s="44" t="s">
        <v>23</v>
      </c>
      <c r="C466" s="44">
        <v>15</v>
      </c>
      <c r="D466" s="44">
        <v>3</v>
      </c>
      <c r="E466" s="44">
        <v>3285</v>
      </c>
      <c r="F466" s="44">
        <v>48</v>
      </c>
      <c r="G466" s="44">
        <v>51327</v>
      </c>
      <c r="H466" s="44">
        <v>65364</v>
      </c>
      <c r="I466" s="44">
        <f t="shared" si="4"/>
        <v>353854</v>
      </c>
    </row>
    <row r="467" spans="1:9" x14ac:dyDescent="0.2">
      <c r="A467" s="44">
        <v>91600165</v>
      </c>
      <c r="B467" s="44" t="s">
        <v>23</v>
      </c>
      <c r="C467" s="44">
        <v>16</v>
      </c>
      <c r="D467" s="44">
        <v>3</v>
      </c>
      <c r="E467" s="44">
        <v>3465</v>
      </c>
      <c r="F467" s="44">
        <v>48</v>
      </c>
      <c r="G467" s="44">
        <v>54139</v>
      </c>
      <c r="H467" s="44">
        <v>73578</v>
      </c>
      <c r="I467" s="44">
        <f t="shared" si="4"/>
        <v>419218</v>
      </c>
    </row>
    <row r="468" spans="1:9" x14ac:dyDescent="0.2">
      <c r="A468" s="44">
        <v>91700165</v>
      </c>
      <c r="B468" s="44" t="s">
        <v>23</v>
      </c>
      <c r="C468" s="44">
        <v>17</v>
      </c>
      <c r="D468" s="44">
        <v>3</v>
      </c>
      <c r="E468" s="44">
        <v>3690</v>
      </c>
      <c r="F468" s="44">
        <v>48</v>
      </c>
      <c r="G468" s="44">
        <v>57655</v>
      </c>
      <c r="H468" s="44">
        <v>81791</v>
      </c>
      <c r="I468" s="44">
        <f t="shared" si="4"/>
        <v>492796</v>
      </c>
    </row>
    <row r="469" spans="1:9" x14ac:dyDescent="0.2">
      <c r="A469" s="44">
        <v>91800165</v>
      </c>
      <c r="B469" s="44" t="s">
        <v>23</v>
      </c>
      <c r="C469" s="44">
        <v>18</v>
      </c>
      <c r="D469" s="44">
        <v>3</v>
      </c>
      <c r="E469" s="44">
        <v>3915</v>
      </c>
      <c r="F469" s="44">
        <v>48</v>
      </c>
      <c r="G469" s="44">
        <v>61171</v>
      </c>
      <c r="H469" s="44">
        <v>93427</v>
      </c>
      <c r="I469" s="44">
        <f t="shared" si="4"/>
        <v>574587</v>
      </c>
    </row>
    <row r="470" spans="1:9" x14ac:dyDescent="0.2">
      <c r="A470" s="44">
        <v>91900165</v>
      </c>
      <c r="B470" s="44" t="s">
        <v>23</v>
      </c>
      <c r="C470" s="44">
        <v>19</v>
      </c>
      <c r="D470" s="44">
        <v>3</v>
      </c>
      <c r="E470" s="44">
        <v>4140</v>
      </c>
      <c r="F470" s="44">
        <v>48</v>
      </c>
      <c r="G470" s="44">
        <v>64687</v>
      </c>
      <c r="H470" s="44">
        <v>105063</v>
      </c>
      <c r="I470" s="44">
        <f t="shared" si="4"/>
        <v>668014</v>
      </c>
    </row>
    <row r="471" spans="1:9" x14ac:dyDescent="0.2">
      <c r="A471" s="44">
        <v>92000165</v>
      </c>
      <c r="B471" s="44" t="s">
        <v>23</v>
      </c>
      <c r="C471" s="44">
        <v>20</v>
      </c>
      <c r="D471" s="44">
        <v>3</v>
      </c>
      <c r="E471" s="44">
        <v>4365</v>
      </c>
      <c r="F471" s="44">
        <v>48</v>
      </c>
      <c r="G471" s="44">
        <v>68202</v>
      </c>
      <c r="H471" s="44">
        <v>116698</v>
      </c>
      <c r="I471" s="44">
        <f t="shared" si="4"/>
        <v>773077</v>
      </c>
    </row>
    <row r="472" spans="1:9" x14ac:dyDescent="0.2">
      <c r="A472" s="44">
        <v>92100165</v>
      </c>
      <c r="B472" s="44" t="s">
        <v>23</v>
      </c>
      <c r="C472" s="44">
        <v>21</v>
      </c>
      <c r="D472" s="44">
        <v>3</v>
      </c>
      <c r="E472" s="44">
        <v>4590</v>
      </c>
      <c r="F472" s="44">
        <v>48</v>
      </c>
      <c r="G472" s="44">
        <v>71718</v>
      </c>
      <c r="H472" s="44">
        <v>128334</v>
      </c>
      <c r="I472" s="44">
        <f t="shared" si="4"/>
        <v>889775</v>
      </c>
    </row>
    <row r="473" spans="1:9" x14ac:dyDescent="0.2">
      <c r="A473" s="44">
        <v>92200165</v>
      </c>
      <c r="B473" s="44" t="s">
        <v>23</v>
      </c>
      <c r="C473" s="44">
        <v>22</v>
      </c>
      <c r="D473" s="44">
        <v>3</v>
      </c>
      <c r="E473" s="44">
        <v>4860</v>
      </c>
      <c r="F473" s="44">
        <v>48</v>
      </c>
      <c r="G473" s="44">
        <v>75937</v>
      </c>
      <c r="H473" s="44">
        <v>144076</v>
      </c>
      <c r="I473" s="44">
        <f t="shared" si="4"/>
        <v>1018109</v>
      </c>
    </row>
    <row r="474" spans="1:9" x14ac:dyDescent="0.2">
      <c r="A474" s="44">
        <v>92300165</v>
      </c>
      <c r="B474" s="44" t="s">
        <v>23</v>
      </c>
      <c r="C474" s="44">
        <v>23</v>
      </c>
      <c r="D474" s="44">
        <v>3</v>
      </c>
      <c r="E474" s="44">
        <v>5130</v>
      </c>
      <c r="F474" s="44">
        <v>48</v>
      </c>
      <c r="G474" s="44">
        <v>80155</v>
      </c>
      <c r="H474" s="44">
        <v>159819</v>
      </c>
      <c r="I474" s="44">
        <f t="shared" si="4"/>
        <v>1162185</v>
      </c>
    </row>
    <row r="475" spans="1:9" x14ac:dyDescent="0.2">
      <c r="A475" s="44">
        <v>92400165</v>
      </c>
      <c r="B475" s="44" t="s">
        <v>23</v>
      </c>
      <c r="C475" s="44">
        <v>24</v>
      </c>
      <c r="D475" s="44">
        <v>3</v>
      </c>
      <c r="E475" s="44">
        <v>5400</v>
      </c>
      <c r="F475" s="44">
        <v>48</v>
      </c>
      <c r="G475" s="44">
        <v>84375</v>
      </c>
      <c r="H475" s="44">
        <v>175561</v>
      </c>
      <c r="I475" s="44">
        <f t="shared" si="4"/>
        <v>1322004</v>
      </c>
    </row>
    <row r="476" spans="1:9" x14ac:dyDescent="0.2">
      <c r="A476" s="44">
        <v>92500165</v>
      </c>
      <c r="B476" s="44" t="s">
        <v>23</v>
      </c>
      <c r="C476" s="44">
        <v>25</v>
      </c>
      <c r="D476" s="44">
        <v>3</v>
      </c>
      <c r="E476" s="44">
        <v>5670</v>
      </c>
      <c r="F476" s="44">
        <v>48</v>
      </c>
      <c r="G476" s="44">
        <v>88593</v>
      </c>
      <c r="H476" s="44">
        <v>191303</v>
      </c>
      <c r="I476" s="44">
        <f t="shared" si="4"/>
        <v>1497565</v>
      </c>
    </row>
    <row r="477" spans="1:9" x14ac:dyDescent="0.2">
      <c r="A477" s="44">
        <v>92600165</v>
      </c>
      <c r="B477" s="44" t="s">
        <v>23</v>
      </c>
      <c r="C477" s="44">
        <v>26</v>
      </c>
      <c r="D477" s="44">
        <v>3</v>
      </c>
      <c r="E477" s="44">
        <v>5940</v>
      </c>
      <c r="F477" s="44">
        <v>48</v>
      </c>
      <c r="G477" s="44">
        <v>92812</v>
      </c>
      <c r="H477" s="44">
        <v>211837</v>
      </c>
      <c r="I477" s="44">
        <f t="shared" si="4"/>
        <v>1688868</v>
      </c>
    </row>
    <row r="478" spans="1:9" x14ac:dyDescent="0.2">
      <c r="A478" s="44">
        <v>92700165</v>
      </c>
      <c r="B478" s="44" t="s">
        <v>23</v>
      </c>
      <c r="C478" s="44">
        <v>27</v>
      </c>
      <c r="D478" s="44">
        <v>3</v>
      </c>
      <c r="E478" s="44">
        <v>6255</v>
      </c>
      <c r="F478" s="44">
        <v>48</v>
      </c>
      <c r="G478" s="44">
        <v>97734</v>
      </c>
      <c r="H478" s="44">
        <v>232370</v>
      </c>
      <c r="I478" s="44">
        <f t="shared" si="4"/>
        <v>1900705</v>
      </c>
    </row>
    <row r="479" spans="1:9" x14ac:dyDescent="0.2">
      <c r="A479" s="44">
        <v>92800165</v>
      </c>
      <c r="B479" s="44" t="s">
        <v>23</v>
      </c>
      <c r="C479" s="44">
        <v>28</v>
      </c>
      <c r="D479" s="44">
        <v>3</v>
      </c>
      <c r="E479" s="44">
        <v>6570</v>
      </c>
      <c r="F479" s="44">
        <v>48</v>
      </c>
      <c r="G479" s="44">
        <v>102655</v>
      </c>
      <c r="H479" s="44">
        <v>252904</v>
      </c>
      <c r="I479" s="44">
        <f t="shared" si="4"/>
        <v>2133075</v>
      </c>
    </row>
    <row r="480" spans="1:9" x14ac:dyDescent="0.2">
      <c r="A480" s="44">
        <v>92900165</v>
      </c>
      <c r="B480" s="44" t="s">
        <v>23</v>
      </c>
      <c r="C480" s="44">
        <v>29</v>
      </c>
      <c r="D480" s="44">
        <v>3</v>
      </c>
      <c r="E480" s="44">
        <v>6885</v>
      </c>
      <c r="F480" s="44">
        <v>48</v>
      </c>
      <c r="G480" s="44">
        <v>107577</v>
      </c>
      <c r="H480" s="44">
        <v>273437</v>
      </c>
      <c r="I480" s="44">
        <f t="shared" si="4"/>
        <v>2385979</v>
      </c>
    </row>
    <row r="481" spans="1:9" x14ac:dyDescent="0.2">
      <c r="A481" s="44">
        <v>93000165</v>
      </c>
      <c r="B481" s="44" t="s">
        <v>23</v>
      </c>
      <c r="C481" s="44">
        <v>30</v>
      </c>
      <c r="D481" s="44">
        <v>3</v>
      </c>
      <c r="E481" s="44">
        <v>7200</v>
      </c>
      <c r="F481" s="44">
        <v>48</v>
      </c>
      <c r="G481" s="44">
        <v>112500</v>
      </c>
      <c r="H481" s="44">
        <v>299446</v>
      </c>
      <c r="I481" s="44">
        <f t="shared" si="4"/>
        <v>2659416</v>
      </c>
    </row>
    <row r="482" spans="1:9" x14ac:dyDescent="0.2">
      <c r="A482" s="44">
        <v>93100165</v>
      </c>
      <c r="B482" s="44" t="s">
        <v>23</v>
      </c>
      <c r="C482" s="44">
        <v>31</v>
      </c>
      <c r="D482" s="44">
        <v>3</v>
      </c>
      <c r="E482" s="44">
        <v>7515</v>
      </c>
      <c r="F482" s="44">
        <v>48</v>
      </c>
      <c r="G482" s="44">
        <v>117421</v>
      </c>
      <c r="H482" s="44">
        <v>325455</v>
      </c>
      <c r="I482" s="44">
        <f t="shared" ref="I482:I501" si="5">H481+I481</f>
        <v>2958862</v>
      </c>
    </row>
    <row r="483" spans="1:9" x14ac:dyDescent="0.2">
      <c r="A483" s="44">
        <v>93200165</v>
      </c>
      <c r="B483" s="44" t="s">
        <v>23</v>
      </c>
      <c r="C483" s="44">
        <v>32</v>
      </c>
      <c r="D483" s="44">
        <v>3</v>
      </c>
      <c r="E483" s="44">
        <v>7875</v>
      </c>
      <c r="F483" s="44">
        <v>48</v>
      </c>
      <c r="G483" s="44">
        <v>123046</v>
      </c>
      <c r="H483" s="44">
        <v>351465</v>
      </c>
      <c r="I483" s="44">
        <f t="shared" si="5"/>
        <v>3284317</v>
      </c>
    </row>
    <row r="484" spans="1:9" x14ac:dyDescent="0.2">
      <c r="A484" s="44">
        <v>93300165</v>
      </c>
      <c r="B484" s="44" t="s">
        <v>23</v>
      </c>
      <c r="C484" s="44">
        <v>33</v>
      </c>
      <c r="D484" s="44">
        <v>3</v>
      </c>
      <c r="E484" s="44">
        <v>8235</v>
      </c>
      <c r="F484" s="44">
        <v>48</v>
      </c>
      <c r="G484" s="44">
        <v>128671</v>
      </c>
      <c r="H484" s="44">
        <v>377474</v>
      </c>
      <c r="I484" s="44">
        <f t="shared" si="5"/>
        <v>3635782</v>
      </c>
    </row>
    <row r="485" spans="1:9" x14ac:dyDescent="0.2">
      <c r="A485" s="44">
        <v>93400165</v>
      </c>
      <c r="B485" s="44" t="s">
        <v>23</v>
      </c>
      <c r="C485" s="44">
        <v>34</v>
      </c>
      <c r="D485" s="44">
        <v>3</v>
      </c>
      <c r="E485" s="44">
        <v>8595</v>
      </c>
      <c r="F485" s="44">
        <v>48</v>
      </c>
      <c r="G485" s="44">
        <v>134296</v>
      </c>
      <c r="H485" s="44">
        <v>409643</v>
      </c>
      <c r="I485" s="44">
        <f t="shared" si="5"/>
        <v>4013256</v>
      </c>
    </row>
    <row r="486" spans="1:9" x14ac:dyDescent="0.2">
      <c r="A486" s="44">
        <v>93500165</v>
      </c>
      <c r="B486" s="44" t="s">
        <v>23</v>
      </c>
      <c r="C486" s="44">
        <v>35</v>
      </c>
      <c r="D486" s="44">
        <v>3</v>
      </c>
      <c r="E486" s="44">
        <v>8955</v>
      </c>
      <c r="F486" s="44">
        <v>48</v>
      </c>
      <c r="G486" s="44">
        <v>139921</v>
      </c>
      <c r="H486" s="44">
        <v>441812</v>
      </c>
      <c r="I486" s="44">
        <f t="shared" si="5"/>
        <v>4422899</v>
      </c>
    </row>
    <row r="487" spans="1:9" x14ac:dyDescent="0.2">
      <c r="A487" s="44">
        <v>93600165</v>
      </c>
      <c r="B487" s="44" t="s">
        <v>23</v>
      </c>
      <c r="C487" s="44">
        <v>36</v>
      </c>
      <c r="D487" s="44">
        <v>3</v>
      </c>
      <c r="E487" s="44">
        <v>9315</v>
      </c>
      <c r="F487" s="44">
        <v>48</v>
      </c>
      <c r="G487" s="44">
        <v>145546</v>
      </c>
      <c r="H487" s="44">
        <v>473981</v>
      </c>
      <c r="I487" s="44">
        <f t="shared" si="5"/>
        <v>4864711</v>
      </c>
    </row>
    <row r="488" spans="1:9" x14ac:dyDescent="0.2">
      <c r="A488" s="44">
        <v>93700165</v>
      </c>
      <c r="B488" s="44" t="s">
        <v>23</v>
      </c>
      <c r="C488" s="44">
        <v>37</v>
      </c>
      <c r="D488" s="44">
        <v>3</v>
      </c>
      <c r="E488" s="44">
        <v>9720</v>
      </c>
      <c r="F488" s="44">
        <v>48</v>
      </c>
      <c r="G488" s="44">
        <v>151875</v>
      </c>
      <c r="H488" s="44">
        <v>506150</v>
      </c>
      <c r="I488" s="44">
        <f t="shared" si="5"/>
        <v>5338692</v>
      </c>
    </row>
    <row r="489" spans="1:9" x14ac:dyDescent="0.2">
      <c r="A489" s="44">
        <v>93800165</v>
      </c>
      <c r="B489" s="44" t="s">
        <v>23</v>
      </c>
      <c r="C489" s="44">
        <v>38</v>
      </c>
      <c r="D489" s="44">
        <v>3</v>
      </c>
      <c r="E489" s="44">
        <v>10125</v>
      </c>
      <c r="F489" s="44">
        <v>48</v>
      </c>
      <c r="G489" s="44">
        <v>158202</v>
      </c>
      <c r="H489" s="44">
        <v>545164</v>
      </c>
      <c r="I489" s="44">
        <f t="shared" si="5"/>
        <v>5844842</v>
      </c>
    </row>
    <row r="490" spans="1:9" x14ac:dyDescent="0.2">
      <c r="A490" s="44">
        <v>93900165</v>
      </c>
      <c r="B490" s="44" t="s">
        <v>23</v>
      </c>
      <c r="C490" s="44">
        <v>39</v>
      </c>
      <c r="D490" s="44">
        <v>3</v>
      </c>
      <c r="E490" s="44">
        <v>10530</v>
      </c>
      <c r="F490" s="44">
        <v>48</v>
      </c>
      <c r="G490" s="44">
        <v>164530</v>
      </c>
      <c r="H490" s="44">
        <v>584178</v>
      </c>
      <c r="I490" s="44">
        <f t="shared" si="5"/>
        <v>6390006</v>
      </c>
    </row>
    <row r="491" spans="1:9" x14ac:dyDescent="0.2">
      <c r="A491" s="44">
        <v>94000165</v>
      </c>
      <c r="B491" s="44" t="s">
        <v>23</v>
      </c>
      <c r="C491" s="44">
        <v>40</v>
      </c>
      <c r="D491" s="44">
        <v>3</v>
      </c>
      <c r="E491" s="44">
        <v>10935</v>
      </c>
      <c r="F491" s="44">
        <v>48</v>
      </c>
      <c r="G491" s="44">
        <v>170859</v>
      </c>
      <c r="H491" s="44">
        <v>623191</v>
      </c>
      <c r="I491" s="44">
        <f t="shared" si="5"/>
        <v>6974184</v>
      </c>
    </row>
    <row r="492" spans="1:9" x14ac:dyDescent="0.2">
      <c r="A492" s="44">
        <v>94100165</v>
      </c>
      <c r="B492" s="44" t="s">
        <v>23</v>
      </c>
      <c r="C492" s="44">
        <v>41</v>
      </c>
      <c r="D492" s="44">
        <v>3</v>
      </c>
      <c r="E492" s="44">
        <v>11340</v>
      </c>
      <c r="F492" s="44">
        <v>48</v>
      </c>
      <c r="G492" s="44">
        <v>177187</v>
      </c>
      <c r="H492" s="44">
        <v>662205</v>
      </c>
      <c r="I492" s="44">
        <f t="shared" si="5"/>
        <v>7597375</v>
      </c>
    </row>
    <row r="493" spans="1:9" x14ac:dyDescent="0.2">
      <c r="A493" s="44">
        <v>94200165</v>
      </c>
      <c r="B493" s="44" t="s">
        <v>23</v>
      </c>
      <c r="C493" s="44">
        <v>42</v>
      </c>
      <c r="D493" s="44">
        <v>3</v>
      </c>
      <c r="E493" s="44">
        <v>11790</v>
      </c>
      <c r="F493" s="44">
        <v>48</v>
      </c>
      <c r="G493" s="44">
        <v>184218</v>
      </c>
      <c r="H493" s="44">
        <v>708747</v>
      </c>
      <c r="I493" s="44">
        <f t="shared" si="5"/>
        <v>8259580</v>
      </c>
    </row>
    <row r="494" spans="1:9" x14ac:dyDescent="0.2">
      <c r="A494" s="44">
        <v>94300165</v>
      </c>
      <c r="B494" s="44" t="s">
        <v>23</v>
      </c>
      <c r="C494" s="44">
        <v>43</v>
      </c>
      <c r="D494" s="44">
        <v>3</v>
      </c>
      <c r="E494" s="44">
        <v>12240</v>
      </c>
      <c r="F494" s="44">
        <v>48</v>
      </c>
      <c r="G494" s="44">
        <v>191250</v>
      </c>
      <c r="H494" s="44">
        <v>755290</v>
      </c>
      <c r="I494" s="44">
        <f t="shared" si="5"/>
        <v>8968327</v>
      </c>
    </row>
    <row r="495" spans="1:9" x14ac:dyDescent="0.2">
      <c r="A495" s="44">
        <v>94400165</v>
      </c>
      <c r="B495" s="44" t="s">
        <v>23</v>
      </c>
      <c r="C495" s="44">
        <v>44</v>
      </c>
      <c r="D495" s="44">
        <v>3</v>
      </c>
      <c r="E495" s="44">
        <v>12690</v>
      </c>
      <c r="F495" s="44">
        <v>48</v>
      </c>
      <c r="G495" s="44">
        <v>198280</v>
      </c>
      <c r="H495" s="44">
        <v>801833</v>
      </c>
      <c r="I495" s="44">
        <f t="shared" si="5"/>
        <v>9723617</v>
      </c>
    </row>
    <row r="496" spans="1:9" x14ac:dyDescent="0.2">
      <c r="A496" s="44">
        <v>94500165</v>
      </c>
      <c r="B496" s="44" t="s">
        <v>23</v>
      </c>
      <c r="C496" s="44">
        <v>45</v>
      </c>
      <c r="D496" s="44">
        <v>3</v>
      </c>
      <c r="E496" s="44">
        <v>13140</v>
      </c>
      <c r="F496" s="44">
        <v>48</v>
      </c>
      <c r="G496" s="44">
        <v>205312</v>
      </c>
      <c r="H496" s="44">
        <v>848375</v>
      </c>
      <c r="I496" s="44">
        <f t="shared" si="5"/>
        <v>10525450</v>
      </c>
    </row>
    <row r="497" spans="1:9" x14ac:dyDescent="0.2">
      <c r="A497" s="44">
        <v>94600165</v>
      </c>
      <c r="B497" s="44" t="s">
        <v>23</v>
      </c>
      <c r="C497" s="44">
        <v>46</v>
      </c>
      <c r="D497" s="44">
        <v>3</v>
      </c>
      <c r="E497" s="44">
        <v>13590</v>
      </c>
      <c r="F497" s="44">
        <v>48</v>
      </c>
      <c r="G497" s="44">
        <v>212343</v>
      </c>
      <c r="H497" s="44">
        <v>903131</v>
      </c>
      <c r="I497" s="44">
        <f t="shared" si="5"/>
        <v>11373825</v>
      </c>
    </row>
    <row r="498" spans="1:9" x14ac:dyDescent="0.2">
      <c r="A498" s="44">
        <v>94700165</v>
      </c>
      <c r="B498" s="44" t="s">
        <v>23</v>
      </c>
      <c r="C498" s="44">
        <v>47</v>
      </c>
      <c r="D498" s="44">
        <v>3</v>
      </c>
      <c r="E498" s="44">
        <v>14085</v>
      </c>
      <c r="F498" s="44">
        <v>48</v>
      </c>
      <c r="G498" s="44">
        <v>220077</v>
      </c>
      <c r="H498" s="44">
        <v>957887</v>
      </c>
      <c r="I498" s="44">
        <f t="shared" si="5"/>
        <v>12276956</v>
      </c>
    </row>
    <row r="499" spans="1:9" x14ac:dyDescent="0.2">
      <c r="A499" s="44">
        <v>94800165</v>
      </c>
      <c r="B499" s="44" t="s">
        <v>23</v>
      </c>
      <c r="C499" s="44">
        <v>48</v>
      </c>
      <c r="D499" s="44">
        <v>3</v>
      </c>
      <c r="E499" s="44">
        <v>14580</v>
      </c>
      <c r="F499" s="44">
        <v>48</v>
      </c>
      <c r="G499" s="44">
        <v>227812</v>
      </c>
      <c r="H499" s="44">
        <v>1012643</v>
      </c>
      <c r="I499" s="44">
        <f t="shared" si="5"/>
        <v>13234843</v>
      </c>
    </row>
    <row r="500" spans="1:9" x14ac:dyDescent="0.2">
      <c r="A500" s="44">
        <v>94900165</v>
      </c>
      <c r="B500" s="44" t="s">
        <v>23</v>
      </c>
      <c r="C500" s="44">
        <v>49</v>
      </c>
      <c r="D500" s="44">
        <v>3</v>
      </c>
      <c r="E500" s="44">
        <v>15075</v>
      </c>
      <c r="F500" s="44">
        <v>48</v>
      </c>
      <c r="G500" s="44">
        <v>235546</v>
      </c>
      <c r="H500" s="44">
        <v>1067399</v>
      </c>
      <c r="I500" s="44">
        <f t="shared" si="5"/>
        <v>14247486</v>
      </c>
    </row>
    <row r="501" spans="1:9" x14ac:dyDescent="0.2">
      <c r="A501" s="44">
        <v>95000165</v>
      </c>
      <c r="B501" s="44" t="s">
        <v>23</v>
      </c>
      <c r="C501" s="44">
        <v>50</v>
      </c>
      <c r="D501" s="44">
        <v>3</v>
      </c>
      <c r="E501" s="44">
        <v>15570</v>
      </c>
      <c r="F501" s="44">
        <v>48</v>
      </c>
      <c r="G501" s="44">
        <v>243280</v>
      </c>
      <c r="H501" s="44">
        <v>1131053</v>
      </c>
      <c r="I501" s="44">
        <f t="shared" si="5"/>
        <v>15314885</v>
      </c>
    </row>
    <row r="502" spans="1:9" x14ac:dyDescent="0.2">
      <c r="A502" s="44">
        <v>90100171</v>
      </c>
      <c r="B502" s="44" t="s">
        <v>24</v>
      </c>
      <c r="C502" s="44">
        <v>1</v>
      </c>
      <c r="D502" s="44">
        <v>1</v>
      </c>
      <c r="E502" s="44">
        <v>4800</v>
      </c>
      <c r="F502" s="44">
        <v>46</v>
      </c>
      <c r="G502" s="44">
        <v>1875</v>
      </c>
      <c r="H502" s="44">
        <v>0</v>
      </c>
      <c r="I502" s="44">
        <v>0</v>
      </c>
    </row>
    <row r="503" spans="1:9" x14ac:dyDescent="0.2">
      <c r="A503" s="44">
        <v>90200171</v>
      </c>
      <c r="B503" s="44" t="s">
        <v>24</v>
      </c>
      <c r="C503" s="44">
        <v>2</v>
      </c>
      <c r="D503" s="44">
        <v>1</v>
      </c>
      <c r="E503" s="44">
        <v>5100</v>
      </c>
      <c r="F503" s="44">
        <v>46</v>
      </c>
      <c r="G503" s="44">
        <v>1992</v>
      </c>
      <c r="H503" s="44">
        <v>0</v>
      </c>
      <c r="I503" s="44">
        <v>0</v>
      </c>
    </row>
    <row r="504" spans="1:9" x14ac:dyDescent="0.2">
      <c r="A504" s="44">
        <v>90300171</v>
      </c>
      <c r="B504" s="44" t="s">
        <v>24</v>
      </c>
      <c r="C504" s="44">
        <v>3</v>
      </c>
      <c r="D504" s="44">
        <v>1</v>
      </c>
      <c r="E504" s="44">
        <v>5400</v>
      </c>
      <c r="F504" s="44">
        <v>46</v>
      </c>
      <c r="G504" s="44">
        <v>2109</v>
      </c>
      <c r="H504" s="44">
        <v>0</v>
      </c>
      <c r="I504" s="44">
        <v>0</v>
      </c>
    </row>
    <row r="505" spans="1:9" x14ac:dyDescent="0.2">
      <c r="A505" s="44">
        <v>90400171</v>
      </c>
      <c r="B505" s="44" t="s">
        <v>24</v>
      </c>
      <c r="C505" s="44">
        <v>4</v>
      </c>
      <c r="D505" s="44">
        <v>1</v>
      </c>
      <c r="E505" s="44">
        <v>5700</v>
      </c>
      <c r="F505" s="44">
        <v>46</v>
      </c>
      <c r="G505" s="44">
        <v>2226</v>
      </c>
      <c r="H505" s="44">
        <v>0</v>
      </c>
      <c r="I505" s="44">
        <v>0</v>
      </c>
    </row>
    <row r="506" spans="1:9" x14ac:dyDescent="0.2">
      <c r="A506" s="44">
        <v>90500171</v>
      </c>
      <c r="B506" s="44" t="s">
        <v>24</v>
      </c>
      <c r="C506" s="44">
        <v>5</v>
      </c>
      <c r="D506" s="44">
        <v>1</v>
      </c>
      <c r="E506" s="44">
        <v>6000</v>
      </c>
      <c r="F506" s="44">
        <v>46</v>
      </c>
      <c r="G506" s="44">
        <v>2343</v>
      </c>
      <c r="H506" s="44">
        <v>0</v>
      </c>
      <c r="I506" s="44">
        <v>0</v>
      </c>
    </row>
    <row r="507" spans="1:9" x14ac:dyDescent="0.2">
      <c r="A507" s="44">
        <v>90600171</v>
      </c>
      <c r="B507" s="44" t="s">
        <v>24</v>
      </c>
      <c r="C507" s="44">
        <v>6</v>
      </c>
      <c r="D507" s="44">
        <v>1</v>
      </c>
      <c r="E507" s="44">
        <v>6300</v>
      </c>
      <c r="F507" s="44">
        <v>46</v>
      </c>
      <c r="G507" s="44">
        <v>2460</v>
      </c>
      <c r="H507" s="44">
        <v>0</v>
      </c>
      <c r="I507" s="44">
        <v>0</v>
      </c>
    </row>
    <row r="508" spans="1:9" x14ac:dyDescent="0.2">
      <c r="A508" s="44">
        <v>90700171</v>
      </c>
      <c r="B508" s="44" t="s">
        <v>24</v>
      </c>
      <c r="C508" s="44">
        <v>7</v>
      </c>
      <c r="D508" s="44">
        <v>1</v>
      </c>
      <c r="E508" s="44">
        <v>6750</v>
      </c>
      <c r="F508" s="44">
        <v>46</v>
      </c>
      <c r="G508" s="44">
        <v>2635</v>
      </c>
      <c r="H508" s="44">
        <v>0</v>
      </c>
      <c r="I508" s="44">
        <v>0</v>
      </c>
    </row>
    <row r="509" spans="1:9" x14ac:dyDescent="0.2">
      <c r="A509" s="44">
        <v>90800171</v>
      </c>
      <c r="B509" s="44" t="s">
        <v>24</v>
      </c>
      <c r="C509" s="44">
        <v>8</v>
      </c>
      <c r="D509" s="44">
        <v>1</v>
      </c>
      <c r="E509" s="44">
        <v>7200</v>
      </c>
      <c r="F509" s="44">
        <v>46</v>
      </c>
      <c r="G509" s="44">
        <v>2812</v>
      </c>
      <c r="H509" s="44">
        <v>0</v>
      </c>
      <c r="I509" s="44">
        <v>0</v>
      </c>
    </row>
    <row r="510" spans="1:9" x14ac:dyDescent="0.2">
      <c r="A510" s="44">
        <v>90900171</v>
      </c>
      <c r="B510" s="44" t="s">
        <v>24</v>
      </c>
      <c r="C510" s="44">
        <v>9</v>
      </c>
      <c r="D510" s="44">
        <v>1</v>
      </c>
      <c r="E510" s="44">
        <v>7650</v>
      </c>
      <c r="F510" s="44">
        <v>46</v>
      </c>
      <c r="G510" s="44">
        <v>2988</v>
      </c>
      <c r="H510" s="44">
        <v>0</v>
      </c>
      <c r="I510" s="44">
        <v>0</v>
      </c>
    </row>
    <row r="511" spans="1:9" x14ac:dyDescent="0.2">
      <c r="A511" s="44">
        <v>91000171</v>
      </c>
      <c r="B511" s="44" t="s">
        <v>24</v>
      </c>
      <c r="C511" s="44">
        <v>10</v>
      </c>
      <c r="D511" s="44">
        <v>1</v>
      </c>
      <c r="E511" s="44">
        <v>8100</v>
      </c>
      <c r="F511" s="44">
        <v>46</v>
      </c>
      <c r="G511" s="44">
        <v>3163</v>
      </c>
      <c r="H511" s="44">
        <v>0</v>
      </c>
      <c r="I511" s="44">
        <v>0</v>
      </c>
    </row>
    <row r="512" spans="1:9" x14ac:dyDescent="0.2">
      <c r="A512" s="44">
        <v>91100171</v>
      </c>
      <c r="B512" s="44" t="s">
        <v>24</v>
      </c>
      <c r="C512" s="44">
        <v>11</v>
      </c>
      <c r="D512" s="44">
        <v>1</v>
      </c>
      <c r="E512" s="44">
        <v>8550</v>
      </c>
      <c r="F512" s="44">
        <v>46</v>
      </c>
      <c r="G512" s="44">
        <v>3339</v>
      </c>
      <c r="H512" s="44">
        <v>0</v>
      </c>
      <c r="I512" s="44">
        <v>0</v>
      </c>
    </row>
    <row r="513" spans="1:9" x14ac:dyDescent="0.2">
      <c r="A513" s="44">
        <v>91200171</v>
      </c>
      <c r="B513" s="44" t="s">
        <v>24</v>
      </c>
      <c r="C513" s="44">
        <v>12</v>
      </c>
      <c r="D513" s="44">
        <v>1</v>
      </c>
      <c r="E513" s="44">
        <v>9150</v>
      </c>
      <c r="F513" s="44">
        <v>46</v>
      </c>
      <c r="G513" s="44">
        <v>3573</v>
      </c>
      <c r="H513" s="44">
        <v>0</v>
      </c>
      <c r="I513" s="44">
        <v>0</v>
      </c>
    </row>
    <row r="514" spans="1:9" x14ac:dyDescent="0.2">
      <c r="A514" s="44">
        <v>91300171</v>
      </c>
      <c r="B514" s="44" t="s">
        <v>24</v>
      </c>
      <c r="C514" s="44">
        <v>13</v>
      </c>
      <c r="D514" s="44">
        <v>1</v>
      </c>
      <c r="E514" s="44">
        <v>9750</v>
      </c>
      <c r="F514" s="44">
        <v>46</v>
      </c>
      <c r="G514" s="44">
        <v>3808</v>
      </c>
      <c r="H514" s="44">
        <v>0</v>
      </c>
      <c r="I514" s="44">
        <v>0</v>
      </c>
    </row>
    <row r="515" spans="1:9" x14ac:dyDescent="0.2">
      <c r="A515" s="44">
        <v>91400171</v>
      </c>
      <c r="B515" s="44" t="s">
        <v>24</v>
      </c>
      <c r="C515" s="44">
        <v>14</v>
      </c>
      <c r="D515" s="44">
        <v>1</v>
      </c>
      <c r="E515" s="44">
        <v>10350</v>
      </c>
      <c r="F515" s="44">
        <v>46</v>
      </c>
      <c r="G515" s="44">
        <v>4042</v>
      </c>
      <c r="H515" s="44">
        <v>0</v>
      </c>
      <c r="I515" s="44">
        <v>0</v>
      </c>
    </row>
    <row r="516" spans="1:9" x14ac:dyDescent="0.2">
      <c r="A516" s="44">
        <v>91500171</v>
      </c>
      <c r="B516" s="44" t="s">
        <v>24</v>
      </c>
      <c r="C516" s="44">
        <v>15</v>
      </c>
      <c r="D516" s="44">
        <v>1</v>
      </c>
      <c r="E516" s="44">
        <v>10950</v>
      </c>
      <c r="F516" s="44">
        <v>46</v>
      </c>
      <c r="G516" s="44">
        <v>4276</v>
      </c>
      <c r="H516" s="44">
        <v>0</v>
      </c>
      <c r="I516" s="44">
        <v>0</v>
      </c>
    </row>
    <row r="517" spans="1:9" x14ac:dyDescent="0.2">
      <c r="A517" s="44">
        <v>91600171</v>
      </c>
      <c r="B517" s="44" t="s">
        <v>24</v>
      </c>
      <c r="C517" s="44">
        <v>16</v>
      </c>
      <c r="D517" s="44">
        <v>1</v>
      </c>
      <c r="E517" s="44">
        <v>11550</v>
      </c>
      <c r="F517" s="44">
        <v>46</v>
      </c>
      <c r="G517" s="44">
        <v>4510</v>
      </c>
      <c r="H517" s="44">
        <v>0</v>
      </c>
      <c r="I517" s="44">
        <v>0</v>
      </c>
    </row>
    <row r="518" spans="1:9" x14ac:dyDescent="0.2">
      <c r="A518" s="44">
        <v>91700171</v>
      </c>
      <c r="B518" s="44" t="s">
        <v>24</v>
      </c>
      <c r="C518" s="44">
        <v>17</v>
      </c>
      <c r="D518" s="44">
        <v>1</v>
      </c>
      <c r="E518" s="44">
        <v>12300</v>
      </c>
      <c r="F518" s="44">
        <v>46</v>
      </c>
      <c r="G518" s="44">
        <v>4804</v>
      </c>
      <c r="H518" s="44">
        <v>0</v>
      </c>
      <c r="I518" s="44">
        <v>0</v>
      </c>
    </row>
    <row r="519" spans="1:9" x14ac:dyDescent="0.2">
      <c r="A519" s="44">
        <v>91800171</v>
      </c>
      <c r="B519" s="44" t="s">
        <v>24</v>
      </c>
      <c r="C519" s="44">
        <v>18</v>
      </c>
      <c r="D519" s="44">
        <v>1</v>
      </c>
      <c r="E519" s="44">
        <v>13050</v>
      </c>
      <c r="F519" s="44">
        <v>46</v>
      </c>
      <c r="G519" s="44">
        <v>5097</v>
      </c>
      <c r="H519" s="44">
        <v>0</v>
      </c>
      <c r="I519" s="44">
        <v>0</v>
      </c>
    </row>
    <row r="520" spans="1:9" x14ac:dyDescent="0.2">
      <c r="A520" s="44">
        <v>91900171</v>
      </c>
      <c r="B520" s="44" t="s">
        <v>24</v>
      </c>
      <c r="C520" s="44">
        <v>19</v>
      </c>
      <c r="D520" s="44">
        <v>1</v>
      </c>
      <c r="E520" s="44">
        <v>13800</v>
      </c>
      <c r="F520" s="44">
        <v>46</v>
      </c>
      <c r="G520" s="44">
        <v>5389</v>
      </c>
      <c r="H520" s="44">
        <v>0</v>
      </c>
      <c r="I520" s="44">
        <v>0</v>
      </c>
    </row>
    <row r="521" spans="1:9" x14ac:dyDescent="0.2">
      <c r="A521" s="44">
        <v>92000171</v>
      </c>
      <c r="B521" s="44" t="s">
        <v>24</v>
      </c>
      <c r="C521" s="44">
        <v>20</v>
      </c>
      <c r="D521" s="44">
        <v>1</v>
      </c>
      <c r="E521" s="44">
        <v>14550</v>
      </c>
      <c r="F521" s="44">
        <v>46</v>
      </c>
      <c r="G521" s="44">
        <v>5683</v>
      </c>
      <c r="H521" s="44">
        <v>0</v>
      </c>
      <c r="I521" s="44">
        <v>0</v>
      </c>
    </row>
    <row r="522" spans="1:9" x14ac:dyDescent="0.2">
      <c r="A522" s="44">
        <v>92100171</v>
      </c>
      <c r="B522" s="44" t="s">
        <v>24</v>
      </c>
      <c r="C522" s="44">
        <v>21</v>
      </c>
      <c r="D522" s="44">
        <v>1</v>
      </c>
      <c r="E522" s="44">
        <v>15300</v>
      </c>
      <c r="F522" s="44">
        <v>46</v>
      </c>
      <c r="G522" s="44">
        <v>5976</v>
      </c>
      <c r="H522" s="44">
        <v>0</v>
      </c>
      <c r="I522" s="44">
        <v>0</v>
      </c>
    </row>
    <row r="523" spans="1:9" x14ac:dyDescent="0.2">
      <c r="A523" s="44">
        <v>92200171</v>
      </c>
      <c r="B523" s="44" t="s">
        <v>24</v>
      </c>
      <c r="C523" s="44">
        <v>22</v>
      </c>
      <c r="D523" s="44">
        <v>1</v>
      </c>
      <c r="E523" s="44">
        <v>16200</v>
      </c>
      <c r="F523" s="44">
        <v>46</v>
      </c>
      <c r="G523" s="44">
        <v>6327</v>
      </c>
      <c r="H523" s="44">
        <v>0</v>
      </c>
      <c r="I523" s="44">
        <v>0</v>
      </c>
    </row>
    <row r="524" spans="1:9" x14ac:dyDescent="0.2">
      <c r="A524" s="44">
        <v>92300171</v>
      </c>
      <c r="B524" s="44" t="s">
        <v>24</v>
      </c>
      <c r="C524" s="44">
        <v>23</v>
      </c>
      <c r="D524" s="44">
        <v>1</v>
      </c>
      <c r="E524" s="44">
        <v>17100</v>
      </c>
      <c r="F524" s="44">
        <v>46</v>
      </c>
      <c r="G524" s="44">
        <v>6679</v>
      </c>
      <c r="H524" s="44">
        <v>0</v>
      </c>
      <c r="I524" s="44">
        <v>0</v>
      </c>
    </row>
    <row r="525" spans="1:9" x14ac:dyDescent="0.2">
      <c r="A525" s="44">
        <v>92400171</v>
      </c>
      <c r="B525" s="44" t="s">
        <v>24</v>
      </c>
      <c r="C525" s="44">
        <v>24</v>
      </c>
      <c r="D525" s="44">
        <v>1</v>
      </c>
      <c r="E525" s="44">
        <v>18000</v>
      </c>
      <c r="F525" s="44">
        <v>46</v>
      </c>
      <c r="G525" s="44">
        <v>7030</v>
      </c>
      <c r="H525" s="44">
        <v>0</v>
      </c>
      <c r="I525" s="44">
        <v>0</v>
      </c>
    </row>
    <row r="526" spans="1:9" x14ac:dyDescent="0.2">
      <c r="A526" s="44">
        <v>92500171</v>
      </c>
      <c r="B526" s="44" t="s">
        <v>24</v>
      </c>
      <c r="C526" s="44">
        <v>25</v>
      </c>
      <c r="D526" s="44">
        <v>1</v>
      </c>
      <c r="E526" s="44">
        <v>18900</v>
      </c>
      <c r="F526" s="44">
        <v>46</v>
      </c>
      <c r="G526" s="44">
        <v>7381</v>
      </c>
      <c r="H526" s="44">
        <v>0</v>
      </c>
      <c r="I526" s="44">
        <v>0</v>
      </c>
    </row>
    <row r="527" spans="1:9" x14ac:dyDescent="0.2">
      <c r="A527" s="44">
        <v>92600171</v>
      </c>
      <c r="B527" s="44" t="s">
        <v>24</v>
      </c>
      <c r="C527" s="44">
        <v>26</v>
      </c>
      <c r="D527" s="44">
        <v>1</v>
      </c>
      <c r="E527" s="44">
        <v>19800</v>
      </c>
      <c r="F527" s="44">
        <v>46</v>
      </c>
      <c r="G527" s="44">
        <v>7734</v>
      </c>
      <c r="H527" s="44">
        <v>0</v>
      </c>
      <c r="I527" s="44">
        <v>0</v>
      </c>
    </row>
    <row r="528" spans="1:9" x14ac:dyDescent="0.2">
      <c r="A528" s="44">
        <v>92700171</v>
      </c>
      <c r="B528" s="44" t="s">
        <v>24</v>
      </c>
      <c r="C528" s="44">
        <v>27</v>
      </c>
      <c r="D528" s="44">
        <v>1</v>
      </c>
      <c r="E528" s="44">
        <v>20850</v>
      </c>
      <c r="F528" s="44">
        <v>46</v>
      </c>
      <c r="G528" s="44">
        <v>8143</v>
      </c>
      <c r="H528" s="44">
        <v>0</v>
      </c>
      <c r="I528" s="44">
        <v>0</v>
      </c>
    </row>
    <row r="529" spans="1:9" x14ac:dyDescent="0.2">
      <c r="A529" s="44">
        <v>92800171</v>
      </c>
      <c r="B529" s="44" t="s">
        <v>24</v>
      </c>
      <c r="C529" s="44">
        <v>28</v>
      </c>
      <c r="D529" s="44">
        <v>1</v>
      </c>
      <c r="E529" s="44">
        <v>21900</v>
      </c>
      <c r="F529" s="44">
        <v>46</v>
      </c>
      <c r="G529" s="44">
        <v>8554</v>
      </c>
      <c r="H529" s="44">
        <v>0</v>
      </c>
      <c r="I529" s="44">
        <v>0</v>
      </c>
    </row>
    <row r="530" spans="1:9" x14ac:dyDescent="0.2">
      <c r="A530" s="44">
        <v>92900171</v>
      </c>
      <c r="B530" s="44" t="s">
        <v>24</v>
      </c>
      <c r="C530" s="44">
        <v>29</v>
      </c>
      <c r="D530" s="44">
        <v>1</v>
      </c>
      <c r="E530" s="44">
        <v>22950</v>
      </c>
      <c r="F530" s="44">
        <v>46</v>
      </c>
      <c r="G530" s="44">
        <v>8964</v>
      </c>
      <c r="H530" s="44">
        <v>0</v>
      </c>
      <c r="I530" s="44">
        <v>0</v>
      </c>
    </row>
    <row r="531" spans="1:9" x14ac:dyDescent="0.2">
      <c r="A531" s="44">
        <v>93000171</v>
      </c>
      <c r="B531" s="44" t="s">
        <v>24</v>
      </c>
      <c r="C531" s="44">
        <v>30</v>
      </c>
      <c r="D531" s="44">
        <v>1</v>
      </c>
      <c r="E531" s="44">
        <v>24000</v>
      </c>
      <c r="F531" s="44">
        <v>46</v>
      </c>
      <c r="G531" s="44">
        <v>9375</v>
      </c>
      <c r="H531" s="44">
        <v>0</v>
      </c>
      <c r="I531" s="44">
        <v>0</v>
      </c>
    </row>
    <row r="532" spans="1:9" x14ac:dyDescent="0.2">
      <c r="A532" s="44">
        <v>93100171</v>
      </c>
      <c r="B532" s="44" t="s">
        <v>24</v>
      </c>
      <c r="C532" s="44">
        <v>31</v>
      </c>
      <c r="D532" s="44">
        <v>1</v>
      </c>
      <c r="E532" s="44">
        <v>25050</v>
      </c>
      <c r="F532" s="44">
        <v>46</v>
      </c>
      <c r="G532" s="44">
        <v>9784</v>
      </c>
      <c r="H532" s="44">
        <v>0</v>
      </c>
      <c r="I532" s="44">
        <v>0</v>
      </c>
    </row>
    <row r="533" spans="1:9" x14ac:dyDescent="0.2">
      <c r="A533" s="44">
        <v>93200171</v>
      </c>
      <c r="B533" s="44" t="s">
        <v>24</v>
      </c>
      <c r="C533" s="44">
        <v>32</v>
      </c>
      <c r="D533" s="44">
        <v>1</v>
      </c>
      <c r="E533" s="44">
        <v>26250</v>
      </c>
      <c r="F533" s="44">
        <v>46</v>
      </c>
      <c r="G533" s="44">
        <v>10252</v>
      </c>
      <c r="H533" s="44">
        <v>0</v>
      </c>
      <c r="I533" s="44">
        <v>0</v>
      </c>
    </row>
    <row r="534" spans="1:9" x14ac:dyDescent="0.2">
      <c r="A534" s="44">
        <v>93300171</v>
      </c>
      <c r="B534" s="44" t="s">
        <v>24</v>
      </c>
      <c r="C534" s="44">
        <v>33</v>
      </c>
      <c r="D534" s="44">
        <v>1</v>
      </c>
      <c r="E534" s="44">
        <v>27450</v>
      </c>
      <c r="F534" s="44">
        <v>46</v>
      </c>
      <c r="G534" s="44">
        <v>10722</v>
      </c>
      <c r="H534" s="44">
        <v>0</v>
      </c>
      <c r="I534" s="44">
        <v>0</v>
      </c>
    </row>
    <row r="535" spans="1:9" x14ac:dyDescent="0.2">
      <c r="A535" s="44">
        <v>93400171</v>
      </c>
      <c r="B535" s="44" t="s">
        <v>24</v>
      </c>
      <c r="C535" s="44">
        <v>34</v>
      </c>
      <c r="D535" s="44">
        <v>1</v>
      </c>
      <c r="E535" s="44">
        <v>28650</v>
      </c>
      <c r="F535" s="44">
        <v>46</v>
      </c>
      <c r="G535" s="44">
        <v>11190</v>
      </c>
      <c r="H535" s="44">
        <v>0</v>
      </c>
      <c r="I535" s="44">
        <v>0</v>
      </c>
    </row>
    <row r="536" spans="1:9" x14ac:dyDescent="0.2">
      <c r="A536" s="44">
        <v>93500171</v>
      </c>
      <c r="B536" s="44" t="s">
        <v>24</v>
      </c>
      <c r="C536" s="44">
        <v>35</v>
      </c>
      <c r="D536" s="44">
        <v>1</v>
      </c>
      <c r="E536" s="44">
        <v>29850</v>
      </c>
      <c r="F536" s="44">
        <v>46</v>
      </c>
      <c r="G536" s="44">
        <v>11659</v>
      </c>
      <c r="H536" s="44">
        <v>0</v>
      </c>
      <c r="I536" s="44">
        <v>0</v>
      </c>
    </row>
    <row r="537" spans="1:9" x14ac:dyDescent="0.2">
      <c r="A537" s="44">
        <v>93600171</v>
      </c>
      <c r="B537" s="44" t="s">
        <v>24</v>
      </c>
      <c r="C537" s="44">
        <v>36</v>
      </c>
      <c r="D537" s="44">
        <v>1</v>
      </c>
      <c r="E537" s="44">
        <v>31050</v>
      </c>
      <c r="F537" s="44">
        <v>46</v>
      </c>
      <c r="G537" s="44">
        <v>12127</v>
      </c>
      <c r="H537" s="44">
        <v>0</v>
      </c>
      <c r="I537" s="44">
        <v>0</v>
      </c>
    </row>
    <row r="538" spans="1:9" x14ac:dyDescent="0.2">
      <c r="A538" s="44">
        <v>93700171</v>
      </c>
      <c r="B538" s="44" t="s">
        <v>24</v>
      </c>
      <c r="C538" s="44">
        <v>37</v>
      </c>
      <c r="D538" s="44">
        <v>1</v>
      </c>
      <c r="E538" s="44">
        <v>32400</v>
      </c>
      <c r="F538" s="44">
        <v>46</v>
      </c>
      <c r="G538" s="44">
        <v>12655</v>
      </c>
      <c r="H538" s="44">
        <v>0</v>
      </c>
      <c r="I538" s="44">
        <v>0</v>
      </c>
    </row>
    <row r="539" spans="1:9" x14ac:dyDescent="0.2">
      <c r="A539" s="44">
        <v>93800171</v>
      </c>
      <c r="B539" s="44" t="s">
        <v>24</v>
      </c>
      <c r="C539" s="44">
        <v>38</v>
      </c>
      <c r="D539" s="44">
        <v>1</v>
      </c>
      <c r="E539" s="44">
        <v>33750</v>
      </c>
      <c r="F539" s="44">
        <v>46</v>
      </c>
      <c r="G539" s="44">
        <v>13183</v>
      </c>
      <c r="H539" s="44">
        <v>0</v>
      </c>
      <c r="I539" s="44">
        <v>0</v>
      </c>
    </row>
    <row r="540" spans="1:9" x14ac:dyDescent="0.2">
      <c r="A540" s="44">
        <v>93900171</v>
      </c>
      <c r="B540" s="44" t="s">
        <v>24</v>
      </c>
      <c r="C540" s="44">
        <v>39</v>
      </c>
      <c r="D540" s="44">
        <v>1</v>
      </c>
      <c r="E540" s="44">
        <v>35100</v>
      </c>
      <c r="F540" s="44">
        <v>46</v>
      </c>
      <c r="G540" s="44">
        <v>13710</v>
      </c>
      <c r="H540" s="44">
        <v>0</v>
      </c>
      <c r="I540" s="44">
        <v>0</v>
      </c>
    </row>
    <row r="541" spans="1:9" x14ac:dyDescent="0.2">
      <c r="A541" s="44">
        <v>94000171</v>
      </c>
      <c r="B541" s="44" t="s">
        <v>24</v>
      </c>
      <c r="C541" s="44">
        <v>40</v>
      </c>
      <c r="D541" s="44">
        <v>1</v>
      </c>
      <c r="E541" s="44">
        <v>36450</v>
      </c>
      <c r="F541" s="44">
        <v>46</v>
      </c>
      <c r="G541" s="44">
        <v>14238</v>
      </c>
      <c r="H541" s="44">
        <v>0</v>
      </c>
      <c r="I541" s="44">
        <v>0</v>
      </c>
    </row>
    <row r="542" spans="1:9" x14ac:dyDescent="0.2">
      <c r="A542" s="44">
        <v>94100171</v>
      </c>
      <c r="B542" s="44" t="s">
        <v>24</v>
      </c>
      <c r="C542" s="44">
        <v>41</v>
      </c>
      <c r="D542" s="44">
        <v>1</v>
      </c>
      <c r="E542" s="44">
        <v>37800</v>
      </c>
      <c r="F542" s="44">
        <v>46</v>
      </c>
      <c r="G542" s="44">
        <v>14764</v>
      </c>
      <c r="H542" s="44">
        <v>0</v>
      </c>
      <c r="I542" s="44">
        <v>0</v>
      </c>
    </row>
    <row r="543" spans="1:9" x14ac:dyDescent="0.2">
      <c r="A543" s="44">
        <v>94200171</v>
      </c>
      <c r="B543" s="44" t="s">
        <v>24</v>
      </c>
      <c r="C543" s="44">
        <v>42</v>
      </c>
      <c r="D543" s="44">
        <v>1</v>
      </c>
      <c r="E543" s="44">
        <v>39300</v>
      </c>
      <c r="F543" s="44">
        <v>46</v>
      </c>
      <c r="G543" s="44">
        <v>15351</v>
      </c>
      <c r="H543" s="44">
        <v>0</v>
      </c>
      <c r="I543" s="44">
        <v>0</v>
      </c>
    </row>
    <row r="544" spans="1:9" x14ac:dyDescent="0.2">
      <c r="A544" s="44">
        <v>94300171</v>
      </c>
      <c r="B544" s="44" t="s">
        <v>24</v>
      </c>
      <c r="C544" s="44">
        <v>43</v>
      </c>
      <c r="D544" s="44">
        <v>1</v>
      </c>
      <c r="E544" s="44">
        <v>40800</v>
      </c>
      <c r="F544" s="44">
        <v>46</v>
      </c>
      <c r="G544" s="44">
        <v>15937</v>
      </c>
      <c r="H544" s="44">
        <v>0</v>
      </c>
      <c r="I544" s="44">
        <v>0</v>
      </c>
    </row>
    <row r="545" spans="1:9" x14ac:dyDescent="0.2">
      <c r="A545" s="44">
        <v>94400171</v>
      </c>
      <c r="B545" s="44" t="s">
        <v>24</v>
      </c>
      <c r="C545" s="44">
        <v>44</v>
      </c>
      <c r="D545" s="44">
        <v>1</v>
      </c>
      <c r="E545" s="44">
        <v>42300</v>
      </c>
      <c r="F545" s="44">
        <v>46</v>
      </c>
      <c r="G545" s="44">
        <v>16522</v>
      </c>
      <c r="H545" s="44">
        <v>0</v>
      </c>
      <c r="I545" s="44">
        <v>0</v>
      </c>
    </row>
    <row r="546" spans="1:9" x14ac:dyDescent="0.2">
      <c r="A546" s="44">
        <v>94500171</v>
      </c>
      <c r="B546" s="44" t="s">
        <v>24</v>
      </c>
      <c r="C546" s="44">
        <v>45</v>
      </c>
      <c r="D546" s="44">
        <v>1</v>
      </c>
      <c r="E546" s="44">
        <v>43800</v>
      </c>
      <c r="F546" s="44">
        <v>46</v>
      </c>
      <c r="G546" s="44">
        <v>17109</v>
      </c>
      <c r="H546" s="44">
        <v>0</v>
      </c>
      <c r="I546" s="44">
        <v>0</v>
      </c>
    </row>
    <row r="547" spans="1:9" x14ac:dyDescent="0.2">
      <c r="A547" s="44">
        <v>94600171</v>
      </c>
      <c r="B547" s="44" t="s">
        <v>24</v>
      </c>
      <c r="C547" s="44">
        <v>46</v>
      </c>
      <c r="D547" s="44">
        <v>1</v>
      </c>
      <c r="E547" s="44">
        <v>45300</v>
      </c>
      <c r="F547" s="44">
        <v>46</v>
      </c>
      <c r="G547" s="44">
        <v>17694</v>
      </c>
      <c r="H547" s="44">
        <v>0</v>
      </c>
      <c r="I547" s="44">
        <v>0</v>
      </c>
    </row>
    <row r="548" spans="1:9" x14ac:dyDescent="0.2">
      <c r="A548" s="44">
        <v>94700171</v>
      </c>
      <c r="B548" s="44" t="s">
        <v>24</v>
      </c>
      <c r="C548" s="44">
        <v>47</v>
      </c>
      <c r="D548" s="44">
        <v>1</v>
      </c>
      <c r="E548" s="44">
        <v>46950</v>
      </c>
      <c r="F548" s="44">
        <v>46</v>
      </c>
      <c r="G548" s="44">
        <v>18339</v>
      </c>
      <c r="H548" s="44">
        <v>0</v>
      </c>
      <c r="I548" s="44">
        <v>0</v>
      </c>
    </row>
    <row r="549" spans="1:9" x14ac:dyDescent="0.2">
      <c r="A549" s="44">
        <v>94800171</v>
      </c>
      <c r="B549" s="44" t="s">
        <v>24</v>
      </c>
      <c r="C549" s="44">
        <v>48</v>
      </c>
      <c r="D549" s="44">
        <v>1</v>
      </c>
      <c r="E549" s="44">
        <v>48600</v>
      </c>
      <c r="F549" s="44">
        <v>46</v>
      </c>
      <c r="G549" s="44">
        <v>18984</v>
      </c>
      <c r="H549" s="44">
        <v>0</v>
      </c>
      <c r="I549" s="44">
        <v>0</v>
      </c>
    </row>
    <row r="550" spans="1:9" x14ac:dyDescent="0.2">
      <c r="A550" s="44">
        <v>94900171</v>
      </c>
      <c r="B550" s="44" t="s">
        <v>24</v>
      </c>
      <c r="C550" s="44">
        <v>49</v>
      </c>
      <c r="D550" s="44">
        <v>1</v>
      </c>
      <c r="E550" s="44">
        <v>50250</v>
      </c>
      <c r="F550" s="44">
        <v>46</v>
      </c>
      <c r="G550" s="44">
        <v>19627</v>
      </c>
      <c r="H550" s="44">
        <v>0</v>
      </c>
      <c r="I550" s="44">
        <v>0</v>
      </c>
    </row>
    <row r="551" spans="1:9" x14ac:dyDescent="0.2">
      <c r="A551" s="44">
        <v>95000171</v>
      </c>
      <c r="B551" s="44" t="s">
        <v>24</v>
      </c>
      <c r="C551" s="44">
        <v>50</v>
      </c>
      <c r="D551" s="44">
        <v>1</v>
      </c>
      <c r="E551" s="44">
        <v>51900</v>
      </c>
      <c r="F551" s="44">
        <v>46</v>
      </c>
      <c r="G551" s="44">
        <v>20272</v>
      </c>
      <c r="H551" s="44">
        <v>0</v>
      </c>
      <c r="I551" s="44">
        <v>0</v>
      </c>
    </row>
    <row r="552" spans="1:9" x14ac:dyDescent="0.2">
      <c r="A552" s="44">
        <v>90100172</v>
      </c>
      <c r="B552" s="44" t="s">
        <v>24</v>
      </c>
      <c r="C552" s="44">
        <v>1</v>
      </c>
      <c r="D552" s="44">
        <v>1</v>
      </c>
      <c r="E552" s="44">
        <v>7200</v>
      </c>
      <c r="F552" s="44">
        <v>46</v>
      </c>
      <c r="G552" s="44">
        <v>2812</v>
      </c>
      <c r="H552" s="44">
        <v>0</v>
      </c>
      <c r="I552" s="44">
        <v>0</v>
      </c>
    </row>
    <row r="553" spans="1:9" x14ac:dyDescent="0.2">
      <c r="A553" s="44">
        <v>90200172</v>
      </c>
      <c r="B553" s="44" t="s">
        <v>24</v>
      </c>
      <c r="C553" s="44">
        <v>2</v>
      </c>
      <c r="D553" s="44">
        <v>1</v>
      </c>
      <c r="E553" s="44">
        <v>7650</v>
      </c>
      <c r="F553" s="44">
        <v>46</v>
      </c>
      <c r="G553" s="44">
        <v>2988</v>
      </c>
      <c r="H553" s="44">
        <v>0</v>
      </c>
      <c r="I553" s="44">
        <v>0</v>
      </c>
    </row>
    <row r="554" spans="1:9" x14ac:dyDescent="0.2">
      <c r="A554" s="44">
        <v>90300172</v>
      </c>
      <c r="B554" s="44" t="s">
        <v>24</v>
      </c>
      <c r="C554" s="44">
        <v>3</v>
      </c>
      <c r="D554" s="44">
        <v>1</v>
      </c>
      <c r="E554" s="44">
        <v>8100</v>
      </c>
      <c r="F554" s="44">
        <v>46</v>
      </c>
      <c r="G554" s="44">
        <v>3163</v>
      </c>
      <c r="H554" s="44">
        <v>0</v>
      </c>
      <c r="I554" s="44">
        <v>0</v>
      </c>
    </row>
    <row r="555" spans="1:9" x14ac:dyDescent="0.2">
      <c r="A555" s="44">
        <v>90400172</v>
      </c>
      <c r="B555" s="44" t="s">
        <v>24</v>
      </c>
      <c r="C555" s="44">
        <v>4</v>
      </c>
      <c r="D555" s="44">
        <v>1</v>
      </c>
      <c r="E555" s="44">
        <v>8550</v>
      </c>
      <c r="F555" s="44">
        <v>46</v>
      </c>
      <c r="G555" s="44">
        <v>3339</v>
      </c>
      <c r="H555" s="44">
        <v>0</v>
      </c>
      <c r="I555" s="44">
        <v>0</v>
      </c>
    </row>
    <row r="556" spans="1:9" x14ac:dyDescent="0.2">
      <c r="A556" s="44">
        <v>90500172</v>
      </c>
      <c r="B556" s="44" t="s">
        <v>24</v>
      </c>
      <c r="C556" s="44">
        <v>5</v>
      </c>
      <c r="D556" s="44">
        <v>1</v>
      </c>
      <c r="E556" s="44">
        <v>9000</v>
      </c>
      <c r="F556" s="44">
        <v>46</v>
      </c>
      <c r="G556" s="44">
        <v>3514</v>
      </c>
      <c r="H556" s="44">
        <v>0</v>
      </c>
      <c r="I556" s="44">
        <v>0</v>
      </c>
    </row>
    <row r="557" spans="1:9" x14ac:dyDescent="0.2">
      <c r="A557" s="44">
        <v>90600172</v>
      </c>
      <c r="B557" s="44" t="s">
        <v>24</v>
      </c>
      <c r="C557" s="44">
        <v>6</v>
      </c>
      <c r="D557" s="44">
        <v>1</v>
      </c>
      <c r="E557" s="44">
        <v>9450</v>
      </c>
      <c r="F557" s="44">
        <v>46</v>
      </c>
      <c r="G557" s="44">
        <v>3690</v>
      </c>
      <c r="H557" s="44">
        <v>0</v>
      </c>
      <c r="I557" s="44">
        <v>0</v>
      </c>
    </row>
    <row r="558" spans="1:9" x14ac:dyDescent="0.2">
      <c r="A558" s="44">
        <v>90700172</v>
      </c>
      <c r="B558" s="44" t="s">
        <v>24</v>
      </c>
      <c r="C558" s="44">
        <v>7</v>
      </c>
      <c r="D558" s="44">
        <v>1</v>
      </c>
      <c r="E558" s="44">
        <v>10125</v>
      </c>
      <c r="F558" s="44">
        <v>46</v>
      </c>
      <c r="G558" s="44">
        <v>3954</v>
      </c>
      <c r="H558" s="44">
        <v>0</v>
      </c>
      <c r="I558" s="44">
        <v>0</v>
      </c>
    </row>
    <row r="559" spans="1:9" x14ac:dyDescent="0.2">
      <c r="A559" s="44">
        <v>90800172</v>
      </c>
      <c r="B559" s="44" t="s">
        <v>24</v>
      </c>
      <c r="C559" s="44">
        <v>8</v>
      </c>
      <c r="D559" s="44">
        <v>1</v>
      </c>
      <c r="E559" s="44">
        <v>10800</v>
      </c>
      <c r="F559" s="44">
        <v>46</v>
      </c>
      <c r="G559" s="44">
        <v>4218</v>
      </c>
      <c r="H559" s="44">
        <v>0</v>
      </c>
      <c r="I559" s="44">
        <v>0</v>
      </c>
    </row>
    <row r="560" spans="1:9" x14ac:dyDescent="0.2">
      <c r="A560" s="44">
        <v>90900172</v>
      </c>
      <c r="B560" s="44" t="s">
        <v>24</v>
      </c>
      <c r="C560" s="44">
        <v>9</v>
      </c>
      <c r="D560" s="44">
        <v>1</v>
      </c>
      <c r="E560" s="44">
        <v>11475</v>
      </c>
      <c r="F560" s="44">
        <v>46</v>
      </c>
      <c r="G560" s="44">
        <v>4482</v>
      </c>
      <c r="H560" s="44">
        <v>0</v>
      </c>
      <c r="I560" s="44">
        <v>0</v>
      </c>
    </row>
    <row r="561" spans="1:9" x14ac:dyDescent="0.2">
      <c r="A561" s="44">
        <v>91000172</v>
      </c>
      <c r="B561" s="44" t="s">
        <v>24</v>
      </c>
      <c r="C561" s="44">
        <v>10</v>
      </c>
      <c r="D561" s="44">
        <v>1</v>
      </c>
      <c r="E561" s="44">
        <v>12150</v>
      </c>
      <c r="F561" s="44">
        <v>46</v>
      </c>
      <c r="G561" s="44">
        <v>4746</v>
      </c>
      <c r="H561" s="44">
        <v>0</v>
      </c>
      <c r="I561" s="44">
        <v>0</v>
      </c>
    </row>
    <row r="562" spans="1:9" x14ac:dyDescent="0.2">
      <c r="A562" s="44">
        <v>91100172</v>
      </c>
      <c r="B562" s="44" t="s">
        <v>24</v>
      </c>
      <c r="C562" s="44">
        <v>11</v>
      </c>
      <c r="D562" s="44">
        <v>1</v>
      </c>
      <c r="E562" s="44">
        <v>12825</v>
      </c>
      <c r="F562" s="44">
        <v>46</v>
      </c>
      <c r="G562" s="44">
        <v>5008</v>
      </c>
      <c r="H562" s="44">
        <v>0</v>
      </c>
      <c r="I562" s="44">
        <v>0</v>
      </c>
    </row>
    <row r="563" spans="1:9" x14ac:dyDescent="0.2">
      <c r="A563" s="44">
        <v>91200172</v>
      </c>
      <c r="B563" s="44" t="s">
        <v>24</v>
      </c>
      <c r="C563" s="44">
        <v>12</v>
      </c>
      <c r="D563" s="44">
        <v>1</v>
      </c>
      <c r="E563" s="44">
        <v>13725</v>
      </c>
      <c r="F563" s="44">
        <v>46</v>
      </c>
      <c r="G563" s="44">
        <v>5361</v>
      </c>
      <c r="H563" s="44">
        <v>0</v>
      </c>
      <c r="I563" s="44">
        <v>0</v>
      </c>
    </row>
    <row r="564" spans="1:9" x14ac:dyDescent="0.2">
      <c r="A564" s="44">
        <v>91300172</v>
      </c>
      <c r="B564" s="44" t="s">
        <v>24</v>
      </c>
      <c r="C564" s="44">
        <v>13</v>
      </c>
      <c r="D564" s="44">
        <v>1</v>
      </c>
      <c r="E564" s="44">
        <v>14625</v>
      </c>
      <c r="F564" s="44">
        <v>46</v>
      </c>
      <c r="G564" s="44">
        <v>5712</v>
      </c>
      <c r="H564" s="44">
        <v>0</v>
      </c>
      <c r="I564" s="44">
        <v>0</v>
      </c>
    </row>
    <row r="565" spans="1:9" x14ac:dyDescent="0.2">
      <c r="A565" s="44">
        <v>91400172</v>
      </c>
      <c r="B565" s="44" t="s">
        <v>24</v>
      </c>
      <c r="C565" s="44">
        <v>14</v>
      </c>
      <c r="D565" s="44">
        <v>1</v>
      </c>
      <c r="E565" s="44">
        <v>15525</v>
      </c>
      <c r="F565" s="44">
        <v>46</v>
      </c>
      <c r="G565" s="44">
        <v>6063</v>
      </c>
      <c r="H565" s="44">
        <v>0</v>
      </c>
      <c r="I565" s="44">
        <v>0</v>
      </c>
    </row>
    <row r="566" spans="1:9" x14ac:dyDescent="0.2">
      <c r="A566" s="44">
        <v>91500172</v>
      </c>
      <c r="B566" s="44" t="s">
        <v>24</v>
      </c>
      <c r="C566" s="44">
        <v>15</v>
      </c>
      <c r="D566" s="44">
        <v>1</v>
      </c>
      <c r="E566" s="44">
        <v>16425</v>
      </c>
      <c r="F566" s="44">
        <v>46</v>
      </c>
      <c r="G566" s="44">
        <v>6415</v>
      </c>
      <c r="H566" s="44">
        <v>0</v>
      </c>
      <c r="I566" s="44">
        <v>0</v>
      </c>
    </row>
    <row r="567" spans="1:9" x14ac:dyDescent="0.2">
      <c r="A567" s="44">
        <v>91600172</v>
      </c>
      <c r="B567" s="44" t="s">
        <v>24</v>
      </c>
      <c r="C567" s="44">
        <v>16</v>
      </c>
      <c r="D567" s="44">
        <v>1</v>
      </c>
      <c r="E567" s="44">
        <v>17325</v>
      </c>
      <c r="F567" s="44">
        <v>46</v>
      </c>
      <c r="G567" s="44">
        <v>6766</v>
      </c>
      <c r="H567" s="44">
        <v>0</v>
      </c>
      <c r="I567" s="44">
        <v>0</v>
      </c>
    </row>
    <row r="568" spans="1:9" x14ac:dyDescent="0.2">
      <c r="A568" s="44">
        <v>91700172</v>
      </c>
      <c r="B568" s="44" t="s">
        <v>24</v>
      </c>
      <c r="C568" s="44">
        <v>17</v>
      </c>
      <c r="D568" s="44">
        <v>1</v>
      </c>
      <c r="E568" s="44">
        <v>18450</v>
      </c>
      <c r="F568" s="44">
        <v>46</v>
      </c>
      <c r="G568" s="44">
        <v>7206</v>
      </c>
      <c r="H568" s="44">
        <v>0</v>
      </c>
      <c r="I568" s="44">
        <v>0</v>
      </c>
    </row>
    <row r="569" spans="1:9" x14ac:dyDescent="0.2">
      <c r="A569" s="44">
        <v>91800172</v>
      </c>
      <c r="B569" s="44" t="s">
        <v>24</v>
      </c>
      <c r="C569" s="44">
        <v>18</v>
      </c>
      <c r="D569" s="44">
        <v>1</v>
      </c>
      <c r="E569" s="44">
        <v>19575</v>
      </c>
      <c r="F569" s="44">
        <v>46</v>
      </c>
      <c r="G569" s="44">
        <v>7645</v>
      </c>
      <c r="H569" s="44">
        <v>0</v>
      </c>
      <c r="I569" s="44">
        <v>0</v>
      </c>
    </row>
    <row r="570" spans="1:9" x14ac:dyDescent="0.2">
      <c r="A570" s="44">
        <v>91900172</v>
      </c>
      <c r="B570" s="44" t="s">
        <v>24</v>
      </c>
      <c r="C570" s="44">
        <v>19</v>
      </c>
      <c r="D570" s="44">
        <v>1</v>
      </c>
      <c r="E570" s="44">
        <v>20700</v>
      </c>
      <c r="F570" s="44">
        <v>46</v>
      </c>
      <c r="G570" s="44">
        <v>8085</v>
      </c>
      <c r="H570" s="44">
        <v>0</v>
      </c>
      <c r="I570" s="44">
        <v>0</v>
      </c>
    </row>
    <row r="571" spans="1:9" x14ac:dyDescent="0.2">
      <c r="A571" s="44">
        <v>92000172</v>
      </c>
      <c r="B571" s="44" t="s">
        <v>24</v>
      </c>
      <c r="C571" s="44">
        <v>20</v>
      </c>
      <c r="D571" s="44">
        <v>1</v>
      </c>
      <c r="E571" s="44">
        <v>21825</v>
      </c>
      <c r="F571" s="44">
        <v>46</v>
      </c>
      <c r="G571" s="44">
        <v>8524</v>
      </c>
      <c r="H571" s="44">
        <v>0</v>
      </c>
      <c r="I571" s="44">
        <v>0</v>
      </c>
    </row>
    <row r="572" spans="1:9" x14ac:dyDescent="0.2">
      <c r="A572" s="44">
        <v>92100172</v>
      </c>
      <c r="B572" s="44" t="s">
        <v>24</v>
      </c>
      <c r="C572" s="44">
        <v>21</v>
      </c>
      <c r="D572" s="44">
        <v>1</v>
      </c>
      <c r="E572" s="44">
        <v>22950</v>
      </c>
      <c r="F572" s="44">
        <v>46</v>
      </c>
      <c r="G572" s="44">
        <v>8964</v>
      </c>
      <c r="H572" s="44">
        <v>0</v>
      </c>
      <c r="I572" s="44">
        <v>0</v>
      </c>
    </row>
    <row r="573" spans="1:9" x14ac:dyDescent="0.2">
      <c r="A573" s="44">
        <v>92200172</v>
      </c>
      <c r="B573" s="44" t="s">
        <v>24</v>
      </c>
      <c r="C573" s="44">
        <v>22</v>
      </c>
      <c r="D573" s="44">
        <v>1</v>
      </c>
      <c r="E573" s="44">
        <v>24300</v>
      </c>
      <c r="F573" s="44">
        <v>46</v>
      </c>
      <c r="G573" s="44">
        <v>9492</v>
      </c>
      <c r="H573" s="44">
        <v>0</v>
      </c>
      <c r="I573" s="44">
        <v>0</v>
      </c>
    </row>
    <row r="574" spans="1:9" x14ac:dyDescent="0.2">
      <c r="A574" s="44">
        <v>92300172</v>
      </c>
      <c r="B574" s="44" t="s">
        <v>24</v>
      </c>
      <c r="C574" s="44">
        <v>23</v>
      </c>
      <c r="D574" s="44">
        <v>1</v>
      </c>
      <c r="E574" s="44">
        <v>25650</v>
      </c>
      <c r="F574" s="44">
        <v>46</v>
      </c>
      <c r="G574" s="44">
        <v>10018</v>
      </c>
      <c r="H574" s="44">
        <v>0</v>
      </c>
      <c r="I574" s="44">
        <v>0</v>
      </c>
    </row>
    <row r="575" spans="1:9" x14ac:dyDescent="0.2">
      <c r="A575" s="44">
        <v>92400172</v>
      </c>
      <c r="B575" s="44" t="s">
        <v>24</v>
      </c>
      <c r="C575" s="44">
        <v>24</v>
      </c>
      <c r="D575" s="44">
        <v>1</v>
      </c>
      <c r="E575" s="44">
        <v>27000</v>
      </c>
      <c r="F575" s="44">
        <v>46</v>
      </c>
      <c r="G575" s="44">
        <v>10546</v>
      </c>
      <c r="H575" s="44">
        <v>0</v>
      </c>
      <c r="I575" s="44">
        <v>0</v>
      </c>
    </row>
    <row r="576" spans="1:9" x14ac:dyDescent="0.2">
      <c r="A576" s="44">
        <v>92500172</v>
      </c>
      <c r="B576" s="44" t="s">
        <v>24</v>
      </c>
      <c r="C576" s="44">
        <v>25</v>
      </c>
      <c r="D576" s="44">
        <v>1</v>
      </c>
      <c r="E576" s="44">
        <v>28350</v>
      </c>
      <c r="F576" s="44">
        <v>46</v>
      </c>
      <c r="G576" s="44">
        <v>11073</v>
      </c>
      <c r="H576" s="44">
        <v>0</v>
      </c>
      <c r="I576" s="44">
        <v>0</v>
      </c>
    </row>
    <row r="577" spans="1:9" x14ac:dyDescent="0.2">
      <c r="A577" s="44">
        <v>92600172</v>
      </c>
      <c r="B577" s="44" t="s">
        <v>24</v>
      </c>
      <c r="C577" s="44">
        <v>26</v>
      </c>
      <c r="D577" s="44">
        <v>1</v>
      </c>
      <c r="E577" s="44">
        <v>29700</v>
      </c>
      <c r="F577" s="44">
        <v>46</v>
      </c>
      <c r="G577" s="44">
        <v>11601</v>
      </c>
      <c r="H577" s="44">
        <v>0</v>
      </c>
      <c r="I577" s="44">
        <v>0</v>
      </c>
    </row>
    <row r="578" spans="1:9" x14ac:dyDescent="0.2">
      <c r="A578" s="44">
        <v>92700172</v>
      </c>
      <c r="B578" s="44" t="s">
        <v>24</v>
      </c>
      <c r="C578" s="44">
        <v>27</v>
      </c>
      <c r="D578" s="44">
        <v>1</v>
      </c>
      <c r="E578" s="44">
        <v>31275</v>
      </c>
      <c r="F578" s="44">
        <v>46</v>
      </c>
      <c r="G578" s="44">
        <v>12216</v>
      </c>
      <c r="H578" s="44">
        <v>0</v>
      </c>
      <c r="I578" s="44">
        <v>0</v>
      </c>
    </row>
    <row r="579" spans="1:9" x14ac:dyDescent="0.2">
      <c r="A579" s="44">
        <v>92800172</v>
      </c>
      <c r="B579" s="44" t="s">
        <v>24</v>
      </c>
      <c r="C579" s="44">
        <v>28</v>
      </c>
      <c r="D579" s="44">
        <v>1</v>
      </c>
      <c r="E579" s="44">
        <v>32850</v>
      </c>
      <c r="F579" s="44">
        <v>46</v>
      </c>
      <c r="G579" s="44">
        <v>12831</v>
      </c>
      <c r="H579" s="44">
        <v>0</v>
      </c>
      <c r="I579" s="44">
        <v>0</v>
      </c>
    </row>
    <row r="580" spans="1:9" x14ac:dyDescent="0.2">
      <c r="A580" s="44">
        <v>92900172</v>
      </c>
      <c r="B580" s="44" t="s">
        <v>24</v>
      </c>
      <c r="C580" s="44">
        <v>29</v>
      </c>
      <c r="D580" s="44">
        <v>1</v>
      </c>
      <c r="E580" s="44">
        <v>34425</v>
      </c>
      <c r="F580" s="44">
        <v>46</v>
      </c>
      <c r="G580" s="44">
        <v>13446</v>
      </c>
      <c r="H580" s="44">
        <v>0</v>
      </c>
      <c r="I580" s="44">
        <v>0</v>
      </c>
    </row>
    <row r="581" spans="1:9" x14ac:dyDescent="0.2">
      <c r="A581" s="44">
        <v>93000172</v>
      </c>
      <c r="B581" s="44" t="s">
        <v>24</v>
      </c>
      <c r="C581" s="44">
        <v>30</v>
      </c>
      <c r="D581" s="44">
        <v>1</v>
      </c>
      <c r="E581" s="44">
        <v>36000</v>
      </c>
      <c r="F581" s="44">
        <v>46</v>
      </c>
      <c r="G581" s="44">
        <v>14062</v>
      </c>
      <c r="H581" s="44">
        <v>0</v>
      </c>
      <c r="I581" s="44">
        <v>0</v>
      </c>
    </row>
    <row r="582" spans="1:9" x14ac:dyDescent="0.2">
      <c r="A582" s="44">
        <v>93100172</v>
      </c>
      <c r="B582" s="44" t="s">
        <v>24</v>
      </c>
      <c r="C582" s="44">
        <v>31</v>
      </c>
      <c r="D582" s="44">
        <v>1</v>
      </c>
      <c r="E582" s="44">
        <v>37575</v>
      </c>
      <c r="F582" s="44">
        <v>46</v>
      </c>
      <c r="G582" s="44">
        <v>14677</v>
      </c>
      <c r="H582" s="44">
        <v>0</v>
      </c>
      <c r="I582" s="44">
        <v>0</v>
      </c>
    </row>
    <row r="583" spans="1:9" x14ac:dyDescent="0.2">
      <c r="A583" s="44">
        <v>93200172</v>
      </c>
      <c r="B583" s="44" t="s">
        <v>24</v>
      </c>
      <c r="C583" s="44">
        <v>32</v>
      </c>
      <c r="D583" s="44">
        <v>1</v>
      </c>
      <c r="E583" s="44">
        <v>39375</v>
      </c>
      <c r="F583" s="44">
        <v>46</v>
      </c>
      <c r="G583" s="44">
        <v>15379</v>
      </c>
      <c r="H583" s="44">
        <v>0</v>
      </c>
      <c r="I583" s="44">
        <v>0</v>
      </c>
    </row>
    <row r="584" spans="1:9" x14ac:dyDescent="0.2">
      <c r="A584" s="44">
        <v>93300172</v>
      </c>
      <c r="B584" s="44" t="s">
        <v>24</v>
      </c>
      <c r="C584" s="44">
        <v>33</v>
      </c>
      <c r="D584" s="44">
        <v>1</v>
      </c>
      <c r="E584" s="44">
        <v>41175</v>
      </c>
      <c r="F584" s="44">
        <v>46</v>
      </c>
      <c r="G584" s="44">
        <v>16083</v>
      </c>
      <c r="H584" s="44">
        <v>0</v>
      </c>
      <c r="I584" s="44">
        <v>0</v>
      </c>
    </row>
    <row r="585" spans="1:9" x14ac:dyDescent="0.2">
      <c r="A585" s="44">
        <v>93400172</v>
      </c>
      <c r="B585" s="44" t="s">
        <v>24</v>
      </c>
      <c r="C585" s="44">
        <v>34</v>
      </c>
      <c r="D585" s="44">
        <v>1</v>
      </c>
      <c r="E585" s="44">
        <v>42975</v>
      </c>
      <c r="F585" s="44">
        <v>46</v>
      </c>
      <c r="G585" s="44">
        <v>16786</v>
      </c>
      <c r="H585" s="44">
        <v>0</v>
      </c>
      <c r="I585" s="44">
        <v>0</v>
      </c>
    </row>
    <row r="586" spans="1:9" x14ac:dyDescent="0.2">
      <c r="A586" s="44">
        <v>93500172</v>
      </c>
      <c r="B586" s="44" t="s">
        <v>24</v>
      </c>
      <c r="C586" s="44">
        <v>35</v>
      </c>
      <c r="D586" s="44">
        <v>1</v>
      </c>
      <c r="E586" s="44">
        <v>44775</v>
      </c>
      <c r="F586" s="44">
        <v>46</v>
      </c>
      <c r="G586" s="44">
        <v>17490</v>
      </c>
      <c r="H586" s="44">
        <v>0</v>
      </c>
      <c r="I586" s="44">
        <v>0</v>
      </c>
    </row>
    <row r="587" spans="1:9" x14ac:dyDescent="0.2">
      <c r="A587" s="44">
        <v>93600172</v>
      </c>
      <c r="B587" s="44" t="s">
        <v>24</v>
      </c>
      <c r="C587" s="44">
        <v>36</v>
      </c>
      <c r="D587" s="44">
        <v>1</v>
      </c>
      <c r="E587" s="44">
        <v>46575</v>
      </c>
      <c r="F587" s="44">
        <v>46</v>
      </c>
      <c r="G587" s="44">
        <v>18192</v>
      </c>
      <c r="H587" s="44">
        <v>0</v>
      </c>
      <c r="I587" s="44">
        <v>0</v>
      </c>
    </row>
    <row r="588" spans="1:9" x14ac:dyDescent="0.2">
      <c r="A588" s="44">
        <v>93700172</v>
      </c>
      <c r="B588" s="44" t="s">
        <v>24</v>
      </c>
      <c r="C588" s="44">
        <v>37</v>
      </c>
      <c r="D588" s="44">
        <v>1</v>
      </c>
      <c r="E588" s="44">
        <v>48600</v>
      </c>
      <c r="F588" s="44">
        <v>46</v>
      </c>
      <c r="G588" s="44">
        <v>18984</v>
      </c>
      <c r="H588" s="44">
        <v>0</v>
      </c>
      <c r="I588" s="44">
        <v>0</v>
      </c>
    </row>
    <row r="589" spans="1:9" x14ac:dyDescent="0.2">
      <c r="A589" s="44">
        <v>93800172</v>
      </c>
      <c r="B589" s="44" t="s">
        <v>24</v>
      </c>
      <c r="C589" s="44">
        <v>38</v>
      </c>
      <c r="D589" s="44">
        <v>1</v>
      </c>
      <c r="E589" s="44">
        <v>50625</v>
      </c>
      <c r="F589" s="44">
        <v>46</v>
      </c>
      <c r="G589" s="44">
        <v>19774</v>
      </c>
      <c r="H589" s="44">
        <v>0</v>
      </c>
      <c r="I589" s="44">
        <v>0</v>
      </c>
    </row>
    <row r="590" spans="1:9" x14ac:dyDescent="0.2">
      <c r="A590" s="44">
        <v>93900172</v>
      </c>
      <c r="B590" s="44" t="s">
        <v>24</v>
      </c>
      <c r="C590" s="44">
        <v>39</v>
      </c>
      <c r="D590" s="44">
        <v>1</v>
      </c>
      <c r="E590" s="44">
        <v>52650</v>
      </c>
      <c r="F590" s="44">
        <v>46</v>
      </c>
      <c r="G590" s="44">
        <v>20565</v>
      </c>
      <c r="H590" s="44">
        <v>0</v>
      </c>
      <c r="I590" s="44">
        <v>0</v>
      </c>
    </row>
    <row r="591" spans="1:9" x14ac:dyDescent="0.2">
      <c r="A591" s="44">
        <v>94000172</v>
      </c>
      <c r="B591" s="44" t="s">
        <v>24</v>
      </c>
      <c r="C591" s="44">
        <v>40</v>
      </c>
      <c r="D591" s="44">
        <v>1</v>
      </c>
      <c r="E591" s="44">
        <v>54675</v>
      </c>
      <c r="F591" s="44">
        <v>46</v>
      </c>
      <c r="G591" s="44">
        <v>21357</v>
      </c>
      <c r="H591" s="44">
        <v>0</v>
      </c>
      <c r="I591" s="44">
        <v>0</v>
      </c>
    </row>
    <row r="592" spans="1:9" x14ac:dyDescent="0.2">
      <c r="A592" s="44">
        <v>94100172</v>
      </c>
      <c r="B592" s="44" t="s">
        <v>24</v>
      </c>
      <c r="C592" s="44">
        <v>41</v>
      </c>
      <c r="D592" s="44">
        <v>1</v>
      </c>
      <c r="E592" s="44">
        <v>56700</v>
      </c>
      <c r="F592" s="44">
        <v>46</v>
      </c>
      <c r="G592" s="44">
        <v>22147</v>
      </c>
      <c r="H592" s="44">
        <v>0</v>
      </c>
      <c r="I592" s="44">
        <v>0</v>
      </c>
    </row>
    <row r="593" spans="1:9" x14ac:dyDescent="0.2">
      <c r="A593" s="44">
        <v>94200172</v>
      </c>
      <c r="B593" s="44" t="s">
        <v>24</v>
      </c>
      <c r="C593" s="44">
        <v>42</v>
      </c>
      <c r="D593" s="44">
        <v>1</v>
      </c>
      <c r="E593" s="44">
        <v>58950</v>
      </c>
      <c r="F593" s="44">
        <v>46</v>
      </c>
      <c r="G593" s="44">
        <v>23026</v>
      </c>
      <c r="H593" s="44">
        <v>0</v>
      </c>
      <c r="I593" s="44">
        <v>0</v>
      </c>
    </row>
    <row r="594" spans="1:9" x14ac:dyDescent="0.2">
      <c r="A594" s="44">
        <v>94300172</v>
      </c>
      <c r="B594" s="44" t="s">
        <v>24</v>
      </c>
      <c r="C594" s="44">
        <v>43</v>
      </c>
      <c r="D594" s="44">
        <v>1</v>
      </c>
      <c r="E594" s="44">
        <v>61200</v>
      </c>
      <c r="F594" s="44">
        <v>46</v>
      </c>
      <c r="G594" s="44">
        <v>23905</v>
      </c>
      <c r="H594" s="44">
        <v>0</v>
      </c>
      <c r="I594" s="44">
        <v>0</v>
      </c>
    </row>
    <row r="595" spans="1:9" x14ac:dyDescent="0.2">
      <c r="A595" s="44">
        <v>94400172</v>
      </c>
      <c r="B595" s="44" t="s">
        <v>24</v>
      </c>
      <c r="C595" s="44">
        <v>44</v>
      </c>
      <c r="D595" s="44">
        <v>1</v>
      </c>
      <c r="E595" s="44">
        <v>63450</v>
      </c>
      <c r="F595" s="44">
        <v>46</v>
      </c>
      <c r="G595" s="44">
        <v>24784</v>
      </c>
      <c r="H595" s="44">
        <v>0</v>
      </c>
      <c r="I595" s="44">
        <v>0</v>
      </c>
    </row>
    <row r="596" spans="1:9" x14ac:dyDescent="0.2">
      <c r="A596" s="44">
        <v>94500172</v>
      </c>
      <c r="B596" s="44" t="s">
        <v>24</v>
      </c>
      <c r="C596" s="44">
        <v>45</v>
      </c>
      <c r="D596" s="44">
        <v>1</v>
      </c>
      <c r="E596" s="44">
        <v>65700</v>
      </c>
      <c r="F596" s="44">
        <v>46</v>
      </c>
      <c r="G596" s="44">
        <v>25663</v>
      </c>
      <c r="H596" s="44">
        <v>0</v>
      </c>
      <c r="I596" s="44">
        <v>0</v>
      </c>
    </row>
    <row r="597" spans="1:9" x14ac:dyDescent="0.2">
      <c r="A597" s="44">
        <v>94600172</v>
      </c>
      <c r="B597" s="44" t="s">
        <v>24</v>
      </c>
      <c r="C597" s="44">
        <v>46</v>
      </c>
      <c r="D597" s="44">
        <v>1</v>
      </c>
      <c r="E597" s="44">
        <v>67950</v>
      </c>
      <c r="F597" s="44">
        <v>46</v>
      </c>
      <c r="G597" s="44">
        <v>26542</v>
      </c>
      <c r="H597" s="44">
        <v>0</v>
      </c>
      <c r="I597" s="44">
        <v>0</v>
      </c>
    </row>
    <row r="598" spans="1:9" x14ac:dyDescent="0.2">
      <c r="A598" s="44">
        <v>94700172</v>
      </c>
      <c r="B598" s="44" t="s">
        <v>24</v>
      </c>
      <c r="C598" s="44">
        <v>47</v>
      </c>
      <c r="D598" s="44">
        <v>1</v>
      </c>
      <c r="E598" s="44">
        <v>70425</v>
      </c>
      <c r="F598" s="44">
        <v>46</v>
      </c>
      <c r="G598" s="44">
        <v>27508</v>
      </c>
      <c r="H598" s="44">
        <v>0</v>
      </c>
      <c r="I598" s="44">
        <v>0</v>
      </c>
    </row>
    <row r="599" spans="1:9" x14ac:dyDescent="0.2">
      <c r="A599" s="44">
        <v>94800172</v>
      </c>
      <c r="B599" s="44" t="s">
        <v>24</v>
      </c>
      <c r="C599" s="44">
        <v>48</v>
      </c>
      <c r="D599" s="44">
        <v>1</v>
      </c>
      <c r="E599" s="44">
        <v>72900</v>
      </c>
      <c r="F599" s="44">
        <v>46</v>
      </c>
      <c r="G599" s="44">
        <v>28476</v>
      </c>
      <c r="H599" s="44">
        <v>0</v>
      </c>
      <c r="I599" s="44">
        <v>0</v>
      </c>
    </row>
    <row r="600" spans="1:9" x14ac:dyDescent="0.2">
      <c r="A600" s="44">
        <v>94900172</v>
      </c>
      <c r="B600" s="44" t="s">
        <v>24</v>
      </c>
      <c r="C600" s="44">
        <v>49</v>
      </c>
      <c r="D600" s="44">
        <v>1</v>
      </c>
      <c r="E600" s="44">
        <v>75375</v>
      </c>
      <c r="F600" s="44">
        <v>46</v>
      </c>
      <c r="G600" s="44">
        <v>29442</v>
      </c>
      <c r="H600" s="44">
        <v>0</v>
      </c>
      <c r="I600" s="44">
        <v>0</v>
      </c>
    </row>
    <row r="601" spans="1:9" x14ac:dyDescent="0.2">
      <c r="A601" s="44">
        <v>95000172</v>
      </c>
      <c r="B601" s="44" t="s">
        <v>24</v>
      </c>
      <c r="C601" s="44">
        <v>50</v>
      </c>
      <c r="D601" s="44">
        <v>1</v>
      </c>
      <c r="E601" s="44">
        <v>77850</v>
      </c>
      <c r="F601" s="44">
        <v>46</v>
      </c>
      <c r="G601" s="44">
        <v>30409</v>
      </c>
      <c r="H601" s="44">
        <v>0</v>
      </c>
      <c r="I601" s="44">
        <v>0</v>
      </c>
    </row>
    <row r="602" spans="1:9" x14ac:dyDescent="0.2">
      <c r="A602" s="44">
        <v>90100173</v>
      </c>
      <c r="B602" s="44" t="s">
        <v>24</v>
      </c>
      <c r="C602" s="44">
        <v>1</v>
      </c>
      <c r="D602" s="44">
        <v>1</v>
      </c>
      <c r="E602" s="44">
        <v>10800</v>
      </c>
      <c r="F602" s="44">
        <v>46</v>
      </c>
      <c r="G602" s="44">
        <v>4218</v>
      </c>
      <c r="H602" s="44">
        <v>2250</v>
      </c>
      <c r="I602" s="44">
        <v>0</v>
      </c>
    </row>
    <row r="603" spans="1:9" x14ac:dyDescent="0.2">
      <c r="A603" s="44">
        <v>90200173</v>
      </c>
      <c r="B603" s="44" t="s">
        <v>24</v>
      </c>
      <c r="C603" s="44">
        <v>2</v>
      </c>
      <c r="D603" s="44">
        <v>1</v>
      </c>
      <c r="E603" s="44">
        <v>11475</v>
      </c>
      <c r="F603" s="44">
        <v>46</v>
      </c>
      <c r="G603" s="44">
        <v>4482</v>
      </c>
      <c r="H603" s="44">
        <v>3150</v>
      </c>
      <c r="I603" s="44">
        <f>H602+I602</f>
        <v>2250</v>
      </c>
    </row>
    <row r="604" spans="1:9" x14ac:dyDescent="0.2">
      <c r="A604" s="44">
        <v>90300173</v>
      </c>
      <c r="B604" s="44" t="s">
        <v>24</v>
      </c>
      <c r="C604" s="44">
        <v>3</v>
      </c>
      <c r="D604" s="44">
        <v>1</v>
      </c>
      <c r="E604" s="44">
        <v>12150</v>
      </c>
      <c r="F604" s="44">
        <v>46</v>
      </c>
      <c r="G604" s="44">
        <v>4746</v>
      </c>
      <c r="H604" s="44">
        <v>4050</v>
      </c>
      <c r="I604" s="44">
        <f t="shared" ref="I604:I667" si="6">H603+I603</f>
        <v>5400</v>
      </c>
    </row>
    <row r="605" spans="1:9" x14ac:dyDescent="0.2">
      <c r="A605" s="44">
        <v>90400173</v>
      </c>
      <c r="B605" s="44" t="s">
        <v>24</v>
      </c>
      <c r="C605" s="44">
        <v>4</v>
      </c>
      <c r="D605" s="44">
        <v>1</v>
      </c>
      <c r="E605" s="44">
        <v>12825</v>
      </c>
      <c r="F605" s="44">
        <v>46</v>
      </c>
      <c r="G605" s="44">
        <v>5008</v>
      </c>
      <c r="H605" s="44">
        <v>4950</v>
      </c>
      <c r="I605" s="44">
        <f t="shared" si="6"/>
        <v>9450</v>
      </c>
    </row>
    <row r="606" spans="1:9" x14ac:dyDescent="0.2">
      <c r="A606" s="44">
        <v>90500173</v>
      </c>
      <c r="B606" s="44" t="s">
        <v>24</v>
      </c>
      <c r="C606" s="44">
        <v>5</v>
      </c>
      <c r="D606" s="44">
        <v>1</v>
      </c>
      <c r="E606" s="44">
        <v>13500</v>
      </c>
      <c r="F606" s="44">
        <v>46</v>
      </c>
      <c r="G606" s="44">
        <v>5272</v>
      </c>
      <c r="H606" s="44">
        <v>5850</v>
      </c>
      <c r="I606" s="44">
        <f t="shared" si="6"/>
        <v>14400</v>
      </c>
    </row>
    <row r="607" spans="1:9" x14ac:dyDescent="0.2">
      <c r="A607" s="44">
        <v>90600173</v>
      </c>
      <c r="B607" s="44" t="s">
        <v>24</v>
      </c>
      <c r="C607" s="44">
        <v>6</v>
      </c>
      <c r="D607" s="44">
        <v>1</v>
      </c>
      <c r="E607" s="44">
        <v>14175</v>
      </c>
      <c r="F607" s="44">
        <v>46</v>
      </c>
      <c r="G607" s="44">
        <v>5536</v>
      </c>
      <c r="H607" s="44">
        <v>7350</v>
      </c>
      <c r="I607" s="44">
        <f t="shared" si="6"/>
        <v>20250</v>
      </c>
    </row>
    <row r="608" spans="1:9" x14ac:dyDescent="0.2">
      <c r="A608" s="44">
        <v>90700173</v>
      </c>
      <c r="B608" s="44" t="s">
        <v>24</v>
      </c>
      <c r="C608" s="44">
        <v>7</v>
      </c>
      <c r="D608" s="44">
        <v>1</v>
      </c>
      <c r="E608" s="44">
        <v>15186</v>
      </c>
      <c r="F608" s="44">
        <v>46</v>
      </c>
      <c r="G608" s="44">
        <v>5931</v>
      </c>
      <c r="H608" s="44">
        <v>8850</v>
      </c>
      <c r="I608" s="44">
        <f t="shared" si="6"/>
        <v>27600</v>
      </c>
    </row>
    <row r="609" spans="1:9" x14ac:dyDescent="0.2">
      <c r="A609" s="44">
        <v>90800173</v>
      </c>
      <c r="B609" s="44" t="s">
        <v>24</v>
      </c>
      <c r="C609" s="44">
        <v>8</v>
      </c>
      <c r="D609" s="44">
        <v>1</v>
      </c>
      <c r="E609" s="44">
        <v>16200</v>
      </c>
      <c r="F609" s="44">
        <v>46</v>
      </c>
      <c r="G609" s="44">
        <v>6327</v>
      </c>
      <c r="H609" s="44">
        <v>10350</v>
      </c>
      <c r="I609" s="44">
        <f t="shared" si="6"/>
        <v>36450</v>
      </c>
    </row>
    <row r="610" spans="1:9" x14ac:dyDescent="0.2">
      <c r="A610" s="44">
        <v>90900173</v>
      </c>
      <c r="B610" s="44" t="s">
        <v>24</v>
      </c>
      <c r="C610" s="44">
        <v>9</v>
      </c>
      <c r="D610" s="44">
        <v>1</v>
      </c>
      <c r="E610" s="44">
        <v>17211</v>
      </c>
      <c r="F610" s="44">
        <v>46</v>
      </c>
      <c r="G610" s="44">
        <v>6723</v>
      </c>
      <c r="H610" s="44">
        <v>11850</v>
      </c>
      <c r="I610" s="44">
        <f t="shared" si="6"/>
        <v>46800</v>
      </c>
    </row>
    <row r="611" spans="1:9" x14ac:dyDescent="0.2">
      <c r="A611" s="44">
        <v>91000173</v>
      </c>
      <c r="B611" s="44" t="s">
        <v>24</v>
      </c>
      <c r="C611" s="44">
        <v>10</v>
      </c>
      <c r="D611" s="44">
        <v>1</v>
      </c>
      <c r="E611" s="44">
        <v>18225</v>
      </c>
      <c r="F611" s="44">
        <v>46</v>
      </c>
      <c r="G611" s="44">
        <v>7119</v>
      </c>
      <c r="H611" s="44">
        <v>14250</v>
      </c>
      <c r="I611" s="44">
        <f t="shared" si="6"/>
        <v>58650</v>
      </c>
    </row>
    <row r="612" spans="1:9" x14ac:dyDescent="0.2">
      <c r="A612" s="44">
        <v>91100173</v>
      </c>
      <c r="B612" s="44" t="s">
        <v>24</v>
      </c>
      <c r="C612" s="44">
        <v>11</v>
      </c>
      <c r="D612" s="44">
        <v>1</v>
      </c>
      <c r="E612" s="44">
        <v>19236</v>
      </c>
      <c r="F612" s="44">
        <v>46</v>
      </c>
      <c r="G612" s="44">
        <v>7513</v>
      </c>
      <c r="H612" s="44">
        <v>16650</v>
      </c>
      <c r="I612" s="44">
        <f t="shared" si="6"/>
        <v>72900</v>
      </c>
    </row>
    <row r="613" spans="1:9" x14ac:dyDescent="0.2">
      <c r="A613" s="44">
        <v>91200173</v>
      </c>
      <c r="B613" s="44" t="s">
        <v>24</v>
      </c>
      <c r="C613" s="44">
        <v>12</v>
      </c>
      <c r="D613" s="44">
        <v>1</v>
      </c>
      <c r="E613" s="44">
        <v>20586</v>
      </c>
      <c r="F613" s="44">
        <v>46</v>
      </c>
      <c r="G613" s="44">
        <v>8040</v>
      </c>
      <c r="H613" s="44">
        <v>19050</v>
      </c>
      <c r="I613" s="44">
        <f t="shared" si="6"/>
        <v>89550</v>
      </c>
    </row>
    <row r="614" spans="1:9" x14ac:dyDescent="0.2">
      <c r="A614" s="44">
        <v>91300173</v>
      </c>
      <c r="B614" s="44" t="s">
        <v>24</v>
      </c>
      <c r="C614" s="44">
        <v>13</v>
      </c>
      <c r="D614" s="44">
        <v>1</v>
      </c>
      <c r="E614" s="44">
        <v>21936</v>
      </c>
      <c r="F614" s="44">
        <v>46</v>
      </c>
      <c r="G614" s="44">
        <v>8568</v>
      </c>
      <c r="H614" s="44">
        <v>21450</v>
      </c>
      <c r="I614" s="44">
        <f t="shared" si="6"/>
        <v>108600</v>
      </c>
    </row>
    <row r="615" spans="1:9" x14ac:dyDescent="0.2">
      <c r="A615" s="44">
        <v>91400173</v>
      </c>
      <c r="B615" s="44" t="s">
        <v>24</v>
      </c>
      <c r="C615" s="44">
        <v>14</v>
      </c>
      <c r="D615" s="44">
        <v>1</v>
      </c>
      <c r="E615" s="44">
        <v>23286</v>
      </c>
      <c r="F615" s="44">
        <v>46</v>
      </c>
      <c r="G615" s="44">
        <v>9096</v>
      </c>
      <c r="H615" s="44">
        <v>25050</v>
      </c>
      <c r="I615" s="44">
        <f t="shared" si="6"/>
        <v>130050</v>
      </c>
    </row>
    <row r="616" spans="1:9" x14ac:dyDescent="0.2">
      <c r="A616" s="44">
        <v>91500173</v>
      </c>
      <c r="B616" s="44" t="s">
        <v>24</v>
      </c>
      <c r="C616" s="44">
        <v>15</v>
      </c>
      <c r="D616" s="44">
        <v>1</v>
      </c>
      <c r="E616" s="44">
        <v>24636</v>
      </c>
      <c r="F616" s="44">
        <v>46</v>
      </c>
      <c r="G616" s="44">
        <v>9622</v>
      </c>
      <c r="H616" s="44">
        <v>28650</v>
      </c>
      <c r="I616" s="44">
        <f t="shared" si="6"/>
        <v>155100</v>
      </c>
    </row>
    <row r="617" spans="1:9" x14ac:dyDescent="0.2">
      <c r="A617" s="44">
        <v>91600173</v>
      </c>
      <c r="B617" s="44" t="s">
        <v>24</v>
      </c>
      <c r="C617" s="44">
        <v>16</v>
      </c>
      <c r="D617" s="44">
        <v>1</v>
      </c>
      <c r="E617" s="44">
        <v>25986</v>
      </c>
      <c r="F617" s="44">
        <v>46</v>
      </c>
      <c r="G617" s="44">
        <v>10150</v>
      </c>
      <c r="H617" s="44">
        <v>32250</v>
      </c>
      <c r="I617" s="44">
        <f t="shared" si="6"/>
        <v>183750</v>
      </c>
    </row>
    <row r="618" spans="1:9" x14ac:dyDescent="0.2">
      <c r="A618" s="44">
        <v>91700173</v>
      </c>
      <c r="B618" s="44" t="s">
        <v>24</v>
      </c>
      <c r="C618" s="44">
        <v>17</v>
      </c>
      <c r="D618" s="44">
        <v>1</v>
      </c>
      <c r="E618" s="44">
        <v>27675</v>
      </c>
      <c r="F618" s="44">
        <v>46</v>
      </c>
      <c r="G618" s="44">
        <v>10810</v>
      </c>
      <c r="H618" s="44">
        <v>35850</v>
      </c>
      <c r="I618" s="44">
        <f t="shared" si="6"/>
        <v>216000</v>
      </c>
    </row>
    <row r="619" spans="1:9" x14ac:dyDescent="0.2">
      <c r="A619" s="44">
        <v>91800173</v>
      </c>
      <c r="B619" s="44" t="s">
        <v>24</v>
      </c>
      <c r="C619" s="44">
        <v>18</v>
      </c>
      <c r="D619" s="44">
        <v>1</v>
      </c>
      <c r="E619" s="44">
        <v>29361</v>
      </c>
      <c r="F619" s="44">
        <v>46</v>
      </c>
      <c r="G619" s="44">
        <v>11469</v>
      </c>
      <c r="H619" s="44">
        <v>40950</v>
      </c>
      <c r="I619" s="44">
        <f t="shared" si="6"/>
        <v>251850</v>
      </c>
    </row>
    <row r="620" spans="1:9" x14ac:dyDescent="0.2">
      <c r="A620" s="44">
        <v>91900173</v>
      </c>
      <c r="B620" s="44" t="s">
        <v>24</v>
      </c>
      <c r="C620" s="44">
        <v>19</v>
      </c>
      <c r="D620" s="44">
        <v>1</v>
      </c>
      <c r="E620" s="44">
        <v>31050</v>
      </c>
      <c r="F620" s="44">
        <v>46</v>
      </c>
      <c r="G620" s="44">
        <v>12127</v>
      </c>
      <c r="H620" s="44">
        <v>46050</v>
      </c>
      <c r="I620" s="44">
        <f t="shared" si="6"/>
        <v>292800</v>
      </c>
    </row>
    <row r="621" spans="1:9" x14ac:dyDescent="0.2">
      <c r="A621" s="44">
        <v>92000173</v>
      </c>
      <c r="B621" s="44" t="s">
        <v>24</v>
      </c>
      <c r="C621" s="44">
        <v>20</v>
      </c>
      <c r="D621" s="44">
        <v>1</v>
      </c>
      <c r="E621" s="44">
        <v>32736</v>
      </c>
      <c r="F621" s="44">
        <v>46</v>
      </c>
      <c r="G621" s="44">
        <v>12787</v>
      </c>
      <c r="H621" s="44">
        <v>51150</v>
      </c>
      <c r="I621" s="44">
        <f t="shared" si="6"/>
        <v>338850</v>
      </c>
    </row>
    <row r="622" spans="1:9" x14ac:dyDescent="0.2">
      <c r="A622" s="44">
        <v>92100173</v>
      </c>
      <c r="B622" s="44" t="s">
        <v>24</v>
      </c>
      <c r="C622" s="44">
        <v>21</v>
      </c>
      <c r="D622" s="44">
        <v>1</v>
      </c>
      <c r="E622" s="44">
        <v>34425</v>
      </c>
      <c r="F622" s="44">
        <v>46</v>
      </c>
      <c r="G622" s="44">
        <v>13446</v>
      </c>
      <c r="H622" s="44">
        <v>56250</v>
      </c>
      <c r="I622" s="44">
        <f t="shared" si="6"/>
        <v>390000</v>
      </c>
    </row>
    <row r="623" spans="1:9" x14ac:dyDescent="0.2">
      <c r="A623" s="44">
        <v>92200173</v>
      </c>
      <c r="B623" s="44" t="s">
        <v>24</v>
      </c>
      <c r="C623" s="44">
        <v>22</v>
      </c>
      <c r="D623" s="44">
        <v>1</v>
      </c>
      <c r="E623" s="44">
        <v>36450</v>
      </c>
      <c r="F623" s="44">
        <v>46</v>
      </c>
      <c r="G623" s="44">
        <v>14238</v>
      </c>
      <c r="H623" s="44">
        <v>63150</v>
      </c>
      <c r="I623" s="44">
        <f t="shared" si="6"/>
        <v>446250</v>
      </c>
    </row>
    <row r="624" spans="1:9" x14ac:dyDescent="0.2">
      <c r="A624" s="44">
        <v>92300173</v>
      </c>
      <c r="B624" s="44" t="s">
        <v>24</v>
      </c>
      <c r="C624" s="44">
        <v>23</v>
      </c>
      <c r="D624" s="44">
        <v>1</v>
      </c>
      <c r="E624" s="44">
        <v>38475</v>
      </c>
      <c r="F624" s="44">
        <v>46</v>
      </c>
      <c r="G624" s="44">
        <v>15028</v>
      </c>
      <c r="H624" s="44">
        <v>70050</v>
      </c>
      <c r="I624" s="44">
        <f t="shared" si="6"/>
        <v>509400</v>
      </c>
    </row>
    <row r="625" spans="1:9" x14ac:dyDescent="0.2">
      <c r="A625" s="44">
        <v>92400173</v>
      </c>
      <c r="B625" s="44" t="s">
        <v>24</v>
      </c>
      <c r="C625" s="44">
        <v>24</v>
      </c>
      <c r="D625" s="44">
        <v>1</v>
      </c>
      <c r="E625" s="44">
        <v>40500</v>
      </c>
      <c r="F625" s="44">
        <v>46</v>
      </c>
      <c r="G625" s="44">
        <v>15819</v>
      </c>
      <c r="H625" s="44">
        <v>76950</v>
      </c>
      <c r="I625" s="44">
        <f t="shared" si="6"/>
        <v>579450</v>
      </c>
    </row>
    <row r="626" spans="1:9" x14ac:dyDescent="0.2">
      <c r="A626" s="44">
        <v>92500173</v>
      </c>
      <c r="B626" s="44" t="s">
        <v>24</v>
      </c>
      <c r="C626" s="44">
        <v>25</v>
      </c>
      <c r="D626" s="44">
        <v>1</v>
      </c>
      <c r="E626" s="44">
        <v>42525</v>
      </c>
      <c r="F626" s="44">
        <v>46</v>
      </c>
      <c r="G626" s="44">
        <v>16611</v>
      </c>
      <c r="H626" s="44">
        <v>83850</v>
      </c>
      <c r="I626" s="44">
        <f t="shared" si="6"/>
        <v>656400</v>
      </c>
    </row>
    <row r="627" spans="1:9" x14ac:dyDescent="0.2">
      <c r="A627" s="44">
        <v>92600173</v>
      </c>
      <c r="B627" s="44" t="s">
        <v>24</v>
      </c>
      <c r="C627" s="44">
        <v>26</v>
      </c>
      <c r="D627" s="44">
        <v>1</v>
      </c>
      <c r="E627" s="44">
        <v>44550</v>
      </c>
      <c r="F627" s="44">
        <v>46</v>
      </c>
      <c r="G627" s="44">
        <v>17401</v>
      </c>
      <c r="H627" s="44">
        <v>92850</v>
      </c>
      <c r="I627" s="44">
        <f t="shared" si="6"/>
        <v>740250</v>
      </c>
    </row>
    <row r="628" spans="1:9" x14ac:dyDescent="0.2">
      <c r="A628" s="44">
        <v>92700173</v>
      </c>
      <c r="B628" s="44" t="s">
        <v>24</v>
      </c>
      <c r="C628" s="44">
        <v>27</v>
      </c>
      <c r="D628" s="44">
        <v>1</v>
      </c>
      <c r="E628" s="44">
        <v>46911</v>
      </c>
      <c r="F628" s="44">
        <v>46</v>
      </c>
      <c r="G628" s="44">
        <v>18324</v>
      </c>
      <c r="H628" s="44">
        <v>101850</v>
      </c>
      <c r="I628" s="44">
        <f t="shared" si="6"/>
        <v>833100</v>
      </c>
    </row>
    <row r="629" spans="1:9" x14ac:dyDescent="0.2">
      <c r="A629" s="44">
        <v>92800173</v>
      </c>
      <c r="B629" s="44" t="s">
        <v>24</v>
      </c>
      <c r="C629" s="44">
        <v>28</v>
      </c>
      <c r="D629" s="44">
        <v>1</v>
      </c>
      <c r="E629" s="44">
        <v>49275</v>
      </c>
      <c r="F629" s="44">
        <v>46</v>
      </c>
      <c r="G629" s="44">
        <v>19248</v>
      </c>
      <c r="H629" s="44">
        <v>110850</v>
      </c>
      <c r="I629" s="44">
        <f t="shared" si="6"/>
        <v>934950</v>
      </c>
    </row>
    <row r="630" spans="1:9" x14ac:dyDescent="0.2">
      <c r="A630" s="44">
        <v>92900173</v>
      </c>
      <c r="B630" s="44" t="s">
        <v>24</v>
      </c>
      <c r="C630" s="44">
        <v>29</v>
      </c>
      <c r="D630" s="44">
        <v>1</v>
      </c>
      <c r="E630" s="44">
        <v>51636</v>
      </c>
      <c r="F630" s="44">
        <v>46</v>
      </c>
      <c r="G630" s="44">
        <v>20169</v>
      </c>
      <c r="H630" s="44">
        <v>119850</v>
      </c>
      <c r="I630" s="44">
        <f t="shared" si="6"/>
        <v>1045800</v>
      </c>
    </row>
    <row r="631" spans="1:9" x14ac:dyDescent="0.2">
      <c r="A631" s="44">
        <v>93000173</v>
      </c>
      <c r="B631" s="44" t="s">
        <v>24</v>
      </c>
      <c r="C631" s="44">
        <v>30</v>
      </c>
      <c r="D631" s="44">
        <v>1</v>
      </c>
      <c r="E631" s="44">
        <v>54000</v>
      </c>
      <c r="F631" s="44">
        <v>46</v>
      </c>
      <c r="G631" s="44">
        <v>21093</v>
      </c>
      <c r="H631" s="44">
        <v>131250</v>
      </c>
      <c r="I631" s="44">
        <f t="shared" si="6"/>
        <v>1165650</v>
      </c>
    </row>
    <row r="632" spans="1:9" x14ac:dyDescent="0.2">
      <c r="A632" s="44">
        <v>93100173</v>
      </c>
      <c r="B632" s="44" t="s">
        <v>24</v>
      </c>
      <c r="C632" s="44">
        <v>31</v>
      </c>
      <c r="D632" s="44">
        <v>1</v>
      </c>
      <c r="E632" s="44">
        <v>56361</v>
      </c>
      <c r="F632" s="44">
        <v>46</v>
      </c>
      <c r="G632" s="44">
        <v>22015</v>
      </c>
      <c r="H632" s="44">
        <v>142650</v>
      </c>
      <c r="I632" s="44">
        <f t="shared" si="6"/>
        <v>1296900</v>
      </c>
    </row>
    <row r="633" spans="1:9" x14ac:dyDescent="0.2">
      <c r="A633" s="44">
        <v>93200173</v>
      </c>
      <c r="B633" s="44" t="s">
        <v>24</v>
      </c>
      <c r="C633" s="44">
        <v>32</v>
      </c>
      <c r="D633" s="44">
        <v>1</v>
      </c>
      <c r="E633" s="44">
        <v>59061</v>
      </c>
      <c r="F633" s="44">
        <v>46</v>
      </c>
      <c r="G633" s="44">
        <v>23070</v>
      </c>
      <c r="H633" s="44">
        <v>154050</v>
      </c>
      <c r="I633" s="44">
        <f t="shared" si="6"/>
        <v>1439550</v>
      </c>
    </row>
    <row r="634" spans="1:9" x14ac:dyDescent="0.2">
      <c r="A634" s="44">
        <v>93300173</v>
      </c>
      <c r="B634" s="44" t="s">
        <v>24</v>
      </c>
      <c r="C634" s="44">
        <v>33</v>
      </c>
      <c r="D634" s="44">
        <v>1</v>
      </c>
      <c r="E634" s="44">
        <v>61761</v>
      </c>
      <c r="F634" s="44">
        <v>46</v>
      </c>
      <c r="G634" s="44">
        <v>24124</v>
      </c>
      <c r="H634" s="44">
        <v>165450</v>
      </c>
      <c r="I634" s="44">
        <f t="shared" si="6"/>
        <v>1593600</v>
      </c>
    </row>
    <row r="635" spans="1:9" x14ac:dyDescent="0.2">
      <c r="A635" s="44">
        <v>93400173</v>
      </c>
      <c r="B635" s="44" t="s">
        <v>24</v>
      </c>
      <c r="C635" s="44">
        <v>34</v>
      </c>
      <c r="D635" s="44">
        <v>1</v>
      </c>
      <c r="E635" s="44">
        <v>64461</v>
      </c>
      <c r="F635" s="44">
        <v>46</v>
      </c>
      <c r="G635" s="44">
        <v>25179</v>
      </c>
      <c r="H635" s="44">
        <v>179550</v>
      </c>
      <c r="I635" s="44">
        <f t="shared" si="6"/>
        <v>1759050</v>
      </c>
    </row>
    <row r="636" spans="1:9" x14ac:dyDescent="0.2">
      <c r="A636" s="44">
        <v>93500173</v>
      </c>
      <c r="B636" s="44" t="s">
        <v>24</v>
      </c>
      <c r="C636" s="44">
        <v>35</v>
      </c>
      <c r="D636" s="44">
        <v>1</v>
      </c>
      <c r="E636" s="44">
        <v>67161</v>
      </c>
      <c r="F636" s="44">
        <v>46</v>
      </c>
      <c r="G636" s="44">
        <v>26233</v>
      </c>
      <c r="H636" s="44">
        <v>193650</v>
      </c>
      <c r="I636" s="44">
        <f t="shared" si="6"/>
        <v>1938600</v>
      </c>
    </row>
    <row r="637" spans="1:9" x14ac:dyDescent="0.2">
      <c r="A637" s="44">
        <v>93600173</v>
      </c>
      <c r="B637" s="44" t="s">
        <v>24</v>
      </c>
      <c r="C637" s="44">
        <v>36</v>
      </c>
      <c r="D637" s="44">
        <v>1</v>
      </c>
      <c r="E637" s="44">
        <v>69861</v>
      </c>
      <c r="F637" s="44">
        <v>46</v>
      </c>
      <c r="G637" s="44">
        <v>27288</v>
      </c>
      <c r="H637" s="44">
        <v>207750</v>
      </c>
      <c r="I637" s="44">
        <f t="shared" si="6"/>
        <v>2132250</v>
      </c>
    </row>
    <row r="638" spans="1:9" x14ac:dyDescent="0.2">
      <c r="A638" s="44">
        <v>93700173</v>
      </c>
      <c r="B638" s="44" t="s">
        <v>24</v>
      </c>
      <c r="C638" s="44">
        <v>37</v>
      </c>
      <c r="D638" s="44">
        <v>1</v>
      </c>
      <c r="E638" s="44">
        <v>72900</v>
      </c>
      <c r="F638" s="44">
        <v>46</v>
      </c>
      <c r="G638" s="44">
        <v>28476</v>
      </c>
      <c r="H638" s="44">
        <v>221850</v>
      </c>
      <c r="I638" s="44">
        <f t="shared" si="6"/>
        <v>2340000</v>
      </c>
    </row>
    <row r="639" spans="1:9" x14ac:dyDescent="0.2">
      <c r="A639" s="44">
        <v>93800173</v>
      </c>
      <c r="B639" s="44" t="s">
        <v>24</v>
      </c>
      <c r="C639" s="44">
        <v>38</v>
      </c>
      <c r="D639" s="44">
        <v>1</v>
      </c>
      <c r="E639" s="44">
        <v>75936</v>
      </c>
      <c r="F639" s="44">
        <v>46</v>
      </c>
      <c r="G639" s="44">
        <v>29662</v>
      </c>
      <c r="H639" s="44">
        <v>238950</v>
      </c>
      <c r="I639" s="44">
        <f t="shared" si="6"/>
        <v>2561850</v>
      </c>
    </row>
    <row r="640" spans="1:9" x14ac:dyDescent="0.2">
      <c r="A640" s="44">
        <v>93900173</v>
      </c>
      <c r="B640" s="44" t="s">
        <v>24</v>
      </c>
      <c r="C640" s="44">
        <v>39</v>
      </c>
      <c r="D640" s="44">
        <v>1</v>
      </c>
      <c r="E640" s="44">
        <v>78975</v>
      </c>
      <c r="F640" s="44">
        <v>46</v>
      </c>
      <c r="G640" s="44">
        <v>30849</v>
      </c>
      <c r="H640" s="44">
        <v>256050</v>
      </c>
      <c r="I640" s="44">
        <f t="shared" si="6"/>
        <v>2800800</v>
      </c>
    </row>
    <row r="641" spans="1:9" x14ac:dyDescent="0.2">
      <c r="A641" s="44">
        <v>94000173</v>
      </c>
      <c r="B641" s="44" t="s">
        <v>24</v>
      </c>
      <c r="C641" s="44">
        <v>40</v>
      </c>
      <c r="D641" s="44">
        <v>1</v>
      </c>
      <c r="E641" s="44">
        <v>82011</v>
      </c>
      <c r="F641" s="44">
        <v>46</v>
      </c>
      <c r="G641" s="44">
        <v>32035</v>
      </c>
      <c r="H641" s="44">
        <v>273150</v>
      </c>
      <c r="I641" s="44">
        <f t="shared" si="6"/>
        <v>3056850</v>
      </c>
    </row>
    <row r="642" spans="1:9" x14ac:dyDescent="0.2">
      <c r="A642" s="44">
        <v>94100173</v>
      </c>
      <c r="B642" s="44" t="s">
        <v>24</v>
      </c>
      <c r="C642" s="44">
        <v>41</v>
      </c>
      <c r="D642" s="44">
        <v>1</v>
      </c>
      <c r="E642" s="44">
        <v>85050</v>
      </c>
      <c r="F642" s="44">
        <v>46</v>
      </c>
      <c r="G642" s="44">
        <v>33222</v>
      </c>
      <c r="H642" s="44">
        <v>290250</v>
      </c>
      <c r="I642" s="44">
        <f t="shared" si="6"/>
        <v>3330000</v>
      </c>
    </row>
    <row r="643" spans="1:9" x14ac:dyDescent="0.2">
      <c r="A643" s="44">
        <v>94200173</v>
      </c>
      <c r="B643" s="44" t="s">
        <v>24</v>
      </c>
      <c r="C643" s="44">
        <v>42</v>
      </c>
      <c r="D643" s="44">
        <v>1</v>
      </c>
      <c r="E643" s="44">
        <v>88425</v>
      </c>
      <c r="F643" s="44">
        <v>46</v>
      </c>
      <c r="G643" s="44">
        <v>34540</v>
      </c>
      <c r="H643" s="44">
        <v>310650</v>
      </c>
      <c r="I643" s="44">
        <f t="shared" si="6"/>
        <v>3620250</v>
      </c>
    </row>
    <row r="644" spans="1:9" x14ac:dyDescent="0.2">
      <c r="A644" s="44">
        <v>94300173</v>
      </c>
      <c r="B644" s="44" t="s">
        <v>24</v>
      </c>
      <c r="C644" s="44">
        <v>43</v>
      </c>
      <c r="D644" s="44">
        <v>1</v>
      </c>
      <c r="E644" s="44">
        <v>91800</v>
      </c>
      <c r="F644" s="44">
        <v>46</v>
      </c>
      <c r="G644" s="44">
        <v>35859</v>
      </c>
      <c r="H644" s="44">
        <v>331050</v>
      </c>
      <c r="I644" s="44">
        <f t="shared" si="6"/>
        <v>3930900</v>
      </c>
    </row>
    <row r="645" spans="1:9" x14ac:dyDescent="0.2">
      <c r="A645" s="44">
        <v>94400173</v>
      </c>
      <c r="B645" s="44" t="s">
        <v>24</v>
      </c>
      <c r="C645" s="44">
        <v>44</v>
      </c>
      <c r="D645" s="44">
        <v>1</v>
      </c>
      <c r="E645" s="44">
        <v>95175</v>
      </c>
      <c r="F645" s="44">
        <v>46</v>
      </c>
      <c r="G645" s="44">
        <v>37177</v>
      </c>
      <c r="H645" s="44">
        <v>351450</v>
      </c>
      <c r="I645" s="44">
        <f t="shared" si="6"/>
        <v>4261950</v>
      </c>
    </row>
    <row r="646" spans="1:9" x14ac:dyDescent="0.2">
      <c r="A646" s="44">
        <v>94500173</v>
      </c>
      <c r="B646" s="44" t="s">
        <v>24</v>
      </c>
      <c r="C646" s="44">
        <v>45</v>
      </c>
      <c r="D646" s="44">
        <v>1</v>
      </c>
      <c r="E646" s="44">
        <v>98550</v>
      </c>
      <c r="F646" s="44">
        <v>46</v>
      </c>
      <c r="G646" s="44">
        <v>38496</v>
      </c>
      <c r="H646" s="44">
        <v>371850</v>
      </c>
      <c r="I646" s="44">
        <f t="shared" si="6"/>
        <v>4613400</v>
      </c>
    </row>
    <row r="647" spans="1:9" x14ac:dyDescent="0.2">
      <c r="A647" s="44">
        <v>94600173</v>
      </c>
      <c r="B647" s="44" t="s">
        <v>24</v>
      </c>
      <c r="C647" s="44">
        <v>46</v>
      </c>
      <c r="D647" s="44">
        <v>1</v>
      </c>
      <c r="E647" s="44">
        <v>101925</v>
      </c>
      <c r="F647" s="44">
        <v>46</v>
      </c>
      <c r="G647" s="44">
        <v>39813</v>
      </c>
      <c r="H647" s="44">
        <v>395850</v>
      </c>
      <c r="I647" s="44">
        <f t="shared" si="6"/>
        <v>4985250</v>
      </c>
    </row>
    <row r="648" spans="1:9" x14ac:dyDescent="0.2">
      <c r="A648" s="44">
        <v>94700173</v>
      </c>
      <c r="B648" s="44" t="s">
        <v>24</v>
      </c>
      <c r="C648" s="44">
        <v>47</v>
      </c>
      <c r="D648" s="44">
        <v>1</v>
      </c>
      <c r="E648" s="44">
        <v>105636</v>
      </c>
      <c r="F648" s="44">
        <v>46</v>
      </c>
      <c r="G648" s="44">
        <v>41263</v>
      </c>
      <c r="H648" s="44">
        <v>419850</v>
      </c>
      <c r="I648" s="44">
        <f t="shared" si="6"/>
        <v>5381100</v>
      </c>
    </row>
    <row r="649" spans="1:9" x14ac:dyDescent="0.2">
      <c r="A649" s="44">
        <v>94800173</v>
      </c>
      <c r="B649" s="44" t="s">
        <v>24</v>
      </c>
      <c r="C649" s="44">
        <v>48</v>
      </c>
      <c r="D649" s="44">
        <v>1</v>
      </c>
      <c r="E649" s="44">
        <v>109350</v>
      </c>
      <c r="F649" s="44">
        <v>46</v>
      </c>
      <c r="G649" s="44">
        <v>42714</v>
      </c>
      <c r="H649" s="44">
        <v>443850</v>
      </c>
      <c r="I649" s="44">
        <f t="shared" si="6"/>
        <v>5800950</v>
      </c>
    </row>
    <row r="650" spans="1:9" x14ac:dyDescent="0.2">
      <c r="A650" s="44">
        <v>94900173</v>
      </c>
      <c r="B650" s="44" t="s">
        <v>24</v>
      </c>
      <c r="C650" s="44">
        <v>49</v>
      </c>
      <c r="D650" s="44">
        <v>1</v>
      </c>
      <c r="E650" s="44">
        <v>113061</v>
      </c>
      <c r="F650" s="44">
        <v>46</v>
      </c>
      <c r="G650" s="44">
        <v>44163</v>
      </c>
      <c r="H650" s="44">
        <v>467850</v>
      </c>
      <c r="I650" s="44">
        <f t="shared" si="6"/>
        <v>6244800</v>
      </c>
    </row>
    <row r="651" spans="1:9" x14ac:dyDescent="0.2">
      <c r="A651" s="44">
        <v>95000173</v>
      </c>
      <c r="B651" s="44" t="s">
        <v>24</v>
      </c>
      <c r="C651" s="44">
        <v>50</v>
      </c>
      <c r="D651" s="44">
        <v>1</v>
      </c>
      <c r="E651" s="44">
        <v>116775</v>
      </c>
      <c r="F651" s="44">
        <v>46</v>
      </c>
      <c r="G651" s="44">
        <v>45615</v>
      </c>
      <c r="H651" s="44">
        <v>495750</v>
      </c>
      <c r="I651" s="44">
        <f t="shared" si="6"/>
        <v>6712650</v>
      </c>
    </row>
    <row r="652" spans="1:9" x14ac:dyDescent="0.2">
      <c r="A652" s="44">
        <v>90100174</v>
      </c>
      <c r="B652" s="44" t="s">
        <v>24</v>
      </c>
      <c r="C652" s="44">
        <v>1</v>
      </c>
      <c r="D652" s="44">
        <v>1</v>
      </c>
      <c r="E652" s="44">
        <v>19200</v>
      </c>
      <c r="F652" s="44">
        <v>46</v>
      </c>
      <c r="G652" s="44">
        <v>7500</v>
      </c>
      <c r="H652" s="44">
        <v>3948</v>
      </c>
      <c r="I652" s="44">
        <v>0</v>
      </c>
    </row>
    <row r="653" spans="1:9" x14ac:dyDescent="0.2">
      <c r="A653" s="44">
        <v>90200174</v>
      </c>
      <c r="B653" s="44" t="s">
        <v>24</v>
      </c>
      <c r="C653" s="44">
        <v>2</v>
      </c>
      <c r="D653" s="44">
        <v>1</v>
      </c>
      <c r="E653" s="44">
        <v>20400</v>
      </c>
      <c r="F653" s="44">
        <v>46</v>
      </c>
      <c r="G653" s="44">
        <v>7968</v>
      </c>
      <c r="H653" s="44">
        <v>5528</v>
      </c>
      <c r="I653" s="44">
        <f t="shared" si="6"/>
        <v>3948</v>
      </c>
    </row>
    <row r="654" spans="1:9" x14ac:dyDescent="0.2">
      <c r="A654" s="44">
        <v>90300174</v>
      </c>
      <c r="B654" s="44" t="s">
        <v>24</v>
      </c>
      <c r="C654" s="44">
        <v>3</v>
      </c>
      <c r="D654" s="44">
        <v>1</v>
      </c>
      <c r="E654" s="44">
        <v>21600</v>
      </c>
      <c r="F654" s="44">
        <v>46</v>
      </c>
      <c r="G654" s="44">
        <v>8437</v>
      </c>
      <c r="H654" s="44">
        <v>7107</v>
      </c>
      <c r="I654" s="44">
        <f t="shared" si="6"/>
        <v>9476</v>
      </c>
    </row>
    <row r="655" spans="1:9" x14ac:dyDescent="0.2">
      <c r="A655" s="44">
        <v>90400174</v>
      </c>
      <c r="B655" s="44" t="s">
        <v>24</v>
      </c>
      <c r="C655" s="44">
        <v>4</v>
      </c>
      <c r="D655" s="44">
        <v>1</v>
      </c>
      <c r="E655" s="44">
        <v>22800</v>
      </c>
      <c r="F655" s="44">
        <v>46</v>
      </c>
      <c r="G655" s="44">
        <v>8905</v>
      </c>
      <c r="H655" s="44">
        <v>8687</v>
      </c>
      <c r="I655" s="44">
        <f t="shared" si="6"/>
        <v>16583</v>
      </c>
    </row>
    <row r="656" spans="1:9" x14ac:dyDescent="0.2">
      <c r="A656" s="44">
        <v>90500174</v>
      </c>
      <c r="B656" s="44" t="s">
        <v>24</v>
      </c>
      <c r="C656" s="44">
        <v>5</v>
      </c>
      <c r="D656" s="44">
        <v>1</v>
      </c>
      <c r="E656" s="44">
        <v>24000</v>
      </c>
      <c r="F656" s="44">
        <v>46</v>
      </c>
      <c r="G656" s="44">
        <v>9375</v>
      </c>
      <c r="H656" s="44">
        <v>10266</v>
      </c>
      <c r="I656" s="44">
        <f t="shared" si="6"/>
        <v>25270</v>
      </c>
    </row>
    <row r="657" spans="1:9" x14ac:dyDescent="0.2">
      <c r="A657" s="44">
        <v>90600174</v>
      </c>
      <c r="B657" s="44" t="s">
        <v>24</v>
      </c>
      <c r="C657" s="44">
        <v>6</v>
      </c>
      <c r="D657" s="44">
        <v>1</v>
      </c>
      <c r="E657" s="44">
        <v>25200</v>
      </c>
      <c r="F657" s="44">
        <v>46</v>
      </c>
      <c r="G657" s="44">
        <v>9843</v>
      </c>
      <c r="H657" s="44">
        <v>12899</v>
      </c>
      <c r="I657" s="44">
        <f t="shared" si="6"/>
        <v>35536</v>
      </c>
    </row>
    <row r="658" spans="1:9" x14ac:dyDescent="0.2">
      <c r="A658" s="44">
        <v>90700174</v>
      </c>
      <c r="B658" s="44" t="s">
        <v>24</v>
      </c>
      <c r="C658" s="44">
        <v>7</v>
      </c>
      <c r="D658" s="44">
        <v>1</v>
      </c>
      <c r="E658" s="44">
        <v>27000</v>
      </c>
      <c r="F658" s="44">
        <v>46</v>
      </c>
      <c r="G658" s="44">
        <v>10546</v>
      </c>
      <c r="H658" s="44">
        <v>15531</v>
      </c>
      <c r="I658" s="44">
        <f t="shared" si="6"/>
        <v>48435</v>
      </c>
    </row>
    <row r="659" spans="1:9" x14ac:dyDescent="0.2">
      <c r="A659" s="44">
        <v>90800174</v>
      </c>
      <c r="B659" s="44" t="s">
        <v>24</v>
      </c>
      <c r="C659" s="44">
        <v>8</v>
      </c>
      <c r="D659" s="44">
        <v>1</v>
      </c>
      <c r="E659" s="44">
        <v>28800</v>
      </c>
      <c r="F659" s="44">
        <v>46</v>
      </c>
      <c r="G659" s="44">
        <v>11250</v>
      </c>
      <c r="H659" s="44">
        <v>18164</v>
      </c>
      <c r="I659" s="44">
        <f t="shared" si="6"/>
        <v>63966</v>
      </c>
    </row>
    <row r="660" spans="1:9" x14ac:dyDescent="0.2">
      <c r="A660" s="44">
        <v>90900174</v>
      </c>
      <c r="B660" s="44" t="s">
        <v>24</v>
      </c>
      <c r="C660" s="44">
        <v>9</v>
      </c>
      <c r="D660" s="44">
        <v>1</v>
      </c>
      <c r="E660" s="44">
        <v>30600</v>
      </c>
      <c r="F660" s="44">
        <v>46</v>
      </c>
      <c r="G660" s="44">
        <v>11952</v>
      </c>
      <c r="H660" s="44">
        <v>20796</v>
      </c>
      <c r="I660" s="44">
        <f t="shared" si="6"/>
        <v>82130</v>
      </c>
    </row>
    <row r="661" spans="1:9" x14ac:dyDescent="0.2">
      <c r="A661" s="44">
        <v>91000174</v>
      </c>
      <c r="B661" s="44" t="s">
        <v>24</v>
      </c>
      <c r="C661" s="44">
        <v>10</v>
      </c>
      <c r="D661" s="44">
        <v>1</v>
      </c>
      <c r="E661" s="44">
        <v>32400</v>
      </c>
      <c r="F661" s="44">
        <v>46</v>
      </c>
      <c r="G661" s="44">
        <v>12655</v>
      </c>
      <c r="H661" s="44">
        <v>25008</v>
      </c>
      <c r="I661" s="44">
        <f t="shared" si="6"/>
        <v>102926</v>
      </c>
    </row>
    <row r="662" spans="1:9" x14ac:dyDescent="0.2">
      <c r="A662" s="44">
        <v>91100174</v>
      </c>
      <c r="B662" s="44" t="s">
        <v>24</v>
      </c>
      <c r="C662" s="44">
        <v>11</v>
      </c>
      <c r="D662" s="44">
        <v>1</v>
      </c>
      <c r="E662" s="44">
        <v>34200</v>
      </c>
      <c r="F662" s="44">
        <v>46</v>
      </c>
      <c r="G662" s="44">
        <v>13359</v>
      </c>
      <c r="H662" s="44">
        <v>29220</v>
      </c>
      <c r="I662" s="44">
        <f t="shared" si="6"/>
        <v>127934</v>
      </c>
    </row>
    <row r="663" spans="1:9" x14ac:dyDescent="0.2">
      <c r="A663" s="44">
        <v>91200174</v>
      </c>
      <c r="B663" s="44" t="s">
        <v>24</v>
      </c>
      <c r="C663" s="44">
        <v>12</v>
      </c>
      <c r="D663" s="44">
        <v>1</v>
      </c>
      <c r="E663" s="44">
        <v>36600</v>
      </c>
      <c r="F663" s="44">
        <v>46</v>
      </c>
      <c r="G663" s="44">
        <v>14296</v>
      </c>
      <c r="H663" s="44">
        <v>33432</v>
      </c>
      <c r="I663" s="44">
        <f t="shared" si="6"/>
        <v>157154</v>
      </c>
    </row>
    <row r="664" spans="1:9" x14ac:dyDescent="0.2">
      <c r="A664" s="44">
        <v>91300174</v>
      </c>
      <c r="B664" s="44" t="s">
        <v>24</v>
      </c>
      <c r="C664" s="44">
        <v>13</v>
      </c>
      <c r="D664" s="44">
        <v>1</v>
      </c>
      <c r="E664" s="44">
        <v>39000</v>
      </c>
      <c r="F664" s="44">
        <v>46</v>
      </c>
      <c r="G664" s="44">
        <v>15234</v>
      </c>
      <c r="H664" s="44">
        <v>37644</v>
      </c>
      <c r="I664" s="44">
        <f t="shared" si="6"/>
        <v>190586</v>
      </c>
    </row>
    <row r="665" spans="1:9" x14ac:dyDescent="0.2">
      <c r="A665" s="44">
        <v>91400174</v>
      </c>
      <c r="B665" s="44" t="s">
        <v>24</v>
      </c>
      <c r="C665" s="44">
        <v>14</v>
      </c>
      <c r="D665" s="44">
        <v>1</v>
      </c>
      <c r="E665" s="44">
        <v>41400</v>
      </c>
      <c r="F665" s="44">
        <v>46</v>
      </c>
      <c r="G665" s="44">
        <v>16171</v>
      </c>
      <c r="H665" s="44">
        <v>43962</v>
      </c>
      <c r="I665" s="44">
        <f t="shared" si="6"/>
        <v>228230</v>
      </c>
    </row>
    <row r="666" spans="1:9" x14ac:dyDescent="0.2">
      <c r="A666" s="44">
        <v>91500174</v>
      </c>
      <c r="B666" s="44" t="s">
        <v>24</v>
      </c>
      <c r="C666" s="44">
        <v>15</v>
      </c>
      <c r="D666" s="44">
        <v>1</v>
      </c>
      <c r="E666" s="44">
        <v>43800</v>
      </c>
      <c r="F666" s="44">
        <v>46</v>
      </c>
      <c r="G666" s="44">
        <v>17109</v>
      </c>
      <c r="H666" s="44">
        <v>50280</v>
      </c>
      <c r="I666" s="44">
        <f t="shared" si="6"/>
        <v>272192</v>
      </c>
    </row>
    <row r="667" spans="1:9" x14ac:dyDescent="0.2">
      <c r="A667" s="44">
        <v>91600174</v>
      </c>
      <c r="B667" s="44" t="s">
        <v>24</v>
      </c>
      <c r="C667" s="44">
        <v>16</v>
      </c>
      <c r="D667" s="44">
        <v>1</v>
      </c>
      <c r="E667" s="44">
        <v>46200</v>
      </c>
      <c r="F667" s="44">
        <v>46</v>
      </c>
      <c r="G667" s="44">
        <v>18046</v>
      </c>
      <c r="H667" s="44">
        <v>56598</v>
      </c>
      <c r="I667" s="44">
        <f t="shared" si="6"/>
        <v>322472</v>
      </c>
    </row>
    <row r="668" spans="1:9" x14ac:dyDescent="0.2">
      <c r="A668" s="44">
        <v>91700174</v>
      </c>
      <c r="B668" s="44" t="s">
        <v>24</v>
      </c>
      <c r="C668" s="44">
        <v>17</v>
      </c>
      <c r="D668" s="44">
        <v>1</v>
      </c>
      <c r="E668" s="44">
        <v>49200</v>
      </c>
      <c r="F668" s="44">
        <v>46</v>
      </c>
      <c r="G668" s="44">
        <v>19218</v>
      </c>
      <c r="H668" s="44">
        <v>62916</v>
      </c>
      <c r="I668" s="44">
        <f t="shared" ref="I668:I731" si="7">H667+I667</f>
        <v>379070</v>
      </c>
    </row>
    <row r="669" spans="1:9" x14ac:dyDescent="0.2">
      <c r="A669" s="44">
        <v>91800174</v>
      </c>
      <c r="B669" s="44" t="s">
        <v>24</v>
      </c>
      <c r="C669" s="44">
        <v>18</v>
      </c>
      <c r="D669" s="44">
        <v>1</v>
      </c>
      <c r="E669" s="44">
        <v>52200</v>
      </c>
      <c r="F669" s="44">
        <v>46</v>
      </c>
      <c r="G669" s="44">
        <v>20389</v>
      </c>
      <c r="H669" s="44">
        <v>71867</v>
      </c>
      <c r="I669" s="44">
        <f t="shared" si="7"/>
        <v>441986</v>
      </c>
    </row>
    <row r="670" spans="1:9" x14ac:dyDescent="0.2">
      <c r="A670" s="44">
        <v>91900174</v>
      </c>
      <c r="B670" s="44" t="s">
        <v>24</v>
      </c>
      <c r="C670" s="44">
        <v>19</v>
      </c>
      <c r="D670" s="44">
        <v>1</v>
      </c>
      <c r="E670" s="44">
        <v>55200</v>
      </c>
      <c r="F670" s="44">
        <v>46</v>
      </c>
      <c r="G670" s="44">
        <v>21562</v>
      </c>
      <c r="H670" s="44">
        <v>80817</v>
      </c>
      <c r="I670" s="44">
        <f t="shared" si="7"/>
        <v>513853</v>
      </c>
    </row>
    <row r="671" spans="1:9" x14ac:dyDescent="0.2">
      <c r="A671" s="44">
        <v>92000174</v>
      </c>
      <c r="B671" s="44" t="s">
        <v>24</v>
      </c>
      <c r="C671" s="44">
        <v>20</v>
      </c>
      <c r="D671" s="44">
        <v>1</v>
      </c>
      <c r="E671" s="44">
        <v>58200</v>
      </c>
      <c r="F671" s="44">
        <v>46</v>
      </c>
      <c r="G671" s="44">
        <v>22734</v>
      </c>
      <c r="H671" s="44">
        <v>89768</v>
      </c>
      <c r="I671" s="44">
        <f t="shared" si="7"/>
        <v>594670</v>
      </c>
    </row>
    <row r="672" spans="1:9" x14ac:dyDescent="0.2">
      <c r="A672" s="44">
        <v>92100174</v>
      </c>
      <c r="B672" s="44" t="s">
        <v>24</v>
      </c>
      <c r="C672" s="44">
        <v>21</v>
      </c>
      <c r="D672" s="44">
        <v>1</v>
      </c>
      <c r="E672" s="44">
        <v>61200</v>
      </c>
      <c r="F672" s="44">
        <v>46</v>
      </c>
      <c r="G672" s="44">
        <v>23905</v>
      </c>
      <c r="H672" s="44">
        <v>98718</v>
      </c>
      <c r="I672" s="44">
        <f t="shared" si="7"/>
        <v>684438</v>
      </c>
    </row>
    <row r="673" spans="1:9" x14ac:dyDescent="0.2">
      <c r="A673" s="44">
        <v>92200174</v>
      </c>
      <c r="B673" s="44" t="s">
        <v>24</v>
      </c>
      <c r="C673" s="44">
        <v>22</v>
      </c>
      <c r="D673" s="44">
        <v>1</v>
      </c>
      <c r="E673" s="44">
        <v>64800</v>
      </c>
      <c r="F673" s="44">
        <v>46</v>
      </c>
      <c r="G673" s="44">
        <v>25312</v>
      </c>
      <c r="H673" s="44">
        <v>110828</v>
      </c>
      <c r="I673" s="44">
        <f t="shared" si="7"/>
        <v>783156</v>
      </c>
    </row>
    <row r="674" spans="1:9" x14ac:dyDescent="0.2">
      <c r="A674" s="44">
        <v>92300174</v>
      </c>
      <c r="B674" s="44" t="s">
        <v>24</v>
      </c>
      <c r="C674" s="44">
        <v>23</v>
      </c>
      <c r="D674" s="44">
        <v>1</v>
      </c>
      <c r="E674" s="44">
        <v>68400</v>
      </c>
      <c r="F674" s="44">
        <v>46</v>
      </c>
      <c r="G674" s="44">
        <v>26718</v>
      </c>
      <c r="H674" s="44">
        <v>122937</v>
      </c>
      <c r="I674" s="44">
        <f t="shared" si="7"/>
        <v>893984</v>
      </c>
    </row>
    <row r="675" spans="1:9" x14ac:dyDescent="0.2">
      <c r="A675" s="44">
        <v>92400174</v>
      </c>
      <c r="B675" s="44" t="s">
        <v>24</v>
      </c>
      <c r="C675" s="44">
        <v>24</v>
      </c>
      <c r="D675" s="44">
        <v>1</v>
      </c>
      <c r="E675" s="44">
        <v>72000</v>
      </c>
      <c r="F675" s="44">
        <v>46</v>
      </c>
      <c r="G675" s="44">
        <v>28125</v>
      </c>
      <c r="H675" s="44">
        <v>135047</v>
      </c>
      <c r="I675" s="44">
        <f t="shared" si="7"/>
        <v>1016921</v>
      </c>
    </row>
    <row r="676" spans="1:9" x14ac:dyDescent="0.2">
      <c r="A676" s="44">
        <v>92500174</v>
      </c>
      <c r="B676" s="44" t="s">
        <v>24</v>
      </c>
      <c r="C676" s="44">
        <v>25</v>
      </c>
      <c r="D676" s="44">
        <v>1</v>
      </c>
      <c r="E676" s="44">
        <v>75600</v>
      </c>
      <c r="F676" s="44">
        <v>46</v>
      </c>
      <c r="G676" s="44">
        <v>29530</v>
      </c>
      <c r="H676" s="44">
        <v>147156</v>
      </c>
      <c r="I676" s="44">
        <f t="shared" si="7"/>
        <v>1151968</v>
      </c>
    </row>
    <row r="677" spans="1:9" x14ac:dyDescent="0.2">
      <c r="A677" s="44">
        <v>92600174</v>
      </c>
      <c r="B677" s="44" t="s">
        <v>24</v>
      </c>
      <c r="C677" s="44">
        <v>26</v>
      </c>
      <c r="D677" s="44">
        <v>1</v>
      </c>
      <c r="E677" s="44">
        <v>79200</v>
      </c>
      <c r="F677" s="44">
        <v>46</v>
      </c>
      <c r="G677" s="44">
        <v>30937</v>
      </c>
      <c r="H677" s="44">
        <v>162951</v>
      </c>
      <c r="I677" s="44">
        <f t="shared" si="7"/>
        <v>1299124</v>
      </c>
    </row>
    <row r="678" spans="1:9" x14ac:dyDescent="0.2">
      <c r="A678" s="44">
        <v>92700174</v>
      </c>
      <c r="B678" s="44" t="s">
        <v>24</v>
      </c>
      <c r="C678" s="44">
        <v>27</v>
      </c>
      <c r="D678" s="44">
        <v>1</v>
      </c>
      <c r="E678" s="44">
        <v>83400</v>
      </c>
      <c r="F678" s="44">
        <v>46</v>
      </c>
      <c r="G678" s="44">
        <v>32577</v>
      </c>
      <c r="H678" s="44">
        <v>178746</v>
      </c>
      <c r="I678" s="44">
        <f t="shared" si="7"/>
        <v>1462075</v>
      </c>
    </row>
    <row r="679" spans="1:9" x14ac:dyDescent="0.2">
      <c r="A679" s="44">
        <v>92800174</v>
      </c>
      <c r="B679" s="44" t="s">
        <v>24</v>
      </c>
      <c r="C679" s="44">
        <v>28</v>
      </c>
      <c r="D679" s="44">
        <v>1</v>
      </c>
      <c r="E679" s="44">
        <v>87600</v>
      </c>
      <c r="F679" s="44">
        <v>46</v>
      </c>
      <c r="G679" s="44">
        <v>34218</v>
      </c>
      <c r="H679" s="44">
        <v>194541</v>
      </c>
      <c r="I679" s="44">
        <f t="shared" si="7"/>
        <v>1640821</v>
      </c>
    </row>
    <row r="680" spans="1:9" x14ac:dyDescent="0.2">
      <c r="A680" s="44">
        <v>92900174</v>
      </c>
      <c r="B680" s="44" t="s">
        <v>24</v>
      </c>
      <c r="C680" s="44">
        <v>29</v>
      </c>
      <c r="D680" s="44">
        <v>1</v>
      </c>
      <c r="E680" s="44">
        <v>91800</v>
      </c>
      <c r="F680" s="44">
        <v>46</v>
      </c>
      <c r="G680" s="44">
        <v>35859</v>
      </c>
      <c r="H680" s="44">
        <v>210336</v>
      </c>
      <c r="I680" s="44">
        <f t="shared" si="7"/>
        <v>1835362</v>
      </c>
    </row>
    <row r="681" spans="1:9" x14ac:dyDescent="0.2">
      <c r="A681" s="44">
        <v>93000174</v>
      </c>
      <c r="B681" s="44" t="s">
        <v>24</v>
      </c>
      <c r="C681" s="44">
        <v>30</v>
      </c>
      <c r="D681" s="44">
        <v>1</v>
      </c>
      <c r="E681" s="44">
        <v>96000</v>
      </c>
      <c r="F681" s="44">
        <v>46</v>
      </c>
      <c r="G681" s="44">
        <v>37500</v>
      </c>
      <c r="H681" s="44">
        <v>230343</v>
      </c>
      <c r="I681" s="44">
        <f t="shared" si="7"/>
        <v>2045698</v>
      </c>
    </row>
    <row r="682" spans="1:9" x14ac:dyDescent="0.2">
      <c r="A682" s="44">
        <v>93100174</v>
      </c>
      <c r="B682" s="44" t="s">
        <v>24</v>
      </c>
      <c r="C682" s="44">
        <v>31</v>
      </c>
      <c r="D682" s="44">
        <v>1</v>
      </c>
      <c r="E682" s="44">
        <v>100200</v>
      </c>
      <c r="F682" s="44">
        <v>46</v>
      </c>
      <c r="G682" s="44">
        <v>39139</v>
      </c>
      <c r="H682" s="44">
        <v>250350</v>
      </c>
      <c r="I682" s="44">
        <f t="shared" si="7"/>
        <v>2276041</v>
      </c>
    </row>
    <row r="683" spans="1:9" x14ac:dyDescent="0.2">
      <c r="A683" s="44">
        <v>93200174</v>
      </c>
      <c r="B683" s="44" t="s">
        <v>24</v>
      </c>
      <c r="C683" s="44">
        <v>32</v>
      </c>
      <c r="D683" s="44">
        <v>1</v>
      </c>
      <c r="E683" s="44">
        <v>105000</v>
      </c>
      <c r="F683" s="44">
        <v>46</v>
      </c>
      <c r="G683" s="44">
        <v>41014</v>
      </c>
      <c r="H683" s="44">
        <v>270357</v>
      </c>
      <c r="I683" s="44">
        <f t="shared" si="7"/>
        <v>2526391</v>
      </c>
    </row>
    <row r="684" spans="1:9" x14ac:dyDescent="0.2">
      <c r="A684" s="44">
        <v>93300174</v>
      </c>
      <c r="B684" s="44" t="s">
        <v>24</v>
      </c>
      <c r="C684" s="44">
        <v>33</v>
      </c>
      <c r="D684" s="44">
        <v>1</v>
      </c>
      <c r="E684" s="44">
        <v>109800</v>
      </c>
      <c r="F684" s="44">
        <v>46</v>
      </c>
      <c r="G684" s="44">
        <v>42889</v>
      </c>
      <c r="H684" s="44">
        <v>290364</v>
      </c>
      <c r="I684" s="44">
        <f t="shared" si="7"/>
        <v>2796748</v>
      </c>
    </row>
    <row r="685" spans="1:9" x14ac:dyDescent="0.2">
      <c r="A685" s="44">
        <v>93400174</v>
      </c>
      <c r="B685" s="44" t="s">
        <v>24</v>
      </c>
      <c r="C685" s="44">
        <v>34</v>
      </c>
      <c r="D685" s="44">
        <v>1</v>
      </c>
      <c r="E685" s="44">
        <v>114600</v>
      </c>
      <c r="F685" s="44">
        <v>46</v>
      </c>
      <c r="G685" s="44">
        <v>44764</v>
      </c>
      <c r="H685" s="44">
        <v>315110</v>
      </c>
      <c r="I685" s="44">
        <f t="shared" si="7"/>
        <v>3087112</v>
      </c>
    </row>
    <row r="686" spans="1:9" x14ac:dyDescent="0.2">
      <c r="A686" s="44">
        <v>93500174</v>
      </c>
      <c r="B686" s="44" t="s">
        <v>24</v>
      </c>
      <c r="C686" s="44">
        <v>35</v>
      </c>
      <c r="D686" s="44">
        <v>1</v>
      </c>
      <c r="E686" s="44">
        <v>119400</v>
      </c>
      <c r="F686" s="44">
        <v>46</v>
      </c>
      <c r="G686" s="44">
        <v>46639</v>
      </c>
      <c r="H686" s="44">
        <v>339855</v>
      </c>
      <c r="I686" s="44">
        <f t="shared" si="7"/>
        <v>3402222</v>
      </c>
    </row>
    <row r="687" spans="1:9" x14ac:dyDescent="0.2">
      <c r="A687" s="44">
        <v>93600174</v>
      </c>
      <c r="B687" s="44" t="s">
        <v>24</v>
      </c>
      <c r="C687" s="44">
        <v>36</v>
      </c>
      <c r="D687" s="44">
        <v>1</v>
      </c>
      <c r="E687" s="44">
        <v>124200</v>
      </c>
      <c r="F687" s="44">
        <v>46</v>
      </c>
      <c r="G687" s="44">
        <v>48514</v>
      </c>
      <c r="H687" s="44">
        <v>364601</v>
      </c>
      <c r="I687" s="44">
        <f t="shared" si="7"/>
        <v>3742077</v>
      </c>
    </row>
    <row r="688" spans="1:9" x14ac:dyDescent="0.2">
      <c r="A688" s="44">
        <v>93700174</v>
      </c>
      <c r="B688" s="44" t="s">
        <v>24</v>
      </c>
      <c r="C688" s="44">
        <v>37</v>
      </c>
      <c r="D688" s="44">
        <v>1</v>
      </c>
      <c r="E688" s="44">
        <v>129600</v>
      </c>
      <c r="F688" s="44">
        <v>46</v>
      </c>
      <c r="G688" s="44">
        <v>50625</v>
      </c>
      <c r="H688" s="44">
        <v>389346</v>
      </c>
      <c r="I688" s="44">
        <f t="shared" si="7"/>
        <v>4106678</v>
      </c>
    </row>
    <row r="689" spans="1:9" x14ac:dyDescent="0.2">
      <c r="A689" s="44">
        <v>93800174</v>
      </c>
      <c r="B689" s="44" t="s">
        <v>24</v>
      </c>
      <c r="C689" s="44">
        <v>38</v>
      </c>
      <c r="D689" s="44">
        <v>1</v>
      </c>
      <c r="E689" s="44">
        <v>135000</v>
      </c>
      <c r="F689" s="44">
        <v>46</v>
      </c>
      <c r="G689" s="44">
        <v>52734</v>
      </c>
      <c r="H689" s="44">
        <v>419357</v>
      </c>
      <c r="I689" s="44">
        <f t="shared" si="7"/>
        <v>4496024</v>
      </c>
    </row>
    <row r="690" spans="1:9" x14ac:dyDescent="0.2">
      <c r="A690" s="44">
        <v>93900174</v>
      </c>
      <c r="B690" s="44" t="s">
        <v>24</v>
      </c>
      <c r="C690" s="44">
        <v>39</v>
      </c>
      <c r="D690" s="44">
        <v>1</v>
      </c>
      <c r="E690" s="44">
        <v>140400</v>
      </c>
      <c r="F690" s="44">
        <v>46</v>
      </c>
      <c r="G690" s="44">
        <v>54843</v>
      </c>
      <c r="H690" s="44">
        <v>449367</v>
      </c>
      <c r="I690" s="44">
        <f t="shared" si="7"/>
        <v>4915381</v>
      </c>
    </row>
    <row r="691" spans="1:9" x14ac:dyDescent="0.2">
      <c r="A691" s="44">
        <v>94000174</v>
      </c>
      <c r="B691" s="44" t="s">
        <v>24</v>
      </c>
      <c r="C691" s="44">
        <v>40</v>
      </c>
      <c r="D691" s="44">
        <v>1</v>
      </c>
      <c r="E691" s="44">
        <v>145800</v>
      </c>
      <c r="F691" s="44">
        <v>46</v>
      </c>
      <c r="G691" s="44">
        <v>56952</v>
      </c>
      <c r="H691" s="44">
        <v>479378</v>
      </c>
      <c r="I691" s="44">
        <f t="shared" si="7"/>
        <v>5364748</v>
      </c>
    </row>
    <row r="692" spans="1:9" x14ac:dyDescent="0.2">
      <c r="A692" s="44">
        <v>94100174</v>
      </c>
      <c r="B692" s="44" t="s">
        <v>24</v>
      </c>
      <c r="C692" s="44">
        <v>41</v>
      </c>
      <c r="D692" s="44">
        <v>1</v>
      </c>
      <c r="E692" s="44">
        <v>151200</v>
      </c>
      <c r="F692" s="44">
        <v>46</v>
      </c>
      <c r="G692" s="44">
        <v>59062</v>
      </c>
      <c r="H692" s="44">
        <v>509388</v>
      </c>
      <c r="I692" s="44">
        <f t="shared" si="7"/>
        <v>5844126</v>
      </c>
    </row>
    <row r="693" spans="1:9" x14ac:dyDescent="0.2">
      <c r="A693" s="44">
        <v>94200174</v>
      </c>
      <c r="B693" s="44" t="s">
        <v>24</v>
      </c>
      <c r="C693" s="44">
        <v>42</v>
      </c>
      <c r="D693" s="44">
        <v>1</v>
      </c>
      <c r="E693" s="44">
        <v>157200</v>
      </c>
      <c r="F693" s="44">
        <v>46</v>
      </c>
      <c r="G693" s="44">
        <v>61405</v>
      </c>
      <c r="H693" s="44">
        <v>545190</v>
      </c>
      <c r="I693" s="44">
        <f t="shared" si="7"/>
        <v>6353514</v>
      </c>
    </row>
    <row r="694" spans="1:9" x14ac:dyDescent="0.2">
      <c r="A694" s="44">
        <v>94300174</v>
      </c>
      <c r="B694" s="44" t="s">
        <v>24</v>
      </c>
      <c r="C694" s="44">
        <v>43</v>
      </c>
      <c r="D694" s="44">
        <v>1</v>
      </c>
      <c r="E694" s="44">
        <v>163200</v>
      </c>
      <c r="F694" s="44">
        <v>46</v>
      </c>
      <c r="G694" s="44">
        <v>63750</v>
      </c>
      <c r="H694" s="44">
        <v>580992</v>
      </c>
      <c r="I694" s="44">
        <f t="shared" si="7"/>
        <v>6898704</v>
      </c>
    </row>
    <row r="695" spans="1:9" x14ac:dyDescent="0.2">
      <c r="A695" s="44">
        <v>94400174</v>
      </c>
      <c r="B695" s="44" t="s">
        <v>24</v>
      </c>
      <c r="C695" s="44">
        <v>44</v>
      </c>
      <c r="D695" s="44">
        <v>1</v>
      </c>
      <c r="E695" s="44">
        <v>169200</v>
      </c>
      <c r="F695" s="44">
        <v>46</v>
      </c>
      <c r="G695" s="44">
        <v>66093</v>
      </c>
      <c r="H695" s="44">
        <v>616794</v>
      </c>
      <c r="I695" s="44">
        <f t="shared" si="7"/>
        <v>7479696</v>
      </c>
    </row>
    <row r="696" spans="1:9" x14ac:dyDescent="0.2">
      <c r="A696" s="44">
        <v>94500174</v>
      </c>
      <c r="B696" s="44" t="s">
        <v>24</v>
      </c>
      <c r="C696" s="44">
        <v>45</v>
      </c>
      <c r="D696" s="44">
        <v>1</v>
      </c>
      <c r="E696" s="44">
        <v>175200</v>
      </c>
      <c r="F696" s="44">
        <v>46</v>
      </c>
      <c r="G696" s="44">
        <v>68437</v>
      </c>
      <c r="H696" s="44">
        <v>652596</v>
      </c>
      <c r="I696" s="44">
        <f t="shared" si="7"/>
        <v>8096490</v>
      </c>
    </row>
    <row r="697" spans="1:9" x14ac:dyDescent="0.2">
      <c r="A697" s="44">
        <v>94600174</v>
      </c>
      <c r="B697" s="44" t="s">
        <v>24</v>
      </c>
      <c r="C697" s="44">
        <v>46</v>
      </c>
      <c r="D697" s="44">
        <v>1</v>
      </c>
      <c r="E697" s="44">
        <v>181200</v>
      </c>
      <c r="F697" s="44">
        <v>46</v>
      </c>
      <c r="G697" s="44">
        <v>70780</v>
      </c>
      <c r="H697" s="44">
        <v>694716</v>
      </c>
      <c r="I697" s="44">
        <f t="shared" si="7"/>
        <v>8749086</v>
      </c>
    </row>
    <row r="698" spans="1:9" x14ac:dyDescent="0.2">
      <c r="A698" s="44">
        <v>94700174</v>
      </c>
      <c r="B698" s="44" t="s">
        <v>24</v>
      </c>
      <c r="C698" s="44">
        <v>47</v>
      </c>
      <c r="D698" s="44">
        <v>1</v>
      </c>
      <c r="E698" s="44">
        <v>187800</v>
      </c>
      <c r="F698" s="44">
        <v>46</v>
      </c>
      <c r="G698" s="44">
        <v>73359</v>
      </c>
      <c r="H698" s="44">
        <v>736836</v>
      </c>
      <c r="I698" s="44">
        <f t="shared" si="7"/>
        <v>9443802</v>
      </c>
    </row>
    <row r="699" spans="1:9" x14ac:dyDescent="0.2">
      <c r="A699" s="44">
        <v>94800174</v>
      </c>
      <c r="B699" s="44" t="s">
        <v>24</v>
      </c>
      <c r="C699" s="44">
        <v>48</v>
      </c>
      <c r="D699" s="44">
        <v>1</v>
      </c>
      <c r="E699" s="44">
        <v>194400</v>
      </c>
      <c r="F699" s="44">
        <v>46</v>
      </c>
      <c r="G699" s="44">
        <v>75937</v>
      </c>
      <c r="H699" s="44">
        <v>778956</v>
      </c>
      <c r="I699" s="44">
        <f t="shared" si="7"/>
        <v>10180638</v>
      </c>
    </row>
    <row r="700" spans="1:9" x14ac:dyDescent="0.2">
      <c r="A700" s="44">
        <v>94900174</v>
      </c>
      <c r="B700" s="44" t="s">
        <v>24</v>
      </c>
      <c r="C700" s="44">
        <v>49</v>
      </c>
      <c r="D700" s="44">
        <v>1</v>
      </c>
      <c r="E700" s="44">
        <v>201000</v>
      </c>
      <c r="F700" s="44">
        <v>46</v>
      </c>
      <c r="G700" s="44">
        <v>78514</v>
      </c>
      <c r="H700" s="44">
        <v>821076</v>
      </c>
      <c r="I700" s="44">
        <f t="shared" si="7"/>
        <v>10959594</v>
      </c>
    </row>
    <row r="701" spans="1:9" x14ac:dyDescent="0.2">
      <c r="A701" s="44">
        <v>95000174</v>
      </c>
      <c r="B701" s="44" t="s">
        <v>24</v>
      </c>
      <c r="C701" s="44">
        <v>50</v>
      </c>
      <c r="D701" s="44">
        <v>1</v>
      </c>
      <c r="E701" s="44">
        <v>207600</v>
      </c>
      <c r="F701" s="44">
        <v>46</v>
      </c>
      <c r="G701" s="44">
        <v>81093</v>
      </c>
      <c r="H701" s="44">
        <v>870041</v>
      </c>
      <c r="I701" s="44">
        <f t="shared" si="7"/>
        <v>11780670</v>
      </c>
    </row>
    <row r="702" spans="1:9" x14ac:dyDescent="0.2">
      <c r="A702" s="44">
        <v>90100175</v>
      </c>
      <c r="B702" s="44" t="s">
        <v>24</v>
      </c>
      <c r="C702" s="44">
        <v>1</v>
      </c>
      <c r="D702" s="44">
        <v>1</v>
      </c>
      <c r="E702" s="44">
        <v>28800</v>
      </c>
      <c r="F702" s="44">
        <v>46</v>
      </c>
      <c r="G702" s="44">
        <v>11250</v>
      </c>
      <c r="H702" s="44">
        <v>5133</v>
      </c>
      <c r="I702" s="44">
        <v>0</v>
      </c>
    </row>
    <row r="703" spans="1:9" x14ac:dyDescent="0.2">
      <c r="A703" s="44">
        <v>90200175</v>
      </c>
      <c r="B703" s="44" t="s">
        <v>24</v>
      </c>
      <c r="C703" s="44">
        <v>2</v>
      </c>
      <c r="D703" s="44">
        <v>1</v>
      </c>
      <c r="E703" s="44">
        <v>30600</v>
      </c>
      <c r="F703" s="44">
        <v>46</v>
      </c>
      <c r="G703" s="44">
        <v>11952</v>
      </c>
      <c r="H703" s="44">
        <v>7186</v>
      </c>
      <c r="I703" s="44">
        <f t="shared" si="7"/>
        <v>5133</v>
      </c>
    </row>
    <row r="704" spans="1:9" x14ac:dyDescent="0.2">
      <c r="A704" s="44">
        <v>90300175</v>
      </c>
      <c r="B704" s="44" t="s">
        <v>24</v>
      </c>
      <c r="C704" s="44">
        <v>3</v>
      </c>
      <c r="D704" s="44">
        <v>1</v>
      </c>
      <c r="E704" s="44">
        <v>32400</v>
      </c>
      <c r="F704" s="44">
        <v>46</v>
      </c>
      <c r="G704" s="44">
        <v>12655</v>
      </c>
      <c r="H704" s="44">
        <v>9240</v>
      </c>
      <c r="I704" s="44">
        <f t="shared" si="7"/>
        <v>12319</v>
      </c>
    </row>
    <row r="705" spans="1:9" x14ac:dyDescent="0.2">
      <c r="A705" s="44">
        <v>90400175</v>
      </c>
      <c r="B705" s="44" t="s">
        <v>24</v>
      </c>
      <c r="C705" s="44">
        <v>4</v>
      </c>
      <c r="D705" s="44">
        <v>1</v>
      </c>
      <c r="E705" s="44">
        <v>34200</v>
      </c>
      <c r="F705" s="44">
        <v>46</v>
      </c>
      <c r="G705" s="44">
        <v>13359</v>
      </c>
      <c r="H705" s="44">
        <v>11293</v>
      </c>
      <c r="I705" s="44">
        <f t="shared" si="7"/>
        <v>21559</v>
      </c>
    </row>
    <row r="706" spans="1:9" x14ac:dyDescent="0.2">
      <c r="A706" s="44">
        <v>90500175</v>
      </c>
      <c r="B706" s="44" t="s">
        <v>24</v>
      </c>
      <c r="C706" s="44">
        <v>5</v>
      </c>
      <c r="D706" s="44">
        <v>1</v>
      </c>
      <c r="E706" s="44">
        <v>36000</v>
      </c>
      <c r="F706" s="44">
        <v>46</v>
      </c>
      <c r="G706" s="44">
        <v>14062</v>
      </c>
      <c r="H706" s="44">
        <v>13346</v>
      </c>
      <c r="I706" s="44">
        <f t="shared" si="7"/>
        <v>32852</v>
      </c>
    </row>
    <row r="707" spans="1:9" x14ac:dyDescent="0.2">
      <c r="A707" s="44">
        <v>90600175</v>
      </c>
      <c r="B707" s="44" t="s">
        <v>24</v>
      </c>
      <c r="C707" s="44">
        <v>6</v>
      </c>
      <c r="D707" s="44">
        <v>1</v>
      </c>
      <c r="E707" s="44">
        <v>37800</v>
      </c>
      <c r="F707" s="44">
        <v>46</v>
      </c>
      <c r="G707" s="44">
        <v>14764</v>
      </c>
      <c r="H707" s="44">
        <v>16769</v>
      </c>
      <c r="I707" s="44">
        <f t="shared" si="7"/>
        <v>46198</v>
      </c>
    </row>
    <row r="708" spans="1:9" x14ac:dyDescent="0.2">
      <c r="A708" s="44">
        <v>90700175</v>
      </c>
      <c r="B708" s="44" t="s">
        <v>24</v>
      </c>
      <c r="C708" s="44">
        <v>7</v>
      </c>
      <c r="D708" s="44">
        <v>1</v>
      </c>
      <c r="E708" s="44">
        <v>40500</v>
      </c>
      <c r="F708" s="44">
        <v>46</v>
      </c>
      <c r="G708" s="44">
        <v>15819</v>
      </c>
      <c r="H708" s="44">
        <v>20191</v>
      </c>
      <c r="I708" s="44">
        <f t="shared" si="7"/>
        <v>62967</v>
      </c>
    </row>
    <row r="709" spans="1:9" x14ac:dyDescent="0.2">
      <c r="A709" s="44">
        <v>90800175</v>
      </c>
      <c r="B709" s="44" t="s">
        <v>24</v>
      </c>
      <c r="C709" s="44">
        <v>8</v>
      </c>
      <c r="D709" s="44">
        <v>1</v>
      </c>
      <c r="E709" s="44">
        <v>43200</v>
      </c>
      <c r="F709" s="44">
        <v>46</v>
      </c>
      <c r="G709" s="44">
        <v>16875</v>
      </c>
      <c r="H709" s="44">
        <v>23613</v>
      </c>
      <c r="I709" s="44">
        <f t="shared" si="7"/>
        <v>83158</v>
      </c>
    </row>
    <row r="710" spans="1:9" x14ac:dyDescent="0.2">
      <c r="A710" s="44">
        <v>90900175</v>
      </c>
      <c r="B710" s="44" t="s">
        <v>24</v>
      </c>
      <c r="C710" s="44">
        <v>9</v>
      </c>
      <c r="D710" s="44">
        <v>1</v>
      </c>
      <c r="E710" s="44">
        <v>45900</v>
      </c>
      <c r="F710" s="44">
        <v>46</v>
      </c>
      <c r="G710" s="44">
        <v>17929</v>
      </c>
      <c r="H710" s="44">
        <v>27035</v>
      </c>
      <c r="I710" s="44">
        <f t="shared" si="7"/>
        <v>106771</v>
      </c>
    </row>
    <row r="711" spans="1:9" x14ac:dyDescent="0.2">
      <c r="A711" s="44">
        <v>91000175</v>
      </c>
      <c r="B711" s="44" t="s">
        <v>24</v>
      </c>
      <c r="C711" s="44">
        <v>10</v>
      </c>
      <c r="D711" s="44">
        <v>1</v>
      </c>
      <c r="E711" s="44">
        <v>48600</v>
      </c>
      <c r="F711" s="44">
        <v>46</v>
      </c>
      <c r="G711" s="44">
        <v>18984</v>
      </c>
      <c r="H711" s="44">
        <v>32511</v>
      </c>
      <c r="I711" s="44">
        <f t="shared" si="7"/>
        <v>133806</v>
      </c>
    </row>
    <row r="712" spans="1:9" x14ac:dyDescent="0.2">
      <c r="A712" s="44">
        <v>91100175</v>
      </c>
      <c r="B712" s="44" t="s">
        <v>24</v>
      </c>
      <c r="C712" s="44">
        <v>11</v>
      </c>
      <c r="D712" s="44">
        <v>1</v>
      </c>
      <c r="E712" s="44">
        <v>51300</v>
      </c>
      <c r="F712" s="44">
        <v>46</v>
      </c>
      <c r="G712" s="44">
        <v>20038</v>
      </c>
      <c r="H712" s="44">
        <v>37986</v>
      </c>
      <c r="I712" s="44">
        <f t="shared" si="7"/>
        <v>166317</v>
      </c>
    </row>
    <row r="713" spans="1:9" x14ac:dyDescent="0.2">
      <c r="A713" s="44">
        <v>91200175</v>
      </c>
      <c r="B713" s="44" t="s">
        <v>24</v>
      </c>
      <c r="C713" s="44">
        <v>12</v>
      </c>
      <c r="D713" s="44">
        <v>1</v>
      </c>
      <c r="E713" s="44">
        <v>54900</v>
      </c>
      <c r="F713" s="44">
        <v>46</v>
      </c>
      <c r="G713" s="44">
        <v>21444</v>
      </c>
      <c r="H713" s="44">
        <v>43462</v>
      </c>
      <c r="I713" s="44">
        <f t="shared" si="7"/>
        <v>204303</v>
      </c>
    </row>
    <row r="714" spans="1:9" x14ac:dyDescent="0.2">
      <c r="A714" s="44">
        <v>91300175</v>
      </c>
      <c r="B714" s="44" t="s">
        <v>24</v>
      </c>
      <c r="C714" s="44">
        <v>13</v>
      </c>
      <c r="D714" s="44">
        <v>1</v>
      </c>
      <c r="E714" s="44">
        <v>58500</v>
      </c>
      <c r="F714" s="44">
        <v>46</v>
      </c>
      <c r="G714" s="44">
        <v>22851</v>
      </c>
      <c r="H714" s="44">
        <v>48938</v>
      </c>
      <c r="I714" s="44">
        <f t="shared" si="7"/>
        <v>247765</v>
      </c>
    </row>
    <row r="715" spans="1:9" x14ac:dyDescent="0.2">
      <c r="A715" s="44">
        <v>91400175</v>
      </c>
      <c r="B715" s="44" t="s">
        <v>24</v>
      </c>
      <c r="C715" s="44">
        <v>14</v>
      </c>
      <c r="D715" s="44">
        <v>1</v>
      </c>
      <c r="E715" s="44">
        <v>62100</v>
      </c>
      <c r="F715" s="44">
        <v>46</v>
      </c>
      <c r="G715" s="44">
        <v>24256</v>
      </c>
      <c r="H715" s="44">
        <v>57151</v>
      </c>
      <c r="I715" s="44">
        <f t="shared" si="7"/>
        <v>296703</v>
      </c>
    </row>
    <row r="716" spans="1:9" x14ac:dyDescent="0.2">
      <c r="A716" s="44">
        <v>91500175</v>
      </c>
      <c r="B716" s="44" t="s">
        <v>24</v>
      </c>
      <c r="C716" s="44">
        <v>15</v>
      </c>
      <c r="D716" s="44">
        <v>1</v>
      </c>
      <c r="E716" s="44">
        <v>65700</v>
      </c>
      <c r="F716" s="44">
        <v>46</v>
      </c>
      <c r="G716" s="44">
        <v>25663</v>
      </c>
      <c r="H716" s="44">
        <v>65364</v>
      </c>
      <c r="I716" s="44">
        <f t="shared" si="7"/>
        <v>353854</v>
      </c>
    </row>
    <row r="717" spans="1:9" x14ac:dyDescent="0.2">
      <c r="A717" s="44">
        <v>91600175</v>
      </c>
      <c r="B717" s="44" t="s">
        <v>24</v>
      </c>
      <c r="C717" s="44">
        <v>16</v>
      </c>
      <c r="D717" s="44">
        <v>1</v>
      </c>
      <c r="E717" s="44">
        <v>69300</v>
      </c>
      <c r="F717" s="44">
        <v>46</v>
      </c>
      <c r="G717" s="44">
        <v>27069</v>
      </c>
      <c r="H717" s="44">
        <v>73578</v>
      </c>
      <c r="I717" s="44">
        <f t="shared" si="7"/>
        <v>419218</v>
      </c>
    </row>
    <row r="718" spans="1:9" x14ac:dyDescent="0.2">
      <c r="A718" s="44">
        <v>91700175</v>
      </c>
      <c r="B718" s="44" t="s">
        <v>24</v>
      </c>
      <c r="C718" s="44">
        <v>17</v>
      </c>
      <c r="D718" s="44">
        <v>1</v>
      </c>
      <c r="E718" s="44">
        <v>73800</v>
      </c>
      <c r="F718" s="44">
        <v>46</v>
      </c>
      <c r="G718" s="44">
        <v>28827</v>
      </c>
      <c r="H718" s="44">
        <v>81791</v>
      </c>
      <c r="I718" s="44">
        <f t="shared" si="7"/>
        <v>492796</v>
      </c>
    </row>
    <row r="719" spans="1:9" x14ac:dyDescent="0.2">
      <c r="A719" s="44">
        <v>91800175</v>
      </c>
      <c r="B719" s="44" t="s">
        <v>24</v>
      </c>
      <c r="C719" s="44">
        <v>18</v>
      </c>
      <c r="D719" s="44">
        <v>1</v>
      </c>
      <c r="E719" s="44">
        <v>78300</v>
      </c>
      <c r="F719" s="44">
        <v>46</v>
      </c>
      <c r="G719" s="44">
        <v>30585</v>
      </c>
      <c r="H719" s="44">
        <v>93427</v>
      </c>
      <c r="I719" s="44">
        <f t="shared" si="7"/>
        <v>574587</v>
      </c>
    </row>
    <row r="720" spans="1:9" x14ac:dyDescent="0.2">
      <c r="A720" s="44">
        <v>91900175</v>
      </c>
      <c r="B720" s="44" t="s">
        <v>24</v>
      </c>
      <c r="C720" s="44">
        <v>19</v>
      </c>
      <c r="D720" s="44">
        <v>1</v>
      </c>
      <c r="E720" s="44">
        <v>82800</v>
      </c>
      <c r="F720" s="44">
        <v>46</v>
      </c>
      <c r="G720" s="44">
        <v>32343</v>
      </c>
      <c r="H720" s="44">
        <v>105063</v>
      </c>
      <c r="I720" s="44">
        <f t="shared" si="7"/>
        <v>668014</v>
      </c>
    </row>
    <row r="721" spans="1:9" x14ac:dyDescent="0.2">
      <c r="A721" s="44">
        <v>92000175</v>
      </c>
      <c r="B721" s="44" t="s">
        <v>24</v>
      </c>
      <c r="C721" s="44">
        <v>20</v>
      </c>
      <c r="D721" s="44">
        <v>1</v>
      </c>
      <c r="E721" s="44">
        <v>87300</v>
      </c>
      <c r="F721" s="44">
        <v>46</v>
      </c>
      <c r="G721" s="44">
        <v>34101</v>
      </c>
      <c r="H721" s="44">
        <v>116698</v>
      </c>
      <c r="I721" s="44">
        <f t="shared" si="7"/>
        <v>773077</v>
      </c>
    </row>
    <row r="722" spans="1:9" x14ac:dyDescent="0.2">
      <c r="A722" s="44">
        <v>92100175</v>
      </c>
      <c r="B722" s="44" t="s">
        <v>24</v>
      </c>
      <c r="C722" s="44">
        <v>21</v>
      </c>
      <c r="D722" s="44">
        <v>1</v>
      </c>
      <c r="E722" s="44">
        <v>91800</v>
      </c>
      <c r="F722" s="44">
        <v>46</v>
      </c>
      <c r="G722" s="44">
        <v>35859</v>
      </c>
      <c r="H722" s="44">
        <v>128334</v>
      </c>
      <c r="I722" s="44">
        <f t="shared" si="7"/>
        <v>889775</v>
      </c>
    </row>
    <row r="723" spans="1:9" x14ac:dyDescent="0.2">
      <c r="A723" s="44">
        <v>92200175</v>
      </c>
      <c r="B723" s="44" t="s">
        <v>24</v>
      </c>
      <c r="C723" s="44">
        <v>22</v>
      </c>
      <c r="D723" s="44">
        <v>1</v>
      </c>
      <c r="E723" s="44">
        <v>97200</v>
      </c>
      <c r="F723" s="44">
        <v>46</v>
      </c>
      <c r="G723" s="44">
        <v>37968</v>
      </c>
      <c r="H723" s="44">
        <v>144076</v>
      </c>
      <c r="I723" s="44">
        <f t="shared" si="7"/>
        <v>1018109</v>
      </c>
    </row>
    <row r="724" spans="1:9" x14ac:dyDescent="0.2">
      <c r="A724" s="44">
        <v>92300175</v>
      </c>
      <c r="B724" s="44" t="s">
        <v>24</v>
      </c>
      <c r="C724" s="44">
        <v>23</v>
      </c>
      <c r="D724" s="44">
        <v>1</v>
      </c>
      <c r="E724" s="44">
        <v>102600</v>
      </c>
      <c r="F724" s="44">
        <v>46</v>
      </c>
      <c r="G724" s="44">
        <v>40077</v>
      </c>
      <c r="H724" s="44">
        <v>159819</v>
      </c>
      <c r="I724" s="44">
        <f t="shared" si="7"/>
        <v>1162185</v>
      </c>
    </row>
    <row r="725" spans="1:9" x14ac:dyDescent="0.2">
      <c r="A725" s="44">
        <v>92400175</v>
      </c>
      <c r="B725" s="44" t="s">
        <v>24</v>
      </c>
      <c r="C725" s="44">
        <v>24</v>
      </c>
      <c r="D725" s="44">
        <v>1</v>
      </c>
      <c r="E725" s="44">
        <v>108000</v>
      </c>
      <c r="F725" s="44">
        <v>46</v>
      </c>
      <c r="G725" s="44">
        <v>42187</v>
      </c>
      <c r="H725" s="44">
        <v>175561</v>
      </c>
      <c r="I725" s="44">
        <f t="shared" si="7"/>
        <v>1322004</v>
      </c>
    </row>
    <row r="726" spans="1:9" x14ac:dyDescent="0.2">
      <c r="A726" s="44">
        <v>92500175</v>
      </c>
      <c r="B726" s="44" t="s">
        <v>24</v>
      </c>
      <c r="C726" s="44">
        <v>25</v>
      </c>
      <c r="D726" s="44">
        <v>1</v>
      </c>
      <c r="E726" s="44">
        <v>113400</v>
      </c>
      <c r="F726" s="44">
        <v>46</v>
      </c>
      <c r="G726" s="44">
        <v>44296</v>
      </c>
      <c r="H726" s="44">
        <v>191303</v>
      </c>
      <c r="I726" s="44">
        <f t="shared" si="7"/>
        <v>1497565</v>
      </c>
    </row>
    <row r="727" spans="1:9" x14ac:dyDescent="0.2">
      <c r="A727" s="44">
        <v>92600175</v>
      </c>
      <c r="B727" s="44" t="s">
        <v>24</v>
      </c>
      <c r="C727" s="44">
        <v>26</v>
      </c>
      <c r="D727" s="44">
        <v>1</v>
      </c>
      <c r="E727" s="44">
        <v>118800</v>
      </c>
      <c r="F727" s="44">
        <v>46</v>
      </c>
      <c r="G727" s="44">
        <v>46405</v>
      </c>
      <c r="H727" s="44">
        <v>211837</v>
      </c>
      <c r="I727" s="44">
        <f t="shared" si="7"/>
        <v>1688868</v>
      </c>
    </row>
    <row r="728" spans="1:9" x14ac:dyDescent="0.2">
      <c r="A728" s="44">
        <v>92700175</v>
      </c>
      <c r="B728" s="44" t="s">
        <v>24</v>
      </c>
      <c r="C728" s="44">
        <v>27</v>
      </c>
      <c r="D728" s="44">
        <v>1</v>
      </c>
      <c r="E728" s="44">
        <v>125100</v>
      </c>
      <c r="F728" s="44">
        <v>46</v>
      </c>
      <c r="G728" s="44">
        <v>48867</v>
      </c>
      <c r="H728" s="44">
        <v>232370</v>
      </c>
      <c r="I728" s="44">
        <f t="shared" si="7"/>
        <v>1900705</v>
      </c>
    </row>
    <row r="729" spans="1:9" x14ac:dyDescent="0.2">
      <c r="A729" s="44">
        <v>92800175</v>
      </c>
      <c r="B729" s="44" t="s">
        <v>24</v>
      </c>
      <c r="C729" s="44">
        <v>28</v>
      </c>
      <c r="D729" s="44">
        <v>1</v>
      </c>
      <c r="E729" s="44">
        <v>131400</v>
      </c>
      <c r="F729" s="44">
        <v>46</v>
      </c>
      <c r="G729" s="44">
        <v>51327</v>
      </c>
      <c r="H729" s="44">
        <v>252904</v>
      </c>
      <c r="I729" s="44">
        <f t="shared" si="7"/>
        <v>2133075</v>
      </c>
    </row>
    <row r="730" spans="1:9" x14ac:dyDescent="0.2">
      <c r="A730" s="44">
        <v>92900175</v>
      </c>
      <c r="B730" s="44" t="s">
        <v>24</v>
      </c>
      <c r="C730" s="44">
        <v>29</v>
      </c>
      <c r="D730" s="44">
        <v>1</v>
      </c>
      <c r="E730" s="44">
        <v>137700</v>
      </c>
      <c r="F730" s="44">
        <v>46</v>
      </c>
      <c r="G730" s="44">
        <v>53788</v>
      </c>
      <c r="H730" s="44">
        <v>273437</v>
      </c>
      <c r="I730" s="44">
        <f t="shared" si="7"/>
        <v>2385979</v>
      </c>
    </row>
    <row r="731" spans="1:9" x14ac:dyDescent="0.2">
      <c r="A731" s="44">
        <v>93000175</v>
      </c>
      <c r="B731" s="44" t="s">
        <v>24</v>
      </c>
      <c r="C731" s="44">
        <v>30</v>
      </c>
      <c r="D731" s="44">
        <v>1</v>
      </c>
      <c r="E731" s="44">
        <v>144000</v>
      </c>
      <c r="F731" s="44">
        <v>46</v>
      </c>
      <c r="G731" s="44">
        <v>56250</v>
      </c>
      <c r="H731" s="44">
        <v>299446</v>
      </c>
      <c r="I731" s="44">
        <f t="shared" si="7"/>
        <v>2659416</v>
      </c>
    </row>
    <row r="732" spans="1:9" x14ac:dyDescent="0.2">
      <c r="A732" s="44">
        <v>93100175</v>
      </c>
      <c r="B732" s="44" t="s">
        <v>24</v>
      </c>
      <c r="C732" s="44">
        <v>31</v>
      </c>
      <c r="D732" s="44">
        <v>1</v>
      </c>
      <c r="E732" s="44">
        <v>150300</v>
      </c>
      <c r="F732" s="44">
        <v>46</v>
      </c>
      <c r="G732" s="44">
        <v>58710</v>
      </c>
      <c r="H732" s="44">
        <v>325455</v>
      </c>
      <c r="I732" s="44">
        <f t="shared" ref="I732:I795" si="8">H731+I731</f>
        <v>2958862</v>
      </c>
    </row>
    <row r="733" spans="1:9" x14ac:dyDescent="0.2">
      <c r="A733" s="44">
        <v>93200175</v>
      </c>
      <c r="B733" s="44" t="s">
        <v>24</v>
      </c>
      <c r="C733" s="44">
        <v>32</v>
      </c>
      <c r="D733" s="44">
        <v>1</v>
      </c>
      <c r="E733" s="44">
        <v>157500</v>
      </c>
      <c r="F733" s="44">
        <v>46</v>
      </c>
      <c r="G733" s="44">
        <v>61522</v>
      </c>
      <c r="H733" s="44">
        <v>351465</v>
      </c>
      <c r="I733" s="44">
        <f t="shared" si="8"/>
        <v>3284317</v>
      </c>
    </row>
    <row r="734" spans="1:9" x14ac:dyDescent="0.2">
      <c r="A734" s="44">
        <v>93300175</v>
      </c>
      <c r="B734" s="44" t="s">
        <v>24</v>
      </c>
      <c r="C734" s="44">
        <v>33</v>
      </c>
      <c r="D734" s="44">
        <v>1</v>
      </c>
      <c r="E734" s="44">
        <v>164700</v>
      </c>
      <c r="F734" s="44">
        <v>46</v>
      </c>
      <c r="G734" s="44">
        <v>64335</v>
      </c>
      <c r="H734" s="44">
        <v>377474</v>
      </c>
      <c r="I734" s="44">
        <f t="shared" si="8"/>
        <v>3635782</v>
      </c>
    </row>
    <row r="735" spans="1:9" x14ac:dyDescent="0.2">
      <c r="A735" s="44">
        <v>93400175</v>
      </c>
      <c r="B735" s="44" t="s">
        <v>24</v>
      </c>
      <c r="C735" s="44">
        <v>34</v>
      </c>
      <c r="D735" s="44">
        <v>1</v>
      </c>
      <c r="E735" s="44">
        <v>171900</v>
      </c>
      <c r="F735" s="44">
        <v>46</v>
      </c>
      <c r="G735" s="44">
        <v>67147</v>
      </c>
      <c r="H735" s="44">
        <v>409643</v>
      </c>
      <c r="I735" s="44">
        <f t="shared" si="8"/>
        <v>4013256</v>
      </c>
    </row>
    <row r="736" spans="1:9" x14ac:dyDescent="0.2">
      <c r="A736" s="44">
        <v>93500175</v>
      </c>
      <c r="B736" s="44" t="s">
        <v>24</v>
      </c>
      <c r="C736" s="44">
        <v>35</v>
      </c>
      <c r="D736" s="44">
        <v>1</v>
      </c>
      <c r="E736" s="44">
        <v>179100</v>
      </c>
      <c r="F736" s="44">
        <v>46</v>
      </c>
      <c r="G736" s="44">
        <v>69960</v>
      </c>
      <c r="H736" s="44">
        <v>441812</v>
      </c>
      <c r="I736" s="44">
        <f t="shared" si="8"/>
        <v>4422899</v>
      </c>
    </row>
    <row r="737" spans="1:9" x14ac:dyDescent="0.2">
      <c r="A737" s="44">
        <v>93600175</v>
      </c>
      <c r="B737" s="44" t="s">
        <v>24</v>
      </c>
      <c r="C737" s="44">
        <v>36</v>
      </c>
      <c r="D737" s="44">
        <v>1</v>
      </c>
      <c r="E737" s="44">
        <v>186300</v>
      </c>
      <c r="F737" s="44">
        <v>46</v>
      </c>
      <c r="G737" s="44">
        <v>72772</v>
      </c>
      <c r="H737" s="44">
        <v>473981</v>
      </c>
      <c r="I737" s="44">
        <f t="shared" si="8"/>
        <v>4864711</v>
      </c>
    </row>
    <row r="738" spans="1:9" x14ac:dyDescent="0.2">
      <c r="A738" s="44">
        <v>93700175</v>
      </c>
      <c r="B738" s="44" t="s">
        <v>24</v>
      </c>
      <c r="C738" s="44">
        <v>37</v>
      </c>
      <c r="D738" s="44">
        <v>1</v>
      </c>
      <c r="E738" s="44">
        <v>194400</v>
      </c>
      <c r="F738" s="44">
        <v>46</v>
      </c>
      <c r="G738" s="44">
        <v>75937</v>
      </c>
      <c r="H738" s="44">
        <v>506150</v>
      </c>
      <c r="I738" s="44">
        <f t="shared" si="8"/>
        <v>5338692</v>
      </c>
    </row>
    <row r="739" spans="1:9" x14ac:dyDescent="0.2">
      <c r="A739" s="44">
        <v>93800175</v>
      </c>
      <c r="B739" s="44" t="s">
        <v>24</v>
      </c>
      <c r="C739" s="44">
        <v>38</v>
      </c>
      <c r="D739" s="44">
        <v>1</v>
      </c>
      <c r="E739" s="44">
        <v>202500</v>
      </c>
      <c r="F739" s="44">
        <v>46</v>
      </c>
      <c r="G739" s="44">
        <v>79101</v>
      </c>
      <c r="H739" s="44">
        <v>545164</v>
      </c>
      <c r="I739" s="44">
        <f t="shared" si="8"/>
        <v>5844842</v>
      </c>
    </row>
    <row r="740" spans="1:9" x14ac:dyDescent="0.2">
      <c r="A740" s="44">
        <v>93900175</v>
      </c>
      <c r="B740" s="44" t="s">
        <v>24</v>
      </c>
      <c r="C740" s="44">
        <v>39</v>
      </c>
      <c r="D740" s="44">
        <v>1</v>
      </c>
      <c r="E740" s="44">
        <v>210600</v>
      </c>
      <c r="F740" s="44">
        <v>46</v>
      </c>
      <c r="G740" s="44">
        <v>82264</v>
      </c>
      <c r="H740" s="44">
        <v>584178</v>
      </c>
      <c r="I740" s="44">
        <f t="shared" si="8"/>
        <v>6390006</v>
      </c>
    </row>
    <row r="741" spans="1:9" x14ac:dyDescent="0.2">
      <c r="A741" s="44">
        <v>94000175</v>
      </c>
      <c r="B741" s="44" t="s">
        <v>24</v>
      </c>
      <c r="C741" s="44">
        <v>40</v>
      </c>
      <c r="D741" s="44">
        <v>1</v>
      </c>
      <c r="E741" s="44">
        <v>218700</v>
      </c>
      <c r="F741" s="44">
        <v>46</v>
      </c>
      <c r="G741" s="44">
        <v>85429</v>
      </c>
      <c r="H741" s="44">
        <v>623191</v>
      </c>
      <c r="I741" s="44">
        <f t="shared" si="8"/>
        <v>6974184</v>
      </c>
    </row>
    <row r="742" spans="1:9" x14ac:dyDescent="0.2">
      <c r="A742" s="44">
        <v>94100175</v>
      </c>
      <c r="B742" s="44" t="s">
        <v>24</v>
      </c>
      <c r="C742" s="44">
        <v>41</v>
      </c>
      <c r="D742" s="44">
        <v>1</v>
      </c>
      <c r="E742" s="44">
        <v>226800</v>
      </c>
      <c r="F742" s="44">
        <v>46</v>
      </c>
      <c r="G742" s="44">
        <v>88593</v>
      </c>
      <c r="H742" s="44">
        <v>662205</v>
      </c>
      <c r="I742" s="44">
        <f t="shared" si="8"/>
        <v>7597375</v>
      </c>
    </row>
    <row r="743" spans="1:9" x14ac:dyDescent="0.2">
      <c r="A743" s="44">
        <v>94200175</v>
      </c>
      <c r="B743" s="44" t="s">
        <v>24</v>
      </c>
      <c r="C743" s="44">
        <v>42</v>
      </c>
      <c r="D743" s="44">
        <v>1</v>
      </c>
      <c r="E743" s="44">
        <v>235800</v>
      </c>
      <c r="F743" s="44">
        <v>46</v>
      </c>
      <c r="G743" s="44">
        <v>92109</v>
      </c>
      <c r="H743" s="44">
        <v>708747</v>
      </c>
      <c r="I743" s="44">
        <f t="shared" si="8"/>
        <v>8259580</v>
      </c>
    </row>
    <row r="744" spans="1:9" x14ac:dyDescent="0.2">
      <c r="A744" s="44">
        <v>94300175</v>
      </c>
      <c r="B744" s="44" t="s">
        <v>24</v>
      </c>
      <c r="C744" s="44">
        <v>43</v>
      </c>
      <c r="D744" s="44">
        <v>1</v>
      </c>
      <c r="E744" s="44">
        <v>244800</v>
      </c>
      <c r="F744" s="44">
        <v>46</v>
      </c>
      <c r="G744" s="44">
        <v>95625</v>
      </c>
      <c r="H744" s="44">
        <v>755290</v>
      </c>
      <c r="I744" s="44">
        <f t="shared" si="8"/>
        <v>8968327</v>
      </c>
    </row>
    <row r="745" spans="1:9" x14ac:dyDescent="0.2">
      <c r="A745" s="44">
        <v>94400175</v>
      </c>
      <c r="B745" s="44" t="s">
        <v>24</v>
      </c>
      <c r="C745" s="44">
        <v>44</v>
      </c>
      <c r="D745" s="44">
        <v>1</v>
      </c>
      <c r="E745" s="44">
        <v>253800</v>
      </c>
      <c r="F745" s="44">
        <v>46</v>
      </c>
      <c r="G745" s="44">
        <v>99139</v>
      </c>
      <c r="H745" s="44">
        <v>801833</v>
      </c>
      <c r="I745" s="44">
        <f t="shared" si="8"/>
        <v>9723617</v>
      </c>
    </row>
    <row r="746" spans="1:9" x14ac:dyDescent="0.2">
      <c r="A746" s="44">
        <v>94500175</v>
      </c>
      <c r="B746" s="44" t="s">
        <v>24</v>
      </c>
      <c r="C746" s="44">
        <v>45</v>
      </c>
      <c r="D746" s="44">
        <v>1</v>
      </c>
      <c r="E746" s="44">
        <v>262800</v>
      </c>
      <c r="F746" s="44">
        <v>46</v>
      </c>
      <c r="G746" s="44">
        <v>102655</v>
      </c>
      <c r="H746" s="44">
        <v>848375</v>
      </c>
      <c r="I746" s="44">
        <f t="shared" si="8"/>
        <v>10525450</v>
      </c>
    </row>
    <row r="747" spans="1:9" x14ac:dyDescent="0.2">
      <c r="A747" s="44">
        <v>94600175</v>
      </c>
      <c r="B747" s="44" t="s">
        <v>24</v>
      </c>
      <c r="C747" s="44">
        <v>46</v>
      </c>
      <c r="D747" s="44">
        <v>1</v>
      </c>
      <c r="E747" s="44">
        <v>271800</v>
      </c>
      <c r="F747" s="44">
        <v>46</v>
      </c>
      <c r="G747" s="44">
        <v>106171</v>
      </c>
      <c r="H747" s="44">
        <v>903131</v>
      </c>
      <c r="I747" s="44">
        <f t="shared" si="8"/>
        <v>11373825</v>
      </c>
    </row>
    <row r="748" spans="1:9" x14ac:dyDescent="0.2">
      <c r="A748" s="44">
        <v>94700175</v>
      </c>
      <c r="B748" s="44" t="s">
        <v>24</v>
      </c>
      <c r="C748" s="44">
        <v>47</v>
      </c>
      <c r="D748" s="44">
        <v>1</v>
      </c>
      <c r="E748" s="44">
        <v>281700</v>
      </c>
      <c r="F748" s="44">
        <v>46</v>
      </c>
      <c r="G748" s="44">
        <v>110038</v>
      </c>
      <c r="H748" s="44">
        <v>957887</v>
      </c>
      <c r="I748" s="44">
        <f t="shared" si="8"/>
        <v>12276956</v>
      </c>
    </row>
    <row r="749" spans="1:9" x14ac:dyDescent="0.2">
      <c r="A749" s="44">
        <v>94800175</v>
      </c>
      <c r="B749" s="44" t="s">
        <v>24</v>
      </c>
      <c r="C749" s="44">
        <v>48</v>
      </c>
      <c r="D749" s="44">
        <v>1</v>
      </c>
      <c r="E749" s="44">
        <v>291600</v>
      </c>
      <c r="F749" s="44">
        <v>46</v>
      </c>
      <c r="G749" s="44">
        <v>113905</v>
      </c>
      <c r="H749" s="44">
        <v>1012643</v>
      </c>
      <c r="I749" s="44">
        <f t="shared" si="8"/>
        <v>13234843</v>
      </c>
    </row>
    <row r="750" spans="1:9" x14ac:dyDescent="0.2">
      <c r="A750" s="44">
        <v>94900175</v>
      </c>
      <c r="B750" s="44" t="s">
        <v>24</v>
      </c>
      <c r="C750" s="44">
        <v>49</v>
      </c>
      <c r="D750" s="44">
        <v>1</v>
      </c>
      <c r="E750" s="44">
        <v>301500</v>
      </c>
      <c r="F750" s="44">
        <v>46</v>
      </c>
      <c r="G750" s="44">
        <v>117772</v>
      </c>
      <c r="H750" s="44">
        <v>1067399</v>
      </c>
      <c r="I750" s="44">
        <f t="shared" si="8"/>
        <v>14247486</v>
      </c>
    </row>
    <row r="751" spans="1:9" x14ac:dyDescent="0.2">
      <c r="A751" s="44">
        <v>95000175</v>
      </c>
      <c r="B751" s="44" t="s">
        <v>24</v>
      </c>
      <c r="C751" s="44">
        <v>50</v>
      </c>
      <c r="D751" s="44">
        <v>1</v>
      </c>
      <c r="E751" s="44">
        <v>311400</v>
      </c>
      <c r="F751" s="44">
        <v>46</v>
      </c>
      <c r="G751" s="44">
        <v>121639</v>
      </c>
      <c r="H751" s="44">
        <v>1131053</v>
      </c>
      <c r="I751" s="44">
        <f t="shared" si="8"/>
        <v>15314885</v>
      </c>
    </row>
    <row r="752" spans="1:9" x14ac:dyDescent="0.2">
      <c r="A752" s="44">
        <v>90100181</v>
      </c>
      <c r="B752" s="44" t="s">
        <v>25</v>
      </c>
      <c r="C752" s="44">
        <v>1</v>
      </c>
      <c r="D752" s="44">
        <v>4</v>
      </c>
      <c r="E752" s="44">
        <v>240</v>
      </c>
      <c r="F752" s="44">
        <v>47</v>
      </c>
      <c r="G752" s="44">
        <v>3750</v>
      </c>
      <c r="H752" s="44">
        <v>0</v>
      </c>
      <c r="I752" s="44">
        <v>0</v>
      </c>
    </row>
    <row r="753" spans="1:9" x14ac:dyDescent="0.2">
      <c r="A753" s="44">
        <v>90200181</v>
      </c>
      <c r="B753" s="44" t="s">
        <v>25</v>
      </c>
      <c r="C753" s="44">
        <v>2</v>
      </c>
      <c r="D753" s="44">
        <v>4</v>
      </c>
      <c r="E753" s="44">
        <v>255</v>
      </c>
      <c r="F753" s="44">
        <v>47</v>
      </c>
      <c r="G753" s="44">
        <v>3984</v>
      </c>
      <c r="H753" s="44">
        <v>0</v>
      </c>
      <c r="I753" s="44">
        <f t="shared" si="8"/>
        <v>0</v>
      </c>
    </row>
    <row r="754" spans="1:9" x14ac:dyDescent="0.2">
      <c r="A754" s="44">
        <v>90300181</v>
      </c>
      <c r="B754" s="44" t="s">
        <v>25</v>
      </c>
      <c r="C754" s="44">
        <v>3</v>
      </c>
      <c r="D754" s="44">
        <v>4</v>
      </c>
      <c r="E754" s="44">
        <v>270</v>
      </c>
      <c r="F754" s="44">
        <v>47</v>
      </c>
      <c r="G754" s="44">
        <v>4218</v>
      </c>
      <c r="H754" s="44">
        <v>0</v>
      </c>
      <c r="I754" s="44">
        <f t="shared" si="8"/>
        <v>0</v>
      </c>
    </row>
    <row r="755" spans="1:9" x14ac:dyDescent="0.2">
      <c r="A755" s="44">
        <v>90400181</v>
      </c>
      <c r="B755" s="44" t="s">
        <v>25</v>
      </c>
      <c r="C755" s="44">
        <v>4</v>
      </c>
      <c r="D755" s="44">
        <v>4</v>
      </c>
      <c r="E755" s="44">
        <v>285</v>
      </c>
      <c r="F755" s="44">
        <v>47</v>
      </c>
      <c r="G755" s="44">
        <v>4452</v>
      </c>
      <c r="H755" s="44">
        <v>0</v>
      </c>
      <c r="I755" s="44">
        <f t="shared" si="8"/>
        <v>0</v>
      </c>
    </row>
    <row r="756" spans="1:9" x14ac:dyDescent="0.2">
      <c r="A756" s="44">
        <v>90500181</v>
      </c>
      <c r="B756" s="44" t="s">
        <v>25</v>
      </c>
      <c r="C756" s="44">
        <v>5</v>
      </c>
      <c r="D756" s="44">
        <v>4</v>
      </c>
      <c r="E756" s="44">
        <v>300</v>
      </c>
      <c r="F756" s="44">
        <v>47</v>
      </c>
      <c r="G756" s="44">
        <v>4687</v>
      </c>
      <c r="H756" s="44">
        <v>0</v>
      </c>
      <c r="I756" s="44">
        <f t="shared" si="8"/>
        <v>0</v>
      </c>
    </row>
    <row r="757" spans="1:9" x14ac:dyDescent="0.2">
      <c r="A757" s="44">
        <v>90600181</v>
      </c>
      <c r="B757" s="44" t="s">
        <v>25</v>
      </c>
      <c r="C757" s="44">
        <v>6</v>
      </c>
      <c r="D757" s="44">
        <v>4</v>
      </c>
      <c r="E757" s="44">
        <v>315</v>
      </c>
      <c r="F757" s="44">
        <v>47</v>
      </c>
      <c r="G757" s="44">
        <v>4921</v>
      </c>
      <c r="H757" s="44">
        <v>0</v>
      </c>
      <c r="I757" s="44">
        <f t="shared" si="8"/>
        <v>0</v>
      </c>
    </row>
    <row r="758" spans="1:9" x14ac:dyDescent="0.2">
      <c r="A758" s="44">
        <v>90700181</v>
      </c>
      <c r="B758" s="44" t="s">
        <v>25</v>
      </c>
      <c r="C758" s="44">
        <v>7</v>
      </c>
      <c r="D758" s="44">
        <v>4</v>
      </c>
      <c r="E758" s="44">
        <v>337</v>
      </c>
      <c r="F758" s="44">
        <v>47</v>
      </c>
      <c r="G758" s="44">
        <v>5272</v>
      </c>
      <c r="H758" s="44">
        <v>0</v>
      </c>
      <c r="I758" s="44">
        <f t="shared" si="8"/>
        <v>0</v>
      </c>
    </row>
    <row r="759" spans="1:9" x14ac:dyDescent="0.2">
      <c r="A759" s="44">
        <v>90800181</v>
      </c>
      <c r="B759" s="44" t="s">
        <v>25</v>
      </c>
      <c r="C759" s="44">
        <v>8</v>
      </c>
      <c r="D759" s="44">
        <v>4</v>
      </c>
      <c r="E759" s="44">
        <v>360</v>
      </c>
      <c r="F759" s="44">
        <v>47</v>
      </c>
      <c r="G759" s="44">
        <v>5625</v>
      </c>
      <c r="H759" s="44">
        <v>0</v>
      </c>
      <c r="I759" s="44">
        <f t="shared" si="8"/>
        <v>0</v>
      </c>
    </row>
    <row r="760" spans="1:9" x14ac:dyDescent="0.2">
      <c r="A760" s="44">
        <v>90900181</v>
      </c>
      <c r="B760" s="44" t="s">
        <v>25</v>
      </c>
      <c r="C760" s="44">
        <v>9</v>
      </c>
      <c r="D760" s="44">
        <v>4</v>
      </c>
      <c r="E760" s="44">
        <v>382</v>
      </c>
      <c r="F760" s="44">
        <v>47</v>
      </c>
      <c r="G760" s="44">
        <v>5976</v>
      </c>
      <c r="H760" s="44">
        <v>0</v>
      </c>
      <c r="I760" s="44">
        <f t="shared" si="8"/>
        <v>0</v>
      </c>
    </row>
    <row r="761" spans="1:9" x14ac:dyDescent="0.2">
      <c r="A761" s="44">
        <v>91000181</v>
      </c>
      <c r="B761" s="44" t="s">
        <v>25</v>
      </c>
      <c r="C761" s="44">
        <v>10</v>
      </c>
      <c r="D761" s="44">
        <v>4</v>
      </c>
      <c r="E761" s="44">
        <v>405</v>
      </c>
      <c r="F761" s="44">
        <v>47</v>
      </c>
      <c r="G761" s="44">
        <v>6327</v>
      </c>
      <c r="H761" s="44">
        <v>0</v>
      </c>
      <c r="I761" s="44">
        <f t="shared" si="8"/>
        <v>0</v>
      </c>
    </row>
    <row r="762" spans="1:9" x14ac:dyDescent="0.2">
      <c r="A762" s="44">
        <v>91100181</v>
      </c>
      <c r="B762" s="44" t="s">
        <v>25</v>
      </c>
      <c r="C762" s="44">
        <v>11</v>
      </c>
      <c r="D762" s="44">
        <v>4</v>
      </c>
      <c r="E762" s="44">
        <v>427</v>
      </c>
      <c r="F762" s="44">
        <v>47</v>
      </c>
      <c r="G762" s="44">
        <v>6679</v>
      </c>
      <c r="H762" s="44">
        <v>0</v>
      </c>
      <c r="I762" s="44">
        <f t="shared" si="8"/>
        <v>0</v>
      </c>
    </row>
    <row r="763" spans="1:9" x14ac:dyDescent="0.2">
      <c r="A763" s="44">
        <v>91200181</v>
      </c>
      <c r="B763" s="44" t="s">
        <v>25</v>
      </c>
      <c r="C763" s="44">
        <v>12</v>
      </c>
      <c r="D763" s="44">
        <v>4</v>
      </c>
      <c r="E763" s="44">
        <v>457</v>
      </c>
      <c r="F763" s="44">
        <v>47</v>
      </c>
      <c r="G763" s="44">
        <v>7147</v>
      </c>
      <c r="H763" s="44">
        <v>0</v>
      </c>
      <c r="I763" s="44">
        <f t="shared" si="8"/>
        <v>0</v>
      </c>
    </row>
    <row r="764" spans="1:9" x14ac:dyDescent="0.2">
      <c r="A764" s="44">
        <v>91300181</v>
      </c>
      <c r="B764" s="44" t="s">
        <v>25</v>
      </c>
      <c r="C764" s="44">
        <v>13</v>
      </c>
      <c r="D764" s="44">
        <v>4</v>
      </c>
      <c r="E764" s="44">
        <v>487</v>
      </c>
      <c r="F764" s="44">
        <v>47</v>
      </c>
      <c r="G764" s="44">
        <v>7617</v>
      </c>
      <c r="H764" s="44">
        <v>0</v>
      </c>
      <c r="I764" s="44">
        <f t="shared" si="8"/>
        <v>0</v>
      </c>
    </row>
    <row r="765" spans="1:9" x14ac:dyDescent="0.2">
      <c r="A765" s="44">
        <v>91400181</v>
      </c>
      <c r="B765" s="44" t="s">
        <v>25</v>
      </c>
      <c r="C765" s="44">
        <v>14</v>
      </c>
      <c r="D765" s="44">
        <v>4</v>
      </c>
      <c r="E765" s="44">
        <v>517</v>
      </c>
      <c r="F765" s="44">
        <v>47</v>
      </c>
      <c r="G765" s="44">
        <v>8085</v>
      </c>
      <c r="H765" s="44">
        <v>0</v>
      </c>
      <c r="I765" s="44">
        <f t="shared" si="8"/>
        <v>0</v>
      </c>
    </row>
    <row r="766" spans="1:9" x14ac:dyDescent="0.2">
      <c r="A766" s="44">
        <v>91500181</v>
      </c>
      <c r="B766" s="44" t="s">
        <v>25</v>
      </c>
      <c r="C766" s="44">
        <v>15</v>
      </c>
      <c r="D766" s="44">
        <v>4</v>
      </c>
      <c r="E766" s="44">
        <v>547</v>
      </c>
      <c r="F766" s="44">
        <v>47</v>
      </c>
      <c r="G766" s="44">
        <v>8554</v>
      </c>
      <c r="H766" s="44">
        <v>0</v>
      </c>
      <c r="I766" s="44">
        <f t="shared" si="8"/>
        <v>0</v>
      </c>
    </row>
    <row r="767" spans="1:9" x14ac:dyDescent="0.2">
      <c r="A767" s="44">
        <v>91600181</v>
      </c>
      <c r="B767" s="44" t="s">
        <v>25</v>
      </c>
      <c r="C767" s="44">
        <v>16</v>
      </c>
      <c r="D767" s="44">
        <v>4</v>
      </c>
      <c r="E767" s="44">
        <v>577</v>
      </c>
      <c r="F767" s="44">
        <v>47</v>
      </c>
      <c r="G767" s="44">
        <v>9022</v>
      </c>
      <c r="H767" s="44">
        <v>0</v>
      </c>
      <c r="I767" s="44">
        <f t="shared" si="8"/>
        <v>0</v>
      </c>
    </row>
    <row r="768" spans="1:9" x14ac:dyDescent="0.2">
      <c r="A768" s="44">
        <v>91700181</v>
      </c>
      <c r="B768" s="44" t="s">
        <v>25</v>
      </c>
      <c r="C768" s="44">
        <v>17</v>
      </c>
      <c r="D768" s="44">
        <v>4</v>
      </c>
      <c r="E768" s="44">
        <v>615</v>
      </c>
      <c r="F768" s="44">
        <v>47</v>
      </c>
      <c r="G768" s="44">
        <v>9609</v>
      </c>
      <c r="H768" s="44">
        <v>0</v>
      </c>
      <c r="I768" s="44">
        <f t="shared" si="8"/>
        <v>0</v>
      </c>
    </row>
    <row r="769" spans="1:9" x14ac:dyDescent="0.2">
      <c r="A769" s="44">
        <v>91800181</v>
      </c>
      <c r="B769" s="44" t="s">
        <v>25</v>
      </c>
      <c r="C769" s="44">
        <v>18</v>
      </c>
      <c r="D769" s="44">
        <v>4</v>
      </c>
      <c r="E769" s="44">
        <v>652</v>
      </c>
      <c r="F769" s="44">
        <v>47</v>
      </c>
      <c r="G769" s="44">
        <v>10194</v>
      </c>
      <c r="H769" s="44">
        <v>0</v>
      </c>
      <c r="I769" s="44">
        <f t="shared" si="8"/>
        <v>0</v>
      </c>
    </row>
    <row r="770" spans="1:9" x14ac:dyDescent="0.2">
      <c r="A770" s="44">
        <v>91900181</v>
      </c>
      <c r="B770" s="44" t="s">
        <v>25</v>
      </c>
      <c r="C770" s="44">
        <v>19</v>
      </c>
      <c r="D770" s="44">
        <v>4</v>
      </c>
      <c r="E770" s="44">
        <v>690</v>
      </c>
      <c r="F770" s="44">
        <v>47</v>
      </c>
      <c r="G770" s="44">
        <v>10780</v>
      </c>
      <c r="H770" s="44">
        <v>0</v>
      </c>
      <c r="I770" s="44">
        <f t="shared" si="8"/>
        <v>0</v>
      </c>
    </row>
    <row r="771" spans="1:9" x14ac:dyDescent="0.2">
      <c r="A771" s="44">
        <v>92000181</v>
      </c>
      <c r="B771" s="44" t="s">
        <v>25</v>
      </c>
      <c r="C771" s="44">
        <v>20</v>
      </c>
      <c r="D771" s="44">
        <v>4</v>
      </c>
      <c r="E771" s="44">
        <v>727</v>
      </c>
      <c r="F771" s="44">
        <v>47</v>
      </c>
      <c r="G771" s="44">
        <v>11367</v>
      </c>
      <c r="H771" s="44">
        <v>0</v>
      </c>
      <c r="I771" s="44">
        <f t="shared" si="8"/>
        <v>0</v>
      </c>
    </row>
    <row r="772" spans="1:9" x14ac:dyDescent="0.2">
      <c r="A772" s="44">
        <v>92100181</v>
      </c>
      <c r="B772" s="44" t="s">
        <v>25</v>
      </c>
      <c r="C772" s="44">
        <v>21</v>
      </c>
      <c r="D772" s="44">
        <v>4</v>
      </c>
      <c r="E772" s="44">
        <v>765</v>
      </c>
      <c r="F772" s="44">
        <v>47</v>
      </c>
      <c r="G772" s="44">
        <v>11952</v>
      </c>
      <c r="H772" s="44">
        <v>0</v>
      </c>
      <c r="I772" s="44">
        <f t="shared" si="8"/>
        <v>0</v>
      </c>
    </row>
    <row r="773" spans="1:9" x14ac:dyDescent="0.2">
      <c r="A773" s="44">
        <v>92200181</v>
      </c>
      <c r="B773" s="44" t="s">
        <v>25</v>
      </c>
      <c r="C773" s="44">
        <v>22</v>
      </c>
      <c r="D773" s="44">
        <v>4</v>
      </c>
      <c r="E773" s="44">
        <v>810</v>
      </c>
      <c r="F773" s="44">
        <v>47</v>
      </c>
      <c r="G773" s="44">
        <v>12655</v>
      </c>
      <c r="H773" s="44">
        <v>0</v>
      </c>
      <c r="I773" s="44">
        <f t="shared" si="8"/>
        <v>0</v>
      </c>
    </row>
    <row r="774" spans="1:9" x14ac:dyDescent="0.2">
      <c r="A774" s="44">
        <v>92300181</v>
      </c>
      <c r="B774" s="44" t="s">
        <v>25</v>
      </c>
      <c r="C774" s="44">
        <v>23</v>
      </c>
      <c r="D774" s="44">
        <v>4</v>
      </c>
      <c r="E774" s="44">
        <v>855</v>
      </c>
      <c r="F774" s="44">
        <v>47</v>
      </c>
      <c r="G774" s="44">
        <v>13359</v>
      </c>
      <c r="H774" s="44">
        <v>0</v>
      </c>
      <c r="I774" s="44">
        <f t="shared" si="8"/>
        <v>0</v>
      </c>
    </row>
    <row r="775" spans="1:9" x14ac:dyDescent="0.2">
      <c r="A775" s="44">
        <v>92400181</v>
      </c>
      <c r="B775" s="44" t="s">
        <v>25</v>
      </c>
      <c r="C775" s="44">
        <v>24</v>
      </c>
      <c r="D775" s="44">
        <v>4</v>
      </c>
      <c r="E775" s="44">
        <v>900</v>
      </c>
      <c r="F775" s="44">
        <v>47</v>
      </c>
      <c r="G775" s="44">
        <v>14062</v>
      </c>
      <c r="H775" s="44">
        <v>0</v>
      </c>
      <c r="I775" s="44">
        <f t="shared" si="8"/>
        <v>0</v>
      </c>
    </row>
    <row r="776" spans="1:9" x14ac:dyDescent="0.2">
      <c r="A776" s="44">
        <v>92500181</v>
      </c>
      <c r="B776" s="44" t="s">
        <v>25</v>
      </c>
      <c r="C776" s="44">
        <v>25</v>
      </c>
      <c r="D776" s="44">
        <v>4</v>
      </c>
      <c r="E776" s="44">
        <v>945</v>
      </c>
      <c r="F776" s="44">
        <v>47</v>
      </c>
      <c r="G776" s="44">
        <v>14764</v>
      </c>
      <c r="H776" s="44">
        <v>0</v>
      </c>
      <c r="I776" s="44">
        <f t="shared" si="8"/>
        <v>0</v>
      </c>
    </row>
    <row r="777" spans="1:9" x14ac:dyDescent="0.2">
      <c r="A777" s="44">
        <v>92600181</v>
      </c>
      <c r="B777" s="44" t="s">
        <v>25</v>
      </c>
      <c r="C777" s="44">
        <v>26</v>
      </c>
      <c r="D777" s="44">
        <v>4</v>
      </c>
      <c r="E777" s="44">
        <v>990</v>
      </c>
      <c r="F777" s="44">
        <v>47</v>
      </c>
      <c r="G777" s="44">
        <v>15468</v>
      </c>
      <c r="H777" s="44">
        <v>0</v>
      </c>
      <c r="I777" s="44">
        <f t="shared" si="8"/>
        <v>0</v>
      </c>
    </row>
    <row r="778" spans="1:9" x14ac:dyDescent="0.2">
      <c r="A778" s="44">
        <v>92700181</v>
      </c>
      <c r="B778" s="44" t="s">
        <v>25</v>
      </c>
      <c r="C778" s="44">
        <v>27</v>
      </c>
      <c r="D778" s="44">
        <v>4</v>
      </c>
      <c r="E778" s="44">
        <v>1042</v>
      </c>
      <c r="F778" s="44">
        <v>47</v>
      </c>
      <c r="G778" s="44">
        <v>16288</v>
      </c>
      <c r="H778" s="44">
        <v>0</v>
      </c>
      <c r="I778" s="44">
        <f t="shared" si="8"/>
        <v>0</v>
      </c>
    </row>
    <row r="779" spans="1:9" x14ac:dyDescent="0.2">
      <c r="A779" s="44">
        <v>92800181</v>
      </c>
      <c r="B779" s="44" t="s">
        <v>25</v>
      </c>
      <c r="C779" s="44">
        <v>28</v>
      </c>
      <c r="D779" s="44">
        <v>4</v>
      </c>
      <c r="E779" s="44">
        <v>1095</v>
      </c>
      <c r="F779" s="44">
        <v>47</v>
      </c>
      <c r="G779" s="44">
        <v>17109</v>
      </c>
      <c r="H779" s="44">
        <v>0</v>
      </c>
      <c r="I779" s="44">
        <f t="shared" si="8"/>
        <v>0</v>
      </c>
    </row>
    <row r="780" spans="1:9" x14ac:dyDescent="0.2">
      <c r="A780" s="44">
        <v>92900181</v>
      </c>
      <c r="B780" s="44" t="s">
        <v>25</v>
      </c>
      <c r="C780" s="44">
        <v>29</v>
      </c>
      <c r="D780" s="44">
        <v>4</v>
      </c>
      <c r="E780" s="44">
        <v>1147</v>
      </c>
      <c r="F780" s="44">
        <v>47</v>
      </c>
      <c r="G780" s="44">
        <v>17929</v>
      </c>
      <c r="H780" s="44">
        <v>0</v>
      </c>
      <c r="I780" s="44">
        <f t="shared" si="8"/>
        <v>0</v>
      </c>
    </row>
    <row r="781" spans="1:9" x14ac:dyDescent="0.2">
      <c r="A781" s="44">
        <v>93000181</v>
      </c>
      <c r="B781" s="44" t="s">
        <v>25</v>
      </c>
      <c r="C781" s="44">
        <v>30</v>
      </c>
      <c r="D781" s="44">
        <v>4</v>
      </c>
      <c r="E781" s="44">
        <v>1200</v>
      </c>
      <c r="F781" s="44">
        <v>47</v>
      </c>
      <c r="G781" s="44">
        <v>18750</v>
      </c>
      <c r="H781" s="44">
        <v>0</v>
      </c>
      <c r="I781" s="44">
        <f t="shared" si="8"/>
        <v>0</v>
      </c>
    </row>
    <row r="782" spans="1:9" x14ac:dyDescent="0.2">
      <c r="A782" s="44">
        <v>93100181</v>
      </c>
      <c r="B782" s="44" t="s">
        <v>25</v>
      </c>
      <c r="C782" s="44">
        <v>31</v>
      </c>
      <c r="D782" s="44">
        <v>4</v>
      </c>
      <c r="E782" s="44">
        <v>1252</v>
      </c>
      <c r="F782" s="44">
        <v>47</v>
      </c>
      <c r="G782" s="44">
        <v>19569</v>
      </c>
      <c r="H782" s="44">
        <v>0</v>
      </c>
      <c r="I782" s="44">
        <f t="shared" si="8"/>
        <v>0</v>
      </c>
    </row>
    <row r="783" spans="1:9" x14ac:dyDescent="0.2">
      <c r="A783" s="44">
        <v>93200181</v>
      </c>
      <c r="B783" s="44" t="s">
        <v>25</v>
      </c>
      <c r="C783" s="44">
        <v>32</v>
      </c>
      <c r="D783" s="44">
        <v>4</v>
      </c>
      <c r="E783" s="44">
        <v>1312</v>
      </c>
      <c r="F783" s="44">
        <v>47</v>
      </c>
      <c r="G783" s="44">
        <v>20506</v>
      </c>
      <c r="H783" s="44">
        <v>0</v>
      </c>
      <c r="I783" s="44">
        <f t="shared" si="8"/>
        <v>0</v>
      </c>
    </row>
    <row r="784" spans="1:9" x14ac:dyDescent="0.2">
      <c r="A784" s="44">
        <v>93300181</v>
      </c>
      <c r="B784" s="44" t="s">
        <v>25</v>
      </c>
      <c r="C784" s="44">
        <v>33</v>
      </c>
      <c r="D784" s="44">
        <v>4</v>
      </c>
      <c r="E784" s="44">
        <v>1372</v>
      </c>
      <c r="F784" s="44">
        <v>47</v>
      </c>
      <c r="G784" s="44">
        <v>21444</v>
      </c>
      <c r="H784" s="44">
        <v>0</v>
      </c>
      <c r="I784" s="44">
        <f t="shared" si="8"/>
        <v>0</v>
      </c>
    </row>
    <row r="785" spans="1:9" x14ac:dyDescent="0.2">
      <c r="A785" s="44">
        <v>93400181</v>
      </c>
      <c r="B785" s="44" t="s">
        <v>25</v>
      </c>
      <c r="C785" s="44">
        <v>34</v>
      </c>
      <c r="D785" s="44">
        <v>4</v>
      </c>
      <c r="E785" s="44">
        <v>1432</v>
      </c>
      <c r="F785" s="44">
        <v>47</v>
      </c>
      <c r="G785" s="44">
        <v>22381</v>
      </c>
      <c r="H785" s="44">
        <v>0</v>
      </c>
      <c r="I785" s="44">
        <f t="shared" si="8"/>
        <v>0</v>
      </c>
    </row>
    <row r="786" spans="1:9" x14ac:dyDescent="0.2">
      <c r="A786" s="44">
        <v>93500181</v>
      </c>
      <c r="B786" s="44" t="s">
        <v>25</v>
      </c>
      <c r="C786" s="44">
        <v>35</v>
      </c>
      <c r="D786" s="44">
        <v>4</v>
      </c>
      <c r="E786" s="44">
        <v>1492</v>
      </c>
      <c r="F786" s="44">
        <v>47</v>
      </c>
      <c r="G786" s="44">
        <v>23319</v>
      </c>
      <c r="H786" s="44">
        <v>0</v>
      </c>
      <c r="I786" s="44">
        <f t="shared" si="8"/>
        <v>0</v>
      </c>
    </row>
    <row r="787" spans="1:9" x14ac:dyDescent="0.2">
      <c r="A787" s="44">
        <v>93600181</v>
      </c>
      <c r="B787" s="44" t="s">
        <v>25</v>
      </c>
      <c r="C787" s="44">
        <v>36</v>
      </c>
      <c r="D787" s="44">
        <v>4</v>
      </c>
      <c r="E787" s="44">
        <v>1552</v>
      </c>
      <c r="F787" s="44">
        <v>47</v>
      </c>
      <c r="G787" s="44">
        <v>24256</v>
      </c>
      <c r="H787" s="44">
        <v>0</v>
      </c>
      <c r="I787" s="44">
        <f t="shared" si="8"/>
        <v>0</v>
      </c>
    </row>
    <row r="788" spans="1:9" x14ac:dyDescent="0.2">
      <c r="A788" s="44">
        <v>93700181</v>
      </c>
      <c r="B788" s="44" t="s">
        <v>25</v>
      </c>
      <c r="C788" s="44">
        <v>37</v>
      </c>
      <c r="D788" s="44">
        <v>4</v>
      </c>
      <c r="E788" s="44">
        <v>1620</v>
      </c>
      <c r="F788" s="44">
        <v>47</v>
      </c>
      <c r="G788" s="44">
        <v>25312</v>
      </c>
      <c r="H788" s="44">
        <v>0</v>
      </c>
      <c r="I788" s="44">
        <f t="shared" si="8"/>
        <v>0</v>
      </c>
    </row>
    <row r="789" spans="1:9" x14ac:dyDescent="0.2">
      <c r="A789" s="44">
        <v>93800181</v>
      </c>
      <c r="B789" s="44" t="s">
        <v>25</v>
      </c>
      <c r="C789" s="44">
        <v>38</v>
      </c>
      <c r="D789" s="44">
        <v>4</v>
      </c>
      <c r="E789" s="44">
        <v>1687</v>
      </c>
      <c r="F789" s="44">
        <v>47</v>
      </c>
      <c r="G789" s="44">
        <v>26367</v>
      </c>
      <c r="H789" s="44">
        <v>0</v>
      </c>
      <c r="I789" s="44">
        <f t="shared" si="8"/>
        <v>0</v>
      </c>
    </row>
    <row r="790" spans="1:9" x14ac:dyDescent="0.2">
      <c r="A790" s="44">
        <v>93900181</v>
      </c>
      <c r="B790" s="44" t="s">
        <v>25</v>
      </c>
      <c r="C790" s="44">
        <v>39</v>
      </c>
      <c r="D790" s="44">
        <v>4</v>
      </c>
      <c r="E790" s="44">
        <v>1755</v>
      </c>
      <c r="F790" s="44">
        <v>47</v>
      </c>
      <c r="G790" s="44">
        <v>27421</v>
      </c>
      <c r="H790" s="44">
        <v>0</v>
      </c>
      <c r="I790" s="44">
        <f t="shared" si="8"/>
        <v>0</v>
      </c>
    </row>
    <row r="791" spans="1:9" x14ac:dyDescent="0.2">
      <c r="A791" s="44">
        <v>94000181</v>
      </c>
      <c r="B791" s="44" t="s">
        <v>25</v>
      </c>
      <c r="C791" s="44">
        <v>40</v>
      </c>
      <c r="D791" s="44">
        <v>4</v>
      </c>
      <c r="E791" s="44">
        <v>1822</v>
      </c>
      <c r="F791" s="44">
        <v>47</v>
      </c>
      <c r="G791" s="44">
        <v>28476</v>
      </c>
      <c r="H791" s="44">
        <v>0</v>
      </c>
      <c r="I791" s="44">
        <f t="shared" si="8"/>
        <v>0</v>
      </c>
    </row>
    <row r="792" spans="1:9" x14ac:dyDescent="0.2">
      <c r="A792" s="44">
        <v>94100181</v>
      </c>
      <c r="B792" s="44" t="s">
        <v>25</v>
      </c>
      <c r="C792" s="44">
        <v>41</v>
      </c>
      <c r="D792" s="44">
        <v>4</v>
      </c>
      <c r="E792" s="44">
        <v>1890</v>
      </c>
      <c r="F792" s="44">
        <v>47</v>
      </c>
      <c r="G792" s="44">
        <v>29530</v>
      </c>
      <c r="H792" s="44">
        <v>0</v>
      </c>
      <c r="I792" s="44">
        <f t="shared" si="8"/>
        <v>0</v>
      </c>
    </row>
    <row r="793" spans="1:9" x14ac:dyDescent="0.2">
      <c r="A793" s="44">
        <v>94200181</v>
      </c>
      <c r="B793" s="44" t="s">
        <v>25</v>
      </c>
      <c r="C793" s="44">
        <v>42</v>
      </c>
      <c r="D793" s="44">
        <v>4</v>
      </c>
      <c r="E793" s="44">
        <v>1965</v>
      </c>
      <c r="F793" s="44">
        <v>47</v>
      </c>
      <c r="G793" s="44">
        <v>30702</v>
      </c>
      <c r="H793" s="44">
        <v>0</v>
      </c>
      <c r="I793" s="44">
        <f t="shared" si="8"/>
        <v>0</v>
      </c>
    </row>
    <row r="794" spans="1:9" x14ac:dyDescent="0.2">
      <c r="A794" s="44">
        <v>94300181</v>
      </c>
      <c r="B794" s="44" t="s">
        <v>25</v>
      </c>
      <c r="C794" s="44">
        <v>43</v>
      </c>
      <c r="D794" s="44">
        <v>4</v>
      </c>
      <c r="E794" s="44">
        <v>2040</v>
      </c>
      <c r="F794" s="44">
        <v>47</v>
      </c>
      <c r="G794" s="44">
        <v>31875</v>
      </c>
      <c r="H794" s="44">
        <v>0</v>
      </c>
      <c r="I794" s="44">
        <f t="shared" si="8"/>
        <v>0</v>
      </c>
    </row>
    <row r="795" spans="1:9" x14ac:dyDescent="0.2">
      <c r="A795" s="44">
        <v>94400181</v>
      </c>
      <c r="B795" s="44" t="s">
        <v>25</v>
      </c>
      <c r="C795" s="44">
        <v>44</v>
      </c>
      <c r="D795" s="44">
        <v>4</v>
      </c>
      <c r="E795" s="44">
        <v>2115</v>
      </c>
      <c r="F795" s="44">
        <v>47</v>
      </c>
      <c r="G795" s="44">
        <v>33046</v>
      </c>
      <c r="H795" s="44">
        <v>0</v>
      </c>
      <c r="I795" s="44">
        <f t="shared" si="8"/>
        <v>0</v>
      </c>
    </row>
    <row r="796" spans="1:9" x14ac:dyDescent="0.2">
      <c r="A796" s="44">
        <v>94500181</v>
      </c>
      <c r="B796" s="44" t="s">
        <v>25</v>
      </c>
      <c r="C796" s="44">
        <v>45</v>
      </c>
      <c r="D796" s="44">
        <v>4</v>
      </c>
      <c r="E796" s="44">
        <v>2190</v>
      </c>
      <c r="F796" s="44">
        <v>47</v>
      </c>
      <c r="G796" s="44">
        <v>34218</v>
      </c>
      <c r="H796" s="44">
        <v>0</v>
      </c>
      <c r="I796" s="44">
        <f t="shared" ref="I796:I859" si="9">H795+I795</f>
        <v>0</v>
      </c>
    </row>
    <row r="797" spans="1:9" x14ac:dyDescent="0.2">
      <c r="A797" s="44">
        <v>94600181</v>
      </c>
      <c r="B797" s="44" t="s">
        <v>25</v>
      </c>
      <c r="C797" s="44">
        <v>46</v>
      </c>
      <c r="D797" s="44">
        <v>4</v>
      </c>
      <c r="E797" s="44">
        <v>2265</v>
      </c>
      <c r="F797" s="44">
        <v>47</v>
      </c>
      <c r="G797" s="44">
        <v>35389</v>
      </c>
      <c r="H797" s="44">
        <v>0</v>
      </c>
      <c r="I797" s="44">
        <f t="shared" si="9"/>
        <v>0</v>
      </c>
    </row>
    <row r="798" spans="1:9" x14ac:dyDescent="0.2">
      <c r="A798" s="44">
        <v>94700181</v>
      </c>
      <c r="B798" s="44" t="s">
        <v>25</v>
      </c>
      <c r="C798" s="44">
        <v>47</v>
      </c>
      <c r="D798" s="44">
        <v>4</v>
      </c>
      <c r="E798" s="44">
        <v>2347</v>
      </c>
      <c r="F798" s="44">
        <v>47</v>
      </c>
      <c r="G798" s="44">
        <v>36679</v>
      </c>
      <c r="H798" s="44">
        <v>0</v>
      </c>
      <c r="I798" s="44">
        <f t="shared" si="9"/>
        <v>0</v>
      </c>
    </row>
    <row r="799" spans="1:9" x14ac:dyDescent="0.2">
      <c r="A799" s="44">
        <v>94800181</v>
      </c>
      <c r="B799" s="44" t="s">
        <v>25</v>
      </c>
      <c r="C799" s="44">
        <v>48</v>
      </c>
      <c r="D799" s="44">
        <v>4</v>
      </c>
      <c r="E799" s="44">
        <v>2430</v>
      </c>
      <c r="F799" s="44">
        <v>47</v>
      </c>
      <c r="G799" s="44">
        <v>37968</v>
      </c>
      <c r="H799" s="44">
        <v>0</v>
      </c>
      <c r="I799" s="44">
        <f t="shared" si="9"/>
        <v>0</v>
      </c>
    </row>
    <row r="800" spans="1:9" x14ac:dyDescent="0.2">
      <c r="A800" s="44">
        <v>94900181</v>
      </c>
      <c r="B800" s="44" t="s">
        <v>25</v>
      </c>
      <c r="C800" s="44">
        <v>49</v>
      </c>
      <c r="D800" s="44">
        <v>4</v>
      </c>
      <c r="E800" s="44">
        <v>2512</v>
      </c>
      <c r="F800" s="44">
        <v>47</v>
      </c>
      <c r="G800" s="44">
        <v>39256</v>
      </c>
      <c r="H800" s="44">
        <v>0</v>
      </c>
      <c r="I800" s="44">
        <f t="shared" si="9"/>
        <v>0</v>
      </c>
    </row>
    <row r="801" spans="1:9" x14ac:dyDescent="0.2">
      <c r="A801" s="44">
        <v>95000181</v>
      </c>
      <c r="B801" s="44" t="s">
        <v>25</v>
      </c>
      <c r="C801" s="44">
        <v>50</v>
      </c>
      <c r="D801" s="44">
        <v>4</v>
      </c>
      <c r="E801" s="44">
        <v>2595</v>
      </c>
      <c r="F801" s="44">
        <v>47</v>
      </c>
      <c r="G801" s="44">
        <v>40546</v>
      </c>
      <c r="H801" s="44">
        <v>0</v>
      </c>
      <c r="I801" s="44">
        <f t="shared" si="9"/>
        <v>0</v>
      </c>
    </row>
    <row r="802" spans="1:9" x14ac:dyDescent="0.2">
      <c r="A802" s="44">
        <v>90100182</v>
      </c>
      <c r="B802" s="44" t="s">
        <v>25</v>
      </c>
      <c r="C802" s="44">
        <v>1</v>
      </c>
      <c r="D802" s="44">
        <v>4</v>
      </c>
      <c r="E802" s="44">
        <v>360</v>
      </c>
      <c r="F802" s="44">
        <v>47</v>
      </c>
      <c r="G802" s="44">
        <v>5625</v>
      </c>
      <c r="H802" s="44">
        <v>0</v>
      </c>
      <c r="I802" s="44">
        <v>0</v>
      </c>
    </row>
    <row r="803" spans="1:9" x14ac:dyDescent="0.2">
      <c r="A803" s="44">
        <v>90200182</v>
      </c>
      <c r="B803" s="44" t="s">
        <v>25</v>
      </c>
      <c r="C803" s="44">
        <v>2</v>
      </c>
      <c r="D803" s="44">
        <v>4</v>
      </c>
      <c r="E803" s="44">
        <v>382</v>
      </c>
      <c r="F803" s="44">
        <v>47</v>
      </c>
      <c r="G803" s="44">
        <v>5976</v>
      </c>
      <c r="H803" s="44">
        <v>0</v>
      </c>
      <c r="I803" s="44">
        <f t="shared" si="9"/>
        <v>0</v>
      </c>
    </row>
    <row r="804" spans="1:9" x14ac:dyDescent="0.2">
      <c r="A804" s="44">
        <v>90300182</v>
      </c>
      <c r="B804" s="44" t="s">
        <v>25</v>
      </c>
      <c r="C804" s="44">
        <v>3</v>
      </c>
      <c r="D804" s="44">
        <v>4</v>
      </c>
      <c r="E804" s="44">
        <v>405</v>
      </c>
      <c r="F804" s="44">
        <v>47</v>
      </c>
      <c r="G804" s="44">
        <v>6327</v>
      </c>
      <c r="H804" s="44">
        <v>0</v>
      </c>
      <c r="I804" s="44">
        <f t="shared" si="9"/>
        <v>0</v>
      </c>
    </row>
    <row r="805" spans="1:9" x14ac:dyDescent="0.2">
      <c r="A805" s="44">
        <v>90400182</v>
      </c>
      <c r="B805" s="44" t="s">
        <v>25</v>
      </c>
      <c r="C805" s="44">
        <v>4</v>
      </c>
      <c r="D805" s="44">
        <v>4</v>
      </c>
      <c r="E805" s="44">
        <v>427</v>
      </c>
      <c r="F805" s="44">
        <v>47</v>
      </c>
      <c r="G805" s="44">
        <v>6679</v>
      </c>
      <c r="H805" s="44">
        <v>0</v>
      </c>
      <c r="I805" s="44">
        <f t="shared" si="9"/>
        <v>0</v>
      </c>
    </row>
    <row r="806" spans="1:9" x14ac:dyDescent="0.2">
      <c r="A806" s="44">
        <v>90500182</v>
      </c>
      <c r="B806" s="44" t="s">
        <v>25</v>
      </c>
      <c r="C806" s="44">
        <v>5</v>
      </c>
      <c r="D806" s="44">
        <v>4</v>
      </c>
      <c r="E806" s="44">
        <v>450</v>
      </c>
      <c r="F806" s="44">
        <v>47</v>
      </c>
      <c r="G806" s="44">
        <v>7030</v>
      </c>
      <c r="H806" s="44">
        <v>0</v>
      </c>
      <c r="I806" s="44">
        <f t="shared" si="9"/>
        <v>0</v>
      </c>
    </row>
    <row r="807" spans="1:9" x14ac:dyDescent="0.2">
      <c r="A807" s="44">
        <v>90600182</v>
      </c>
      <c r="B807" s="44" t="s">
        <v>25</v>
      </c>
      <c r="C807" s="44">
        <v>6</v>
      </c>
      <c r="D807" s="44">
        <v>4</v>
      </c>
      <c r="E807" s="44">
        <v>472</v>
      </c>
      <c r="F807" s="44">
        <v>47</v>
      </c>
      <c r="G807" s="44">
        <v>7381</v>
      </c>
      <c r="H807" s="44">
        <v>0</v>
      </c>
      <c r="I807" s="44">
        <f t="shared" si="9"/>
        <v>0</v>
      </c>
    </row>
    <row r="808" spans="1:9" x14ac:dyDescent="0.2">
      <c r="A808" s="44">
        <v>90700182</v>
      </c>
      <c r="B808" s="44" t="s">
        <v>25</v>
      </c>
      <c r="C808" s="44">
        <v>7</v>
      </c>
      <c r="D808" s="44">
        <v>4</v>
      </c>
      <c r="E808" s="44">
        <v>505</v>
      </c>
      <c r="F808" s="44">
        <v>47</v>
      </c>
      <c r="G808" s="44">
        <v>7909</v>
      </c>
      <c r="H808" s="44">
        <v>0</v>
      </c>
      <c r="I808" s="44">
        <f t="shared" si="9"/>
        <v>0</v>
      </c>
    </row>
    <row r="809" spans="1:9" x14ac:dyDescent="0.2">
      <c r="A809" s="44">
        <v>90800182</v>
      </c>
      <c r="B809" s="44" t="s">
        <v>25</v>
      </c>
      <c r="C809" s="44">
        <v>8</v>
      </c>
      <c r="D809" s="44">
        <v>4</v>
      </c>
      <c r="E809" s="44">
        <v>540</v>
      </c>
      <c r="F809" s="44">
        <v>47</v>
      </c>
      <c r="G809" s="44">
        <v>8437</v>
      </c>
      <c r="H809" s="44">
        <v>0</v>
      </c>
      <c r="I809" s="44">
        <f t="shared" si="9"/>
        <v>0</v>
      </c>
    </row>
    <row r="810" spans="1:9" x14ac:dyDescent="0.2">
      <c r="A810" s="44">
        <v>90900182</v>
      </c>
      <c r="B810" s="44" t="s">
        <v>25</v>
      </c>
      <c r="C810" s="44">
        <v>9</v>
      </c>
      <c r="D810" s="44">
        <v>4</v>
      </c>
      <c r="E810" s="44">
        <v>573</v>
      </c>
      <c r="F810" s="44">
        <v>47</v>
      </c>
      <c r="G810" s="44">
        <v>8964</v>
      </c>
      <c r="H810" s="44">
        <v>0</v>
      </c>
      <c r="I810" s="44">
        <f t="shared" si="9"/>
        <v>0</v>
      </c>
    </row>
    <row r="811" spans="1:9" x14ac:dyDescent="0.2">
      <c r="A811" s="44">
        <v>91000182</v>
      </c>
      <c r="B811" s="44" t="s">
        <v>25</v>
      </c>
      <c r="C811" s="44">
        <v>10</v>
      </c>
      <c r="D811" s="44">
        <v>4</v>
      </c>
      <c r="E811" s="44">
        <v>607</v>
      </c>
      <c r="F811" s="44">
        <v>47</v>
      </c>
      <c r="G811" s="44">
        <v>9492</v>
      </c>
      <c r="H811" s="44">
        <v>0</v>
      </c>
      <c r="I811" s="44">
        <f t="shared" si="9"/>
        <v>0</v>
      </c>
    </row>
    <row r="812" spans="1:9" x14ac:dyDescent="0.2">
      <c r="A812" s="44">
        <v>91100182</v>
      </c>
      <c r="B812" s="44" t="s">
        <v>25</v>
      </c>
      <c r="C812" s="44">
        <v>11</v>
      </c>
      <c r="D812" s="44">
        <v>4</v>
      </c>
      <c r="E812" s="44">
        <v>640</v>
      </c>
      <c r="F812" s="44">
        <v>47</v>
      </c>
      <c r="G812" s="44">
        <v>10018</v>
      </c>
      <c r="H812" s="44">
        <v>0</v>
      </c>
      <c r="I812" s="44">
        <f t="shared" si="9"/>
        <v>0</v>
      </c>
    </row>
    <row r="813" spans="1:9" x14ac:dyDescent="0.2">
      <c r="A813" s="44">
        <v>91200182</v>
      </c>
      <c r="B813" s="44" t="s">
        <v>25</v>
      </c>
      <c r="C813" s="44">
        <v>12</v>
      </c>
      <c r="D813" s="44">
        <v>4</v>
      </c>
      <c r="E813" s="44">
        <v>685</v>
      </c>
      <c r="F813" s="44">
        <v>47</v>
      </c>
      <c r="G813" s="44">
        <v>10722</v>
      </c>
      <c r="H813" s="44">
        <v>0</v>
      </c>
      <c r="I813" s="44">
        <f t="shared" si="9"/>
        <v>0</v>
      </c>
    </row>
    <row r="814" spans="1:9" x14ac:dyDescent="0.2">
      <c r="A814" s="44">
        <v>91300182</v>
      </c>
      <c r="B814" s="44" t="s">
        <v>25</v>
      </c>
      <c r="C814" s="44">
        <v>13</v>
      </c>
      <c r="D814" s="44">
        <v>4</v>
      </c>
      <c r="E814" s="44">
        <v>730</v>
      </c>
      <c r="F814" s="44">
        <v>47</v>
      </c>
      <c r="G814" s="44">
        <v>11425</v>
      </c>
      <c r="H814" s="44">
        <v>0</v>
      </c>
      <c r="I814" s="44">
        <f t="shared" si="9"/>
        <v>0</v>
      </c>
    </row>
    <row r="815" spans="1:9" x14ac:dyDescent="0.2">
      <c r="A815" s="44">
        <v>91400182</v>
      </c>
      <c r="B815" s="44" t="s">
        <v>25</v>
      </c>
      <c r="C815" s="44">
        <v>14</v>
      </c>
      <c r="D815" s="44">
        <v>4</v>
      </c>
      <c r="E815" s="44">
        <v>775</v>
      </c>
      <c r="F815" s="44">
        <v>47</v>
      </c>
      <c r="G815" s="44">
        <v>12127</v>
      </c>
      <c r="H815" s="44">
        <v>0</v>
      </c>
      <c r="I815" s="44">
        <f t="shared" si="9"/>
        <v>0</v>
      </c>
    </row>
    <row r="816" spans="1:9" x14ac:dyDescent="0.2">
      <c r="A816" s="44">
        <v>91500182</v>
      </c>
      <c r="B816" s="44" t="s">
        <v>25</v>
      </c>
      <c r="C816" s="44">
        <v>15</v>
      </c>
      <c r="D816" s="44">
        <v>4</v>
      </c>
      <c r="E816" s="44">
        <v>820</v>
      </c>
      <c r="F816" s="44">
        <v>47</v>
      </c>
      <c r="G816" s="44">
        <v>12831</v>
      </c>
      <c r="H816" s="44">
        <v>0</v>
      </c>
      <c r="I816" s="44">
        <f t="shared" si="9"/>
        <v>0</v>
      </c>
    </row>
    <row r="817" spans="1:9" x14ac:dyDescent="0.2">
      <c r="A817" s="44">
        <v>91600182</v>
      </c>
      <c r="B817" s="44" t="s">
        <v>25</v>
      </c>
      <c r="C817" s="44">
        <v>16</v>
      </c>
      <c r="D817" s="44">
        <v>4</v>
      </c>
      <c r="E817" s="44">
        <v>865</v>
      </c>
      <c r="F817" s="44">
        <v>47</v>
      </c>
      <c r="G817" s="44">
        <v>13534</v>
      </c>
      <c r="H817" s="44">
        <v>0</v>
      </c>
      <c r="I817" s="44">
        <f t="shared" si="9"/>
        <v>0</v>
      </c>
    </row>
    <row r="818" spans="1:9" x14ac:dyDescent="0.2">
      <c r="A818" s="44">
        <v>91700182</v>
      </c>
      <c r="B818" s="44" t="s">
        <v>25</v>
      </c>
      <c r="C818" s="44">
        <v>17</v>
      </c>
      <c r="D818" s="44">
        <v>4</v>
      </c>
      <c r="E818" s="44">
        <v>922</v>
      </c>
      <c r="F818" s="44">
        <v>47</v>
      </c>
      <c r="G818" s="44">
        <v>14413</v>
      </c>
      <c r="H818" s="44">
        <v>0</v>
      </c>
      <c r="I818" s="44">
        <f t="shared" si="9"/>
        <v>0</v>
      </c>
    </row>
    <row r="819" spans="1:9" x14ac:dyDescent="0.2">
      <c r="A819" s="44">
        <v>91800182</v>
      </c>
      <c r="B819" s="44" t="s">
        <v>25</v>
      </c>
      <c r="C819" s="44">
        <v>18</v>
      </c>
      <c r="D819" s="44">
        <v>4</v>
      </c>
      <c r="E819" s="44">
        <v>978</v>
      </c>
      <c r="F819" s="44">
        <v>47</v>
      </c>
      <c r="G819" s="44">
        <v>15292</v>
      </c>
      <c r="H819" s="44">
        <v>0</v>
      </c>
      <c r="I819" s="44">
        <f t="shared" si="9"/>
        <v>0</v>
      </c>
    </row>
    <row r="820" spans="1:9" x14ac:dyDescent="0.2">
      <c r="A820" s="44">
        <v>91900182</v>
      </c>
      <c r="B820" s="44" t="s">
        <v>25</v>
      </c>
      <c r="C820" s="44">
        <v>19</v>
      </c>
      <c r="D820" s="44">
        <v>4</v>
      </c>
      <c r="E820" s="44">
        <v>1035</v>
      </c>
      <c r="F820" s="44">
        <v>47</v>
      </c>
      <c r="G820" s="44">
        <v>16171</v>
      </c>
      <c r="H820" s="44">
        <v>0</v>
      </c>
      <c r="I820" s="44">
        <f t="shared" si="9"/>
        <v>0</v>
      </c>
    </row>
    <row r="821" spans="1:9" x14ac:dyDescent="0.2">
      <c r="A821" s="44">
        <v>92000182</v>
      </c>
      <c r="B821" s="44" t="s">
        <v>25</v>
      </c>
      <c r="C821" s="44">
        <v>20</v>
      </c>
      <c r="D821" s="44">
        <v>4</v>
      </c>
      <c r="E821" s="44">
        <v>1090</v>
      </c>
      <c r="F821" s="44">
        <v>47</v>
      </c>
      <c r="G821" s="44">
        <v>17050</v>
      </c>
      <c r="H821" s="44">
        <v>0</v>
      </c>
      <c r="I821" s="44">
        <f t="shared" si="9"/>
        <v>0</v>
      </c>
    </row>
    <row r="822" spans="1:9" x14ac:dyDescent="0.2">
      <c r="A822" s="44">
        <v>92100182</v>
      </c>
      <c r="B822" s="44" t="s">
        <v>25</v>
      </c>
      <c r="C822" s="44">
        <v>21</v>
      </c>
      <c r="D822" s="44">
        <v>4</v>
      </c>
      <c r="E822" s="44">
        <v>1147</v>
      </c>
      <c r="F822" s="44">
        <v>47</v>
      </c>
      <c r="G822" s="44">
        <v>17929</v>
      </c>
      <c r="H822" s="44">
        <v>0</v>
      </c>
      <c r="I822" s="44">
        <f t="shared" si="9"/>
        <v>0</v>
      </c>
    </row>
    <row r="823" spans="1:9" x14ac:dyDescent="0.2">
      <c r="A823" s="44">
        <v>92200182</v>
      </c>
      <c r="B823" s="44" t="s">
        <v>25</v>
      </c>
      <c r="C823" s="44">
        <v>22</v>
      </c>
      <c r="D823" s="44">
        <v>4</v>
      </c>
      <c r="E823" s="44">
        <v>1215</v>
      </c>
      <c r="F823" s="44">
        <v>47</v>
      </c>
      <c r="G823" s="44">
        <v>18984</v>
      </c>
      <c r="H823" s="44">
        <v>0</v>
      </c>
      <c r="I823" s="44">
        <f t="shared" si="9"/>
        <v>0</v>
      </c>
    </row>
    <row r="824" spans="1:9" x14ac:dyDescent="0.2">
      <c r="A824" s="44">
        <v>92300182</v>
      </c>
      <c r="B824" s="44" t="s">
        <v>25</v>
      </c>
      <c r="C824" s="44">
        <v>23</v>
      </c>
      <c r="D824" s="44">
        <v>4</v>
      </c>
      <c r="E824" s="44">
        <v>1282</v>
      </c>
      <c r="F824" s="44">
        <v>47</v>
      </c>
      <c r="G824" s="44">
        <v>20038</v>
      </c>
      <c r="H824" s="44">
        <v>0</v>
      </c>
      <c r="I824" s="44">
        <f t="shared" si="9"/>
        <v>0</v>
      </c>
    </row>
    <row r="825" spans="1:9" x14ac:dyDescent="0.2">
      <c r="A825" s="44">
        <v>92400182</v>
      </c>
      <c r="B825" s="44" t="s">
        <v>25</v>
      </c>
      <c r="C825" s="44">
        <v>24</v>
      </c>
      <c r="D825" s="44">
        <v>4</v>
      </c>
      <c r="E825" s="44">
        <v>1350</v>
      </c>
      <c r="F825" s="44">
        <v>47</v>
      </c>
      <c r="G825" s="44">
        <v>21093</v>
      </c>
      <c r="H825" s="44">
        <v>0</v>
      </c>
      <c r="I825" s="44">
        <f t="shared" si="9"/>
        <v>0</v>
      </c>
    </row>
    <row r="826" spans="1:9" x14ac:dyDescent="0.2">
      <c r="A826" s="44">
        <v>92500182</v>
      </c>
      <c r="B826" s="44" t="s">
        <v>25</v>
      </c>
      <c r="C826" s="44">
        <v>25</v>
      </c>
      <c r="D826" s="44">
        <v>4</v>
      </c>
      <c r="E826" s="44">
        <v>1417</v>
      </c>
      <c r="F826" s="44">
        <v>47</v>
      </c>
      <c r="G826" s="44">
        <v>22147</v>
      </c>
      <c r="H826" s="44">
        <v>0</v>
      </c>
      <c r="I826" s="44">
        <f t="shared" si="9"/>
        <v>0</v>
      </c>
    </row>
    <row r="827" spans="1:9" x14ac:dyDescent="0.2">
      <c r="A827" s="44">
        <v>92600182</v>
      </c>
      <c r="B827" s="44" t="s">
        <v>25</v>
      </c>
      <c r="C827" s="44">
        <v>26</v>
      </c>
      <c r="D827" s="44">
        <v>4</v>
      </c>
      <c r="E827" s="44">
        <v>1485</v>
      </c>
      <c r="F827" s="44">
        <v>47</v>
      </c>
      <c r="G827" s="44">
        <v>23202</v>
      </c>
      <c r="H827" s="44">
        <v>0</v>
      </c>
      <c r="I827" s="44">
        <f t="shared" si="9"/>
        <v>0</v>
      </c>
    </row>
    <row r="828" spans="1:9" x14ac:dyDescent="0.2">
      <c r="A828" s="44">
        <v>92700182</v>
      </c>
      <c r="B828" s="44" t="s">
        <v>25</v>
      </c>
      <c r="C828" s="44">
        <v>27</v>
      </c>
      <c r="D828" s="44">
        <v>4</v>
      </c>
      <c r="E828" s="44">
        <v>1563</v>
      </c>
      <c r="F828" s="44">
        <v>47</v>
      </c>
      <c r="G828" s="44">
        <v>24433</v>
      </c>
      <c r="H828" s="44">
        <v>0</v>
      </c>
      <c r="I828" s="44">
        <f t="shared" si="9"/>
        <v>0</v>
      </c>
    </row>
    <row r="829" spans="1:9" x14ac:dyDescent="0.2">
      <c r="A829" s="44">
        <v>92800182</v>
      </c>
      <c r="B829" s="44" t="s">
        <v>25</v>
      </c>
      <c r="C829" s="44">
        <v>28</v>
      </c>
      <c r="D829" s="44">
        <v>4</v>
      </c>
      <c r="E829" s="44">
        <v>1642</v>
      </c>
      <c r="F829" s="44">
        <v>47</v>
      </c>
      <c r="G829" s="44">
        <v>25663</v>
      </c>
      <c r="H829" s="44">
        <v>0</v>
      </c>
      <c r="I829" s="44">
        <f t="shared" si="9"/>
        <v>0</v>
      </c>
    </row>
    <row r="830" spans="1:9" x14ac:dyDescent="0.2">
      <c r="A830" s="44">
        <v>92900182</v>
      </c>
      <c r="B830" s="44" t="s">
        <v>25</v>
      </c>
      <c r="C830" s="44">
        <v>29</v>
      </c>
      <c r="D830" s="44">
        <v>4</v>
      </c>
      <c r="E830" s="44">
        <v>1720</v>
      </c>
      <c r="F830" s="44">
        <v>47</v>
      </c>
      <c r="G830" s="44">
        <v>26893</v>
      </c>
      <c r="H830" s="44">
        <v>0</v>
      </c>
      <c r="I830" s="44">
        <f t="shared" si="9"/>
        <v>0</v>
      </c>
    </row>
    <row r="831" spans="1:9" x14ac:dyDescent="0.2">
      <c r="A831" s="44">
        <v>93000182</v>
      </c>
      <c r="B831" s="44" t="s">
        <v>25</v>
      </c>
      <c r="C831" s="44">
        <v>30</v>
      </c>
      <c r="D831" s="44">
        <v>4</v>
      </c>
      <c r="E831" s="44">
        <v>1800</v>
      </c>
      <c r="F831" s="44">
        <v>47</v>
      </c>
      <c r="G831" s="44">
        <v>28125</v>
      </c>
      <c r="H831" s="44">
        <v>0</v>
      </c>
      <c r="I831" s="44">
        <f t="shared" si="9"/>
        <v>0</v>
      </c>
    </row>
    <row r="832" spans="1:9" x14ac:dyDescent="0.2">
      <c r="A832" s="44">
        <v>93100182</v>
      </c>
      <c r="B832" s="44" t="s">
        <v>25</v>
      </c>
      <c r="C832" s="44">
        <v>31</v>
      </c>
      <c r="D832" s="44">
        <v>4</v>
      </c>
      <c r="E832" s="44">
        <v>1878</v>
      </c>
      <c r="F832" s="44">
        <v>47</v>
      </c>
      <c r="G832" s="44">
        <v>29355</v>
      </c>
      <c r="H832" s="44">
        <v>0</v>
      </c>
      <c r="I832" s="44">
        <f t="shared" si="9"/>
        <v>0</v>
      </c>
    </row>
    <row r="833" spans="1:9" x14ac:dyDescent="0.2">
      <c r="A833" s="44">
        <v>93200182</v>
      </c>
      <c r="B833" s="44" t="s">
        <v>25</v>
      </c>
      <c r="C833" s="44">
        <v>32</v>
      </c>
      <c r="D833" s="44">
        <v>4</v>
      </c>
      <c r="E833" s="44">
        <v>1968</v>
      </c>
      <c r="F833" s="44">
        <v>47</v>
      </c>
      <c r="G833" s="44">
        <v>30760</v>
      </c>
      <c r="H833" s="44">
        <v>0</v>
      </c>
      <c r="I833" s="44">
        <f t="shared" si="9"/>
        <v>0</v>
      </c>
    </row>
    <row r="834" spans="1:9" x14ac:dyDescent="0.2">
      <c r="A834" s="44">
        <v>93300182</v>
      </c>
      <c r="B834" s="44" t="s">
        <v>25</v>
      </c>
      <c r="C834" s="44">
        <v>33</v>
      </c>
      <c r="D834" s="44">
        <v>4</v>
      </c>
      <c r="E834" s="44">
        <v>2058</v>
      </c>
      <c r="F834" s="44">
        <v>47</v>
      </c>
      <c r="G834" s="44">
        <v>32167</v>
      </c>
      <c r="H834" s="44">
        <v>0</v>
      </c>
      <c r="I834" s="44">
        <f t="shared" si="9"/>
        <v>0</v>
      </c>
    </row>
    <row r="835" spans="1:9" x14ac:dyDescent="0.2">
      <c r="A835" s="44">
        <v>93400182</v>
      </c>
      <c r="B835" s="44" t="s">
        <v>25</v>
      </c>
      <c r="C835" s="44">
        <v>34</v>
      </c>
      <c r="D835" s="44">
        <v>4</v>
      </c>
      <c r="E835" s="44">
        <v>2148</v>
      </c>
      <c r="F835" s="44">
        <v>47</v>
      </c>
      <c r="G835" s="44">
        <v>33573</v>
      </c>
      <c r="H835" s="44">
        <v>0</v>
      </c>
      <c r="I835" s="44">
        <f t="shared" si="9"/>
        <v>0</v>
      </c>
    </row>
    <row r="836" spans="1:9" x14ac:dyDescent="0.2">
      <c r="A836" s="44">
        <v>93500182</v>
      </c>
      <c r="B836" s="44" t="s">
        <v>25</v>
      </c>
      <c r="C836" s="44">
        <v>35</v>
      </c>
      <c r="D836" s="44">
        <v>4</v>
      </c>
      <c r="E836" s="44">
        <v>2238</v>
      </c>
      <c r="F836" s="44">
        <v>47</v>
      </c>
      <c r="G836" s="44">
        <v>34980</v>
      </c>
      <c r="H836" s="44">
        <v>0</v>
      </c>
      <c r="I836" s="44">
        <f t="shared" si="9"/>
        <v>0</v>
      </c>
    </row>
    <row r="837" spans="1:9" x14ac:dyDescent="0.2">
      <c r="A837" s="44">
        <v>93600182</v>
      </c>
      <c r="B837" s="44" t="s">
        <v>25</v>
      </c>
      <c r="C837" s="44">
        <v>36</v>
      </c>
      <c r="D837" s="44">
        <v>4</v>
      </c>
      <c r="E837" s="44">
        <v>2328</v>
      </c>
      <c r="F837" s="44">
        <v>47</v>
      </c>
      <c r="G837" s="44">
        <v>36385</v>
      </c>
      <c r="H837" s="44">
        <v>0</v>
      </c>
      <c r="I837" s="44">
        <f t="shared" si="9"/>
        <v>0</v>
      </c>
    </row>
    <row r="838" spans="1:9" x14ac:dyDescent="0.2">
      <c r="A838" s="44">
        <v>93700182</v>
      </c>
      <c r="B838" s="44" t="s">
        <v>25</v>
      </c>
      <c r="C838" s="44">
        <v>37</v>
      </c>
      <c r="D838" s="44">
        <v>4</v>
      </c>
      <c r="E838" s="44">
        <v>2430</v>
      </c>
      <c r="F838" s="44">
        <v>47</v>
      </c>
      <c r="G838" s="44">
        <v>37968</v>
      </c>
      <c r="H838" s="44">
        <v>0</v>
      </c>
      <c r="I838" s="44">
        <f t="shared" si="9"/>
        <v>0</v>
      </c>
    </row>
    <row r="839" spans="1:9" x14ac:dyDescent="0.2">
      <c r="A839" s="44">
        <v>93800182</v>
      </c>
      <c r="B839" s="44" t="s">
        <v>25</v>
      </c>
      <c r="C839" s="44">
        <v>38</v>
      </c>
      <c r="D839" s="44">
        <v>4</v>
      </c>
      <c r="E839" s="44">
        <v>2530</v>
      </c>
      <c r="F839" s="44">
        <v>47</v>
      </c>
      <c r="G839" s="44">
        <v>39550</v>
      </c>
      <c r="H839" s="44">
        <v>0</v>
      </c>
      <c r="I839" s="44">
        <f t="shared" si="9"/>
        <v>0</v>
      </c>
    </row>
    <row r="840" spans="1:9" x14ac:dyDescent="0.2">
      <c r="A840" s="44">
        <v>93900182</v>
      </c>
      <c r="B840" s="44" t="s">
        <v>25</v>
      </c>
      <c r="C840" s="44">
        <v>39</v>
      </c>
      <c r="D840" s="44">
        <v>4</v>
      </c>
      <c r="E840" s="44">
        <v>2632</v>
      </c>
      <c r="F840" s="44">
        <v>47</v>
      </c>
      <c r="G840" s="44">
        <v>41131</v>
      </c>
      <c r="H840" s="44">
        <v>0</v>
      </c>
      <c r="I840" s="44">
        <f t="shared" si="9"/>
        <v>0</v>
      </c>
    </row>
    <row r="841" spans="1:9" x14ac:dyDescent="0.2">
      <c r="A841" s="44">
        <v>94000182</v>
      </c>
      <c r="B841" s="44" t="s">
        <v>25</v>
      </c>
      <c r="C841" s="44">
        <v>40</v>
      </c>
      <c r="D841" s="44">
        <v>4</v>
      </c>
      <c r="E841" s="44">
        <v>2733</v>
      </c>
      <c r="F841" s="44">
        <v>47</v>
      </c>
      <c r="G841" s="44">
        <v>42714</v>
      </c>
      <c r="H841" s="44">
        <v>0</v>
      </c>
      <c r="I841" s="44">
        <f t="shared" si="9"/>
        <v>0</v>
      </c>
    </row>
    <row r="842" spans="1:9" x14ac:dyDescent="0.2">
      <c r="A842" s="44">
        <v>94100182</v>
      </c>
      <c r="B842" s="44" t="s">
        <v>25</v>
      </c>
      <c r="C842" s="44">
        <v>41</v>
      </c>
      <c r="D842" s="44">
        <v>4</v>
      </c>
      <c r="E842" s="44">
        <v>2835</v>
      </c>
      <c r="F842" s="44">
        <v>47</v>
      </c>
      <c r="G842" s="44">
        <v>44296</v>
      </c>
      <c r="H842" s="44">
        <v>0</v>
      </c>
      <c r="I842" s="44">
        <f t="shared" si="9"/>
        <v>0</v>
      </c>
    </row>
    <row r="843" spans="1:9" x14ac:dyDescent="0.2">
      <c r="A843" s="44">
        <v>94200182</v>
      </c>
      <c r="B843" s="44" t="s">
        <v>25</v>
      </c>
      <c r="C843" s="44">
        <v>42</v>
      </c>
      <c r="D843" s="44">
        <v>4</v>
      </c>
      <c r="E843" s="44">
        <v>2947</v>
      </c>
      <c r="F843" s="44">
        <v>47</v>
      </c>
      <c r="G843" s="44">
        <v>46054</v>
      </c>
      <c r="H843" s="44">
        <v>0</v>
      </c>
      <c r="I843" s="44">
        <f t="shared" si="9"/>
        <v>0</v>
      </c>
    </row>
    <row r="844" spans="1:9" x14ac:dyDescent="0.2">
      <c r="A844" s="44">
        <v>94300182</v>
      </c>
      <c r="B844" s="44" t="s">
        <v>25</v>
      </c>
      <c r="C844" s="44">
        <v>43</v>
      </c>
      <c r="D844" s="44">
        <v>4</v>
      </c>
      <c r="E844" s="44">
        <v>3060</v>
      </c>
      <c r="F844" s="44">
        <v>47</v>
      </c>
      <c r="G844" s="44">
        <v>47812</v>
      </c>
      <c r="H844" s="44">
        <v>0</v>
      </c>
      <c r="I844" s="44">
        <f t="shared" si="9"/>
        <v>0</v>
      </c>
    </row>
    <row r="845" spans="1:9" x14ac:dyDescent="0.2">
      <c r="A845" s="44">
        <v>94400182</v>
      </c>
      <c r="B845" s="44" t="s">
        <v>25</v>
      </c>
      <c r="C845" s="44">
        <v>44</v>
      </c>
      <c r="D845" s="44">
        <v>4</v>
      </c>
      <c r="E845" s="44">
        <v>3172</v>
      </c>
      <c r="F845" s="44">
        <v>47</v>
      </c>
      <c r="G845" s="44">
        <v>49569</v>
      </c>
      <c r="H845" s="44">
        <v>0</v>
      </c>
      <c r="I845" s="44">
        <f t="shared" si="9"/>
        <v>0</v>
      </c>
    </row>
    <row r="846" spans="1:9" x14ac:dyDescent="0.2">
      <c r="A846" s="44">
        <v>94500182</v>
      </c>
      <c r="B846" s="44" t="s">
        <v>25</v>
      </c>
      <c r="C846" s="44">
        <v>45</v>
      </c>
      <c r="D846" s="44">
        <v>4</v>
      </c>
      <c r="E846" s="44">
        <v>3285</v>
      </c>
      <c r="F846" s="44">
        <v>47</v>
      </c>
      <c r="G846" s="44">
        <v>51327</v>
      </c>
      <c r="H846" s="44">
        <v>0</v>
      </c>
      <c r="I846" s="44">
        <f t="shared" si="9"/>
        <v>0</v>
      </c>
    </row>
    <row r="847" spans="1:9" x14ac:dyDescent="0.2">
      <c r="A847" s="44">
        <v>94600182</v>
      </c>
      <c r="B847" s="44" t="s">
        <v>25</v>
      </c>
      <c r="C847" s="44">
        <v>46</v>
      </c>
      <c r="D847" s="44">
        <v>4</v>
      </c>
      <c r="E847" s="44">
        <v>3397</v>
      </c>
      <c r="F847" s="44">
        <v>47</v>
      </c>
      <c r="G847" s="44">
        <v>53085</v>
      </c>
      <c r="H847" s="44">
        <v>0</v>
      </c>
      <c r="I847" s="44">
        <f t="shared" si="9"/>
        <v>0</v>
      </c>
    </row>
    <row r="848" spans="1:9" x14ac:dyDescent="0.2">
      <c r="A848" s="44">
        <v>94700182</v>
      </c>
      <c r="B848" s="44" t="s">
        <v>25</v>
      </c>
      <c r="C848" s="44">
        <v>47</v>
      </c>
      <c r="D848" s="44">
        <v>4</v>
      </c>
      <c r="E848" s="44">
        <v>3520</v>
      </c>
      <c r="F848" s="44">
        <v>47</v>
      </c>
      <c r="G848" s="44">
        <v>55018</v>
      </c>
      <c r="H848" s="44">
        <v>0</v>
      </c>
      <c r="I848" s="44">
        <f t="shared" si="9"/>
        <v>0</v>
      </c>
    </row>
    <row r="849" spans="1:9" x14ac:dyDescent="0.2">
      <c r="A849" s="44">
        <v>94800182</v>
      </c>
      <c r="B849" s="44" t="s">
        <v>25</v>
      </c>
      <c r="C849" s="44">
        <v>48</v>
      </c>
      <c r="D849" s="44">
        <v>4</v>
      </c>
      <c r="E849" s="44">
        <v>3645</v>
      </c>
      <c r="F849" s="44">
        <v>47</v>
      </c>
      <c r="G849" s="44">
        <v>56952</v>
      </c>
      <c r="H849" s="44">
        <v>0</v>
      </c>
      <c r="I849" s="44">
        <f t="shared" si="9"/>
        <v>0</v>
      </c>
    </row>
    <row r="850" spans="1:9" x14ac:dyDescent="0.2">
      <c r="A850" s="44">
        <v>94900182</v>
      </c>
      <c r="B850" s="44" t="s">
        <v>25</v>
      </c>
      <c r="C850" s="44">
        <v>49</v>
      </c>
      <c r="D850" s="44">
        <v>4</v>
      </c>
      <c r="E850" s="44">
        <v>3768</v>
      </c>
      <c r="F850" s="44">
        <v>47</v>
      </c>
      <c r="G850" s="44">
        <v>58885</v>
      </c>
      <c r="H850" s="44">
        <v>0</v>
      </c>
      <c r="I850" s="44">
        <f t="shared" si="9"/>
        <v>0</v>
      </c>
    </row>
    <row r="851" spans="1:9" x14ac:dyDescent="0.2">
      <c r="A851" s="44">
        <v>95000182</v>
      </c>
      <c r="B851" s="44" t="s">
        <v>25</v>
      </c>
      <c r="C851" s="44">
        <v>50</v>
      </c>
      <c r="D851" s="44">
        <v>4</v>
      </c>
      <c r="E851" s="44">
        <v>3892</v>
      </c>
      <c r="F851" s="44">
        <v>47</v>
      </c>
      <c r="G851" s="44">
        <v>60819</v>
      </c>
      <c r="H851" s="44">
        <v>0</v>
      </c>
      <c r="I851" s="44">
        <f t="shared" si="9"/>
        <v>0</v>
      </c>
    </row>
    <row r="852" spans="1:9" x14ac:dyDescent="0.2">
      <c r="A852" s="44">
        <v>90100183</v>
      </c>
      <c r="B852" s="44" t="s">
        <v>25</v>
      </c>
      <c r="C852" s="44">
        <v>1</v>
      </c>
      <c r="D852" s="44">
        <v>4</v>
      </c>
      <c r="E852" s="44">
        <v>540</v>
      </c>
      <c r="F852" s="44">
        <v>47</v>
      </c>
      <c r="G852" s="44">
        <v>8437</v>
      </c>
      <c r="H852" s="44">
        <v>2250</v>
      </c>
      <c r="I852" s="44">
        <f t="shared" si="9"/>
        <v>0</v>
      </c>
    </row>
    <row r="853" spans="1:9" x14ac:dyDescent="0.2">
      <c r="A853" s="44">
        <v>90200183</v>
      </c>
      <c r="B853" s="44" t="s">
        <v>25</v>
      </c>
      <c r="C853" s="44">
        <v>2</v>
      </c>
      <c r="D853" s="44">
        <v>4</v>
      </c>
      <c r="E853" s="44">
        <v>573</v>
      </c>
      <c r="F853" s="44">
        <v>47</v>
      </c>
      <c r="G853" s="44">
        <v>8964</v>
      </c>
      <c r="H853" s="44">
        <v>3150</v>
      </c>
      <c r="I853" s="44">
        <f t="shared" si="9"/>
        <v>2250</v>
      </c>
    </row>
    <row r="854" spans="1:9" x14ac:dyDescent="0.2">
      <c r="A854" s="44">
        <v>90300183</v>
      </c>
      <c r="B854" s="44" t="s">
        <v>25</v>
      </c>
      <c r="C854" s="44">
        <v>3</v>
      </c>
      <c r="D854" s="44">
        <v>4</v>
      </c>
      <c r="E854" s="44">
        <v>607</v>
      </c>
      <c r="F854" s="44">
        <v>47</v>
      </c>
      <c r="G854" s="44">
        <v>9492</v>
      </c>
      <c r="H854" s="44">
        <v>4050</v>
      </c>
      <c r="I854" s="44">
        <f t="shared" si="9"/>
        <v>5400</v>
      </c>
    </row>
    <row r="855" spans="1:9" x14ac:dyDescent="0.2">
      <c r="A855" s="44">
        <v>90400183</v>
      </c>
      <c r="B855" s="44" t="s">
        <v>25</v>
      </c>
      <c r="C855" s="44">
        <v>4</v>
      </c>
      <c r="D855" s="44">
        <v>4</v>
      </c>
      <c r="E855" s="44">
        <v>640</v>
      </c>
      <c r="F855" s="44">
        <v>47</v>
      </c>
      <c r="G855" s="44">
        <v>10018</v>
      </c>
      <c r="H855" s="44">
        <v>4950</v>
      </c>
      <c r="I855" s="44">
        <f t="shared" si="9"/>
        <v>9450</v>
      </c>
    </row>
    <row r="856" spans="1:9" x14ac:dyDescent="0.2">
      <c r="A856" s="44">
        <v>90500183</v>
      </c>
      <c r="B856" s="44" t="s">
        <v>25</v>
      </c>
      <c r="C856" s="44">
        <v>5</v>
      </c>
      <c r="D856" s="44">
        <v>4</v>
      </c>
      <c r="E856" s="44">
        <v>675</v>
      </c>
      <c r="F856" s="44">
        <v>47</v>
      </c>
      <c r="G856" s="44">
        <v>10546</v>
      </c>
      <c r="H856" s="44">
        <v>5850</v>
      </c>
      <c r="I856" s="44">
        <f t="shared" si="9"/>
        <v>14400</v>
      </c>
    </row>
    <row r="857" spans="1:9" x14ac:dyDescent="0.2">
      <c r="A857" s="44">
        <v>90600183</v>
      </c>
      <c r="B857" s="44" t="s">
        <v>25</v>
      </c>
      <c r="C857" s="44">
        <v>6</v>
      </c>
      <c r="D857" s="44">
        <v>4</v>
      </c>
      <c r="E857" s="44">
        <v>708</v>
      </c>
      <c r="F857" s="44">
        <v>47</v>
      </c>
      <c r="G857" s="44">
        <v>11073</v>
      </c>
      <c r="H857" s="44">
        <v>7350</v>
      </c>
      <c r="I857" s="44">
        <f t="shared" si="9"/>
        <v>20250</v>
      </c>
    </row>
    <row r="858" spans="1:9" x14ac:dyDescent="0.2">
      <c r="A858" s="44">
        <v>90700183</v>
      </c>
      <c r="B858" s="44" t="s">
        <v>25</v>
      </c>
      <c r="C858" s="44">
        <v>7</v>
      </c>
      <c r="D858" s="44">
        <v>4</v>
      </c>
      <c r="E858" s="44">
        <v>759</v>
      </c>
      <c r="F858" s="44">
        <v>47</v>
      </c>
      <c r="G858" s="44">
        <v>11863</v>
      </c>
      <c r="H858" s="44">
        <v>8850</v>
      </c>
      <c r="I858" s="44">
        <f t="shared" si="9"/>
        <v>27600</v>
      </c>
    </row>
    <row r="859" spans="1:9" x14ac:dyDescent="0.2">
      <c r="A859" s="44">
        <v>90800183</v>
      </c>
      <c r="B859" s="44" t="s">
        <v>25</v>
      </c>
      <c r="C859" s="44">
        <v>8</v>
      </c>
      <c r="D859" s="44">
        <v>4</v>
      </c>
      <c r="E859" s="44">
        <v>810</v>
      </c>
      <c r="F859" s="44">
        <v>47</v>
      </c>
      <c r="G859" s="44">
        <v>12655</v>
      </c>
      <c r="H859" s="44">
        <v>10350</v>
      </c>
      <c r="I859" s="44">
        <f t="shared" si="9"/>
        <v>36450</v>
      </c>
    </row>
    <row r="860" spans="1:9" x14ac:dyDescent="0.2">
      <c r="A860" s="44">
        <v>90900183</v>
      </c>
      <c r="B860" s="44" t="s">
        <v>25</v>
      </c>
      <c r="C860" s="44">
        <v>9</v>
      </c>
      <c r="D860" s="44">
        <v>4</v>
      </c>
      <c r="E860" s="44">
        <v>859</v>
      </c>
      <c r="F860" s="44">
        <v>47</v>
      </c>
      <c r="G860" s="44">
        <v>13446</v>
      </c>
      <c r="H860" s="44">
        <v>11850</v>
      </c>
      <c r="I860" s="44">
        <f t="shared" ref="I860:I923" si="10">H859+I859</f>
        <v>46800</v>
      </c>
    </row>
    <row r="861" spans="1:9" x14ac:dyDescent="0.2">
      <c r="A861" s="44">
        <v>91000183</v>
      </c>
      <c r="B861" s="44" t="s">
        <v>25</v>
      </c>
      <c r="C861" s="44">
        <v>10</v>
      </c>
      <c r="D861" s="44">
        <v>4</v>
      </c>
      <c r="E861" s="44">
        <v>910</v>
      </c>
      <c r="F861" s="44">
        <v>47</v>
      </c>
      <c r="G861" s="44">
        <v>14238</v>
      </c>
      <c r="H861" s="44">
        <v>14250</v>
      </c>
      <c r="I861" s="44">
        <f t="shared" si="10"/>
        <v>58650</v>
      </c>
    </row>
    <row r="862" spans="1:9" x14ac:dyDescent="0.2">
      <c r="A862" s="44">
        <v>91100183</v>
      </c>
      <c r="B862" s="44" t="s">
        <v>25</v>
      </c>
      <c r="C862" s="44">
        <v>11</v>
      </c>
      <c r="D862" s="44">
        <v>4</v>
      </c>
      <c r="E862" s="44">
        <v>961</v>
      </c>
      <c r="F862" s="44">
        <v>47</v>
      </c>
      <c r="G862" s="44">
        <v>15027</v>
      </c>
      <c r="H862" s="44">
        <v>16650</v>
      </c>
      <c r="I862" s="44">
        <f t="shared" si="10"/>
        <v>72900</v>
      </c>
    </row>
    <row r="863" spans="1:9" x14ac:dyDescent="0.2">
      <c r="A863" s="44">
        <v>91200183</v>
      </c>
      <c r="B863" s="44" t="s">
        <v>25</v>
      </c>
      <c r="C863" s="44">
        <v>12</v>
      </c>
      <c r="D863" s="44">
        <v>4</v>
      </c>
      <c r="E863" s="44">
        <v>1029</v>
      </c>
      <c r="F863" s="44">
        <v>47</v>
      </c>
      <c r="G863" s="44">
        <v>16081</v>
      </c>
      <c r="H863" s="44">
        <v>19050</v>
      </c>
      <c r="I863" s="44">
        <f t="shared" si="10"/>
        <v>89550</v>
      </c>
    </row>
    <row r="864" spans="1:9" x14ac:dyDescent="0.2">
      <c r="A864" s="44">
        <v>91300183</v>
      </c>
      <c r="B864" s="44" t="s">
        <v>25</v>
      </c>
      <c r="C864" s="44">
        <v>13</v>
      </c>
      <c r="D864" s="44">
        <v>4</v>
      </c>
      <c r="E864" s="44">
        <v>1096</v>
      </c>
      <c r="F864" s="44">
        <v>47</v>
      </c>
      <c r="G864" s="44">
        <v>17137</v>
      </c>
      <c r="H864" s="44">
        <v>21450</v>
      </c>
      <c r="I864" s="44">
        <f t="shared" si="10"/>
        <v>108600</v>
      </c>
    </row>
    <row r="865" spans="1:9" x14ac:dyDescent="0.2">
      <c r="A865" s="44">
        <v>91400183</v>
      </c>
      <c r="B865" s="44" t="s">
        <v>25</v>
      </c>
      <c r="C865" s="44">
        <v>14</v>
      </c>
      <c r="D865" s="44">
        <v>4</v>
      </c>
      <c r="E865" s="44">
        <v>1164</v>
      </c>
      <c r="F865" s="44">
        <v>47</v>
      </c>
      <c r="G865" s="44">
        <v>18192</v>
      </c>
      <c r="H865" s="44">
        <v>25050</v>
      </c>
      <c r="I865" s="44">
        <f t="shared" si="10"/>
        <v>130050</v>
      </c>
    </row>
    <row r="866" spans="1:9" x14ac:dyDescent="0.2">
      <c r="A866" s="44">
        <v>91500183</v>
      </c>
      <c r="B866" s="44" t="s">
        <v>25</v>
      </c>
      <c r="C866" s="44">
        <v>15</v>
      </c>
      <c r="D866" s="44">
        <v>4</v>
      </c>
      <c r="E866" s="44">
        <v>1231</v>
      </c>
      <c r="F866" s="44">
        <v>47</v>
      </c>
      <c r="G866" s="44">
        <v>19246</v>
      </c>
      <c r="H866" s="44">
        <v>28650</v>
      </c>
      <c r="I866" s="44">
        <f t="shared" si="10"/>
        <v>155100</v>
      </c>
    </row>
    <row r="867" spans="1:9" x14ac:dyDescent="0.2">
      <c r="A867" s="44">
        <v>91600183</v>
      </c>
      <c r="B867" s="44" t="s">
        <v>25</v>
      </c>
      <c r="C867" s="44">
        <v>16</v>
      </c>
      <c r="D867" s="44">
        <v>4</v>
      </c>
      <c r="E867" s="44">
        <v>1299</v>
      </c>
      <c r="F867" s="44">
        <v>47</v>
      </c>
      <c r="G867" s="44">
        <v>20301</v>
      </c>
      <c r="H867" s="44">
        <v>32250</v>
      </c>
      <c r="I867" s="44">
        <f t="shared" si="10"/>
        <v>183750</v>
      </c>
    </row>
    <row r="868" spans="1:9" x14ac:dyDescent="0.2">
      <c r="A868" s="44">
        <v>91700183</v>
      </c>
      <c r="B868" s="44" t="s">
        <v>25</v>
      </c>
      <c r="C868" s="44">
        <v>17</v>
      </c>
      <c r="D868" s="44">
        <v>4</v>
      </c>
      <c r="E868" s="44">
        <v>1383</v>
      </c>
      <c r="F868" s="44">
        <v>47</v>
      </c>
      <c r="G868" s="44">
        <v>21621</v>
      </c>
      <c r="H868" s="44">
        <v>35850</v>
      </c>
      <c r="I868" s="44">
        <f t="shared" si="10"/>
        <v>216000</v>
      </c>
    </row>
    <row r="869" spans="1:9" x14ac:dyDescent="0.2">
      <c r="A869" s="44">
        <v>91800183</v>
      </c>
      <c r="B869" s="44" t="s">
        <v>25</v>
      </c>
      <c r="C869" s="44">
        <v>18</v>
      </c>
      <c r="D869" s="44">
        <v>4</v>
      </c>
      <c r="E869" s="44">
        <v>1467</v>
      </c>
      <c r="F869" s="44">
        <v>47</v>
      </c>
      <c r="G869" s="44">
        <v>22938</v>
      </c>
      <c r="H869" s="44">
        <v>40950</v>
      </c>
      <c r="I869" s="44">
        <f t="shared" si="10"/>
        <v>251850</v>
      </c>
    </row>
    <row r="870" spans="1:9" x14ac:dyDescent="0.2">
      <c r="A870" s="44">
        <v>91900183</v>
      </c>
      <c r="B870" s="44" t="s">
        <v>25</v>
      </c>
      <c r="C870" s="44">
        <v>19</v>
      </c>
      <c r="D870" s="44">
        <v>4</v>
      </c>
      <c r="E870" s="44">
        <v>1552</v>
      </c>
      <c r="F870" s="44">
        <v>47</v>
      </c>
      <c r="G870" s="44">
        <v>24256</v>
      </c>
      <c r="H870" s="44">
        <v>46050</v>
      </c>
      <c r="I870" s="44">
        <f t="shared" si="10"/>
        <v>292800</v>
      </c>
    </row>
    <row r="871" spans="1:9" x14ac:dyDescent="0.2">
      <c r="A871" s="44">
        <v>92000183</v>
      </c>
      <c r="B871" s="44" t="s">
        <v>25</v>
      </c>
      <c r="C871" s="44">
        <v>20</v>
      </c>
      <c r="D871" s="44">
        <v>4</v>
      </c>
      <c r="E871" s="44">
        <v>1636</v>
      </c>
      <c r="F871" s="44">
        <v>47</v>
      </c>
      <c r="G871" s="44">
        <v>25575</v>
      </c>
      <c r="H871" s="44">
        <v>51150</v>
      </c>
      <c r="I871" s="44">
        <f t="shared" si="10"/>
        <v>338850</v>
      </c>
    </row>
    <row r="872" spans="1:9" x14ac:dyDescent="0.2">
      <c r="A872" s="44">
        <v>92100183</v>
      </c>
      <c r="B872" s="44" t="s">
        <v>25</v>
      </c>
      <c r="C872" s="44">
        <v>21</v>
      </c>
      <c r="D872" s="44">
        <v>4</v>
      </c>
      <c r="E872" s="44">
        <v>1720</v>
      </c>
      <c r="F872" s="44">
        <v>47</v>
      </c>
      <c r="G872" s="44">
        <v>26893</v>
      </c>
      <c r="H872" s="44">
        <v>56250</v>
      </c>
      <c r="I872" s="44">
        <f t="shared" si="10"/>
        <v>390000</v>
      </c>
    </row>
    <row r="873" spans="1:9" x14ac:dyDescent="0.2">
      <c r="A873" s="44">
        <v>92200183</v>
      </c>
      <c r="B873" s="44" t="s">
        <v>25</v>
      </c>
      <c r="C873" s="44">
        <v>22</v>
      </c>
      <c r="D873" s="44">
        <v>4</v>
      </c>
      <c r="E873" s="44">
        <v>1822</v>
      </c>
      <c r="F873" s="44">
        <v>47</v>
      </c>
      <c r="G873" s="44">
        <v>28476</v>
      </c>
      <c r="H873" s="44">
        <v>63150</v>
      </c>
      <c r="I873" s="44">
        <f t="shared" si="10"/>
        <v>446250</v>
      </c>
    </row>
    <row r="874" spans="1:9" x14ac:dyDescent="0.2">
      <c r="A874" s="44">
        <v>92300183</v>
      </c>
      <c r="B874" s="44" t="s">
        <v>25</v>
      </c>
      <c r="C874" s="44">
        <v>23</v>
      </c>
      <c r="D874" s="44">
        <v>4</v>
      </c>
      <c r="E874" s="44">
        <v>1923</v>
      </c>
      <c r="F874" s="44">
        <v>47</v>
      </c>
      <c r="G874" s="44">
        <v>30058</v>
      </c>
      <c r="H874" s="44">
        <v>70050</v>
      </c>
      <c r="I874" s="44">
        <f t="shared" si="10"/>
        <v>509400</v>
      </c>
    </row>
    <row r="875" spans="1:9" x14ac:dyDescent="0.2">
      <c r="A875" s="44">
        <v>92400183</v>
      </c>
      <c r="B875" s="44" t="s">
        <v>25</v>
      </c>
      <c r="C875" s="44">
        <v>24</v>
      </c>
      <c r="D875" s="44">
        <v>4</v>
      </c>
      <c r="E875" s="44">
        <v>2025</v>
      </c>
      <c r="F875" s="44">
        <v>47</v>
      </c>
      <c r="G875" s="44">
        <v>31639</v>
      </c>
      <c r="H875" s="44">
        <v>76950</v>
      </c>
      <c r="I875" s="44">
        <f t="shared" si="10"/>
        <v>579450</v>
      </c>
    </row>
    <row r="876" spans="1:9" x14ac:dyDescent="0.2">
      <c r="A876" s="44">
        <v>92500183</v>
      </c>
      <c r="B876" s="44" t="s">
        <v>25</v>
      </c>
      <c r="C876" s="44">
        <v>25</v>
      </c>
      <c r="D876" s="44">
        <v>4</v>
      </c>
      <c r="E876" s="44">
        <v>2125</v>
      </c>
      <c r="F876" s="44">
        <v>47</v>
      </c>
      <c r="G876" s="44">
        <v>33222</v>
      </c>
      <c r="H876" s="44">
        <v>83850</v>
      </c>
      <c r="I876" s="44">
        <f t="shared" si="10"/>
        <v>656400</v>
      </c>
    </row>
    <row r="877" spans="1:9" x14ac:dyDescent="0.2">
      <c r="A877" s="44">
        <v>92600183</v>
      </c>
      <c r="B877" s="44" t="s">
        <v>25</v>
      </c>
      <c r="C877" s="44">
        <v>26</v>
      </c>
      <c r="D877" s="44">
        <v>4</v>
      </c>
      <c r="E877" s="44">
        <v>2227</v>
      </c>
      <c r="F877" s="44">
        <v>47</v>
      </c>
      <c r="G877" s="44">
        <v>34804</v>
      </c>
      <c r="H877" s="44">
        <v>92850</v>
      </c>
      <c r="I877" s="44">
        <f t="shared" si="10"/>
        <v>740250</v>
      </c>
    </row>
    <row r="878" spans="1:9" x14ac:dyDescent="0.2">
      <c r="A878" s="44">
        <v>92700183</v>
      </c>
      <c r="B878" s="44" t="s">
        <v>25</v>
      </c>
      <c r="C878" s="44">
        <v>27</v>
      </c>
      <c r="D878" s="44">
        <v>4</v>
      </c>
      <c r="E878" s="44">
        <v>2344</v>
      </c>
      <c r="F878" s="44">
        <v>47</v>
      </c>
      <c r="G878" s="44">
        <v>36648</v>
      </c>
      <c r="H878" s="44">
        <v>101850</v>
      </c>
      <c r="I878" s="44">
        <f t="shared" si="10"/>
        <v>833100</v>
      </c>
    </row>
    <row r="879" spans="1:9" x14ac:dyDescent="0.2">
      <c r="A879" s="44">
        <v>92800183</v>
      </c>
      <c r="B879" s="44" t="s">
        <v>25</v>
      </c>
      <c r="C879" s="44">
        <v>28</v>
      </c>
      <c r="D879" s="44">
        <v>4</v>
      </c>
      <c r="E879" s="44">
        <v>2463</v>
      </c>
      <c r="F879" s="44">
        <v>47</v>
      </c>
      <c r="G879" s="44">
        <v>38496</v>
      </c>
      <c r="H879" s="44">
        <v>110850</v>
      </c>
      <c r="I879" s="44">
        <f t="shared" si="10"/>
        <v>934950</v>
      </c>
    </row>
    <row r="880" spans="1:9" x14ac:dyDescent="0.2">
      <c r="A880" s="44">
        <v>92900183</v>
      </c>
      <c r="B880" s="44" t="s">
        <v>25</v>
      </c>
      <c r="C880" s="44">
        <v>29</v>
      </c>
      <c r="D880" s="44">
        <v>4</v>
      </c>
      <c r="E880" s="44">
        <v>2581</v>
      </c>
      <c r="F880" s="44">
        <v>47</v>
      </c>
      <c r="G880" s="44">
        <v>40339</v>
      </c>
      <c r="H880" s="44">
        <v>119850</v>
      </c>
      <c r="I880" s="44">
        <f t="shared" si="10"/>
        <v>1045800</v>
      </c>
    </row>
    <row r="881" spans="1:9" x14ac:dyDescent="0.2">
      <c r="A881" s="44">
        <v>93000183</v>
      </c>
      <c r="B881" s="44" t="s">
        <v>25</v>
      </c>
      <c r="C881" s="44">
        <v>30</v>
      </c>
      <c r="D881" s="44">
        <v>4</v>
      </c>
      <c r="E881" s="44">
        <v>2700</v>
      </c>
      <c r="F881" s="44">
        <v>47</v>
      </c>
      <c r="G881" s="44">
        <v>42187</v>
      </c>
      <c r="H881" s="44">
        <v>131250</v>
      </c>
      <c r="I881" s="44">
        <f t="shared" si="10"/>
        <v>1165650</v>
      </c>
    </row>
    <row r="882" spans="1:9" x14ac:dyDescent="0.2">
      <c r="A882" s="44">
        <v>93100183</v>
      </c>
      <c r="B882" s="44" t="s">
        <v>25</v>
      </c>
      <c r="C882" s="44">
        <v>31</v>
      </c>
      <c r="D882" s="44">
        <v>4</v>
      </c>
      <c r="E882" s="44">
        <v>2817</v>
      </c>
      <c r="F882" s="44">
        <v>47</v>
      </c>
      <c r="G882" s="44">
        <v>44031</v>
      </c>
      <c r="H882" s="44">
        <v>142650</v>
      </c>
      <c r="I882" s="44">
        <f t="shared" si="10"/>
        <v>1296900</v>
      </c>
    </row>
    <row r="883" spans="1:9" x14ac:dyDescent="0.2">
      <c r="A883" s="44">
        <v>93200183</v>
      </c>
      <c r="B883" s="44" t="s">
        <v>25</v>
      </c>
      <c r="C883" s="44">
        <v>32</v>
      </c>
      <c r="D883" s="44">
        <v>4</v>
      </c>
      <c r="E883" s="44">
        <v>2952</v>
      </c>
      <c r="F883" s="44">
        <v>47</v>
      </c>
      <c r="G883" s="44">
        <v>46140</v>
      </c>
      <c r="H883" s="44">
        <v>154050</v>
      </c>
      <c r="I883" s="44">
        <f t="shared" si="10"/>
        <v>1439550</v>
      </c>
    </row>
    <row r="884" spans="1:9" x14ac:dyDescent="0.2">
      <c r="A884" s="44">
        <v>93300183</v>
      </c>
      <c r="B884" s="44" t="s">
        <v>25</v>
      </c>
      <c r="C884" s="44">
        <v>33</v>
      </c>
      <c r="D884" s="44">
        <v>4</v>
      </c>
      <c r="E884" s="44">
        <v>3087</v>
      </c>
      <c r="F884" s="44">
        <v>47</v>
      </c>
      <c r="G884" s="44">
        <v>48250</v>
      </c>
      <c r="H884" s="44">
        <v>165450</v>
      </c>
      <c r="I884" s="44">
        <f t="shared" si="10"/>
        <v>1593600</v>
      </c>
    </row>
    <row r="885" spans="1:9" x14ac:dyDescent="0.2">
      <c r="A885" s="44">
        <v>93400183</v>
      </c>
      <c r="B885" s="44" t="s">
        <v>25</v>
      </c>
      <c r="C885" s="44">
        <v>34</v>
      </c>
      <c r="D885" s="44">
        <v>4</v>
      </c>
      <c r="E885" s="44">
        <v>3222</v>
      </c>
      <c r="F885" s="44">
        <v>47</v>
      </c>
      <c r="G885" s="44">
        <v>50359</v>
      </c>
      <c r="H885" s="44">
        <v>179550</v>
      </c>
      <c r="I885" s="44">
        <f t="shared" si="10"/>
        <v>1759050</v>
      </c>
    </row>
    <row r="886" spans="1:9" x14ac:dyDescent="0.2">
      <c r="A886" s="44">
        <v>93500183</v>
      </c>
      <c r="B886" s="44" t="s">
        <v>25</v>
      </c>
      <c r="C886" s="44">
        <v>35</v>
      </c>
      <c r="D886" s="44">
        <v>4</v>
      </c>
      <c r="E886" s="44">
        <v>3357</v>
      </c>
      <c r="F886" s="44">
        <v>47</v>
      </c>
      <c r="G886" s="44">
        <v>52468</v>
      </c>
      <c r="H886" s="44">
        <v>193650</v>
      </c>
      <c r="I886" s="44">
        <f t="shared" si="10"/>
        <v>1938600</v>
      </c>
    </row>
    <row r="887" spans="1:9" x14ac:dyDescent="0.2">
      <c r="A887" s="44">
        <v>93600183</v>
      </c>
      <c r="B887" s="44" t="s">
        <v>25</v>
      </c>
      <c r="C887" s="44">
        <v>36</v>
      </c>
      <c r="D887" s="44">
        <v>4</v>
      </c>
      <c r="E887" s="44">
        <v>3492</v>
      </c>
      <c r="F887" s="44">
        <v>47</v>
      </c>
      <c r="G887" s="44">
        <v>54577</v>
      </c>
      <c r="H887" s="44">
        <v>207750</v>
      </c>
      <c r="I887" s="44">
        <f t="shared" si="10"/>
        <v>2132250</v>
      </c>
    </row>
    <row r="888" spans="1:9" x14ac:dyDescent="0.2">
      <c r="A888" s="44">
        <v>93700183</v>
      </c>
      <c r="B888" s="44" t="s">
        <v>25</v>
      </c>
      <c r="C888" s="44">
        <v>37</v>
      </c>
      <c r="D888" s="44">
        <v>4</v>
      </c>
      <c r="E888" s="44">
        <v>3645</v>
      </c>
      <c r="F888" s="44">
        <v>47</v>
      </c>
      <c r="G888" s="44">
        <v>56952</v>
      </c>
      <c r="H888" s="44">
        <v>221850</v>
      </c>
      <c r="I888" s="44">
        <f t="shared" si="10"/>
        <v>2340000</v>
      </c>
    </row>
    <row r="889" spans="1:9" x14ac:dyDescent="0.2">
      <c r="A889" s="44">
        <v>93800183</v>
      </c>
      <c r="B889" s="44" t="s">
        <v>25</v>
      </c>
      <c r="C889" s="44">
        <v>38</v>
      </c>
      <c r="D889" s="44">
        <v>4</v>
      </c>
      <c r="E889" s="44">
        <v>3796</v>
      </c>
      <c r="F889" s="44">
        <v>47</v>
      </c>
      <c r="G889" s="44">
        <v>59325</v>
      </c>
      <c r="H889" s="44">
        <v>238950</v>
      </c>
      <c r="I889" s="44">
        <f t="shared" si="10"/>
        <v>2561850</v>
      </c>
    </row>
    <row r="890" spans="1:9" x14ac:dyDescent="0.2">
      <c r="A890" s="44">
        <v>93900183</v>
      </c>
      <c r="B890" s="44" t="s">
        <v>25</v>
      </c>
      <c r="C890" s="44">
        <v>39</v>
      </c>
      <c r="D890" s="44">
        <v>4</v>
      </c>
      <c r="E890" s="44">
        <v>3948</v>
      </c>
      <c r="F890" s="44">
        <v>47</v>
      </c>
      <c r="G890" s="44">
        <v>61698</v>
      </c>
      <c r="H890" s="44">
        <v>256050</v>
      </c>
      <c r="I890" s="44">
        <f t="shared" si="10"/>
        <v>2800800</v>
      </c>
    </row>
    <row r="891" spans="1:9" x14ac:dyDescent="0.2">
      <c r="A891" s="44">
        <v>94000183</v>
      </c>
      <c r="B891" s="44" t="s">
        <v>25</v>
      </c>
      <c r="C891" s="44">
        <v>40</v>
      </c>
      <c r="D891" s="44">
        <v>4</v>
      </c>
      <c r="E891" s="44">
        <v>4099</v>
      </c>
      <c r="F891" s="44">
        <v>47</v>
      </c>
      <c r="G891" s="44">
        <v>64071</v>
      </c>
      <c r="H891" s="44">
        <v>273150</v>
      </c>
      <c r="I891" s="44">
        <f t="shared" si="10"/>
        <v>3056850</v>
      </c>
    </row>
    <row r="892" spans="1:9" x14ac:dyDescent="0.2">
      <c r="A892" s="44">
        <v>94100183</v>
      </c>
      <c r="B892" s="44" t="s">
        <v>25</v>
      </c>
      <c r="C892" s="44">
        <v>41</v>
      </c>
      <c r="D892" s="44">
        <v>4</v>
      </c>
      <c r="E892" s="44">
        <v>4252</v>
      </c>
      <c r="F892" s="44">
        <v>47</v>
      </c>
      <c r="G892" s="44">
        <v>66444</v>
      </c>
      <c r="H892" s="44">
        <v>290250</v>
      </c>
      <c r="I892" s="44">
        <f t="shared" si="10"/>
        <v>3330000</v>
      </c>
    </row>
    <row r="893" spans="1:9" x14ac:dyDescent="0.2">
      <c r="A893" s="44">
        <v>94200183</v>
      </c>
      <c r="B893" s="44" t="s">
        <v>25</v>
      </c>
      <c r="C893" s="44">
        <v>42</v>
      </c>
      <c r="D893" s="44">
        <v>4</v>
      </c>
      <c r="E893" s="44">
        <v>4420</v>
      </c>
      <c r="F893" s="44">
        <v>47</v>
      </c>
      <c r="G893" s="44">
        <v>69081</v>
      </c>
      <c r="H893" s="44">
        <v>310650</v>
      </c>
      <c r="I893" s="44">
        <f t="shared" si="10"/>
        <v>3620250</v>
      </c>
    </row>
    <row r="894" spans="1:9" x14ac:dyDescent="0.2">
      <c r="A894" s="44">
        <v>94300183</v>
      </c>
      <c r="B894" s="44" t="s">
        <v>25</v>
      </c>
      <c r="C894" s="44">
        <v>43</v>
      </c>
      <c r="D894" s="44">
        <v>4</v>
      </c>
      <c r="E894" s="44">
        <v>4590</v>
      </c>
      <c r="F894" s="44">
        <v>47</v>
      </c>
      <c r="G894" s="44">
        <v>71718</v>
      </c>
      <c r="H894" s="44">
        <v>331050</v>
      </c>
      <c r="I894" s="44">
        <f t="shared" si="10"/>
        <v>3930900</v>
      </c>
    </row>
    <row r="895" spans="1:9" x14ac:dyDescent="0.2">
      <c r="A895" s="44">
        <v>94400183</v>
      </c>
      <c r="B895" s="44" t="s">
        <v>25</v>
      </c>
      <c r="C895" s="44">
        <v>44</v>
      </c>
      <c r="D895" s="44">
        <v>4</v>
      </c>
      <c r="E895" s="44">
        <v>4758</v>
      </c>
      <c r="F895" s="44">
        <v>47</v>
      </c>
      <c r="G895" s="44">
        <v>74355</v>
      </c>
      <c r="H895" s="44">
        <v>351450</v>
      </c>
      <c r="I895" s="44">
        <f t="shared" si="10"/>
        <v>4261950</v>
      </c>
    </row>
    <row r="896" spans="1:9" x14ac:dyDescent="0.2">
      <c r="A896" s="44">
        <v>94500183</v>
      </c>
      <c r="B896" s="44" t="s">
        <v>25</v>
      </c>
      <c r="C896" s="44">
        <v>45</v>
      </c>
      <c r="D896" s="44">
        <v>4</v>
      </c>
      <c r="E896" s="44">
        <v>4927</v>
      </c>
      <c r="F896" s="44">
        <v>47</v>
      </c>
      <c r="G896" s="44">
        <v>76992</v>
      </c>
      <c r="H896" s="44">
        <v>371850</v>
      </c>
      <c r="I896" s="44">
        <f t="shared" si="10"/>
        <v>4613400</v>
      </c>
    </row>
    <row r="897" spans="1:9" x14ac:dyDescent="0.2">
      <c r="A897" s="44">
        <v>94600183</v>
      </c>
      <c r="B897" s="44" t="s">
        <v>25</v>
      </c>
      <c r="C897" s="44">
        <v>46</v>
      </c>
      <c r="D897" s="44">
        <v>4</v>
      </c>
      <c r="E897" s="44">
        <v>5095</v>
      </c>
      <c r="F897" s="44">
        <v>47</v>
      </c>
      <c r="G897" s="44">
        <v>79627</v>
      </c>
      <c r="H897" s="44">
        <v>395850</v>
      </c>
      <c r="I897" s="44">
        <f t="shared" si="10"/>
        <v>4985250</v>
      </c>
    </row>
    <row r="898" spans="1:9" x14ac:dyDescent="0.2">
      <c r="A898" s="44">
        <v>94700183</v>
      </c>
      <c r="B898" s="44" t="s">
        <v>25</v>
      </c>
      <c r="C898" s="44">
        <v>47</v>
      </c>
      <c r="D898" s="44">
        <v>4</v>
      </c>
      <c r="E898" s="44">
        <v>5281</v>
      </c>
      <c r="F898" s="44">
        <v>47</v>
      </c>
      <c r="G898" s="44">
        <v>82527</v>
      </c>
      <c r="H898" s="44">
        <v>419850</v>
      </c>
      <c r="I898" s="44">
        <f t="shared" si="10"/>
        <v>5381100</v>
      </c>
    </row>
    <row r="899" spans="1:9" x14ac:dyDescent="0.2">
      <c r="A899" s="44">
        <v>94800183</v>
      </c>
      <c r="B899" s="44" t="s">
        <v>25</v>
      </c>
      <c r="C899" s="44">
        <v>48</v>
      </c>
      <c r="D899" s="44">
        <v>4</v>
      </c>
      <c r="E899" s="44">
        <v>5467</v>
      </c>
      <c r="F899" s="44">
        <v>47</v>
      </c>
      <c r="G899" s="44">
        <v>85429</v>
      </c>
      <c r="H899" s="44">
        <v>443850</v>
      </c>
      <c r="I899" s="44">
        <f t="shared" si="10"/>
        <v>5800950</v>
      </c>
    </row>
    <row r="900" spans="1:9" x14ac:dyDescent="0.2">
      <c r="A900" s="44">
        <v>94900183</v>
      </c>
      <c r="B900" s="44" t="s">
        <v>25</v>
      </c>
      <c r="C900" s="44">
        <v>49</v>
      </c>
      <c r="D900" s="44">
        <v>4</v>
      </c>
      <c r="E900" s="44">
        <v>5652</v>
      </c>
      <c r="F900" s="44">
        <v>47</v>
      </c>
      <c r="G900" s="44">
        <v>88327</v>
      </c>
      <c r="H900" s="44">
        <v>467850</v>
      </c>
      <c r="I900" s="44">
        <f t="shared" si="10"/>
        <v>6244800</v>
      </c>
    </row>
    <row r="901" spans="1:9" x14ac:dyDescent="0.2">
      <c r="A901" s="44">
        <v>95000183</v>
      </c>
      <c r="B901" s="44" t="s">
        <v>25</v>
      </c>
      <c r="C901" s="44">
        <v>50</v>
      </c>
      <c r="D901" s="44">
        <v>4</v>
      </c>
      <c r="E901" s="44">
        <v>5838</v>
      </c>
      <c r="F901" s="44">
        <v>47</v>
      </c>
      <c r="G901" s="44">
        <v>91230</v>
      </c>
      <c r="H901" s="44">
        <v>495750</v>
      </c>
      <c r="I901" s="44">
        <f t="shared" si="10"/>
        <v>6712650</v>
      </c>
    </row>
    <row r="902" spans="1:9" x14ac:dyDescent="0.2">
      <c r="A902" s="44">
        <v>90100184</v>
      </c>
      <c r="B902" s="44" t="s">
        <v>25</v>
      </c>
      <c r="C902" s="44">
        <v>1</v>
      </c>
      <c r="D902" s="44">
        <v>4</v>
      </c>
      <c r="E902" s="44">
        <v>960</v>
      </c>
      <c r="F902" s="44">
        <v>47</v>
      </c>
      <c r="G902" s="44">
        <v>15000</v>
      </c>
      <c r="H902" s="44">
        <v>3948</v>
      </c>
      <c r="I902" s="44">
        <v>0</v>
      </c>
    </row>
    <row r="903" spans="1:9" x14ac:dyDescent="0.2">
      <c r="A903" s="44">
        <v>90200184</v>
      </c>
      <c r="B903" s="44" t="s">
        <v>25</v>
      </c>
      <c r="C903" s="44">
        <v>2</v>
      </c>
      <c r="D903" s="44">
        <v>4</v>
      </c>
      <c r="E903" s="44">
        <v>1020</v>
      </c>
      <c r="F903" s="44">
        <v>47</v>
      </c>
      <c r="G903" s="44">
        <v>15937</v>
      </c>
      <c r="H903" s="44">
        <v>5528</v>
      </c>
      <c r="I903" s="44">
        <f t="shared" si="10"/>
        <v>3948</v>
      </c>
    </row>
    <row r="904" spans="1:9" x14ac:dyDescent="0.2">
      <c r="A904" s="44">
        <v>90300184</v>
      </c>
      <c r="B904" s="44" t="s">
        <v>25</v>
      </c>
      <c r="C904" s="44">
        <v>3</v>
      </c>
      <c r="D904" s="44">
        <v>4</v>
      </c>
      <c r="E904" s="44">
        <v>1080</v>
      </c>
      <c r="F904" s="44">
        <v>47</v>
      </c>
      <c r="G904" s="44">
        <v>16875</v>
      </c>
      <c r="H904" s="44">
        <v>7107</v>
      </c>
      <c r="I904" s="44">
        <f t="shared" si="10"/>
        <v>9476</v>
      </c>
    </row>
    <row r="905" spans="1:9" x14ac:dyDescent="0.2">
      <c r="A905" s="44">
        <v>90400184</v>
      </c>
      <c r="B905" s="44" t="s">
        <v>25</v>
      </c>
      <c r="C905" s="44">
        <v>4</v>
      </c>
      <c r="D905" s="44">
        <v>4</v>
      </c>
      <c r="E905" s="44">
        <v>1140</v>
      </c>
      <c r="F905" s="44">
        <v>47</v>
      </c>
      <c r="G905" s="44">
        <v>17812</v>
      </c>
      <c r="H905" s="44">
        <v>8687</v>
      </c>
      <c r="I905" s="44">
        <f t="shared" si="10"/>
        <v>16583</v>
      </c>
    </row>
    <row r="906" spans="1:9" x14ac:dyDescent="0.2">
      <c r="A906" s="44">
        <v>90500184</v>
      </c>
      <c r="B906" s="44" t="s">
        <v>25</v>
      </c>
      <c r="C906" s="44">
        <v>5</v>
      </c>
      <c r="D906" s="44">
        <v>4</v>
      </c>
      <c r="E906" s="44">
        <v>1200</v>
      </c>
      <c r="F906" s="44">
        <v>47</v>
      </c>
      <c r="G906" s="44">
        <v>18750</v>
      </c>
      <c r="H906" s="44">
        <v>10266</v>
      </c>
      <c r="I906" s="44">
        <f t="shared" si="10"/>
        <v>25270</v>
      </c>
    </row>
    <row r="907" spans="1:9" x14ac:dyDescent="0.2">
      <c r="A907" s="44">
        <v>90600184</v>
      </c>
      <c r="B907" s="44" t="s">
        <v>25</v>
      </c>
      <c r="C907" s="44">
        <v>6</v>
      </c>
      <c r="D907" s="44">
        <v>4</v>
      </c>
      <c r="E907" s="44">
        <v>1260</v>
      </c>
      <c r="F907" s="44">
        <v>47</v>
      </c>
      <c r="G907" s="44">
        <v>19687</v>
      </c>
      <c r="H907" s="44">
        <v>12899</v>
      </c>
      <c r="I907" s="44">
        <f t="shared" si="10"/>
        <v>35536</v>
      </c>
    </row>
    <row r="908" spans="1:9" x14ac:dyDescent="0.2">
      <c r="A908" s="44">
        <v>90700184</v>
      </c>
      <c r="B908" s="44" t="s">
        <v>25</v>
      </c>
      <c r="C908" s="44">
        <v>7</v>
      </c>
      <c r="D908" s="44">
        <v>4</v>
      </c>
      <c r="E908" s="44">
        <v>1350</v>
      </c>
      <c r="F908" s="44">
        <v>47</v>
      </c>
      <c r="G908" s="44">
        <v>21093</v>
      </c>
      <c r="H908" s="44">
        <v>15531</v>
      </c>
      <c r="I908" s="44">
        <f t="shared" si="10"/>
        <v>48435</v>
      </c>
    </row>
    <row r="909" spans="1:9" x14ac:dyDescent="0.2">
      <c r="A909" s="44">
        <v>90800184</v>
      </c>
      <c r="B909" s="44" t="s">
        <v>25</v>
      </c>
      <c r="C909" s="44">
        <v>8</v>
      </c>
      <c r="D909" s="44">
        <v>4</v>
      </c>
      <c r="E909" s="44">
        <v>1440</v>
      </c>
      <c r="F909" s="44">
        <v>47</v>
      </c>
      <c r="G909" s="44">
        <v>22500</v>
      </c>
      <c r="H909" s="44">
        <v>18164</v>
      </c>
      <c r="I909" s="44">
        <f t="shared" si="10"/>
        <v>63966</v>
      </c>
    </row>
    <row r="910" spans="1:9" x14ac:dyDescent="0.2">
      <c r="A910" s="44">
        <v>90900184</v>
      </c>
      <c r="B910" s="44" t="s">
        <v>25</v>
      </c>
      <c r="C910" s="44">
        <v>9</v>
      </c>
      <c r="D910" s="44">
        <v>4</v>
      </c>
      <c r="E910" s="44">
        <v>1530</v>
      </c>
      <c r="F910" s="44">
        <v>47</v>
      </c>
      <c r="G910" s="44">
        <v>23905</v>
      </c>
      <c r="H910" s="44">
        <v>20796</v>
      </c>
      <c r="I910" s="44">
        <f t="shared" si="10"/>
        <v>82130</v>
      </c>
    </row>
    <row r="911" spans="1:9" x14ac:dyDescent="0.2">
      <c r="A911" s="44">
        <v>91000184</v>
      </c>
      <c r="B911" s="44" t="s">
        <v>25</v>
      </c>
      <c r="C911" s="44">
        <v>10</v>
      </c>
      <c r="D911" s="44">
        <v>4</v>
      </c>
      <c r="E911" s="44">
        <v>1620</v>
      </c>
      <c r="F911" s="44">
        <v>47</v>
      </c>
      <c r="G911" s="44">
        <v>25312</v>
      </c>
      <c r="H911" s="44">
        <v>25008</v>
      </c>
      <c r="I911" s="44">
        <f t="shared" si="10"/>
        <v>102926</v>
      </c>
    </row>
    <row r="912" spans="1:9" x14ac:dyDescent="0.2">
      <c r="A912" s="44">
        <v>91100184</v>
      </c>
      <c r="B912" s="44" t="s">
        <v>25</v>
      </c>
      <c r="C912" s="44">
        <v>11</v>
      </c>
      <c r="D912" s="44">
        <v>4</v>
      </c>
      <c r="E912" s="44">
        <v>1710</v>
      </c>
      <c r="F912" s="44">
        <v>47</v>
      </c>
      <c r="G912" s="44">
        <v>26718</v>
      </c>
      <c r="H912" s="44">
        <v>29220</v>
      </c>
      <c r="I912" s="44">
        <f t="shared" si="10"/>
        <v>127934</v>
      </c>
    </row>
    <row r="913" spans="1:9" x14ac:dyDescent="0.2">
      <c r="A913" s="44">
        <v>91200184</v>
      </c>
      <c r="B913" s="44" t="s">
        <v>25</v>
      </c>
      <c r="C913" s="44">
        <v>12</v>
      </c>
      <c r="D913" s="44">
        <v>4</v>
      </c>
      <c r="E913" s="44">
        <v>1830</v>
      </c>
      <c r="F913" s="44">
        <v>47</v>
      </c>
      <c r="G913" s="44">
        <v>28593</v>
      </c>
      <c r="H913" s="44">
        <v>33432</v>
      </c>
      <c r="I913" s="44">
        <f t="shared" si="10"/>
        <v>157154</v>
      </c>
    </row>
    <row r="914" spans="1:9" x14ac:dyDescent="0.2">
      <c r="A914" s="44">
        <v>91300184</v>
      </c>
      <c r="B914" s="44" t="s">
        <v>25</v>
      </c>
      <c r="C914" s="44">
        <v>13</v>
      </c>
      <c r="D914" s="44">
        <v>4</v>
      </c>
      <c r="E914" s="44">
        <v>1950</v>
      </c>
      <c r="F914" s="44">
        <v>47</v>
      </c>
      <c r="G914" s="44">
        <v>30468</v>
      </c>
      <c r="H914" s="44">
        <v>37644</v>
      </c>
      <c r="I914" s="44">
        <f t="shared" si="10"/>
        <v>190586</v>
      </c>
    </row>
    <row r="915" spans="1:9" x14ac:dyDescent="0.2">
      <c r="A915" s="44">
        <v>91400184</v>
      </c>
      <c r="B915" s="44" t="s">
        <v>25</v>
      </c>
      <c r="C915" s="44">
        <v>14</v>
      </c>
      <c r="D915" s="44">
        <v>4</v>
      </c>
      <c r="E915" s="44">
        <v>2070</v>
      </c>
      <c r="F915" s="44">
        <v>47</v>
      </c>
      <c r="G915" s="44">
        <v>32343</v>
      </c>
      <c r="H915" s="44">
        <v>43962</v>
      </c>
      <c r="I915" s="44">
        <f t="shared" si="10"/>
        <v>228230</v>
      </c>
    </row>
    <row r="916" spans="1:9" x14ac:dyDescent="0.2">
      <c r="A916" s="44">
        <v>91500184</v>
      </c>
      <c r="B916" s="44" t="s">
        <v>25</v>
      </c>
      <c r="C916" s="44">
        <v>15</v>
      </c>
      <c r="D916" s="44">
        <v>4</v>
      </c>
      <c r="E916" s="44">
        <v>2190</v>
      </c>
      <c r="F916" s="44">
        <v>47</v>
      </c>
      <c r="G916" s="44">
        <v>34218</v>
      </c>
      <c r="H916" s="44">
        <v>50280</v>
      </c>
      <c r="I916" s="44">
        <f t="shared" si="10"/>
        <v>272192</v>
      </c>
    </row>
    <row r="917" spans="1:9" x14ac:dyDescent="0.2">
      <c r="A917" s="44">
        <v>91600184</v>
      </c>
      <c r="B917" s="44" t="s">
        <v>25</v>
      </c>
      <c r="C917" s="44">
        <v>16</v>
      </c>
      <c r="D917" s="44">
        <v>4</v>
      </c>
      <c r="E917" s="44">
        <v>2310</v>
      </c>
      <c r="F917" s="44">
        <v>47</v>
      </c>
      <c r="G917" s="44">
        <v>36093</v>
      </c>
      <c r="H917" s="44">
        <v>56598</v>
      </c>
      <c r="I917" s="44">
        <f t="shared" si="10"/>
        <v>322472</v>
      </c>
    </row>
    <row r="918" spans="1:9" x14ac:dyDescent="0.2">
      <c r="A918" s="44">
        <v>91700184</v>
      </c>
      <c r="B918" s="44" t="s">
        <v>25</v>
      </c>
      <c r="C918" s="44">
        <v>17</v>
      </c>
      <c r="D918" s="44">
        <v>4</v>
      </c>
      <c r="E918" s="44">
        <v>2460</v>
      </c>
      <c r="F918" s="44">
        <v>47</v>
      </c>
      <c r="G918" s="44">
        <v>38437</v>
      </c>
      <c r="H918" s="44">
        <v>62916</v>
      </c>
      <c r="I918" s="44">
        <f t="shared" si="10"/>
        <v>379070</v>
      </c>
    </row>
    <row r="919" spans="1:9" x14ac:dyDescent="0.2">
      <c r="A919" s="44">
        <v>91800184</v>
      </c>
      <c r="B919" s="44" t="s">
        <v>25</v>
      </c>
      <c r="C919" s="44">
        <v>18</v>
      </c>
      <c r="D919" s="44">
        <v>4</v>
      </c>
      <c r="E919" s="44">
        <v>2610</v>
      </c>
      <c r="F919" s="44">
        <v>47</v>
      </c>
      <c r="G919" s="44">
        <v>40780</v>
      </c>
      <c r="H919" s="44">
        <v>71867</v>
      </c>
      <c r="I919" s="44">
        <f t="shared" si="10"/>
        <v>441986</v>
      </c>
    </row>
    <row r="920" spans="1:9" x14ac:dyDescent="0.2">
      <c r="A920" s="44">
        <v>91900184</v>
      </c>
      <c r="B920" s="44" t="s">
        <v>25</v>
      </c>
      <c r="C920" s="44">
        <v>19</v>
      </c>
      <c r="D920" s="44">
        <v>4</v>
      </c>
      <c r="E920" s="44">
        <v>2760</v>
      </c>
      <c r="F920" s="44">
        <v>47</v>
      </c>
      <c r="G920" s="44">
        <v>43125</v>
      </c>
      <c r="H920" s="44">
        <v>80817</v>
      </c>
      <c r="I920" s="44">
        <f t="shared" si="10"/>
        <v>513853</v>
      </c>
    </row>
    <row r="921" spans="1:9" x14ac:dyDescent="0.2">
      <c r="A921" s="44">
        <v>92000184</v>
      </c>
      <c r="B921" s="44" t="s">
        <v>25</v>
      </c>
      <c r="C921" s="44">
        <v>20</v>
      </c>
      <c r="D921" s="44">
        <v>4</v>
      </c>
      <c r="E921" s="44">
        <v>2910</v>
      </c>
      <c r="F921" s="44">
        <v>47</v>
      </c>
      <c r="G921" s="44">
        <v>45468</v>
      </c>
      <c r="H921" s="44">
        <v>89768</v>
      </c>
      <c r="I921" s="44">
        <f t="shared" si="10"/>
        <v>594670</v>
      </c>
    </row>
    <row r="922" spans="1:9" x14ac:dyDescent="0.2">
      <c r="A922" s="44">
        <v>92100184</v>
      </c>
      <c r="B922" s="44" t="s">
        <v>25</v>
      </c>
      <c r="C922" s="44">
        <v>21</v>
      </c>
      <c r="D922" s="44">
        <v>4</v>
      </c>
      <c r="E922" s="44">
        <v>3060</v>
      </c>
      <c r="F922" s="44">
        <v>47</v>
      </c>
      <c r="G922" s="44">
        <v>47812</v>
      </c>
      <c r="H922" s="44">
        <v>98718</v>
      </c>
      <c r="I922" s="44">
        <f t="shared" si="10"/>
        <v>684438</v>
      </c>
    </row>
    <row r="923" spans="1:9" x14ac:dyDescent="0.2">
      <c r="A923" s="44">
        <v>92200184</v>
      </c>
      <c r="B923" s="44" t="s">
        <v>25</v>
      </c>
      <c r="C923" s="44">
        <v>22</v>
      </c>
      <c r="D923" s="44">
        <v>4</v>
      </c>
      <c r="E923" s="44">
        <v>3240</v>
      </c>
      <c r="F923" s="44">
        <v>47</v>
      </c>
      <c r="G923" s="44">
        <v>50625</v>
      </c>
      <c r="H923" s="44">
        <v>110828</v>
      </c>
      <c r="I923" s="44">
        <f t="shared" si="10"/>
        <v>783156</v>
      </c>
    </row>
    <row r="924" spans="1:9" x14ac:dyDescent="0.2">
      <c r="A924" s="44">
        <v>92300184</v>
      </c>
      <c r="B924" s="44" t="s">
        <v>25</v>
      </c>
      <c r="C924" s="44">
        <v>23</v>
      </c>
      <c r="D924" s="44">
        <v>4</v>
      </c>
      <c r="E924" s="44">
        <v>3420</v>
      </c>
      <c r="F924" s="44">
        <v>47</v>
      </c>
      <c r="G924" s="44">
        <v>53437</v>
      </c>
      <c r="H924" s="44">
        <v>122937</v>
      </c>
      <c r="I924" s="44">
        <f t="shared" ref="I924:I987" si="11">H923+I923</f>
        <v>893984</v>
      </c>
    </row>
    <row r="925" spans="1:9" x14ac:dyDescent="0.2">
      <c r="A925" s="44">
        <v>92400184</v>
      </c>
      <c r="B925" s="44" t="s">
        <v>25</v>
      </c>
      <c r="C925" s="44">
        <v>24</v>
      </c>
      <c r="D925" s="44">
        <v>4</v>
      </c>
      <c r="E925" s="44">
        <v>3600</v>
      </c>
      <c r="F925" s="44">
        <v>47</v>
      </c>
      <c r="G925" s="44">
        <v>56250</v>
      </c>
      <c r="H925" s="44">
        <v>135047</v>
      </c>
      <c r="I925" s="44">
        <f t="shared" si="11"/>
        <v>1016921</v>
      </c>
    </row>
    <row r="926" spans="1:9" x14ac:dyDescent="0.2">
      <c r="A926" s="44">
        <v>92500184</v>
      </c>
      <c r="B926" s="44" t="s">
        <v>25</v>
      </c>
      <c r="C926" s="44">
        <v>25</v>
      </c>
      <c r="D926" s="44">
        <v>4</v>
      </c>
      <c r="E926" s="44">
        <v>3780</v>
      </c>
      <c r="F926" s="44">
        <v>47</v>
      </c>
      <c r="G926" s="44">
        <v>59062</v>
      </c>
      <c r="H926" s="44">
        <v>147156</v>
      </c>
      <c r="I926" s="44">
        <f t="shared" si="11"/>
        <v>1151968</v>
      </c>
    </row>
    <row r="927" spans="1:9" x14ac:dyDescent="0.2">
      <c r="A927" s="44">
        <v>92600184</v>
      </c>
      <c r="B927" s="44" t="s">
        <v>25</v>
      </c>
      <c r="C927" s="44">
        <v>26</v>
      </c>
      <c r="D927" s="44">
        <v>4</v>
      </c>
      <c r="E927" s="44">
        <v>3960</v>
      </c>
      <c r="F927" s="44">
        <v>47</v>
      </c>
      <c r="G927" s="44">
        <v>61875</v>
      </c>
      <c r="H927" s="44">
        <v>162951</v>
      </c>
      <c r="I927" s="44">
        <f t="shared" si="11"/>
        <v>1299124</v>
      </c>
    </row>
    <row r="928" spans="1:9" x14ac:dyDescent="0.2">
      <c r="A928" s="44">
        <v>92700184</v>
      </c>
      <c r="B928" s="44" t="s">
        <v>25</v>
      </c>
      <c r="C928" s="44">
        <v>27</v>
      </c>
      <c r="D928" s="44">
        <v>4</v>
      </c>
      <c r="E928" s="44">
        <v>4170</v>
      </c>
      <c r="F928" s="44">
        <v>47</v>
      </c>
      <c r="G928" s="44">
        <v>65155</v>
      </c>
      <c r="H928" s="44">
        <v>178746</v>
      </c>
      <c r="I928" s="44">
        <f t="shared" si="11"/>
        <v>1462075</v>
      </c>
    </row>
    <row r="929" spans="1:9" x14ac:dyDescent="0.2">
      <c r="A929" s="44">
        <v>92800184</v>
      </c>
      <c r="B929" s="44" t="s">
        <v>25</v>
      </c>
      <c r="C929" s="44">
        <v>28</v>
      </c>
      <c r="D929" s="44">
        <v>4</v>
      </c>
      <c r="E929" s="44">
        <v>4380</v>
      </c>
      <c r="F929" s="44">
        <v>47</v>
      </c>
      <c r="G929" s="44">
        <v>68437</v>
      </c>
      <c r="H929" s="44">
        <v>194541</v>
      </c>
      <c r="I929" s="44">
        <f t="shared" si="11"/>
        <v>1640821</v>
      </c>
    </row>
    <row r="930" spans="1:9" x14ac:dyDescent="0.2">
      <c r="A930" s="44">
        <v>92900184</v>
      </c>
      <c r="B930" s="44" t="s">
        <v>25</v>
      </c>
      <c r="C930" s="44">
        <v>29</v>
      </c>
      <c r="D930" s="44">
        <v>4</v>
      </c>
      <c r="E930" s="44">
        <v>4590</v>
      </c>
      <c r="F930" s="44">
        <v>47</v>
      </c>
      <c r="G930" s="44">
        <v>71718</v>
      </c>
      <c r="H930" s="44">
        <v>210336</v>
      </c>
      <c r="I930" s="44">
        <f t="shared" si="11"/>
        <v>1835362</v>
      </c>
    </row>
    <row r="931" spans="1:9" x14ac:dyDescent="0.2">
      <c r="A931" s="44">
        <v>93000184</v>
      </c>
      <c r="B931" s="44" t="s">
        <v>25</v>
      </c>
      <c r="C931" s="44">
        <v>30</v>
      </c>
      <c r="D931" s="44">
        <v>4</v>
      </c>
      <c r="E931" s="44">
        <v>4800</v>
      </c>
      <c r="F931" s="44">
        <v>47</v>
      </c>
      <c r="G931" s="44">
        <v>75000</v>
      </c>
      <c r="H931" s="44">
        <v>230343</v>
      </c>
      <c r="I931" s="44">
        <f t="shared" si="11"/>
        <v>2045698</v>
      </c>
    </row>
    <row r="932" spans="1:9" x14ac:dyDescent="0.2">
      <c r="A932" s="44">
        <v>93100184</v>
      </c>
      <c r="B932" s="44" t="s">
        <v>25</v>
      </c>
      <c r="C932" s="44">
        <v>31</v>
      </c>
      <c r="D932" s="44">
        <v>4</v>
      </c>
      <c r="E932" s="44">
        <v>5010</v>
      </c>
      <c r="F932" s="44">
        <v>47</v>
      </c>
      <c r="G932" s="44">
        <v>78280</v>
      </c>
      <c r="H932" s="44">
        <v>250350</v>
      </c>
      <c r="I932" s="44">
        <f t="shared" si="11"/>
        <v>2276041</v>
      </c>
    </row>
    <row r="933" spans="1:9" x14ac:dyDescent="0.2">
      <c r="A933" s="44">
        <v>93200184</v>
      </c>
      <c r="B933" s="44" t="s">
        <v>25</v>
      </c>
      <c r="C933" s="44">
        <v>32</v>
      </c>
      <c r="D933" s="44">
        <v>4</v>
      </c>
      <c r="E933" s="44">
        <v>5250</v>
      </c>
      <c r="F933" s="44">
        <v>47</v>
      </c>
      <c r="G933" s="44">
        <v>82030</v>
      </c>
      <c r="H933" s="44">
        <v>270357</v>
      </c>
      <c r="I933" s="44">
        <f t="shared" si="11"/>
        <v>2526391</v>
      </c>
    </row>
    <row r="934" spans="1:9" x14ac:dyDescent="0.2">
      <c r="A934" s="44">
        <v>93300184</v>
      </c>
      <c r="B934" s="44" t="s">
        <v>25</v>
      </c>
      <c r="C934" s="44">
        <v>33</v>
      </c>
      <c r="D934" s="44">
        <v>4</v>
      </c>
      <c r="E934" s="44">
        <v>5490</v>
      </c>
      <c r="F934" s="44">
        <v>47</v>
      </c>
      <c r="G934" s="44">
        <v>85780</v>
      </c>
      <c r="H934" s="44">
        <v>290364</v>
      </c>
      <c r="I934" s="44">
        <f t="shared" si="11"/>
        <v>2796748</v>
      </c>
    </row>
    <row r="935" spans="1:9" x14ac:dyDescent="0.2">
      <c r="A935" s="44">
        <v>93400184</v>
      </c>
      <c r="B935" s="44" t="s">
        <v>25</v>
      </c>
      <c r="C935" s="44">
        <v>34</v>
      </c>
      <c r="D935" s="44">
        <v>4</v>
      </c>
      <c r="E935" s="44">
        <v>5730</v>
      </c>
      <c r="F935" s="44">
        <v>47</v>
      </c>
      <c r="G935" s="44">
        <v>89530</v>
      </c>
      <c r="H935" s="44">
        <v>315110</v>
      </c>
      <c r="I935" s="44">
        <f t="shared" si="11"/>
        <v>3087112</v>
      </c>
    </row>
    <row r="936" spans="1:9" x14ac:dyDescent="0.2">
      <c r="A936" s="44">
        <v>93500184</v>
      </c>
      <c r="B936" s="44" t="s">
        <v>25</v>
      </c>
      <c r="C936" s="44">
        <v>35</v>
      </c>
      <c r="D936" s="44">
        <v>4</v>
      </c>
      <c r="E936" s="44">
        <v>5970</v>
      </c>
      <c r="F936" s="44">
        <v>47</v>
      </c>
      <c r="G936" s="44">
        <v>93280</v>
      </c>
      <c r="H936" s="44">
        <v>339855</v>
      </c>
      <c r="I936" s="44">
        <f t="shared" si="11"/>
        <v>3402222</v>
      </c>
    </row>
    <row r="937" spans="1:9" x14ac:dyDescent="0.2">
      <c r="A937" s="44">
        <v>93600184</v>
      </c>
      <c r="B937" s="44" t="s">
        <v>25</v>
      </c>
      <c r="C937" s="44">
        <v>36</v>
      </c>
      <c r="D937" s="44">
        <v>4</v>
      </c>
      <c r="E937" s="44">
        <v>6210</v>
      </c>
      <c r="F937" s="44">
        <v>47</v>
      </c>
      <c r="G937" s="44">
        <v>97030</v>
      </c>
      <c r="H937" s="44">
        <v>364601</v>
      </c>
      <c r="I937" s="44">
        <f t="shared" si="11"/>
        <v>3742077</v>
      </c>
    </row>
    <row r="938" spans="1:9" x14ac:dyDescent="0.2">
      <c r="A938" s="44">
        <v>93700184</v>
      </c>
      <c r="B938" s="44" t="s">
        <v>25</v>
      </c>
      <c r="C938" s="44">
        <v>37</v>
      </c>
      <c r="D938" s="44">
        <v>4</v>
      </c>
      <c r="E938" s="44">
        <v>6480</v>
      </c>
      <c r="F938" s="44">
        <v>47</v>
      </c>
      <c r="G938" s="44">
        <v>101250</v>
      </c>
      <c r="H938" s="44">
        <v>389346</v>
      </c>
      <c r="I938" s="44">
        <f t="shared" si="11"/>
        <v>4106678</v>
      </c>
    </row>
    <row r="939" spans="1:9" x14ac:dyDescent="0.2">
      <c r="A939" s="44">
        <v>93800184</v>
      </c>
      <c r="B939" s="44" t="s">
        <v>25</v>
      </c>
      <c r="C939" s="44">
        <v>38</v>
      </c>
      <c r="D939" s="44">
        <v>4</v>
      </c>
      <c r="E939" s="44">
        <v>6750</v>
      </c>
      <c r="F939" s="44">
        <v>47</v>
      </c>
      <c r="G939" s="44">
        <v>105468</v>
      </c>
      <c r="H939" s="44">
        <v>419357</v>
      </c>
      <c r="I939" s="44">
        <f t="shared" si="11"/>
        <v>4496024</v>
      </c>
    </row>
    <row r="940" spans="1:9" x14ac:dyDescent="0.2">
      <c r="A940" s="44">
        <v>93900184</v>
      </c>
      <c r="B940" s="44" t="s">
        <v>25</v>
      </c>
      <c r="C940" s="44">
        <v>39</v>
      </c>
      <c r="D940" s="44">
        <v>4</v>
      </c>
      <c r="E940" s="44">
        <v>7020</v>
      </c>
      <c r="F940" s="44">
        <v>47</v>
      </c>
      <c r="G940" s="44">
        <v>109687</v>
      </c>
      <c r="H940" s="44">
        <v>449367</v>
      </c>
      <c r="I940" s="44">
        <f t="shared" si="11"/>
        <v>4915381</v>
      </c>
    </row>
    <row r="941" spans="1:9" x14ac:dyDescent="0.2">
      <c r="A941" s="44">
        <v>94000184</v>
      </c>
      <c r="B941" s="44" t="s">
        <v>25</v>
      </c>
      <c r="C941" s="44">
        <v>40</v>
      </c>
      <c r="D941" s="44">
        <v>4</v>
      </c>
      <c r="E941" s="44">
        <v>7290</v>
      </c>
      <c r="F941" s="44">
        <v>47</v>
      </c>
      <c r="G941" s="44">
        <v>113905</v>
      </c>
      <c r="H941" s="44">
        <v>479378</v>
      </c>
      <c r="I941" s="44">
        <f t="shared" si="11"/>
        <v>5364748</v>
      </c>
    </row>
    <row r="942" spans="1:9" x14ac:dyDescent="0.2">
      <c r="A942" s="44">
        <v>94100184</v>
      </c>
      <c r="B942" s="44" t="s">
        <v>25</v>
      </c>
      <c r="C942" s="44">
        <v>41</v>
      </c>
      <c r="D942" s="44">
        <v>4</v>
      </c>
      <c r="E942" s="44">
        <v>7560</v>
      </c>
      <c r="F942" s="44">
        <v>47</v>
      </c>
      <c r="G942" s="44">
        <v>118125</v>
      </c>
      <c r="H942" s="44">
        <v>509388</v>
      </c>
      <c r="I942" s="44">
        <f t="shared" si="11"/>
        <v>5844126</v>
      </c>
    </row>
    <row r="943" spans="1:9" x14ac:dyDescent="0.2">
      <c r="A943" s="44">
        <v>94200184</v>
      </c>
      <c r="B943" s="44" t="s">
        <v>25</v>
      </c>
      <c r="C943" s="44">
        <v>42</v>
      </c>
      <c r="D943" s="44">
        <v>4</v>
      </c>
      <c r="E943" s="44">
        <v>7860</v>
      </c>
      <c r="F943" s="44">
        <v>47</v>
      </c>
      <c r="G943" s="44">
        <v>122812</v>
      </c>
      <c r="H943" s="44">
        <v>545190</v>
      </c>
      <c r="I943" s="44">
        <f t="shared" si="11"/>
        <v>6353514</v>
      </c>
    </row>
    <row r="944" spans="1:9" x14ac:dyDescent="0.2">
      <c r="A944" s="44">
        <v>94300184</v>
      </c>
      <c r="B944" s="44" t="s">
        <v>25</v>
      </c>
      <c r="C944" s="44">
        <v>43</v>
      </c>
      <c r="D944" s="44">
        <v>4</v>
      </c>
      <c r="E944" s="44">
        <v>8160</v>
      </c>
      <c r="F944" s="44">
        <v>47</v>
      </c>
      <c r="G944" s="44">
        <v>127500</v>
      </c>
      <c r="H944" s="44">
        <v>580992</v>
      </c>
      <c r="I944" s="44">
        <f t="shared" si="11"/>
        <v>6898704</v>
      </c>
    </row>
    <row r="945" spans="1:9" x14ac:dyDescent="0.2">
      <c r="A945" s="44">
        <v>94400184</v>
      </c>
      <c r="B945" s="44" t="s">
        <v>25</v>
      </c>
      <c r="C945" s="44">
        <v>44</v>
      </c>
      <c r="D945" s="44">
        <v>4</v>
      </c>
      <c r="E945" s="44">
        <v>8460</v>
      </c>
      <c r="F945" s="44">
        <v>47</v>
      </c>
      <c r="G945" s="44">
        <v>132187</v>
      </c>
      <c r="H945" s="44">
        <v>616794</v>
      </c>
      <c r="I945" s="44">
        <f t="shared" si="11"/>
        <v>7479696</v>
      </c>
    </row>
    <row r="946" spans="1:9" x14ac:dyDescent="0.2">
      <c r="A946" s="44">
        <v>94500184</v>
      </c>
      <c r="B946" s="44" t="s">
        <v>25</v>
      </c>
      <c r="C946" s="44">
        <v>45</v>
      </c>
      <c r="D946" s="44">
        <v>4</v>
      </c>
      <c r="E946" s="44">
        <v>8760</v>
      </c>
      <c r="F946" s="44">
        <v>47</v>
      </c>
      <c r="G946" s="44">
        <v>136875</v>
      </c>
      <c r="H946" s="44">
        <v>652596</v>
      </c>
      <c r="I946" s="44">
        <f t="shared" si="11"/>
        <v>8096490</v>
      </c>
    </row>
    <row r="947" spans="1:9" x14ac:dyDescent="0.2">
      <c r="A947" s="44">
        <v>94600184</v>
      </c>
      <c r="B947" s="44" t="s">
        <v>25</v>
      </c>
      <c r="C947" s="44">
        <v>46</v>
      </c>
      <c r="D947" s="44">
        <v>4</v>
      </c>
      <c r="E947" s="44">
        <v>9060</v>
      </c>
      <c r="F947" s="44">
        <v>47</v>
      </c>
      <c r="G947" s="44">
        <v>141562</v>
      </c>
      <c r="H947" s="44">
        <v>694716</v>
      </c>
      <c r="I947" s="44">
        <f t="shared" si="11"/>
        <v>8749086</v>
      </c>
    </row>
    <row r="948" spans="1:9" x14ac:dyDescent="0.2">
      <c r="A948" s="44">
        <v>94700184</v>
      </c>
      <c r="B948" s="44" t="s">
        <v>25</v>
      </c>
      <c r="C948" s="44">
        <v>47</v>
      </c>
      <c r="D948" s="44">
        <v>4</v>
      </c>
      <c r="E948" s="44">
        <v>9390</v>
      </c>
      <c r="F948" s="44">
        <v>47</v>
      </c>
      <c r="G948" s="44">
        <v>146718</v>
      </c>
      <c r="H948" s="44">
        <v>736836</v>
      </c>
      <c r="I948" s="44">
        <f t="shared" si="11"/>
        <v>9443802</v>
      </c>
    </row>
    <row r="949" spans="1:9" x14ac:dyDescent="0.2">
      <c r="A949" s="44">
        <v>94800184</v>
      </c>
      <c r="B949" s="44" t="s">
        <v>25</v>
      </c>
      <c r="C949" s="44">
        <v>48</v>
      </c>
      <c r="D949" s="44">
        <v>4</v>
      </c>
      <c r="E949" s="44">
        <v>9720</v>
      </c>
      <c r="F949" s="44">
        <v>47</v>
      </c>
      <c r="G949" s="44">
        <v>151875</v>
      </c>
      <c r="H949" s="44">
        <v>778956</v>
      </c>
      <c r="I949" s="44">
        <f t="shared" si="11"/>
        <v>10180638</v>
      </c>
    </row>
    <row r="950" spans="1:9" x14ac:dyDescent="0.2">
      <c r="A950" s="44">
        <v>94900184</v>
      </c>
      <c r="B950" s="44" t="s">
        <v>25</v>
      </c>
      <c r="C950" s="44">
        <v>49</v>
      </c>
      <c r="D950" s="44">
        <v>4</v>
      </c>
      <c r="E950" s="44">
        <v>10050</v>
      </c>
      <c r="F950" s="44">
        <v>47</v>
      </c>
      <c r="G950" s="44">
        <v>157030</v>
      </c>
      <c r="H950" s="44">
        <v>821076</v>
      </c>
      <c r="I950" s="44">
        <f t="shared" si="11"/>
        <v>10959594</v>
      </c>
    </row>
    <row r="951" spans="1:9" x14ac:dyDescent="0.2">
      <c r="A951" s="44">
        <v>95000184</v>
      </c>
      <c r="B951" s="44" t="s">
        <v>25</v>
      </c>
      <c r="C951" s="44">
        <v>50</v>
      </c>
      <c r="D951" s="44">
        <v>4</v>
      </c>
      <c r="E951" s="44">
        <v>10380</v>
      </c>
      <c r="F951" s="44">
        <v>47</v>
      </c>
      <c r="G951" s="44">
        <v>162187</v>
      </c>
      <c r="H951" s="44">
        <v>870041</v>
      </c>
      <c r="I951" s="44">
        <f t="shared" si="11"/>
        <v>11780670</v>
      </c>
    </row>
    <row r="952" spans="1:9" x14ac:dyDescent="0.2">
      <c r="A952" s="44">
        <v>90100185</v>
      </c>
      <c r="B952" s="44" t="s">
        <v>25</v>
      </c>
      <c r="C952" s="44">
        <v>1</v>
      </c>
      <c r="D952" s="44">
        <v>4</v>
      </c>
      <c r="E952" s="44">
        <v>1440</v>
      </c>
      <c r="F952" s="44">
        <v>47</v>
      </c>
      <c r="G952" s="44">
        <v>22500</v>
      </c>
      <c r="H952" s="44">
        <v>5133</v>
      </c>
      <c r="I952" s="44">
        <v>0</v>
      </c>
    </row>
    <row r="953" spans="1:9" x14ac:dyDescent="0.2">
      <c r="A953" s="44">
        <v>90200185</v>
      </c>
      <c r="B953" s="44" t="s">
        <v>25</v>
      </c>
      <c r="C953" s="44">
        <v>2</v>
      </c>
      <c r="D953" s="44">
        <v>4</v>
      </c>
      <c r="E953" s="44">
        <v>1530</v>
      </c>
      <c r="F953" s="44">
        <v>47</v>
      </c>
      <c r="G953" s="44">
        <v>23905</v>
      </c>
      <c r="H953" s="44">
        <v>7186</v>
      </c>
      <c r="I953" s="44">
        <f t="shared" si="11"/>
        <v>5133</v>
      </c>
    </row>
    <row r="954" spans="1:9" x14ac:dyDescent="0.2">
      <c r="A954" s="44">
        <v>90300185</v>
      </c>
      <c r="B954" s="44" t="s">
        <v>25</v>
      </c>
      <c r="C954" s="44">
        <v>3</v>
      </c>
      <c r="D954" s="44">
        <v>4</v>
      </c>
      <c r="E954" s="44">
        <v>1620</v>
      </c>
      <c r="F954" s="44">
        <v>47</v>
      </c>
      <c r="G954" s="44">
        <v>25312</v>
      </c>
      <c r="H954" s="44">
        <v>9240</v>
      </c>
      <c r="I954" s="44">
        <f t="shared" si="11"/>
        <v>12319</v>
      </c>
    </row>
    <row r="955" spans="1:9" x14ac:dyDescent="0.2">
      <c r="A955" s="44">
        <v>90400185</v>
      </c>
      <c r="B955" s="44" t="s">
        <v>25</v>
      </c>
      <c r="C955" s="44">
        <v>4</v>
      </c>
      <c r="D955" s="44">
        <v>4</v>
      </c>
      <c r="E955" s="44">
        <v>1710</v>
      </c>
      <c r="F955" s="44">
        <v>47</v>
      </c>
      <c r="G955" s="44">
        <v>26718</v>
      </c>
      <c r="H955" s="44">
        <v>11293</v>
      </c>
      <c r="I955" s="44">
        <f t="shared" si="11"/>
        <v>21559</v>
      </c>
    </row>
    <row r="956" spans="1:9" x14ac:dyDescent="0.2">
      <c r="A956" s="44">
        <v>90500185</v>
      </c>
      <c r="B956" s="44" t="s">
        <v>25</v>
      </c>
      <c r="C956" s="44">
        <v>5</v>
      </c>
      <c r="D956" s="44">
        <v>4</v>
      </c>
      <c r="E956" s="44">
        <v>1800</v>
      </c>
      <c r="F956" s="44">
        <v>47</v>
      </c>
      <c r="G956" s="44">
        <v>28125</v>
      </c>
      <c r="H956" s="44">
        <v>13346</v>
      </c>
      <c r="I956" s="44">
        <f t="shared" si="11"/>
        <v>32852</v>
      </c>
    </row>
    <row r="957" spans="1:9" x14ac:dyDescent="0.2">
      <c r="A957" s="44">
        <v>90600185</v>
      </c>
      <c r="B957" s="44" t="s">
        <v>25</v>
      </c>
      <c r="C957" s="44">
        <v>6</v>
      </c>
      <c r="D957" s="44">
        <v>4</v>
      </c>
      <c r="E957" s="44">
        <v>1890</v>
      </c>
      <c r="F957" s="44">
        <v>47</v>
      </c>
      <c r="G957" s="44">
        <v>29530</v>
      </c>
      <c r="H957" s="44">
        <v>16769</v>
      </c>
      <c r="I957" s="44">
        <f t="shared" si="11"/>
        <v>46198</v>
      </c>
    </row>
    <row r="958" spans="1:9" x14ac:dyDescent="0.2">
      <c r="A958" s="44">
        <v>90700185</v>
      </c>
      <c r="B958" s="44" t="s">
        <v>25</v>
      </c>
      <c r="C958" s="44">
        <v>7</v>
      </c>
      <c r="D958" s="44">
        <v>4</v>
      </c>
      <c r="E958" s="44">
        <v>2025</v>
      </c>
      <c r="F958" s="44">
        <v>47</v>
      </c>
      <c r="G958" s="44">
        <v>31639</v>
      </c>
      <c r="H958" s="44">
        <v>20191</v>
      </c>
      <c r="I958" s="44">
        <f t="shared" si="11"/>
        <v>62967</v>
      </c>
    </row>
    <row r="959" spans="1:9" x14ac:dyDescent="0.2">
      <c r="A959" s="44">
        <v>90800185</v>
      </c>
      <c r="B959" s="44" t="s">
        <v>25</v>
      </c>
      <c r="C959" s="44">
        <v>8</v>
      </c>
      <c r="D959" s="44">
        <v>4</v>
      </c>
      <c r="E959" s="44">
        <v>2160</v>
      </c>
      <c r="F959" s="44">
        <v>47</v>
      </c>
      <c r="G959" s="44">
        <v>33750</v>
      </c>
      <c r="H959" s="44">
        <v>23613</v>
      </c>
      <c r="I959" s="44">
        <f t="shared" si="11"/>
        <v>83158</v>
      </c>
    </row>
    <row r="960" spans="1:9" x14ac:dyDescent="0.2">
      <c r="A960" s="44">
        <v>90900185</v>
      </c>
      <c r="B960" s="44" t="s">
        <v>25</v>
      </c>
      <c r="C960" s="44">
        <v>9</v>
      </c>
      <c r="D960" s="44">
        <v>4</v>
      </c>
      <c r="E960" s="44">
        <v>2295</v>
      </c>
      <c r="F960" s="44">
        <v>47</v>
      </c>
      <c r="G960" s="44">
        <v>35859</v>
      </c>
      <c r="H960" s="44">
        <v>27035</v>
      </c>
      <c r="I960" s="44">
        <f t="shared" si="11"/>
        <v>106771</v>
      </c>
    </row>
    <row r="961" spans="1:9" x14ac:dyDescent="0.2">
      <c r="A961" s="44">
        <v>91000185</v>
      </c>
      <c r="B961" s="44" t="s">
        <v>25</v>
      </c>
      <c r="C961" s="44">
        <v>10</v>
      </c>
      <c r="D961" s="44">
        <v>4</v>
      </c>
      <c r="E961" s="44">
        <v>2430</v>
      </c>
      <c r="F961" s="44">
        <v>47</v>
      </c>
      <c r="G961" s="44">
        <v>37968</v>
      </c>
      <c r="H961" s="44">
        <v>32511</v>
      </c>
      <c r="I961" s="44">
        <f t="shared" si="11"/>
        <v>133806</v>
      </c>
    </row>
    <row r="962" spans="1:9" x14ac:dyDescent="0.2">
      <c r="A962" s="44">
        <v>91100185</v>
      </c>
      <c r="B962" s="44" t="s">
        <v>25</v>
      </c>
      <c r="C962" s="44">
        <v>11</v>
      </c>
      <c r="D962" s="44">
        <v>4</v>
      </c>
      <c r="E962" s="44">
        <v>2565</v>
      </c>
      <c r="F962" s="44">
        <v>47</v>
      </c>
      <c r="G962" s="44">
        <v>40077</v>
      </c>
      <c r="H962" s="44">
        <v>37986</v>
      </c>
      <c r="I962" s="44">
        <f t="shared" si="11"/>
        <v>166317</v>
      </c>
    </row>
    <row r="963" spans="1:9" x14ac:dyDescent="0.2">
      <c r="A963" s="44">
        <v>91200185</v>
      </c>
      <c r="B963" s="44" t="s">
        <v>25</v>
      </c>
      <c r="C963" s="44">
        <v>12</v>
      </c>
      <c r="D963" s="44">
        <v>4</v>
      </c>
      <c r="E963" s="44">
        <v>2745</v>
      </c>
      <c r="F963" s="44">
        <v>47</v>
      </c>
      <c r="G963" s="44">
        <v>42889</v>
      </c>
      <c r="H963" s="44">
        <v>43462</v>
      </c>
      <c r="I963" s="44">
        <f t="shared" si="11"/>
        <v>204303</v>
      </c>
    </row>
    <row r="964" spans="1:9" x14ac:dyDescent="0.2">
      <c r="A964" s="44">
        <v>91300185</v>
      </c>
      <c r="B964" s="44" t="s">
        <v>25</v>
      </c>
      <c r="C964" s="44">
        <v>13</v>
      </c>
      <c r="D964" s="44">
        <v>4</v>
      </c>
      <c r="E964" s="44">
        <v>2925</v>
      </c>
      <c r="F964" s="44">
        <v>47</v>
      </c>
      <c r="G964" s="44">
        <v>45702</v>
      </c>
      <c r="H964" s="44">
        <v>48938</v>
      </c>
      <c r="I964" s="44">
        <f t="shared" si="11"/>
        <v>247765</v>
      </c>
    </row>
    <row r="965" spans="1:9" x14ac:dyDescent="0.2">
      <c r="A965" s="44">
        <v>91400185</v>
      </c>
      <c r="B965" s="44" t="s">
        <v>25</v>
      </c>
      <c r="C965" s="44">
        <v>14</v>
      </c>
      <c r="D965" s="44">
        <v>4</v>
      </c>
      <c r="E965" s="44">
        <v>3105</v>
      </c>
      <c r="F965" s="44">
        <v>47</v>
      </c>
      <c r="G965" s="44">
        <v>48514</v>
      </c>
      <c r="H965" s="44">
        <v>57151</v>
      </c>
      <c r="I965" s="44">
        <f t="shared" si="11"/>
        <v>296703</v>
      </c>
    </row>
    <row r="966" spans="1:9" x14ac:dyDescent="0.2">
      <c r="A966" s="44">
        <v>91500185</v>
      </c>
      <c r="B966" s="44" t="s">
        <v>25</v>
      </c>
      <c r="C966" s="44">
        <v>15</v>
      </c>
      <c r="D966" s="44">
        <v>4</v>
      </c>
      <c r="E966" s="44">
        <v>3285</v>
      </c>
      <c r="F966" s="44">
        <v>47</v>
      </c>
      <c r="G966" s="44">
        <v>51327</v>
      </c>
      <c r="H966" s="44">
        <v>65364</v>
      </c>
      <c r="I966" s="44">
        <f t="shared" si="11"/>
        <v>353854</v>
      </c>
    </row>
    <row r="967" spans="1:9" x14ac:dyDescent="0.2">
      <c r="A967" s="44">
        <v>91600185</v>
      </c>
      <c r="B967" s="44" t="s">
        <v>25</v>
      </c>
      <c r="C967" s="44">
        <v>16</v>
      </c>
      <c r="D967" s="44">
        <v>4</v>
      </c>
      <c r="E967" s="44">
        <v>3465</v>
      </c>
      <c r="F967" s="44">
        <v>47</v>
      </c>
      <c r="G967" s="44">
        <v>54139</v>
      </c>
      <c r="H967" s="44">
        <v>73578</v>
      </c>
      <c r="I967" s="44">
        <f t="shared" si="11"/>
        <v>419218</v>
      </c>
    </row>
    <row r="968" spans="1:9" x14ac:dyDescent="0.2">
      <c r="A968" s="44">
        <v>91700185</v>
      </c>
      <c r="B968" s="44" t="s">
        <v>25</v>
      </c>
      <c r="C968" s="44">
        <v>17</v>
      </c>
      <c r="D968" s="44">
        <v>4</v>
      </c>
      <c r="E968" s="44">
        <v>3690</v>
      </c>
      <c r="F968" s="44">
        <v>47</v>
      </c>
      <c r="G968" s="44">
        <v>57655</v>
      </c>
      <c r="H968" s="44">
        <v>81791</v>
      </c>
      <c r="I968" s="44">
        <f t="shared" si="11"/>
        <v>492796</v>
      </c>
    </row>
    <row r="969" spans="1:9" x14ac:dyDescent="0.2">
      <c r="A969" s="44">
        <v>91800185</v>
      </c>
      <c r="B969" s="44" t="s">
        <v>25</v>
      </c>
      <c r="C969" s="44">
        <v>18</v>
      </c>
      <c r="D969" s="44">
        <v>4</v>
      </c>
      <c r="E969" s="44">
        <v>3915</v>
      </c>
      <c r="F969" s="44">
        <v>47</v>
      </c>
      <c r="G969" s="44">
        <v>61171</v>
      </c>
      <c r="H969" s="44">
        <v>93427</v>
      </c>
      <c r="I969" s="44">
        <f t="shared" si="11"/>
        <v>574587</v>
      </c>
    </row>
    <row r="970" spans="1:9" x14ac:dyDescent="0.2">
      <c r="A970" s="44">
        <v>91900185</v>
      </c>
      <c r="B970" s="44" t="s">
        <v>25</v>
      </c>
      <c r="C970" s="44">
        <v>19</v>
      </c>
      <c r="D970" s="44">
        <v>4</v>
      </c>
      <c r="E970" s="44">
        <v>4140</v>
      </c>
      <c r="F970" s="44">
        <v>47</v>
      </c>
      <c r="G970" s="44">
        <v>64687</v>
      </c>
      <c r="H970" s="44">
        <v>105063</v>
      </c>
      <c r="I970" s="44">
        <f t="shared" si="11"/>
        <v>668014</v>
      </c>
    </row>
    <row r="971" spans="1:9" x14ac:dyDescent="0.2">
      <c r="A971" s="44">
        <v>92000185</v>
      </c>
      <c r="B971" s="44" t="s">
        <v>25</v>
      </c>
      <c r="C971" s="44">
        <v>20</v>
      </c>
      <c r="D971" s="44">
        <v>4</v>
      </c>
      <c r="E971" s="44">
        <v>4365</v>
      </c>
      <c r="F971" s="44">
        <v>47</v>
      </c>
      <c r="G971" s="44">
        <v>68202</v>
      </c>
      <c r="H971" s="44">
        <v>116698</v>
      </c>
      <c r="I971" s="44">
        <f t="shared" si="11"/>
        <v>773077</v>
      </c>
    </row>
    <row r="972" spans="1:9" x14ac:dyDescent="0.2">
      <c r="A972" s="44">
        <v>92100185</v>
      </c>
      <c r="B972" s="44" t="s">
        <v>25</v>
      </c>
      <c r="C972" s="44">
        <v>21</v>
      </c>
      <c r="D972" s="44">
        <v>4</v>
      </c>
      <c r="E972" s="44">
        <v>4590</v>
      </c>
      <c r="F972" s="44">
        <v>47</v>
      </c>
      <c r="G972" s="44">
        <v>71718</v>
      </c>
      <c r="H972" s="44">
        <v>128334</v>
      </c>
      <c r="I972" s="44">
        <f t="shared" si="11"/>
        <v>889775</v>
      </c>
    </row>
    <row r="973" spans="1:9" x14ac:dyDescent="0.2">
      <c r="A973" s="44">
        <v>92200185</v>
      </c>
      <c r="B973" s="44" t="s">
        <v>25</v>
      </c>
      <c r="C973" s="44">
        <v>22</v>
      </c>
      <c r="D973" s="44">
        <v>4</v>
      </c>
      <c r="E973" s="44">
        <v>4860</v>
      </c>
      <c r="F973" s="44">
        <v>47</v>
      </c>
      <c r="G973" s="44">
        <v>75937</v>
      </c>
      <c r="H973" s="44">
        <v>144076</v>
      </c>
      <c r="I973" s="44">
        <f t="shared" si="11"/>
        <v>1018109</v>
      </c>
    </row>
    <row r="974" spans="1:9" x14ac:dyDescent="0.2">
      <c r="A974" s="44">
        <v>92300185</v>
      </c>
      <c r="B974" s="44" t="s">
        <v>25</v>
      </c>
      <c r="C974" s="44">
        <v>23</v>
      </c>
      <c r="D974" s="44">
        <v>4</v>
      </c>
      <c r="E974" s="44">
        <v>5130</v>
      </c>
      <c r="F974" s="44">
        <v>47</v>
      </c>
      <c r="G974" s="44">
        <v>80155</v>
      </c>
      <c r="H974" s="44">
        <v>159819</v>
      </c>
      <c r="I974" s="44">
        <f t="shared" si="11"/>
        <v>1162185</v>
      </c>
    </row>
    <row r="975" spans="1:9" x14ac:dyDescent="0.2">
      <c r="A975" s="44">
        <v>92400185</v>
      </c>
      <c r="B975" s="44" t="s">
        <v>25</v>
      </c>
      <c r="C975" s="44">
        <v>24</v>
      </c>
      <c r="D975" s="44">
        <v>4</v>
      </c>
      <c r="E975" s="44">
        <v>5400</v>
      </c>
      <c r="F975" s="44">
        <v>47</v>
      </c>
      <c r="G975" s="44">
        <v>84375</v>
      </c>
      <c r="H975" s="44">
        <v>175561</v>
      </c>
      <c r="I975" s="44">
        <f t="shared" si="11"/>
        <v>1322004</v>
      </c>
    </row>
    <row r="976" spans="1:9" x14ac:dyDescent="0.2">
      <c r="A976" s="44">
        <v>92500185</v>
      </c>
      <c r="B976" s="44" t="s">
        <v>25</v>
      </c>
      <c r="C976" s="44">
        <v>25</v>
      </c>
      <c r="D976" s="44">
        <v>4</v>
      </c>
      <c r="E976" s="44">
        <v>5670</v>
      </c>
      <c r="F976" s="44">
        <v>47</v>
      </c>
      <c r="G976" s="44">
        <v>88593</v>
      </c>
      <c r="H976" s="44">
        <v>191303</v>
      </c>
      <c r="I976" s="44">
        <f t="shared" si="11"/>
        <v>1497565</v>
      </c>
    </row>
    <row r="977" spans="1:9" x14ac:dyDescent="0.2">
      <c r="A977" s="44">
        <v>92600185</v>
      </c>
      <c r="B977" s="44" t="s">
        <v>25</v>
      </c>
      <c r="C977" s="44">
        <v>26</v>
      </c>
      <c r="D977" s="44">
        <v>4</v>
      </c>
      <c r="E977" s="44">
        <v>5940</v>
      </c>
      <c r="F977" s="44">
        <v>47</v>
      </c>
      <c r="G977" s="44">
        <v>92812</v>
      </c>
      <c r="H977" s="44">
        <v>211837</v>
      </c>
      <c r="I977" s="44">
        <f t="shared" si="11"/>
        <v>1688868</v>
      </c>
    </row>
    <row r="978" spans="1:9" x14ac:dyDescent="0.2">
      <c r="A978" s="44">
        <v>92700185</v>
      </c>
      <c r="B978" s="44" t="s">
        <v>25</v>
      </c>
      <c r="C978" s="44">
        <v>27</v>
      </c>
      <c r="D978" s="44">
        <v>4</v>
      </c>
      <c r="E978" s="44">
        <v>6255</v>
      </c>
      <c r="F978" s="44">
        <v>47</v>
      </c>
      <c r="G978" s="44">
        <v>97734</v>
      </c>
      <c r="H978" s="44">
        <v>232370</v>
      </c>
      <c r="I978" s="44">
        <f t="shared" si="11"/>
        <v>1900705</v>
      </c>
    </row>
    <row r="979" spans="1:9" x14ac:dyDescent="0.2">
      <c r="A979" s="44">
        <v>92800185</v>
      </c>
      <c r="B979" s="44" t="s">
        <v>25</v>
      </c>
      <c r="C979" s="44">
        <v>28</v>
      </c>
      <c r="D979" s="44">
        <v>4</v>
      </c>
      <c r="E979" s="44">
        <v>6570</v>
      </c>
      <c r="F979" s="44">
        <v>47</v>
      </c>
      <c r="G979" s="44">
        <v>102655</v>
      </c>
      <c r="H979" s="44">
        <v>252904</v>
      </c>
      <c r="I979" s="44">
        <f t="shared" si="11"/>
        <v>2133075</v>
      </c>
    </row>
    <row r="980" spans="1:9" x14ac:dyDescent="0.2">
      <c r="A980" s="44">
        <v>92900185</v>
      </c>
      <c r="B980" s="44" t="s">
        <v>25</v>
      </c>
      <c r="C980" s="44">
        <v>29</v>
      </c>
      <c r="D980" s="44">
        <v>4</v>
      </c>
      <c r="E980" s="44">
        <v>6885</v>
      </c>
      <c r="F980" s="44">
        <v>47</v>
      </c>
      <c r="G980" s="44">
        <v>107577</v>
      </c>
      <c r="H980" s="44">
        <v>273437</v>
      </c>
      <c r="I980" s="44">
        <f t="shared" si="11"/>
        <v>2385979</v>
      </c>
    </row>
    <row r="981" spans="1:9" x14ac:dyDescent="0.2">
      <c r="A981" s="44">
        <v>93000185</v>
      </c>
      <c r="B981" s="44" t="s">
        <v>25</v>
      </c>
      <c r="C981" s="44">
        <v>30</v>
      </c>
      <c r="D981" s="44">
        <v>4</v>
      </c>
      <c r="E981" s="44">
        <v>7200</v>
      </c>
      <c r="F981" s="44">
        <v>47</v>
      </c>
      <c r="G981" s="44">
        <v>112500</v>
      </c>
      <c r="H981" s="44">
        <v>299446</v>
      </c>
      <c r="I981" s="44">
        <f t="shared" si="11"/>
        <v>2659416</v>
      </c>
    </row>
    <row r="982" spans="1:9" x14ac:dyDescent="0.2">
      <c r="A982" s="44">
        <v>93100185</v>
      </c>
      <c r="B982" s="44" t="s">
        <v>25</v>
      </c>
      <c r="C982" s="44">
        <v>31</v>
      </c>
      <c r="D982" s="44">
        <v>4</v>
      </c>
      <c r="E982" s="44">
        <v>7515</v>
      </c>
      <c r="F982" s="44">
        <v>47</v>
      </c>
      <c r="G982" s="44">
        <v>117421</v>
      </c>
      <c r="H982" s="44">
        <v>325455</v>
      </c>
      <c r="I982" s="44">
        <f t="shared" si="11"/>
        <v>2958862</v>
      </c>
    </row>
    <row r="983" spans="1:9" x14ac:dyDescent="0.2">
      <c r="A983" s="44">
        <v>93200185</v>
      </c>
      <c r="B983" s="44" t="s">
        <v>25</v>
      </c>
      <c r="C983" s="44">
        <v>32</v>
      </c>
      <c r="D983" s="44">
        <v>4</v>
      </c>
      <c r="E983" s="44">
        <v>7875</v>
      </c>
      <c r="F983" s="44">
        <v>47</v>
      </c>
      <c r="G983" s="44">
        <v>123046</v>
      </c>
      <c r="H983" s="44">
        <v>351465</v>
      </c>
      <c r="I983" s="44">
        <f t="shared" si="11"/>
        <v>3284317</v>
      </c>
    </row>
    <row r="984" spans="1:9" x14ac:dyDescent="0.2">
      <c r="A984" s="44">
        <v>93300185</v>
      </c>
      <c r="B984" s="44" t="s">
        <v>25</v>
      </c>
      <c r="C984" s="44">
        <v>33</v>
      </c>
      <c r="D984" s="44">
        <v>4</v>
      </c>
      <c r="E984" s="44">
        <v>8235</v>
      </c>
      <c r="F984" s="44">
        <v>47</v>
      </c>
      <c r="G984" s="44">
        <v>128671</v>
      </c>
      <c r="H984" s="44">
        <v>377474</v>
      </c>
      <c r="I984" s="44">
        <f t="shared" si="11"/>
        <v>3635782</v>
      </c>
    </row>
    <row r="985" spans="1:9" x14ac:dyDescent="0.2">
      <c r="A985" s="44">
        <v>93400185</v>
      </c>
      <c r="B985" s="44" t="s">
        <v>25</v>
      </c>
      <c r="C985" s="44">
        <v>34</v>
      </c>
      <c r="D985" s="44">
        <v>4</v>
      </c>
      <c r="E985" s="44">
        <v>8595</v>
      </c>
      <c r="F985" s="44">
        <v>47</v>
      </c>
      <c r="G985" s="44">
        <v>134296</v>
      </c>
      <c r="H985" s="44">
        <v>409643</v>
      </c>
      <c r="I985" s="44">
        <f t="shared" si="11"/>
        <v>4013256</v>
      </c>
    </row>
    <row r="986" spans="1:9" x14ac:dyDescent="0.2">
      <c r="A986" s="44">
        <v>93500185</v>
      </c>
      <c r="B986" s="44" t="s">
        <v>25</v>
      </c>
      <c r="C986" s="44">
        <v>35</v>
      </c>
      <c r="D986" s="44">
        <v>4</v>
      </c>
      <c r="E986" s="44">
        <v>8955</v>
      </c>
      <c r="F986" s="44">
        <v>47</v>
      </c>
      <c r="G986" s="44">
        <v>139921</v>
      </c>
      <c r="H986" s="44">
        <v>441812</v>
      </c>
      <c r="I986" s="44">
        <f t="shared" si="11"/>
        <v>4422899</v>
      </c>
    </row>
    <row r="987" spans="1:9" x14ac:dyDescent="0.2">
      <c r="A987" s="44">
        <v>93600185</v>
      </c>
      <c r="B987" s="44" t="s">
        <v>25</v>
      </c>
      <c r="C987" s="44">
        <v>36</v>
      </c>
      <c r="D987" s="44">
        <v>4</v>
      </c>
      <c r="E987" s="44">
        <v>9315</v>
      </c>
      <c r="F987" s="44">
        <v>47</v>
      </c>
      <c r="G987" s="44">
        <v>145546</v>
      </c>
      <c r="H987" s="44">
        <v>473981</v>
      </c>
      <c r="I987" s="44">
        <f t="shared" si="11"/>
        <v>4864711</v>
      </c>
    </row>
    <row r="988" spans="1:9" x14ac:dyDescent="0.2">
      <c r="A988" s="44">
        <v>93700185</v>
      </c>
      <c r="B988" s="44" t="s">
        <v>25</v>
      </c>
      <c r="C988" s="44">
        <v>37</v>
      </c>
      <c r="D988" s="44">
        <v>4</v>
      </c>
      <c r="E988" s="44">
        <v>9720</v>
      </c>
      <c r="F988" s="44">
        <v>47</v>
      </c>
      <c r="G988" s="44">
        <v>151875</v>
      </c>
      <c r="H988" s="44">
        <v>506150</v>
      </c>
      <c r="I988" s="44">
        <f t="shared" ref="I988:I1051" si="12">H987+I987</f>
        <v>5338692</v>
      </c>
    </row>
    <row r="989" spans="1:9" x14ac:dyDescent="0.2">
      <c r="A989" s="44">
        <v>93800185</v>
      </c>
      <c r="B989" s="44" t="s">
        <v>25</v>
      </c>
      <c r="C989" s="44">
        <v>38</v>
      </c>
      <c r="D989" s="44">
        <v>4</v>
      </c>
      <c r="E989" s="44">
        <v>10125</v>
      </c>
      <c r="F989" s="44">
        <v>47</v>
      </c>
      <c r="G989" s="44">
        <v>158202</v>
      </c>
      <c r="H989" s="44">
        <v>545164</v>
      </c>
      <c r="I989" s="44">
        <f t="shared" si="12"/>
        <v>5844842</v>
      </c>
    </row>
    <row r="990" spans="1:9" x14ac:dyDescent="0.2">
      <c r="A990" s="44">
        <v>93900185</v>
      </c>
      <c r="B990" s="44" t="s">
        <v>25</v>
      </c>
      <c r="C990" s="44">
        <v>39</v>
      </c>
      <c r="D990" s="44">
        <v>4</v>
      </c>
      <c r="E990" s="44">
        <v>10530</v>
      </c>
      <c r="F990" s="44">
        <v>47</v>
      </c>
      <c r="G990" s="44">
        <v>164530</v>
      </c>
      <c r="H990" s="44">
        <v>584178</v>
      </c>
      <c r="I990" s="44">
        <f t="shared" si="12"/>
        <v>6390006</v>
      </c>
    </row>
    <row r="991" spans="1:9" x14ac:dyDescent="0.2">
      <c r="A991" s="44">
        <v>94000185</v>
      </c>
      <c r="B991" s="44" t="s">
        <v>25</v>
      </c>
      <c r="C991" s="44">
        <v>40</v>
      </c>
      <c r="D991" s="44">
        <v>4</v>
      </c>
      <c r="E991" s="44">
        <v>10935</v>
      </c>
      <c r="F991" s="44">
        <v>47</v>
      </c>
      <c r="G991" s="44">
        <v>170859</v>
      </c>
      <c r="H991" s="44">
        <v>623191</v>
      </c>
      <c r="I991" s="44">
        <f t="shared" si="12"/>
        <v>6974184</v>
      </c>
    </row>
    <row r="992" spans="1:9" x14ac:dyDescent="0.2">
      <c r="A992" s="44">
        <v>94100185</v>
      </c>
      <c r="B992" s="44" t="s">
        <v>25</v>
      </c>
      <c r="C992" s="44">
        <v>41</v>
      </c>
      <c r="D992" s="44">
        <v>4</v>
      </c>
      <c r="E992" s="44">
        <v>11340</v>
      </c>
      <c r="F992" s="44">
        <v>47</v>
      </c>
      <c r="G992" s="44">
        <v>177187</v>
      </c>
      <c r="H992" s="44">
        <v>662205</v>
      </c>
      <c r="I992" s="44">
        <f t="shared" si="12"/>
        <v>7597375</v>
      </c>
    </row>
    <row r="993" spans="1:9" x14ac:dyDescent="0.2">
      <c r="A993" s="44">
        <v>94200185</v>
      </c>
      <c r="B993" s="44" t="s">
        <v>25</v>
      </c>
      <c r="C993" s="44">
        <v>42</v>
      </c>
      <c r="D993" s="44">
        <v>4</v>
      </c>
      <c r="E993" s="44">
        <v>11790</v>
      </c>
      <c r="F993" s="44">
        <v>47</v>
      </c>
      <c r="G993" s="44">
        <v>184218</v>
      </c>
      <c r="H993" s="44">
        <v>708747</v>
      </c>
      <c r="I993" s="44">
        <f t="shared" si="12"/>
        <v>8259580</v>
      </c>
    </row>
    <row r="994" spans="1:9" x14ac:dyDescent="0.2">
      <c r="A994" s="44">
        <v>94300185</v>
      </c>
      <c r="B994" s="44" t="s">
        <v>25</v>
      </c>
      <c r="C994" s="44">
        <v>43</v>
      </c>
      <c r="D994" s="44">
        <v>4</v>
      </c>
      <c r="E994" s="44">
        <v>12240</v>
      </c>
      <c r="F994" s="44">
        <v>47</v>
      </c>
      <c r="G994" s="44">
        <v>191250</v>
      </c>
      <c r="H994" s="44">
        <v>755290</v>
      </c>
      <c r="I994" s="44">
        <f t="shared" si="12"/>
        <v>8968327</v>
      </c>
    </row>
    <row r="995" spans="1:9" x14ac:dyDescent="0.2">
      <c r="A995" s="44">
        <v>94400185</v>
      </c>
      <c r="B995" s="44" t="s">
        <v>25</v>
      </c>
      <c r="C995" s="44">
        <v>44</v>
      </c>
      <c r="D995" s="44">
        <v>4</v>
      </c>
      <c r="E995" s="44">
        <v>12690</v>
      </c>
      <c r="F995" s="44">
        <v>47</v>
      </c>
      <c r="G995" s="44">
        <v>198280</v>
      </c>
      <c r="H995" s="44">
        <v>801833</v>
      </c>
      <c r="I995" s="44">
        <f t="shared" si="12"/>
        <v>9723617</v>
      </c>
    </row>
    <row r="996" spans="1:9" x14ac:dyDescent="0.2">
      <c r="A996" s="44">
        <v>94500185</v>
      </c>
      <c r="B996" s="44" t="s">
        <v>25</v>
      </c>
      <c r="C996" s="44">
        <v>45</v>
      </c>
      <c r="D996" s="44">
        <v>4</v>
      </c>
      <c r="E996" s="44">
        <v>13140</v>
      </c>
      <c r="F996" s="44">
        <v>47</v>
      </c>
      <c r="G996" s="44">
        <v>205312</v>
      </c>
      <c r="H996" s="44">
        <v>848375</v>
      </c>
      <c r="I996" s="44">
        <f t="shared" si="12"/>
        <v>10525450</v>
      </c>
    </row>
    <row r="997" spans="1:9" x14ac:dyDescent="0.2">
      <c r="A997" s="44">
        <v>94600185</v>
      </c>
      <c r="B997" s="44" t="s">
        <v>25</v>
      </c>
      <c r="C997" s="44">
        <v>46</v>
      </c>
      <c r="D997" s="44">
        <v>4</v>
      </c>
      <c r="E997" s="44">
        <v>13590</v>
      </c>
      <c r="F997" s="44">
        <v>47</v>
      </c>
      <c r="G997" s="44">
        <v>212343</v>
      </c>
      <c r="H997" s="44">
        <v>903131</v>
      </c>
      <c r="I997" s="44">
        <f t="shared" si="12"/>
        <v>11373825</v>
      </c>
    </row>
    <row r="998" spans="1:9" x14ac:dyDescent="0.2">
      <c r="A998" s="44">
        <v>94700185</v>
      </c>
      <c r="B998" s="44" t="s">
        <v>25</v>
      </c>
      <c r="C998" s="44">
        <v>47</v>
      </c>
      <c r="D998" s="44">
        <v>4</v>
      </c>
      <c r="E998" s="44">
        <v>14085</v>
      </c>
      <c r="F998" s="44">
        <v>47</v>
      </c>
      <c r="G998" s="44">
        <v>220077</v>
      </c>
      <c r="H998" s="44">
        <v>957887</v>
      </c>
      <c r="I998" s="44">
        <f t="shared" si="12"/>
        <v>12276956</v>
      </c>
    </row>
    <row r="999" spans="1:9" x14ac:dyDescent="0.2">
      <c r="A999" s="44">
        <v>94800185</v>
      </c>
      <c r="B999" s="44" t="s">
        <v>25</v>
      </c>
      <c r="C999" s="44">
        <v>48</v>
      </c>
      <c r="D999" s="44">
        <v>4</v>
      </c>
      <c r="E999" s="44">
        <v>14580</v>
      </c>
      <c r="F999" s="44">
        <v>47</v>
      </c>
      <c r="G999" s="44">
        <v>227812</v>
      </c>
      <c r="H999" s="44">
        <v>1012643</v>
      </c>
      <c r="I999" s="44">
        <f t="shared" si="12"/>
        <v>13234843</v>
      </c>
    </row>
    <row r="1000" spans="1:9" x14ac:dyDescent="0.2">
      <c r="A1000" s="44">
        <v>94900185</v>
      </c>
      <c r="B1000" s="44" t="s">
        <v>25</v>
      </c>
      <c r="C1000" s="44">
        <v>49</v>
      </c>
      <c r="D1000" s="44">
        <v>4</v>
      </c>
      <c r="E1000" s="44">
        <v>15075</v>
      </c>
      <c r="F1000" s="44">
        <v>47</v>
      </c>
      <c r="G1000" s="44">
        <v>235546</v>
      </c>
      <c r="H1000" s="44">
        <v>1067399</v>
      </c>
      <c r="I1000" s="44">
        <f t="shared" si="12"/>
        <v>14247486</v>
      </c>
    </row>
    <row r="1001" spans="1:9" x14ac:dyDescent="0.2">
      <c r="A1001" s="44">
        <v>95000185</v>
      </c>
      <c r="B1001" s="44" t="s">
        <v>25</v>
      </c>
      <c r="C1001" s="44">
        <v>50</v>
      </c>
      <c r="D1001" s="44">
        <v>4</v>
      </c>
      <c r="E1001" s="44">
        <v>15570</v>
      </c>
      <c r="F1001" s="44">
        <v>47</v>
      </c>
      <c r="G1001" s="44">
        <v>243280</v>
      </c>
      <c r="H1001" s="44">
        <v>1131053</v>
      </c>
      <c r="I1001" s="44">
        <f t="shared" si="12"/>
        <v>15314885</v>
      </c>
    </row>
    <row r="1002" spans="1:9" x14ac:dyDescent="0.2">
      <c r="A1002" s="44">
        <v>90100191</v>
      </c>
      <c r="B1002" s="44" t="s">
        <v>26</v>
      </c>
      <c r="C1002" s="44">
        <v>1</v>
      </c>
      <c r="D1002" s="44">
        <v>5</v>
      </c>
      <c r="E1002" s="44">
        <v>240</v>
      </c>
      <c r="F1002" s="44">
        <v>6</v>
      </c>
      <c r="G1002" s="44">
        <v>240</v>
      </c>
      <c r="H1002" s="44">
        <v>0</v>
      </c>
      <c r="I1002" s="44">
        <v>0</v>
      </c>
    </row>
    <row r="1003" spans="1:9" x14ac:dyDescent="0.2">
      <c r="A1003" s="44">
        <v>90200191</v>
      </c>
      <c r="B1003" s="44" t="s">
        <v>26</v>
      </c>
      <c r="C1003" s="44">
        <v>2</v>
      </c>
      <c r="D1003" s="44">
        <v>5</v>
      </c>
      <c r="E1003" s="44">
        <v>255</v>
      </c>
      <c r="F1003" s="44">
        <v>6</v>
      </c>
      <c r="G1003" s="44">
        <v>255</v>
      </c>
      <c r="H1003" s="44">
        <v>0</v>
      </c>
      <c r="I1003" s="44">
        <f t="shared" si="12"/>
        <v>0</v>
      </c>
    </row>
    <row r="1004" spans="1:9" x14ac:dyDescent="0.2">
      <c r="A1004" s="44">
        <v>90300191</v>
      </c>
      <c r="B1004" s="44" t="s">
        <v>26</v>
      </c>
      <c r="C1004" s="44">
        <v>3</v>
      </c>
      <c r="D1004" s="44">
        <v>5</v>
      </c>
      <c r="E1004" s="44">
        <v>270</v>
      </c>
      <c r="F1004" s="44">
        <v>6</v>
      </c>
      <c r="G1004" s="44">
        <v>270</v>
      </c>
      <c r="H1004" s="44">
        <v>0</v>
      </c>
      <c r="I1004" s="44">
        <f t="shared" si="12"/>
        <v>0</v>
      </c>
    </row>
    <row r="1005" spans="1:9" x14ac:dyDescent="0.2">
      <c r="A1005" s="44">
        <v>90400191</v>
      </c>
      <c r="B1005" s="44" t="s">
        <v>26</v>
      </c>
      <c r="C1005" s="44">
        <v>4</v>
      </c>
      <c r="D1005" s="44">
        <v>5</v>
      </c>
      <c r="E1005" s="44">
        <v>285</v>
      </c>
      <c r="F1005" s="44">
        <v>6</v>
      </c>
      <c r="G1005" s="44">
        <v>285</v>
      </c>
      <c r="H1005" s="44">
        <v>0</v>
      </c>
      <c r="I1005" s="44">
        <f t="shared" si="12"/>
        <v>0</v>
      </c>
    </row>
    <row r="1006" spans="1:9" x14ac:dyDescent="0.2">
      <c r="A1006" s="44">
        <v>90500191</v>
      </c>
      <c r="B1006" s="44" t="s">
        <v>26</v>
      </c>
      <c r="C1006" s="44">
        <v>5</v>
      </c>
      <c r="D1006" s="44">
        <v>5</v>
      </c>
      <c r="E1006" s="44">
        <v>300</v>
      </c>
      <c r="F1006" s="44">
        <v>6</v>
      </c>
      <c r="G1006" s="44">
        <v>300</v>
      </c>
      <c r="H1006" s="44">
        <v>0</v>
      </c>
      <c r="I1006" s="44">
        <f t="shared" si="12"/>
        <v>0</v>
      </c>
    </row>
    <row r="1007" spans="1:9" x14ac:dyDescent="0.2">
      <c r="A1007" s="44">
        <v>90600191</v>
      </c>
      <c r="B1007" s="44" t="s">
        <v>26</v>
      </c>
      <c r="C1007" s="44">
        <v>6</v>
      </c>
      <c r="D1007" s="44">
        <v>5</v>
      </c>
      <c r="E1007" s="44">
        <v>315</v>
      </c>
      <c r="F1007" s="44">
        <v>6</v>
      </c>
      <c r="G1007" s="44">
        <v>315</v>
      </c>
      <c r="H1007" s="44">
        <v>0</v>
      </c>
      <c r="I1007" s="44">
        <f t="shared" si="12"/>
        <v>0</v>
      </c>
    </row>
    <row r="1008" spans="1:9" x14ac:dyDescent="0.2">
      <c r="A1008" s="44">
        <v>90700191</v>
      </c>
      <c r="B1008" s="44" t="s">
        <v>26</v>
      </c>
      <c r="C1008" s="44">
        <v>7</v>
      </c>
      <c r="D1008" s="44">
        <v>5</v>
      </c>
      <c r="E1008" s="44">
        <v>337</v>
      </c>
      <c r="F1008" s="44">
        <v>6</v>
      </c>
      <c r="G1008" s="44">
        <v>337</v>
      </c>
      <c r="H1008" s="44">
        <v>0</v>
      </c>
      <c r="I1008" s="44">
        <f t="shared" si="12"/>
        <v>0</v>
      </c>
    </row>
    <row r="1009" spans="1:9" x14ac:dyDescent="0.2">
      <c r="A1009" s="44">
        <v>90800191</v>
      </c>
      <c r="B1009" s="44" t="s">
        <v>26</v>
      </c>
      <c r="C1009" s="44">
        <v>8</v>
      </c>
      <c r="D1009" s="44">
        <v>5</v>
      </c>
      <c r="E1009" s="44">
        <v>360</v>
      </c>
      <c r="F1009" s="44">
        <v>6</v>
      </c>
      <c r="G1009" s="44">
        <v>360</v>
      </c>
      <c r="H1009" s="44">
        <v>0</v>
      </c>
      <c r="I1009" s="44">
        <f t="shared" si="12"/>
        <v>0</v>
      </c>
    </row>
    <row r="1010" spans="1:9" x14ac:dyDescent="0.2">
      <c r="A1010" s="44">
        <v>90900191</v>
      </c>
      <c r="B1010" s="44" t="s">
        <v>26</v>
      </c>
      <c r="C1010" s="44">
        <v>9</v>
      </c>
      <c r="D1010" s="44">
        <v>5</v>
      </c>
      <c r="E1010" s="44">
        <v>382</v>
      </c>
      <c r="F1010" s="44">
        <v>6</v>
      </c>
      <c r="G1010" s="44">
        <v>382</v>
      </c>
      <c r="H1010" s="44">
        <v>0</v>
      </c>
      <c r="I1010" s="44">
        <f t="shared" si="12"/>
        <v>0</v>
      </c>
    </row>
    <row r="1011" spans="1:9" x14ac:dyDescent="0.2">
      <c r="A1011" s="44">
        <v>91000191</v>
      </c>
      <c r="B1011" s="44" t="s">
        <v>26</v>
      </c>
      <c r="C1011" s="44">
        <v>10</v>
      </c>
      <c r="D1011" s="44">
        <v>5</v>
      </c>
      <c r="E1011" s="44">
        <v>405</v>
      </c>
      <c r="F1011" s="44">
        <v>6</v>
      </c>
      <c r="G1011" s="44">
        <v>405</v>
      </c>
      <c r="H1011" s="44">
        <v>0</v>
      </c>
      <c r="I1011" s="44">
        <f t="shared" si="12"/>
        <v>0</v>
      </c>
    </row>
    <row r="1012" spans="1:9" x14ac:dyDescent="0.2">
      <c r="A1012" s="44">
        <v>91100191</v>
      </c>
      <c r="B1012" s="44" t="s">
        <v>26</v>
      </c>
      <c r="C1012" s="44">
        <v>11</v>
      </c>
      <c r="D1012" s="44">
        <v>5</v>
      </c>
      <c r="E1012" s="44">
        <v>427</v>
      </c>
      <c r="F1012" s="44">
        <v>6</v>
      </c>
      <c r="G1012" s="44">
        <v>427</v>
      </c>
      <c r="H1012" s="44">
        <v>0</v>
      </c>
      <c r="I1012" s="44">
        <f t="shared" si="12"/>
        <v>0</v>
      </c>
    </row>
    <row r="1013" spans="1:9" x14ac:dyDescent="0.2">
      <c r="A1013" s="44">
        <v>91200191</v>
      </c>
      <c r="B1013" s="44" t="s">
        <v>26</v>
      </c>
      <c r="C1013" s="44">
        <v>12</v>
      </c>
      <c r="D1013" s="44">
        <v>5</v>
      </c>
      <c r="E1013" s="44">
        <v>457</v>
      </c>
      <c r="F1013" s="44">
        <v>6</v>
      </c>
      <c r="G1013" s="44">
        <v>457</v>
      </c>
      <c r="H1013" s="44">
        <v>0</v>
      </c>
      <c r="I1013" s="44">
        <f t="shared" si="12"/>
        <v>0</v>
      </c>
    </row>
    <row r="1014" spans="1:9" x14ac:dyDescent="0.2">
      <c r="A1014" s="44">
        <v>91300191</v>
      </c>
      <c r="B1014" s="44" t="s">
        <v>26</v>
      </c>
      <c r="C1014" s="44">
        <v>13</v>
      </c>
      <c r="D1014" s="44">
        <v>5</v>
      </c>
      <c r="E1014" s="44">
        <v>487</v>
      </c>
      <c r="F1014" s="44">
        <v>6</v>
      </c>
      <c r="G1014" s="44">
        <v>487</v>
      </c>
      <c r="H1014" s="44">
        <v>0</v>
      </c>
      <c r="I1014" s="44">
        <f t="shared" si="12"/>
        <v>0</v>
      </c>
    </row>
    <row r="1015" spans="1:9" x14ac:dyDescent="0.2">
      <c r="A1015" s="44">
        <v>91400191</v>
      </c>
      <c r="B1015" s="44" t="s">
        <v>26</v>
      </c>
      <c r="C1015" s="44">
        <v>14</v>
      </c>
      <c r="D1015" s="44">
        <v>5</v>
      </c>
      <c r="E1015" s="44">
        <v>517</v>
      </c>
      <c r="F1015" s="44">
        <v>6</v>
      </c>
      <c r="G1015" s="44">
        <v>517</v>
      </c>
      <c r="H1015" s="44">
        <v>0</v>
      </c>
      <c r="I1015" s="44">
        <f t="shared" si="12"/>
        <v>0</v>
      </c>
    </row>
    <row r="1016" spans="1:9" x14ac:dyDescent="0.2">
      <c r="A1016" s="44">
        <v>91500191</v>
      </c>
      <c r="B1016" s="44" t="s">
        <v>26</v>
      </c>
      <c r="C1016" s="44">
        <v>15</v>
      </c>
      <c r="D1016" s="44">
        <v>5</v>
      </c>
      <c r="E1016" s="44">
        <v>547</v>
      </c>
      <c r="F1016" s="44">
        <v>6</v>
      </c>
      <c r="G1016" s="44">
        <v>547</v>
      </c>
      <c r="H1016" s="44">
        <v>0</v>
      </c>
      <c r="I1016" s="44">
        <f t="shared" si="12"/>
        <v>0</v>
      </c>
    </row>
    <row r="1017" spans="1:9" x14ac:dyDescent="0.2">
      <c r="A1017" s="44">
        <v>91600191</v>
      </c>
      <c r="B1017" s="44" t="s">
        <v>26</v>
      </c>
      <c r="C1017" s="44">
        <v>16</v>
      </c>
      <c r="D1017" s="44">
        <v>5</v>
      </c>
      <c r="E1017" s="44">
        <v>577</v>
      </c>
      <c r="F1017" s="44">
        <v>6</v>
      </c>
      <c r="G1017" s="44">
        <v>577</v>
      </c>
      <c r="H1017" s="44">
        <v>0</v>
      </c>
      <c r="I1017" s="44">
        <f t="shared" si="12"/>
        <v>0</v>
      </c>
    </row>
    <row r="1018" spans="1:9" x14ac:dyDescent="0.2">
      <c r="A1018" s="44">
        <v>91700191</v>
      </c>
      <c r="B1018" s="44" t="s">
        <v>26</v>
      </c>
      <c r="C1018" s="44">
        <v>17</v>
      </c>
      <c r="D1018" s="44">
        <v>5</v>
      </c>
      <c r="E1018" s="44">
        <v>615</v>
      </c>
      <c r="F1018" s="44">
        <v>6</v>
      </c>
      <c r="G1018" s="44">
        <v>615</v>
      </c>
      <c r="H1018" s="44">
        <v>0</v>
      </c>
      <c r="I1018" s="44">
        <f t="shared" si="12"/>
        <v>0</v>
      </c>
    </row>
    <row r="1019" spans="1:9" x14ac:dyDescent="0.2">
      <c r="A1019" s="44">
        <v>91800191</v>
      </c>
      <c r="B1019" s="44" t="s">
        <v>26</v>
      </c>
      <c r="C1019" s="44">
        <v>18</v>
      </c>
      <c r="D1019" s="44">
        <v>5</v>
      </c>
      <c r="E1019" s="44">
        <v>652</v>
      </c>
      <c r="F1019" s="44">
        <v>6</v>
      </c>
      <c r="G1019" s="44">
        <v>652</v>
      </c>
      <c r="H1019" s="44">
        <v>0</v>
      </c>
      <c r="I1019" s="44">
        <f t="shared" si="12"/>
        <v>0</v>
      </c>
    </row>
    <row r="1020" spans="1:9" x14ac:dyDescent="0.2">
      <c r="A1020" s="44">
        <v>91900191</v>
      </c>
      <c r="B1020" s="44" t="s">
        <v>26</v>
      </c>
      <c r="C1020" s="44">
        <v>19</v>
      </c>
      <c r="D1020" s="44">
        <v>5</v>
      </c>
      <c r="E1020" s="44">
        <v>690</v>
      </c>
      <c r="F1020" s="44">
        <v>6</v>
      </c>
      <c r="G1020" s="44">
        <v>690</v>
      </c>
      <c r="H1020" s="44">
        <v>0</v>
      </c>
      <c r="I1020" s="44">
        <f t="shared" si="12"/>
        <v>0</v>
      </c>
    </row>
    <row r="1021" spans="1:9" x14ac:dyDescent="0.2">
      <c r="A1021" s="44">
        <v>92000191</v>
      </c>
      <c r="B1021" s="44" t="s">
        <v>26</v>
      </c>
      <c r="C1021" s="44">
        <v>20</v>
      </c>
      <c r="D1021" s="44">
        <v>5</v>
      </c>
      <c r="E1021" s="44">
        <v>727</v>
      </c>
      <c r="F1021" s="44">
        <v>6</v>
      </c>
      <c r="G1021" s="44">
        <v>727</v>
      </c>
      <c r="H1021" s="44">
        <v>0</v>
      </c>
      <c r="I1021" s="44">
        <f t="shared" si="12"/>
        <v>0</v>
      </c>
    </row>
    <row r="1022" spans="1:9" x14ac:dyDescent="0.2">
      <c r="A1022" s="44">
        <v>92100191</v>
      </c>
      <c r="B1022" s="44" t="s">
        <v>26</v>
      </c>
      <c r="C1022" s="44">
        <v>21</v>
      </c>
      <c r="D1022" s="44">
        <v>5</v>
      </c>
      <c r="E1022" s="44">
        <v>765</v>
      </c>
      <c r="F1022" s="44">
        <v>6</v>
      </c>
      <c r="G1022" s="44">
        <v>765</v>
      </c>
      <c r="H1022" s="44">
        <v>0</v>
      </c>
      <c r="I1022" s="44">
        <f t="shared" si="12"/>
        <v>0</v>
      </c>
    </row>
    <row r="1023" spans="1:9" x14ac:dyDescent="0.2">
      <c r="A1023" s="44">
        <v>92200191</v>
      </c>
      <c r="B1023" s="44" t="s">
        <v>26</v>
      </c>
      <c r="C1023" s="44">
        <v>22</v>
      </c>
      <c r="D1023" s="44">
        <v>5</v>
      </c>
      <c r="E1023" s="44">
        <v>810</v>
      </c>
      <c r="F1023" s="44">
        <v>6</v>
      </c>
      <c r="G1023" s="44">
        <v>810</v>
      </c>
      <c r="H1023" s="44">
        <v>0</v>
      </c>
      <c r="I1023" s="44">
        <f t="shared" si="12"/>
        <v>0</v>
      </c>
    </row>
    <row r="1024" spans="1:9" x14ac:dyDescent="0.2">
      <c r="A1024" s="44">
        <v>92300191</v>
      </c>
      <c r="B1024" s="44" t="s">
        <v>26</v>
      </c>
      <c r="C1024" s="44">
        <v>23</v>
      </c>
      <c r="D1024" s="44">
        <v>5</v>
      </c>
      <c r="E1024" s="44">
        <v>855</v>
      </c>
      <c r="F1024" s="44">
        <v>6</v>
      </c>
      <c r="G1024" s="44">
        <v>855</v>
      </c>
      <c r="H1024" s="44">
        <v>0</v>
      </c>
      <c r="I1024" s="44">
        <f t="shared" si="12"/>
        <v>0</v>
      </c>
    </row>
    <row r="1025" spans="1:9" x14ac:dyDescent="0.2">
      <c r="A1025" s="44">
        <v>92400191</v>
      </c>
      <c r="B1025" s="44" t="s">
        <v>26</v>
      </c>
      <c r="C1025" s="44">
        <v>24</v>
      </c>
      <c r="D1025" s="44">
        <v>5</v>
      </c>
      <c r="E1025" s="44">
        <v>900</v>
      </c>
      <c r="F1025" s="44">
        <v>6</v>
      </c>
      <c r="G1025" s="44">
        <v>900</v>
      </c>
      <c r="H1025" s="44">
        <v>0</v>
      </c>
      <c r="I1025" s="44">
        <f t="shared" si="12"/>
        <v>0</v>
      </c>
    </row>
    <row r="1026" spans="1:9" x14ac:dyDescent="0.2">
      <c r="A1026" s="44">
        <v>92500191</v>
      </c>
      <c r="B1026" s="44" t="s">
        <v>26</v>
      </c>
      <c r="C1026" s="44">
        <v>25</v>
      </c>
      <c r="D1026" s="44">
        <v>5</v>
      </c>
      <c r="E1026" s="44">
        <v>945</v>
      </c>
      <c r="F1026" s="44">
        <v>6</v>
      </c>
      <c r="G1026" s="44">
        <v>945</v>
      </c>
      <c r="H1026" s="44">
        <v>0</v>
      </c>
      <c r="I1026" s="44">
        <f t="shared" si="12"/>
        <v>0</v>
      </c>
    </row>
    <row r="1027" spans="1:9" x14ac:dyDescent="0.2">
      <c r="A1027" s="44">
        <v>92600191</v>
      </c>
      <c r="B1027" s="44" t="s">
        <v>26</v>
      </c>
      <c r="C1027" s="44">
        <v>26</v>
      </c>
      <c r="D1027" s="44">
        <v>5</v>
      </c>
      <c r="E1027" s="44">
        <v>990</v>
      </c>
      <c r="F1027" s="44">
        <v>6</v>
      </c>
      <c r="G1027" s="44">
        <v>990</v>
      </c>
      <c r="H1027" s="44">
        <v>0</v>
      </c>
      <c r="I1027" s="44">
        <f t="shared" si="12"/>
        <v>0</v>
      </c>
    </row>
    <row r="1028" spans="1:9" x14ac:dyDescent="0.2">
      <c r="A1028" s="44">
        <v>92700191</v>
      </c>
      <c r="B1028" s="44" t="s">
        <v>26</v>
      </c>
      <c r="C1028" s="44">
        <v>27</v>
      </c>
      <c r="D1028" s="44">
        <v>5</v>
      </c>
      <c r="E1028" s="44">
        <v>1042</v>
      </c>
      <c r="F1028" s="44">
        <v>6</v>
      </c>
      <c r="G1028" s="44">
        <v>1042</v>
      </c>
      <c r="H1028" s="44">
        <v>0</v>
      </c>
      <c r="I1028" s="44">
        <f t="shared" si="12"/>
        <v>0</v>
      </c>
    </row>
    <row r="1029" spans="1:9" x14ac:dyDescent="0.2">
      <c r="A1029" s="44">
        <v>92800191</v>
      </c>
      <c r="B1029" s="44" t="s">
        <v>26</v>
      </c>
      <c r="C1029" s="44">
        <v>28</v>
      </c>
      <c r="D1029" s="44">
        <v>5</v>
      </c>
      <c r="E1029" s="44">
        <v>1095</v>
      </c>
      <c r="F1029" s="44">
        <v>6</v>
      </c>
      <c r="G1029" s="44">
        <v>1095</v>
      </c>
      <c r="H1029" s="44">
        <v>0</v>
      </c>
      <c r="I1029" s="44">
        <f t="shared" si="12"/>
        <v>0</v>
      </c>
    </row>
    <row r="1030" spans="1:9" x14ac:dyDescent="0.2">
      <c r="A1030" s="44">
        <v>92900191</v>
      </c>
      <c r="B1030" s="44" t="s">
        <v>26</v>
      </c>
      <c r="C1030" s="44">
        <v>29</v>
      </c>
      <c r="D1030" s="44">
        <v>5</v>
      </c>
      <c r="E1030" s="44">
        <v>1147</v>
      </c>
      <c r="F1030" s="44">
        <v>6</v>
      </c>
      <c r="G1030" s="44">
        <v>1147</v>
      </c>
      <c r="H1030" s="44">
        <v>0</v>
      </c>
      <c r="I1030" s="44">
        <f t="shared" si="12"/>
        <v>0</v>
      </c>
    </row>
    <row r="1031" spans="1:9" x14ac:dyDescent="0.2">
      <c r="A1031" s="44">
        <v>93000191</v>
      </c>
      <c r="B1031" s="44" t="s">
        <v>26</v>
      </c>
      <c r="C1031" s="44">
        <v>30</v>
      </c>
      <c r="D1031" s="44">
        <v>5</v>
      </c>
      <c r="E1031" s="44">
        <v>1200</v>
      </c>
      <c r="F1031" s="44">
        <v>6</v>
      </c>
      <c r="G1031" s="44">
        <v>1200</v>
      </c>
      <c r="H1031" s="44">
        <v>0</v>
      </c>
      <c r="I1031" s="44">
        <f t="shared" si="12"/>
        <v>0</v>
      </c>
    </row>
    <row r="1032" spans="1:9" x14ac:dyDescent="0.2">
      <c r="A1032" s="44">
        <v>93100191</v>
      </c>
      <c r="B1032" s="44" t="s">
        <v>26</v>
      </c>
      <c r="C1032" s="44">
        <v>31</v>
      </c>
      <c r="D1032" s="44">
        <v>5</v>
      </c>
      <c r="E1032" s="44">
        <v>1252</v>
      </c>
      <c r="F1032" s="44">
        <v>6</v>
      </c>
      <c r="G1032" s="44">
        <v>1252</v>
      </c>
      <c r="H1032" s="44">
        <v>0</v>
      </c>
      <c r="I1032" s="44">
        <f t="shared" si="12"/>
        <v>0</v>
      </c>
    </row>
    <row r="1033" spans="1:9" x14ac:dyDescent="0.2">
      <c r="A1033" s="44">
        <v>93200191</v>
      </c>
      <c r="B1033" s="44" t="s">
        <v>26</v>
      </c>
      <c r="C1033" s="44">
        <v>32</v>
      </c>
      <c r="D1033" s="44">
        <v>5</v>
      </c>
      <c r="E1033" s="44">
        <v>1312</v>
      </c>
      <c r="F1033" s="44">
        <v>6</v>
      </c>
      <c r="G1033" s="44">
        <v>1312</v>
      </c>
      <c r="H1033" s="44">
        <v>0</v>
      </c>
      <c r="I1033" s="44">
        <f t="shared" si="12"/>
        <v>0</v>
      </c>
    </row>
    <row r="1034" spans="1:9" x14ac:dyDescent="0.2">
      <c r="A1034" s="44">
        <v>93300191</v>
      </c>
      <c r="B1034" s="44" t="s">
        <v>26</v>
      </c>
      <c r="C1034" s="44">
        <v>33</v>
      </c>
      <c r="D1034" s="44">
        <v>5</v>
      </c>
      <c r="E1034" s="44">
        <v>1372</v>
      </c>
      <c r="F1034" s="44">
        <v>6</v>
      </c>
      <c r="G1034" s="44">
        <v>1372</v>
      </c>
      <c r="H1034" s="44">
        <v>0</v>
      </c>
      <c r="I1034" s="44">
        <f t="shared" si="12"/>
        <v>0</v>
      </c>
    </row>
    <row r="1035" spans="1:9" x14ac:dyDescent="0.2">
      <c r="A1035" s="44">
        <v>93400191</v>
      </c>
      <c r="B1035" s="44" t="s">
        <v>26</v>
      </c>
      <c r="C1035" s="44">
        <v>34</v>
      </c>
      <c r="D1035" s="44">
        <v>5</v>
      </c>
      <c r="E1035" s="44">
        <v>1432</v>
      </c>
      <c r="F1035" s="44">
        <v>6</v>
      </c>
      <c r="G1035" s="44">
        <v>1432</v>
      </c>
      <c r="H1035" s="44">
        <v>0</v>
      </c>
      <c r="I1035" s="44">
        <f t="shared" si="12"/>
        <v>0</v>
      </c>
    </row>
    <row r="1036" spans="1:9" x14ac:dyDescent="0.2">
      <c r="A1036" s="44">
        <v>93500191</v>
      </c>
      <c r="B1036" s="44" t="s">
        <v>26</v>
      </c>
      <c r="C1036" s="44">
        <v>35</v>
      </c>
      <c r="D1036" s="44">
        <v>5</v>
      </c>
      <c r="E1036" s="44">
        <v>1492</v>
      </c>
      <c r="F1036" s="44">
        <v>6</v>
      </c>
      <c r="G1036" s="44">
        <v>1492</v>
      </c>
      <c r="H1036" s="44">
        <v>0</v>
      </c>
      <c r="I1036" s="44">
        <f t="shared" si="12"/>
        <v>0</v>
      </c>
    </row>
    <row r="1037" spans="1:9" x14ac:dyDescent="0.2">
      <c r="A1037" s="44">
        <v>93600191</v>
      </c>
      <c r="B1037" s="44" t="s">
        <v>26</v>
      </c>
      <c r="C1037" s="44">
        <v>36</v>
      </c>
      <c r="D1037" s="44">
        <v>5</v>
      </c>
      <c r="E1037" s="44">
        <v>1552</v>
      </c>
      <c r="F1037" s="44">
        <v>6</v>
      </c>
      <c r="G1037" s="44">
        <v>1552</v>
      </c>
      <c r="H1037" s="44">
        <v>0</v>
      </c>
      <c r="I1037" s="44">
        <f t="shared" si="12"/>
        <v>0</v>
      </c>
    </row>
    <row r="1038" spans="1:9" x14ac:dyDescent="0.2">
      <c r="A1038" s="44">
        <v>93700191</v>
      </c>
      <c r="B1038" s="44" t="s">
        <v>26</v>
      </c>
      <c r="C1038" s="44">
        <v>37</v>
      </c>
      <c r="D1038" s="44">
        <v>5</v>
      </c>
      <c r="E1038" s="44">
        <v>1620</v>
      </c>
      <c r="F1038" s="44">
        <v>6</v>
      </c>
      <c r="G1038" s="44">
        <v>1620</v>
      </c>
      <c r="H1038" s="44">
        <v>0</v>
      </c>
      <c r="I1038" s="44">
        <f t="shared" si="12"/>
        <v>0</v>
      </c>
    </row>
    <row r="1039" spans="1:9" x14ac:dyDescent="0.2">
      <c r="A1039" s="44">
        <v>93800191</v>
      </c>
      <c r="B1039" s="44" t="s">
        <v>26</v>
      </c>
      <c r="C1039" s="44">
        <v>38</v>
      </c>
      <c r="D1039" s="44">
        <v>5</v>
      </c>
      <c r="E1039" s="44">
        <v>1687</v>
      </c>
      <c r="F1039" s="44">
        <v>6</v>
      </c>
      <c r="G1039" s="44">
        <v>1687</v>
      </c>
      <c r="H1039" s="44">
        <v>0</v>
      </c>
      <c r="I1039" s="44">
        <f t="shared" si="12"/>
        <v>0</v>
      </c>
    </row>
    <row r="1040" spans="1:9" x14ac:dyDescent="0.2">
      <c r="A1040" s="44">
        <v>93900191</v>
      </c>
      <c r="B1040" s="44" t="s">
        <v>26</v>
      </c>
      <c r="C1040" s="44">
        <v>39</v>
      </c>
      <c r="D1040" s="44">
        <v>5</v>
      </c>
      <c r="E1040" s="44">
        <v>1755</v>
      </c>
      <c r="F1040" s="44">
        <v>6</v>
      </c>
      <c r="G1040" s="44">
        <v>1755</v>
      </c>
      <c r="H1040" s="44">
        <v>0</v>
      </c>
      <c r="I1040" s="44">
        <f t="shared" si="12"/>
        <v>0</v>
      </c>
    </row>
    <row r="1041" spans="1:9" x14ac:dyDescent="0.2">
      <c r="A1041" s="44">
        <v>94000191</v>
      </c>
      <c r="B1041" s="44" t="s">
        <v>26</v>
      </c>
      <c r="C1041" s="44">
        <v>40</v>
      </c>
      <c r="D1041" s="44">
        <v>5</v>
      </c>
      <c r="E1041" s="44">
        <v>1822</v>
      </c>
      <c r="F1041" s="44">
        <v>6</v>
      </c>
      <c r="G1041" s="44">
        <v>1822</v>
      </c>
      <c r="H1041" s="44">
        <v>0</v>
      </c>
      <c r="I1041" s="44">
        <f t="shared" si="12"/>
        <v>0</v>
      </c>
    </row>
    <row r="1042" spans="1:9" x14ac:dyDescent="0.2">
      <c r="A1042" s="44">
        <v>94100191</v>
      </c>
      <c r="B1042" s="44" t="s">
        <v>26</v>
      </c>
      <c r="C1042" s="44">
        <v>41</v>
      </c>
      <c r="D1042" s="44">
        <v>5</v>
      </c>
      <c r="E1042" s="44">
        <v>1890</v>
      </c>
      <c r="F1042" s="44">
        <v>6</v>
      </c>
      <c r="G1042" s="44">
        <v>1890</v>
      </c>
      <c r="H1042" s="44">
        <v>0</v>
      </c>
      <c r="I1042" s="44">
        <f t="shared" si="12"/>
        <v>0</v>
      </c>
    </row>
    <row r="1043" spans="1:9" x14ac:dyDescent="0.2">
      <c r="A1043" s="44">
        <v>94200191</v>
      </c>
      <c r="B1043" s="44" t="s">
        <v>26</v>
      </c>
      <c r="C1043" s="44">
        <v>42</v>
      </c>
      <c r="D1043" s="44">
        <v>5</v>
      </c>
      <c r="E1043" s="44">
        <v>1965</v>
      </c>
      <c r="F1043" s="44">
        <v>6</v>
      </c>
      <c r="G1043" s="44">
        <v>1965</v>
      </c>
      <c r="H1043" s="44">
        <v>0</v>
      </c>
      <c r="I1043" s="44">
        <f t="shared" si="12"/>
        <v>0</v>
      </c>
    </row>
    <row r="1044" spans="1:9" x14ac:dyDescent="0.2">
      <c r="A1044" s="44">
        <v>94300191</v>
      </c>
      <c r="B1044" s="44" t="s">
        <v>26</v>
      </c>
      <c r="C1044" s="44">
        <v>43</v>
      </c>
      <c r="D1044" s="44">
        <v>5</v>
      </c>
      <c r="E1044" s="44">
        <v>2040</v>
      </c>
      <c r="F1044" s="44">
        <v>6</v>
      </c>
      <c r="G1044" s="44">
        <v>2040</v>
      </c>
      <c r="H1044" s="44">
        <v>0</v>
      </c>
      <c r="I1044" s="44">
        <f t="shared" si="12"/>
        <v>0</v>
      </c>
    </row>
    <row r="1045" spans="1:9" x14ac:dyDescent="0.2">
      <c r="A1045" s="44">
        <v>94400191</v>
      </c>
      <c r="B1045" s="44" t="s">
        <v>26</v>
      </c>
      <c r="C1045" s="44">
        <v>44</v>
      </c>
      <c r="D1045" s="44">
        <v>5</v>
      </c>
      <c r="E1045" s="44">
        <v>2115</v>
      </c>
      <c r="F1045" s="44">
        <v>6</v>
      </c>
      <c r="G1045" s="44">
        <v>2115</v>
      </c>
      <c r="H1045" s="44">
        <v>0</v>
      </c>
      <c r="I1045" s="44">
        <f t="shared" si="12"/>
        <v>0</v>
      </c>
    </row>
    <row r="1046" spans="1:9" x14ac:dyDescent="0.2">
      <c r="A1046" s="44">
        <v>94500191</v>
      </c>
      <c r="B1046" s="44" t="s">
        <v>26</v>
      </c>
      <c r="C1046" s="44">
        <v>45</v>
      </c>
      <c r="D1046" s="44">
        <v>5</v>
      </c>
      <c r="E1046" s="44">
        <v>2190</v>
      </c>
      <c r="F1046" s="44">
        <v>6</v>
      </c>
      <c r="G1046" s="44">
        <v>2190</v>
      </c>
      <c r="H1046" s="44">
        <v>0</v>
      </c>
      <c r="I1046" s="44">
        <f t="shared" si="12"/>
        <v>0</v>
      </c>
    </row>
    <row r="1047" spans="1:9" x14ac:dyDescent="0.2">
      <c r="A1047" s="44">
        <v>94600191</v>
      </c>
      <c r="B1047" s="44" t="s">
        <v>26</v>
      </c>
      <c r="C1047" s="44">
        <v>46</v>
      </c>
      <c r="D1047" s="44">
        <v>5</v>
      </c>
      <c r="E1047" s="44">
        <v>2265</v>
      </c>
      <c r="F1047" s="44">
        <v>6</v>
      </c>
      <c r="G1047" s="44">
        <v>2265</v>
      </c>
      <c r="H1047" s="44">
        <v>0</v>
      </c>
      <c r="I1047" s="44">
        <f t="shared" si="12"/>
        <v>0</v>
      </c>
    </row>
    <row r="1048" spans="1:9" x14ac:dyDescent="0.2">
      <c r="A1048" s="44">
        <v>94700191</v>
      </c>
      <c r="B1048" s="44" t="s">
        <v>26</v>
      </c>
      <c r="C1048" s="44">
        <v>47</v>
      </c>
      <c r="D1048" s="44">
        <v>5</v>
      </c>
      <c r="E1048" s="44">
        <v>2347</v>
      </c>
      <c r="F1048" s="44">
        <v>6</v>
      </c>
      <c r="G1048" s="44">
        <v>2347</v>
      </c>
      <c r="H1048" s="44">
        <v>0</v>
      </c>
      <c r="I1048" s="44">
        <f t="shared" si="12"/>
        <v>0</v>
      </c>
    </row>
    <row r="1049" spans="1:9" x14ac:dyDescent="0.2">
      <c r="A1049" s="44">
        <v>94800191</v>
      </c>
      <c r="B1049" s="44" t="s">
        <v>26</v>
      </c>
      <c r="C1049" s="44">
        <v>48</v>
      </c>
      <c r="D1049" s="44">
        <v>5</v>
      </c>
      <c r="E1049" s="44">
        <v>2430</v>
      </c>
      <c r="F1049" s="44">
        <v>6</v>
      </c>
      <c r="G1049" s="44">
        <v>2430</v>
      </c>
      <c r="H1049" s="44">
        <v>0</v>
      </c>
      <c r="I1049" s="44">
        <f t="shared" si="12"/>
        <v>0</v>
      </c>
    </row>
    <row r="1050" spans="1:9" x14ac:dyDescent="0.2">
      <c r="A1050" s="44">
        <v>94900191</v>
      </c>
      <c r="B1050" s="44" t="s">
        <v>26</v>
      </c>
      <c r="C1050" s="44">
        <v>49</v>
      </c>
      <c r="D1050" s="44">
        <v>5</v>
      </c>
      <c r="E1050" s="44">
        <v>2512</v>
      </c>
      <c r="F1050" s="44">
        <v>6</v>
      </c>
      <c r="G1050" s="44">
        <v>2512</v>
      </c>
      <c r="H1050" s="44">
        <v>0</v>
      </c>
      <c r="I1050" s="44">
        <f t="shared" si="12"/>
        <v>0</v>
      </c>
    </row>
    <row r="1051" spans="1:9" x14ac:dyDescent="0.2">
      <c r="A1051" s="44">
        <v>95000191</v>
      </c>
      <c r="B1051" s="44" t="s">
        <v>26</v>
      </c>
      <c r="C1051" s="44">
        <v>50</v>
      </c>
      <c r="D1051" s="44">
        <v>5</v>
      </c>
      <c r="E1051" s="44">
        <v>2595</v>
      </c>
      <c r="F1051" s="44">
        <v>6</v>
      </c>
      <c r="G1051" s="44">
        <v>2595</v>
      </c>
      <c r="H1051" s="44">
        <v>0</v>
      </c>
      <c r="I1051" s="44">
        <f t="shared" si="12"/>
        <v>0</v>
      </c>
    </row>
    <row r="1052" spans="1:9" x14ac:dyDescent="0.2">
      <c r="A1052" s="44">
        <v>90100192</v>
      </c>
      <c r="B1052" s="44" t="s">
        <v>26</v>
      </c>
      <c r="C1052" s="44">
        <v>1</v>
      </c>
      <c r="D1052" s="44">
        <v>5</v>
      </c>
      <c r="E1052" s="44">
        <v>360</v>
      </c>
      <c r="F1052" s="44">
        <v>6</v>
      </c>
      <c r="G1052" s="44">
        <v>360</v>
      </c>
      <c r="H1052" s="44">
        <v>0</v>
      </c>
      <c r="I1052" s="44">
        <v>0</v>
      </c>
    </row>
    <row r="1053" spans="1:9" x14ac:dyDescent="0.2">
      <c r="A1053" s="44">
        <v>90200192</v>
      </c>
      <c r="B1053" s="44" t="s">
        <v>26</v>
      </c>
      <c r="C1053" s="44">
        <v>2</v>
      </c>
      <c r="D1053" s="44">
        <v>5</v>
      </c>
      <c r="E1053" s="44">
        <v>382</v>
      </c>
      <c r="F1053" s="44">
        <v>6</v>
      </c>
      <c r="G1053" s="44">
        <v>382</v>
      </c>
      <c r="H1053" s="44">
        <v>0</v>
      </c>
      <c r="I1053" s="44">
        <f t="shared" ref="I1052:I1115" si="13">H1052+I1052</f>
        <v>0</v>
      </c>
    </row>
    <row r="1054" spans="1:9" x14ac:dyDescent="0.2">
      <c r="A1054" s="44">
        <v>90300192</v>
      </c>
      <c r="B1054" s="44" t="s">
        <v>26</v>
      </c>
      <c r="C1054" s="44">
        <v>3</v>
      </c>
      <c r="D1054" s="44">
        <v>5</v>
      </c>
      <c r="E1054" s="44">
        <v>405</v>
      </c>
      <c r="F1054" s="44">
        <v>6</v>
      </c>
      <c r="G1054" s="44">
        <v>405</v>
      </c>
      <c r="H1054" s="44">
        <v>0</v>
      </c>
      <c r="I1054" s="44">
        <f t="shared" si="13"/>
        <v>0</v>
      </c>
    </row>
    <row r="1055" spans="1:9" x14ac:dyDescent="0.2">
      <c r="A1055" s="44">
        <v>90400192</v>
      </c>
      <c r="B1055" s="44" t="s">
        <v>26</v>
      </c>
      <c r="C1055" s="44">
        <v>4</v>
      </c>
      <c r="D1055" s="44">
        <v>5</v>
      </c>
      <c r="E1055" s="44">
        <v>427</v>
      </c>
      <c r="F1055" s="44">
        <v>6</v>
      </c>
      <c r="G1055" s="44">
        <v>427</v>
      </c>
      <c r="H1055" s="44">
        <v>0</v>
      </c>
      <c r="I1055" s="44">
        <f t="shared" si="13"/>
        <v>0</v>
      </c>
    </row>
    <row r="1056" spans="1:9" x14ac:dyDescent="0.2">
      <c r="A1056" s="44">
        <v>90500192</v>
      </c>
      <c r="B1056" s="44" t="s">
        <v>26</v>
      </c>
      <c r="C1056" s="44">
        <v>5</v>
      </c>
      <c r="D1056" s="44">
        <v>5</v>
      </c>
      <c r="E1056" s="44">
        <v>450</v>
      </c>
      <c r="F1056" s="44">
        <v>6</v>
      </c>
      <c r="G1056" s="44">
        <v>450</v>
      </c>
      <c r="H1056" s="44">
        <v>0</v>
      </c>
      <c r="I1056" s="44">
        <f t="shared" si="13"/>
        <v>0</v>
      </c>
    </row>
    <row r="1057" spans="1:9" x14ac:dyDescent="0.2">
      <c r="A1057" s="44">
        <v>90600192</v>
      </c>
      <c r="B1057" s="44" t="s">
        <v>26</v>
      </c>
      <c r="C1057" s="44">
        <v>6</v>
      </c>
      <c r="D1057" s="44">
        <v>5</v>
      </c>
      <c r="E1057" s="44">
        <v>472</v>
      </c>
      <c r="F1057" s="44">
        <v>6</v>
      </c>
      <c r="G1057" s="44">
        <v>472</v>
      </c>
      <c r="H1057" s="44">
        <v>0</v>
      </c>
      <c r="I1057" s="44">
        <f t="shared" si="13"/>
        <v>0</v>
      </c>
    </row>
    <row r="1058" spans="1:9" x14ac:dyDescent="0.2">
      <c r="A1058" s="44">
        <v>90700192</v>
      </c>
      <c r="B1058" s="44" t="s">
        <v>26</v>
      </c>
      <c r="C1058" s="44">
        <v>7</v>
      </c>
      <c r="D1058" s="44">
        <v>5</v>
      </c>
      <c r="E1058" s="44">
        <v>505</v>
      </c>
      <c r="F1058" s="44">
        <v>6</v>
      </c>
      <c r="G1058" s="44">
        <v>505</v>
      </c>
      <c r="H1058" s="44">
        <v>0</v>
      </c>
      <c r="I1058" s="44">
        <f t="shared" si="13"/>
        <v>0</v>
      </c>
    </row>
    <row r="1059" spans="1:9" x14ac:dyDescent="0.2">
      <c r="A1059" s="44">
        <v>90800192</v>
      </c>
      <c r="B1059" s="44" t="s">
        <v>26</v>
      </c>
      <c r="C1059" s="44">
        <v>8</v>
      </c>
      <c r="D1059" s="44">
        <v>5</v>
      </c>
      <c r="E1059" s="44">
        <v>540</v>
      </c>
      <c r="F1059" s="44">
        <v>6</v>
      </c>
      <c r="G1059" s="44">
        <v>540</v>
      </c>
      <c r="H1059" s="44">
        <v>0</v>
      </c>
      <c r="I1059" s="44">
        <f t="shared" si="13"/>
        <v>0</v>
      </c>
    </row>
    <row r="1060" spans="1:9" x14ac:dyDescent="0.2">
      <c r="A1060" s="44">
        <v>90900192</v>
      </c>
      <c r="B1060" s="44" t="s">
        <v>26</v>
      </c>
      <c r="C1060" s="44">
        <v>9</v>
      </c>
      <c r="D1060" s="44">
        <v>5</v>
      </c>
      <c r="E1060" s="44">
        <v>573</v>
      </c>
      <c r="F1060" s="44">
        <v>6</v>
      </c>
      <c r="G1060" s="44">
        <v>573</v>
      </c>
      <c r="H1060" s="44">
        <v>0</v>
      </c>
      <c r="I1060" s="44">
        <f t="shared" si="13"/>
        <v>0</v>
      </c>
    </row>
    <row r="1061" spans="1:9" x14ac:dyDescent="0.2">
      <c r="A1061" s="44">
        <v>91000192</v>
      </c>
      <c r="B1061" s="44" t="s">
        <v>26</v>
      </c>
      <c r="C1061" s="44">
        <v>10</v>
      </c>
      <c r="D1061" s="44">
        <v>5</v>
      </c>
      <c r="E1061" s="44">
        <v>607</v>
      </c>
      <c r="F1061" s="44">
        <v>6</v>
      </c>
      <c r="G1061" s="44">
        <v>607</v>
      </c>
      <c r="H1061" s="44">
        <v>0</v>
      </c>
      <c r="I1061" s="44">
        <f t="shared" si="13"/>
        <v>0</v>
      </c>
    </row>
    <row r="1062" spans="1:9" x14ac:dyDescent="0.2">
      <c r="A1062" s="44">
        <v>91100192</v>
      </c>
      <c r="B1062" s="44" t="s">
        <v>26</v>
      </c>
      <c r="C1062" s="44">
        <v>11</v>
      </c>
      <c r="D1062" s="44">
        <v>5</v>
      </c>
      <c r="E1062" s="44">
        <v>640</v>
      </c>
      <c r="F1062" s="44">
        <v>6</v>
      </c>
      <c r="G1062" s="44">
        <v>640</v>
      </c>
      <c r="H1062" s="44">
        <v>0</v>
      </c>
      <c r="I1062" s="44">
        <f t="shared" si="13"/>
        <v>0</v>
      </c>
    </row>
    <row r="1063" spans="1:9" x14ac:dyDescent="0.2">
      <c r="A1063" s="44">
        <v>91200192</v>
      </c>
      <c r="B1063" s="44" t="s">
        <v>26</v>
      </c>
      <c r="C1063" s="44">
        <v>12</v>
      </c>
      <c r="D1063" s="44">
        <v>5</v>
      </c>
      <c r="E1063" s="44">
        <v>685</v>
      </c>
      <c r="F1063" s="44">
        <v>6</v>
      </c>
      <c r="G1063" s="44">
        <v>685</v>
      </c>
      <c r="H1063" s="44">
        <v>0</v>
      </c>
      <c r="I1063" s="44">
        <f t="shared" si="13"/>
        <v>0</v>
      </c>
    </row>
    <row r="1064" spans="1:9" x14ac:dyDescent="0.2">
      <c r="A1064" s="44">
        <v>91300192</v>
      </c>
      <c r="B1064" s="44" t="s">
        <v>26</v>
      </c>
      <c r="C1064" s="44">
        <v>13</v>
      </c>
      <c r="D1064" s="44">
        <v>5</v>
      </c>
      <c r="E1064" s="44">
        <v>730</v>
      </c>
      <c r="F1064" s="44">
        <v>6</v>
      </c>
      <c r="G1064" s="44">
        <v>730</v>
      </c>
      <c r="H1064" s="44">
        <v>0</v>
      </c>
      <c r="I1064" s="44">
        <f t="shared" si="13"/>
        <v>0</v>
      </c>
    </row>
    <row r="1065" spans="1:9" x14ac:dyDescent="0.2">
      <c r="A1065" s="44">
        <v>91400192</v>
      </c>
      <c r="B1065" s="44" t="s">
        <v>26</v>
      </c>
      <c r="C1065" s="44">
        <v>14</v>
      </c>
      <c r="D1065" s="44">
        <v>5</v>
      </c>
      <c r="E1065" s="44">
        <v>775</v>
      </c>
      <c r="F1065" s="44">
        <v>6</v>
      </c>
      <c r="G1065" s="44">
        <v>775</v>
      </c>
      <c r="H1065" s="44">
        <v>0</v>
      </c>
      <c r="I1065" s="44">
        <f t="shared" si="13"/>
        <v>0</v>
      </c>
    </row>
    <row r="1066" spans="1:9" x14ac:dyDescent="0.2">
      <c r="A1066" s="44">
        <v>91500192</v>
      </c>
      <c r="B1066" s="44" t="s">
        <v>26</v>
      </c>
      <c r="C1066" s="44">
        <v>15</v>
      </c>
      <c r="D1066" s="44">
        <v>5</v>
      </c>
      <c r="E1066" s="44">
        <v>820</v>
      </c>
      <c r="F1066" s="44">
        <v>6</v>
      </c>
      <c r="G1066" s="44">
        <v>820</v>
      </c>
      <c r="H1066" s="44">
        <v>0</v>
      </c>
      <c r="I1066" s="44">
        <f t="shared" si="13"/>
        <v>0</v>
      </c>
    </row>
    <row r="1067" spans="1:9" x14ac:dyDescent="0.2">
      <c r="A1067" s="44">
        <v>91600192</v>
      </c>
      <c r="B1067" s="44" t="s">
        <v>26</v>
      </c>
      <c r="C1067" s="44">
        <v>16</v>
      </c>
      <c r="D1067" s="44">
        <v>5</v>
      </c>
      <c r="E1067" s="44">
        <v>865</v>
      </c>
      <c r="F1067" s="44">
        <v>6</v>
      </c>
      <c r="G1067" s="44">
        <v>865</v>
      </c>
      <c r="H1067" s="44">
        <v>0</v>
      </c>
      <c r="I1067" s="44">
        <f t="shared" si="13"/>
        <v>0</v>
      </c>
    </row>
    <row r="1068" spans="1:9" x14ac:dyDescent="0.2">
      <c r="A1068" s="44">
        <v>91700192</v>
      </c>
      <c r="B1068" s="44" t="s">
        <v>26</v>
      </c>
      <c r="C1068" s="44">
        <v>17</v>
      </c>
      <c r="D1068" s="44">
        <v>5</v>
      </c>
      <c r="E1068" s="44">
        <v>922</v>
      </c>
      <c r="F1068" s="44">
        <v>6</v>
      </c>
      <c r="G1068" s="44">
        <v>922</v>
      </c>
      <c r="H1068" s="44">
        <v>0</v>
      </c>
      <c r="I1068" s="44">
        <f t="shared" si="13"/>
        <v>0</v>
      </c>
    </row>
    <row r="1069" spans="1:9" x14ac:dyDescent="0.2">
      <c r="A1069" s="44">
        <v>91800192</v>
      </c>
      <c r="B1069" s="44" t="s">
        <v>26</v>
      </c>
      <c r="C1069" s="44">
        <v>18</v>
      </c>
      <c r="D1069" s="44">
        <v>5</v>
      </c>
      <c r="E1069" s="44">
        <v>978</v>
      </c>
      <c r="F1069" s="44">
        <v>6</v>
      </c>
      <c r="G1069" s="44">
        <v>978</v>
      </c>
      <c r="H1069" s="44">
        <v>0</v>
      </c>
      <c r="I1069" s="44">
        <f t="shared" si="13"/>
        <v>0</v>
      </c>
    </row>
    <row r="1070" spans="1:9" x14ac:dyDescent="0.2">
      <c r="A1070" s="44">
        <v>91900192</v>
      </c>
      <c r="B1070" s="44" t="s">
        <v>26</v>
      </c>
      <c r="C1070" s="44">
        <v>19</v>
      </c>
      <c r="D1070" s="44">
        <v>5</v>
      </c>
      <c r="E1070" s="44">
        <v>1035</v>
      </c>
      <c r="F1070" s="44">
        <v>6</v>
      </c>
      <c r="G1070" s="44">
        <v>1035</v>
      </c>
      <c r="H1070" s="44">
        <v>0</v>
      </c>
      <c r="I1070" s="44">
        <f t="shared" si="13"/>
        <v>0</v>
      </c>
    </row>
    <row r="1071" spans="1:9" x14ac:dyDescent="0.2">
      <c r="A1071" s="44">
        <v>92000192</v>
      </c>
      <c r="B1071" s="44" t="s">
        <v>26</v>
      </c>
      <c r="C1071" s="44">
        <v>20</v>
      </c>
      <c r="D1071" s="44">
        <v>5</v>
      </c>
      <c r="E1071" s="44">
        <v>1090</v>
      </c>
      <c r="F1071" s="44">
        <v>6</v>
      </c>
      <c r="G1071" s="44">
        <v>1090</v>
      </c>
      <c r="H1071" s="44">
        <v>0</v>
      </c>
      <c r="I1071" s="44">
        <f t="shared" si="13"/>
        <v>0</v>
      </c>
    </row>
    <row r="1072" spans="1:9" x14ac:dyDescent="0.2">
      <c r="A1072" s="44">
        <v>92100192</v>
      </c>
      <c r="B1072" s="44" t="s">
        <v>26</v>
      </c>
      <c r="C1072" s="44">
        <v>21</v>
      </c>
      <c r="D1072" s="44">
        <v>5</v>
      </c>
      <c r="E1072" s="44">
        <v>1147</v>
      </c>
      <c r="F1072" s="44">
        <v>6</v>
      </c>
      <c r="G1072" s="44">
        <v>1147</v>
      </c>
      <c r="H1072" s="44">
        <v>0</v>
      </c>
      <c r="I1072" s="44">
        <f t="shared" si="13"/>
        <v>0</v>
      </c>
    </row>
    <row r="1073" spans="1:9" x14ac:dyDescent="0.2">
      <c r="A1073" s="44">
        <v>92200192</v>
      </c>
      <c r="B1073" s="44" t="s">
        <v>26</v>
      </c>
      <c r="C1073" s="44">
        <v>22</v>
      </c>
      <c r="D1073" s="44">
        <v>5</v>
      </c>
      <c r="E1073" s="44">
        <v>1215</v>
      </c>
      <c r="F1073" s="44">
        <v>6</v>
      </c>
      <c r="G1073" s="44">
        <v>1215</v>
      </c>
      <c r="H1073" s="44">
        <v>0</v>
      </c>
      <c r="I1073" s="44">
        <f t="shared" si="13"/>
        <v>0</v>
      </c>
    </row>
    <row r="1074" spans="1:9" x14ac:dyDescent="0.2">
      <c r="A1074" s="44">
        <v>92300192</v>
      </c>
      <c r="B1074" s="44" t="s">
        <v>26</v>
      </c>
      <c r="C1074" s="44">
        <v>23</v>
      </c>
      <c r="D1074" s="44">
        <v>5</v>
      </c>
      <c r="E1074" s="44">
        <v>1282</v>
      </c>
      <c r="F1074" s="44">
        <v>6</v>
      </c>
      <c r="G1074" s="44">
        <v>1282</v>
      </c>
      <c r="H1074" s="44">
        <v>0</v>
      </c>
      <c r="I1074" s="44">
        <f t="shared" si="13"/>
        <v>0</v>
      </c>
    </row>
    <row r="1075" spans="1:9" x14ac:dyDescent="0.2">
      <c r="A1075" s="44">
        <v>92400192</v>
      </c>
      <c r="B1075" s="44" t="s">
        <v>26</v>
      </c>
      <c r="C1075" s="44">
        <v>24</v>
      </c>
      <c r="D1075" s="44">
        <v>5</v>
      </c>
      <c r="E1075" s="44">
        <v>1350</v>
      </c>
      <c r="F1075" s="44">
        <v>6</v>
      </c>
      <c r="G1075" s="44">
        <v>1350</v>
      </c>
      <c r="H1075" s="44">
        <v>0</v>
      </c>
      <c r="I1075" s="44">
        <f t="shared" si="13"/>
        <v>0</v>
      </c>
    </row>
    <row r="1076" spans="1:9" x14ac:dyDescent="0.2">
      <c r="A1076" s="44">
        <v>92500192</v>
      </c>
      <c r="B1076" s="44" t="s">
        <v>26</v>
      </c>
      <c r="C1076" s="44">
        <v>25</v>
      </c>
      <c r="D1076" s="44">
        <v>5</v>
      </c>
      <c r="E1076" s="44">
        <v>1417</v>
      </c>
      <c r="F1076" s="44">
        <v>6</v>
      </c>
      <c r="G1076" s="44">
        <v>1417</v>
      </c>
      <c r="H1076" s="44">
        <v>0</v>
      </c>
      <c r="I1076" s="44">
        <f t="shared" si="13"/>
        <v>0</v>
      </c>
    </row>
    <row r="1077" spans="1:9" x14ac:dyDescent="0.2">
      <c r="A1077" s="44">
        <v>92600192</v>
      </c>
      <c r="B1077" s="44" t="s">
        <v>26</v>
      </c>
      <c r="C1077" s="44">
        <v>26</v>
      </c>
      <c r="D1077" s="44">
        <v>5</v>
      </c>
      <c r="E1077" s="44">
        <v>1485</v>
      </c>
      <c r="F1077" s="44">
        <v>6</v>
      </c>
      <c r="G1077" s="44">
        <v>1485</v>
      </c>
      <c r="H1077" s="44">
        <v>0</v>
      </c>
      <c r="I1077" s="44">
        <f t="shared" si="13"/>
        <v>0</v>
      </c>
    </row>
    <row r="1078" spans="1:9" x14ac:dyDescent="0.2">
      <c r="A1078" s="44">
        <v>92700192</v>
      </c>
      <c r="B1078" s="44" t="s">
        <v>26</v>
      </c>
      <c r="C1078" s="44">
        <v>27</v>
      </c>
      <c r="D1078" s="44">
        <v>5</v>
      </c>
      <c r="E1078" s="44">
        <v>1563</v>
      </c>
      <c r="F1078" s="44">
        <v>6</v>
      </c>
      <c r="G1078" s="44">
        <v>1563</v>
      </c>
      <c r="H1078" s="44">
        <v>0</v>
      </c>
      <c r="I1078" s="44">
        <f t="shared" si="13"/>
        <v>0</v>
      </c>
    </row>
    <row r="1079" spans="1:9" x14ac:dyDescent="0.2">
      <c r="A1079" s="44">
        <v>92800192</v>
      </c>
      <c r="B1079" s="44" t="s">
        <v>26</v>
      </c>
      <c r="C1079" s="44">
        <v>28</v>
      </c>
      <c r="D1079" s="44">
        <v>5</v>
      </c>
      <c r="E1079" s="44">
        <v>1642</v>
      </c>
      <c r="F1079" s="44">
        <v>6</v>
      </c>
      <c r="G1079" s="44">
        <v>1642</v>
      </c>
      <c r="H1079" s="44">
        <v>0</v>
      </c>
      <c r="I1079" s="44">
        <f t="shared" si="13"/>
        <v>0</v>
      </c>
    </row>
    <row r="1080" spans="1:9" x14ac:dyDescent="0.2">
      <c r="A1080" s="44">
        <v>92900192</v>
      </c>
      <c r="B1080" s="44" t="s">
        <v>26</v>
      </c>
      <c r="C1080" s="44">
        <v>29</v>
      </c>
      <c r="D1080" s="44">
        <v>5</v>
      </c>
      <c r="E1080" s="44">
        <v>1720</v>
      </c>
      <c r="F1080" s="44">
        <v>6</v>
      </c>
      <c r="G1080" s="44">
        <v>1720</v>
      </c>
      <c r="H1080" s="44">
        <v>0</v>
      </c>
      <c r="I1080" s="44">
        <f t="shared" si="13"/>
        <v>0</v>
      </c>
    </row>
    <row r="1081" spans="1:9" x14ac:dyDescent="0.2">
      <c r="A1081" s="44">
        <v>93000192</v>
      </c>
      <c r="B1081" s="44" t="s">
        <v>26</v>
      </c>
      <c r="C1081" s="44">
        <v>30</v>
      </c>
      <c r="D1081" s="44">
        <v>5</v>
      </c>
      <c r="E1081" s="44">
        <v>1800</v>
      </c>
      <c r="F1081" s="44">
        <v>6</v>
      </c>
      <c r="G1081" s="44">
        <v>1800</v>
      </c>
      <c r="H1081" s="44">
        <v>0</v>
      </c>
      <c r="I1081" s="44">
        <f t="shared" si="13"/>
        <v>0</v>
      </c>
    </row>
    <row r="1082" spans="1:9" x14ac:dyDescent="0.2">
      <c r="A1082" s="44">
        <v>93100192</v>
      </c>
      <c r="B1082" s="44" t="s">
        <v>26</v>
      </c>
      <c r="C1082" s="44">
        <v>31</v>
      </c>
      <c r="D1082" s="44">
        <v>5</v>
      </c>
      <c r="E1082" s="44">
        <v>1878</v>
      </c>
      <c r="F1082" s="44">
        <v>6</v>
      </c>
      <c r="G1082" s="44">
        <v>1878</v>
      </c>
      <c r="H1082" s="44">
        <v>0</v>
      </c>
      <c r="I1082" s="44">
        <f t="shared" si="13"/>
        <v>0</v>
      </c>
    </row>
    <row r="1083" spans="1:9" x14ac:dyDescent="0.2">
      <c r="A1083" s="44">
        <v>93200192</v>
      </c>
      <c r="B1083" s="44" t="s">
        <v>26</v>
      </c>
      <c r="C1083" s="44">
        <v>32</v>
      </c>
      <c r="D1083" s="44">
        <v>5</v>
      </c>
      <c r="E1083" s="44">
        <v>1968</v>
      </c>
      <c r="F1083" s="44">
        <v>6</v>
      </c>
      <c r="G1083" s="44">
        <v>1968</v>
      </c>
      <c r="H1083" s="44">
        <v>0</v>
      </c>
      <c r="I1083" s="44">
        <f t="shared" si="13"/>
        <v>0</v>
      </c>
    </row>
    <row r="1084" spans="1:9" x14ac:dyDescent="0.2">
      <c r="A1084" s="44">
        <v>93300192</v>
      </c>
      <c r="B1084" s="44" t="s">
        <v>26</v>
      </c>
      <c r="C1084" s="44">
        <v>33</v>
      </c>
      <c r="D1084" s="44">
        <v>5</v>
      </c>
      <c r="E1084" s="44">
        <v>2058</v>
      </c>
      <c r="F1084" s="44">
        <v>6</v>
      </c>
      <c r="G1084" s="44">
        <v>2058</v>
      </c>
      <c r="H1084" s="44">
        <v>0</v>
      </c>
      <c r="I1084" s="44">
        <f t="shared" si="13"/>
        <v>0</v>
      </c>
    </row>
    <row r="1085" spans="1:9" x14ac:dyDescent="0.2">
      <c r="A1085" s="44">
        <v>93400192</v>
      </c>
      <c r="B1085" s="44" t="s">
        <v>26</v>
      </c>
      <c r="C1085" s="44">
        <v>34</v>
      </c>
      <c r="D1085" s="44">
        <v>5</v>
      </c>
      <c r="E1085" s="44">
        <v>2148</v>
      </c>
      <c r="F1085" s="44">
        <v>6</v>
      </c>
      <c r="G1085" s="44">
        <v>2148</v>
      </c>
      <c r="H1085" s="44">
        <v>0</v>
      </c>
      <c r="I1085" s="44">
        <f t="shared" si="13"/>
        <v>0</v>
      </c>
    </row>
    <row r="1086" spans="1:9" x14ac:dyDescent="0.2">
      <c r="A1086" s="44">
        <v>93500192</v>
      </c>
      <c r="B1086" s="44" t="s">
        <v>26</v>
      </c>
      <c r="C1086" s="44">
        <v>35</v>
      </c>
      <c r="D1086" s="44">
        <v>5</v>
      </c>
      <c r="E1086" s="44">
        <v>2238</v>
      </c>
      <c r="F1086" s="44">
        <v>6</v>
      </c>
      <c r="G1086" s="44">
        <v>2238</v>
      </c>
      <c r="H1086" s="44">
        <v>0</v>
      </c>
      <c r="I1086" s="44">
        <f t="shared" si="13"/>
        <v>0</v>
      </c>
    </row>
    <row r="1087" spans="1:9" x14ac:dyDescent="0.2">
      <c r="A1087" s="44">
        <v>93600192</v>
      </c>
      <c r="B1087" s="44" t="s">
        <v>26</v>
      </c>
      <c r="C1087" s="44">
        <v>36</v>
      </c>
      <c r="D1087" s="44">
        <v>5</v>
      </c>
      <c r="E1087" s="44">
        <v>2328</v>
      </c>
      <c r="F1087" s="44">
        <v>6</v>
      </c>
      <c r="G1087" s="44">
        <v>2328</v>
      </c>
      <c r="H1087" s="44">
        <v>0</v>
      </c>
      <c r="I1087" s="44">
        <f t="shared" si="13"/>
        <v>0</v>
      </c>
    </row>
    <row r="1088" spans="1:9" x14ac:dyDescent="0.2">
      <c r="A1088" s="44">
        <v>93700192</v>
      </c>
      <c r="B1088" s="44" t="s">
        <v>26</v>
      </c>
      <c r="C1088" s="44">
        <v>37</v>
      </c>
      <c r="D1088" s="44">
        <v>5</v>
      </c>
      <c r="E1088" s="44">
        <v>2430</v>
      </c>
      <c r="F1088" s="44">
        <v>6</v>
      </c>
      <c r="G1088" s="44">
        <v>2430</v>
      </c>
      <c r="H1088" s="44">
        <v>0</v>
      </c>
      <c r="I1088" s="44">
        <f t="shared" si="13"/>
        <v>0</v>
      </c>
    </row>
    <row r="1089" spans="1:9" x14ac:dyDescent="0.2">
      <c r="A1089" s="44">
        <v>93800192</v>
      </c>
      <c r="B1089" s="44" t="s">
        <v>26</v>
      </c>
      <c r="C1089" s="44">
        <v>38</v>
      </c>
      <c r="D1089" s="44">
        <v>5</v>
      </c>
      <c r="E1089" s="44">
        <v>2530</v>
      </c>
      <c r="F1089" s="44">
        <v>6</v>
      </c>
      <c r="G1089" s="44">
        <v>2530</v>
      </c>
      <c r="H1089" s="44">
        <v>0</v>
      </c>
      <c r="I1089" s="44">
        <f t="shared" si="13"/>
        <v>0</v>
      </c>
    </row>
    <row r="1090" spans="1:9" x14ac:dyDescent="0.2">
      <c r="A1090" s="44">
        <v>93900192</v>
      </c>
      <c r="B1090" s="44" t="s">
        <v>26</v>
      </c>
      <c r="C1090" s="44">
        <v>39</v>
      </c>
      <c r="D1090" s="44">
        <v>5</v>
      </c>
      <c r="E1090" s="44">
        <v>2632</v>
      </c>
      <c r="F1090" s="44">
        <v>6</v>
      </c>
      <c r="G1090" s="44">
        <v>2632</v>
      </c>
      <c r="H1090" s="44">
        <v>0</v>
      </c>
      <c r="I1090" s="44">
        <f t="shared" si="13"/>
        <v>0</v>
      </c>
    </row>
    <row r="1091" spans="1:9" x14ac:dyDescent="0.2">
      <c r="A1091" s="44">
        <v>94000192</v>
      </c>
      <c r="B1091" s="44" t="s">
        <v>26</v>
      </c>
      <c r="C1091" s="44">
        <v>40</v>
      </c>
      <c r="D1091" s="44">
        <v>5</v>
      </c>
      <c r="E1091" s="44">
        <v>2733</v>
      </c>
      <c r="F1091" s="44">
        <v>6</v>
      </c>
      <c r="G1091" s="44">
        <v>2733</v>
      </c>
      <c r="H1091" s="44">
        <v>0</v>
      </c>
      <c r="I1091" s="44">
        <f t="shared" si="13"/>
        <v>0</v>
      </c>
    </row>
    <row r="1092" spans="1:9" x14ac:dyDescent="0.2">
      <c r="A1092" s="44">
        <v>94100192</v>
      </c>
      <c r="B1092" s="44" t="s">
        <v>26</v>
      </c>
      <c r="C1092" s="44">
        <v>41</v>
      </c>
      <c r="D1092" s="44">
        <v>5</v>
      </c>
      <c r="E1092" s="44">
        <v>2835</v>
      </c>
      <c r="F1092" s="44">
        <v>6</v>
      </c>
      <c r="G1092" s="44">
        <v>2835</v>
      </c>
      <c r="H1092" s="44">
        <v>0</v>
      </c>
      <c r="I1092" s="44">
        <f t="shared" si="13"/>
        <v>0</v>
      </c>
    </row>
    <row r="1093" spans="1:9" x14ac:dyDescent="0.2">
      <c r="A1093" s="44">
        <v>94200192</v>
      </c>
      <c r="B1093" s="44" t="s">
        <v>26</v>
      </c>
      <c r="C1093" s="44">
        <v>42</v>
      </c>
      <c r="D1093" s="44">
        <v>5</v>
      </c>
      <c r="E1093" s="44">
        <v>2947</v>
      </c>
      <c r="F1093" s="44">
        <v>6</v>
      </c>
      <c r="G1093" s="44">
        <v>2947</v>
      </c>
      <c r="H1093" s="44">
        <v>0</v>
      </c>
      <c r="I1093" s="44">
        <f t="shared" si="13"/>
        <v>0</v>
      </c>
    </row>
    <row r="1094" spans="1:9" x14ac:dyDescent="0.2">
      <c r="A1094" s="44">
        <v>94300192</v>
      </c>
      <c r="B1094" s="44" t="s">
        <v>26</v>
      </c>
      <c r="C1094" s="44">
        <v>43</v>
      </c>
      <c r="D1094" s="44">
        <v>5</v>
      </c>
      <c r="E1094" s="44">
        <v>3060</v>
      </c>
      <c r="F1094" s="44">
        <v>6</v>
      </c>
      <c r="G1094" s="44">
        <v>3060</v>
      </c>
      <c r="H1094" s="44">
        <v>0</v>
      </c>
      <c r="I1094" s="44">
        <f t="shared" si="13"/>
        <v>0</v>
      </c>
    </row>
    <row r="1095" spans="1:9" x14ac:dyDescent="0.2">
      <c r="A1095" s="44">
        <v>94400192</v>
      </c>
      <c r="B1095" s="44" t="s">
        <v>26</v>
      </c>
      <c r="C1095" s="44">
        <v>44</v>
      </c>
      <c r="D1095" s="44">
        <v>5</v>
      </c>
      <c r="E1095" s="44">
        <v>3172</v>
      </c>
      <c r="F1095" s="44">
        <v>6</v>
      </c>
      <c r="G1095" s="44">
        <v>3172</v>
      </c>
      <c r="H1095" s="44">
        <v>0</v>
      </c>
      <c r="I1095" s="44">
        <f t="shared" si="13"/>
        <v>0</v>
      </c>
    </row>
    <row r="1096" spans="1:9" x14ac:dyDescent="0.2">
      <c r="A1096" s="44">
        <v>94500192</v>
      </c>
      <c r="B1096" s="44" t="s">
        <v>26</v>
      </c>
      <c r="C1096" s="44">
        <v>45</v>
      </c>
      <c r="D1096" s="44">
        <v>5</v>
      </c>
      <c r="E1096" s="44">
        <v>3285</v>
      </c>
      <c r="F1096" s="44">
        <v>6</v>
      </c>
      <c r="G1096" s="44">
        <v>3285</v>
      </c>
      <c r="H1096" s="44">
        <v>0</v>
      </c>
      <c r="I1096" s="44">
        <f t="shared" si="13"/>
        <v>0</v>
      </c>
    </row>
    <row r="1097" spans="1:9" x14ac:dyDescent="0.2">
      <c r="A1097" s="44">
        <v>94600192</v>
      </c>
      <c r="B1097" s="44" t="s">
        <v>26</v>
      </c>
      <c r="C1097" s="44">
        <v>46</v>
      </c>
      <c r="D1097" s="44">
        <v>5</v>
      </c>
      <c r="E1097" s="44">
        <v>3397</v>
      </c>
      <c r="F1097" s="44">
        <v>6</v>
      </c>
      <c r="G1097" s="44">
        <v>3397</v>
      </c>
      <c r="H1097" s="44">
        <v>0</v>
      </c>
      <c r="I1097" s="44">
        <f t="shared" si="13"/>
        <v>0</v>
      </c>
    </row>
    <row r="1098" spans="1:9" x14ac:dyDescent="0.2">
      <c r="A1098" s="44">
        <v>94700192</v>
      </c>
      <c r="B1098" s="44" t="s">
        <v>26</v>
      </c>
      <c r="C1098" s="44">
        <v>47</v>
      </c>
      <c r="D1098" s="44">
        <v>5</v>
      </c>
      <c r="E1098" s="44">
        <v>3520</v>
      </c>
      <c r="F1098" s="44">
        <v>6</v>
      </c>
      <c r="G1098" s="44">
        <v>3520</v>
      </c>
      <c r="H1098" s="44">
        <v>0</v>
      </c>
      <c r="I1098" s="44">
        <f t="shared" si="13"/>
        <v>0</v>
      </c>
    </row>
    <row r="1099" spans="1:9" x14ac:dyDescent="0.2">
      <c r="A1099" s="44">
        <v>94800192</v>
      </c>
      <c r="B1099" s="44" t="s">
        <v>26</v>
      </c>
      <c r="C1099" s="44">
        <v>48</v>
      </c>
      <c r="D1099" s="44">
        <v>5</v>
      </c>
      <c r="E1099" s="44">
        <v>3645</v>
      </c>
      <c r="F1099" s="44">
        <v>6</v>
      </c>
      <c r="G1099" s="44">
        <v>3645</v>
      </c>
      <c r="H1099" s="44">
        <v>0</v>
      </c>
      <c r="I1099" s="44">
        <f t="shared" si="13"/>
        <v>0</v>
      </c>
    </row>
    <row r="1100" spans="1:9" x14ac:dyDescent="0.2">
      <c r="A1100" s="44">
        <v>94900192</v>
      </c>
      <c r="B1100" s="44" t="s">
        <v>26</v>
      </c>
      <c r="C1100" s="44">
        <v>49</v>
      </c>
      <c r="D1100" s="44">
        <v>5</v>
      </c>
      <c r="E1100" s="44">
        <v>3768</v>
      </c>
      <c r="F1100" s="44">
        <v>6</v>
      </c>
      <c r="G1100" s="44">
        <v>3768</v>
      </c>
      <c r="H1100" s="44">
        <v>0</v>
      </c>
      <c r="I1100" s="44">
        <f t="shared" si="13"/>
        <v>0</v>
      </c>
    </row>
    <row r="1101" spans="1:9" x14ac:dyDescent="0.2">
      <c r="A1101" s="44">
        <v>95000192</v>
      </c>
      <c r="B1101" s="44" t="s">
        <v>26</v>
      </c>
      <c r="C1101" s="44">
        <v>50</v>
      </c>
      <c r="D1101" s="44">
        <v>5</v>
      </c>
      <c r="E1101" s="44">
        <v>3892</v>
      </c>
      <c r="F1101" s="44">
        <v>6</v>
      </c>
      <c r="G1101" s="44">
        <v>3892</v>
      </c>
      <c r="H1101" s="44">
        <v>0</v>
      </c>
      <c r="I1101" s="44">
        <f t="shared" si="13"/>
        <v>0</v>
      </c>
    </row>
    <row r="1102" spans="1:9" x14ac:dyDescent="0.2">
      <c r="A1102" s="44">
        <v>90100193</v>
      </c>
      <c r="B1102" s="44" t="s">
        <v>26</v>
      </c>
      <c r="C1102" s="44">
        <v>1</v>
      </c>
      <c r="D1102" s="44">
        <v>5</v>
      </c>
      <c r="E1102" s="44">
        <v>540</v>
      </c>
      <c r="F1102" s="44">
        <v>6</v>
      </c>
      <c r="G1102" s="44">
        <v>540</v>
      </c>
      <c r="H1102" s="44">
        <v>2250</v>
      </c>
      <c r="I1102" s="44">
        <f t="shared" si="13"/>
        <v>0</v>
      </c>
    </row>
    <row r="1103" spans="1:9" x14ac:dyDescent="0.2">
      <c r="A1103" s="44">
        <v>90200193</v>
      </c>
      <c r="B1103" s="44" t="s">
        <v>26</v>
      </c>
      <c r="C1103" s="44">
        <v>2</v>
      </c>
      <c r="D1103" s="44">
        <v>5</v>
      </c>
      <c r="E1103" s="44">
        <v>573</v>
      </c>
      <c r="F1103" s="44">
        <v>6</v>
      </c>
      <c r="G1103" s="44">
        <v>573</v>
      </c>
      <c r="H1103" s="44">
        <v>3150</v>
      </c>
      <c r="I1103" s="44">
        <f t="shared" si="13"/>
        <v>2250</v>
      </c>
    </row>
    <row r="1104" spans="1:9" x14ac:dyDescent="0.2">
      <c r="A1104" s="44">
        <v>90300193</v>
      </c>
      <c r="B1104" s="44" t="s">
        <v>26</v>
      </c>
      <c r="C1104" s="44">
        <v>3</v>
      </c>
      <c r="D1104" s="44">
        <v>5</v>
      </c>
      <c r="E1104" s="44">
        <v>607</v>
      </c>
      <c r="F1104" s="44">
        <v>6</v>
      </c>
      <c r="G1104" s="44">
        <v>607</v>
      </c>
      <c r="H1104" s="44">
        <v>4050</v>
      </c>
      <c r="I1104" s="44">
        <f t="shared" si="13"/>
        <v>5400</v>
      </c>
    </row>
    <row r="1105" spans="1:9" x14ac:dyDescent="0.2">
      <c r="A1105" s="44">
        <v>90400193</v>
      </c>
      <c r="B1105" s="44" t="s">
        <v>26</v>
      </c>
      <c r="C1105" s="44">
        <v>4</v>
      </c>
      <c r="D1105" s="44">
        <v>5</v>
      </c>
      <c r="E1105" s="44">
        <v>640</v>
      </c>
      <c r="F1105" s="44">
        <v>6</v>
      </c>
      <c r="G1105" s="44">
        <v>640</v>
      </c>
      <c r="H1105" s="44">
        <v>4950</v>
      </c>
      <c r="I1105" s="44">
        <f t="shared" si="13"/>
        <v>9450</v>
      </c>
    </row>
    <row r="1106" spans="1:9" x14ac:dyDescent="0.2">
      <c r="A1106" s="44">
        <v>90500193</v>
      </c>
      <c r="B1106" s="44" t="s">
        <v>26</v>
      </c>
      <c r="C1106" s="44">
        <v>5</v>
      </c>
      <c r="D1106" s="44">
        <v>5</v>
      </c>
      <c r="E1106" s="44">
        <v>675</v>
      </c>
      <c r="F1106" s="44">
        <v>6</v>
      </c>
      <c r="G1106" s="44">
        <v>675</v>
      </c>
      <c r="H1106" s="44">
        <v>5850</v>
      </c>
      <c r="I1106" s="44">
        <f t="shared" si="13"/>
        <v>14400</v>
      </c>
    </row>
    <row r="1107" spans="1:9" x14ac:dyDescent="0.2">
      <c r="A1107" s="44">
        <v>90600193</v>
      </c>
      <c r="B1107" s="44" t="s">
        <v>26</v>
      </c>
      <c r="C1107" s="44">
        <v>6</v>
      </c>
      <c r="D1107" s="44">
        <v>5</v>
      </c>
      <c r="E1107" s="44">
        <v>708</v>
      </c>
      <c r="F1107" s="44">
        <v>6</v>
      </c>
      <c r="G1107" s="44">
        <v>708</v>
      </c>
      <c r="H1107" s="44">
        <v>7350</v>
      </c>
      <c r="I1107" s="44">
        <f t="shared" si="13"/>
        <v>20250</v>
      </c>
    </row>
    <row r="1108" spans="1:9" x14ac:dyDescent="0.2">
      <c r="A1108" s="44">
        <v>90700193</v>
      </c>
      <c r="B1108" s="44" t="s">
        <v>26</v>
      </c>
      <c r="C1108" s="44">
        <v>7</v>
      </c>
      <c r="D1108" s="44">
        <v>5</v>
      </c>
      <c r="E1108" s="44">
        <v>759</v>
      </c>
      <c r="F1108" s="44">
        <v>6</v>
      </c>
      <c r="G1108" s="44">
        <v>759</v>
      </c>
      <c r="H1108" s="44">
        <v>8850</v>
      </c>
      <c r="I1108" s="44">
        <f t="shared" si="13"/>
        <v>27600</v>
      </c>
    </row>
    <row r="1109" spans="1:9" x14ac:dyDescent="0.2">
      <c r="A1109" s="44">
        <v>90800193</v>
      </c>
      <c r="B1109" s="44" t="s">
        <v>26</v>
      </c>
      <c r="C1109" s="44">
        <v>8</v>
      </c>
      <c r="D1109" s="44">
        <v>5</v>
      </c>
      <c r="E1109" s="44">
        <v>810</v>
      </c>
      <c r="F1109" s="44">
        <v>6</v>
      </c>
      <c r="G1109" s="44">
        <v>810</v>
      </c>
      <c r="H1109" s="44">
        <v>10350</v>
      </c>
      <c r="I1109" s="44">
        <f t="shared" si="13"/>
        <v>36450</v>
      </c>
    </row>
    <row r="1110" spans="1:9" x14ac:dyDescent="0.2">
      <c r="A1110" s="44">
        <v>90900193</v>
      </c>
      <c r="B1110" s="44" t="s">
        <v>26</v>
      </c>
      <c r="C1110" s="44">
        <v>9</v>
      </c>
      <c r="D1110" s="44">
        <v>5</v>
      </c>
      <c r="E1110" s="44">
        <v>859</v>
      </c>
      <c r="F1110" s="44">
        <v>6</v>
      </c>
      <c r="G1110" s="44">
        <v>859</v>
      </c>
      <c r="H1110" s="44">
        <v>11850</v>
      </c>
      <c r="I1110" s="44">
        <f t="shared" si="13"/>
        <v>46800</v>
      </c>
    </row>
    <row r="1111" spans="1:9" x14ac:dyDescent="0.2">
      <c r="A1111" s="44">
        <v>91000193</v>
      </c>
      <c r="B1111" s="44" t="s">
        <v>26</v>
      </c>
      <c r="C1111" s="44">
        <v>10</v>
      </c>
      <c r="D1111" s="44">
        <v>5</v>
      </c>
      <c r="E1111" s="44">
        <v>910</v>
      </c>
      <c r="F1111" s="44">
        <v>6</v>
      </c>
      <c r="G1111" s="44">
        <v>910</v>
      </c>
      <c r="H1111" s="44">
        <v>14250</v>
      </c>
      <c r="I1111" s="44">
        <f t="shared" si="13"/>
        <v>58650</v>
      </c>
    </row>
    <row r="1112" spans="1:9" x14ac:dyDescent="0.2">
      <c r="A1112" s="44">
        <v>91100193</v>
      </c>
      <c r="B1112" s="44" t="s">
        <v>26</v>
      </c>
      <c r="C1112" s="44">
        <v>11</v>
      </c>
      <c r="D1112" s="44">
        <v>5</v>
      </c>
      <c r="E1112" s="44">
        <v>961</v>
      </c>
      <c r="F1112" s="44">
        <v>6</v>
      </c>
      <c r="G1112" s="44">
        <v>961</v>
      </c>
      <c r="H1112" s="44">
        <v>16650</v>
      </c>
      <c r="I1112" s="44">
        <f t="shared" si="13"/>
        <v>72900</v>
      </c>
    </row>
    <row r="1113" spans="1:9" x14ac:dyDescent="0.2">
      <c r="A1113" s="44">
        <v>91200193</v>
      </c>
      <c r="B1113" s="44" t="s">
        <v>26</v>
      </c>
      <c r="C1113" s="44">
        <v>12</v>
      </c>
      <c r="D1113" s="44">
        <v>5</v>
      </c>
      <c r="E1113" s="44">
        <v>1029</v>
      </c>
      <c r="F1113" s="44">
        <v>6</v>
      </c>
      <c r="G1113" s="44">
        <v>1029</v>
      </c>
      <c r="H1113" s="44">
        <v>19050</v>
      </c>
      <c r="I1113" s="44">
        <f t="shared" si="13"/>
        <v>89550</v>
      </c>
    </row>
    <row r="1114" spans="1:9" x14ac:dyDescent="0.2">
      <c r="A1114" s="44">
        <v>91300193</v>
      </c>
      <c r="B1114" s="44" t="s">
        <v>26</v>
      </c>
      <c r="C1114" s="44">
        <v>13</v>
      </c>
      <c r="D1114" s="44">
        <v>5</v>
      </c>
      <c r="E1114" s="44">
        <v>1096</v>
      </c>
      <c r="F1114" s="44">
        <v>6</v>
      </c>
      <c r="G1114" s="44">
        <v>1096</v>
      </c>
      <c r="H1114" s="44">
        <v>21450</v>
      </c>
      <c r="I1114" s="44">
        <f t="shared" si="13"/>
        <v>108600</v>
      </c>
    </row>
    <row r="1115" spans="1:9" x14ac:dyDescent="0.2">
      <c r="A1115" s="44">
        <v>91400193</v>
      </c>
      <c r="B1115" s="44" t="s">
        <v>26</v>
      </c>
      <c r="C1115" s="44">
        <v>14</v>
      </c>
      <c r="D1115" s="44">
        <v>5</v>
      </c>
      <c r="E1115" s="44">
        <v>1164</v>
      </c>
      <c r="F1115" s="44">
        <v>6</v>
      </c>
      <c r="G1115" s="44">
        <v>1164</v>
      </c>
      <c r="H1115" s="44">
        <v>25050</v>
      </c>
      <c r="I1115" s="44">
        <f t="shared" si="13"/>
        <v>130050</v>
      </c>
    </row>
    <row r="1116" spans="1:9" x14ac:dyDescent="0.2">
      <c r="A1116" s="44">
        <v>91500193</v>
      </c>
      <c r="B1116" s="44" t="s">
        <v>26</v>
      </c>
      <c r="C1116" s="44">
        <v>15</v>
      </c>
      <c r="D1116" s="44">
        <v>5</v>
      </c>
      <c r="E1116" s="44">
        <v>1231</v>
      </c>
      <c r="F1116" s="44">
        <v>6</v>
      </c>
      <c r="G1116" s="44">
        <v>1231</v>
      </c>
      <c r="H1116" s="44">
        <v>28650</v>
      </c>
      <c r="I1116" s="44">
        <f t="shared" ref="I1116:I1179" si="14">H1115+I1115</f>
        <v>155100</v>
      </c>
    </row>
    <row r="1117" spans="1:9" x14ac:dyDescent="0.2">
      <c r="A1117" s="44">
        <v>91600193</v>
      </c>
      <c r="B1117" s="44" t="s">
        <v>26</v>
      </c>
      <c r="C1117" s="44">
        <v>16</v>
      </c>
      <c r="D1117" s="44">
        <v>5</v>
      </c>
      <c r="E1117" s="44">
        <v>1299</v>
      </c>
      <c r="F1117" s="44">
        <v>6</v>
      </c>
      <c r="G1117" s="44">
        <v>1299</v>
      </c>
      <c r="H1117" s="44">
        <v>32250</v>
      </c>
      <c r="I1117" s="44">
        <f t="shared" si="14"/>
        <v>183750</v>
      </c>
    </row>
    <row r="1118" spans="1:9" x14ac:dyDescent="0.2">
      <c r="A1118" s="44">
        <v>91700193</v>
      </c>
      <c r="B1118" s="44" t="s">
        <v>26</v>
      </c>
      <c r="C1118" s="44">
        <v>17</v>
      </c>
      <c r="D1118" s="44">
        <v>5</v>
      </c>
      <c r="E1118" s="44">
        <v>1383</v>
      </c>
      <c r="F1118" s="44">
        <v>6</v>
      </c>
      <c r="G1118" s="44">
        <v>1383</v>
      </c>
      <c r="H1118" s="44">
        <v>35850</v>
      </c>
      <c r="I1118" s="44">
        <f t="shared" si="14"/>
        <v>216000</v>
      </c>
    </row>
    <row r="1119" spans="1:9" x14ac:dyDescent="0.2">
      <c r="A1119" s="44">
        <v>91800193</v>
      </c>
      <c r="B1119" s="44" t="s">
        <v>26</v>
      </c>
      <c r="C1119" s="44">
        <v>18</v>
      </c>
      <c r="D1119" s="44">
        <v>5</v>
      </c>
      <c r="E1119" s="44">
        <v>1467</v>
      </c>
      <c r="F1119" s="44">
        <v>6</v>
      </c>
      <c r="G1119" s="44">
        <v>1467</v>
      </c>
      <c r="H1119" s="44">
        <v>40950</v>
      </c>
      <c r="I1119" s="44">
        <f t="shared" si="14"/>
        <v>251850</v>
      </c>
    </row>
    <row r="1120" spans="1:9" x14ac:dyDescent="0.2">
      <c r="A1120" s="44">
        <v>91900193</v>
      </c>
      <c r="B1120" s="44" t="s">
        <v>26</v>
      </c>
      <c r="C1120" s="44">
        <v>19</v>
      </c>
      <c r="D1120" s="44">
        <v>5</v>
      </c>
      <c r="E1120" s="44">
        <v>1552</v>
      </c>
      <c r="F1120" s="44">
        <v>6</v>
      </c>
      <c r="G1120" s="44">
        <v>1552</v>
      </c>
      <c r="H1120" s="44">
        <v>46050</v>
      </c>
      <c r="I1120" s="44">
        <f t="shared" si="14"/>
        <v>292800</v>
      </c>
    </row>
    <row r="1121" spans="1:9" x14ac:dyDescent="0.2">
      <c r="A1121" s="44">
        <v>92000193</v>
      </c>
      <c r="B1121" s="44" t="s">
        <v>26</v>
      </c>
      <c r="C1121" s="44">
        <v>20</v>
      </c>
      <c r="D1121" s="44">
        <v>5</v>
      </c>
      <c r="E1121" s="44">
        <v>1636</v>
      </c>
      <c r="F1121" s="44">
        <v>6</v>
      </c>
      <c r="G1121" s="44">
        <v>1636</v>
      </c>
      <c r="H1121" s="44">
        <v>51150</v>
      </c>
      <c r="I1121" s="44">
        <f t="shared" si="14"/>
        <v>338850</v>
      </c>
    </row>
    <row r="1122" spans="1:9" x14ac:dyDescent="0.2">
      <c r="A1122" s="44">
        <v>92100193</v>
      </c>
      <c r="B1122" s="44" t="s">
        <v>26</v>
      </c>
      <c r="C1122" s="44">
        <v>21</v>
      </c>
      <c r="D1122" s="44">
        <v>5</v>
      </c>
      <c r="E1122" s="44">
        <v>1720</v>
      </c>
      <c r="F1122" s="44">
        <v>6</v>
      </c>
      <c r="G1122" s="44">
        <v>1720</v>
      </c>
      <c r="H1122" s="44">
        <v>56250</v>
      </c>
      <c r="I1122" s="44">
        <f t="shared" si="14"/>
        <v>390000</v>
      </c>
    </row>
    <row r="1123" spans="1:9" x14ac:dyDescent="0.2">
      <c r="A1123" s="44">
        <v>92200193</v>
      </c>
      <c r="B1123" s="44" t="s">
        <v>26</v>
      </c>
      <c r="C1123" s="44">
        <v>22</v>
      </c>
      <c r="D1123" s="44">
        <v>5</v>
      </c>
      <c r="E1123" s="44">
        <v>1822</v>
      </c>
      <c r="F1123" s="44">
        <v>6</v>
      </c>
      <c r="G1123" s="44">
        <v>1822</v>
      </c>
      <c r="H1123" s="44">
        <v>63150</v>
      </c>
      <c r="I1123" s="44">
        <f t="shared" si="14"/>
        <v>446250</v>
      </c>
    </row>
    <row r="1124" spans="1:9" x14ac:dyDescent="0.2">
      <c r="A1124" s="44">
        <v>92300193</v>
      </c>
      <c r="B1124" s="44" t="s">
        <v>26</v>
      </c>
      <c r="C1124" s="44">
        <v>23</v>
      </c>
      <c r="D1124" s="44">
        <v>5</v>
      </c>
      <c r="E1124" s="44">
        <v>1923</v>
      </c>
      <c r="F1124" s="44">
        <v>6</v>
      </c>
      <c r="G1124" s="44">
        <v>1923</v>
      </c>
      <c r="H1124" s="44">
        <v>70050</v>
      </c>
      <c r="I1124" s="44">
        <f t="shared" si="14"/>
        <v>509400</v>
      </c>
    </row>
    <row r="1125" spans="1:9" x14ac:dyDescent="0.2">
      <c r="A1125" s="44">
        <v>92400193</v>
      </c>
      <c r="B1125" s="44" t="s">
        <v>26</v>
      </c>
      <c r="C1125" s="44">
        <v>24</v>
      </c>
      <c r="D1125" s="44">
        <v>5</v>
      </c>
      <c r="E1125" s="44">
        <v>2025</v>
      </c>
      <c r="F1125" s="44">
        <v>6</v>
      </c>
      <c r="G1125" s="44">
        <v>2025</v>
      </c>
      <c r="H1125" s="44">
        <v>76950</v>
      </c>
      <c r="I1125" s="44">
        <f t="shared" si="14"/>
        <v>579450</v>
      </c>
    </row>
    <row r="1126" spans="1:9" x14ac:dyDescent="0.2">
      <c r="A1126" s="44">
        <v>92500193</v>
      </c>
      <c r="B1126" s="44" t="s">
        <v>26</v>
      </c>
      <c r="C1126" s="44">
        <v>25</v>
      </c>
      <c r="D1126" s="44">
        <v>5</v>
      </c>
      <c r="E1126" s="44">
        <v>2125</v>
      </c>
      <c r="F1126" s="44">
        <v>6</v>
      </c>
      <c r="G1126" s="44">
        <v>2125</v>
      </c>
      <c r="H1126" s="44">
        <v>83850</v>
      </c>
      <c r="I1126" s="44">
        <f t="shared" si="14"/>
        <v>656400</v>
      </c>
    </row>
    <row r="1127" spans="1:9" x14ac:dyDescent="0.2">
      <c r="A1127" s="44">
        <v>92600193</v>
      </c>
      <c r="B1127" s="44" t="s">
        <v>26</v>
      </c>
      <c r="C1127" s="44">
        <v>26</v>
      </c>
      <c r="D1127" s="44">
        <v>5</v>
      </c>
      <c r="E1127" s="44">
        <v>2227</v>
      </c>
      <c r="F1127" s="44">
        <v>6</v>
      </c>
      <c r="G1127" s="44">
        <v>2227</v>
      </c>
      <c r="H1127" s="44">
        <v>92850</v>
      </c>
      <c r="I1127" s="44">
        <f t="shared" si="14"/>
        <v>740250</v>
      </c>
    </row>
    <row r="1128" spans="1:9" x14ac:dyDescent="0.2">
      <c r="A1128" s="44">
        <v>92700193</v>
      </c>
      <c r="B1128" s="44" t="s">
        <v>26</v>
      </c>
      <c r="C1128" s="44">
        <v>27</v>
      </c>
      <c r="D1128" s="44">
        <v>5</v>
      </c>
      <c r="E1128" s="44">
        <v>2344</v>
      </c>
      <c r="F1128" s="44">
        <v>6</v>
      </c>
      <c r="G1128" s="44">
        <v>2344</v>
      </c>
      <c r="H1128" s="44">
        <v>101850</v>
      </c>
      <c r="I1128" s="44">
        <f t="shared" si="14"/>
        <v>833100</v>
      </c>
    </row>
    <row r="1129" spans="1:9" x14ac:dyDescent="0.2">
      <c r="A1129" s="44">
        <v>92800193</v>
      </c>
      <c r="B1129" s="44" t="s">
        <v>26</v>
      </c>
      <c r="C1129" s="44">
        <v>28</v>
      </c>
      <c r="D1129" s="44">
        <v>5</v>
      </c>
      <c r="E1129" s="44">
        <v>2463</v>
      </c>
      <c r="F1129" s="44">
        <v>6</v>
      </c>
      <c r="G1129" s="44">
        <v>2463</v>
      </c>
      <c r="H1129" s="44">
        <v>110850</v>
      </c>
      <c r="I1129" s="44">
        <f t="shared" si="14"/>
        <v>934950</v>
      </c>
    </row>
    <row r="1130" spans="1:9" x14ac:dyDescent="0.2">
      <c r="A1130" s="44">
        <v>92900193</v>
      </c>
      <c r="B1130" s="44" t="s">
        <v>26</v>
      </c>
      <c r="C1130" s="44">
        <v>29</v>
      </c>
      <c r="D1130" s="44">
        <v>5</v>
      </c>
      <c r="E1130" s="44">
        <v>2581</v>
      </c>
      <c r="F1130" s="44">
        <v>6</v>
      </c>
      <c r="G1130" s="44">
        <v>2581</v>
      </c>
      <c r="H1130" s="44">
        <v>119850</v>
      </c>
      <c r="I1130" s="44">
        <f t="shared" si="14"/>
        <v>1045800</v>
      </c>
    </row>
    <row r="1131" spans="1:9" x14ac:dyDescent="0.2">
      <c r="A1131" s="44">
        <v>93000193</v>
      </c>
      <c r="B1131" s="44" t="s">
        <v>26</v>
      </c>
      <c r="C1131" s="44">
        <v>30</v>
      </c>
      <c r="D1131" s="44">
        <v>5</v>
      </c>
      <c r="E1131" s="44">
        <v>2700</v>
      </c>
      <c r="F1131" s="44">
        <v>6</v>
      </c>
      <c r="G1131" s="44">
        <v>2700</v>
      </c>
      <c r="H1131" s="44">
        <v>131250</v>
      </c>
      <c r="I1131" s="44">
        <f t="shared" si="14"/>
        <v>1165650</v>
      </c>
    </row>
    <row r="1132" spans="1:9" x14ac:dyDescent="0.2">
      <c r="A1132" s="44">
        <v>93100193</v>
      </c>
      <c r="B1132" s="44" t="s">
        <v>26</v>
      </c>
      <c r="C1132" s="44">
        <v>31</v>
      </c>
      <c r="D1132" s="44">
        <v>5</v>
      </c>
      <c r="E1132" s="44">
        <v>2817</v>
      </c>
      <c r="F1132" s="44">
        <v>6</v>
      </c>
      <c r="G1132" s="44">
        <v>2817</v>
      </c>
      <c r="H1132" s="44">
        <v>142650</v>
      </c>
      <c r="I1132" s="44">
        <f t="shared" si="14"/>
        <v>1296900</v>
      </c>
    </row>
    <row r="1133" spans="1:9" x14ac:dyDescent="0.2">
      <c r="A1133" s="44">
        <v>93200193</v>
      </c>
      <c r="B1133" s="44" t="s">
        <v>26</v>
      </c>
      <c r="C1133" s="44">
        <v>32</v>
      </c>
      <c r="D1133" s="44">
        <v>5</v>
      </c>
      <c r="E1133" s="44">
        <v>2952</v>
      </c>
      <c r="F1133" s="44">
        <v>6</v>
      </c>
      <c r="G1133" s="44">
        <v>2952</v>
      </c>
      <c r="H1133" s="44">
        <v>154050</v>
      </c>
      <c r="I1133" s="44">
        <f t="shared" si="14"/>
        <v>1439550</v>
      </c>
    </row>
    <row r="1134" spans="1:9" x14ac:dyDescent="0.2">
      <c r="A1134" s="44">
        <v>93300193</v>
      </c>
      <c r="B1134" s="44" t="s">
        <v>26</v>
      </c>
      <c r="C1134" s="44">
        <v>33</v>
      </c>
      <c r="D1134" s="44">
        <v>5</v>
      </c>
      <c r="E1134" s="44">
        <v>3087</v>
      </c>
      <c r="F1134" s="44">
        <v>6</v>
      </c>
      <c r="G1134" s="44">
        <v>3087</v>
      </c>
      <c r="H1134" s="44">
        <v>165450</v>
      </c>
      <c r="I1134" s="44">
        <f t="shared" si="14"/>
        <v>1593600</v>
      </c>
    </row>
    <row r="1135" spans="1:9" x14ac:dyDescent="0.2">
      <c r="A1135" s="44">
        <v>93400193</v>
      </c>
      <c r="B1135" s="44" t="s">
        <v>26</v>
      </c>
      <c r="C1135" s="44">
        <v>34</v>
      </c>
      <c r="D1135" s="44">
        <v>5</v>
      </c>
      <c r="E1135" s="44">
        <v>3222</v>
      </c>
      <c r="F1135" s="44">
        <v>6</v>
      </c>
      <c r="G1135" s="44">
        <v>3222</v>
      </c>
      <c r="H1135" s="44">
        <v>179550</v>
      </c>
      <c r="I1135" s="44">
        <f t="shared" si="14"/>
        <v>1759050</v>
      </c>
    </row>
    <row r="1136" spans="1:9" x14ac:dyDescent="0.2">
      <c r="A1136" s="44">
        <v>93500193</v>
      </c>
      <c r="B1136" s="44" t="s">
        <v>26</v>
      </c>
      <c r="C1136" s="44">
        <v>35</v>
      </c>
      <c r="D1136" s="44">
        <v>5</v>
      </c>
      <c r="E1136" s="44">
        <v>3357</v>
      </c>
      <c r="F1136" s="44">
        <v>6</v>
      </c>
      <c r="G1136" s="44">
        <v>3357</v>
      </c>
      <c r="H1136" s="44">
        <v>193650</v>
      </c>
      <c r="I1136" s="44">
        <f t="shared" si="14"/>
        <v>1938600</v>
      </c>
    </row>
    <row r="1137" spans="1:9" x14ac:dyDescent="0.2">
      <c r="A1137" s="44">
        <v>93600193</v>
      </c>
      <c r="B1137" s="44" t="s">
        <v>26</v>
      </c>
      <c r="C1137" s="44">
        <v>36</v>
      </c>
      <c r="D1137" s="44">
        <v>5</v>
      </c>
      <c r="E1137" s="44">
        <v>3492</v>
      </c>
      <c r="F1137" s="44">
        <v>6</v>
      </c>
      <c r="G1137" s="44">
        <v>3492</v>
      </c>
      <c r="H1137" s="44">
        <v>207750</v>
      </c>
      <c r="I1137" s="44">
        <f t="shared" si="14"/>
        <v>2132250</v>
      </c>
    </row>
    <row r="1138" spans="1:9" x14ac:dyDescent="0.2">
      <c r="A1138" s="44">
        <v>93700193</v>
      </c>
      <c r="B1138" s="44" t="s">
        <v>26</v>
      </c>
      <c r="C1138" s="44">
        <v>37</v>
      </c>
      <c r="D1138" s="44">
        <v>5</v>
      </c>
      <c r="E1138" s="44">
        <v>3645</v>
      </c>
      <c r="F1138" s="44">
        <v>6</v>
      </c>
      <c r="G1138" s="44">
        <v>3645</v>
      </c>
      <c r="H1138" s="44">
        <v>221850</v>
      </c>
      <c r="I1138" s="44">
        <f t="shared" si="14"/>
        <v>2340000</v>
      </c>
    </row>
    <row r="1139" spans="1:9" x14ac:dyDescent="0.2">
      <c r="A1139" s="44">
        <v>93800193</v>
      </c>
      <c r="B1139" s="44" t="s">
        <v>26</v>
      </c>
      <c r="C1139" s="44">
        <v>38</v>
      </c>
      <c r="D1139" s="44">
        <v>5</v>
      </c>
      <c r="E1139" s="44">
        <v>3796</v>
      </c>
      <c r="F1139" s="44">
        <v>6</v>
      </c>
      <c r="G1139" s="44">
        <v>3796</v>
      </c>
      <c r="H1139" s="44">
        <v>238950</v>
      </c>
      <c r="I1139" s="44">
        <f t="shared" si="14"/>
        <v>2561850</v>
      </c>
    </row>
    <row r="1140" spans="1:9" x14ac:dyDescent="0.2">
      <c r="A1140" s="44">
        <v>93900193</v>
      </c>
      <c r="B1140" s="44" t="s">
        <v>26</v>
      </c>
      <c r="C1140" s="44">
        <v>39</v>
      </c>
      <c r="D1140" s="44">
        <v>5</v>
      </c>
      <c r="E1140" s="44">
        <v>3948</v>
      </c>
      <c r="F1140" s="44">
        <v>6</v>
      </c>
      <c r="G1140" s="44">
        <v>3948</v>
      </c>
      <c r="H1140" s="44">
        <v>256050</v>
      </c>
      <c r="I1140" s="44">
        <f t="shared" si="14"/>
        <v>2800800</v>
      </c>
    </row>
    <row r="1141" spans="1:9" x14ac:dyDescent="0.2">
      <c r="A1141" s="44">
        <v>94000193</v>
      </c>
      <c r="B1141" s="44" t="s">
        <v>26</v>
      </c>
      <c r="C1141" s="44">
        <v>40</v>
      </c>
      <c r="D1141" s="44">
        <v>5</v>
      </c>
      <c r="E1141" s="44">
        <v>4099</v>
      </c>
      <c r="F1141" s="44">
        <v>6</v>
      </c>
      <c r="G1141" s="44">
        <v>4099</v>
      </c>
      <c r="H1141" s="44">
        <v>273150</v>
      </c>
      <c r="I1141" s="44">
        <f t="shared" si="14"/>
        <v>3056850</v>
      </c>
    </row>
    <row r="1142" spans="1:9" x14ac:dyDescent="0.2">
      <c r="A1142" s="44">
        <v>94100193</v>
      </c>
      <c r="B1142" s="44" t="s">
        <v>26</v>
      </c>
      <c r="C1142" s="44">
        <v>41</v>
      </c>
      <c r="D1142" s="44">
        <v>5</v>
      </c>
      <c r="E1142" s="44">
        <v>4252</v>
      </c>
      <c r="F1142" s="44">
        <v>6</v>
      </c>
      <c r="G1142" s="44">
        <v>4252</v>
      </c>
      <c r="H1142" s="44">
        <v>290250</v>
      </c>
      <c r="I1142" s="44">
        <f t="shared" si="14"/>
        <v>3330000</v>
      </c>
    </row>
    <row r="1143" spans="1:9" x14ac:dyDescent="0.2">
      <c r="A1143" s="44">
        <v>94200193</v>
      </c>
      <c r="B1143" s="44" t="s">
        <v>26</v>
      </c>
      <c r="C1143" s="44">
        <v>42</v>
      </c>
      <c r="D1143" s="44">
        <v>5</v>
      </c>
      <c r="E1143" s="44">
        <v>4420</v>
      </c>
      <c r="F1143" s="44">
        <v>6</v>
      </c>
      <c r="G1143" s="44">
        <v>4420</v>
      </c>
      <c r="H1143" s="44">
        <v>310650</v>
      </c>
      <c r="I1143" s="44">
        <f t="shared" si="14"/>
        <v>3620250</v>
      </c>
    </row>
    <row r="1144" spans="1:9" x14ac:dyDescent="0.2">
      <c r="A1144" s="44">
        <v>94300193</v>
      </c>
      <c r="B1144" s="44" t="s">
        <v>26</v>
      </c>
      <c r="C1144" s="44">
        <v>43</v>
      </c>
      <c r="D1144" s="44">
        <v>5</v>
      </c>
      <c r="E1144" s="44">
        <v>4590</v>
      </c>
      <c r="F1144" s="44">
        <v>6</v>
      </c>
      <c r="G1144" s="44">
        <v>4590</v>
      </c>
      <c r="H1144" s="44">
        <v>331050</v>
      </c>
      <c r="I1144" s="44">
        <f t="shared" si="14"/>
        <v>3930900</v>
      </c>
    </row>
    <row r="1145" spans="1:9" x14ac:dyDescent="0.2">
      <c r="A1145" s="44">
        <v>94400193</v>
      </c>
      <c r="B1145" s="44" t="s">
        <v>26</v>
      </c>
      <c r="C1145" s="44">
        <v>44</v>
      </c>
      <c r="D1145" s="44">
        <v>5</v>
      </c>
      <c r="E1145" s="44">
        <v>4758</v>
      </c>
      <c r="F1145" s="44">
        <v>6</v>
      </c>
      <c r="G1145" s="44">
        <v>4758</v>
      </c>
      <c r="H1145" s="44">
        <v>351450</v>
      </c>
      <c r="I1145" s="44">
        <f t="shared" si="14"/>
        <v>4261950</v>
      </c>
    </row>
    <row r="1146" spans="1:9" x14ac:dyDescent="0.2">
      <c r="A1146" s="44">
        <v>94500193</v>
      </c>
      <c r="B1146" s="44" t="s">
        <v>26</v>
      </c>
      <c r="C1146" s="44">
        <v>45</v>
      </c>
      <c r="D1146" s="44">
        <v>5</v>
      </c>
      <c r="E1146" s="44">
        <v>4927</v>
      </c>
      <c r="F1146" s="44">
        <v>6</v>
      </c>
      <c r="G1146" s="44">
        <v>4927</v>
      </c>
      <c r="H1146" s="44">
        <v>371850</v>
      </c>
      <c r="I1146" s="44">
        <f t="shared" si="14"/>
        <v>4613400</v>
      </c>
    </row>
    <row r="1147" spans="1:9" x14ac:dyDescent="0.2">
      <c r="A1147" s="44">
        <v>94600193</v>
      </c>
      <c r="B1147" s="44" t="s">
        <v>26</v>
      </c>
      <c r="C1147" s="44">
        <v>46</v>
      </c>
      <c r="D1147" s="44">
        <v>5</v>
      </c>
      <c r="E1147" s="44">
        <v>5095</v>
      </c>
      <c r="F1147" s="44">
        <v>6</v>
      </c>
      <c r="G1147" s="44">
        <v>5095</v>
      </c>
      <c r="H1147" s="44">
        <v>395850</v>
      </c>
      <c r="I1147" s="44">
        <f t="shared" si="14"/>
        <v>4985250</v>
      </c>
    </row>
    <row r="1148" spans="1:9" x14ac:dyDescent="0.2">
      <c r="A1148" s="44">
        <v>94700193</v>
      </c>
      <c r="B1148" s="44" t="s">
        <v>26</v>
      </c>
      <c r="C1148" s="44">
        <v>47</v>
      </c>
      <c r="D1148" s="44">
        <v>5</v>
      </c>
      <c r="E1148" s="44">
        <v>5281</v>
      </c>
      <c r="F1148" s="44">
        <v>6</v>
      </c>
      <c r="G1148" s="44">
        <v>5281</v>
      </c>
      <c r="H1148" s="44">
        <v>419850</v>
      </c>
      <c r="I1148" s="44">
        <f t="shared" si="14"/>
        <v>5381100</v>
      </c>
    </row>
    <row r="1149" spans="1:9" x14ac:dyDescent="0.2">
      <c r="A1149" s="44">
        <v>94800193</v>
      </c>
      <c r="B1149" s="44" t="s">
        <v>26</v>
      </c>
      <c r="C1149" s="44">
        <v>48</v>
      </c>
      <c r="D1149" s="44">
        <v>5</v>
      </c>
      <c r="E1149" s="44">
        <v>5467</v>
      </c>
      <c r="F1149" s="44">
        <v>6</v>
      </c>
      <c r="G1149" s="44">
        <v>5467</v>
      </c>
      <c r="H1149" s="44">
        <v>443850</v>
      </c>
      <c r="I1149" s="44">
        <f t="shared" si="14"/>
        <v>5800950</v>
      </c>
    </row>
    <row r="1150" spans="1:9" x14ac:dyDescent="0.2">
      <c r="A1150" s="44">
        <v>94900193</v>
      </c>
      <c r="B1150" s="44" t="s">
        <v>26</v>
      </c>
      <c r="C1150" s="44">
        <v>49</v>
      </c>
      <c r="D1150" s="44">
        <v>5</v>
      </c>
      <c r="E1150" s="44">
        <v>5652</v>
      </c>
      <c r="F1150" s="44">
        <v>6</v>
      </c>
      <c r="G1150" s="44">
        <v>5652</v>
      </c>
      <c r="H1150" s="44">
        <v>467850</v>
      </c>
      <c r="I1150" s="44">
        <f t="shared" si="14"/>
        <v>6244800</v>
      </c>
    </row>
    <row r="1151" spans="1:9" x14ac:dyDescent="0.2">
      <c r="A1151" s="44">
        <v>95000193</v>
      </c>
      <c r="B1151" s="44" t="s">
        <v>26</v>
      </c>
      <c r="C1151" s="44">
        <v>50</v>
      </c>
      <c r="D1151" s="44">
        <v>5</v>
      </c>
      <c r="E1151" s="44">
        <v>5838</v>
      </c>
      <c r="F1151" s="44">
        <v>6</v>
      </c>
      <c r="G1151" s="44">
        <v>5838</v>
      </c>
      <c r="H1151" s="44">
        <v>495750</v>
      </c>
      <c r="I1151" s="44">
        <f t="shared" si="14"/>
        <v>6712650</v>
      </c>
    </row>
    <row r="1152" spans="1:9" x14ac:dyDescent="0.2">
      <c r="A1152" s="44">
        <v>90100194</v>
      </c>
      <c r="B1152" s="44" t="s">
        <v>26</v>
      </c>
      <c r="C1152" s="44">
        <v>1</v>
      </c>
      <c r="D1152" s="44">
        <v>5</v>
      </c>
      <c r="E1152" s="44">
        <v>960</v>
      </c>
      <c r="F1152" s="44">
        <v>6</v>
      </c>
      <c r="G1152" s="44">
        <v>960</v>
      </c>
      <c r="H1152" s="44">
        <v>3948</v>
      </c>
      <c r="I1152" s="44">
        <v>0</v>
      </c>
    </row>
    <row r="1153" spans="1:9" x14ac:dyDescent="0.2">
      <c r="A1153" s="44">
        <v>90200194</v>
      </c>
      <c r="B1153" s="44" t="s">
        <v>26</v>
      </c>
      <c r="C1153" s="44">
        <v>2</v>
      </c>
      <c r="D1153" s="44">
        <v>5</v>
      </c>
      <c r="E1153" s="44">
        <v>1020</v>
      </c>
      <c r="F1153" s="44">
        <v>6</v>
      </c>
      <c r="G1153" s="44">
        <v>1020</v>
      </c>
      <c r="H1153" s="44">
        <v>5528</v>
      </c>
      <c r="I1153" s="44">
        <f t="shared" si="14"/>
        <v>3948</v>
      </c>
    </row>
    <row r="1154" spans="1:9" x14ac:dyDescent="0.2">
      <c r="A1154" s="44">
        <v>90300194</v>
      </c>
      <c r="B1154" s="44" t="s">
        <v>26</v>
      </c>
      <c r="C1154" s="44">
        <v>3</v>
      </c>
      <c r="D1154" s="44">
        <v>5</v>
      </c>
      <c r="E1154" s="44">
        <v>1080</v>
      </c>
      <c r="F1154" s="44">
        <v>6</v>
      </c>
      <c r="G1154" s="44">
        <v>1080</v>
      </c>
      <c r="H1154" s="44">
        <v>7107</v>
      </c>
      <c r="I1154" s="44">
        <f t="shared" si="14"/>
        <v>9476</v>
      </c>
    </row>
    <row r="1155" spans="1:9" x14ac:dyDescent="0.2">
      <c r="A1155" s="44">
        <v>90400194</v>
      </c>
      <c r="B1155" s="44" t="s">
        <v>26</v>
      </c>
      <c r="C1155" s="44">
        <v>4</v>
      </c>
      <c r="D1155" s="44">
        <v>5</v>
      </c>
      <c r="E1155" s="44">
        <v>1140</v>
      </c>
      <c r="F1155" s="44">
        <v>6</v>
      </c>
      <c r="G1155" s="44">
        <v>1140</v>
      </c>
      <c r="H1155" s="44">
        <v>8687</v>
      </c>
      <c r="I1155" s="44">
        <f t="shared" si="14"/>
        <v>16583</v>
      </c>
    </row>
    <row r="1156" spans="1:9" x14ac:dyDescent="0.2">
      <c r="A1156" s="44">
        <v>90500194</v>
      </c>
      <c r="B1156" s="44" t="s">
        <v>26</v>
      </c>
      <c r="C1156" s="44">
        <v>5</v>
      </c>
      <c r="D1156" s="44">
        <v>5</v>
      </c>
      <c r="E1156" s="44">
        <v>1200</v>
      </c>
      <c r="F1156" s="44">
        <v>6</v>
      </c>
      <c r="G1156" s="44">
        <v>1200</v>
      </c>
      <c r="H1156" s="44">
        <v>10266</v>
      </c>
      <c r="I1156" s="44">
        <f t="shared" si="14"/>
        <v>25270</v>
      </c>
    </row>
    <row r="1157" spans="1:9" x14ac:dyDescent="0.2">
      <c r="A1157" s="44">
        <v>90600194</v>
      </c>
      <c r="B1157" s="44" t="s">
        <v>26</v>
      </c>
      <c r="C1157" s="44">
        <v>6</v>
      </c>
      <c r="D1157" s="44">
        <v>5</v>
      </c>
      <c r="E1157" s="44">
        <v>1260</v>
      </c>
      <c r="F1157" s="44">
        <v>6</v>
      </c>
      <c r="G1157" s="44">
        <v>1260</v>
      </c>
      <c r="H1157" s="44">
        <v>12899</v>
      </c>
      <c r="I1157" s="44">
        <f t="shared" si="14"/>
        <v>35536</v>
      </c>
    </row>
    <row r="1158" spans="1:9" x14ac:dyDescent="0.2">
      <c r="A1158" s="44">
        <v>90700194</v>
      </c>
      <c r="B1158" s="44" t="s">
        <v>26</v>
      </c>
      <c r="C1158" s="44">
        <v>7</v>
      </c>
      <c r="D1158" s="44">
        <v>5</v>
      </c>
      <c r="E1158" s="44">
        <v>1350</v>
      </c>
      <c r="F1158" s="44">
        <v>6</v>
      </c>
      <c r="G1158" s="44">
        <v>1350</v>
      </c>
      <c r="H1158" s="44">
        <v>15531</v>
      </c>
      <c r="I1158" s="44">
        <f t="shared" si="14"/>
        <v>48435</v>
      </c>
    </row>
    <row r="1159" spans="1:9" x14ac:dyDescent="0.2">
      <c r="A1159" s="44">
        <v>90800194</v>
      </c>
      <c r="B1159" s="44" t="s">
        <v>26</v>
      </c>
      <c r="C1159" s="44">
        <v>8</v>
      </c>
      <c r="D1159" s="44">
        <v>5</v>
      </c>
      <c r="E1159" s="44">
        <v>1440</v>
      </c>
      <c r="F1159" s="44">
        <v>6</v>
      </c>
      <c r="G1159" s="44">
        <v>1440</v>
      </c>
      <c r="H1159" s="44">
        <v>18164</v>
      </c>
      <c r="I1159" s="44">
        <f t="shared" si="14"/>
        <v>63966</v>
      </c>
    </row>
    <row r="1160" spans="1:9" x14ac:dyDescent="0.2">
      <c r="A1160" s="44">
        <v>90900194</v>
      </c>
      <c r="B1160" s="44" t="s">
        <v>26</v>
      </c>
      <c r="C1160" s="44">
        <v>9</v>
      </c>
      <c r="D1160" s="44">
        <v>5</v>
      </c>
      <c r="E1160" s="44">
        <v>1530</v>
      </c>
      <c r="F1160" s="44">
        <v>6</v>
      </c>
      <c r="G1160" s="44">
        <v>1530</v>
      </c>
      <c r="H1160" s="44">
        <v>20796</v>
      </c>
      <c r="I1160" s="44">
        <f t="shared" si="14"/>
        <v>82130</v>
      </c>
    </row>
    <row r="1161" spans="1:9" x14ac:dyDescent="0.2">
      <c r="A1161" s="44">
        <v>91000194</v>
      </c>
      <c r="B1161" s="44" t="s">
        <v>26</v>
      </c>
      <c r="C1161" s="44">
        <v>10</v>
      </c>
      <c r="D1161" s="44">
        <v>5</v>
      </c>
      <c r="E1161" s="44">
        <v>1620</v>
      </c>
      <c r="F1161" s="44">
        <v>6</v>
      </c>
      <c r="G1161" s="44">
        <v>1620</v>
      </c>
      <c r="H1161" s="44">
        <v>25008</v>
      </c>
      <c r="I1161" s="44">
        <f t="shared" si="14"/>
        <v>102926</v>
      </c>
    </row>
    <row r="1162" spans="1:9" x14ac:dyDescent="0.2">
      <c r="A1162" s="44">
        <v>91100194</v>
      </c>
      <c r="B1162" s="44" t="s">
        <v>26</v>
      </c>
      <c r="C1162" s="44">
        <v>11</v>
      </c>
      <c r="D1162" s="44">
        <v>5</v>
      </c>
      <c r="E1162" s="44">
        <v>1710</v>
      </c>
      <c r="F1162" s="44">
        <v>6</v>
      </c>
      <c r="G1162" s="44">
        <v>1710</v>
      </c>
      <c r="H1162" s="44">
        <v>29220</v>
      </c>
      <c r="I1162" s="44">
        <f t="shared" si="14"/>
        <v>127934</v>
      </c>
    </row>
    <row r="1163" spans="1:9" x14ac:dyDescent="0.2">
      <c r="A1163" s="44">
        <v>91200194</v>
      </c>
      <c r="B1163" s="44" t="s">
        <v>26</v>
      </c>
      <c r="C1163" s="44">
        <v>12</v>
      </c>
      <c r="D1163" s="44">
        <v>5</v>
      </c>
      <c r="E1163" s="44">
        <v>1830</v>
      </c>
      <c r="F1163" s="44">
        <v>6</v>
      </c>
      <c r="G1163" s="44">
        <v>1830</v>
      </c>
      <c r="H1163" s="44">
        <v>33432</v>
      </c>
      <c r="I1163" s="44">
        <f t="shared" si="14"/>
        <v>157154</v>
      </c>
    </row>
    <row r="1164" spans="1:9" x14ac:dyDescent="0.2">
      <c r="A1164" s="44">
        <v>91300194</v>
      </c>
      <c r="B1164" s="44" t="s">
        <v>26</v>
      </c>
      <c r="C1164" s="44">
        <v>13</v>
      </c>
      <c r="D1164" s="44">
        <v>5</v>
      </c>
      <c r="E1164" s="44">
        <v>1950</v>
      </c>
      <c r="F1164" s="44">
        <v>6</v>
      </c>
      <c r="G1164" s="44">
        <v>1950</v>
      </c>
      <c r="H1164" s="44">
        <v>37644</v>
      </c>
      <c r="I1164" s="44">
        <f t="shared" si="14"/>
        <v>190586</v>
      </c>
    </row>
    <row r="1165" spans="1:9" x14ac:dyDescent="0.2">
      <c r="A1165" s="44">
        <v>91400194</v>
      </c>
      <c r="B1165" s="44" t="s">
        <v>26</v>
      </c>
      <c r="C1165" s="44">
        <v>14</v>
      </c>
      <c r="D1165" s="44">
        <v>5</v>
      </c>
      <c r="E1165" s="44">
        <v>2070</v>
      </c>
      <c r="F1165" s="44">
        <v>6</v>
      </c>
      <c r="G1165" s="44">
        <v>2070</v>
      </c>
      <c r="H1165" s="44">
        <v>43962</v>
      </c>
      <c r="I1165" s="44">
        <f t="shared" si="14"/>
        <v>228230</v>
      </c>
    </row>
    <row r="1166" spans="1:9" x14ac:dyDescent="0.2">
      <c r="A1166" s="44">
        <v>91500194</v>
      </c>
      <c r="B1166" s="44" t="s">
        <v>26</v>
      </c>
      <c r="C1166" s="44">
        <v>15</v>
      </c>
      <c r="D1166" s="44">
        <v>5</v>
      </c>
      <c r="E1166" s="44">
        <v>2190</v>
      </c>
      <c r="F1166" s="44">
        <v>6</v>
      </c>
      <c r="G1166" s="44">
        <v>2190</v>
      </c>
      <c r="H1166" s="44">
        <v>50280</v>
      </c>
      <c r="I1166" s="44">
        <f t="shared" si="14"/>
        <v>272192</v>
      </c>
    </row>
    <row r="1167" spans="1:9" x14ac:dyDescent="0.2">
      <c r="A1167" s="44">
        <v>91600194</v>
      </c>
      <c r="B1167" s="44" t="s">
        <v>26</v>
      </c>
      <c r="C1167" s="44">
        <v>16</v>
      </c>
      <c r="D1167" s="44">
        <v>5</v>
      </c>
      <c r="E1167" s="44">
        <v>2310</v>
      </c>
      <c r="F1167" s="44">
        <v>6</v>
      </c>
      <c r="G1167" s="44">
        <v>2310</v>
      </c>
      <c r="H1167" s="44">
        <v>56598</v>
      </c>
      <c r="I1167" s="44">
        <f t="shared" si="14"/>
        <v>322472</v>
      </c>
    </row>
    <row r="1168" spans="1:9" x14ac:dyDescent="0.2">
      <c r="A1168" s="44">
        <v>91700194</v>
      </c>
      <c r="B1168" s="44" t="s">
        <v>26</v>
      </c>
      <c r="C1168" s="44">
        <v>17</v>
      </c>
      <c r="D1168" s="44">
        <v>5</v>
      </c>
      <c r="E1168" s="44">
        <v>2460</v>
      </c>
      <c r="F1168" s="44">
        <v>6</v>
      </c>
      <c r="G1168" s="44">
        <v>2460</v>
      </c>
      <c r="H1168" s="44">
        <v>62916</v>
      </c>
      <c r="I1168" s="44">
        <f t="shared" si="14"/>
        <v>379070</v>
      </c>
    </row>
    <row r="1169" spans="1:9" x14ac:dyDescent="0.2">
      <c r="A1169" s="44">
        <v>91800194</v>
      </c>
      <c r="B1169" s="44" t="s">
        <v>26</v>
      </c>
      <c r="C1169" s="44">
        <v>18</v>
      </c>
      <c r="D1169" s="44">
        <v>5</v>
      </c>
      <c r="E1169" s="44">
        <v>2610</v>
      </c>
      <c r="F1169" s="44">
        <v>6</v>
      </c>
      <c r="G1169" s="44">
        <v>2610</v>
      </c>
      <c r="H1169" s="44">
        <v>71867</v>
      </c>
      <c r="I1169" s="44">
        <f t="shared" si="14"/>
        <v>441986</v>
      </c>
    </row>
    <row r="1170" spans="1:9" x14ac:dyDescent="0.2">
      <c r="A1170" s="44">
        <v>91900194</v>
      </c>
      <c r="B1170" s="44" t="s">
        <v>26</v>
      </c>
      <c r="C1170" s="44">
        <v>19</v>
      </c>
      <c r="D1170" s="44">
        <v>5</v>
      </c>
      <c r="E1170" s="44">
        <v>2760</v>
      </c>
      <c r="F1170" s="44">
        <v>6</v>
      </c>
      <c r="G1170" s="44">
        <v>2760</v>
      </c>
      <c r="H1170" s="44">
        <v>80817</v>
      </c>
      <c r="I1170" s="44">
        <f t="shared" si="14"/>
        <v>513853</v>
      </c>
    </row>
    <row r="1171" spans="1:9" x14ac:dyDescent="0.2">
      <c r="A1171" s="44">
        <v>92000194</v>
      </c>
      <c r="B1171" s="44" t="s">
        <v>26</v>
      </c>
      <c r="C1171" s="44">
        <v>20</v>
      </c>
      <c r="D1171" s="44">
        <v>5</v>
      </c>
      <c r="E1171" s="44">
        <v>2910</v>
      </c>
      <c r="F1171" s="44">
        <v>6</v>
      </c>
      <c r="G1171" s="44">
        <v>2910</v>
      </c>
      <c r="H1171" s="44">
        <v>89768</v>
      </c>
      <c r="I1171" s="44">
        <f t="shared" si="14"/>
        <v>594670</v>
      </c>
    </row>
    <row r="1172" spans="1:9" x14ac:dyDescent="0.2">
      <c r="A1172" s="44">
        <v>92100194</v>
      </c>
      <c r="B1172" s="44" t="s">
        <v>26</v>
      </c>
      <c r="C1172" s="44">
        <v>21</v>
      </c>
      <c r="D1172" s="44">
        <v>5</v>
      </c>
      <c r="E1172" s="44">
        <v>3060</v>
      </c>
      <c r="F1172" s="44">
        <v>6</v>
      </c>
      <c r="G1172" s="44">
        <v>3060</v>
      </c>
      <c r="H1172" s="44">
        <v>98718</v>
      </c>
      <c r="I1172" s="44">
        <f t="shared" si="14"/>
        <v>684438</v>
      </c>
    </row>
    <row r="1173" spans="1:9" x14ac:dyDescent="0.2">
      <c r="A1173" s="44">
        <v>92200194</v>
      </c>
      <c r="B1173" s="44" t="s">
        <v>26</v>
      </c>
      <c r="C1173" s="44">
        <v>22</v>
      </c>
      <c r="D1173" s="44">
        <v>5</v>
      </c>
      <c r="E1173" s="44">
        <v>3240</v>
      </c>
      <c r="F1173" s="44">
        <v>6</v>
      </c>
      <c r="G1173" s="44">
        <v>3240</v>
      </c>
      <c r="H1173" s="44">
        <v>110828</v>
      </c>
      <c r="I1173" s="44">
        <f t="shared" si="14"/>
        <v>783156</v>
      </c>
    </row>
    <row r="1174" spans="1:9" x14ac:dyDescent="0.2">
      <c r="A1174" s="44">
        <v>92300194</v>
      </c>
      <c r="B1174" s="44" t="s">
        <v>26</v>
      </c>
      <c r="C1174" s="44">
        <v>23</v>
      </c>
      <c r="D1174" s="44">
        <v>5</v>
      </c>
      <c r="E1174" s="44">
        <v>3420</v>
      </c>
      <c r="F1174" s="44">
        <v>6</v>
      </c>
      <c r="G1174" s="44">
        <v>3420</v>
      </c>
      <c r="H1174" s="44">
        <v>122937</v>
      </c>
      <c r="I1174" s="44">
        <f t="shared" si="14"/>
        <v>893984</v>
      </c>
    </row>
    <row r="1175" spans="1:9" x14ac:dyDescent="0.2">
      <c r="A1175" s="44">
        <v>92400194</v>
      </c>
      <c r="B1175" s="44" t="s">
        <v>26</v>
      </c>
      <c r="C1175" s="44">
        <v>24</v>
      </c>
      <c r="D1175" s="44">
        <v>5</v>
      </c>
      <c r="E1175" s="44">
        <v>3600</v>
      </c>
      <c r="F1175" s="44">
        <v>6</v>
      </c>
      <c r="G1175" s="44">
        <v>3600</v>
      </c>
      <c r="H1175" s="44">
        <v>135047</v>
      </c>
      <c r="I1175" s="44">
        <f t="shared" si="14"/>
        <v>1016921</v>
      </c>
    </row>
    <row r="1176" spans="1:9" x14ac:dyDescent="0.2">
      <c r="A1176" s="44">
        <v>92500194</v>
      </c>
      <c r="B1176" s="44" t="s">
        <v>26</v>
      </c>
      <c r="C1176" s="44">
        <v>25</v>
      </c>
      <c r="D1176" s="44">
        <v>5</v>
      </c>
      <c r="E1176" s="44">
        <v>3780</v>
      </c>
      <c r="F1176" s="44">
        <v>6</v>
      </c>
      <c r="G1176" s="44">
        <v>3780</v>
      </c>
      <c r="H1176" s="44">
        <v>147156</v>
      </c>
      <c r="I1176" s="44">
        <f t="shared" si="14"/>
        <v>1151968</v>
      </c>
    </row>
    <row r="1177" spans="1:9" x14ac:dyDescent="0.2">
      <c r="A1177" s="44">
        <v>92600194</v>
      </c>
      <c r="B1177" s="44" t="s">
        <v>26</v>
      </c>
      <c r="C1177" s="44">
        <v>26</v>
      </c>
      <c r="D1177" s="44">
        <v>5</v>
      </c>
      <c r="E1177" s="44">
        <v>3960</v>
      </c>
      <c r="F1177" s="44">
        <v>6</v>
      </c>
      <c r="G1177" s="44">
        <v>3960</v>
      </c>
      <c r="H1177" s="44">
        <v>162951</v>
      </c>
      <c r="I1177" s="44">
        <f t="shared" si="14"/>
        <v>1299124</v>
      </c>
    </row>
    <row r="1178" spans="1:9" x14ac:dyDescent="0.2">
      <c r="A1178" s="44">
        <v>92700194</v>
      </c>
      <c r="B1178" s="44" t="s">
        <v>26</v>
      </c>
      <c r="C1178" s="44">
        <v>27</v>
      </c>
      <c r="D1178" s="44">
        <v>5</v>
      </c>
      <c r="E1178" s="44">
        <v>4170</v>
      </c>
      <c r="F1178" s="44">
        <v>6</v>
      </c>
      <c r="G1178" s="44">
        <v>4170</v>
      </c>
      <c r="H1178" s="44">
        <v>178746</v>
      </c>
      <c r="I1178" s="44">
        <f t="shared" si="14"/>
        <v>1462075</v>
      </c>
    </row>
    <row r="1179" spans="1:9" x14ac:dyDescent="0.2">
      <c r="A1179" s="44">
        <v>92800194</v>
      </c>
      <c r="B1179" s="44" t="s">
        <v>26</v>
      </c>
      <c r="C1179" s="44">
        <v>28</v>
      </c>
      <c r="D1179" s="44">
        <v>5</v>
      </c>
      <c r="E1179" s="44">
        <v>4380</v>
      </c>
      <c r="F1179" s="44">
        <v>6</v>
      </c>
      <c r="G1179" s="44">
        <v>4380</v>
      </c>
      <c r="H1179" s="44">
        <v>194541</v>
      </c>
      <c r="I1179" s="44">
        <f t="shared" si="14"/>
        <v>1640821</v>
      </c>
    </row>
    <row r="1180" spans="1:9" x14ac:dyDescent="0.2">
      <c r="A1180" s="44">
        <v>92900194</v>
      </c>
      <c r="B1180" s="44" t="s">
        <v>26</v>
      </c>
      <c r="C1180" s="44">
        <v>29</v>
      </c>
      <c r="D1180" s="44">
        <v>5</v>
      </c>
      <c r="E1180" s="44">
        <v>4590</v>
      </c>
      <c r="F1180" s="44">
        <v>6</v>
      </c>
      <c r="G1180" s="44">
        <v>4590</v>
      </c>
      <c r="H1180" s="44">
        <v>210336</v>
      </c>
      <c r="I1180" s="44">
        <f t="shared" ref="I1180:I1243" si="15">H1179+I1179</f>
        <v>1835362</v>
      </c>
    </row>
    <row r="1181" spans="1:9" x14ac:dyDescent="0.2">
      <c r="A1181" s="44">
        <v>93000194</v>
      </c>
      <c r="B1181" s="44" t="s">
        <v>26</v>
      </c>
      <c r="C1181" s="44">
        <v>30</v>
      </c>
      <c r="D1181" s="44">
        <v>5</v>
      </c>
      <c r="E1181" s="44">
        <v>4800</v>
      </c>
      <c r="F1181" s="44">
        <v>6</v>
      </c>
      <c r="G1181" s="44">
        <v>4800</v>
      </c>
      <c r="H1181" s="44">
        <v>230343</v>
      </c>
      <c r="I1181" s="44">
        <f t="shared" si="15"/>
        <v>2045698</v>
      </c>
    </row>
    <row r="1182" spans="1:9" x14ac:dyDescent="0.2">
      <c r="A1182" s="44">
        <v>93100194</v>
      </c>
      <c r="B1182" s="44" t="s">
        <v>26</v>
      </c>
      <c r="C1182" s="44">
        <v>31</v>
      </c>
      <c r="D1182" s="44">
        <v>5</v>
      </c>
      <c r="E1182" s="44">
        <v>5010</v>
      </c>
      <c r="F1182" s="44">
        <v>6</v>
      </c>
      <c r="G1182" s="44">
        <v>5010</v>
      </c>
      <c r="H1182" s="44">
        <v>250350</v>
      </c>
      <c r="I1182" s="44">
        <f t="shared" si="15"/>
        <v>2276041</v>
      </c>
    </row>
    <row r="1183" spans="1:9" x14ac:dyDescent="0.2">
      <c r="A1183" s="44">
        <v>93200194</v>
      </c>
      <c r="B1183" s="44" t="s">
        <v>26</v>
      </c>
      <c r="C1183" s="44">
        <v>32</v>
      </c>
      <c r="D1183" s="44">
        <v>5</v>
      </c>
      <c r="E1183" s="44">
        <v>5250</v>
      </c>
      <c r="F1183" s="44">
        <v>6</v>
      </c>
      <c r="G1183" s="44">
        <v>5250</v>
      </c>
      <c r="H1183" s="44">
        <v>270357</v>
      </c>
      <c r="I1183" s="44">
        <f t="shared" si="15"/>
        <v>2526391</v>
      </c>
    </row>
    <row r="1184" spans="1:9" x14ac:dyDescent="0.2">
      <c r="A1184" s="44">
        <v>93300194</v>
      </c>
      <c r="B1184" s="44" t="s">
        <v>26</v>
      </c>
      <c r="C1184" s="44">
        <v>33</v>
      </c>
      <c r="D1184" s="44">
        <v>5</v>
      </c>
      <c r="E1184" s="44">
        <v>5490</v>
      </c>
      <c r="F1184" s="44">
        <v>6</v>
      </c>
      <c r="G1184" s="44">
        <v>5490</v>
      </c>
      <c r="H1184" s="44">
        <v>290364</v>
      </c>
      <c r="I1184" s="44">
        <f t="shared" si="15"/>
        <v>2796748</v>
      </c>
    </row>
    <row r="1185" spans="1:9" x14ac:dyDescent="0.2">
      <c r="A1185" s="44">
        <v>93400194</v>
      </c>
      <c r="B1185" s="44" t="s">
        <v>26</v>
      </c>
      <c r="C1185" s="44">
        <v>34</v>
      </c>
      <c r="D1185" s="44">
        <v>5</v>
      </c>
      <c r="E1185" s="44">
        <v>5730</v>
      </c>
      <c r="F1185" s="44">
        <v>6</v>
      </c>
      <c r="G1185" s="44">
        <v>5730</v>
      </c>
      <c r="H1185" s="44">
        <v>315110</v>
      </c>
      <c r="I1185" s="44">
        <f t="shared" si="15"/>
        <v>3087112</v>
      </c>
    </row>
    <row r="1186" spans="1:9" x14ac:dyDescent="0.2">
      <c r="A1186" s="44">
        <v>93500194</v>
      </c>
      <c r="B1186" s="44" t="s">
        <v>26</v>
      </c>
      <c r="C1186" s="44">
        <v>35</v>
      </c>
      <c r="D1186" s="44">
        <v>5</v>
      </c>
      <c r="E1186" s="44">
        <v>5970</v>
      </c>
      <c r="F1186" s="44">
        <v>6</v>
      </c>
      <c r="G1186" s="44">
        <v>5970</v>
      </c>
      <c r="H1186" s="44">
        <v>339855</v>
      </c>
      <c r="I1186" s="44">
        <f t="shared" si="15"/>
        <v>3402222</v>
      </c>
    </row>
    <row r="1187" spans="1:9" x14ac:dyDescent="0.2">
      <c r="A1187" s="44">
        <v>93600194</v>
      </c>
      <c r="B1187" s="44" t="s">
        <v>26</v>
      </c>
      <c r="C1187" s="44">
        <v>36</v>
      </c>
      <c r="D1187" s="44">
        <v>5</v>
      </c>
      <c r="E1187" s="44">
        <v>6210</v>
      </c>
      <c r="F1187" s="44">
        <v>6</v>
      </c>
      <c r="G1187" s="44">
        <v>6210</v>
      </c>
      <c r="H1187" s="44">
        <v>364601</v>
      </c>
      <c r="I1187" s="44">
        <f t="shared" si="15"/>
        <v>3742077</v>
      </c>
    </row>
    <row r="1188" spans="1:9" x14ac:dyDescent="0.2">
      <c r="A1188" s="44">
        <v>93700194</v>
      </c>
      <c r="B1188" s="44" t="s">
        <v>26</v>
      </c>
      <c r="C1188" s="44">
        <v>37</v>
      </c>
      <c r="D1188" s="44">
        <v>5</v>
      </c>
      <c r="E1188" s="44">
        <v>6480</v>
      </c>
      <c r="F1188" s="44">
        <v>6</v>
      </c>
      <c r="G1188" s="44">
        <v>6480</v>
      </c>
      <c r="H1188" s="44">
        <v>389346</v>
      </c>
      <c r="I1188" s="44">
        <f t="shared" si="15"/>
        <v>4106678</v>
      </c>
    </row>
    <row r="1189" spans="1:9" x14ac:dyDescent="0.2">
      <c r="A1189" s="44">
        <v>93800194</v>
      </c>
      <c r="B1189" s="44" t="s">
        <v>26</v>
      </c>
      <c r="C1189" s="44">
        <v>38</v>
      </c>
      <c r="D1189" s="44">
        <v>5</v>
      </c>
      <c r="E1189" s="44">
        <v>6750</v>
      </c>
      <c r="F1189" s="44">
        <v>6</v>
      </c>
      <c r="G1189" s="44">
        <v>6750</v>
      </c>
      <c r="H1189" s="44">
        <v>419357</v>
      </c>
      <c r="I1189" s="44">
        <f t="shared" si="15"/>
        <v>4496024</v>
      </c>
    </row>
    <row r="1190" spans="1:9" x14ac:dyDescent="0.2">
      <c r="A1190" s="44">
        <v>93900194</v>
      </c>
      <c r="B1190" s="44" t="s">
        <v>26</v>
      </c>
      <c r="C1190" s="44">
        <v>39</v>
      </c>
      <c r="D1190" s="44">
        <v>5</v>
      </c>
      <c r="E1190" s="44">
        <v>7020</v>
      </c>
      <c r="F1190" s="44">
        <v>6</v>
      </c>
      <c r="G1190" s="44">
        <v>7020</v>
      </c>
      <c r="H1190" s="44">
        <v>449367</v>
      </c>
      <c r="I1190" s="44">
        <f t="shared" si="15"/>
        <v>4915381</v>
      </c>
    </row>
    <row r="1191" spans="1:9" x14ac:dyDescent="0.2">
      <c r="A1191" s="44">
        <v>94000194</v>
      </c>
      <c r="B1191" s="44" t="s">
        <v>26</v>
      </c>
      <c r="C1191" s="44">
        <v>40</v>
      </c>
      <c r="D1191" s="44">
        <v>5</v>
      </c>
      <c r="E1191" s="44">
        <v>7290</v>
      </c>
      <c r="F1191" s="44">
        <v>6</v>
      </c>
      <c r="G1191" s="44">
        <v>7290</v>
      </c>
      <c r="H1191" s="44">
        <v>479378</v>
      </c>
      <c r="I1191" s="44">
        <f t="shared" si="15"/>
        <v>5364748</v>
      </c>
    </row>
    <row r="1192" spans="1:9" x14ac:dyDescent="0.2">
      <c r="A1192" s="44">
        <v>94100194</v>
      </c>
      <c r="B1192" s="44" t="s">
        <v>26</v>
      </c>
      <c r="C1192" s="44">
        <v>41</v>
      </c>
      <c r="D1192" s="44">
        <v>5</v>
      </c>
      <c r="E1192" s="44">
        <v>7560</v>
      </c>
      <c r="F1192" s="44">
        <v>6</v>
      </c>
      <c r="G1192" s="44">
        <v>7560</v>
      </c>
      <c r="H1192" s="44">
        <v>509388</v>
      </c>
      <c r="I1192" s="44">
        <f t="shared" si="15"/>
        <v>5844126</v>
      </c>
    </row>
    <row r="1193" spans="1:9" x14ac:dyDescent="0.2">
      <c r="A1193" s="44">
        <v>94200194</v>
      </c>
      <c r="B1193" s="44" t="s">
        <v>26</v>
      </c>
      <c r="C1193" s="44">
        <v>42</v>
      </c>
      <c r="D1193" s="44">
        <v>5</v>
      </c>
      <c r="E1193" s="44">
        <v>7860</v>
      </c>
      <c r="F1193" s="44">
        <v>6</v>
      </c>
      <c r="G1193" s="44">
        <v>7860</v>
      </c>
      <c r="H1193" s="44">
        <v>545190</v>
      </c>
      <c r="I1193" s="44">
        <f t="shared" si="15"/>
        <v>6353514</v>
      </c>
    </row>
    <row r="1194" spans="1:9" x14ac:dyDescent="0.2">
      <c r="A1194" s="44">
        <v>94300194</v>
      </c>
      <c r="B1194" s="44" t="s">
        <v>26</v>
      </c>
      <c r="C1194" s="44">
        <v>43</v>
      </c>
      <c r="D1194" s="44">
        <v>5</v>
      </c>
      <c r="E1194" s="44">
        <v>8160</v>
      </c>
      <c r="F1194" s="44">
        <v>6</v>
      </c>
      <c r="G1194" s="44">
        <v>8160</v>
      </c>
      <c r="H1194" s="44">
        <v>580992</v>
      </c>
      <c r="I1194" s="44">
        <f t="shared" si="15"/>
        <v>6898704</v>
      </c>
    </row>
    <row r="1195" spans="1:9" x14ac:dyDescent="0.2">
      <c r="A1195" s="44">
        <v>94400194</v>
      </c>
      <c r="B1195" s="44" t="s">
        <v>26</v>
      </c>
      <c r="C1195" s="44">
        <v>44</v>
      </c>
      <c r="D1195" s="44">
        <v>5</v>
      </c>
      <c r="E1195" s="44">
        <v>8460</v>
      </c>
      <c r="F1195" s="44">
        <v>6</v>
      </c>
      <c r="G1195" s="44">
        <v>8460</v>
      </c>
      <c r="H1195" s="44">
        <v>616794</v>
      </c>
      <c r="I1195" s="44">
        <f t="shared" si="15"/>
        <v>7479696</v>
      </c>
    </row>
    <row r="1196" spans="1:9" x14ac:dyDescent="0.2">
      <c r="A1196" s="44">
        <v>94500194</v>
      </c>
      <c r="B1196" s="44" t="s">
        <v>26</v>
      </c>
      <c r="C1196" s="44">
        <v>45</v>
      </c>
      <c r="D1196" s="44">
        <v>5</v>
      </c>
      <c r="E1196" s="44">
        <v>8760</v>
      </c>
      <c r="F1196" s="44">
        <v>6</v>
      </c>
      <c r="G1196" s="44">
        <v>8760</v>
      </c>
      <c r="H1196" s="44">
        <v>652596</v>
      </c>
      <c r="I1196" s="44">
        <f t="shared" si="15"/>
        <v>8096490</v>
      </c>
    </row>
    <row r="1197" spans="1:9" x14ac:dyDescent="0.2">
      <c r="A1197" s="44">
        <v>94600194</v>
      </c>
      <c r="B1197" s="44" t="s">
        <v>26</v>
      </c>
      <c r="C1197" s="44">
        <v>46</v>
      </c>
      <c r="D1197" s="44">
        <v>5</v>
      </c>
      <c r="E1197" s="44">
        <v>9060</v>
      </c>
      <c r="F1197" s="44">
        <v>6</v>
      </c>
      <c r="G1197" s="44">
        <v>9060</v>
      </c>
      <c r="H1197" s="44">
        <v>694716</v>
      </c>
      <c r="I1197" s="44">
        <f t="shared" si="15"/>
        <v>8749086</v>
      </c>
    </row>
    <row r="1198" spans="1:9" x14ac:dyDescent="0.2">
      <c r="A1198" s="44">
        <v>94700194</v>
      </c>
      <c r="B1198" s="44" t="s">
        <v>26</v>
      </c>
      <c r="C1198" s="44">
        <v>47</v>
      </c>
      <c r="D1198" s="44">
        <v>5</v>
      </c>
      <c r="E1198" s="44">
        <v>9390</v>
      </c>
      <c r="F1198" s="44">
        <v>6</v>
      </c>
      <c r="G1198" s="44">
        <v>9390</v>
      </c>
      <c r="H1198" s="44">
        <v>736836</v>
      </c>
      <c r="I1198" s="44">
        <f t="shared" si="15"/>
        <v>9443802</v>
      </c>
    </row>
    <row r="1199" spans="1:9" x14ac:dyDescent="0.2">
      <c r="A1199" s="44">
        <v>94800194</v>
      </c>
      <c r="B1199" s="44" t="s">
        <v>26</v>
      </c>
      <c r="C1199" s="44">
        <v>48</v>
      </c>
      <c r="D1199" s="44">
        <v>5</v>
      </c>
      <c r="E1199" s="44">
        <v>9720</v>
      </c>
      <c r="F1199" s="44">
        <v>6</v>
      </c>
      <c r="G1199" s="44">
        <v>9720</v>
      </c>
      <c r="H1199" s="44">
        <v>778956</v>
      </c>
      <c r="I1199" s="44">
        <f t="shared" si="15"/>
        <v>10180638</v>
      </c>
    </row>
    <row r="1200" spans="1:9" x14ac:dyDescent="0.2">
      <c r="A1200" s="44">
        <v>94900194</v>
      </c>
      <c r="B1200" s="44" t="s">
        <v>26</v>
      </c>
      <c r="C1200" s="44">
        <v>49</v>
      </c>
      <c r="D1200" s="44">
        <v>5</v>
      </c>
      <c r="E1200" s="44">
        <v>10050</v>
      </c>
      <c r="F1200" s="44">
        <v>6</v>
      </c>
      <c r="G1200" s="44">
        <v>10050</v>
      </c>
      <c r="H1200" s="44">
        <v>821076</v>
      </c>
      <c r="I1200" s="44">
        <f t="shared" si="15"/>
        <v>10959594</v>
      </c>
    </row>
    <row r="1201" spans="1:9" x14ac:dyDescent="0.2">
      <c r="A1201" s="44">
        <v>95000194</v>
      </c>
      <c r="B1201" s="44" t="s">
        <v>26</v>
      </c>
      <c r="C1201" s="44">
        <v>50</v>
      </c>
      <c r="D1201" s="44">
        <v>5</v>
      </c>
      <c r="E1201" s="44">
        <v>10380</v>
      </c>
      <c r="F1201" s="44">
        <v>6</v>
      </c>
      <c r="G1201" s="44">
        <v>10380</v>
      </c>
      <c r="H1201" s="44">
        <v>870041</v>
      </c>
      <c r="I1201" s="44">
        <f t="shared" si="15"/>
        <v>11780670</v>
      </c>
    </row>
    <row r="1202" spans="1:9" x14ac:dyDescent="0.2">
      <c r="A1202" s="44">
        <v>90100195</v>
      </c>
      <c r="B1202" s="44" t="s">
        <v>26</v>
      </c>
      <c r="C1202" s="44">
        <v>1</v>
      </c>
      <c r="D1202" s="44">
        <v>5</v>
      </c>
      <c r="E1202" s="44">
        <v>1440</v>
      </c>
      <c r="F1202" s="44">
        <v>6</v>
      </c>
      <c r="G1202" s="44">
        <v>1440</v>
      </c>
      <c r="H1202" s="44">
        <v>5133</v>
      </c>
      <c r="I1202" s="44">
        <v>0</v>
      </c>
    </row>
    <row r="1203" spans="1:9" x14ac:dyDescent="0.2">
      <c r="A1203" s="44">
        <v>90200195</v>
      </c>
      <c r="B1203" s="44" t="s">
        <v>26</v>
      </c>
      <c r="C1203" s="44">
        <v>2</v>
      </c>
      <c r="D1203" s="44">
        <v>5</v>
      </c>
      <c r="E1203" s="44">
        <v>1530</v>
      </c>
      <c r="F1203" s="44">
        <v>6</v>
      </c>
      <c r="G1203" s="44">
        <v>1530</v>
      </c>
      <c r="H1203" s="44">
        <v>7186</v>
      </c>
      <c r="I1203" s="44">
        <f t="shared" si="15"/>
        <v>5133</v>
      </c>
    </row>
    <row r="1204" spans="1:9" x14ac:dyDescent="0.2">
      <c r="A1204" s="44">
        <v>90300195</v>
      </c>
      <c r="B1204" s="44" t="s">
        <v>26</v>
      </c>
      <c r="C1204" s="44">
        <v>3</v>
      </c>
      <c r="D1204" s="44">
        <v>5</v>
      </c>
      <c r="E1204" s="44">
        <v>1620</v>
      </c>
      <c r="F1204" s="44">
        <v>6</v>
      </c>
      <c r="G1204" s="44">
        <v>1620</v>
      </c>
      <c r="H1204" s="44">
        <v>9240</v>
      </c>
      <c r="I1204" s="44">
        <f t="shared" si="15"/>
        <v>12319</v>
      </c>
    </row>
    <row r="1205" spans="1:9" x14ac:dyDescent="0.2">
      <c r="A1205" s="44">
        <v>90400195</v>
      </c>
      <c r="B1205" s="44" t="s">
        <v>26</v>
      </c>
      <c r="C1205" s="44">
        <v>4</v>
      </c>
      <c r="D1205" s="44">
        <v>5</v>
      </c>
      <c r="E1205" s="44">
        <v>1710</v>
      </c>
      <c r="F1205" s="44">
        <v>6</v>
      </c>
      <c r="G1205" s="44">
        <v>1710</v>
      </c>
      <c r="H1205" s="44">
        <v>11293</v>
      </c>
      <c r="I1205" s="44">
        <f t="shared" si="15"/>
        <v>21559</v>
      </c>
    </row>
    <row r="1206" spans="1:9" x14ac:dyDescent="0.2">
      <c r="A1206" s="44">
        <v>90500195</v>
      </c>
      <c r="B1206" s="44" t="s">
        <v>26</v>
      </c>
      <c r="C1206" s="44">
        <v>5</v>
      </c>
      <c r="D1206" s="44">
        <v>5</v>
      </c>
      <c r="E1206" s="44">
        <v>1800</v>
      </c>
      <c r="F1206" s="44">
        <v>6</v>
      </c>
      <c r="G1206" s="44">
        <v>1800</v>
      </c>
      <c r="H1206" s="44">
        <v>13346</v>
      </c>
      <c r="I1206" s="44">
        <f t="shared" si="15"/>
        <v>32852</v>
      </c>
    </row>
    <row r="1207" spans="1:9" x14ac:dyDescent="0.2">
      <c r="A1207" s="44">
        <v>90600195</v>
      </c>
      <c r="B1207" s="44" t="s">
        <v>26</v>
      </c>
      <c r="C1207" s="44">
        <v>6</v>
      </c>
      <c r="D1207" s="44">
        <v>5</v>
      </c>
      <c r="E1207" s="44">
        <v>1890</v>
      </c>
      <c r="F1207" s="44">
        <v>6</v>
      </c>
      <c r="G1207" s="44">
        <v>1890</v>
      </c>
      <c r="H1207" s="44">
        <v>16769</v>
      </c>
      <c r="I1207" s="44">
        <f t="shared" si="15"/>
        <v>46198</v>
      </c>
    </row>
    <row r="1208" spans="1:9" x14ac:dyDescent="0.2">
      <c r="A1208" s="44">
        <v>90700195</v>
      </c>
      <c r="B1208" s="44" t="s">
        <v>26</v>
      </c>
      <c r="C1208" s="44">
        <v>7</v>
      </c>
      <c r="D1208" s="44">
        <v>5</v>
      </c>
      <c r="E1208" s="44">
        <v>2025</v>
      </c>
      <c r="F1208" s="44">
        <v>6</v>
      </c>
      <c r="G1208" s="44">
        <v>2025</v>
      </c>
      <c r="H1208" s="44">
        <v>20191</v>
      </c>
      <c r="I1208" s="44">
        <f t="shared" si="15"/>
        <v>62967</v>
      </c>
    </row>
    <row r="1209" spans="1:9" x14ac:dyDescent="0.2">
      <c r="A1209" s="44">
        <v>90800195</v>
      </c>
      <c r="B1209" s="44" t="s">
        <v>26</v>
      </c>
      <c r="C1209" s="44">
        <v>8</v>
      </c>
      <c r="D1209" s="44">
        <v>5</v>
      </c>
      <c r="E1209" s="44">
        <v>2160</v>
      </c>
      <c r="F1209" s="44">
        <v>6</v>
      </c>
      <c r="G1209" s="44">
        <v>2160</v>
      </c>
      <c r="H1209" s="44">
        <v>23613</v>
      </c>
      <c r="I1209" s="44">
        <f t="shared" si="15"/>
        <v>83158</v>
      </c>
    </row>
    <row r="1210" spans="1:9" x14ac:dyDescent="0.2">
      <c r="A1210" s="44">
        <v>90900195</v>
      </c>
      <c r="B1210" s="44" t="s">
        <v>26</v>
      </c>
      <c r="C1210" s="44">
        <v>9</v>
      </c>
      <c r="D1210" s="44">
        <v>5</v>
      </c>
      <c r="E1210" s="44">
        <v>2295</v>
      </c>
      <c r="F1210" s="44">
        <v>6</v>
      </c>
      <c r="G1210" s="44">
        <v>2295</v>
      </c>
      <c r="H1210" s="44">
        <v>27035</v>
      </c>
      <c r="I1210" s="44">
        <f t="shared" si="15"/>
        <v>106771</v>
      </c>
    </row>
    <row r="1211" spans="1:9" x14ac:dyDescent="0.2">
      <c r="A1211" s="44">
        <v>91000195</v>
      </c>
      <c r="B1211" s="44" t="s">
        <v>26</v>
      </c>
      <c r="C1211" s="44">
        <v>10</v>
      </c>
      <c r="D1211" s="44">
        <v>5</v>
      </c>
      <c r="E1211" s="44">
        <v>2430</v>
      </c>
      <c r="F1211" s="44">
        <v>6</v>
      </c>
      <c r="G1211" s="44">
        <v>2430</v>
      </c>
      <c r="H1211" s="44">
        <v>32511</v>
      </c>
      <c r="I1211" s="44">
        <f t="shared" si="15"/>
        <v>133806</v>
      </c>
    </row>
    <row r="1212" spans="1:9" x14ac:dyDescent="0.2">
      <c r="A1212" s="44">
        <v>91100195</v>
      </c>
      <c r="B1212" s="44" t="s">
        <v>26</v>
      </c>
      <c r="C1212" s="44">
        <v>11</v>
      </c>
      <c r="D1212" s="44">
        <v>5</v>
      </c>
      <c r="E1212" s="44">
        <v>2565</v>
      </c>
      <c r="F1212" s="44">
        <v>6</v>
      </c>
      <c r="G1212" s="44">
        <v>2565</v>
      </c>
      <c r="H1212" s="44">
        <v>37986</v>
      </c>
      <c r="I1212" s="44">
        <f t="shared" si="15"/>
        <v>166317</v>
      </c>
    </row>
    <row r="1213" spans="1:9" x14ac:dyDescent="0.2">
      <c r="A1213" s="44">
        <v>91200195</v>
      </c>
      <c r="B1213" s="44" t="s">
        <v>26</v>
      </c>
      <c r="C1213" s="44">
        <v>12</v>
      </c>
      <c r="D1213" s="44">
        <v>5</v>
      </c>
      <c r="E1213" s="44">
        <v>2745</v>
      </c>
      <c r="F1213" s="44">
        <v>6</v>
      </c>
      <c r="G1213" s="44">
        <v>2745</v>
      </c>
      <c r="H1213" s="44">
        <v>43462</v>
      </c>
      <c r="I1213" s="44">
        <f t="shared" si="15"/>
        <v>204303</v>
      </c>
    </row>
    <row r="1214" spans="1:9" x14ac:dyDescent="0.2">
      <c r="A1214" s="44">
        <v>91300195</v>
      </c>
      <c r="B1214" s="44" t="s">
        <v>26</v>
      </c>
      <c r="C1214" s="44">
        <v>13</v>
      </c>
      <c r="D1214" s="44">
        <v>5</v>
      </c>
      <c r="E1214" s="44">
        <v>2925</v>
      </c>
      <c r="F1214" s="44">
        <v>6</v>
      </c>
      <c r="G1214" s="44">
        <v>2925</v>
      </c>
      <c r="H1214" s="44">
        <v>48938</v>
      </c>
      <c r="I1214" s="44">
        <f t="shared" si="15"/>
        <v>247765</v>
      </c>
    </row>
    <row r="1215" spans="1:9" x14ac:dyDescent="0.2">
      <c r="A1215" s="44">
        <v>91400195</v>
      </c>
      <c r="B1215" s="44" t="s">
        <v>26</v>
      </c>
      <c r="C1215" s="44">
        <v>14</v>
      </c>
      <c r="D1215" s="44">
        <v>5</v>
      </c>
      <c r="E1215" s="44">
        <v>3105</v>
      </c>
      <c r="F1215" s="44">
        <v>6</v>
      </c>
      <c r="G1215" s="44">
        <v>3105</v>
      </c>
      <c r="H1215" s="44">
        <v>57151</v>
      </c>
      <c r="I1215" s="44">
        <f t="shared" si="15"/>
        <v>296703</v>
      </c>
    </row>
    <row r="1216" spans="1:9" x14ac:dyDescent="0.2">
      <c r="A1216" s="44">
        <v>91500195</v>
      </c>
      <c r="B1216" s="44" t="s">
        <v>26</v>
      </c>
      <c r="C1216" s="44">
        <v>15</v>
      </c>
      <c r="D1216" s="44">
        <v>5</v>
      </c>
      <c r="E1216" s="44">
        <v>3285</v>
      </c>
      <c r="F1216" s="44">
        <v>6</v>
      </c>
      <c r="G1216" s="44">
        <v>3285</v>
      </c>
      <c r="H1216" s="44">
        <v>65364</v>
      </c>
      <c r="I1216" s="44">
        <f t="shared" si="15"/>
        <v>353854</v>
      </c>
    </row>
    <row r="1217" spans="1:9" x14ac:dyDescent="0.2">
      <c r="A1217" s="44">
        <v>91600195</v>
      </c>
      <c r="B1217" s="44" t="s">
        <v>26</v>
      </c>
      <c r="C1217" s="44">
        <v>16</v>
      </c>
      <c r="D1217" s="44">
        <v>5</v>
      </c>
      <c r="E1217" s="44">
        <v>3465</v>
      </c>
      <c r="F1217" s="44">
        <v>6</v>
      </c>
      <c r="G1217" s="44">
        <v>3465</v>
      </c>
      <c r="H1217" s="44">
        <v>73578</v>
      </c>
      <c r="I1217" s="44">
        <f t="shared" si="15"/>
        <v>419218</v>
      </c>
    </row>
    <row r="1218" spans="1:9" x14ac:dyDescent="0.2">
      <c r="A1218" s="44">
        <v>91700195</v>
      </c>
      <c r="B1218" s="44" t="s">
        <v>26</v>
      </c>
      <c r="C1218" s="44">
        <v>17</v>
      </c>
      <c r="D1218" s="44">
        <v>5</v>
      </c>
      <c r="E1218" s="44">
        <v>3690</v>
      </c>
      <c r="F1218" s="44">
        <v>6</v>
      </c>
      <c r="G1218" s="44">
        <v>3690</v>
      </c>
      <c r="H1218" s="44">
        <v>81791</v>
      </c>
      <c r="I1218" s="44">
        <f t="shared" si="15"/>
        <v>492796</v>
      </c>
    </row>
    <row r="1219" spans="1:9" x14ac:dyDescent="0.2">
      <c r="A1219" s="44">
        <v>91800195</v>
      </c>
      <c r="B1219" s="44" t="s">
        <v>26</v>
      </c>
      <c r="C1219" s="44">
        <v>18</v>
      </c>
      <c r="D1219" s="44">
        <v>5</v>
      </c>
      <c r="E1219" s="44">
        <v>3915</v>
      </c>
      <c r="F1219" s="44">
        <v>6</v>
      </c>
      <c r="G1219" s="44">
        <v>3915</v>
      </c>
      <c r="H1219" s="44">
        <v>93427</v>
      </c>
      <c r="I1219" s="44">
        <f t="shared" si="15"/>
        <v>574587</v>
      </c>
    </row>
    <row r="1220" spans="1:9" x14ac:dyDescent="0.2">
      <c r="A1220" s="44">
        <v>91900195</v>
      </c>
      <c r="B1220" s="44" t="s">
        <v>26</v>
      </c>
      <c r="C1220" s="44">
        <v>19</v>
      </c>
      <c r="D1220" s="44">
        <v>5</v>
      </c>
      <c r="E1220" s="44">
        <v>4140</v>
      </c>
      <c r="F1220" s="44">
        <v>6</v>
      </c>
      <c r="G1220" s="44">
        <v>4140</v>
      </c>
      <c r="H1220" s="44">
        <v>105063</v>
      </c>
      <c r="I1220" s="44">
        <f t="shared" si="15"/>
        <v>668014</v>
      </c>
    </row>
    <row r="1221" spans="1:9" x14ac:dyDescent="0.2">
      <c r="A1221" s="44">
        <v>92000195</v>
      </c>
      <c r="B1221" s="44" t="s">
        <v>26</v>
      </c>
      <c r="C1221" s="44">
        <v>20</v>
      </c>
      <c r="D1221" s="44">
        <v>5</v>
      </c>
      <c r="E1221" s="44">
        <v>4365</v>
      </c>
      <c r="F1221" s="44">
        <v>6</v>
      </c>
      <c r="G1221" s="44">
        <v>4365</v>
      </c>
      <c r="H1221" s="44">
        <v>116698</v>
      </c>
      <c r="I1221" s="44">
        <f t="shared" si="15"/>
        <v>773077</v>
      </c>
    </row>
    <row r="1222" spans="1:9" x14ac:dyDescent="0.2">
      <c r="A1222" s="44">
        <v>92100195</v>
      </c>
      <c r="B1222" s="44" t="s">
        <v>26</v>
      </c>
      <c r="C1222" s="44">
        <v>21</v>
      </c>
      <c r="D1222" s="44">
        <v>5</v>
      </c>
      <c r="E1222" s="44">
        <v>4590</v>
      </c>
      <c r="F1222" s="44">
        <v>6</v>
      </c>
      <c r="G1222" s="44">
        <v>4590</v>
      </c>
      <c r="H1222" s="44">
        <v>128334</v>
      </c>
      <c r="I1222" s="44">
        <f t="shared" si="15"/>
        <v>889775</v>
      </c>
    </row>
    <row r="1223" spans="1:9" x14ac:dyDescent="0.2">
      <c r="A1223" s="44">
        <v>92200195</v>
      </c>
      <c r="B1223" s="44" t="s">
        <v>26</v>
      </c>
      <c r="C1223" s="44">
        <v>22</v>
      </c>
      <c r="D1223" s="44">
        <v>5</v>
      </c>
      <c r="E1223" s="44">
        <v>4860</v>
      </c>
      <c r="F1223" s="44">
        <v>6</v>
      </c>
      <c r="G1223" s="44">
        <v>4860</v>
      </c>
      <c r="H1223" s="44">
        <v>144076</v>
      </c>
      <c r="I1223" s="44">
        <f t="shared" si="15"/>
        <v>1018109</v>
      </c>
    </row>
    <row r="1224" spans="1:9" x14ac:dyDescent="0.2">
      <c r="A1224" s="44">
        <v>92300195</v>
      </c>
      <c r="B1224" s="44" t="s">
        <v>26</v>
      </c>
      <c r="C1224" s="44">
        <v>23</v>
      </c>
      <c r="D1224" s="44">
        <v>5</v>
      </c>
      <c r="E1224" s="44">
        <v>5130</v>
      </c>
      <c r="F1224" s="44">
        <v>6</v>
      </c>
      <c r="G1224" s="44">
        <v>5130</v>
      </c>
      <c r="H1224" s="44">
        <v>159819</v>
      </c>
      <c r="I1224" s="44">
        <f t="shared" si="15"/>
        <v>1162185</v>
      </c>
    </row>
    <row r="1225" spans="1:9" x14ac:dyDescent="0.2">
      <c r="A1225" s="44">
        <v>92400195</v>
      </c>
      <c r="B1225" s="44" t="s">
        <v>26</v>
      </c>
      <c r="C1225" s="44">
        <v>24</v>
      </c>
      <c r="D1225" s="44">
        <v>5</v>
      </c>
      <c r="E1225" s="44">
        <v>5400</v>
      </c>
      <c r="F1225" s="44">
        <v>6</v>
      </c>
      <c r="G1225" s="44">
        <v>5400</v>
      </c>
      <c r="H1225" s="44">
        <v>175561</v>
      </c>
      <c r="I1225" s="44">
        <f t="shared" si="15"/>
        <v>1322004</v>
      </c>
    </row>
    <row r="1226" spans="1:9" x14ac:dyDescent="0.2">
      <c r="A1226" s="44">
        <v>92500195</v>
      </c>
      <c r="B1226" s="44" t="s">
        <v>26</v>
      </c>
      <c r="C1226" s="44">
        <v>25</v>
      </c>
      <c r="D1226" s="44">
        <v>5</v>
      </c>
      <c r="E1226" s="44">
        <v>5670</v>
      </c>
      <c r="F1226" s="44">
        <v>6</v>
      </c>
      <c r="G1226" s="44">
        <v>5670</v>
      </c>
      <c r="H1226" s="44">
        <v>191303</v>
      </c>
      <c r="I1226" s="44">
        <f t="shared" si="15"/>
        <v>1497565</v>
      </c>
    </row>
    <row r="1227" spans="1:9" x14ac:dyDescent="0.2">
      <c r="A1227" s="44">
        <v>92600195</v>
      </c>
      <c r="B1227" s="44" t="s">
        <v>26</v>
      </c>
      <c r="C1227" s="44">
        <v>26</v>
      </c>
      <c r="D1227" s="44">
        <v>5</v>
      </c>
      <c r="E1227" s="44">
        <v>5940</v>
      </c>
      <c r="F1227" s="44">
        <v>6</v>
      </c>
      <c r="G1227" s="44">
        <v>5940</v>
      </c>
      <c r="H1227" s="44">
        <v>211837</v>
      </c>
      <c r="I1227" s="44">
        <f t="shared" si="15"/>
        <v>1688868</v>
      </c>
    </row>
    <row r="1228" spans="1:9" x14ac:dyDescent="0.2">
      <c r="A1228" s="44">
        <v>92700195</v>
      </c>
      <c r="B1228" s="44" t="s">
        <v>26</v>
      </c>
      <c r="C1228" s="44">
        <v>27</v>
      </c>
      <c r="D1228" s="44">
        <v>5</v>
      </c>
      <c r="E1228" s="44">
        <v>6255</v>
      </c>
      <c r="F1228" s="44">
        <v>6</v>
      </c>
      <c r="G1228" s="44">
        <v>6255</v>
      </c>
      <c r="H1228" s="44">
        <v>232370</v>
      </c>
      <c r="I1228" s="44">
        <f t="shared" si="15"/>
        <v>1900705</v>
      </c>
    </row>
    <row r="1229" spans="1:9" x14ac:dyDescent="0.2">
      <c r="A1229" s="44">
        <v>92800195</v>
      </c>
      <c r="B1229" s="44" t="s">
        <v>26</v>
      </c>
      <c r="C1229" s="44">
        <v>28</v>
      </c>
      <c r="D1229" s="44">
        <v>5</v>
      </c>
      <c r="E1229" s="44">
        <v>6570</v>
      </c>
      <c r="F1229" s="44">
        <v>6</v>
      </c>
      <c r="G1229" s="44">
        <v>6570</v>
      </c>
      <c r="H1229" s="44">
        <v>252904</v>
      </c>
      <c r="I1229" s="44">
        <f t="shared" si="15"/>
        <v>2133075</v>
      </c>
    </row>
    <row r="1230" spans="1:9" x14ac:dyDescent="0.2">
      <c r="A1230" s="44">
        <v>92900195</v>
      </c>
      <c r="B1230" s="44" t="s">
        <v>26</v>
      </c>
      <c r="C1230" s="44">
        <v>29</v>
      </c>
      <c r="D1230" s="44">
        <v>5</v>
      </c>
      <c r="E1230" s="44">
        <v>6885</v>
      </c>
      <c r="F1230" s="44">
        <v>6</v>
      </c>
      <c r="G1230" s="44">
        <v>6885</v>
      </c>
      <c r="H1230" s="44">
        <v>273437</v>
      </c>
      <c r="I1230" s="44">
        <f t="shared" si="15"/>
        <v>2385979</v>
      </c>
    </row>
    <row r="1231" spans="1:9" x14ac:dyDescent="0.2">
      <c r="A1231" s="44">
        <v>93000195</v>
      </c>
      <c r="B1231" s="44" t="s">
        <v>26</v>
      </c>
      <c r="C1231" s="44">
        <v>30</v>
      </c>
      <c r="D1231" s="44">
        <v>5</v>
      </c>
      <c r="E1231" s="44">
        <v>7200</v>
      </c>
      <c r="F1231" s="44">
        <v>6</v>
      </c>
      <c r="G1231" s="44">
        <v>7200</v>
      </c>
      <c r="H1231" s="44">
        <v>299446</v>
      </c>
      <c r="I1231" s="44">
        <f t="shared" si="15"/>
        <v>2659416</v>
      </c>
    </row>
    <row r="1232" spans="1:9" x14ac:dyDescent="0.2">
      <c r="A1232" s="44">
        <v>93100195</v>
      </c>
      <c r="B1232" s="44" t="s">
        <v>26</v>
      </c>
      <c r="C1232" s="44">
        <v>31</v>
      </c>
      <c r="D1232" s="44">
        <v>5</v>
      </c>
      <c r="E1232" s="44">
        <v>7515</v>
      </c>
      <c r="F1232" s="44">
        <v>6</v>
      </c>
      <c r="G1232" s="44">
        <v>7515</v>
      </c>
      <c r="H1232" s="44">
        <v>325455</v>
      </c>
      <c r="I1232" s="44">
        <f t="shared" si="15"/>
        <v>2958862</v>
      </c>
    </row>
    <row r="1233" spans="1:9" x14ac:dyDescent="0.2">
      <c r="A1233" s="44">
        <v>93200195</v>
      </c>
      <c r="B1233" s="44" t="s">
        <v>26</v>
      </c>
      <c r="C1233" s="44">
        <v>32</v>
      </c>
      <c r="D1233" s="44">
        <v>5</v>
      </c>
      <c r="E1233" s="44">
        <v>7875</v>
      </c>
      <c r="F1233" s="44">
        <v>6</v>
      </c>
      <c r="G1233" s="44">
        <v>7875</v>
      </c>
      <c r="H1233" s="44">
        <v>351465</v>
      </c>
      <c r="I1233" s="44">
        <f t="shared" si="15"/>
        <v>3284317</v>
      </c>
    </row>
    <row r="1234" spans="1:9" x14ac:dyDescent="0.2">
      <c r="A1234" s="44">
        <v>93300195</v>
      </c>
      <c r="B1234" s="44" t="s">
        <v>26</v>
      </c>
      <c r="C1234" s="44">
        <v>33</v>
      </c>
      <c r="D1234" s="44">
        <v>5</v>
      </c>
      <c r="E1234" s="44">
        <v>8235</v>
      </c>
      <c r="F1234" s="44">
        <v>6</v>
      </c>
      <c r="G1234" s="44">
        <v>8235</v>
      </c>
      <c r="H1234" s="44">
        <v>377474</v>
      </c>
      <c r="I1234" s="44">
        <f t="shared" si="15"/>
        <v>3635782</v>
      </c>
    </row>
    <row r="1235" spans="1:9" x14ac:dyDescent="0.2">
      <c r="A1235" s="44">
        <v>93400195</v>
      </c>
      <c r="B1235" s="44" t="s">
        <v>26</v>
      </c>
      <c r="C1235" s="44">
        <v>34</v>
      </c>
      <c r="D1235" s="44">
        <v>5</v>
      </c>
      <c r="E1235" s="44">
        <v>8595</v>
      </c>
      <c r="F1235" s="44">
        <v>6</v>
      </c>
      <c r="G1235" s="44">
        <v>8595</v>
      </c>
      <c r="H1235" s="44">
        <v>409643</v>
      </c>
      <c r="I1235" s="44">
        <f t="shared" si="15"/>
        <v>4013256</v>
      </c>
    </row>
    <row r="1236" spans="1:9" x14ac:dyDescent="0.2">
      <c r="A1236" s="44">
        <v>93500195</v>
      </c>
      <c r="B1236" s="44" t="s">
        <v>26</v>
      </c>
      <c r="C1236" s="44">
        <v>35</v>
      </c>
      <c r="D1236" s="44">
        <v>5</v>
      </c>
      <c r="E1236" s="44">
        <v>8955</v>
      </c>
      <c r="F1236" s="44">
        <v>6</v>
      </c>
      <c r="G1236" s="44">
        <v>8955</v>
      </c>
      <c r="H1236" s="44">
        <v>441812</v>
      </c>
      <c r="I1236" s="44">
        <f t="shared" si="15"/>
        <v>4422899</v>
      </c>
    </row>
    <row r="1237" spans="1:9" x14ac:dyDescent="0.2">
      <c r="A1237" s="44">
        <v>93600195</v>
      </c>
      <c r="B1237" s="44" t="s">
        <v>26</v>
      </c>
      <c r="C1237" s="44">
        <v>36</v>
      </c>
      <c r="D1237" s="44">
        <v>5</v>
      </c>
      <c r="E1237" s="44">
        <v>9315</v>
      </c>
      <c r="F1237" s="44">
        <v>6</v>
      </c>
      <c r="G1237" s="44">
        <v>9315</v>
      </c>
      <c r="H1237" s="44">
        <v>473981</v>
      </c>
      <c r="I1237" s="44">
        <f t="shared" si="15"/>
        <v>4864711</v>
      </c>
    </row>
    <row r="1238" spans="1:9" x14ac:dyDescent="0.2">
      <c r="A1238" s="44">
        <v>93700195</v>
      </c>
      <c r="B1238" s="44" t="s">
        <v>26</v>
      </c>
      <c r="C1238" s="44">
        <v>37</v>
      </c>
      <c r="D1238" s="44">
        <v>5</v>
      </c>
      <c r="E1238" s="44">
        <v>9720</v>
      </c>
      <c r="F1238" s="44">
        <v>6</v>
      </c>
      <c r="G1238" s="44">
        <v>9720</v>
      </c>
      <c r="H1238" s="44">
        <v>506150</v>
      </c>
      <c r="I1238" s="44">
        <f t="shared" si="15"/>
        <v>5338692</v>
      </c>
    </row>
    <row r="1239" spans="1:9" x14ac:dyDescent="0.2">
      <c r="A1239" s="44">
        <v>93800195</v>
      </c>
      <c r="B1239" s="44" t="s">
        <v>26</v>
      </c>
      <c r="C1239" s="44">
        <v>38</v>
      </c>
      <c r="D1239" s="44">
        <v>5</v>
      </c>
      <c r="E1239" s="44">
        <v>10125</v>
      </c>
      <c r="F1239" s="44">
        <v>6</v>
      </c>
      <c r="G1239" s="44">
        <v>10125</v>
      </c>
      <c r="H1239" s="44">
        <v>545164</v>
      </c>
      <c r="I1239" s="44">
        <f t="shared" si="15"/>
        <v>5844842</v>
      </c>
    </row>
    <row r="1240" spans="1:9" x14ac:dyDescent="0.2">
      <c r="A1240" s="44">
        <v>93900195</v>
      </c>
      <c r="B1240" s="44" t="s">
        <v>26</v>
      </c>
      <c r="C1240" s="44">
        <v>39</v>
      </c>
      <c r="D1240" s="44">
        <v>5</v>
      </c>
      <c r="E1240" s="44">
        <v>10530</v>
      </c>
      <c r="F1240" s="44">
        <v>6</v>
      </c>
      <c r="G1240" s="44">
        <v>10530</v>
      </c>
      <c r="H1240" s="44">
        <v>584178</v>
      </c>
      <c r="I1240" s="44">
        <f t="shared" si="15"/>
        <v>6390006</v>
      </c>
    </row>
    <row r="1241" spans="1:9" x14ac:dyDescent="0.2">
      <c r="A1241" s="44">
        <v>94000195</v>
      </c>
      <c r="B1241" s="44" t="s">
        <v>26</v>
      </c>
      <c r="C1241" s="44">
        <v>40</v>
      </c>
      <c r="D1241" s="44">
        <v>5</v>
      </c>
      <c r="E1241" s="44">
        <v>10935</v>
      </c>
      <c r="F1241" s="44">
        <v>6</v>
      </c>
      <c r="G1241" s="44">
        <v>10935</v>
      </c>
      <c r="H1241" s="44">
        <v>623191</v>
      </c>
      <c r="I1241" s="44">
        <f t="shared" si="15"/>
        <v>6974184</v>
      </c>
    </row>
    <row r="1242" spans="1:9" x14ac:dyDescent="0.2">
      <c r="A1242" s="44">
        <v>94100195</v>
      </c>
      <c r="B1242" s="44" t="s">
        <v>26</v>
      </c>
      <c r="C1242" s="44">
        <v>41</v>
      </c>
      <c r="D1242" s="44">
        <v>5</v>
      </c>
      <c r="E1242" s="44">
        <v>11340</v>
      </c>
      <c r="F1242" s="44">
        <v>6</v>
      </c>
      <c r="G1242" s="44">
        <v>11340</v>
      </c>
      <c r="H1242" s="44">
        <v>662205</v>
      </c>
      <c r="I1242" s="44">
        <f t="shared" si="15"/>
        <v>7597375</v>
      </c>
    </row>
    <row r="1243" spans="1:9" x14ac:dyDescent="0.2">
      <c r="A1243" s="44">
        <v>94200195</v>
      </c>
      <c r="B1243" s="44" t="s">
        <v>26</v>
      </c>
      <c r="C1243" s="44">
        <v>42</v>
      </c>
      <c r="D1243" s="44">
        <v>5</v>
      </c>
      <c r="E1243" s="44">
        <v>11790</v>
      </c>
      <c r="F1243" s="44">
        <v>6</v>
      </c>
      <c r="G1243" s="44">
        <v>11790</v>
      </c>
      <c r="H1243" s="44">
        <v>708747</v>
      </c>
      <c r="I1243" s="44">
        <f t="shared" si="15"/>
        <v>8259580</v>
      </c>
    </row>
    <row r="1244" spans="1:9" x14ac:dyDescent="0.2">
      <c r="A1244" s="44">
        <v>94300195</v>
      </c>
      <c r="B1244" s="44" t="s">
        <v>26</v>
      </c>
      <c r="C1244" s="44">
        <v>43</v>
      </c>
      <c r="D1244" s="44">
        <v>5</v>
      </c>
      <c r="E1244" s="44">
        <v>12240</v>
      </c>
      <c r="F1244" s="44">
        <v>6</v>
      </c>
      <c r="G1244" s="44">
        <v>12240</v>
      </c>
      <c r="H1244" s="44">
        <v>755290</v>
      </c>
      <c r="I1244" s="44">
        <f t="shared" ref="I1244:I1307" si="16">H1243+I1243</f>
        <v>8968327</v>
      </c>
    </row>
    <row r="1245" spans="1:9" x14ac:dyDescent="0.2">
      <c r="A1245" s="44">
        <v>94400195</v>
      </c>
      <c r="B1245" s="44" t="s">
        <v>26</v>
      </c>
      <c r="C1245" s="44">
        <v>44</v>
      </c>
      <c r="D1245" s="44">
        <v>5</v>
      </c>
      <c r="E1245" s="44">
        <v>12690</v>
      </c>
      <c r="F1245" s="44">
        <v>6</v>
      </c>
      <c r="G1245" s="44">
        <v>12690</v>
      </c>
      <c r="H1245" s="44">
        <v>801833</v>
      </c>
      <c r="I1245" s="44">
        <f t="shared" si="16"/>
        <v>9723617</v>
      </c>
    </row>
    <row r="1246" spans="1:9" x14ac:dyDescent="0.2">
      <c r="A1246" s="44">
        <v>94500195</v>
      </c>
      <c r="B1246" s="44" t="s">
        <v>26</v>
      </c>
      <c r="C1246" s="44">
        <v>45</v>
      </c>
      <c r="D1246" s="44">
        <v>5</v>
      </c>
      <c r="E1246" s="44">
        <v>13140</v>
      </c>
      <c r="F1246" s="44">
        <v>6</v>
      </c>
      <c r="G1246" s="44">
        <v>13140</v>
      </c>
      <c r="H1246" s="44">
        <v>848375</v>
      </c>
      <c r="I1246" s="44">
        <f t="shared" si="16"/>
        <v>10525450</v>
      </c>
    </row>
    <row r="1247" spans="1:9" x14ac:dyDescent="0.2">
      <c r="A1247" s="44">
        <v>94600195</v>
      </c>
      <c r="B1247" s="44" t="s">
        <v>26</v>
      </c>
      <c r="C1247" s="44">
        <v>46</v>
      </c>
      <c r="D1247" s="44">
        <v>5</v>
      </c>
      <c r="E1247" s="44">
        <v>13590</v>
      </c>
      <c r="F1247" s="44">
        <v>6</v>
      </c>
      <c r="G1247" s="44">
        <v>13590</v>
      </c>
      <c r="H1247" s="44">
        <v>903131</v>
      </c>
      <c r="I1247" s="44">
        <f t="shared" si="16"/>
        <v>11373825</v>
      </c>
    </row>
    <row r="1248" spans="1:9" x14ac:dyDescent="0.2">
      <c r="A1248" s="44">
        <v>94700195</v>
      </c>
      <c r="B1248" s="44" t="s">
        <v>26</v>
      </c>
      <c r="C1248" s="44">
        <v>47</v>
      </c>
      <c r="D1248" s="44">
        <v>5</v>
      </c>
      <c r="E1248" s="44">
        <v>14085</v>
      </c>
      <c r="F1248" s="44">
        <v>6</v>
      </c>
      <c r="G1248" s="44">
        <v>14085</v>
      </c>
      <c r="H1248" s="44">
        <v>957887</v>
      </c>
      <c r="I1248" s="44">
        <f t="shared" si="16"/>
        <v>12276956</v>
      </c>
    </row>
    <row r="1249" spans="1:9" x14ac:dyDescent="0.2">
      <c r="A1249" s="44">
        <v>94800195</v>
      </c>
      <c r="B1249" s="44" t="s">
        <v>26</v>
      </c>
      <c r="C1249" s="44">
        <v>48</v>
      </c>
      <c r="D1249" s="44">
        <v>5</v>
      </c>
      <c r="E1249" s="44">
        <v>14580</v>
      </c>
      <c r="F1249" s="44">
        <v>6</v>
      </c>
      <c r="G1249" s="44">
        <v>14580</v>
      </c>
      <c r="H1249" s="44">
        <v>1012643</v>
      </c>
      <c r="I1249" s="44">
        <f t="shared" si="16"/>
        <v>13234843</v>
      </c>
    </row>
    <row r="1250" spans="1:9" x14ac:dyDescent="0.2">
      <c r="A1250" s="44">
        <v>94900195</v>
      </c>
      <c r="B1250" s="44" t="s">
        <v>26</v>
      </c>
      <c r="C1250" s="44">
        <v>49</v>
      </c>
      <c r="D1250" s="44">
        <v>5</v>
      </c>
      <c r="E1250" s="44">
        <v>15075</v>
      </c>
      <c r="F1250" s="44">
        <v>6</v>
      </c>
      <c r="G1250" s="44">
        <v>15075</v>
      </c>
      <c r="H1250" s="44">
        <v>1067399</v>
      </c>
      <c r="I1250" s="44">
        <f t="shared" si="16"/>
        <v>14247486</v>
      </c>
    </row>
    <row r="1251" spans="1:9" x14ac:dyDescent="0.2">
      <c r="A1251" s="44">
        <v>95000195</v>
      </c>
      <c r="B1251" s="44" t="s">
        <v>26</v>
      </c>
      <c r="C1251" s="44">
        <v>50</v>
      </c>
      <c r="D1251" s="44">
        <v>5</v>
      </c>
      <c r="E1251" s="44">
        <v>15570</v>
      </c>
      <c r="F1251" s="44">
        <v>6</v>
      </c>
      <c r="G1251" s="44">
        <v>15570</v>
      </c>
      <c r="H1251" s="44">
        <v>1131053</v>
      </c>
      <c r="I1251" s="44">
        <f t="shared" si="16"/>
        <v>15314885</v>
      </c>
    </row>
    <row r="1252" spans="1:9" x14ac:dyDescent="0.2">
      <c r="A1252" s="44">
        <v>90100201</v>
      </c>
      <c r="B1252" s="44" t="s">
        <v>27</v>
      </c>
      <c r="C1252" s="44">
        <v>1</v>
      </c>
      <c r="D1252" s="44">
        <v>26</v>
      </c>
      <c r="E1252" s="44">
        <v>247</v>
      </c>
      <c r="F1252" s="44">
        <v>59</v>
      </c>
      <c r="G1252" s="44">
        <v>352</v>
      </c>
      <c r="H1252" s="44">
        <v>0</v>
      </c>
      <c r="I1252" s="44">
        <v>0</v>
      </c>
    </row>
    <row r="1253" spans="1:9" x14ac:dyDescent="0.2">
      <c r="A1253" s="44">
        <v>90200201</v>
      </c>
      <c r="B1253" s="44" t="s">
        <v>27</v>
      </c>
      <c r="C1253" s="44">
        <v>2</v>
      </c>
      <c r="D1253" s="44">
        <v>26</v>
      </c>
      <c r="E1253" s="44">
        <v>307</v>
      </c>
      <c r="F1253" s="44">
        <v>59</v>
      </c>
      <c r="G1253" s="44">
        <v>435</v>
      </c>
      <c r="H1253" s="44">
        <v>0</v>
      </c>
      <c r="I1253" s="44">
        <f t="shared" si="16"/>
        <v>0</v>
      </c>
    </row>
    <row r="1254" spans="1:9" x14ac:dyDescent="0.2">
      <c r="A1254" s="44">
        <v>90300201</v>
      </c>
      <c r="B1254" s="44" t="s">
        <v>27</v>
      </c>
      <c r="C1254" s="44">
        <v>3</v>
      </c>
      <c r="D1254" s="44">
        <v>26</v>
      </c>
      <c r="E1254" s="44">
        <v>367</v>
      </c>
      <c r="F1254" s="44">
        <v>59</v>
      </c>
      <c r="G1254" s="44">
        <v>517</v>
      </c>
      <c r="H1254" s="44">
        <v>0</v>
      </c>
      <c r="I1254" s="44">
        <f t="shared" si="16"/>
        <v>0</v>
      </c>
    </row>
    <row r="1255" spans="1:9" x14ac:dyDescent="0.2">
      <c r="A1255" s="44">
        <v>90400201</v>
      </c>
      <c r="B1255" s="44" t="s">
        <v>27</v>
      </c>
      <c r="C1255" s="44">
        <v>4</v>
      </c>
      <c r="D1255" s="44">
        <v>26</v>
      </c>
      <c r="E1255" s="44">
        <v>427</v>
      </c>
      <c r="F1255" s="44">
        <v>59</v>
      </c>
      <c r="G1255" s="44">
        <v>600</v>
      </c>
      <c r="H1255" s="44">
        <v>0</v>
      </c>
      <c r="I1255" s="44">
        <f t="shared" si="16"/>
        <v>0</v>
      </c>
    </row>
    <row r="1256" spans="1:9" x14ac:dyDescent="0.2">
      <c r="A1256" s="44">
        <v>90500201</v>
      </c>
      <c r="B1256" s="44" t="s">
        <v>27</v>
      </c>
      <c r="C1256" s="44">
        <v>5</v>
      </c>
      <c r="D1256" s="44">
        <v>26</v>
      </c>
      <c r="E1256" s="44">
        <v>487</v>
      </c>
      <c r="F1256" s="44">
        <v>59</v>
      </c>
      <c r="G1256" s="44">
        <v>682</v>
      </c>
      <c r="H1256" s="44">
        <v>0</v>
      </c>
      <c r="I1256" s="44">
        <f t="shared" si="16"/>
        <v>0</v>
      </c>
    </row>
    <row r="1257" spans="1:9" x14ac:dyDescent="0.2">
      <c r="A1257" s="44">
        <v>90600201</v>
      </c>
      <c r="B1257" s="44" t="s">
        <v>27</v>
      </c>
      <c r="C1257" s="44">
        <v>6</v>
      </c>
      <c r="D1257" s="44">
        <v>26</v>
      </c>
      <c r="E1257" s="44">
        <v>547</v>
      </c>
      <c r="F1257" s="44">
        <v>59</v>
      </c>
      <c r="G1257" s="44">
        <v>765</v>
      </c>
      <c r="H1257" s="44">
        <v>0</v>
      </c>
      <c r="I1257" s="44">
        <f t="shared" si="16"/>
        <v>0</v>
      </c>
    </row>
    <row r="1258" spans="1:9" x14ac:dyDescent="0.2">
      <c r="A1258" s="44">
        <v>90700201</v>
      </c>
      <c r="B1258" s="44" t="s">
        <v>27</v>
      </c>
      <c r="C1258" s="44">
        <v>7</v>
      </c>
      <c r="D1258" s="44">
        <v>26</v>
      </c>
      <c r="E1258" s="44">
        <v>607</v>
      </c>
      <c r="F1258" s="44">
        <v>59</v>
      </c>
      <c r="G1258" s="44">
        <v>847</v>
      </c>
      <c r="H1258" s="44">
        <v>0</v>
      </c>
      <c r="I1258" s="44">
        <f t="shared" si="16"/>
        <v>0</v>
      </c>
    </row>
    <row r="1259" spans="1:9" x14ac:dyDescent="0.2">
      <c r="A1259" s="44">
        <v>90800201</v>
      </c>
      <c r="B1259" s="44" t="s">
        <v>27</v>
      </c>
      <c r="C1259" s="44">
        <v>8</v>
      </c>
      <c r="D1259" s="44">
        <v>26</v>
      </c>
      <c r="E1259" s="44">
        <v>667</v>
      </c>
      <c r="F1259" s="44">
        <v>59</v>
      </c>
      <c r="G1259" s="44">
        <v>930</v>
      </c>
      <c r="H1259" s="44">
        <v>0</v>
      </c>
      <c r="I1259" s="44">
        <f t="shared" si="16"/>
        <v>0</v>
      </c>
    </row>
    <row r="1260" spans="1:9" x14ac:dyDescent="0.2">
      <c r="A1260" s="44">
        <v>90900201</v>
      </c>
      <c r="B1260" s="44" t="s">
        <v>27</v>
      </c>
      <c r="C1260" s="44">
        <v>9</v>
      </c>
      <c r="D1260" s="44">
        <v>26</v>
      </c>
      <c r="E1260" s="44">
        <v>727</v>
      </c>
      <c r="F1260" s="44">
        <v>59</v>
      </c>
      <c r="G1260" s="44">
        <v>1012</v>
      </c>
      <c r="H1260" s="44">
        <v>0</v>
      </c>
      <c r="I1260" s="44">
        <f t="shared" si="16"/>
        <v>0</v>
      </c>
    </row>
    <row r="1261" spans="1:9" x14ac:dyDescent="0.2">
      <c r="A1261" s="44">
        <v>91000201</v>
      </c>
      <c r="B1261" s="44" t="s">
        <v>27</v>
      </c>
      <c r="C1261" s="44">
        <v>10</v>
      </c>
      <c r="D1261" s="44">
        <v>26</v>
      </c>
      <c r="E1261" s="44">
        <v>787</v>
      </c>
      <c r="F1261" s="44">
        <v>59</v>
      </c>
      <c r="G1261" s="44">
        <v>1095</v>
      </c>
      <c r="H1261" s="44">
        <v>0</v>
      </c>
      <c r="I1261" s="44">
        <f t="shared" si="16"/>
        <v>0</v>
      </c>
    </row>
    <row r="1262" spans="1:9" x14ac:dyDescent="0.2">
      <c r="A1262" s="44">
        <v>91100201</v>
      </c>
      <c r="B1262" s="44" t="s">
        <v>27</v>
      </c>
      <c r="C1262" s="44">
        <v>11</v>
      </c>
      <c r="D1262" s="44">
        <v>26</v>
      </c>
      <c r="E1262" s="44">
        <v>847</v>
      </c>
      <c r="F1262" s="44">
        <v>59</v>
      </c>
      <c r="G1262" s="44">
        <v>1177</v>
      </c>
      <c r="H1262" s="44">
        <v>0</v>
      </c>
      <c r="I1262" s="44">
        <f t="shared" si="16"/>
        <v>0</v>
      </c>
    </row>
    <row r="1263" spans="1:9" x14ac:dyDescent="0.2">
      <c r="A1263" s="44">
        <v>91200201</v>
      </c>
      <c r="B1263" s="44" t="s">
        <v>27</v>
      </c>
      <c r="C1263" s="44">
        <v>12</v>
      </c>
      <c r="D1263" s="44">
        <v>26</v>
      </c>
      <c r="E1263" s="44">
        <v>907</v>
      </c>
      <c r="F1263" s="44">
        <v>59</v>
      </c>
      <c r="G1263" s="44">
        <v>1260</v>
      </c>
      <c r="H1263" s="44">
        <v>0</v>
      </c>
      <c r="I1263" s="44">
        <f t="shared" si="16"/>
        <v>0</v>
      </c>
    </row>
    <row r="1264" spans="1:9" x14ac:dyDescent="0.2">
      <c r="A1264" s="44">
        <v>91300201</v>
      </c>
      <c r="B1264" s="44" t="s">
        <v>27</v>
      </c>
      <c r="C1264" s="44">
        <v>13</v>
      </c>
      <c r="D1264" s="44">
        <v>26</v>
      </c>
      <c r="E1264" s="44">
        <v>967</v>
      </c>
      <c r="F1264" s="44">
        <v>59</v>
      </c>
      <c r="G1264" s="44">
        <v>1342</v>
      </c>
      <c r="H1264" s="44">
        <v>0</v>
      </c>
      <c r="I1264" s="44">
        <f t="shared" si="16"/>
        <v>0</v>
      </c>
    </row>
    <row r="1265" spans="1:9" x14ac:dyDescent="0.2">
      <c r="A1265" s="44">
        <v>91400201</v>
      </c>
      <c r="B1265" s="44" t="s">
        <v>27</v>
      </c>
      <c r="C1265" s="44">
        <v>14</v>
      </c>
      <c r="D1265" s="44">
        <v>26</v>
      </c>
      <c r="E1265" s="44">
        <v>1027</v>
      </c>
      <c r="F1265" s="44">
        <v>59</v>
      </c>
      <c r="G1265" s="44">
        <v>1425</v>
      </c>
      <c r="H1265" s="44">
        <v>0</v>
      </c>
      <c r="I1265" s="44">
        <f t="shared" si="16"/>
        <v>0</v>
      </c>
    </row>
    <row r="1266" spans="1:9" x14ac:dyDescent="0.2">
      <c r="A1266" s="44">
        <v>91500201</v>
      </c>
      <c r="B1266" s="44" t="s">
        <v>27</v>
      </c>
      <c r="C1266" s="44">
        <v>15</v>
      </c>
      <c r="D1266" s="44">
        <v>26</v>
      </c>
      <c r="E1266" s="44">
        <v>1087</v>
      </c>
      <c r="F1266" s="44">
        <v>59</v>
      </c>
      <c r="G1266" s="44">
        <v>1507</v>
      </c>
      <c r="H1266" s="44">
        <v>0</v>
      </c>
      <c r="I1266" s="44">
        <f t="shared" si="16"/>
        <v>0</v>
      </c>
    </row>
    <row r="1267" spans="1:9" x14ac:dyDescent="0.2">
      <c r="A1267" s="44">
        <v>91600201</v>
      </c>
      <c r="B1267" s="44" t="s">
        <v>27</v>
      </c>
      <c r="C1267" s="44">
        <v>16</v>
      </c>
      <c r="D1267" s="44">
        <v>26</v>
      </c>
      <c r="E1267" s="44">
        <v>1147</v>
      </c>
      <c r="F1267" s="44">
        <v>59</v>
      </c>
      <c r="G1267" s="44">
        <v>1590</v>
      </c>
      <c r="H1267" s="44">
        <v>0</v>
      </c>
      <c r="I1267" s="44">
        <f t="shared" si="16"/>
        <v>0</v>
      </c>
    </row>
    <row r="1268" spans="1:9" x14ac:dyDescent="0.2">
      <c r="A1268" s="44">
        <v>91700201</v>
      </c>
      <c r="B1268" s="44" t="s">
        <v>27</v>
      </c>
      <c r="C1268" s="44">
        <v>17</v>
      </c>
      <c r="D1268" s="44">
        <v>26</v>
      </c>
      <c r="E1268" s="44">
        <v>1207</v>
      </c>
      <c r="F1268" s="44">
        <v>59</v>
      </c>
      <c r="G1268" s="44">
        <v>1672</v>
      </c>
      <c r="H1268" s="44">
        <v>0</v>
      </c>
      <c r="I1268" s="44">
        <f t="shared" si="16"/>
        <v>0</v>
      </c>
    </row>
    <row r="1269" spans="1:9" x14ac:dyDescent="0.2">
      <c r="A1269" s="44">
        <v>91800201</v>
      </c>
      <c r="B1269" s="44" t="s">
        <v>27</v>
      </c>
      <c r="C1269" s="44">
        <v>18</v>
      </c>
      <c r="D1269" s="44">
        <v>26</v>
      </c>
      <c r="E1269" s="44">
        <v>1267</v>
      </c>
      <c r="F1269" s="44">
        <v>59</v>
      </c>
      <c r="G1269" s="44">
        <v>1755</v>
      </c>
      <c r="H1269" s="44">
        <v>0</v>
      </c>
      <c r="I1269" s="44">
        <f t="shared" si="16"/>
        <v>0</v>
      </c>
    </row>
    <row r="1270" spans="1:9" x14ac:dyDescent="0.2">
      <c r="A1270" s="44">
        <v>91900201</v>
      </c>
      <c r="B1270" s="44" t="s">
        <v>27</v>
      </c>
      <c r="C1270" s="44">
        <v>19</v>
      </c>
      <c r="D1270" s="44">
        <v>26</v>
      </c>
      <c r="E1270" s="44">
        <v>1327</v>
      </c>
      <c r="F1270" s="44">
        <v>59</v>
      </c>
      <c r="G1270" s="44">
        <v>1837</v>
      </c>
      <c r="H1270" s="44">
        <v>0</v>
      </c>
      <c r="I1270" s="44">
        <f t="shared" si="16"/>
        <v>0</v>
      </c>
    </row>
    <row r="1271" spans="1:9" x14ac:dyDescent="0.2">
      <c r="A1271" s="44">
        <v>92000201</v>
      </c>
      <c r="B1271" s="44" t="s">
        <v>27</v>
      </c>
      <c r="C1271" s="44">
        <v>20</v>
      </c>
      <c r="D1271" s="44">
        <v>26</v>
      </c>
      <c r="E1271" s="44">
        <v>1387</v>
      </c>
      <c r="F1271" s="44">
        <v>59</v>
      </c>
      <c r="G1271" s="44">
        <v>1920</v>
      </c>
      <c r="H1271" s="44">
        <v>0</v>
      </c>
      <c r="I1271" s="44">
        <f t="shared" si="16"/>
        <v>0</v>
      </c>
    </row>
    <row r="1272" spans="1:9" x14ac:dyDescent="0.2">
      <c r="A1272" s="44">
        <v>92100201</v>
      </c>
      <c r="B1272" s="44" t="s">
        <v>27</v>
      </c>
      <c r="C1272" s="44">
        <v>21</v>
      </c>
      <c r="D1272" s="44">
        <v>26</v>
      </c>
      <c r="E1272" s="44">
        <v>1447</v>
      </c>
      <c r="F1272" s="44">
        <v>59</v>
      </c>
      <c r="G1272" s="44">
        <v>2002</v>
      </c>
      <c r="H1272" s="44">
        <v>0</v>
      </c>
      <c r="I1272" s="44">
        <f t="shared" si="16"/>
        <v>0</v>
      </c>
    </row>
    <row r="1273" spans="1:9" x14ac:dyDescent="0.2">
      <c r="A1273" s="44">
        <v>92200201</v>
      </c>
      <c r="B1273" s="44" t="s">
        <v>27</v>
      </c>
      <c r="C1273" s="44">
        <v>22</v>
      </c>
      <c r="D1273" s="44">
        <v>26</v>
      </c>
      <c r="E1273" s="44">
        <v>1507</v>
      </c>
      <c r="F1273" s="44">
        <v>59</v>
      </c>
      <c r="G1273" s="44">
        <v>2085</v>
      </c>
      <c r="H1273" s="44">
        <v>0</v>
      </c>
      <c r="I1273" s="44">
        <f t="shared" si="16"/>
        <v>0</v>
      </c>
    </row>
    <row r="1274" spans="1:9" x14ac:dyDescent="0.2">
      <c r="A1274" s="44">
        <v>92300201</v>
      </c>
      <c r="B1274" s="44" t="s">
        <v>27</v>
      </c>
      <c r="C1274" s="44">
        <v>23</v>
      </c>
      <c r="D1274" s="44">
        <v>26</v>
      </c>
      <c r="E1274" s="44">
        <v>1567</v>
      </c>
      <c r="F1274" s="44">
        <v>59</v>
      </c>
      <c r="G1274" s="44">
        <v>2167</v>
      </c>
      <c r="H1274" s="44">
        <v>0</v>
      </c>
      <c r="I1274" s="44">
        <f t="shared" si="16"/>
        <v>0</v>
      </c>
    </row>
    <row r="1275" spans="1:9" x14ac:dyDescent="0.2">
      <c r="A1275" s="44">
        <v>92400201</v>
      </c>
      <c r="B1275" s="44" t="s">
        <v>27</v>
      </c>
      <c r="C1275" s="44">
        <v>24</v>
      </c>
      <c r="D1275" s="44">
        <v>26</v>
      </c>
      <c r="E1275" s="44">
        <v>1627</v>
      </c>
      <c r="F1275" s="44">
        <v>59</v>
      </c>
      <c r="G1275" s="44">
        <v>2250</v>
      </c>
      <c r="H1275" s="44">
        <v>0</v>
      </c>
      <c r="I1275" s="44">
        <f t="shared" si="16"/>
        <v>0</v>
      </c>
    </row>
    <row r="1276" spans="1:9" x14ac:dyDescent="0.2">
      <c r="A1276" s="44">
        <v>92500201</v>
      </c>
      <c r="B1276" s="44" t="s">
        <v>27</v>
      </c>
      <c r="C1276" s="44">
        <v>25</v>
      </c>
      <c r="D1276" s="44">
        <v>26</v>
      </c>
      <c r="E1276" s="44">
        <v>1687</v>
      </c>
      <c r="F1276" s="44">
        <v>59</v>
      </c>
      <c r="G1276" s="44">
        <v>2332</v>
      </c>
      <c r="H1276" s="44">
        <v>0</v>
      </c>
      <c r="I1276" s="44">
        <f t="shared" si="16"/>
        <v>0</v>
      </c>
    </row>
    <row r="1277" spans="1:9" x14ac:dyDescent="0.2">
      <c r="A1277" s="44">
        <v>92600201</v>
      </c>
      <c r="B1277" s="44" t="s">
        <v>27</v>
      </c>
      <c r="C1277" s="44">
        <v>26</v>
      </c>
      <c r="D1277" s="44">
        <v>26</v>
      </c>
      <c r="E1277" s="44">
        <v>1747</v>
      </c>
      <c r="F1277" s="44">
        <v>59</v>
      </c>
      <c r="G1277" s="44">
        <v>2415</v>
      </c>
      <c r="H1277" s="44">
        <v>0</v>
      </c>
      <c r="I1277" s="44">
        <f t="shared" si="16"/>
        <v>0</v>
      </c>
    </row>
    <row r="1278" spans="1:9" x14ac:dyDescent="0.2">
      <c r="A1278" s="44">
        <v>92700201</v>
      </c>
      <c r="B1278" s="44" t="s">
        <v>27</v>
      </c>
      <c r="C1278" s="44">
        <v>27</v>
      </c>
      <c r="D1278" s="44">
        <v>26</v>
      </c>
      <c r="E1278" s="44">
        <v>1807</v>
      </c>
      <c r="F1278" s="44">
        <v>59</v>
      </c>
      <c r="G1278" s="44">
        <v>2497</v>
      </c>
      <c r="H1278" s="44">
        <v>0</v>
      </c>
      <c r="I1278" s="44">
        <f t="shared" si="16"/>
        <v>0</v>
      </c>
    </row>
    <row r="1279" spans="1:9" x14ac:dyDescent="0.2">
      <c r="A1279" s="44">
        <v>92800201</v>
      </c>
      <c r="B1279" s="44" t="s">
        <v>27</v>
      </c>
      <c r="C1279" s="44">
        <v>28</v>
      </c>
      <c r="D1279" s="44">
        <v>26</v>
      </c>
      <c r="E1279" s="44">
        <v>1867</v>
      </c>
      <c r="F1279" s="44">
        <v>59</v>
      </c>
      <c r="G1279" s="44">
        <v>2580</v>
      </c>
      <c r="H1279" s="44">
        <v>0</v>
      </c>
      <c r="I1279" s="44">
        <f t="shared" si="16"/>
        <v>0</v>
      </c>
    </row>
    <row r="1280" spans="1:9" x14ac:dyDescent="0.2">
      <c r="A1280" s="44">
        <v>92900201</v>
      </c>
      <c r="B1280" s="44" t="s">
        <v>27</v>
      </c>
      <c r="C1280" s="44">
        <v>29</v>
      </c>
      <c r="D1280" s="44">
        <v>26</v>
      </c>
      <c r="E1280" s="44">
        <v>1927</v>
      </c>
      <c r="F1280" s="44">
        <v>59</v>
      </c>
      <c r="G1280" s="44">
        <v>2662</v>
      </c>
      <c r="H1280" s="44">
        <v>0</v>
      </c>
      <c r="I1280" s="44">
        <f t="shared" si="16"/>
        <v>0</v>
      </c>
    </row>
    <row r="1281" spans="1:9" x14ac:dyDescent="0.2">
      <c r="A1281" s="44">
        <v>93000201</v>
      </c>
      <c r="B1281" s="44" t="s">
        <v>27</v>
      </c>
      <c r="C1281" s="44">
        <v>30</v>
      </c>
      <c r="D1281" s="44">
        <v>26</v>
      </c>
      <c r="E1281" s="44">
        <v>1987</v>
      </c>
      <c r="F1281" s="44">
        <v>59</v>
      </c>
      <c r="G1281" s="44">
        <v>2745</v>
      </c>
      <c r="H1281" s="44">
        <v>0</v>
      </c>
      <c r="I1281" s="44">
        <f t="shared" si="16"/>
        <v>0</v>
      </c>
    </row>
    <row r="1282" spans="1:9" x14ac:dyDescent="0.2">
      <c r="A1282" s="44">
        <v>93100201</v>
      </c>
      <c r="B1282" s="44" t="s">
        <v>27</v>
      </c>
      <c r="C1282" s="44">
        <v>31</v>
      </c>
      <c r="D1282" s="44">
        <v>26</v>
      </c>
      <c r="E1282" s="44">
        <v>2047</v>
      </c>
      <c r="F1282" s="44">
        <v>59</v>
      </c>
      <c r="G1282" s="44">
        <v>2827</v>
      </c>
      <c r="H1282" s="44">
        <v>0</v>
      </c>
      <c r="I1282" s="44">
        <f t="shared" si="16"/>
        <v>0</v>
      </c>
    </row>
    <row r="1283" spans="1:9" x14ac:dyDescent="0.2">
      <c r="A1283" s="44">
        <v>93200201</v>
      </c>
      <c r="B1283" s="44" t="s">
        <v>27</v>
      </c>
      <c r="C1283" s="44">
        <v>32</v>
      </c>
      <c r="D1283" s="44">
        <v>26</v>
      </c>
      <c r="E1283" s="44">
        <v>2107</v>
      </c>
      <c r="F1283" s="44">
        <v>59</v>
      </c>
      <c r="G1283" s="44">
        <v>2910</v>
      </c>
      <c r="H1283" s="44">
        <v>0</v>
      </c>
      <c r="I1283" s="44">
        <f t="shared" si="16"/>
        <v>0</v>
      </c>
    </row>
    <row r="1284" spans="1:9" x14ac:dyDescent="0.2">
      <c r="A1284" s="44">
        <v>93300201</v>
      </c>
      <c r="B1284" s="44" t="s">
        <v>27</v>
      </c>
      <c r="C1284" s="44">
        <v>33</v>
      </c>
      <c r="D1284" s="44">
        <v>26</v>
      </c>
      <c r="E1284" s="44">
        <v>2167</v>
      </c>
      <c r="F1284" s="44">
        <v>59</v>
      </c>
      <c r="G1284" s="44">
        <v>2992</v>
      </c>
      <c r="H1284" s="44">
        <v>0</v>
      </c>
      <c r="I1284" s="44">
        <f t="shared" si="16"/>
        <v>0</v>
      </c>
    </row>
    <row r="1285" spans="1:9" x14ac:dyDescent="0.2">
      <c r="A1285" s="44">
        <v>93400201</v>
      </c>
      <c r="B1285" s="44" t="s">
        <v>27</v>
      </c>
      <c r="C1285" s="44">
        <v>34</v>
      </c>
      <c r="D1285" s="44">
        <v>26</v>
      </c>
      <c r="E1285" s="44">
        <v>2227</v>
      </c>
      <c r="F1285" s="44">
        <v>59</v>
      </c>
      <c r="G1285" s="44">
        <v>3075</v>
      </c>
      <c r="H1285" s="44">
        <v>0</v>
      </c>
      <c r="I1285" s="44">
        <f t="shared" si="16"/>
        <v>0</v>
      </c>
    </row>
    <row r="1286" spans="1:9" x14ac:dyDescent="0.2">
      <c r="A1286" s="44">
        <v>93500201</v>
      </c>
      <c r="B1286" s="44" t="s">
        <v>27</v>
      </c>
      <c r="C1286" s="44">
        <v>35</v>
      </c>
      <c r="D1286" s="44">
        <v>26</v>
      </c>
      <c r="E1286" s="44">
        <v>2287</v>
      </c>
      <c r="F1286" s="44">
        <v>59</v>
      </c>
      <c r="G1286" s="44">
        <v>3157</v>
      </c>
      <c r="H1286" s="44">
        <v>0</v>
      </c>
      <c r="I1286" s="44">
        <f t="shared" si="16"/>
        <v>0</v>
      </c>
    </row>
    <row r="1287" spans="1:9" x14ac:dyDescent="0.2">
      <c r="A1287" s="44">
        <v>93600201</v>
      </c>
      <c r="B1287" s="44" t="s">
        <v>27</v>
      </c>
      <c r="C1287" s="44">
        <v>36</v>
      </c>
      <c r="D1287" s="44">
        <v>26</v>
      </c>
      <c r="E1287" s="44">
        <v>2347</v>
      </c>
      <c r="F1287" s="44">
        <v>59</v>
      </c>
      <c r="G1287" s="44">
        <v>3240</v>
      </c>
      <c r="H1287" s="44">
        <v>0</v>
      </c>
      <c r="I1287" s="44">
        <f t="shared" si="16"/>
        <v>0</v>
      </c>
    </row>
    <row r="1288" spans="1:9" x14ac:dyDescent="0.2">
      <c r="A1288" s="44">
        <v>93700201</v>
      </c>
      <c r="B1288" s="44" t="s">
        <v>27</v>
      </c>
      <c r="C1288" s="44">
        <v>37</v>
      </c>
      <c r="D1288" s="44">
        <v>26</v>
      </c>
      <c r="E1288" s="44">
        <v>2407</v>
      </c>
      <c r="F1288" s="44">
        <v>59</v>
      </c>
      <c r="G1288" s="44">
        <v>3322</v>
      </c>
      <c r="H1288" s="44">
        <v>0</v>
      </c>
      <c r="I1288" s="44">
        <f t="shared" si="16"/>
        <v>0</v>
      </c>
    </row>
    <row r="1289" spans="1:9" x14ac:dyDescent="0.2">
      <c r="A1289" s="44">
        <v>93800201</v>
      </c>
      <c r="B1289" s="44" t="s">
        <v>27</v>
      </c>
      <c r="C1289" s="44">
        <v>38</v>
      </c>
      <c r="D1289" s="44">
        <v>26</v>
      </c>
      <c r="E1289" s="44">
        <v>2467</v>
      </c>
      <c r="F1289" s="44">
        <v>59</v>
      </c>
      <c r="G1289" s="44">
        <v>3405</v>
      </c>
      <c r="H1289" s="44">
        <v>0</v>
      </c>
      <c r="I1289" s="44">
        <f t="shared" si="16"/>
        <v>0</v>
      </c>
    </row>
    <row r="1290" spans="1:9" x14ac:dyDescent="0.2">
      <c r="A1290" s="44">
        <v>93900201</v>
      </c>
      <c r="B1290" s="44" t="s">
        <v>27</v>
      </c>
      <c r="C1290" s="44">
        <v>39</v>
      </c>
      <c r="D1290" s="44">
        <v>26</v>
      </c>
      <c r="E1290" s="44">
        <v>2527</v>
      </c>
      <c r="F1290" s="44">
        <v>59</v>
      </c>
      <c r="G1290" s="44">
        <v>3487</v>
      </c>
      <c r="H1290" s="44">
        <v>0</v>
      </c>
      <c r="I1290" s="44">
        <f t="shared" si="16"/>
        <v>0</v>
      </c>
    </row>
    <row r="1291" spans="1:9" x14ac:dyDescent="0.2">
      <c r="A1291" s="44">
        <v>94000201</v>
      </c>
      <c r="B1291" s="44" t="s">
        <v>27</v>
      </c>
      <c r="C1291" s="44">
        <v>40</v>
      </c>
      <c r="D1291" s="44">
        <v>26</v>
      </c>
      <c r="E1291" s="44">
        <v>2587</v>
      </c>
      <c r="F1291" s="44">
        <v>59</v>
      </c>
      <c r="G1291" s="44">
        <v>3570</v>
      </c>
      <c r="H1291" s="44">
        <v>0</v>
      </c>
      <c r="I1291" s="44">
        <f t="shared" si="16"/>
        <v>0</v>
      </c>
    </row>
    <row r="1292" spans="1:9" x14ac:dyDescent="0.2">
      <c r="A1292" s="44">
        <v>94100201</v>
      </c>
      <c r="B1292" s="44" t="s">
        <v>27</v>
      </c>
      <c r="C1292" s="44">
        <v>41</v>
      </c>
      <c r="D1292" s="44">
        <v>26</v>
      </c>
      <c r="E1292" s="44">
        <v>2647</v>
      </c>
      <c r="F1292" s="44">
        <v>59</v>
      </c>
      <c r="G1292" s="44">
        <v>3652</v>
      </c>
      <c r="H1292" s="44">
        <v>0</v>
      </c>
      <c r="I1292" s="44">
        <f t="shared" si="16"/>
        <v>0</v>
      </c>
    </row>
    <row r="1293" spans="1:9" x14ac:dyDescent="0.2">
      <c r="A1293" s="44">
        <v>94200201</v>
      </c>
      <c r="B1293" s="44" t="s">
        <v>27</v>
      </c>
      <c r="C1293" s="44">
        <v>42</v>
      </c>
      <c r="D1293" s="44">
        <v>26</v>
      </c>
      <c r="E1293" s="44">
        <v>2707</v>
      </c>
      <c r="F1293" s="44">
        <v>59</v>
      </c>
      <c r="G1293" s="44">
        <v>3735</v>
      </c>
      <c r="H1293" s="44">
        <v>0</v>
      </c>
      <c r="I1293" s="44">
        <f t="shared" si="16"/>
        <v>0</v>
      </c>
    </row>
    <row r="1294" spans="1:9" x14ac:dyDescent="0.2">
      <c r="A1294" s="44">
        <v>94300201</v>
      </c>
      <c r="B1294" s="44" t="s">
        <v>27</v>
      </c>
      <c r="C1294" s="44">
        <v>43</v>
      </c>
      <c r="D1294" s="44">
        <v>26</v>
      </c>
      <c r="E1294" s="44">
        <v>2767</v>
      </c>
      <c r="F1294" s="44">
        <v>59</v>
      </c>
      <c r="G1294" s="44">
        <v>3817</v>
      </c>
      <c r="H1294" s="44">
        <v>0</v>
      </c>
      <c r="I1294" s="44">
        <f t="shared" si="16"/>
        <v>0</v>
      </c>
    </row>
    <row r="1295" spans="1:9" x14ac:dyDescent="0.2">
      <c r="A1295" s="44">
        <v>94400201</v>
      </c>
      <c r="B1295" s="44" t="s">
        <v>27</v>
      </c>
      <c r="C1295" s="44">
        <v>44</v>
      </c>
      <c r="D1295" s="44">
        <v>26</v>
      </c>
      <c r="E1295" s="44">
        <v>2827</v>
      </c>
      <c r="F1295" s="44">
        <v>59</v>
      </c>
      <c r="G1295" s="44">
        <v>3900</v>
      </c>
      <c r="H1295" s="44">
        <v>0</v>
      </c>
      <c r="I1295" s="44">
        <f t="shared" si="16"/>
        <v>0</v>
      </c>
    </row>
    <row r="1296" spans="1:9" x14ac:dyDescent="0.2">
      <c r="A1296" s="44">
        <v>94500201</v>
      </c>
      <c r="B1296" s="44" t="s">
        <v>27</v>
      </c>
      <c r="C1296" s="44">
        <v>45</v>
      </c>
      <c r="D1296" s="44">
        <v>26</v>
      </c>
      <c r="E1296" s="44">
        <v>2887</v>
      </c>
      <c r="F1296" s="44">
        <v>59</v>
      </c>
      <c r="G1296" s="44">
        <v>3982</v>
      </c>
      <c r="H1296" s="44">
        <v>0</v>
      </c>
      <c r="I1296" s="44">
        <f t="shared" si="16"/>
        <v>0</v>
      </c>
    </row>
    <row r="1297" spans="1:9" x14ac:dyDescent="0.2">
      <c r="A1297" s="44">
        <v>94600201</v>
      </c>
      <c r="B1297" s="44" t="s">
        <v>27</v>
      </c>
      <c r="C1297" s="44">
        <v>46</v>
      </c>
      <c r="D1297" s="44">
        <v>26</v>
      </c>
      <c r="E1297" s="44">
        <v>2947</v>
      </c>
      <c r="F1297" s="44">
        <v>59</v>
      </c>
      <c r="G1297" s="44">
        <v>4065</v>
      </c>
      <c r="H1297" s="44">
        <v>0</v>
      </c>
      <c r="I1297" s="44">
        <f t="shared" si="16"/>
        <v>0</v>
      </c>
    </row>
    <row r="1298" spans="1:9" x14ac:dyDescent="0.2">
      <c r="A1298" s="44">
        <v>94700201</v>
      </c>
      <c r="B1298" s="44" t="s">
        <v>27</v>
      </c>
      <c r="C1298" s="44">
        <v>47</v>
      </c>
      <c r="D1298" s="44">
        <v>26</v>
      </c>
      <c r="E1298" s="44">
        <v>3007</v>
      </c>
      <c r="F1298" s="44">
        <v>59</v>
      </c>
      <c r="G1298" s="44">
        <v>4147</v>
      </c>
      <c r="H1298" s="44">
        <v>0</v>
      </c>
      <c r="I1298" s="44">
        <f t="shared" si="16"/>
        <v>0</v>
      </c>
    </row>
    <row r="1299" spans="1:9" x14ac:dyDescent="0.2">
      <c r="A1299" s="44">
        <v>94800201</v>
      </c>
      <c r="B1299" s="44" t="s">
        <v>27</v>
      </c>
      <c r="C1299" s="44">
        <v>48</v>
      </c>
      <c r="D1299" s="44">
        <v>26</v>
      </c>
      <c r="E1299" s="44">
        <v>3067</v>
      </c>
      <c r="F1299" s="44">
        <v>59</v>
      </c>
      <c r="G1299" s="44">
        <v>4230</v>
      </c>
      <c r="H1299" s="44">
        <v>0</v>
      </c>
      <c r="I1299" s="44">
        <f t="shared" si="16"/>
        <v>0</v>
      </c>
    </row>
    <row r="1300" spans="1:9" x14ac:dyDescent="0.2">
      <c r="A1300" s="44">
        <v>94900201</v>
      </c>
      <c r="B1300" s="44" t="s">
        <v>27</v>
      </c>
      <c r="C1300" s="44">
        <v>49</v>
      </c>
      <c r="D1300" s="44">
        <v>26</v>
      </c>
      <c r="E1300" s="44">
        <v>3127</v>
      </c>
      <c r="F1300" s="44">
        <v>59</v>
      </c>
      <c r="G1300" s="44">
        <v>4312</v>
      </c>
      <c r="H1300" s="44">
        <v>0</v>
      </c>
      <c r="I1300" s="44">
        <f t="shared" si="16"/>
        <v>0</v>
      </c>
    </row>
    <row r="1301" spans="1:9" x14ac:dyDescent="0.2">
      <c r="A1301" s="44">
        <v>95000201</v>
      </c>
      <c r="B1301" s="44" t="s">
        <v>27</v>
      </c>
      <c r="C1301" s="44">
        <v>50</v>
      </c>
      <c r="D1301" s="44">
        <v>26</v>
      </c>
      <c r="E1301" s="44">
        <v>3187</v>
      </c>
      <c r="F1301" s="44">
        <v>59</v>
      </c>
      <c r="G1301" s="44">
        <v>4395</v>
      </c>
      <c r="H1301" s="44">
        <v>0</v>
      </c>
      <c r="I1301" s="44">
        <f t="shared" si="16"/>
        <v>0</v>
      </c>
    </row>
    <row r="1302" spans="1:9" x14ac:dyDescent="0.2">
      <c r="A1302" s="44">
        <v>90100202</v>
      </c>
      <c r="B1302" s="44" t="s">
        <v>27</v>
      </c>
      <c r="C1302" s="44">
        <v>1</v>
      </c>
      <c r="D1302" s="44">
        <v>26</v>
      </c>
      <c r="E1302" s="44">
        <v>412</v>
      </c>
      <c r="F1302" s="44">
        <v>59</v>
      </c>
      <c r="G1302" s="44">
        <v>585</v>
      </c>
      <c r="H1302" s="44">
        <v>0</v>
      </c>
      <c r="I1302" s="44">
        <v>0</v>
      </c>
    </row>
    <row r="1303" spans="1:9" x14ac:dyDescent="0.2">
      <c r="A1303" s="44">
        <v>90200202</v>
      </c>
      <c r="B1303" s="44" t="s">
        <v>27</v>
      </c>
      <c r="C1303" s="44">
        <v>2</v>
      </c>
      <c r="D1303" s="44">
        <v>26</v>
      </c>
      <c r="E1303" s="44">
        <v>502</v>
      </c>
      <c r="F1303" s="44">
        <v>59</v>
      </c>
      <c r="G1303" s="44">
        <v>712</v>
      </c>
      <c r="H1303" s="44">
        <v>0</v>
      </c>
      <c r="I1303" s="44">
        <f t="shared" si="16"/>
        <v>0</v>
      </c>
    </row>
    <row r="1304" spans="1:9" x14ac:dyDescent="0.2">
      <c r="A1304" s="44">
        <v>90300202</v>
      </c>
      <c r="B1304" s="44" t="s">
        <v>27</v>
      </c>
      <c r="C1304" s="44">
        <v>3</v>
      </c>
      <c r="D1304" s="44">
        <v>26</v>
      </c>
      <c r="E1304" s="44">
        <v>592</v>
      </c>
      <c r="F1304" s="44">
        <v>59</v>
      </c>
      <c r="G1304" s="44">
        <v>840</v>
      </c>
      <c r="H1304" s="44">
        <v>0</v>
      </c>
      <c r="I1304" s="44">
        <f t="shared" si="16"/>
        <v>0</v>
      </c>
    </row>
    <row r="1305" spans="1:9" x14ac:dyDescent="0.2">
      <c r="A1305" s="44">
        <v>90400202</v>
      </c>
      <c r="B1305" s="44" t="s">
        <v>27</v>
      </c>
      <c r="C1305" s="44">
        <v>4</v>
      </c>
      <c r="D1305" s="44">
        <v>26</v>
      </c>
      <c r="E1305" s="44">
        <v>682</v>
      </c>
      <c r="F1305" s="44">
        <v>59</v>
      </c>
      <c r="G1305" s="44">
        <v>967</v>
      </c>
      <c r="H1305" s="44">
        <v>0</v>
      </c>
      <c r="I1305" s="44">
        <f t="shared" si="16"/>
        <v>0</v>
      </c>
    </row>
    <row r="1306" spans="1:9" x14ac:dyDescent="0.2">
      <c r="A1306" s="44">
        <v>90500202</v>
      </c>
      <c r="B1306" s="44" t="s">
        <v>27</v>
      </c>
      <c r="C1306" s="44">
        <v>5</v>
      </c>
      <c r="D1306" s="44">
        <v>26</v>
      </c>
      <c r="E1306" s="44">
        <v>772</v>
      </c>
      <c r="F1306" s="44">
        <v>59</v>
      </c>
      <c r="G1306" s="44">
        <v>1095</v>
      </c>
      <c r="H1306" s="44">
        <v>0</v>
      </c>
      <c r="I1306" s="44">
        <f t="shared" si="16"/>
        <v>0</v>
      </c>
    </row>
    <row r="1307" spans="1:9" x14ac:dyDescent="0.2">
      <c r="A1307" s="44">
        <v>90600202</v>
      </c>
      <c r="B1307" s="44" t="s">
        <v>27</v>
      </c>
      <c r="C1307" s="44">
        <v>6</v>
      </c>
      <c r="D1307" s="44">
        <v>26</v>
      </c>
      <c r="E1307" s="44">
        <v>862</v>
      </c>
      <c r="F1307" s="44">
        <v>59</v>
      </c>
      <c r="G1307" s="44">
        <v>1222</v>
      </c>
      <c r="H1307" s="44">
        <v>0</v>
      </c>
      <c r="I1307" s="44">
        <f t="shared" si="16"/>
        <v>0</v>
      </c>
    </row>
    <row r="1308" spans="1:9" x14ac:dyDescent="0.2">
      <c r="A1308" s="44">
        <v>90700202</v>
      </c>
      <c r="B1308" s="44" t="s">
        <v>27</v>
      </c>
      <c r="C1308" s="44">
        <v>7</v>
      </c>
      <c r="D1308" s="44">
        <v>26</v>
      </c>
      <c r="E1308" s="44">
        <v>952</v>
      </c>
      <c r="F1308" s="44">
        <v>59</v>
      </c>
      <c r="G1308" s="44">
        <v>1350</v>
      </c>
      <c r="H1308" s="44">
        <v>0</v>
      </c>
      <c r="I1308" s="44">
        <f t="shared" ref="I1308:I1371" si="17">H1307+I1307</f>
        <v>0</v>
      </c>
    </row>
    <row r="1309" spans="1:9" x14ac:dyDescent="0.2">
      <c r="A1309" s="44">
        <v>90800202</v>
      </c>
      <c r="B1309" s="44" t="s">
        <v>27</v>
      </c>
      <c r="C1309" s="44">
        <v>8</v>
      </c>
      <c r="D1309" s="44">
        <v>26</v>
      </c>
      <c r="E1309" s="44">
        <v>1042</v>
      </c>
      <c r="F1309" s="44">
        <v>59</v>
      </c>
      <c r="G1309" s="44">
        <v>1477</v>
      </c>
      <c r="H1309" s="44">
        <v>0</v>
      </c>
      <c r="I1309" s="44">
        <f t="shared" si="17"/>
        <v>0</v>
      </c>
    </row>
    <row r="1310" spans="1:9" x14ac:dyDescent="0.2">
      <c r="A1310" s="44">
        <v>90900202</v>
      </c>
      <c r="B1310" s="44" t="s">
        <v>27</v>
      </c>
      <c r="C1310" s="44">
        <v>9</v>
      </c>
      <c r="D1310" s="44">
        <v>26</v>
      </c>
      <c r="E1310" s="44">
        <v>1132</v>
      </c>
      <c r="F1310" s="44">
        <v>59</v>
      </c>
      <c r="G1310" s="44">
        <v>1605</v>
      </c>
      <c r="H1310" s="44">
        <v>0</v>
      </c>
      <c r="I1310" s="44">
        <f t="shared" si="17"/>
        <v>0</v>
      </c>
    </row>
    <row r="1311" spans="1:9" x14ac:dyDescent="0.2">
      <c r="A1311" s="44">
        <v>91000202</v>
      </c>
      <c r="B1311" s="44" t="s">
        <v>27</v>
      </c>
      <c r="C1311" s="44">
        <v>10</v>
      </c>
      <c r="D1311" s="44">
        <v>26</v>
      </c>
      <c r="E1311" s="44">
        <v>1222</v>
      </c>
      <c r="F1311" s="44">
        <v>59</v>
      </c>
      <c r="G1311" s="44">
        <v>1732</v>
      </c>
      <c r="H1311" s="44">
        <v>0</v>
      </c>
      <c r="I1311" s="44">
        <f t="shared" si="17"/>
        <v>0</v>
      </c>
    </row>
    <row r="1312" spans="1:9" x14ac:dyDescent="0.2">
      <c r="A1312" s="44">
        <v>91100202</v>
      </c>
      <c r="B1312" s="44" t="s">
        <v>27</v>
      </c>
      <c r="C1312" s="44">
        <v>11</v>
      </c>
      <c r="D1312" s="44">
        <v>26</v>
      </c>
      <c r="E1312" s="44">
        <v>1312</v>
      </c>
      <c r="F1312" s="44">
        <v>59</v>
      </c>
      <c r="G1312" s="44">
        <v>1860</v>
      </c>
      <c r="H1312" s="44">
        <v>0</v>
      </c>
      <c r="I1312" s="44">
        <f t="shared" si="17"/>
        <v>0</v>
      </c>
    </row>
    <row r="1313" spans="1:9" x14ac:dyDescent="0.2">
      <c r="A1313" s="44">
        <v>91200202</v>
      </c>
      <c r="B1313" s="44" t="s">
        <v>27</v>
      </c>
      <c r="C1313" s="44">
        <v>12</v>
      </c>
      <c r="D1313" s="44">
        <v>26</v>
      </c>
      <c r="E1313" s="44">
        <v>1402</v>
      </c>
      <c r="F1313" s="44">
        <v>59</v>
      </c>
      <c r="G1313" s="44">
        <v>1987</v>
      </c>
      <c r="H1313" s="44">
        <v>0</v>
      </c>
      <c r="I1313" s="44">
        <f t="shared" si="17"/>
        <v>0</v>
      </c>
    </row>
    <row r="1314" spans="1:9" x14ac:dyDescent="0.2">
      <c r="A1314" s="44">
        <v>91300202</v>
      </c>
      <c r="B1314" s="44" t="s">
        <v>27</v>
      </c>
      <c r="C1314" s="44">
        <v>13</v>
      </c>
      <c r="D1314" s="44">
        <v>26</v>
      </c>
      <c r="E1314" s="44">
        <v>1492</v>
      </c>
      <c r="F1314" s="44">
        <v>59</v>
      </c>
      <c r="G1314" s="44">
        <v>2115</v>
      </c>
      <c r="H1314" s="44">
        <v>0</v>
      </c>
      <c r="I1314" s="44">
        <f t="shared" si="17"/>
        <v>0</v>
      </c>
    </row>
    <row r="1315" spans="1:9" x14ac:dyDescent="0.2">
      <c r="A1315" s="44">
        <v>91400202</v>
      </c>
      <c r="B1315" s="44" t="s">
        <v>27</v>
      </c>
      <c r="C1315" s="44">
        <v>14</v>
      </c>
      <c r="D1315" s="44">
        <v>26</v>
      </c>
      <c r="E1315" s="44">
        <v>1582</v>
      </c>
      <c r="F1315" s="44">
        <v>59</v>
      </c>
      <c r="G1315" s="44">
        <v>2242</v>
      </c>
      <c r="H1315" s="44">
        <v>0</v>
      </c>
      <c r="I1315" s="44">
        <f t="shared" si="17"/>
        <v>0</v>
      </c>
    </row>
    <row r="1316" spans="1:9" x14ac:dyDescent="0.2">
      <c r="A1316" s="44">
        <v>91500202</v>
      </c>
      <c r="B1316" s="44" t="s">
        <v>27</v>
      </c>
      <c r="C1316" s="44">
        <v>15</v>
      </c>
      <c r="D1316" s="44">
        <v>26</v>
      </c>
      <c r="E1316" s="44">
        <v>1672</v>
      </c>
      <c r="F1316" s="44">
        <v>59</v>
      </c>
      <c r="G1316" s="44">
        <v>2370</v>
      </c>
      <c r="H1316" s="44">
        <v>0</v>
      </c>
      <c r="I1316" s="44">
        <f t="shared" si="17"/>
        <v>0</v>
      </c>
    </row>
    <row r="1317" spans="1:9" x14ac:dyDescent="0.2">
      <c r="A1317" s="44">
        <v>91600202</v>
      </c>
      <c r="B1317" s="44" t="s">
        <v>27</v>
      </c>
      <c r="C1317" s="44">
        <v>16</v>
      </c>
      <c r="D1317" s="44">
        <v>26</v>
      </c>
      <c r="E1317" s="44">
        <v>1762</v>
      </c>
      <c r="F1317" s="44">
        <v>59</v>
      </c>
      <c r="G1317" s="44">
        <v>2497</v>
      </c>
      <c r="H1317" s="44">
        <v>0</v>
      </c>
      <c r="I1317" s="44">
        <f t="shared" si="17"/>
        <v>0</v>
      </c>
    </row>
    <row r="1318" spans="1:9" x14ac:dyDescent="0.2">
      <c r="A1318" s="44">
        <v>91700202</v>
      </c>
      <c r="B1318" s="44" t="s">
        <v>27</v>
      </c>
      <c r="C1318" s="44">
        <v>17</v>
      </c>
      <c r="D1318" s="44">
        <v>26</v>
      </c>
      <c r="E1318" s="44">
        <v>1852</v>
      </c>
      <c r="F1318" s="44">
        <v>59</v>
      </c>
      <c r="G1318" s="44">
        <v>2625</v>
      </c>
      <c r="H1318" s="44">
        <v>0</v>
      </c>
      <c r="I1318" s="44">
        <f t="shared" si="17"/>
        <v>0</v>
      </c>
    </row>
    <row r="1319" spans="1:9" x14ac:dyDescent="0.2">
      <c r="A1319" s="44">
        <v>91800202</v>
      </c>
      <c r="B1319" s="44" t="s">
        <v>27</v>
      </c>
      <c r="C1319" s="44">
        <v>18</v>
      </c>
      <c r="D1319" s="44">
        <v>26</v>
      </c>
      <c r="E1319" s="44">
        <v>1942</v>
      </c>
      <c r="F1319" s="44">
        <v>59</v>
      </c>
      <c r="G1319" s="44">
        <v>2752</v>
      </c>
      <c r="H1319" s="44">
        <v>0</v>
      </c>
      <c r="I1319" s="44">
        <f t="shared" si="17"/>
        <v>0</v>
      </c>
    </row>
    <row r="1320" spans="1:9" x14ac:dyDescent="0.2">
      <c r="A1320" s="44">
        <v>91900202</v>
      </c>
      <c r="B1320" s="44" t="s">
        <v>27</v>
      </c>
      <c r="C1320" s="44">
        <v>19</v>
      </c>
      <c r="D1320" s="44">
        <v>26</v>
      </c>
      <c r="E1320" s="44">
        <v>2032</v>
      </c>
      <c r="F1320" s="44">
        <v>59</v>
      </c>
      <c r="G1320" s="44">
        <v>2880</v>
      </c>
      <c r="H1320" s="44">
        <v>0</v>
      </c>
      <c r="I1320" s="44">
        <f t="shared" si="17"/>
        <v>0</v>
      </c>
    </row>
    <row r="1321" spans="1:9" x14ac:dyDescent="0.2">
      <c r="A1321" s="44">
        <v>92000202</v>
      </c>
      <c r="B1321" s="44" t="s">
        <v>27</v>
      </c>
      <c r="C1321" s="44">
        <v>20</v>
      </c>
      <c r="D1321" s="44">
        <v>26</v>
      </c>
      <c r="E1321" s="44">
        <v>2122</v>
      </c>
      <c r="F1321" s="44">
        <v>59</v>
      </c>
      <c r="G1321" s="44">
        <v>3007</v>
      </c>
      <c r="H1321" s="44">
        <v>0</v>
      </c>
      <c r="I1321" s="44">
        <f t="shared" si="17"/>
        <v>0</v>
      </c>
    </row>
    <row r="1322" spans="1:9" x14ac:dyDescent="0.2">
      <c r="A1322" s="44">
        <v>92100202</v>
      </c>
      <c r="B1322" s="44" t="s">
        <v>27</v>
      </c>
      <c r="C1322" s="44">
        <v>21</v>
      </c>
      <c r="D1322" s="44">
        <v>26</v>
      </c>
      <c r="E1322" s="44">
        <v>2212</v>
      </c>
      <c r="F1322" s="44">
        <v>59</v>
      </c>
      <c r="G1322" s="44">
        <v>3135</v>
      </c>
      <c r="H1322" s="44">
        <v>0</v>
      </c>
      <c r="I1322" s="44">
        <f t="shared" si="17"/>
        <v>0</v>
      </c>
    </row>
    <row r="1323" spans="1:9" x14ac:dyDescent="0.2">
      <c r="A1323" s="44">
        <v>92200202</v>
      </c>
      <c r="B1323" s="44" t="s">
        <v>27</v>
      </c>
      <c r="C1323" s="44">
        <v>22</v>
      </c>
      <c r="D1323" s="44">
        <v>26</v>
      </c>
      <c r="E1323" s="44">
        <v>2302</v>
      </c>
      <c r="F1323" s="44">
        <v>59</v>
      </c>
      <c r="G1323" s="44">
        <v>3262</v>
      </c>
      <c r="H1323" s="44">
        <v>0</v>
      </c>
      <c r="I1323" s="44">
        <f t="shared" si="17"/>
        <v>0</v>
      </c>
    </row>
    <row r="1324" spans="1:9" x14ac:dyDescent="0.2">
      <c r="A1324" s="44">
        <v>92300202</v>
      </c>
      <c r="B1324" s="44" t="s">
        <v>27</v>
      </c>
      <c r="C1324" s="44">
        <v>23</v>
      </c>
      <c r="D1324" s="44">
        <v>26</v>
      </c>
      <c r="E1324" s="44">
        <v>2392</v>
      </c>
      <c r="F1324" s="44">
        <v>59</v>
      </c>
      <c r="G1324" s="44">
        <v>3390</v>
      </c>
      <c r="H1324" s="44">
        <v>0</v>
      </c>
      <c r="I1324" s="44">
        <f t="shared" si="17"/>
        <v>0</v>
      </c>
    </row>
    <row r="1325" spans="1:9" x14ac:dyDescent="0.2">
      <c r="A1325" s="44">
        <v>92400202</v>
      </c>
      <c r="B1325" s="44" t="s">
        <v>27</v>
      </c>
      <c r="C1325" s="44">
        <v>24</v>
      </c>
      <c r="D1325" s="44">
        <v>26</v>
      </c>
      <c r="E1325" s="44">
        <v>2482</v>
      </c>
      <c r="F1325" s="44">
        <v>59</v>
      </c>
      <c r="G1325" s="44">
        <v>3517</v>
      </c>
      <c r="H1325" s="44">
        <v>0</v>
      </c>
      <c r="I1325" s="44">
        <f t="shared" si="17"/>
        <v>0</v>
      </c>
    </row>
    <row r="1326" spans="1:9" x14ac:dyDescent="0.2">
      <c r="A1326" s="44">
        <v>92500202</v>
      </c>
      <c r="B1326" s="44" t="s">
        <v>27</v>
      </c>
      <c r="C1326" s="44">
        <v>25</v>
      </c>
      <c r="D1326" s="44">
        <v>26</v>
      </c>
      <c r="E1326" s="44">
        <v>2572</v>
      </c>
      <c r="F1326" s="44">
        <v>59</v>
      </c>
      <c r="G1326" s="44">
        <v>3645</v>
      </c>
      <c r="H1326" s="44">
        <v>0</v>
      </c>
      <c r="I1326" s="44">
        <f t="shared" si="17"/>
        <v>0</v>
      </c>
    </row>
    <row r="1327" spans="1:9" x14ac:dyDescent="0.2">
      <c r="A1327" s="44">
        <v>92600202</v>
      </c>
      <c r="B1327" s="44" t="s">
        <v>27</v>
      </c>
      <c r="C1327" s="44">
        <v>26</v>
      </c>
      <c r="D1327" s="44">
        <v>26</v>
      </c>
      <c r="E1327" s="44">
        <v>2662</v>
      </c>
      <c r="F1327" s="44">
        <v>59</v>
      </c>
      <c r="G1327" s="44">
        <v>3772</v>
      </c>
      <c r="H1327" s="44">
        <v>0</v>
      </c>
      <c r="I1327" s="44">
        <f t="shared" si="17"/>
        <v>0</v>
      </c>
    </row>
    <row r="1328" spans="1:9" x14ac:dyDescent="0.2">
      <c r="A1328" s="44">
        <v>92700202</v>
      </c>
      <c r="B1328" s="44" t="s">
        <v>27</v>
      </c>
      <c r="C1328" s="44">
        <v>27</v>
      </c>
      <c r="D1328" s="44">
        <v>26</v>
      </c>
      <c r="E1328" s="44">
        <v>2752</v>
      </c>
      <c r="F1328" s="44">
        <v>59</v>
      </c>
      <c r="G1328" s="44">
        <v>3900</v>
      </c>
      <c r="H1328" s="44">
        <v>0</v>
      </c>
      <c r="I1328" s="44">
        <f t="shared" si="17"/>
        <v>0</v>
      </c>
    </row>
    <row r="1329" spans="1:9" x14ac:dyDescent="0.2">
      <c r="A1329" s="44">
        <v>92800202</v>
      </c>
      <c r="B1329" s="44" t="s">
        <v>27</v>
      </c>
      <c r="C1329" s="44">
        <v>28</v>
      </c>
      <c r="D1329" s="44">
        <v>26</v>
      </c>
      <c r="E1329" s="44">
        <v>2842</v>
      </c>
      <c r="F1329" s="44">
        <v>59</v>
      </c>
      <c r="G1329" s="44">
        <v>4027</v>
      </c>
      <c r="H1329" s="44">
        <v>0</v>
      </c>
      <c r="I1329" s="44">
        <f t="shared" si="17"/>
        <v>0</v>
      </c>
    </row>
    <row r="1330" spans="1:9" x14ac:dyDescent="0.2">
      <c r="A1330" s="44">
        <v>92900202</v>
      </c>
      <c r="B1330" s="44" t="s">
        <v>27</v>
      </c>
      <c r="C1330" s="44">
        <v>29</v>
      </c>
      <c r="D1330" s="44">
        <v>26</v>
      </c>
      <c r="E1330" s="44">
        <v>2932</v>
      </c>
      <c r="F1330" s="44">
        <v>59</v>
      </c>
      <c r="G1330" s="44">
        <v>4155</v>
      </c>
      <c r="H1330" s="44">
        <v>0</v>
      </c>
      <c r="I1330" s="44">
        <f t="shared" si="17"/>
        <v>0</v>
      </c>
    </row>
    <row r="1331" spans="1:9" x14ac:dyDescent="0.2">
      <c r="A1331" s="44">
        <v>93000202</v>
      </c>
      <c r="B1331" s="44" t="s">
        <v>27</v>
      </c>
      <c r="C1331" s="44">
        <v>30</v>
      </c>
      <c r="D1331" s="44">
        <v>26</v>
      </c>
      <c r="E1331" s="44">
        <v>3022</v>
      </c>
      <c r="F1331" s="44">
        <v>59</v>
      </c>
      <c r="G1331" s="44">
        <v>4282</v>
      </c>
      <c r="H1331" s="44">
        <v>0</v>
      </c>
      <c r="I1331" s="44">
        <f t="shared" si="17"/>
        <v>0</v>
      </c>
    </row>
    <row r="1332" spans="1:9" x14ac:dyDescent="0.2">
      <c r="A1332" s="44">
        <v>93100202</v>
      </c>
      <c r="B1332" s="44" t="s">
        <v>27</v>
      </c>
      <c r="C1332" s="44">
        <v>31</v>
      </c>
      <c r="D1332" s="44">
        <v>26</v>
      </c>
      <c r="E1332" s="44">
        <v>3112</v>
      </c>
      <c r="F1332" s="44">
        <v>59</v>
      </c>
      <c r="G1332" s="44">
        <v>4410</v>
      </c>
      <c r="H1332" s="44">
        <v>0</v>
      </c>
      <c r="I1332" s="44">
        <f t="shared" si="17"/>
        <v>0</v>
      </c>
    </row>
    <row r="1333" spans="1:9" x14ac:dyDescent="0.2">
      <c r="A1333" s="44">
        <v>93200202</v>
      </c>
      <c r="B1333" s="44" t="s">
        <v>27</v>
      </c>
      <c r="C1333" s="44">
        <v>32</v>
      </c>
      <c r="D1333" s="44">
        <v>26</v>
      </c>
      <c r="E1333" s="44">
        <v>3202</v>
      </c>
      <c r="F1333" s="44">
        <v>59</v>
      </c>
      <c r="G1333" s="44">
        <v>4537</v>
      </c>
      <c r="H1333" s="44">
        <v>0</v>
      </c>
      <c r="I1333" s="44">
        <f t="shared" si="17"/>
        <v>0</v>
      </c>
    </row>
    <row r="1334" spans="1:9" x14ac:dyDescent="0.2">
      <c r="A1334" s="44">
        <v>93300202</v>
      </c>
      <c r="B1334" s="44" t="s">
        <v>27</v>
      </c>
      <c r="C1334" s="44">
        <v>33</v>
      </c>
      <c r="D1334" s="44">
        <v>26</v>
      </c>
      <c r="E1334" s="44">
        <v>3292</v>
      </c>
      <c r="F1334" s="44">
        <v>59</v>
      </c>
      <c r="G1334" s="44">
        <v>4665</v>
      </c>
      <c r="H1334" s="44">
        <v>0</v>
      </c>
      <c r="I1334" s="44">
        <f t="shared" si="17"/>
        <v>0</v>
      </c>
    </row>
    <row r="1335" spans="1:9" x14ac:dyDescent="0.2">
      <c r="A1335" s="44">
        <v>93400202</v>
      </c>
      <c r="B1335" s="44" t="s">
        <v>27</v>
      </c>
      <c r="C1335" s="44">
        <v>34</v>
      </c>
      <c r="D1335" s="44">
        <v>26</v>
      </c>
      <c r="E1335" s="44">
        <v>3382</v>
      </c>
      <c r="F1335" s="44">
        <v>59</v>
      </c>
      <c r="G1335" s="44">
        <v>4792</v>
      </c>
      <c r="H1335" s="44">
        <v>0</v>
      </c>
      <c r="I1335" s="44">
        <f t="shared" si="17"/>
        <v>0</v>
      </c>
    </row>
    <row r="1336" spans="1:9" x14ac:dyDescent="0.2">
      <c r="A1336" s="44">
        <v>93500202</v>
      </c>
      <c r="B1336" s="44" t="s">
        <v>27</v>
      </c>
      <c r="C1336" s="44">
        <v>35</v>
      </c>
      <c r="D1336" s="44">
        <v>26</v>
      </c>
      <c r="E1336" s="44">
        <v>3472</v>
      </c>
      <c r="F1336" s="44">
        <v>59</v>
      </c>
      <c r="G1336" s="44">
        <v>4920</v>
      </c>
      <c r="H1336" s="44">
        <v>0</v>
      </c>
      <c r="I1336" s="44">
        <f t="shared" si="17"/>
        <v>0</v>
      </c>
    </row>
    <row r="1337" spans="1:9" x14ac:dyDescent="0.2">
      <c r="A1337" s="44">
        <v>93600202</v>
      </c>
      <c r="B1337" s="44" t="s">
        <v>27</v>
      </c>
      <c r="C1337" s="44">
        <v>36</v>
      </c>
      <c r="D1337" s="44">
        <v>26</v>
      </c>
      <c r="E1337" s="44">
        <v>3562</v>
      </c>
      <c r="F1337" s="44">
        <v>59</v>
      </c>
      <c r="G1337" s="44">
        <v>5047</v>
      </c>
      <c r="H1337" s="44">
        <v>0</v>
      </c>
      <c r="I1337" s="44">
        <f t="shared" si="17"/>
        <v>0</v>
      </c>
    </row>
    <row r="1338" spans="1:9" x14ac:dyDescent="0.2">
      <c r="A1338" s="44">
        <v>93700202</v>
      </c>
      <c r="B1338" s="44" t="s">
        <v>27</v>
      </c>
      <c r="C1338" s="44">
        <v>37</v>
      </c>
      <c r="D1338" s="44">
        <v>26</v>
      </c>
      <c r="E1338" s="44">
        <v>3652</v>
      </c>
      <c r="F1338" s="44">
        <v>59</v>
      </c>
      <c r="G1338" s="44">
        <v>5175</v>
      </c>
      <c r="H1338" s="44">
        <v>0</v>
      </c>
      <c r="I1338" s="44">
        <f t="shared" si="17"/>
        <v>0</v>
      </c>
    </row>
    <row r="1339" spans="1:9" x14ac:dyDescent="0.2">
      <c r="A1339" s="44">
        <v>93800202</v>
      </c>
      <c r="B1339" s="44" t="s">
        <v>27</v>
      </c>
      <c r="C1339" s="44">
        <v>38</v>
      </c>
      <c r="D1339" s="44">
        <v>26</v>
      </c>
      <c r="E1339" s="44">
        <v>3742</v>
      </c>
      <c r="F1339" s="44">
        <v>59</v>
      </c>
      <c r="G1339" s="44">
        <v>5302</v>
      </c>
      <c r="H1339" s="44">
        <v>0</v>
      </c>
      <c r="I1339" s="44">
        <f t="shared" si="17"/>
        <v>0</v>
      </c>
    </row>
    <row r="1340" spans="1:9" x14ac:dyDescent="0.2">
      <c r="A1340" s="44">
        <v>93900202</v>
      </c>
      <c r="B1340" s="44" t="s">
        <v>27</v>
      </c>
      <c r="C1340" s="44">
        <v>39</v>
      </c>
      <c r="D1340" s="44">
        <v>26</v>
      </c>
      <c r="E1340" s="44">
        <v>3832</v>
      </c>
      <c r="F1340" s="44">
        <v>59</v>
      </c>
      <c r="G1340" s="44">
        <v>5430</v>
      </c>
      <c r="H1340" s="44">
        <v>0</v>
      </c>
      <c r="I1340" s="44">
        <f t="shared" si="17"/>
        <v>0</v>
      </c>
    </row>
    <row r="1341" spans="1:9" x14ac:dyDescent="0.2">
      <c r="A1341" s="44">
        <v>94000202</v>
      </c>
      <c r="B1341" s="44" t="s">
        <v>27</v>
      </c>
      <c r="C1341" s="44">
        <v>40</v>
      </c>
      <c r="D1341" s="44">
        <v>26</v>
      </c>
      <c r="E1341" s="44">
        <v>3922</v>
      </c>
      <c r="F1341" s="44">
        <v>59</v>
      </c>
      <c r="G1341" s="44">
        <v>5557</v>
      </c>
      <c r="H1341" s="44">
        <v>0</v>
      </c>
      <c r="I1341" s="44">
        <f t="shared" si="17"/>
        <v>0</v>
      </c>
    </row>
    <row r="1342" spans="1:9" x14ac:dyDescent="0.2">
      <c r="A1342" s="44">
        <v>94100202</v>
      </c>
      <c r="B1342" s="44" t="s">
        <v>27</v>
      </c>
      <c r="C1342" s="44">
        <v>41</v>
      </c>
      <c r="D1342" s="44">
        <v>26</v>
      </c>
      <c r="E1342" s="44">
        <v>4012</v>
      </c>
      <c r="F1342" s="44">
        <v>59</v>
      </c>
      <c r="G1342" s="44">
        <v>5685</v>
      </c>
      <c r="H1342" s="44">
        <v>0</v>
      </c>
      <c r="I1342" s="44">
        <f t="shared" si="17"/>
        <v>0</v>
      </c>
    </row>
    <row r="1343" spans="1:9" x14ac:dyDescent="0.2">
      <c r="A1343" s="44">
        <v>94200202</v>
      </c>
      <c r="B1343" s="44" t="s">
        <v>27</v>
      </c>
      <c r="C1343" s="44">
        <v>42</v>
      </c>
      <c r="D1343" s="44">
        <v>26</v>
      </c>
      <c r="E1343" s="44">
        <v>4102</v>
      </c>
      <c r="F1343" s="44">
        <v>59</v>
      </c>
      <c r="G1343" s="44">
        <v>5812</v>
      </c>
      <c r="H1343" s="44">
        <v>0</v>
      </c>
      <c r="I1343" s="44">
        <f t="shared" si="17"/>
        <v>0</v>
      </c>
    </row>
    <row r="1344" spans="1:9" x14ac:dyDescent="0.2">
      <c r="A1344" s="44">
        <v>94300202</v>
      </c>
      <c r="B1344" s="44" t="s">
        <v>27</v>
      </c>
      <c r="C1344" s="44">
        <v>43</v>
      </c>
      <c r="D1344" s="44">
        <v>26</v>
      </c>
      <c r="E1344" s="44">
        <v>4192</v>
      </c>
      <c r="F1344" s="44">
        <v>59</v>
      </c>
      <c r="G1344" s="44">
        <v>5940</v>
      </c>
      <c r="H1344" s="44">
        <v>0</v>
      </c>
      <c r="I1344" s="44">
        <f t="shared" si="17"/>
        <v>0</v>
      </c>
    </row>
    <row r="1345" spans="1:9" x14ac:dyDescent="0.2">
      <c r="A1345" s="44">
        <v>94400202</v>
      </c>
      <c r="B1345" s="44" t="s">
        <v>27</v>
      </c>
      <c r="C1345" s="44">
        <v>44</v>
      </c>
      <c r="D1345" s="44">
        <v>26</v>
      </c>
      <c r="E1345" s="44">
        <v>4282</v>
      </c>
      <c r="F1345" s="44">
        <v>59</v>
      </c>
      <c r="G1345" s="44">
        <v>6067</v>
      </c>
      <c r="H1345" s="44">
        <v>0</v>
      </c>
      <c r="I1345" s="44">
        <f t="shared" si="17"/>
        <v>0</v>
      </c>
    </row>
    <row r="1346" spans="1:9" x14ac:dyDescent="0.2">
      <c r="A1346" s="44">
        <v>94500202</v>
      </c>
      <c r="B1346" s="44" t="s">
        <v>27</v>
      </c>
      <c r="C1346" s="44">
        <v>45</v>
      </c>
      <c r="D1346" s="44">
        <v>26</v>
      </c>
      <c r="E1346" s="44">
        <v>4372</v>
      </c>
      <c r="F1346" s="44">
        <v>59</v>
      </c>
      <c r="G1346" s="44">
        <v>6195</v>
      </c>
      <c r="H1346" s="44">
        <v>0</v>
      </c>
      <c r="I1346" s="44">
        <f t="shared" si="17"/>
        <v>0</v>
      </c>
    </row>
    <row r="1347" spans="1:9" x14ac:dyDescent="0.2">
      <c r="A1347" s="44">
        <v>94600202</v>
      </c>
      <c r="B1347" s="44" t="s">
        <v>27</v>
      </c>
      <c r="C1347" s="44">
        <v>46</v>
      </c>
      <c r="D1347" s="44">
        <v>26</v>
      </c>
      <c r="E1347" s="44">
        <v>4462</v>
      </c>
      <c r="F1347" s="44">
        <v>59</v>
      </c>
      <c r="G1347" s="44">
        <v>6322</v>
      </c>
      <c r="H1347" s="44">
        <v>0</v>
      </c>
      <c r="I1347" s="44">
        <f t="shared" si="17"/>
        <v>0</v>
      </c>
    </row>
    <row r="1348" spans="1:9" x14ac:dyDescent="0.2">
      <c r="A1348" s="44">
        <v>94700202</v>
      </c>
      <c r="B1348" s="44" t="s">
        <v>27</v>
      </c>
      <c r="C1348" s="44">
        <v>47</v>
      </c>
      <c r="D1348" s="44">
        <v>26</v>
      </c>
      <c r="E1348" s="44">
        <v>4552</v>
      </c>
      <c r="F1348" s="44">
        <v>59</v>
      </c>
      <c r="G1348" s="44">
        <v>6450</v>
      </c>
      <c r="H1348" s="44">
        <v>0</v>
      </c>
      <c r="I1348" s="44">
        <f t="shared" si="17"/>
        <v>0</v>
      </c>
    </row>
    <row r="1349" spans="1:9" x14ac:dyDescent="0.2">
      <c r="A1349" s="44">
        <v>94800202</v>
      </c>
      <c r="B1349" s="44" t="s">
        <v>27</v>
      </c>
      <c r="C1349" s="44">
        <v>48</v>
      </c>
      <c r="D1349" s="44">
        <v>26</v>
      </c>
      <c r="E1349" s="44">
        <v>4642</v>
      </c>
      <c r="F1349" s="44">
        <v>59</v>
      </c>
      <c r="G1349" s="44">
        <v>6577</v>
      </c>
      <c r="H1349" s="44">
        <v>0</v>
      </c>
      <c r="I1349" s="44">
        <f t="shared" si="17"/>
        <v>0</v>
      </c>
    </row>
    <row r="1350" spans="1:9" x14ac:dyDescent="0.2">
      <c r="A1350" s="44">
        <v>94900202</v>
      </c>
      <c r="B1350" s="44" t="s">
        <v>27</v>
      </c>
      <c r="C1350" s="44">
        <v>49</v>
      </c>
      <c r="D1350" s="44">
        <v>26</v>
      </c>
      <c r="E1350" s="44">
        <v>4732</v>
      </c>
      <c r="F1350" s="44">
        <v>59</v>
      </c>
      <c r="G1350" s="44">
        <v>6705</v>
      </c>
      <c r="H1350" s="44">
        <v>0</v>
      </c>
      <c r="I1350" s="44">
        <f t="shared" si="17"/>
        <v>0</v>
      </c>
    </row>
    <row r="1351" spans="1:9" x14ac:dyDescent="0.2">
      <c r="A1351" s="44">
        <v>95000202</v>
      </c>
      <c r="B1351" s="44" t="s">
        <v>27</v>
      </c>
      <c r="C1351" s="44">
        <v>50</v>
      </c>
      <c r="D1351" s="44">
        <v>26</v>
      </c>
      <c r="E1351" s="44">
        <v>4822</v>
      </c>
      <c r="F1351" s="44">
        <v>59</v>
      </c>
      <c r="G1351" s="44">
        <v>6832</v>
      </c>
      <c r="H1351" s="44">
        <v>0</v>
      </c>
      <c r="I1351" s="44">
        <f t="shared" si="17"/>
        <v>0</v>
      </c>
    </row>
    <row r="1352" spans="1:9" x14ac:dyDescent="0.2">
      <c r="A1352" s="44">
        <v>90100203</v>
      </c>
      <c r="B1352" s="44" t="s">
        <v>27</v>
      </c>
      <c r="C1352" s="44">
        <v>1</v>
      </c>
      <c r="D1352" s="44">
        <v>26</v>
      </c>
      <c r="E1352" s="44">
        <v>592</v>
      </c>
      <c r="F1352" s="44">
        <v>59</v>
      </c>
      <c r="G1352" s="44">
        <v>847</v>
      </c>
      <c r="H1352" s="44">
        <v>2250</v>
      </c>
      <c r="I1352" s="44">
        <f t="shared" si="17"/>
        <v>0</v>
      </c>
    </row>
    <row r="1353" spans="1:9" x14ac:dyDescent="0.2">
      <c r="A1353" s="44">
        <v>90200203</v>
      </c>
      <c r="B1353" s="44" t="s">
        <v>27</v>
      </c>
      <c r="C1353" s="44">
        <v>2</v>
      </c>
      <c r="D1353" s="44">
        <v>26</v>
      </c>
      <c r="E1353" s="44">
        <v>712</v>
      </c>
      <c r="F1353" s="44">
        <v>59</v>
      </c>
      <c r="G1353" s="44">
        <v>1012</v>
      </c>
      <c r="H1353" s="44">
        <v>3150</v>
      </c>
      <c r="I1353" s="44">
        <f t="shared" si="17"/>
        <v>2250</v>
      </c>
    </row>
    <row r="1354" spans="1:9" x14ac:dyDescent="0.2">
      <c r="A1354" s="44">
        <v>90300203</v>
      </c>
      <c r="B1354" s="44" t="s">
        <v>27</v>
      </c>
      <c r="C1354" s="44">
        <v>3</v>
      </c>
      <c r="D1354" s="44">
        <v>26</v>
      </c>
      <c r="E1354" s="44">
        <v>832</v>
      </c>
      <c r="F1354" s="44">
        <v>59</v>
      </c>
      <c r="G1354" s="44">
        <v>1177</v>
      </c>
      <c r="H1354" s="44">
        <v>4050</v>
      </c>
      <c r="I1354" s="44">
        <f t="shared" si="17"/>
        <v>5400</v>
      </c>
    </row>
    <row r="1355" spans="1:9" x14ac:dyDescent="0.2">
      <c r="A1355" s="44">
        <v>90400203</v>
      </c>
      <c r="B1355" s="44" t="s">
        <v>27</v>
      </c>
      <c r="C1355" s="44">
        <v>4</v>
      </c>
      <c r="D1355" s="44">
        <v>26</v>
      </c>
      <c r="E1355" s="44">
        <v>952</v>
      </c>
      <c r="F1355" s="44">
        <v>59</v>
      </c>
      <c r="G1355" s="44">
        <v>1342</v>
      </c>
      <c r="H1355" s="44">
        <v>4950</v>
      </c>
      <c r="I1355" s="44">
        <f t="shared" si="17"/>
        <v>9450</v>
      </c>
    </row>
    <row r="1356" spans="1:9" x14ac:dyDescent="0.2">
      <c r="A1356" s="44">
        <v>90500203</v>
      </c>
      <c r="B1356" s="44" t="s">
        <v>27</v>
      </c>
      <c r="C1356" s="44">
        <v>5</v>
      </c>
      <c r="D1356" s="44">
        <v>26</v>
      </c>
      <c r="E1356" s="44">
        <v>1072</v>
      </c>
      <c r="F1356" s="44">
        <v>59</v>
      </c>
      <c r="G1356" s="44">
        <v>1507</v>
      </c>
      <c r="H1356" s="44">
        <v>5850</v>
      </c>
      <c r="I1356" s="44">
        <f t="shared" si="17"/>
        <v>14400</v>
      </c>
    </row>
    <row r="1357" spans="1:9" x14ac:dyDescent="0.2">
      <c r="A1357" s="44">
        <v>90600203</v>
      </c>
      <c r="B1357" s="44" t="s">
        <v>27</v>
      </c>
      <c r="C1357" s="44">
        <v>6</v>
      </c>
      <c r="D1357" s="44">
        <v>26</v>
      </c>
      <c r="E1357" s="44">
        <v>1192</v>
      </c>
      <c r="F1357" s="44">
        <v>59</v>
      </c>
      <c r="G1357" s="44">
        <v>1672</v>
      </c>
      <c r="H1357" s="44">
        <v>7350</v>
      </c>
      <c r="I1357" s="44">
        <f t="shared" si="17"/>
        <v>20250</v>
      </c>
    </row>
    <row r="1358" spans="1:9" x14ac:dyDescent="0.2">
      <c r="A1358" s="44">
        <v>90700203</v>
      </c>
      <c r="B1358" s="44" t="s">
        <v>27</v>
      </c>
      <c r="C1358" s="44">
        <v>7</v>
      </c>
      <c r="D1358" s="44">
        <v>26</v>
      </c>
      <c r="E1358" s="44">
        <v>1312</v>
      </c>
      <c r="F1358" s="44">
        <v>59</v>
      </c>
      <c r="G1358" s="44">
        <v>1837</v>
      </c>
      <c r="H1358" s="44">
        <v>8850</v>
      </c>
      <c r="I1358" s="44">
        <f t="shared" si="17"/>
        <v>27600</v>
      </c>
    </row>
    <row r="1359" spans="1:9" x14ac:dyDescent="0.2">
      <c r="A1359" s="44">
        <v>90800203</v>
      </c>
      <c r="B1359" s="44" t="s">
        <v>27</v>
      </c>
      <c r="C1359" s="44">
        <v>8</v>
      </c>
      <c r="D1359" s="44">
        <v>26</v>
      </c>
      <c r="E1359" s="44">
        <v>1432</v>
      </c>
      <c r="F1359" s="44">
        <v>59</v>
      </c>
      <c r="G1359" s="44">
        <v>2002</v>
      </c>
      <c r="H1359" s="44">
        <v>10350</v>
      </c>
      <c r="I1359" s="44">
        <f t="shared" si="17"/>
        <v>36450</v>
      </c>
    </row>
    <row r="1360" spans="1:9" x14ac:dyDescent="0.2">
      <c r="A1360" s="44">
        <v>90900203</v>
      </c>
      <c r="B1360" s="44" t="s">
        <v>27</v>
      </c>
      <c r="C1360" s="44">
        <v>9</v>
      </c>
      <c r="D1360" s="44">
        <v>26</v>
      </c>
      <c r="E1360" s="44">
        <v>1552</v>
      </c>
      <c r="F1360" s="44">
        <v>59</v>
      </c>
      <c r="G1360" s="44">
        <v>2167</v>
      </c>
      <c r="H1360" s="44">
        <v>11850</v>
      </c>
      <c r="I1360" s="44">
        <f t="shared" si="17"/>
        <v>46800</v>
      </c>
    </row>
    <row r="1361" spans="1:9" x14ac:dyDescent="0.2">
      <c r="A1361" s="44">
        <v>91000203</v>
      </c>
      <c r="B1361" s="44" t="s">
        <v>27</v>
      </c>
      <c r="C1361" s="44">
        <v>10</v>
      </c>
      <c r="D1361" s="44">
        <v>26</v>
      </c>
      <c r="E1361" s="44">
        <v>1672</v>
      </c>
      <c r="F1361" s="44">
        <v>59</v>
      </c>
      <c r="G1361" s="44">
        <v>2332</v>
      </c>
      <c r="H1361" s="44">
        <v>14250</v>
      </c>
      <c r="I1361" s="44">
        <f t="shared" si="17"/>
        <v>58650</v>
      </c>
    </row>
    <row r="1362" spans="1:9" x14ac:dyDescent="0.2">
      <c r="A1362" s="44">
        <v>91100203</v>
      </c>
      <c r="B1362" s="44" t="s">
        <v>27</v>
      </c>
      <c r="C1362" s="44">
        <v>11</v>
      </c>
      <c r="D1362" s="44">
        <v>26</v>
      </c>
      <c r="E1362" s="44">
        <v>1792</v>
      </c>
      <c r="F1362" s="44">
        <v>59</v>
      </c>
      <c r="G1362" s="44">
        <v>2497</v>
      </c>
      <c r="H1362" s="44">
        <v>16650</v>
      </c>
      <c r="I1362" s="44">
        <f t="shared" si="17"/>
        <v>72900</v>
      </c>
    </row>
    <row r="1363" spans="1:9" x14ac:dyDescent="0.2">
      <c r="A1363" s="44">
        <v>91200203</v>
      </c>
      <c r="B1363" s="44" t="s">
        <v>27</v>
      </c>
      <c r="C1363" s="44">
        <v>12</v>
      </c>
      <c r="D1363" s="44">
        <v>26</v>
      </c>
      <c r="E1363" s="44">
        <v>1912</v>
      </c>
      <c r="F1363" s="44">
        <v>59</v>
      </c>
      <c r="G1363" s="44">
        <v>2662</v>
      </c>
      <c r="H1363" s="44">
        <v>19050</v>
      </c>
      <c r="I1363" s="44">
        <f t="shared" si="17"/>
        <v>89550</v>
      </c>
    </row>
    <row r="1364" spans="1:9" x14ac:dyDescent="0.2">
      <c r="A1364" s="44">
        <v>91300203</v>
      </c>
      <c r="B1364" s="44" t="s">
        <v>27</v>
      </c>
      <c r="C1364" s="44">
        <v>13</v>
      </c>
      <c r="D1364" s="44">
        <v>26</v>
      </c>
      <c r="E1364" s="44">
        <v>2032</v>
      </c>
      <c r="F1364" s="44">
        <v>59</v>
      </c>
      <c r="G1364" s="44">
        <v>2827</v>
      </c>
      <c r="H1364" s="44">
        <v>21450</v>
      </c>
      <c r="I1364" s="44">
        <f t="shared" si="17"/>
        <v>108600</v>
      </c>
    </row>
    <row r="1365" spans="1:9" x14ac:dyDescent="0.2">
      <c r="A1365" s="44">
        <v>91400203</v>
      </c>
      <c r="B1365" s="44" t="s">
        <v>27</v>
      </c>
      <c r="C1365" s="44">
        <v>14</v>
      </c>
      <c r="D1365" s="44">
        <v>26</v>
      </c>
      <c r="E1365" s="44">
        <v>2152</v>
      </c>
      <c r="F1365" s="44">
        <v>59</v>
      </c>
      <c r="G1365" s="44">
        <v>2992</v>
      </c>
      <c r="H1365" s="44">
        <v>25050</v>
      </c>
      <c r="I1365" s="44">
        <f t="shared" si="17"/>
        <v>130050</v>
      </c>
    </row>
    <row r="1366" spans="1:9" x14ac:dyDescent="0.2">
      <c r="A1366" s="44">
        <v>91500203</v>
      </c>
      <c r="B1366" s="44" t="s">
        <v>27</v>
      </c>
      <c r="C1366" s="44">
        <v>15</v>
      </c>
      <c r="D1366" s="44">
        <v>26</v>
      </c>
      <c r="E1366" s="44">
        <v>2272</v>
      </c>
      <c r="F1366" s="44">
        <v>59</v>
      </c>
      <c r="G1366" s="44">
        <v>3157</v>
      </c>
      <c r="H1366" s="44">
        <v>28650</v>
      </c>
      <c r="I1366" s="44">
        <f t="shared" si="17"/>
        <v>155100</v>
      </c>
    </row>
    <row r="1367" spans="1:9" x14ac:dyDescent="0.2">
      <c r="A1367" s="44">
        <v>91600203</v>
      </c>
      <c r="B1367" s="44" t="s">
        <v>27</v>
      </c>
      <c r="C1367" s="44">
        <v>16</v>
      </c>
      <c r="D1367" s="44">
        <v>26</v>
      </c>
      <c r="E1367" s="44">
        <v>2392</v>
      </c>
      <c r="F1367" s="44">
        <v>59</v>
      </c>
      <c r="G1367" s="44">
        <v>3322</v>
      </c>
      <c r="H1367" s="44">
        <v>32250</v>
      </c>
      <c r="I1367" s="44">
        <f t="shared" si="17"/>
        <v>183750</v>
      </c>
    </row>
    <row r="1368" spans="1:9" x14ac:dyDescent="0.2">
      <c r="A1368" s="44">
        <v>91700203</v>
      </c>
      <c r="B1368" s="44" t="s">
        <v>27</v>
      </c>
      <c r="C1368" s="44">
        <v>17</v>
      </c>
      <c r="D1368" s="44">
        <v>26</v>
      </c>
      <c r="E1368" s="44">
        <v>2512</v>
      </c>
      <c r="F1368" s="44">
        <v>59</v>
      </c>
      <c r="G1368" s="44">
        <v>3487</v>
      </c>
      <c r="H1368" s="44">
        <v>35850</v>
      </c>
      <c r="I1368" s="44">
        <f t="shared" si="17"/>
        <v>216000</v>
      </c>
    </row>
    <row r="1369" spans="1:9" x14ac:dyDescent="0.2">
      <c r="A1369" s="44">
        <v>91800203</v>
      </c>
      <c r="B1369" s="44" t="s">
        <v>27</v>
      </c>
      <c r="C1369" s="44">
        <v>18</v>
      </c>
      <c r="D1369" s="44">
        <v>26</v>
      </c>
      <c r="E1369" s="44">
        <v>2632</v>
      </c>
      <c r="F1369" s="44">
        <v>59</v>
      </c>
      <c r="G1369" s="44">
        <v>3652</v>
      </c>
      <c r="H1369" s="44">
        <v>40950</v>
      </c>
      <c r="I1369" s="44">
        <f t="shared" si="17"/>
        <v>251850</v>
      </c>
    </row>
    <row r="1370" spans="1:9" x14ac:dyDescent="0.2">
      <c r="A1370" s="44">
        <v>91900203</v>
      </c>
      <c r="B1370" s="44" t="s">
        <v>27</v>
      </c>
      <c r="C1370" s="44">
        <v>19</v>
      </c>
      <c r="D1370" s="44">
        <v>26</v>
      </c>
      <c r="E1370" s="44">
        <v>2752</v>
      </c>
      <c r="F1370" s="44">
        <v>59</v>
      </c>
      <c r="G1370" s="44">
        <v>3817</v>
      </c>
      <c r="H1370" s="44">
        <v>46050</v>
      </c>
      <c r="I1370" s="44">
        <f t="shared" si="17"/>
        <v>292800</v>
      </c>
    </row>
    <row r="1371" spans="1:9" x14ac:dyDescent="0.2">
      <c r="A1371" s="44">
        <v>92000203</v>
      </c>
      <c r="B1371" s="44" t="s">
        <v>27</v>
      </c>
      <c r="C1371" s="44">
        <v>20</v>
      </c>
      <c r="D1371" s="44">
        <v>26</v>
      </c>
      <c r="E1371" s="44">
        <v>2872</v>
      </c>
      <c r="F1371" s="44">
        <v>59</v>
      </c>
      <c r="G1371" s="44">
        <v>3982</v>
      </c>
      <c r="H1371" s="44">
        <v>51150</v>
      </c>
      <c r="I1371" s="44">
        <f t="shared" si="17"/>
        <v>338850</v>
      </c>
    </row>
    <row r="1372" spans="1:9" x14ac:dyDescent="0.2">
      <c r="A1372" s="44">
        <v>92100203</v>
      </c>
      <c r="B1372" s="44" t="s">
        <v>27</v>
      </c>
      <c r="C1372" s="44">
        <v>21</v>
      </c>
      <c r="D1372" s="44">
        <v>26</v>
      </c>
      <c r="E1372" s="44">
        <v>2992</v>
      </c>
      <c r="F1372" s="44">
        <v>59</v>
      </c>
      <c r="G1372" s="44">
        <v>4147</v>
      </c>
      <c r="H1372" s="44">
        <v>56250</v>
      </c>
      <c r="I1372" s="44">
        <f t="shared" ref="I1372:I1435" si="18">H1371+I1371</f>
        <v>390000</v>
      </c>
    </row>
    <row r="1373" spans="1:9" x14ac:dyDescent="0.2">
      <c r="A1373" s="44">
        <v>92200203</v>
      </c>
      <c r="B1373" s="44" t="s">
        <v>27</v>
      </c>
      <c r="C1373" s="44">
        <v>22</v>
      </c>
      <c r="D1373" s="44">
        <v>26</v>
      </c>
      <c r="E1373" s="44">
        <v>3112</v>
      </c>
      <c r="F1373" s="44">
        <v>59</v>
      </c>
      <c r="G1373" s="44">
        <v>4312</v>
      </c>
      <c r="H1373" s="44">
        <v>63150</v>
      </c>
      <c r="I1373" s="44">
        <f t="shared" si="18"/>
        <v>446250</v>
      </c>
    </row>
    <row r="1374" spans="1:9" x14ac:dyDescent="0.2">
      <c r="A1374" s="44">
        <v>92300203</v>
      </c>
      <c r="B1374" s="44" t="s">
        <v>27</v>
      </c>
      <c r="C1374" s="44">
        <v>23</v>
      </c>
      <c r="D1374" s="44">
        <v>26</v>
      </c>
      <c r="E1374" s="44">
        <v>3232</v>
      </c>
      <c r="F1374" s="44">
        <v>59</v>
      </c>
      <c r="G1374" s="44">
        <v>4477</v>
      </c>
      <c r="H1374" s="44">
        <v>70050</v>
      </c>
      <c r="I1374" s="44">
        <f t="shared" si="18"/>
        <v>509400</v>
      </c>
    </row>
    <row r="1375" spans="1:9" x14ac:dyDescent="0.2">
      <c r="A1375" s="44">
        <v>92400203</v>
      </c>
      <c r="B1375" s="44" t="s">
        <v>27</v>
      </c>
      <c r="C1375" s="44">
        <v>24</v>
      </c>
      <c r="D1375" s="44">
        <v>26</v>
      </c>
      <c r="E1375" s="44">
        <v>3352</v>
      </c>
      <c r="F1375" s="44">
        <v>59</v>
      </c>
      <c r="G1375" s="44">
        <v>4642</v>
      </c>
      <c r="H1375" s="44">
        <v>76950</v>
      </c>
      <c r="I1375" s="44">
        <f t="shared" si="18"/>
        <v>579450</v>
      </c>
    </row>
    <row r="1376" spans="1:9" x14ac:dyDescent="0.2">
      <c r="A1376" s="44">
        <v>92500203</v>
      </c>
      <c r="B1376" s="44" t="s">
        <v>27</v>
      </c>
      <c r="C1376" s="44">
        <v>25</v>
      </c>
      <c r="D1376" s="44">
        <v>26</v>
      </c>
      <c r="E1376" s="44">
        <v>3472</v>
      </c>
      <c r="F1376" s="44">
        <v>59</v>
      </c>
      <c r="G1376" s="44">
        <v>4807</v>
      </c>
      <c r="H1376" s="44">
        <v>83850</v>
      </c>
      <c r="I1376" s="44">
        <f t="shared" si="18"/>
        <v>656400</v>
      </c>
    </row>
    <row r="1377" spans="1:9" x14ac:dyDescent="0.2">
      <c r="A1377" s="44">
        <v>92600203</v>
      </c>
      <c r="B1377" s="44" t="s">
        <v>27</v>
      </c>
      <c r="C1377" s="44">
        <v>26</v>
      </c>
      <c r="D1377" s="44">
        <v>26</v>
      </c>
      <c r="E1377" s="44">
        <v>3592</v>
      </c>
      <c r="F1377" s="44">
        <v>59</v>
      </c>
      <c r="G1377" s="44">
        <v>4972</v>
      </c>
      <c r="H1377" s="44">
        <v>92850</v>
      </c>
      <c r="I1377" s="44">
        <f t="shared" si="18"/>
        <v>740250</v>
      </c>
    </row>
    <row r="1378" spans="1:9" x14ac:dyDescent="0.2">
      <c r="A1378" s="44">
        <v>92700203</v>
      </c>
      <c r="B1378" s="44" t="s">
        <v>27</v>
      </c>
      <c r="C1378" s="44">
        <v>27</v>
      </c>
      <c r="D1378" s="44">
        <v>26</v>
      </c>
      <c r="E1378" s="44">
        <v>3712</v>
      </c>
      <c r="F1378" s="44">
        <v>59</v>
      </c>
      <c r="G1378" s="44">
        <v>5137</v>
      </c>
      <c r="H1378" s="44">
        <v>101850</v>
      </c>
      <c r="I1378" s="44">
        <f t="shared" si="18"/>
        <v>833100</v>
      </c>
    </row>
    <row r="1379" spans="1:9" x14ac:dyDescent="0.2">
      <c r="A1379" s="44">
        <v>92800203</v>
      </c>
      <c r="B1379" s="44" t="s">
        <v>27</v>
      </c>
      <c r="C1379" s="44">
        <v>28</v>
      </c>
      <c r="D1379" s="44">
        <v>26</v>
      </c>
      <c r="E1379" s="44">
        <v>3832</v>
      </c>
      <c r="F1379" s="44">
        <v>59</v>
      </c>
      <c r="G1379" s="44">
        <v>5302</v>
      </c>
      <c r="H1379" s="44">
        <v>110850</v>
      </c>
      <c r="I1379" s="44">
        <f t="shared" si="18"/>
        <v>934950</v>
      </c>
    </row>
    <row r="1380" spans="1:9" x14ac:dyDescent="0.2">
      <c r="A1380" s="44">
        <v>92900203</v>
      </c>
      <c r="B1380" s="44" t="s">
        <v>27</v>
      </c>
      <c r="C1380" s="44">
        <v>29</v>
      </c>
      <c r="D1380" s="44">
        <v>26</v>
      </c>
      <c r="E1380" s="44">
        <v>3952</v>
      </c>
      <c r="F1380" s="44">
        <v>59</v>
      </c>
      <c r="G1380" s="44">
        <v>5467</v>
      </c>
      <c r="H1380" s="44">
        <v>119850</v>
      </c>
      <c r="I1380" s="44">
        <f t="shared" si="18"/>
        <v>1045800</v>
      </c>
    </row>
    <row r="1381" spans="1:9" x14ac:dyDescent="0.2">
      <c r="A1381" s="44">
        <v>93000203</v>
      </c>
      <c r="B1381" s="44" t="s">
        <v>27</v>
      </c>
      <c r="C1381" s="44">
        <v>30</v>
      </c>
      <c r="D1381" s="44">
        <v>26</v>
      </c>
      <c r="E1381" s="44">
        <v>4072</v>
      </c>
      <c r="F1381" s="44">
        <v>59</v>
      </c>
      <c r="G1381" s="44">
        <v>5632</v>
      </c>
      <c r="H1381" s="44">
        <v>131250</v>
      </c>
      <c r="I1381" s="44">
        <f t="shared" si="18"/>
        <v>1165650</v>
      </c>
    </row>
    <row r="1382" spans="1:9" x14ac:dyDescent="0.2">
      <c r="A1382" s="44">
        <v>93100203</v>
      </c>
      <c r="B1382" s="44" t="s">
        <v>27</v>
      </c>
      <c r="C1382" s="44">
        <v>31</v>
      </c>
      <c r="D1382" s="44">
        <v>26</v>
      </c>
      <c r="E1382" s="44">
        <v>4192</v>
      </c>
      <c r="F1382" s="44">
        <v>59</v>
      </c>
      <c r="G1382" s="44">
        <v>5797</v>
      </c>
      <c r="H1382" s="44">
        <v>142650</v>
      </c>
      <c r="I1382" s="44">
        <f t="shared" si="18"/>
        <v>1296900</v>
      </c>
    </row>
    <row r="1383" spans="1:9" x14ac:dyDescent="0.2">
      <c r="A1383" s="44">
        <v>93200203</v>
      </c>
      <c r="B1383" s="44" t="s">
        <v>27</v>
      </c>
      <c r="C1383" s="44">
        <v>32</v>
      </c>
      <c r="D1383" s="44">
        <v>26</v>
      </c>
      <c r="E1383" s="44">
        <v>4312</v>
      </c>
      <c r="F1383" s="44">
        <v>59</v>
      </c>
      <c r="G1383" s="44">
        <v>5962</v>
      </c>
      <c r="H1383" s="44">
        <v>154050</v>
      </c>
      <c r="I1383" s="44">
        <f t="shared" si="18"/>
        <v>1439550</v>
      </c>
    </row>
    <row r="1384" spans="1:9" x14ac:dyDescent="0.2">
      <c r="A1384" s="44">
        <v>93300203</v>
      </c>
      <c r="B1384" s="44" t="s">
        <v>27</v>
      </c>
      <c r="C1384" s="44">
        <v>33</v>
      </c>
      <c r="D1384" s="44">
        <v>26</v>
      </c>
      <c r="E1384" s="44">
        <v>4432</v>
      </c>
      <c r="F1384" s="44">
        <v>59</v>
      </c>
      <c r="G1384" s="44">
        <v>6127</v>
      </c>
      <c r="H1384" s="44">
        <v>165450</v>
      </c>
      <c r="I1384" s="44">
        <f t="shared" si="18"/>
        <v>1593600</v>
      </c>
    </row>
    <row r="1385" spans="1:9" x14ac:dyDescent="0.2">
      <c r="A1385" s="44">
        <v>93400203</v>
      </c>
      <c r="B1385" s="44" t="s">
        <v>27</v>
      </c>
      <c r="C1385" s="44">
        <v>34</v>
      </c>
      <c r="D1385" s="44">
        <v>26</v>
      </c>
      <c r="E1385" s="44">
        <v>4552</v>
      </c>
      <c r="F1385" s="44">
        <v>59</v>
      </c>
      <c r="G1385" s="44">
        <v>6292</v>
      </c>
      <c r="H1385" s="44">
        <v>179550</v>
      </c>
      <c r="I1385" s="44">
        <f t="shared" si="18"/>
        <v>1759050</v>
      </c>
    </row>
    <row r="1386" spans="1:9" x14ac:dyDescent="0.2">
      <c r="A1386" s="44">
        <v>93500203</v>
      </c>
      <c r="B1386" s="44" t="s">
        <v>27</v>
      </c>
      <c r="C1386" s="44">
        <v>35</v>
      </c>
      <c r="D1386" s="44">
        <v>26</v>
      </c>
      <c r="E1386" s="44">
        <v>4672</v>
      </c>
      <c r="F1386" s="44">
        <v>59</v>
      </c>
      <c r="G1386" s="44">
        <v>6457</v>
      </c>
      <c r="H1386" s="44">
        <v>193650</v>
      </c>
      <c r="I1386" s="44">
        <f t="shared" si="18"/>
        <v>1938600</v>
      </c>
    </row>
    <row r="1387" spans="1:9" x14ac:dyDescent="0.2">
      <c r="A1387" s="44">
        <v>93600203</v>
      </c>
      <c r="B1387" s="44" t="s">
        <v>27</v>
      </c>
      <c r="C1387" s="44">
        <v>36</v>
      </c>
      <c r="D1387" s="44">
        <v>26</v>
      </c>
      <c r="E1387" s="44">
        <v>4792</v>
      </c>
      <c r="F1387" s="44">
        <v>59</v>
      </c>
      <c r="G1387" s="44">
        <v>6622</v>
      </c>
      <c r="H1387" s="44">
        <v>207750</v>
      </c>
      <c r="I1387" s="44">
        <f t="shared" si="18"/>
        <v>2132250</v>
      </c>
    </row>
    <row r="1388" spans="1:9" x14ac:dyDescent="0.2">
      <c r="A1388" s="44">
        <v>93700203</v>
      </c>
      <c r="B1388" s="44" t="s">
        <v>27</v>
      </c>
      <c r="C1388" s="44">
        <v>37</v>
      </c>
      <c r="D1388" s="44">
        <v>26</v>
      </c>
      <c r="E1388" s="44">
        <v>4912</v>
      </c>
      <c r="F1388" s="44">
        <v>59</v>
      </c>
      <c r="G1388" s="44">
        <v>6787</v>
      </c>
      <c r="H1388" s="44">
        <v>221850</v>
      </c>
      <c r="I1388" s="44">
        <f t="shared" si="18"/>
        <v>2340000</v>
      </c>
    </row>
    <row r="1389" spans="1:9" x14ac:dyDescent="0.2">
      <c r="A1389" s="44">
        <v>93800203</v>
      </c>
      <c r="B1389" s="44" t="s">
        <v>27</v>
      </c>
      <c r="C1389" s="44">
        <v>38</v>
      </c>
      <c r="D1389" s="44">
        <v>26</v>
      </c>
      <c r="E1389" s="44">
        <v>5032</v>
      </c>
      <c r="F1389" s="44">
        <v>59</v>
      </c>
      <c r="G1389" s="44">
        <v>6952</v>
      </c>
      <c r="H1389" s="44">
        <v>238950</v>
      </c>
      <c r="I1389" s="44">
        <f t="shared" si="18"/>
        <v>2561850</v>
      </c>
    </row>
    <row r="1390" spans="1:9" x14ac:dyDescent="0.2">
      <c r="A1390" s="44">
        <v>93900203</v>
      </c>
      <c r="B1390" s="44" t="s">
        <v>27</v>
      </c>
      <c r="C1390" s="44">
        <v>39</v>
      </c>
      <c r="D1390" s="44">
        <v>26</v>
      </c>
      <c r="E1390" s="44">
        <v>5152</v>
      </c>
      <c r="F1390" s="44">
        <v>59</v>
      </c>
      <c r="G1390" s="44">
        <v>7117</v>
      </c>
      <c r="H1390" s="44">
        <v>256050</v>
      </c>
      <c r="I1390" s="44">
        <f t="shared" si="18"/>
        <v>2800800</v>
      </c>
    </row>
    <row r="1391" spans="1:9" x14ac:dyDescent="0.2">
      <c r="A1391" s="44">
        <v>94000203</v>
      </c>
      <c r="B1391" s="44" t="s">
        <v>27</v>
      </c>
      <c r="C1391" s="44">
        <v>40</v>
      </c>
      <c r="D1391" s="44">
        <v>26</v>
      </c>
      <c r="E1391" s="44">
        <v>5272</v>
      </c>
      <c r="F1391" s="44">
        <v>59</v>
      </c>
      <c r="G1391" s="44">
        <v>7282</v>
      </c>
      <c r="H1391" s="44">
        <v>273150</v>
      </c>
      <c r="I1391" s="44">
        <f t="shared" si="18"/>
        <v>3056850</v>
      </c>
    </row>
    <row r="1392" spans="1:9" x14ac:dyDescent="0.2">
      <c r="A1392" s="44">
        <v>94100203</v>
      </c>
      <c r="B1392" s="44" t="s">
        <v>27</v>
      </c>
      <c r="C1392" s="44">
        <v>41</v>
      </c>
      <c r="D1392" s="44">
        <v>26</v>
      </c>
      <c r="E1392" s="44">
        <v>5392</v>
      </c>
      <c r="F1392" s="44">
        <v>59</v>
      </c>
      <c r="G1392" s="44">
        <v>7447</v>
      </c>
      <c r="H1392" s="44">
        <v>290250</v>
      </c>
      <c r="I1392" s="44">
        <f t="shared" si="18"/>
        <v>3330000</v>
      </c>
    </row>
    <row r="1393" spans="1:9" x14ac:dyDescent="0.2">
      <c r="A1393" s="44">
        <v>94200203</v>
      </c>
      <c r="B1393" s="44" t="s">
        <v>27</v>
      </c>
      <c r="C1393" s="44">
        <v>42</v>
      </c>
      <c r="D1393" s="44">
        <v>26</v>
      </c>
      <c r="E1393" s="44">
        <v>5512</v>
      </c>
      <c r="F1393" s="44">
        <v>59</v>
      </c>
      <c r="G1393" s="44">
        <v>7612</v>
      </c>
      <c r="H1393" s="44">
        <v>310650</v>
      </c>
      <c r="I1393" s="44">
        <f t="shared" si="18"/>
        <v>3620250</v>
      </c>
    </row>
    <row r="1394" spans="1:9" x14ac:dyDescent="0.2">
      <c r="A1394" s="44">
        <v>94300203</v>
      </c>
      <c r="B1394" s="44" t="s">
        <v>27</v>
      </c>
      <c r="C1394" s="44">
        <v>43</v>
      </c>
      <c r="D1394" s="44">
        <v>26</v>
      </c>
      <c r="E1394" s="44">
        <v>5632</v>
      </c>
      <c r="F1394" s="44">
        <v>59</v>
      </c>
      <c r="G1394" s="44">
        <v>7777</v>
      </c>
      <c r="H1394" s="44">
        <v>331050</v>
      </c>
      <c r="I1394" s="44">
        <f t="shared" si="18"/>
        <v>3930900</v>
      </c>
    </row>
    <row r="1395" spans="1:9" x14ac:dyDescent="0.2">
      <c r="A1395" s="44">
        <v>94400203</v>
      </c>
      <c r="B1395" s="44" t="s">
        <v>27</v>
      </c>
      <c r="C1395" s="44">
        <v>44</v>
      </c>
      <c r="D1395" s="44">
        <v>26</v>
      </c>
      <c r="E1395" s="44">
        <v>5752</v>
      </c>
      <c r="F1395" s="44">
        <v>59</v>
      </c>
      <c r="G1395" s="44">
        <v>7942</v>
      </c>
      <c r="H1395" s="44">
        <v>351450</v>
      </c>
      <c r="I1395" s="44">
        <f t="shared" si="18"/>
        <v>4261950</v>
      </c>
    </row>
    <row r="1396" spans="1:9" x14ac:dyDescent="0.2">
      <c r="A1396" s="44">
        <v>94500203</v>
      </c>
      <c r="B1396" s="44" t="s">
        <v>27</v>
      </c>
      <c r="C1396" s="44">
        <v>45</v>
      </c>
      <c r="D1396" s="44">
        <v>26</v>
      </c>
      <c r="E1396" s="44">
        <v>5872</v>
      </c>
      <c r="F1396" s="44">
        <v>59</v>
      </c>
      <c r="G1396" s="44">
        <v>8107</v>
      </c>
      <c r="H1396" s="44">
        <v>371850</v>
      </c>
      <c r="I1396" s="44">
        <f t="shared" si="18"/>
        <v>4613400</v>
      </c>
    </row>
    <row r="1397" spans="1:9" x14ac:dyDescent="0.2">
      <c r="A1397" s="44">
        <v>94600203</v>
      </c>
      <c r="B1397" s="44" t="s">
        <v>27</v>
      </c>
      <c r="C1397" s="44">
        <v>46</v>
      </c>
      <c r="D1397" s="44">
        <v>26</v>
      </c>
      <c r="E1397" s="44">
        <v>5992</v>
      </c>
      <c r="F1397" s="44">
        <v>59</v>
      </c>
      <c r="G1397" s="44">
        <v>8272</v>
      </c>
      <c r="H1397" s="44">
        <v>395850</v>
      </c>
      <c r="I1397" s="44">
        <f t="shared" si="18"/>
        <v>4985250</v>
      </c>
    </row>
    <row r="1398" spans="1:9" x14ac:dyDescent="0.2">
      <c r="A1398" s="44">
        <v>94700203</v>
      </c>
      <c r="B1398" s="44" t="s">
        <v>27</v>
      </c>
      <c r="C1398" s="44">
        <v>47</v>
      </c>
      <c r="D1398" s="44">
        <v>26</v>
      </c>
      <c r="E1398" s="44">
        <v>6112</v>
      </c>
      <c r="F1398" s="44">
        <v>59</v>
      </c>
      <c r="G1398" s="44">
        <v>8437</v>
      </c>
      <c r="H1398" s="44">
        <v>419850</v>
      </c>
      <c r="I1398" s="44">
        <f t="shared" si="18"/>
        <v>5381100</v>
      </c>
    </row>
    <row r="1399" spans="1:9" x14ac:dyDescent="0.2">
      <c r="A1399" s="44">
        <v>94800203</v>
      </c>
      <c r="B1399" s="44" t="s">
        <v>27</v>
      </c>
      <c r="C1399" s="44">
        <v>48</v>
      </c>
      <c r="D1399" s="44">
        <v>26</v>
      </c>
      <c r="E1399" s="44">
        <v>6232</v>
      </c>
      <c r="F1399" s="44">
        <v>59</v>
      </c>
      <c r="G1399" s="44">
        <v>8602</v>
      </c>
      <c r="H1399" s="44">
        <v>443850</v>
      </c>
      <c r="I1399" s="44">
        <f t="shared" si="18"/>
        <v>5800950</v>
      </c>
    </row>
    <row r="1400" spans="1:9" x14ac:dyDescent="0.2">
      <c r="A1400" s="44">
        <v>94900203</v>
      </c>
      <c r="B1400" s="44" t="s">
        <v>27</v>
      </c>
      <c r="C1400" s="44">
        <v>49</v>
      </c>
      <c r="D1400" s="44">
        <v>26</v>
      </c>
      <c r="E1400" s="44">
        <v>6352</v>
      </c>
      <c r="F1400" s="44">
        <v>59</v>
      </c>
      <c r="G1400" s="44">
        <v>8767</v>
      </c>
      <c r="H1400" s="44">
        <v>467850</v>
      </c>
      <c r="I1400" s="44">
        <f t="shared" si="18"/>
        <v>6244800</v>
      </c>
    </row>
    <row r="1401" spans="1:9" x14ac:dyDescent="0.2">
      <c r="A1401" s="44">
        <v>95000203</v>
      </c>
      <c r="B1401" s="44" t="s">
        <v>27</v>
      </c>
      <c r="C1401" s="44">
        <v>50</v>
      </c>
      <c r="D1401" s="44">
        <v>26</v>
      </c>
      <c r="E1401" s="44">
        <v>6472</v>
      </c>
      <c r="F1401" s="44">
        <v>59</v>
      </c>
      <c r="G1401" s="44">
        <v>8932</v>
      </c>
      <c r="H1401" s="44">
        <v>495750</v>
      </c>
      <c r="I1401" s="44">
        <f t="shared" si="18"/>
        <v>6712650</v>
      </c>
    </row>
    <row r="1402" spans="1:9" x14ac:dyDescent="0.2">
      <c r="A1402" s="44">
        <v>90100204</v>
      </c>
      <c r="B1402" s="44" t="s">
        <v>27</v>
      </c>
      <c r="C1402" s="44">
        <v>1</v>
      </c>
      <c r="D1402" s="44">
        <v>26</v>
      </c>
      <c r="E1402" s="44">
        <v>900</v>
      </c>
      <c r="F1402" s="44">
        <v>59</v>
      </c>
      <c r="G1402" s="44">
        <v>1282</v>
      </c>
      <c r="H1402" s="44">
        <v>3948</v>
      </c>
      <c r="I1402" s="44">
        <v>0</v>
      </c>
    </row>
    <row r="1403" spans="1:9" x14ac:dyDescent="0.2">
      <c r="A1403" s="44">
        <v>90200204</v>
      </c>
      <c r="B1403" s="44" t="s">
        <v>27</v>
      </c>
      <c r="C1403" s="44">
        <v>2</v>
      </c>
      <c r="D1403" s="44">
        <v>26</v>
      </c>
      <c r="E1403" s="44">
        <v>1065</v>
      </c>
      <c r="F1403" s="44">
        <v>59</v>
      </c>
      <c r="G1403" s="44">
        <v>1522</v>
      </c>
      <c r="H1403" s="44">
        <v>5528</v>
      </c>
      <c r="I1403" s="44">
        <f t="shared" si="18"/>
        <v>3948</v>
      </c>
    </row>
    <row r="1404" spans="1:9" x14ac:dyDescent="0.2">
      <c r="A1404" s="44">
        <v>90300204</v>
      </c>
      <c r="B1404" s="44" t="s">
        <v>27</v>
      </c>
      <c r="C1404" s="44">
        <v>3</v>
      </c>
      <c r="D1404" s="44">
        <v>26</v>
      </c>
      <c r="E1404" s="44">
        <v>1230</v>
      </c>
      <c r="F1404" s="44">
        <v>59</v>
      </c>
      <c r="G1404" s="44">
        <v>1762</v>
      </c>
      <c r="H1404" s="44">
        <v>7107</v>
      </c>
      <c r="I1404" s="44">
        <f t="shared" si="18"/>
        <v>9476</v>
      </c>
    </row>
    <row r="1405" spans="1:9" x14ac:dyDescent="0.2">
      <c r="A1405" s="44">
        <v>90400204</v>
      </c>
      <c r="B1405" s="44" t="s">
        <v>27</v>
      </c>
      <c r="C1405" s="44">
        <v>4</v>
      </c>
      <c r="D1405" s="44">
        <v>26</v>
      </c>
      <c r="E1405" s="44">
        <v>1395</v>
      </c>
      <c r="F1405" s="44">
        <v>59</v>
      </c>
      <c r="G1405" s="44">
        <v>2002</v>
      </c>
      <c r="H1405" s="44">
        <v>8687</v>
      </c>
      <c r="I1405" s="44">
        <f t="shared" si="18"/>
        <v>16583</v>
      </c>
    </row>
    <row r="1406" spans="1:9" x14ac:dyDescent="0.2">
      <c r="A1406" s="44">
        <v>90500204</v>
      </c>
      <c r="B1406" s="44" t="s">
        <v>27</v>
      </c>
      <c r="C1406" s="44">
        <v>5</v>
      </c>
      <c r="D1406" s="44">
        <v>26</v>
      </c>
      <c r="E1406" s="44">
        <v>1560</v>
      </c>
      <c r="F1406" s="44">
        <v>59</v>
      </c>
      <c r="G1406" s="44">
        <v>2242</v>
      </c>
      <c r="H1406" s="44">
        <v>10266</v>
      </c>
      <c r="I1406" s="44">
        <f t="shared" si="18"/>
        <v>25270</v>
      </c>
    </row>
    <row r="1407" spans="1:9" x14ac:dyDescent="0.2">
      <c r="A1407" s="44">
        <v>90600204</v>
      </c>
      <c r="B1407" s="44" t="s">
        <v>27</v>
      </c>
      <c r="C1407" s="44">
        <v>6</v>
      </c>
      <c r="D1407" s="44">
        <v>26</v>
      </c>
      <c r="E1407" s="44">
        <v>1725</v>
      </c>
      <c r="F1407" s="44">
        <v>59</v>
      </c>
      <c r="G1407" s="44">
        <v>2482</v>
      </c>
      <c r="H1407" s="44">
        <v>12899</v>
      </c>
      <c r="I1407" s="44">
        <f t="shared" si="18"/>
        <v>35536</v>
      </c>
    </row>
    <row r="1408" spans="1:9" x14ac:dyDescent="0.2">
      <c r="A1408" s="44">
        <v>90700204</v>
      </c>
      <c r="B1408" s="44" t="s">
        <v>27</v>
      </c>
      <c r="C1408" s="44">
        <v>7</v>
      </c>
      <c r="D1408" s="44">
        <v>26</v>
      </c>
      <c r="E1408" s="44">
        <v>1890</v>
      </c>
      <c r="F1408" s="44">
        <v>59</v>
      </c>
      <c r="G1408" s="44">
        <v>2722</v>
      </c>
      <c r="H1408" s="44">
        <v>15531</v>
      </c>
      <c r="I1408" s="44">
        <f t="shared" si="18"/>
        <v>48435</v>
      </c>
    </row>
    <row r="1409" spans="1:9" x14ac:dyDescent="0.2">
      <c r="A1409" s="44">
        <v>90800204</v>
      </c>
      <c r="B1409" s="44" t="s">
        <v>27</v>
      </c>
      <c r="C1409" s="44">
        <v>8</v>
      </c>
      <c r="D1409" s="44">
        <v>26</v>
      </c>
      <c r="E1409" s="44">
        <v>2055</v>
      </c>
      <c r="F1409" s="44">
        <v>59</v>
      </c>
      <c r="G1409" s="44">
        <v>2962</v>
      </c>
      <c r="H1409" s="44">
        <v>18164</v>
      </c>
      <c r="I1409" s="44">
        <f t="shared" si="18"/>
        <v>63966</v>
      </c>
    </row>
    <row r="1410" spans="1:9" x14ac:dyDescent="0.2">
      <c r="A1410" s="44">
        <v>90900204</v>
      </c>
      <c r="B1410" s="44" t="s">
        <v>27</v>
      </c>
      <c r="C1410" s="44">
        <v>9</v>
      </c>
      <c r="D1410" s="44">
        <v>26</v>
      </c>
      <c r="E1410" s="44">
        <v>2220</v>
      </c>
      <c r="F1410" s="44">
        <v>59</v>
      </c>
      <c r="G1410" s="44">
        <v>3202</v>
      </c>
      <c r="H1410" s="44">
        <v>20796</v>
      </c>
      <c r="I1410" s="44">
        <f t="shared" si="18"/>
        <v>82130</v>
      </c>
    </row>
    <row r="1411" spans="1:9" x14ac:dyDescent="0.2">
      <c r="A1411" s="44">
        <v>91000204</v>
      </c>
      <c r="B1411" s="44" t="s">
        <v>27</v>
      </c>
      <c r="C1411" s="44">
        <v>10</v>
      </c>
      <c r="D1411" s="44">
        <v>26</v>
      </c>
      <c r="E1411" s="44">
        <v>2385</v>
      </c>
      <c r="F1411" s="44">
        <v>59</v>
      </c>
      <c r="G1411" s="44">
        <v>3442</v>
      </c>
      <c r="H1411" s="44">
        <v>25008</v>
      </c>
      <c r="I1411" s="44">
        <f t="shared" si="18"/>
        <v>102926</v>
      </c>
    </row>
    <row r="1412" spans="1:9" x14ac:dyDescent="0.2">
      <c r="A1412" s="44">
        <v>91100204</v>
      </c>
      <c r="B1412" s="44" t="s">
        <v>27</v>
      </c>
      <c r="C1412" s="44">
        <v>11</v>
      </c>
      <c r="D1412" s="44">
        <v>26</v>
      </c>
      <c r="E1412" s="44">
        <v>2550</v>
      </c>
      <c r="F1412" s="44">
        <v>59</v>
      </c>
      <c r="G1412" s="44">
        <v>3682</v>
      </c>
      <c r="H1412" s="44">
        <v>29220</v>
      </c>
      <c r="I1412" s="44">
        <f t="shared" si="18"/>
        <v>127934</v>
      </c>
    </row>
    <row r="1413" spans="1:9" x14ac:dyDescent="0.2">
      <c r="A1413" s="44">
        <v>91200204</v>
      </c>
      <c r="B1413" s="44" t="s">
        <v>27</v>
      </c>
      <c r="C1413" s="44">
        <v>12</v>
      </c>
      <c r="D1413" s="44">
        <v>26</v>
      </c>
      <c r="E1413" s="44">
        <v>2715</v>
      </c>
      <c r="F1413" s="44">
        <v>59</v>
      </c>
      <c r="G1413" s="44">
        <v>3922</v>
      </c>
      <c r="H1413" s="44">
        <v>33432</v>
      </c>
      <c r="I1413" s="44">
        <f t="shared" si="18"/>
        <v>157154</v>
      </c>
    </row>
    <row r="1414" spans="1:9" x14ac:dyDescent="0.2">
      <c r="A1414" s="44">
        <v>91300204</v>
      </c>
      <c r="B1414" s="44" t="s">
        <v>27</v>
      </c>
      <c r="C1414" s="44">
        <v>13</v>
      </c>
      <c r="D1414" s="44">
        <v>26</v>
      </c>
      <c r="E1414" s="44">
        <v>2880</v>
      </c>
      <c r="F1414" s="44">
        <v>59</v>
      </c>
      <c r="G1414" s="44">
        <v>4162</v>
      </c>
      <c r="H1414" s="44">
        <v>37644</v>
      </c>
      <c r="I1414" s="44">
        <f t="shared" si="18"/>
        <v>190586</v>
      </c>
    </row>
    <row r="1415" spans="1:9" x14ac:dyDescent="0.2">
      <c r="A1415" s="44">
        <v>91400204</v>
      </c>
      <c r="B1415" s="44" t="s">
        <v>27</v>
      </c>
      <c r="C1415" s="44">
        <v>14</v>
      </c>
      <c r="D1415" s="44">
        <v>26</v>
      </c>
      <c r="E1415" s="44">
        <v>3045</v>
      </c>
      <c r="F1415" s="44">
        <v>59</v>
      </c>
      <c r="G1415" s="44">
        <v>4402</v>
      </c>
      <c r="H1415" s="44">
        <v>43962</v>
      </c>
      <c r="I1415" s="44">
        <f t="shared" si="18"/>
        <v>228230</v>
      </c>
    </row>
    <row r="1416" spans="1:9" x14ac:dyDescent="0.2">
      <c r="A1416" s="44">
        <v>91500204</v>
      </c>
      <c r="B1416" s="44" t="s">
        <v>27</v>
      </c>
      <c r="C1416" s="44">
        <v>15</v>
      </c>
      <c r="D1416" s="44">
        <v>26</v>
      </c>
      <c r="E1416" s="44">
        <v>3210</v>
      </c>
      <c r="F1416" s="44">
        <v>59</v>
      </c>
      <c r="G1416" s="44">
        <v>4642</v>
      </c>
      <c r="H1416" s="44">
        <v>50280</v>
      </c>
      <c r="I1416" s="44">
        <f t="shared" si="18"/>
        <v>272192</v>
      </c>
    </row>
    <row r="1417" spans="1:9" x14ac:dyDescent="0.2">
      <c r="A1417" s="44">
        <v>91600204</v>
      </c>
      <c r="B1417" s="44" t="s">
        <v>27</v>
      </c>
      <c r="C1417" s="44">
        <v>16</v>
      </c>
      <c r="D1417" s="44">
        <v>26</v>
      </c>
      <c r="E1417" s="44">
        <v>3375</v>
      </c>
      <c r="F1417" s="44">
        <v>59</v>
      </c>
      <c r="G1417" s="44">
        <v>4882</v>
      </c>
      <c r="H1417" s="44">
        <v>56598</v>
      </c>
      <c r="I1417" s="44">
        <f t="shared" si="18"/>
        <v>322472</v>
      </c>
    </row>
    <row r="1418" spans="1:9" x14ac:dyDescent="0.2">
      <c r="A1418" s="44">
        <v>91700204</v>
      </c>
      <c r="B1418" s="44" t="s">
        <v>27</v>
      </c>
      <c r="C1418" s="44">
        <v>17</v>
      </c>
      <c r="D1418" s="44">
        <v>26</v>
      </c>
      <c r="E1418" s="44">
        <v>3540</v>
      </c>
      <c r="F1418" s="44">
        <v>59</v>
      </c>
      <c r="G1418" s="44">
        <v>5122</v>
      </c>
      <c r="H1418" s="44">
        <v>62916</v>
      </c>
      <c r="I1418" s="44">
        <f t="shared" si="18"/>
        <v>379070</v>
      </c>
    </row>
    <row r="1419" spans="1:9" x14ac:dyDescent="0.2">
      <c r="A1419" s="44">
        <v>91800204</v>
      </c>
      <c r="B1419" s="44" t="s">
        <v>27</v>
      </c>
      <c r="C1419" s="44">
        <v>18</v>
      </c>
      <c r="D1419" s="44">
        <v>26</v>
      </c>
      <c r="E1419" s="44">
        <v>3705</v>
      </c>
      <c r="F1419" s="44">
        <v>59</v>
      </c>
      <c r="G1419" s="44">
        <v>5362</v>
      </c>
      <c r="H1419" s="44">
        <v>71867</v>
      </c>
      <c r="I1419" s="44">
        <f t="shared" si="18"/>
        <v>441986</v>
      </c>
    </row>
    <row r="1420" spans="1:9" x14ac:dyDescent="0.2">
      <c r="A1420" s="44">
        <v>91900204</v>
      </c>
      <c r="B1420" s="44" t="s">
        <v>27</v>
      </c>
      <c r="C1420" s="44">
        <v>19</v>
      </c>
      <c r="D1420" s="44">
        <v>26</v>
      </c>
      <c r="E1420" s="44">
        <v>3870</v>
      </c>
      <c r="F1420" s="44">
        <v>59</v>
      </c>
      <c r="G1420" s="44">
        <v>5602</v>
      </c>
      <c r="H1420" s="44">
        <v>80817</v>
      </c>
      <c r="I1420" s="44">
        <f t="shared" si="18"/>
        <v>513853</v>
      </c>
    </row>
    <row r="1421" spans="1:9" x14ac:dyDescent="0.2">
      <c r="A1421" s="44">
        <v>92000204</v>
      </c>
      <c r="B1421" s="44" t="s">
        <v>27</v>
      </c>
      <c r="C1421" s="44">
        <v>20</v>
      </c>
      <c r="D1421" s="44">
        <v>26</v>
      </c>
      <c r="E1421" s="44">
        <v>4035</v>
      </c>
      <c r="F1421" s="44">
        <v>59</v>
      </c>
      <c r="G1421" s="44">
        <v>5842</v>
      </c>
      <c r="H1421" s="44">
        <v>89768</v>
      </c>
      <c r="I1421" s="44">
        <f t="shared" si="18"/>
        <v>594670</v>
      </c>
    </row>
    <row r="1422" spans="1:9" x14ac:dyDescent="0.2">
      <c r="A1422" s="44">
        <v>92100204</v>
      </c>
      <c r="B1422" s="44" t="s">
        <v>27</v>
      </c>
      <c r="C1422" s="44">
        <v>21</v>
      </c>
      <c r="D1422" s="44">
        <v>26</v>
      </c>
      <c r="E1422" s="44">
        <v>4200</v>
      </c>
      <c r="F1422" s="44">
        <v>59</v>
      </c>
      <c r="G1422" s="44">
        <v>6082</v>
      </c>
      <c r="H1422" s="44">
        <v>98718</v>
      </c>
      <c r="I1422" s="44">
        <f t="shared" si="18"/>
        <v>684438</v>
      </c>
    </row>
    <row r="1423" spans="1:9" x14ac:dyDescent="0.2">
      <c r="A1423" s="44">
        <v>92200204</v>
      </c>
      <c r="B1423" s="44" t="s">
        <v>27</v>
      </c>
      <c r="C1423" s="44">
        <v>22</v>
      </c>
      <c r="D1423" s="44">
        <v>26</v>
      </c>
      <c r="E1423" s="44">
        <v>4365</v>
      </c>
      <c r="F1423" s="44">
        <v>59</v>
      </c>
      <c r="G1423" s="44">
        <v>6322</v>
      </c>
      <c r="H1423" s="44">
        <v>110828</v>
      </c>
      <c r="I1423" s="44">
        <f t="shared" si="18"/>
        <v>783156</v>
      </c>
    </row>
    <row r="1424" spans="1:9" x14ac:dyDescent="0.2">
      <c r="A1424" s="44">
        <v>92300204</v>
      </c>
      <c r="B1424" s="44" t="s">
        <v>27</v>
      </c>
      <c r="C1424" s="44">
        <v>23</v>
      </c>
      <c r="D1424" s="44">
        <v>26</v>
      </c>
      <c r="E1424" s="44">
        <v>4530</v>
      </c>
      <c r="F1424" s="44">
        <v>59</v>
      </c>
      <c r="G1424" s="44">
        <v>6562</v>
      </c>
      <c r="H1424" s="44">
        <v>122937</v>
      </c>
      <c r="I1424" s="44">
        <f t="shared" si="18"/>
        <v>893984</v>
      </c>
    </row>
    <row r="1425" spans="1:9" x14ac:dyDescent="0.2">
      <c r="A1425" s="44">
        <v>92400204</v>
      </c>
      <c r="B1425" s="44" t="s">
        <v>27</v>
      </c>
      <c r="C1425" s="44">
        <v>24</v>
      </c>
      <c r="D1425" s="44">
        <v>26</v>
      </c>
      <c r="E1425" s="44">
        <v>4695</v>
      </c>
      <c r="F1425" s="44">
        <v>59</v>
      </c>
      <c r="G1425" s="44">
        <v>6802</v>
      </c>
      <c r="H1425" s="44">
        <v>135047</v>
      </c>
      <c r="I1425" s="44">
        <f t="shared" si="18"/>
        <v>1016921</v>
      </c>
    </row>
    <row r="1426" spans="1:9" x14ac:dyDescent="0.2">
      <c r="A1426" s="44">
        <v>92500204</v>
      </c>
      <c r="B1426" s="44" t="s">
        <v>27</v>
      </c>
      <c r="C1426" s="44">
        <v>25</v>
      </c>
      <c r="D1426" s="44">
        <v>26</v>
      </c>
      <c r="E1426" s="44">
        <v>4860</v>
      </c>
      <c r="F1426" s="44">
        <v>59</v>
      </c>
      <c r="G1426" s="44">
        <v>7042</v>
      </c>
      <c r="H1426" s="44">
        <v>147156</v>
      </c>
      <c r="I1426" s="44">
        <f t="shared" si="18"/>
        <v>1151968</v>
      </c>
    </row>
    <row r="1427" spans="1:9" x14ac:dyDescent="0.2">
      <c r="A1427" s="44">
        <v>92600204</v>
      </c>
      <c r="B1427" s="44" t="s">
        <v>27</v>
      </c>
      <c r="C1427" s="44">
        <v>26</v>
      </c>
      <c r="D1427" s="44">
        <v>26</v>
      </c>
      <c r="E1427" s="44">
        <v>5025</v>
      </c>
      <c r="F1427" s="44">
        <v>59</v>
      </c>
      <c r="G1427" s="44">
        <v>7282</v>
      </c>
      <c r="H1427" s="44">
        <v>162951</v>
      </c>
      <c r="I1427" s="44">
        <f t="shared" si="18"/>
        <v>1299124</v>
      </c>
    </row>
    <row r="1428" spans="1:9" x14ac:dyDescent="0.2">
      <c r="A1428" s="44">
        <v>92700204</v>
      </c>
      <c r="B1428" s="44" t="s">
        <v>27</v>
      </c>
      <c r="C1428" s="44">
        <v>27</v>
      </c>
      <c r="D1428" s="44">
        <v>26</v>
      </c>
      <c r="E1428" s="44">
        <v>5190</v>
      </c>
      <c r="F1428" s="44">
        <v>59</v>
      </c>
      <c r="G1428" s="44">
        <v>7522</v>
      </c>
      <c r="H1428" s="44">
        <v>178746</v>
      </c>
      <c r="I1428" s="44">
        <f t="shared" si="18"/>
        <v>1462075</v>
      </c>
    </row>
    <row r="1429" spans="1:9" x14ac:dyDescent="0.2">
      <c r="A1429" s="44">
        <v>92800204</v>
      </c>
      <c r="B1429" s="44" t="s">
        <v>27</v>
      </c>
      <c r="C1429" s="44">
        <v>28</v>
      </c>
      <c r="D1429" s="44">
        <v>26</v>
      </c>
      <c r="E1429" s="44">
        <v>5355</v>
      </c>
      <c r="F1429" s="44">
        <v>59</v>
      </c>
      <c r="G1429" s="44">
        <v>7762</v>
      </c>
      <c r="H1429" s="44">
        <v>194541</v>
      </c>
      <c r="I1429" s="44">
        <f t="shared" si="18"/>
        <v>1640821</v>
      </c>
    </row>
    <row r="1430" spans="1:9" x14ac:dyDescent="0.2">
      <c r="A1430" s="44">
        <v>92900204</v>
      </c>
      <c r="B1430" s="44" t="s">
        <v>27</v>
      </c>
      <c r="C1430" s="44">
        <v>29</v>
      </c>
      <c r="D1430" s="44">
        <v>26</v>
      </c>
      <c r="E1430" s="44">
        <v>5520</v>
      </c>
      <c r="F1430" s="44">
        <v>59</v>
      </c>
      <c r="G1430" s="44">
        <v>8002</v>
      </c>
      <c r="H1430" s="44">
        <v>210336</v>
      </c>
      <c r="I1430" s="44">
        <f t="shared" si="18"/>
        <v>1835362</v>
      </c>
    </row>
    <row r="1431" spans="1:9" x14ac:dyDescent="0.2">
      <c r="A1431" s="44">
        <v>93000204</v>
      </c>
      <c r="B1431" s="44" t="s">
        <v>27</v>
      </c>
      <c r="C1431" s="44">
        <v>30</v>
      </c>
      <c r="D1431" s="44">
        <v>26</v>
      </c>
      <c r="E1431" s="44">
        <v>5685</v>
      </c>
      <c r="F1431" s="44">
        <v>59</v>
      </c>
      <c r="G1431" s="44">
        <v>8242</v>
      </c>
      <c r="H1431" s="44">
        <v>230343</v>
      </c>
      <c r="I1431" s="44">
        <f t="shared" si="18"/>
        <v>2045698</v>
      </c>
    </row>
    <row r="1432" spans="1:9" x14ac:dyDescent="0.2">
      <c r="A1432" s="44">
        <v>93100204</v>
      </c>
      <c r="B1432" s="44" t="s">
        <v>27</v>
      </c>
      <c r="C1432" s="44">
        <v>31</v>
      </c>
      <c r="D1432" s="44">
        <v>26</v>
      </c>
      <c r="E1432" s="44">
        <v>5850</v>
      </c>
      <c r="F1432" s="44">
        <v>59</v>
      </c>
      <c r="G1432" s="44">
        <v>8482</v>
      </c>
      <c r="H1432" s="44">
        <v>250350</v>
      </c>
      <c r="I1432" s="44">
        <f t="shared" si="18"/>
        <v>2276041</v>
      </c>
    </row>
    <row r="1433" spans="1:9" x14ac:dyDescent="0.2">
      <c r="A1433" s="44">
        <v>93200204</v>
      </c>
      <c r="B1433" s="44" t="s">
        <v>27</v>
      </c>
      <c r="C1433" s="44">
        <v>32</v>
      </c>
      <c r="D1433" s="44">
        <v>26</v>
      </c>
      <c r="E1433" s="44">
        <v>6015</v>
      </c>
      <c r="F1433" s="44">
        <v>59</v>
      </c>
      <c r="G1433" s="44">
        <v>8722</v>
      </c>
      <c r="H1433" s="44">
        <v>270357</v>
      </c>
      <c r="I1433" s="44">
        <f t="shared" si="18"/>
        <v>2526391</v>
      </c>
    </row>
    <row r="1434" spans="1:9" x14ac:dyDescent="0.2">
      <c r="A1434" s="44">
        <v>93300204</v>
      </c>
      <c r="B1434" s="44" t="s">
        <v>27</v>
      </c>
      <c r="C1434" s="44">
        <v>33</v>
      </c>
      <c r="D1434" s="44">
        <v>26</v>
      </c>
      <c r="E1434" s="44">
        <v>6180</v>
      </c>
      <c r="F1434" s="44">
        <v>59</v>
      </c>
      <c r="G1434" s="44">
        <v>8962</v>
      </c>
      <c r="H1434" s="44">
        <v>290364</v>
      </c>
      <c r="I1434" s="44">
        <f t="shared" si="18"/>
        <v>2796748</v>
      </c>
    </row>
    <row r="1435" spans="1:9" x14ac:dyDescent="0.2">
      <c r="A1435" s="44">
        <v>93400204</v>
      </c>
      <c r="B1435" s="44" t="s">
        <v>27</v>
      </c>
      <c r="C1435" s="44">
        <v>34</v>
      </c>
      <c r="D1435" s="44">
        <v>26</v>
      </c>
      <c r="E1435" s="44">
        <v>6345</v>
      </c>
      <c r="F1435" s="44">
        <v>59</v>
      </c>
      <c r="G1435" s="44">
        <v>9202</v>
      </c>
      <c r="H1435" s="44">
        <v>315110</v>
      </c>
      <c r="I1435" s="44">
        <f t="shared" si="18"/>
        <v>3087112</v>
      </c>
    </row>
    <row r="1436" spans="1:9" x14ac:dyDescent="0.2">
      <c r="A1436" s="44">
        <v>93500204</v>
      </c>
      <c r="B1436" s="44" t="s">
        <v>27</v>
      </c>
      <c r="C1436" s="44">
        <v>35</v>
      </c>
      <c r="D1436" s="44">
        <v>26</v>
      </c>
      <c r="E1436" s="44">
        <v>6510</v>
      </c>
      <c r="F1436" s="44">
        <v>59</v>
      </c>
      <c r="G1436" s="44">
        <v>9442</v>
      </c>
      <c r="H1436" s="44">
        <v>339855</v>
      </c>
      <c r="I1436" s="44">
        <f t="shared" ref="I1436:I1499" si="19">H1435+I1435</f>
        <v>3402222</v>
      </c>
    </row>
    <row r="1437" spans="1:9" x14ac:dyDescent="0.2">
      <c r="A1437" s="44">
        <v>93600204</v>
      </c>
      <c r="B1437" s="44" t="s">
        <v>27</v>
      </c>
      <c r="C1437" s="44">
        <v>36</v>
      </c>
      <c r="D1437" s="44">
        <v>26</v>
      </c>
      <c r="E1437" s="44">
        <v>6675</v>
      </c>
      <c r="F1437" s="44">
        <v>59</v>
      </c>
      <c r="G1437" s="44">
        <v>9682</v>
      </c>
      <c r="H1437" s="44">
        <v>364601</v>
      </c>
      <c r="I1437" s="44">
        <f t="shared" si="19"/>
        <v>3742077</v>
      </c>
    </row>
    <row r="1438" spans="1:9" x14ac:dyDescent="0.2">
      <c r="A1438" s="44">
        <v>93700204</v>
      </c>
      <c r="B1438" s="44" t="s">
        <v>27</v>
      </c>
      <c r="C1438" s="44">
        <v>37</v>
      </c>
      <c r="D1438" s="44">
        <v>26</v>
      </c>
      <c r="E1438" s="44">
        <v>6840</v>
      </c>
      <c r="F1438" s="44">
        <v>59</v>
      </c>
      <c r="G1438" s="44">
        <v>9922</v>
      </c>
      <c r="H1438" s="44">
        <v>389346</v>
      </c>
      <c r="I1438" s="44">
        <f t="shared" si="19"/>
        <v>4106678</v>
      </c>
    </row>
    <row r="1439" spans="1:9" x14ac:dyDescent="0.2">
      <c r="A1439" s="44">
        <v>93800204</v>
      </c>
      <c r="B1439" s="44" t="s">
        <v>27</v>
      </c>
      <c r="C1439" s="44">
        <v>38</v>
      </c>
      <c r="D1439" s="44">
        <v>26</v>
      </c>
      <c r="E1439" s="44">
        <v>7005</v>
      </c>
      <c r="F1439" s="44">
        <v>59</v>
      </c>
      <c r="G1439" s="44">
        <v>10162</v>
      </c>
      <c r="H1439" s="44">
        <v>419357</v>
      </c>
      <c r="I1439" s="44">
        <f t="shared" si="19"/>
        <v>4496024</v>
      </c>
    </row>
    <row r="1440" spans="1:9" x14ac:dyDescent="0.2">
      <c r="A1440" s="44">
        <v>93900204</v>
      </c>
      <c r="B1440" s="44" t="s">
        <v>27</v>
      </c>
      <c r="C1440" s="44">
        <v>39</v>
      </c>
      <c r="D1440" s="44">
        <v>26</v>
      </c>
      <c r="E1440" s="44">
        <v>7170</v>
      </c>
      <c r="F1440" s="44">
        <v>59</v>
      </c>
      <c r="G1440" s="44">
        <v>10402</v>
      </c>
      <c r="H1440" s="44">
        <v>449367</v>
      </c>
      <c r="I1440" s="44">
        <f t="shared" si="19"/>
        <v>4915381</v>
      </c>
    </row>
    <row r="1441" spans="1:9" x14ac:dyDescent="0.2">
      <c r="A1441" s="44">
        <v>94000204</v>
      </c>
      <c r="B1441" s="44" t="s">
        <v>27</v>
      </c>
      <c r="C1441" s="44">
        <v>40</v>
      </c>
      <c r="D1441" s="44">
        <v>26</v>
      </c>
      <c r="E1441" s="44">
        <v>7335</v>
      </c>
      <c r="F1441" s="44">
        <v>59</v>
      </c>
      <c r="G1441" s="44">
        <v>10642</v>
      </c>
      <c r="H1441" s="44">
        <v>479378</v>
      </c>
      <c r="I1441" s="44">
        <f t="shared" si="19"/>
        <v>5364748</v>
      </c>
    </row>
    <row r="1442" spans="1:9" x14ac:dyDescent="0.2">
      <c r="A1442" s="44">
        <v>94100204</v>
      </c>
      <c r="B1442" s="44" t="s">
        <v>27</v>
      </c>
      <c r="C1442" s="44">
        <v>41</v>
      </c>
      <c r="D1442" s="44">
        <v>26</v>
      </c>
      <c r="E1442" s="44">
        <v>7500</v>
      </c>
      <c r="F1442" s="44">
        <v>59</v>
      </c>
      <c r="G1442" s="44">
        <v>10882</v>
      </c>
      <c r="H1442" s="44">
        <v>509388</v>
      </c>
      <c r="I1442" s="44">
        <f t="shared" si="19"/>
        <v>5844126</v>
      </c>
    </row>
    <row r="1443" spans="1:9" x14ac:dyDescent="0.2">
      <c r="A1443" s="44">
        <v>94200204</v>
      </c>
      <c r="B1443" s="44" t="s">
        <v>27</v>
      </c>
      <c r="C1443" s="44">
        <v>42</v>
      </c>
      <c r="D1443" s="44">
        <v>26</v>
      </c>
      <c r="E1443" s="44">
        <v>7665</v>
      </c>
      <c r="F1443" s="44">
        <v>59</v>
      </c>
      <c r="G1443" s="44">
        <v>11122</v>
      </c>
      <c r="H1443" s="44">
        <v>545190</v>
      </c>
      <c r="I1443" s="44">
        <f t="shared" si="19"/>
        <v>6353514</v>
      </c>
    </row>
    <row r="1444" spans="1:9" x14ac:dyDescent="0.2">
      <c r="A1444" s="44">
        <v>94300204</v>
      </c>
      <c r="B1444" s="44" t="s">
        <v>27</v>
      </c>
      <c r="C1444" s="44">
        <v>43</v>
      </c>
      <c r="D1444" s="44">
        <v>26</v>
      </c>
      <c r="E1444" s="44">
        <v>7830</v>
      </c>
      <c r="F1444" s="44">
        <v>59</v>
      </c>
      <c r="G1444" s="44">
        <v>11362</v>
      </c>
      <c r="H1444" s="44">
        <v>580992</v>
      </c>
      <c r="I1444" s="44">
        <f t="shared" si="19"/>
        <v>6898704</v>
      </c>
    </row>
    <row r="1445" spans="1:9" x14ac:dyDescent="0.2">
      <c r="A1445" s="44">
        <v>94400204</v>
      </c>
      <c r="B1445" s="44" t="s">
        <v>27</v>
      </c>
      <c r="C1445" s="44">
        <v>44</v>
      </c>
      <c r="D1445" s="44">
        <v>26</v>
      </c>
      <c r="E1445" s="44">
        <v>7995</v>
      </c>
      <c r="F1445" s="44">
        <v>59</v>
      </c>
      <c r="G1445" s="44">
        <v>11602</v>
      </c>
      <c r="H1445" s="44">
        <v>616794</v>
      </c>
      <c r="I1445" s="44">
        <f t="shared" si="19"/>
        <v>7479696</v>
      </c>
    </row>
    <row r="1446" spans="1:9" x14ac:dyDescent="0.2">
      <c r="A1446" s="44">
        <v>94500204</v>
      </c>
      <c r="B1446" s="44" t="s">
        <v>27</v>
      </c>
      <c r="C1446" s="44">
        <v>45</v>
      </c>
      <c r="D1446" s="44">
        <v>26</v>
      </c>
      <c r="E1446" s="44">
        <v>8160</v>
      </c>
      <c r="F1446" s="44">
        <v>59</v>
      </c>
      <c r="G1446" s="44">
        <v>11842</v>
      </c>
      <c r="H1446" s="44">
        <v>652596</v>
      </c>
      <c r="I1446" s="44">
        <f t="shared" si="19"/>
        <v>8096490</v>
      </c>
    </row>
    <row r="1447" spans="1:9" x14ac:dyDescent="0.2">
      <c r="A1447" s="44">
        <v>94600204</v>
      </c>
      <c r="B1447" s="44" t="s">
        <v>27</v>
      </c>
      <c r="C1447" s="44">
        <v>46</v>
      </c>
      <c r="D1447" s="44">
        <v>26</v>
      </c>
      <c r="E1447" s="44">
        <v>8325</v>
      </c>
      <c r="F1447" s="44">
        <v>59</v>
      </c>
      <c r="G1447" s="44">
        <v>12082</v>
      </c>
      <c r="H1447" s="44">
        <v>694716</v>
      </c>
      <c r="I1447" s="44">
        <f t="shared" si="19"/>
        <v>8749086</v>
      </c>
    </row>
    <row r="1448" spans="1:9" x14ac:dyDescent="0.2">
      <c r="A1448" s="44">
        <v>94700204</v>
      </c>
      <c r="B1448" s="44" t="s">
        <v>27</v>
      </c>
      <c r="C1448" s="44">
        <v>47</v>
      </c>
      <c r="D1448" s="44">
        <v>26</v>
      </c>
      <c r="E1448" s="44">
        <v>8490</v>
      </c>
      <c r="F1448" s="44">
        <v>59</v>
      </c>
      <c r="G1448" s="44">
        <v>12322</v>
      </c>
      <c r="H1448" s="44">
        <v>736836</v>
      </c>
      <c r="I1448" s="44">
        <f t="shared" si="19"/>
        <v>9443802</v>
      </c>
    </row>
    <row r="1449" spans="1:9" x14ac:dyDescent="0.2">
      <c r="A1449" s="44">
        <v>94800204</v>
      </c>
      <c r="B1449" s="44" t="s">
        <v>27</v>
      </c>
      <c r="C1449" s="44">
        <v>48</v>
      </c>
      <c r="D1449" s="44">
        <v>26</v>
      </c>
      <c r="E1449" s="44">
        <v>8655</v>
      </c>
      <c r="F1449" s="44">
        <v>59</v>
      </c>
      <c r="G1449" s="44">
        <v>12562</v>
      </c>
      <c r="H1449" s="44">
        <v>778956</v>
      </c>
      <c r="I1449" s="44">
        <f t="shared" si="19"/>
        <v>10180638</v>
      </c>
    </row>
    <row r="1450" spans="1:9" x14ac:dyDescent="0.2">
      <c r="A1450" s="44">
        <v>94900204</v>
      </c>
      <c r="B1450" s="44" t="s">
        <v>27</v>
      </c>
      <c r="C1450" s="44">
        <v>49</v>
      </c>
      <c r="D1450" s="44">
        <v>26</v>
      </c>
      <c r="E1450" s="44">
        <v>8820</v>
      </c>
      <c r="F1450" s="44">
        <v>59</v>
      </c>
      <c r="G1450" s="44">
        <v>12802</v>
      </c>
      <c r="H1450" s="44">
        <v>821076</v>
      </c>
      <c r="I1450" s="44">
        <f t="shared" si="19"/>
        <v>10959594</v>
      </c>
    </row>
    <row r="1451" spans="1:9" x14ac:dyDescent="0.2">
      <c r="A1451" s="44">
        <v>95000204</v>
      </c>
      <c r="B1451" s="44" t="s">
        <v>27</v>
      </c>
      <c r="C1451" s="44">
        <v>50</v>
      </c>
      <c r="D1451" s="44">
        <v>26</v>
      </c>
      <c r="E1451" s="44">
        <v>8985</v>
      </c>
      <c r="F1451" s="44">
        <v>59</v>
      </c>
      <c r="G1451" s="44">
        <v>13042</v>
      </c>
      <c r="H1451" s="44">
        <v>870041</v>
      </c>
      <c r="I1451" s="44">
        <f t="shared" si="19"/>
        <v>11780670</v>
      </c>
    </row>
    <row r="1452" spans="1:9" x14ac:dyDescent="0.2">
      <c r="A1452" s="44">
        <v>90100205</v>
      </c>
      <c r="B1452" s="44" t="s">
        <v>27</v>
      </c>
      <c r="C1452" s="44">
        <v>1</v>
      </c>
      <c r="D1452" s="44">
        <v>26</v>
      </c>
      <c r="E1452" s="44">
        <v>1192</v>
      </c>
      <c r="F1452" s="44">
        <v>59</v>
      </c>
      <c r="G1452" s="44">
        <v>1702</v>
      </c>
      <c r="H1452" s="44">
        <v>5133</v>
      </c>
      <c r="I1452" s="44">
        <v>0</v>
      </c>
    </row>
    <row r="1453" spans="1:9" x14ac:dyDescent="0.2">
      <c r="A1453" s="44">
        <v>90200205</v>
      </c>
      <c r="B1453" s="44" t="s">
        <v>27</v>
      </c>
      <c r="C1453" s="44">
        <v>2</v>
      </c>
      <c r="D1453" s="44">
        <v>26</v>
      </c>
      <c r="E1453" s="44">
        <v>1410</v>
      </c>
      <c r="F1453" s="44">
        <v>59</v>
      </c>
      <c r="G1453" s="44">
        <v>2010</v>
      </c>
      <c r="H1453" s="44">
        <v>7186</v>
      </c>
      <c r="I1453" s="44">
        <f t="shared" si="19"/>
        <v>5133</v>
      </c>
    </row>
    <row r="1454" spans="1:9" x14ac:dyDescent="0.2">
      <c r="A1454" s="44">
        <v>90300205</v>
      </c>
      <c r="B1454" s="44" t="s">
        <v>27</v>
      </c>
      <c r="C1454" s="44">
        <v>3</v>
      </c>
      <c r="D1454" s="44">
        <v>26</v>
      </c>
      <c r="E1454" s="44">
        <v>1627</v>
      </c>
      <c r="F1454" s="44">
        <v>59</v>
      </c>
      <c r="G1454" s="44">
        <v>2317</v>
      </c>
      <c r="H1454" s="44">
        <v>9240</v>
      </c>
      <c r="I1454" s="44">
        <f t="shared" si="19"/>
        <v>12319</v>
      </c>
    </row>
    <row r="1455" spans="1:9" x14ac:dyDescent="0.2">
      <c r="A1455" s="44">
        <v>90400205</v>
      </c>
      <c r="B1455" s="44" t="s">
        <v>27</v>
      </c>
      <c r="C1455" s="44">
        <v>4</v>
      </c>
      <c r="D1455" s="44">
        <v>26</v>
      </c>
      <c r="E1455" s="44">
        <v>1845</v>
      </c>
      <c r="F1455" s="44">
        <v>59</v>
      </c>
      <c r="G1455" s="44">
        <v>2625</v>
      </c>
      <c r="H1455" s="44">
        <v>11293</v>
      </c>
      <c r="I1455" s="44">
        <f t="shared" si="19"/>
        <v>21559</v>
      </c>
    </row>
    <row r="1456" spans="1:9" x14ac:dyDescent="0.2">
      <c r="A1456" s="44">
        <v>90500205</v>
      </c>
      <c r="B1456" s="44" t="s">
        <v>27</v>
      </c>
      <c r="C1456" s="44">
        <v>5</v>
      </c>
      <c r="D1456" s="44">
        <v>26</v>
      </c>
      <c r="E1456" s="44">
        <v>2062</v>
      </c>
      <c r="F1456" s="44">
        <v>59</v>
      </c>
      <c r="G1456" s="44">
        <v>2932</v>
      </c>
      <c r="H1456" s="44">
        <v>13346</v>
      </c>
      <c r="I1456" s="44">
        <f t="shared" si="19"/>
        <v>32852</v>
      </c>
    </row>
    <row r="1457" spans="1:9" x14ac:dyDescent="0.2">
      <c r="A1457" s="44">
        <v>90600205</v>
      </c>
      <c r="B1457" s="44" t="s">
        <v>27</v>
      </c>
      <c r="C1457" s="44">
        <v>6</v>
      </c>
      <c r="D1457" s="44">
        <v>26</v>
      </c>
      <c r="E1457" s="44">
        <v>2280</v>
      </c>
      <c r="F1457" s="44">
        <v>59</v>
      </c>
      <c r="G1457" s="44">
        <v>3240</v>
      </c>
      <c r="H1457" s="44">
        <v>16769</v>
      </c>
      <c r="I1457" s="44">
        <f t="shared" si="19"/>
        <v>46198</v>
      </c>
    </row>
    <row r="1458" spans="1:9" x14ac:dyDescent="0.2">
      <c r="A1458" s="44">
        <v>90700205</v>
      </c>
      <c r="B1458" s="44" t="s">
        <v>27</v>
      </c>
      <c r="C1458" s="44">
        <v>7</v>
      </c>
      <c r="D1458" s="44">
        <v>26</v>
      </c>
      <c r="E1458" s="44">
        <v>2497</v>
      </c>
      <c r="F1458" s="44">
        <v>59</v>
      </c>
      <c r="G1458" s="44">
        <v>3547</v>
      </c>
      <c r="H1458" s="44">
        <v>20191</v>
      </c>
      <c r="I1458" s="44">
        <f t="shared" si="19"/>
        <v>62967</v>
      </c>
    </row>
    <row r="1459" spans="1:9" x14ac:dyDescent="0.2">
      <c r="A1459" s="44">
        <v>90800205</v>
      </c>
      <c r="B1459" s="44" t="s">
        <v>27</v>
      </c>
      <c r="C1459" s="44">
        <v>8</v>
      </c>
      <c r="D1459" s="44">
        <v>26</v>
      </c>
      <c r="E1459" s="44">
        <v>2715</v>
      </c>
      <c r="F1459" s="44">
        <v>59</v>
      </c>
      <c r="G1459" s="44">
        <v>3855</v>
      </c>
      <c r="H1459" s="44">
        <v>23613</v>
      </c>
      <c r="I1459" s="44">
        <f t="shared" si="19"/>
        <v>83158</v>
      </c>
    </row>
    <row r="1460" spans="1:9" x14ac:dyDescent="0.2">
      <c r="A1460" s="44">
        <v>90900205</v>
      </c>
      <c r="B1460" s="44" t="s">
        <v>27</v>
      </c>
      <c r="C1460" s="44">
        <v>9</v>
      </c>
      <c r="D1460" s="44">
        <v>26</v>
      </c>
      <c r="E1460" s="44">
        <v>2932</v>
      </c>
      <c r="F1460" s="44">
        <v>59</v>
      </c>
      <c r="G1460" s="44">
        <v>4162</v>
      </c>
      <c r="H1460" s="44">
        <v>27035</v>
      </c>
      <c r="I1460" s="44">
        <f t="shared" si="19"/>
        <v>106771</v>
      </c>
    </row>
    <row r="1461" spans="1:9" x14ac:dyDescent="0.2">
      <c r="A1461" s="44">
        <v>91000205</v>
      </c>
      <c r="B1461" s="44" t="s">
        <v>27</v>
      </c>
      <c r="C1461" s="44">
        <v>10</v>
      </c>
      <c r="D1461" s="44">
        <v>26</v>
      </c>
      <c r="E1461" s="44">
        <v>3150</v>
      </c>
      <c r="F1461" s="44">
        <v>59</v>
      </c>
      <c r="G1461" s="44">
        <v>4470</v>
      </c>
      <c r="H1461" s="44">
        <v>32511</v>
      </c>
      <c r="I1461" s="44">
        <f t="shared" si="19"/>
        <v>133806</v>
      </c>
    </row>
    <row r="1462" spans="1:9" x14ac:dyDescent="0.2">
      <c r="A1462" s="44">
        <v>91100205</v>
      </c>
      <c r="B1462" s="44" t="s">
        <v>27</v>
      </c>
      <c r="C1462" s="44">
        <v>11</v>
      </c>
      <c r="D1462" s="44">
        <v>26</v>
      </c>
      <c r="E1462" s="44">
        <v>3367</v>
      </c>
      <c r="F1462" s="44">
        <v>59</v>
      </c>
      <c r="G1462" s="44">
        <v>4777</v>
      </c>
      <c r="H1462" s="44">
        <v>37986</v>
      </c>
      <c r="I1462" s="44">
        <f t="shared" si="19"/>
        <v>166317</v>
      </c>
    </row>
    <row r="1463" spans="1:9" x14ac:dyDescent="0.2">
      <c r="A1463" s="44">
        <v>91200205</v>
      </c>
      <c r="B1463" s="44" t="s">
        <v>27</v>
      </c>
      <c r="C1463" s="44">
        <v>12</v>
      </c>
      <c r="D1463" s="44">
        <v>26</v>
      </c>
      <c r="E1463" s="44">
        <v>3585</v>
      </c>
      <c r="F1463" s="44">
        <v>59</v>
      </c>
      <c r="G1463" s="44">
        <v>5085</v>
      </c>
      <c r="H1463" s="44">
        <v>43462</v>
      </c>
      <c r="I1463" s="44">
        <f t="shared" si="19"/>
        <v>204303</v>
      </c>
    </row>
    <row r="1464" spans="1:9" x14ac:dyDescent="0.2">
      <c r="A1464" s="44">
        <v>91300205</v>
      </c>
      <c r="B1464" s="44" t="s">
        <v>27</v>
      </c>
      <c r="C1464" s="44">
        <v>13</v>
      </c>
      <c r="D1464" s="44">
        <v>26</v>
      </c>
      <c r="E1464" s="44">
        <v>3802</v>
      </c>
      <c r="F1464" s="44">
        <v>59</v>
      </c>
      <c r="G1464" s="44">
        <v>5392</v>
      </c>
      <c r="H1464" s="44">
        <v>48938</v>
      </c>
      <c r="I1464" s="44">
        <f t="shared" si="19"/>
        <v>247765</v>
      </c>
    </row>
    <row r="1465" spans="1:9" x14ac:dyDescent="0.2">
      <c r="A1465" s="44">
        <v>91400205</v>
      </c>
      <c r="B1465" s="44" t="s">
        <v>27</v>
      </c>
      <c r="C1465" s="44">
        <v>14</v>
      </c>
      <c r="D1465" s="44">
        <v>26</v>
      </c>
      <c r="E1465" s="44">
        <v>4020</v>
      </c>
      <c r="F1465" s="44">
        <v>59</v>
      </c>
      <c r="G1465" s="44">
        <v>5700</v>
      </c>
      <c r="H1465" s="44">
        <v>57151</v>
      </c>
      <c r="I1465" s="44">
        <f t="shared" si="19"/>
        <v>296703</v>
      </c>
    </row>
    <row r="1466" spans="1:9" x14ac:dyDescent="0.2">
      <c r="A1466" s="44">
        <v>91500205</v>
      </c>
      <c r="B1466" s="44" t="s">
        <v>27</v>
      </c>
      <c r="C1466" s="44">
        <v>15</v>
      </c>
      <c r="D1466" s="44">
        <v>26</v>
      </c>
      <c r="E1466" s="44">
        <v>4237</v>
      </c>
      <c r="F1466" s="44">
        <v>59</v>
      </c>
      <c r="G1466" s="44">
        <v>6007</v>
      </c>
      <c r="H1466" s="44">
        <v>65364</v>
      </c>
      <c r="I1466" s="44">
        <f t="shared" si="19"/>
        <v>353854</v>
      </c>
    </row>
    <row r="1467" spans="1:9" x14ac:dyDescent="0.2">
      <c r="A1467" s="44">
        <v>91600205</v>
      </c>
      <c r="B1467" s="44" t="s">
        <v>27</v>
      </c>
      <c r="C1467" s="44">
        <v>16</v>
      </c>
      <c r="D1467" s="44">
        <v>26</v>
      </c>
      <c r="E1467" s="44">
        <v>4455</v>
      </c>
      <c r="F1467" s="44">
        <v>59</v>
      </c>
      <c r="G1467" s="44">
        <v>6315</v>
      </c>
      <c r="H1467" s="44">
        <v>73578</v>
      </c>
      <c r="I1467" s="44">
        <f t="shared" si="19"/>
        <v>419218</v>
      </c>
    </row>
    <row r="1468" spans="1:9" x14ac:dyDescent="0.2">
      <c r="A1468" s="44">
        <v>91700205</v>
      </c>
      <c r="B1468" s="44" t="s">
        <v>27</v>
      </c>
      <c r="C1468" s="44">
        <v>17</v>
      </c>
      <c r="D1468" s="44">
        <v>26</v>
      </c>
      <c r="E1468" s="44">
        <v>4672</v>
      </c>
      <c r="F1468" s="44">
        <v>59</v>
      </c>
      <c r="G1468" s="44">
        <v>6622</v>
      </c>
      <c r="H1468" s="44">
        <v>81791</v>
      </c>
      <c r="I1468" s="44">
        <f t="shared" si="19"/>
        <v>492796</v>
      </c>
    </row>
    <row r="1469" spans="1:9" x14ac:dyDescent="0.2">
      <c r="A1469" s="44">
        <v>91800205</v>
      </c>
      <c r="B1469" s="44" t="s">
        <v>27</v>
      </c>
      <c r="C1469" s="44">
        <v>18</v>
      </c>
      <c r="D1469" s="44">
        <v>26</v>
      </c>
      <c r="E1469" s="44">
        <v>4890</v>
      </c>
      <c r="F1469" s="44">
        <v>59</v>
      </c>
      <c r="G1469" s="44">
        <v>6930</v>
      </c>
      <c r="H1469" s="44">
        <v>93427</v>
      </c>
      <c r="I1469" s="44">
        <f t="shared" si="19"/>
        <v>574587</v>
      </c>
    </row>
    <row r="1470" spans="1:9" x14ac:dyDescent="0.2">
      <c r="A1470" s="44">
        <v>91900205</v>
      </c>
      <c r="B1470" s="44" t="s">
        <v>27</v>
      </c>
      <c r="C1470" s="44">
        <v>19</v>
      </c>
      <c r="D1470" s="44">
        <v>26</v>
      </c>
      <c r="E1470" s="44">
        <v>5107</v>
      </c>
      <c r="F1470" s="44">
        <v>59</v>
      </c>
      <c r="G1470" s="44">
        <v>7237</v>
      </c>
      <c r="H1470" s="44">
        <v>105063</v>
      </c>
      <c r="I1470" s="44">
        <f t="shared" si="19"/>
        <v>668014</v>
      </c>
    </row>
    <row r="1471" spans="1:9" x14ac:dyDescent="0.2">
      <c r="A1471" s="44">
        <v>92000205</v>
      </c>
      <c r="B1471" s="44" t="s">
        <v>27</v>
      </c>
      <c r="C1471" s="44">
        <v>20</v>
      </c>
      <c r="D1471" s="44">
        <v>26</v>
      </c>
      <c r="E1471" s="44">
        <v>5325</v>
      </c>
      <c r="F1471" s="44">
        <v>59</v>
      </c>
      <c r="G1471" s="44">
        <v>7545</v>
      </c>
      <c r="H1471" s="44">
        <v>116698</v>
      </c>
      <c r="I1471" s="44">
        <f t="shared" si="19"/>
        <v>773077</v>
      </c>
    </row>
    <row r="1472" spans="1:9" x14ac:dyDescent="0.2">
      <c r="A1472" s="44">
        <v>92100205</v>
      </c>
      <c r="B1472" s="44" t="s">
        <v>27</v>
      </c>
      <c r="C1472" s="44">
        <v>21</v>
      </c>
      <c r="D1472" s="44">
        <v>26</v>
      </c>
      <c r="E1472" s="44">
        <v>5542</v>
      </c>
      <c r="F1472" s="44">
        <v>59</v>
      </c>
      <c r="G1472" s="44">
        <v>7852</v>
      </c>
      <c r="H1472" s="44">
        <v>128334</v>
      </c>
      <c r="I1472" s="44">
        <f t="shared" si="19"/>
        <v>889775</v>
      </c>
    </row>
    <row r="1473" spans="1:9" x14ac:dyDescent="0.2">
      <c r="A1473" s="44">
        <v>92200205</v>
      </c>
      <c r="B1473" s="44" t="s">
        <v>27</v>
      </c>
      <c r="C1473" s="44">
        <v>22</v>
      </c>
      <c r="D1473" s="44">
        <v>26</v>
      </c>
      <c r="E1473" s="44">
        <v>5760</v>
      </c>
      <c r="F1473" s="44">
        <v>59</v>
      </c>
      <c r="G1473" s="44">
        <v>8160</v>
      </c>
      <c r="H1473" s="44">
        <v>144076</v>
      </c>
      <c r="I1473" s="44">
        <f t="shared" si="19"/>
        <v>1018109</v>
      </c>
    </row>
    <row r="1474" spans="1:9" x14ac:dyDescent="0.2">
      <c r="A1474" s="44">
        <v>92300205</v>
      </c>
      <c r="B1474" s="44" t="s">
        <v>27</v>
      </c>
      <c r="C1474" s="44">
        <v>23</v>
      </c>
      <c r="D1474" s="44">
        <v>26</v>
      </c>
      <c r="E1474" s="44">
        <v>5977</v>
      </c>
      <c r="F1474" s="44">
        <v>59</v>
      </c>
      <c r="G1474" s="44">
        <v>8467</v>
      </c>
      <c r="H1474" s="44">
        <v>159819</v>
      </c>
      <c r="I1474" s="44">
        <f t="shared" si="19"/>
        <v>1162185</v>
      </c>
    </row>
    <row r="1475" spans="1:9" x14ac:dyDescent="0.2">
      <c r="A1475" s="44">
        <v>92400205</v>
      </c>
      <c r="B1475" s="44" t="s">
        <v>27</v>
      </c>
      <c r="C1475" s="44">
        <v>24</v>
      </c>
      <c r="D1475" s="44">
        <v>26</v>
      </c>
      <c r="E1475" s="44">
        <v>6195</v>
      </c>
      <c r="F1475" s="44">
        <v>59</v>
      </c>
      <c r="G1475" s="44">
        <v>8775</v>
      </c>
      <c r="H1475" s="44">
        <v>175561</v>
      </c>
      <c r="I1475" s="44">
        <f t="shared" si="19"/>
        <v>1322004</v>
      </c>
    </row>
    <row r="1476" spans="1:9" x14ac:dyDescent="0.2">
      <c r="A1476" s="44">
        <v>92500205</v>
      </c>
      <c r="B1476" s="44" t="s">
        <v>27</v>
      </c>
      <c r="C1476" s="44">
        <v>25</v>
      </c>
      <c r="D1476" s="44">
        <v>26</v>
      </c>
      <c r="E1476" s="44">
        <v>6412</v>
      </c>
      <c r="F1476" s="44">
        <v>59</v>
      </c>
      <c r="G1476" s="44">
        <v>9082</v>
      </c>
      <c r="H1476" s="44">
        <v>191303</v>
      </c>
      <c r="I1476" s="44">
        <f t="shared" si="19"/>
        <v>1497565</v>
      </c>
    </row>
    <row r="1477" spans="1:9" x14ac:dyDescent="0.2">
      <c r="A1477" s="44">
        <v>92600205</v>
      </c>
      <c r="B1477" s="44" t="s">
        <v>27</v>
      </c>
      <c r="C1477" s="44">
        <v>26</v>
      </c>
      <c r="D1477" s="44">
        <v>26</v>
      </c>
      <c r="E1477" s="44">
        <v>6630</v>
      </c>
      <c r="F1477" s="44">
        <v>59</v>
      </c>
      <c r="G1477" s="44">
        <v>9390</v>
      </c>
      <c r="H1477" s="44">
        <v>211837</v>
      </c>
      <c r="I1477" s="44">
        <f t="shared" si="19"/>
        <v>1688868</v>
      </c>
    </row>
    <row r="1478" spans="1:9" x14ac:dyDescent="0.2">
      <c r="A1478" s="44">
        <v>92700205</v>
      </c>
      <c r="B1478" s="44" t="s">
        <v>27</v>
      </c>
      <c r="C1478" s="44">
        <v>27</v>
      </c>
      <c r="D1478" s="44">
        <v>26</v>
      </c>
      <c r="E1478" s="44">
        <v>6847</v>
      </c>
      <c r="F1478" s="44">
        <v>59</v>
      </c>
      <c r="G1478" s="44">
        <v>9697</v>
      </c>
      <c r="H1478" s="44">
        <v>232370</v>
      </c>
      <c r="I1478" s="44">
        <f t="shared" si="19"/>
        <v>1900705</v>
      </c>
    </row>
    <row r="1479" spans="1:9" x14ac:dyDescent="0.2">
      <c r="A1479" s="44">
        <v>92800205</v>
      </c>
      <c r="B1479" s="44" t="s">
        <v>27</v>
      </c>
      <c r="C1479" s="44">
        <v>28</v>
      </c>
      <c r="D1479" s="44">
        <v>26</v>
      </c>
      <c r="E1479" s="44">
        <v>7065</v>
      </c>
      <c r="F1479" s="44">
        <v>59</v>
      </c>
      <c r="G1479" s="44">
        <v>10005</v>
      </c>
      <c r="H1479" s="44">
        <v>252904</v>
      </c>
      <c r="I1479" s="44">
        <f t="shared" si="19"/>
        <v>2133075</v>
      </c>
    </row>
    <row r="1480" spans="1:9" x14ac:dyDescent="0.2">
      <c r="A1480" s="44">
        <v>92900205</v>
      </c>
      <c r="B1480" s="44" t="s">
        <v>27</v>
      </c>
      <c r="C1480" s="44">
        <v>29</v>
      </c>
      <c r="D1480" s="44">
        <v>26</v>
      </c>
      <c r="E1480" s="44">
        <v>7282</v>
      </c>
      <c r="F1480" s="44">
        <v>59</v>
      </c>
      <c r="G1480" s="44">
        <v>10312</v>
      </c>
      <c r="H1480" s="44">
        <v>273437</v>
      </c>
      <c r="I1480" s="44">
        <f t="shared" si="19"/>
        <v>2385979</v>
      </c>
    </row>
    <row r="1481" spans="1:9" x14ac:dyDescent="0.2">
      <c r="A1481" s="44">
        <v>93000205</v>
      </c>
      <c r="B1481" s="44" t="s">
        <v>27</v>
      </c>
      <c r="C1481" s="44">
        <v>30</v>
      </c>
      <c r="D1481" s="44">
        <v>26</v>
      </c>
      <c r="E1481" s="44">
        <v>7500</v>
      </c>
      <c r="F1481" s="44">
        <v>59</v>
      </c>
      <c r="G1481" s="44">
        <v>10620</v>
      </c>
      <c r="H1481" s="44">
        <v>299446</v>
      </c>
      <c r="I1481" s="44">
        <f t="shared" si="19"/>
        <v>2659416</v>
      </c>
    </row>
    <row r="1482" spans="1:9" x14ac:dyDescent="0.2">
      <c r="A1482" s="44">
        <v>93100205</v>
      </c>
      <c r="B1482" s="44" t="s">
        <v>27</v>
      </c>
      <c r="C1482" s="44">
        <v>31</v>
      </c>
      <c r="D1482" s="44">
        <v>26</v>
      </c>
      <c r="E1482" s="44">
        <v>7717</v>
      </c>
      <c r="F1482" s="44">
        <v>59</v>
      </c>
      <c r="G1482" s="44">
        <v>10927</v>
      </c>
      <c r="H1482" s="44">
        <v>325455</v>
      </c>
      <c r="I1482" s="44">
        <f t="shared" si="19"/>
        <v>2958862</v>
      </c>
    </row>
    <row r="1483" spans="1:9" x14ac:dyDescent="0.2">
      <c r="A1483" s="44">
        <v>93200205</v>
      </c>
      <c r="B1483" s="44" t="s">
        <v>27</v>
      </c>
      <c r="C1483" s="44">
        <v>32</v>
      </c>
      <c r="D1483" s="44">
        <v>26</v>
      </c>
      <c r="E1483" s="44">
        <v>7935</v>
      </c>
      <c r="F1483" s="44">
        <v>59</v>
      </c>
      <c r="G1483" s="44">
        <v>11235</v>
      </c>
      <c r="H1483" s="44">
        <v>351465</v>
      </c>
      <c r="I1483" s="44">
        <f t="shared" si="19"/>
        <v>3284317</v>
      </c>
    </row>
    <row r="1484" spans="1:9" x14ac:dyDescent="0.2">
      <c r="A1484" s="44">
        <v>93300205</v>
      </c>
      <c r="B1484" s="44" t="s">
        <v>27</v>
      </c>
      <c r="C1484" s="44">
        <v>33</v>
      </c>
      <c r="D1484" s="44">
        <v>26</v>
      </c>
      <c r="E1484" s="44">
        <v>8152</v>
      </c>
      <c r="F1484" s="44">
        <v>59</v>
      </c>
      <c r="G1484" s="44">
        <v>11542</v>
      </c>
      <c r="H1484" s="44">
        <v>377474</v>
      </c>
      <c r="I1484" s="44">
        <f t="shared" si="19"/>
        <v>3635782</v>
      </c>
    </row>
    <row r="1485" spans="1:9" x14ac:dyDescent="0.2">
      <c r="A1485" s="44">
        <v>93400205</v>
      </c>
      <c r="B1485" s="44" t="s">
        <v>27</v>
      </c>
      <c r="C1485" s="44">
        <v>34</v>
      </c>
      <c r="D1485" s="44">
        <v>26</v>
      </c>
      <c r="E1485" s="44">
        <v>8370</v>
      </c>
      <c r="F1485" s="44">
        <v>59</v>
      </c>
      <c r="G1485" s="44">
        <v>11850</v>
      </c>
      <c r="H1485" s="44">
        <v>409643</v>
      </c>
      <c r="I1485" s="44">
        <f t="shared" si="19"/>
        <v>4013256</v>
      </c>
    </row>
    <row r="1486" spans="1:9" x14ac:dyDescent="0.2">
      <c r="A1486" s="44">
        <v>93500205</v>
      </c>
      <c r="B1486" s="44" t="s">
        <v>27</v>
      </c>
      <c r="C1486" s="44">
        <v>35</v>
      </c>
      <c r="D1486" s="44">
        <v>26</v>
      </c>
      <c r="E1486" s="44">
        <v>8587</v>
      </c>
      <c r="F1486" s="44">
        <v>59</v>
      </c>
      <c r="G1486" s="44">
        <v>12157</v>
      </c>
      <c r="H1486" s="44">
        <v>441812</v>
      </c>
      <c r="I1486" s="44">
        <f t="shared" si="19"/>
        <v>4422899</v>
      </c>
    </row>
    <row r="1487" spans="1:9" x14ac:dyDescent="0.2">
      <c r="A1487" s="44">
        <v>93600205</v>
      </c>
      <c r="B1487" s="44" t="s">
        <v>27</v>
      </c>
      <c r="C1487" s="44">
        <v>36</v>
      </c>
      <c r="D1487" s="44">
        <v>26</v>
      </c>
      <c r="E1487" s="44">
        <v>8805</v>
      </c>
      <c r="F1487" s="44">
        <v>59</v>
      </c>
      <c r="G1487" s="44">
        <v>12465</v>
      </c>
      <c r="H1487" s="44">
        <v>473981</v>
      </c>
      <c r="I1487" s="44">
        <f t="shared" si="19"/>
        <v>4864711</v>
      </c>
    </row>
    <row r="1488" spans="1:9" x14ac:dyDescent="0.2">
      <c r="A1488" s="44">
        <v>93700205</v>
      </c>
      <c r="B1488" s="44" t="s">
        <v>27</v>
      </c>
      <c r="C1488" s="44">
        <v>37</v>
      </c>
      <c r="D1488" s="44">
        <v>26</v>
      </c>
      <c r="E1488" s="44">
        <v>9022</v>
      </c>
      <c r="F1488" s="44">
        <v>59</v>
      </c>
      <c r="G1488" s="44">
        <v>12772</v>
      </c>
      <c r="H1488" s="44">
        <v>506150</v>
      </c>
      <c r="I1488" s="44">
        <f t="shared" si="19"/>
        <v>5338692</v>
      </c>
    </row>
    <row r="1489" spans="1:9" x14ac:dyDescent="0.2">
      <c r="A1489" s="44">
        <v>93800205</v>
      </c>
      <c r="B1489" s="44" t="s">
        <v>27</v>
      </c>
      <c r="C1489" s="44">
        <v>38</v>
      </c>
      <c r="D1489" s="44">
        <v>26</v>
      </c>
      <c r="E1489" s="44">
        <v>9240</v>
      </c>
      <c r="F1489" s="44">
        <v>59</v>
      </c>
      <c r="G1489" s="44">
        <v>13080</v>
      </c>
      <c r="H1489" s="44">
        <v>545164</v>
      </c>
      <c r="I1489" s="44">
        <f t="shared" si="19"/>
        <v>5844842</v>
      </c>
    </row>
    <row r="1490" spans="1:9" x14ac:dyDescent="0.2">
      <c r="A1490" s="44">
        <v>93900205</v>
      </c>
      <c r="B1490" s="44" t="s">
        <v>27</v>
      </c>
      <c r="C1490" s="44">
        <v>39</v>
      </c>
      <c r="D1490" s="44">
        <v>26</v>
      </c>
      <c r="E1490" s="44">
        <v>9457</v>
      </c>
      <c r="F1490" s="44">
        <v>59</v>
      </c>
      <c r="G1490" s="44">
        <v>13387</v>
      </c>
      <c r="H1490" s="44">
        <v>584178</v>
      </c>
      <c r="I1490" s="44">
        <f t="shared" si="19"/>
        <v>6390006</v>
      </c>
    </row>
    <row r="1491" spans="1:9" x14ac:dyDescent="0.2">
      <c r="A1491" s="44">
        <v>94000205</v>
      </c>
      <c r="B1491" s="44" t="s">
        <v>27</v>
      </c>
      <c r="C1491" s="44">
        <v>40</v>
      </c>
      <c r="D1491" s="44">
        <v>26</v>
      </c>
      <c r="E1491" s="44">
        <v>9675</v>
      </c>
      <c r="F1491" s="44">
        <v>59</v>
      </c>
      <c r="G1491" s="44">
        <v>13695</v>
      </c>
      <c r="H1491" s="44">
        <v>623191</v>
      </c>
      <c r="I1491" s="44">
        <f t="shared" si="19"/>
        <v>6974184</v>
      </c>
    </row>
    <row r="1492" spans="1:9" x14ac:dyDescent="0.2">
      <c r="A1492" s="44">
        <v>94100205</v>
      </c>
      <c r="B1492" s="44" t="s">
        <v>27</v>
      </c>
      <c r="C1492" s="44">
        <v>41</v>
      </c>
      <c r="D1492" s="44">
        <v>26</v>
      </c>
      <c r="E1492" s="44">
        <v>9892</v>
      </c>
      <c r="F1492" s="44">
        <v>59</v>
      </c>
      <c r="G1492" s="44">
        <v>14002</v>
      </c>
      <c r="H1492" s="44">
        <v>662205</v>
      </c>
      <c r="I1492" s="44">
        <f t="shared" si="19"/>
        <v>7597375</v>
      </c>
    </row>
    <row r="1493" spans="1:9" x14ac:dyDescent="0.2">
      <c r="A1493" s="44">
        <v>94200205</v>
      </c>
      <c r="B1493" s="44" t="s">
        <v>27</v>
      </c>
      <c r="C1493" s="44">
        <v>42</v>
      </c>
      <c r="D1493" s="44">
        <v>26</v>
      </c>
      <c r="E1493" s="44">
        <v>10110</v>
      </c>
      <c r="F1493" s="44">
        <v>59</v>
      </c>
      <c r="G1493" s="44">
        <v>14310</v>
      </c>
      <c r="H1493" s="44">
        <v>708747</v>
      </c>
      <c r="I1493" s="44">
        <f t="shared" si="19"/>
        <v>8259580</v>
      </c>
    </row>
    <row r="1494" spans="1:9" x14ac:dyDescent="0.2">
      <c r="A1494" s="44">
        <v>94300205</v>
      </c>
      <c r="B1494" s="44" t="s">
        <v>27</v>
      </c>
      <c r="C1494" s="44">
        <v>43</v>
      </c>
      <c r="D1494" s="44">
        <v>26</v>
      </c>
      <c r="E1494" s="44">
        <v>10327</v>
      </c>
      <c r="F1494" s="44">
        <v>59</v>
      </c>
      <c r="G1494" s="44">
        <v>14617</v>
      </c>
      <c r="H1494" s="44">
        <v>755290</v>
      </c>
      <c r="I1494" s="44">
        <f t="shared" si="19"/>
        <v>8968327</v>
      </c>
    </row>
    <row r="1495" spans="1:9" x14ac:dyDescent="0.2">
      <c r="A1495" s="44">
        <v>94400205</v>
      </c>
      <c r="B1495" s="44" t="s">
        <v>27</v>
      </c>
      <c r="C1495" s="44">
        <v>44</v>
      </c>
      <c r="D1495" s="44">
        <v>26</v>
      </c>
      <c r="E1495" s="44">
        <v>10545</v>
      </c>
      <c r="F1495" s="44">
        <v>59</v>
      </c>
      <c r="G1495" s="44">
        <v>14925</v>
      </c>
      <c r="H1495" s="44">
        <v>801833</v>
      </c>
      <c r="I1495" s="44">
        <f t="shared" si="19"/>
        <v>9723617</v>
      </c>
    </row>
    <row r="1496" spans="1:9" x14ac:dyDescent="0.2">
      <c r="A1496" s="44">
        <v>94500205</v>
      </c>
      <c r="B1496" s="44" t="s">
        <v>27</v>
      </c>
      <c r="C1496" s="44">
        <v>45</v>
      </c>
      <c r="D1496" s="44">
        <v>26</v>
      </c>
      <c r="E1496" s="44">
        <v>10762</v>
      </c>
      <c r="F1496" s="44">
        <v>59</v>
      </c>
      <c r="G1496" s="44">
        <v>15232</v>
      </c>
      <c r="H1496" s="44">
        <v>848375</v>
      </c>
      <c r="I1496" s="44">
        <f t="shared" si="19"/>
        <v>10525450</v>
      </c>
    </row>
    <row r="1497" spans="1:9" x14ac:dyDescent="0.2">
      <c r="A1497" s="44">
        <v>94600205</v>
      </c>
      <c r="B1497" s="44" t="s">
        <v>27</v>
      </c>
      <c r="C1497" s="44">
        <v>46</v>
      </c>
      <c r="D1497" s="44">
        <v>26</v>
      </c>
      <c r="E1497" s="44">
        <v>10980</v>
      </c>
      <c r="F1497" s="44">
        <v>59</v>
      </c>
      <c r="G1497" s="44">
        <v>15540</v>
      </c>
      <c r="H1497" s="44">
        <v>903131</v>
      </c>
      <c r="I1497" s="44">
        <f t="shared" si="19"/>
        <v>11373825</v>
      </c>
    </row>
    <row r="1498" spans="1:9" x14ac:dyDescent="0.2">
      <c r="A1498" s="44">
        <v>94700205</v>
      </c>
      <c r="B1498" s="44" t="s">
        <v>27</v>
      </c>
      <c r="C1498" s="44">
        <v>47</v>
      </c>
      <c r="D1498" s="44">
        <v>26</v>
      </c>
      <c r="E1498" s="44">
        <v>11197</v>
      </c>
      <c r="F1498" s="44">
        <v>59</v>
      </c>
      <c r="G1498" s="44">
        <v>15847</v>
      </c>
      <c r="H1498" s="44">
        <v>957887</v>
      </c>
      <c r="I1498" s="44">
        <f t="shared" si="19"/>
        <v>12276956</v>
      </c>
    </row>
    <row r="1499" spans="1:9" x14ac:dyDescent="0.2">
      <c r="A1499" s="44">
        <v>94800205</v>
      </c>
      <c r="B1499" s="44" t="s">
        <v>27</v>
      </c>
      <c r="C1499" s="44">
        <v>48</v>
      </c>
      <c r="D1499" s="44">
        <v>26</v>
      </c>
      <c r="E1499" s="44">
        <v>11415</v>
      </c>
      <c r="F1499" s="44">
        <v>59</v>
      </c>
      <c r="G1499" s="44">
        <v>16155</v>
      </c>
      <c r="H1499" s="44">
        <v>1012643</v>
      </c>
      <c r="I1499" s="44">
        <f t="shared" si="19"/>
        <v>13234843</v>
      </c>
    </row>
    <row r="1500" spans="1:9" x14ac:dyDescent="0.2">
      <c r="A1500" s="44">
        <v>94900205</v>
      </c>
      <c r="B1500" s="44" t="s">
        <v>27</v>
      </c>
      <c r="C1500" s="44">
        <v>49</v>
      </c>
      <c r="D1500" s="44">
        <v>26</v>
      </c>
      <c r="E1500" s="44">
        <v>11632</v>
      </c>
      <c r="F1500" s="44">
        <v>59</v>
      </c>
      <c r="G1500" s="44">
        <v>16462</v>
      </c>
      <c r="H1500" s="44">
        <v>1067399</v>
      </c>
      <c r="I1500" s="44">
        <f t="shared" ref="I1500:I1563" si="20">H1499+I1499</f>
        <v>14247486</v>
      </c>
    </row>
    <row r="1501" spans="1:9" x14ac:dyDescent="0.2">
      <c r="A1501" s="44">
        <v>95000205</v>
      </c>
      <c r="B1501" s="44" t="s">
        <v>27</v>
      </c>
      <c r="C1501" s="44">
        <v>50</v>
      </c>
      <c r="D1501" s="44">
        <v>26</v>
      </c>
      <c r="E1501" s="44">
        <v>11850</v>
      </c>
      <c r="F1501" s="44">
        <v>59</v>
      </c>
      <c r="G1501" s="44">
        <v>16770</v>
      </c>
      <c r="H1501" s="44">
        <v>1131053</v>
      </c>
      <c r="I1501" s="44">
        <f t="shared" si="20"/>
        <v>15314885</v>
      </c>
    </row>
    <row r="1502" spans="1:9" x14ac:dyDescent="0.2">
      <c r="A1502" s="44">
        <v>90100211</v>
      </c>
      <c r="B1502" s="44" t="s">
        <v>28</v>
      </c>
      <c r="C1502" s="44">
        <v>1</v>
      </c>
      <c r="D1502" s="44">
        <v>7</v>
      </c>
      <c r="E1502" s="44">
        <v>240</v>
      </c>
      <c r="F1502" s="44">
        <v>8</v>
      </c>
      <c r="G1502" s="44">
        <v>240</v>
      </c>
      <c r="H1502" s="44">
        <v>0</v>
      </c>
      <c r="I1502" s="44">
        <v>0</v>
      </c>
    </row>
    <row r="1503" spans="1:9" x14ac:dyDescent="0.2">
      <c r="A1503" s="44">
        <v>90200211</v>
      </c>
      <c r="B1503" s="44" t="s">
        <v>28</v>
      </c>
      <c r="C1503" s="44">
        <v>2</v>
      </c>
      <c r="D1503" s="44">
        <v>7</v>
      </c>
      <c r="E1503" s="44">
        <v>255</v>
      </c>
      <c r="F1503" s="44">
        <v>8</v>
      </c>
      <c r="G1503" s="44">
        <v>255</v>
      </c>
      <c r="H1503" s="44">
        <v>0</v>
      </c>
      <c r="I1503" s="44">
        <f t="shared" si="20"/>
        <v>0</v>
      </c>
    </row>
    <row r="1504" spans="1:9" x14ac:dyDescent="0.2">
      <c r="A1504" s="44">
        <v>90300211</v>
      </c>
      <c r="B1504" s="44" t="s">
        <v>28</v>
      </c>
      <c r="C1504" s="44">
        <v>3</v>
      </c>
      <c r="D1504" s="44">
        <v>7</v>
      </c>
      <c r="E1504" s="44">
        <v>270</v>
      </c>
      <c r="F1504" s="44">
        <v>8</v>
      </c>
      <c r="G1504" s="44">
        <v>270</v>
      </c>
      <c r="H1504" s="44">
        <v>0</v>
      </c>
      <c r="I1504" s="44">
        <f t="shared" si="20"/>
        <v>0</v>
      </c>
    </row>
    <row r="1505" spans="1:9" x14ac:dyDescent="0.2">
      <c r="A1505" s="44">
        <v>90400211</v>
      </c>
      <c r="B1505" s="44" t="s">
        <v>28</v>
      </c>
      <c r="C1505" s="44">
        <v>4</v>
      </c>
      <c r="D1505" s="44">
        <v>7</v>
      </c>
      <c r="E1505" s="44">
        <v>285</v>
      </c>
      <c r="F1505" s="44">
        <v>8</v>
      </c>
      <c r="G1505" s="44">
        <v>285</v>
      </c>
      <c r="H1505" s="44">
        <v>0</v>
      </c>
      <c r="I1505" s="44">
        <f t="shared" si="20"/>
        <v>0</v>
      </c>
    </row>
    <row r="1506" spans="1:9" x14ac:dyDescent="0.2">
      <c r="A1506" s="44">
        <v>90500211</v>
      </c>
      <c r="B1506" s="44" t="s">
        <v>28</v>
      </c>
      <c r="C1506" s="44">
        <v>5</v>
      </c>
      <c r="D1506" s="44">
        <v>7</v>
      </c>
      <c r="E1506" s="44">
        <v>300</v>
      </c>
      <c r="F1506" s="44">
        <v>8</v>
      </c>
      <c r="G1506" s="44">
        <v>300</v>
      </c>
      <c r="H1506" s="44">
        <v>0</v>
      </c>
      <c r="I1506" s="44">
        <f t="shared" si="20"/>
        <v>0</v>
      </c>
    </row>
    <row r="1507" spans="1:9" x14ac:dyDescent="0.2">
      <c r="A1507" s="44">
        <v>90600211</v>
      </c>
      <c r="B1507" s="44" t="s">
        <v>28</v>
      </c>
      <c r="C1507" s="44">
        <v>6</v>
      </c>
      <c r="D1507" s="44">
        <v>7</v>
      </c>
      <c r="E1507" s="44">
        <v>315</v>
      </c>
      <c r="F1507" s="44">
        <v>8</v>
      </c>
      <c r="G1507" s="44">
        <v>315</v>
      </c>
      <c r="H1507" s="44">
        <v>0</v>
      </c>
      <c r="I1507" s="44">
        <f t="shared" si="20"/>
        <v>0</v>
      </c>
    </row>
    <row r="1508" spans="1:9" x14ac:dyDescent="0.2">
      <c r="A1508" s="44">
        <v>90700211</v>
      </c>
      <c r="B1508" s="44" t="s">
        <v>28</v>
      </c>
      <c r="C1508" s="44">
        <v>7</v>
      </c>
      <c r="D1508" s="44">
        <v>7</v>
      </c>
      <c r="E1508" s="44">
        <v>337</v>
      </c>
      <c r="F1508" s="44">
        <v>8</v>
      </c>
      <c r="G1508" s="44">
        <v>337</v>
      </c>
      <c r="H1508" s="44">
        <v>0</v>
      </c>
      <c r="I1508" s="44">
        <f t="shared" si="20"/>
        <v>0</v>
      </c>
    </row>
    <row r="1509" spans="1:9" x14ac:dyDescent="0.2">
      <c r="A1509" s="44">
        <v>90800211</v>
      </c>
      <c r="B1509" s="44" t="s">
        <v>28</v>
      </c>
      <c r="C1509" s="44">
        <v>8</v>
      </c>
      <c r="D1509" s="44">
        <v>7</v>
      </c>
      <c r="E1509" s="44">
        <v>360</v>
      </c>
      <c r="F1509" s="44">
        <v>8</v>
      </c>
      <c r="G1509" s="44">
        <v>360</v>
      </c>
      <c r="H1509" s="44">
        <v>0</v>
      </c>
      <c r="I1509" s="44">
        <f t="shared" si="20"/>
        <v>0</v>
      </c>
    </row>
    <row r="1510" spans="1:9" x14ac:dyDescent="0.2">
      <c r="A1510" s="44">
        <v>90900211</v>
      </c>
      <c r="B1510" s="44" t="s">
        <v>28</v>
      </c>
      <c r="C1510" s="44">
        <v>9</v>
      </c>
      <c r="D1510" s="44">
        <v>7</v>
      </c>
      <c r="E1510" s="44">
        <v>382</v>
      </c>
      <c r="F1510" s="44">
        <v>8</v>
      </c>
      <c r="G1510" s="44">
        <v>382</v>
      </c>
      <c r="H1510" s="44">
        <v>0</v>
      </c>
      <c r="I1510" s="44">
        <f t="shared" si="20"/>
        <v>0</v>
      </c>
    </row>
    <row r="1511" spans="1:9" x14ac:dyDescent="0.2">
      <c r="A1511" s="44">
        <v>91000211</v>
      </c>
      <c r="B1511" s="44" t="s">
        <v>28</v>
      </c>
      <c r="C1511" s="44">
        <v>10</v>
      </c>
      <c r="D1511" s="44">
        <v>7</v>
      </c>
      <c r="E1511" s="44">
        <v>405</v>
      </c>
      <c r="F1511" s="44">
        <v>8</v>
      </c>
      <c r="G1511" s="44">
        <v>405</v>
      </c>
      <c r="H1511" s="44">
        <v>0</v>
      </c>
      <c r="I1511" s="44">
        <f t="shared" si="20"/>
        <v>0</v>
      </c>
    </row>
    <row r="1512" spans="1:9" x14ac:dyDescent="0.2">
      <c r="A1512" s="44">
        <v>91100211</v>
      </c>
      <c r="B1512" s="44" t="s">
        <v>28</v>
      </c>
      <c r="C1512" s="44">
        <v>11</v>
      </c>
      <c r="D1512" s="44">
        <v>7</v>
      </c>
      <c r="E1512" s="44">
        <v>427</v>
      </c>
      <c r="F1512" s="44">
        <v>8</v>
      </c>
      <c r="G1512" s="44">
        <v>427</v>
      </c>
      <c r="H1512" s="44">
        <v>0</v>
      </c>
      <c r="I1512" s="44">
        <f t="shared" si="20"/>
        <v>0</v>
      </c>
    </row>
    <row r="1513" spans="1:9" x14ac:dyDescent="0.2">
      <c r="A1513" s="44">
        <v>91200211</v>
      </c>
      <c r="B1513" s="44" t="s">
        <v>28</v>
      </c>
      <c r="C1513" s="44">
        <v>12</v>
      </c>
      <c r="D1513" s="44">
        <v>7</v>
      </c>
      <c r="E1513" s="44">
        <v>457</v>
      </c>
      <c r="F1513" s="44">
        <v>8</v>
      </c>
      <c r="G1513" s="44">
        <v>457</v>
      </c>
      <c r="H1513" s="44">
        <v>0</v>
      </c>
      <c r="I1513" s="44">
        <f t="shared" si="20"/>
        <v>0</v>
      </c>
    </row>
    <row r="1514" spans="1:9" x14ac:dyDescent="0.2">
      <c r="A1514" s="44">
        <v>91300211</v>
      </c>
      <c r="B1514" s="44" t="s">
        <v>28</v>
      </c>
      <c r="C1514" s="44">
        <v>13</v>
      </c>
      <c r="D1514" s="44">
        <v>7</v>
      </c>
      <c r="E1514" s="44">
        <v>487</v>
      </c>
      <c r="F1514" s="44">
        <v>8</v>
      </c>
      <c r="G1514" s="44">
        <v>487</v>
      </c>
      <c r="H1514" s="44">
        <v>0</v>
      </c>
      <c r="I1514" s="44">
        <f t="shared" si="20"/>
        <v>0</v>
      </c>
    </row>
    <row r="1515" spans="1:9" x14ac:dyDescent="0.2">
      <c r="A1515" s="44">
        <v>91400211</v>
      </c>
      <c r="B1515" s="44" t="s">
        <v>28</v>
      </c>
      <c r="C1515" s="44">
        <v>14</v>
      </c>
      <c r="D1515" s="44">
        <v>7</v>
      </c>
      <c r="E1515" s="44">
        <v>517</v>
      </c>
      <c r="F1515" s="44">
        <v>8</v>
      </c>
      <c r="G1515" s="44">
        <v>517</v>
      </c>
      <c r="H1515" s="44">
        <v>0</v>
      </c>
      <c r="I1515" s="44">
        <f t="shared" si="20"/>
        <v>0</v>
      </c>
    </row>
    <row r="1516" spans="1:9" x14ac:dyDescent="0.2">
      <c r="A1516" s="44">
        <v>91500211</v>
      </c>
      <c r="B1516" s="44" t="s">
        <v>28</v>
      </c>
      <c r="C1516" s="44">
        <v>15</v>
      </c>
      <c r="D1516" s="44">
        <v>7</v>
      </c>
      <c r="E1516" s="44">
        <v>547</v>
      </c>
      <c r="F1516" s="44">
        <v>8</v>
      </c>
      <c r="G1516" s="44">
        <v>547</v>
      </c>
      <c r="H1516" s="44">
        <v>0</v>
      </c>
      <c r="I1516" s="44">
        <f t="shared" si="20"/>
        <v>0</v>
      </c>
    </row>
    <row r="1517" spans="1:9" x14ac:dyDescent="0.2">
      <c r="A1517" s="44">
        <v>91600211</v>
      </c>
      <c r="B1517" s="44" t="s">
        <v>28</v>
      </c>
      <c r="C1517" s="44">
        <v>16</v>
      </c>
      <c r="D1517" s="44">
        <v>7</v>
      </c>
      <c r="E1517" s="44">
        <v>577</v>
      </c>
      <c r="F1517" s="44">
        <v>8</v>
      </c>
      <c r="G1517" s="44">
        <v>577</v>
      </c>
      <c r="H1517" s="44">
        <v>0</v>
      </c>
      <c r="I1517" s="44">
        <f t="shared" si="20"/>
        <v>0</v>
      </c>
    </row>
    <row r="1518" spans="1:9" x14ac:dyDescent="0.2">
      <c r="A1518" s="44">
        <v>91700211</v>
      </c>
      <c r="B1518" s="44" t="s">
        <v>28</v>
      </c>
      <c r="C1518" s="44">
        <v>17</v>
      </c>
      <c r="D1518" s="44">
        <v>7</v>
      </c>
      <c r="E1518" s="44">
        <v>615</v>
      </c>
      <c r="F1518" s="44">
        <v>8</v>
      </c>
      <c r="G1518" s="44">
        <v>615</v>
      </c>
      <c r="H1518" s="44">
        <v>0</v>
      </c>
      <c r="I1518" s="44">
        <f t="shared" si="20"/>
        <v>0</v>
      </c>
    </row>
    <row r="1519" spans="1:9" x14ac:dyDescent="0.2">
      <c r="A1519" s="44">
        <v>91800211</v>
      </c>
      <c r="B1519" s="44" t="s">
        <v>28</v>
      </c>
      <c r="C1519" s="44">
        <v>18</v>
      </c>
      <c r="D1519" s="44">
        <v>7</v>
      </c>
      <c r="E1519" s="44">
        <v>652</v>
      </c>
      <c r="F1519" s="44">
        <v>8</v>
      </c>
      <c r="G1519" s="44">
        <v>652</v>
      </c>
      <c r="H1519" s="44">
        <v>0</v>
      </c>
      <c r="I1519" s="44">
        <f t="shared" si="20"/>
        <v>0</v>
      </c>
    </row>
    <row r="1520" spans="1:9" x14ac:dyDescent="0.2">
      <c r="A1520" s="44">
        <v>91900211</v>
      </c>
      <c r="B1520" s="44" t="s">
        <v>28</v>
      </c>
      <c r="C1520" s="44">
        <v>19</v>
      </c>
      <c r="D1520" s="44">
        <v>7</v>
      </c>
      <c r="E1520" s="44">
        <v>690</v>
      </c>
      <c r="F1520" s="44">
        <v>8</v>
      </c>
      <c r="G1520" s="44">
        <v>690</v>
      </c>
      <c r="H1520" s="44">
        <v>0</v>
      </c>
      <c r="I1520" s="44">
        <f t="shared" si="20"/>
        <v>0</v>
      </c>
    </row>
    <row r="1521" spans="1:9" x14ac:dyDescent="0.2">
      <c r="A1521" s="44">
        <v>92000211</v>
      </c>
      <c r="B1521" s="44" t="s">
        <v>28</v>
      </c>
      <c r="C1521" s="44">
        <v>20</v>
      </c>
      <c r="D1521" s="44">
        <v>7</v>
      </c>
      <c r="E1521" s="44">
        <v>727</v>
      </c>
      <c r="F1521" s="44">
        <v>8</v>
      </c>
      <c r="G1521" s="44">
        <v>727</v>
      </c>
      <c r="H1521" s="44">
        <v>0</v>
      </c>
      <c r="I1521" s="44">
        <f t="shared" si="20"/>
        <v>0</v>
      </c>
    </row>
    <row r="1522" spans="1:9" x14ac:dyDescent="0.2">
      <c r="A1522" s="44">
        <v>92100211</v>
      </c>
      <c r="B1522" s="44" t="s">
        <v>28</v>
      </c>
      <c r="C1522" s="44">
        <v>21</v>
      </c>
      <c r="D1522" s="44">
        <v>7</v>
      </c>
      <c r="E1522" s="44">
        <v>765</v>
      </c>
      <c r="F1522" s="44">
        <v>8</v>
      </c>
      <c r="G1522" s="44">
        <v>765</v>
      </c>
      <c r="H1522" s="44">
        <v>0</v>
      </c>
      <c r="I1522" s="44">
        <f t="shared" si="20"/>
        <v>0</v>
      </c>
    </row>
    <row r="1523" spans="1:9" x14ac:dyDescent="0.2">
      <c r="A1523" s="44">
        <v>92200211</v>
      </c>
      <c r="B1523" s="44" t="s">
        <v>28</v>
      </c>
      <c r="C1523" s="44">
        <v>22</v>
      </c>
      <c r="D1523" s="44">
        <v>7</v>
      </c>
      <c r="E1523" s="44">
        <v>810</v>
      </c>
      <c r="F1523" s="44">
        <v>8</v>
      </c>
      <c r="G1523" s="44">
        <v>810</v>
      </c>
      <c r="H1523" s="44">
        <v>0</v>
      </c>
      <c r="I1523" s="44">
        <f t="shared" si="20"/>
        <v>0</v>
      </c>
    </row>
    <row r="1524" spans="1:9" x14ac:dyDescent="0.2">
      <c r="A1524" s="44">
        <v>92300211</v>
      </c>
      <c r="B1524" s="44" t="s">
        <v>28</v>
      </c>
      <c r="C1524" s="44">
        <v>23</v>
      </c>
      <c r="D1524" s="44">
        <v>7</v>
      </c>
      <c r="E1524" s="44">
        <v>855</v>
      </c>
      <c r="F1524" s="44">
        <v>8</v>
      </c>
      <c r="G1524" s="44">
        <v>855</v>
      </c>
      <c r="H1524" s="44">
        <v>0</v>
      </c>
      <c r="I1524" s="44">
        <f t="shared" si="20"/>
        <v>0</v>
      </c>
    </row>
    <row r="1525" spans="1:9" x14ac:dyDescent="0.2">
      <c r="A1525" s="44">
        <v>92400211</v>
      </c>
      <c r="B1525" s="44" t="s">
        <v>28</v>
      </c>
      <c r="C1525" s="44">
        <v>24</v>
      </c>
      <c r="D1525" s="44">
        <v>7</v>
      </c>
      <c r="E1525" s="44">
        <v>900</v>
      </c>
      <c r="F1525" s="44">
        <v>8</v>
      </c>
      <c r="G1525" s="44">
        <v>900</v>
      </c>
      <c r="H1525" s="44">
        <v>0</v>
      </c>
      <c r="I1525" s="44">
        <f t="shared" si="20"/>
        <v>0</v>
      </c>
    </row>
    <row r="1526" spans="1:9" x14ac:dyDescent="0.2">
      <c r="A1526" s="44">
        <v>92500211</v>
      </c>
      <c r="B1526" s="44" t="s">
        <v>28</v>
      </c>
      <c r="C1526" s="44">
        <v>25</v>
      </c>
      <c r="D1526" s="44">
        <v>7</v>
      </c>
      <c r="E1526" s="44">
        <v>945</v>
      </c>
      <c r="F1526" s="44">
        <v>8</v>
      </c>
      <c r="G1526" s="44">
        <v>945</v>
      </c>
      <c r="H1526" s="44">
        <v>0</v>
      </c>
      <c r="I1526" s="44">
        <f t="shared" si="20"/>
        <v>0</v>
      </c>
    </row>
    <row r="1527" spans="1:9" x14ac:dyDescent="0.2">
      <c r="A1527" s="44">
        <v>92600211</v>
      </c>
      <c r="B1527" s="44" t="s">
        <v>28</v>
      </c>
      <c r="C1527" s="44">
        <v>26</v>
      </c>
      <c r="D1527" s="44">
        <v>7</v>
      </c>
      <c r="E1527" s="44">
        <v>990</v>
      </c>
      <c r="F1527" s="44">
        <v>8</v>
      </c>
      <c r="G1527" s="44">
        <v>990</v>
      </c>
      <c r="H1527" s="44">
        <v>0</v>
      </c>
      <c r="I1527" s="44">
        <f t="shared" si="20"/>
        <v>0</v>
      </c>
    </row>
    <row r="1528" spans="1:9" x14ac:dyDescent="0.2">
      <c r="A1528" s="44">
        <v>92700211</v>
      </c>
      <c r="B1528" s="44" t="s">
        <v>28</v>
      </c>
      <c r="C1528" s="44">
        <v>27</v>
      </c>
      <c r="D1528" s="44">
        <v>7</v>
      </c>
      <c r="E1528" s="44">
        <v>1042</v>
      </c>
      <c r="F1528" s="44">
        <v>8</v>
      </c>
      <c r="G1528" s="44">
        <v>1042</v>
      </c>
      <c r="H1528" s="44">
        <v>0</v>
      </c>
      <c r="I1528" s="44">
        <f t="shared" si="20"/>
        <v>0</v>
      </c>
    </row>
    <row r="1529" spans="1:9" x14ac:dyDescent="0.2">
      <c r="A1529" s="44">
        <v>92800211</v>
      </c>
      <c r="B1529" s="44" t="s">
        <v>28</v>
      </c>
      <c r="C1529" s="44">
        <v>28</v>
      </c>
      <c r="D1529" s="44">
        <v>7</v>
      </c>
      <c r="E1529" s="44">
        <v>1095</v>
      </c>
      <c r="F1529" s="44">
        <v>8</v>
      </c>
      <c r="G1529" s="44">
        <v>1095</v>
      </c>
      <c r="H1529" s="44">
        <v>0</v>
      </c>
      <c r="I1529" s="44">
        <f t="shared" si="20"/>
        <v>0</v>
      </c>
    </row>
    <row r="1530" spans="1:9" x14ac:dyDescent="0.2">
      <c r="A1530" s="44">
        <v>92900211</v>
      </c>
      <c r="B1530" s="44" t="s">
        <v>28</v>
      </c>
      <c r="C1530" s="44">
        <v>29</v>
      </c>
      <c r="D1530" s="44">
        <v>7</v>
      </c>
      <c r="E1530" s="44">
        <v>1147</v>
      </c>
      <c r="F1530" s="44">
        <v>8</v>
      </c>
      <c r="G1530" s="44">
        <v>1147</v>
      </c>
      <c r="H1530" s="44">
        <v>0</v>
      </c>
      <c r="I1530" s="44">
        <f t="shared" si="20"/>
        <v>0</v>
      </c>
    </row>
    <row r="1531" spans="1:9" x14ac:dyDescent="0.2">
      <c r="A1531" s="44">
        <v>93000211</v>
      </c>
      <c r="B1531" s="44" t="s">
        <v>28</v>
      </c>
      <c r="C1531" s="44">
        <v>30</v>
      </c>
      <c r="D1531" s="44">
        <v>7</v>
      </c>
      <c r="E1531" s="44">
        <v>1200</v>
      </c>
      <c r="F1531" s="44">
        <v>8</v>
      </c>
      <c r="G1531" s="44">
        <v>1200</v>
      </c>
      <c r="H1531" s="44">
        <v>0</v>
      </c>
      <c r="I1531" s="44">
        <f t="shared" si="20"/>
        <v>0</v>
      </c>
    </row>
    <row r="1532" spans="1:9" x14ac:dyDescent="0.2">
      <c r="A1532" s="44">
        <v>93100211</v>
      </c>
      <c r="B1532" s="44" t="s">
        <v>28</v>
      </c>
      <c r="C1532" s="44">
        <v>31</v>
      </c>
      <c r="D1532" s="44">
        <v>7</v>
      </c>
      <c r="E1532" s="44">
        <v>1252</v>
      </c>
      <c r="F1532" s="44">
        <v>8</v>
      </c>
      <c r="G1532" s="44">
        <v>1252</v>
      </c>
      <c r="H1532" s="44">
        <v>0</v>
      </c>
      <c r="I1532" s="44">
        <f t="shared" si="20"/>
        <v>0</v>
      </c>
    </row>
    <row r="1533" spans="1:9" x14ac:dyDescent="0.2">
      <c r="A1533" s="44">
        <v>93200211</v>
      </c>
      <c r="B1533" s="44" t="s">
        <v>28</v>
      </c>
      <c r="C1533" s="44">
        <v>32</v>
      </c>
      <c r="D1533" s="44">
        <v>7</v>
      </c>
      <c r="E1533" s="44">
        <v>1312</v>
      </c>
      <c r="F1533" s="44">
        <v>8</v>
      </c>
      <c r="G1533" s="44">
        <v>1312</v>
      </c>
      <c r="H1533" s="44">
        <v>0</v>
      </c>
      <c r="I1533" s="44">
        <f t="shared" si="20"/>
        <v>0</v>
      </c>
    </row>
    <row r="1534" spans="1:9" x14ac:dyDescent="0.2">
      <c r="A1534" s="44">
        <v>93300211</v>
      </c>
      <c r="B1534" s="44" t="s">
        <v>28</v>
      </c>
      <c r="C1534" s="44">
        <v>33</v>
      </c>
      <c r="D1534" s="44">
        <v>7</v>
      </c>
      <c r="E1534" s="44">
        <v>1372</v>
      </c>
      <c r="F1534" s="44">
        <v>8</v>
      </c>
      <c r="G1534" s="44">
        <v>1372</v>
      </c>
      <c r="H1534" s="44">
        <v>0</v>
      </c>
      <c r="I1534" s="44">
        <f t="shared" si="20"/>
        <v>0</v>
      </c>
    </row>
    <row r="1535" spans="1:9" x14ac:dyDescent="0.2">
      <c r="A1535" s="44">
        <v>93400211</v>
      </c>
      <c r="B1535" s="44" t="s">
        <v>28</v>
      </c>
      <c r="C1535" s="44">
        <v>34</v>
      </c>
      <c r="D1535" s="44">
        <v>7</v>
      </c>
      <c r="E1535" s="44">
        <v>1432</v>
      </c>
      <c r="F1535" s="44">
        <v>8</v>
      </c>
      <c r="G1535" s="44">
        <v>1432</v>
      </c>
      <c r="H1535" s="44">
        <v>0</v>
      </c>
      <c r="I1535" s="44">
        <f t="shared" si="20"/>
        <v>0</v>
      </c>
    </row>
    <row r="1536" spans="1:9" x14ac:dyDescent="0.2">
      <c r="A1536" s="44">
        <v>93500211</v>
      </c>
      <c r="B1536" s="44" t="s">
        <v>28</v>
      </c>
      <c r="C1536" s="44">
        <v>35</v>
      </c>
      <c r="D1536" s="44">
        <v>7</v>
      </c>
      <c r="E1536" s="44">
        <v>1492</v>
      </c>
      <c r="F1536" s="44">
        <v>8</v>
      </c>
      <c r="G1536" s="44">
        <v>1492</v>
      </c>
      <c r="H1536" s="44">
        <v>0</v>
      </c>
      <c r="I1536" s="44">
        <f t="shared" si="20"/>
        <v>0</v>
      </c>
    </row>
    <row r="1537" spans="1:9" x14ac:dyDescent="0.2">
      <c r="A1537" s="44">
        <v>93600211</v>
      </c>
      <c r="B1537" s="44" t="s">
        <v>28</v>
      </c>
      <c r="C1537" s="44">
        <v>36</v>
      </c>
      <c r="D1537" s="44">
        <v>7</v>
      </c>
      <c r="E1537" s="44">
        <v>1552</v>
      </c>
      <c r="F1537" s="44">
        <v>8</v>
      </c>
      <c r="G1537" s="44">
        <v>1552</v>
      </c>
      <c r="H1537" s="44">
        <v>0</v>
      </c>
      <c r="I1537" s="44">
        <f t="shared" si="20"/>
        <v>0</v>
      </c>
    </row>
    <row r="1538" spans="1:9" x14ac:dyDescent="0.2">
      <c r="A1538" s="44">
        <v>93700211</v>
      </c>
      <c r="B1538" s="44" t="s">
        <v>28</v>
      </c>
      <c r="C1538" s="44">
        <v>37</v>
      </c>
      <c r="D1538" s="44">
        <v>7</v>
      </c>
      <c r="E1538" s="44">
        <v>1620</v>
      </c>
      <c r="F1538" s="44">
        <v>8</v>
      </c>
      <c r="G1538" s="44">
        <v>1620</v>
      </c>
      <c r="H1538" s="44">
        <v>0</v>
      </c>
      <c r="I1538" s="44">
        <f t="shared" si="20"/>
        <v>0</v>
      </c>
    </row>
    <row r="1539" spans="1:9" x14ac:dyDescent="0.2">
      <c r="A1539" s="44">
        <v>93800211</v>
      </c>
      <c r="B1539" s="44" t="s">
        <v>28</v>
      </c>
      <c r="C1539" s="44">
        <v>38</v>
      </c>
      <c r="D1539" s="44">
        <v>7</v>
      </c>
      <c r="E1539" s="44">
        <v>1687</v>
      </c>
      <c r="F1539" s="44">
        <v>8</v>
      </c>
      <c r="G1539" s="44">
        <v>1687</v>
      </c>
      <c r="H1539" s="44">
        <v>0</v>
      </c>
      <c r="I1539" s="44">
        <f t="shared" si="20"/>
        <v>0</v>
      </c>
    </row>
    <row r="1540" spans="1:9" x14ac:dyDescent="0.2">
      <c r="A1540" s="44">
        <v>93900211</v>
      </c>
      <c r="B1540" s="44" t="s">
        <v>28</v>
      </c>
      <c r="C1540" s="44">
        <v>39</v>
      </c>
      <c r="D1540" s="44">
        <v>7</v>
      </c>
      <c r="E1540" s="44">
        <v>1755</v>
      </c>
      <c r="F1540" s="44">
        <v>8</v>
      </c>
      <c r="G1540" s="44">
        <v>1755</v>
      </c>
      <c r="H1540" s="44">
        <v>0</v>
      </c>
      <c r="I1540" s="44">
        <f t="shared" si="20"/>
        <v>0</v>
      </c>
    </row>
    <row r="1541" spans="1:9" x14ac:dyDescent="0.2">
      <c r="A1541" s="44">
        <v>94000211</v>
      </c>
      <c r="B1541" s="44" t="s">
        <v>28</v>
      </c>
      <c r="C1541" s="44">
        <v>40</v>
      </c>
      <c r="D1541" s="44">
        <v>7</v>
      </c>
      <c r="E1541" s="44">
        <v>1822</v>
      </c>
      <c r="F1541" s="44">
        <v>8</v>
      </c>
      <c r="G1541" s="44">
        <v>1822</v>
      </c>
      <c r="H1541" s="44">
        <v>0</v>
      </c>
      <c r="I1541" s="44">
        <f t="shared" si="20"/>
        <v>0</v>
      </c>
    </row>
    <row r="1542" spans="1:9" x14ac:dyDescent="0.2">
      <c r="A1542" s="44">
        <v>94100211</v>
      </c>
      <c r="B1542" s="44" t="s">
        <v>28</v>
      </c>
      <c r="C1542" s="44">
        <v>41</v>
      </c>
      <c r="D1542" s="44">
        <v>7</v>
      </c>
      <c r="E1542" s="44">
        <v>1890</v>
      </c>
      <c r="F1542" s="44">
        <v>8</v>
      </c>
      <c r="G1542" s="44">
        <v>1890</v>
      </c>
      <c r="H1542" s="44">
        <v>0</v>
      </c>
      <c r="I1542" s="44">
        <f t="shared" si="20"/>
        <v>0</v>
      </c>
    </row>
    <row r="1543" spans="1:9" x14ac:dyDescent="0.2">
      <c r="A1543" s="44">
        <v>94200211</v>
      </c>
      <c r="B1543" s="44" t="s">
        <v>28</v>
      </c>
      <c r="C1543" s="44">
        <v>42</v>
      </c>
      <c r="D1543" s="44">
        <v>7</v>
      </c>
      <c r="E1543" s="44">
        <v>1965</v>
      </c>
      <c r="F1543" s="44">
        <v>8</v>
      </c>
      <c r="G1543" s="44">
        <v>1965</v>
      </c>
      <c r="H1543" s="44">
        <v>0</v>
      </c>
      <c r="I1543" s="44">
        <f t="shared" si="20"/>
        <v>0</v>
      </c>
    </row>
    <row r="1544" spans="1:9" x14ac:dyDescent="0.2">
      <c r="A1544" s="44">
        <v>94300211</v>
      </c>
      <c r="B1544" s="44" t="s">
        <v>28</v>
      </c>
      <c r="C1544" s="44">
        <v>43</v>
      </c>
      <c r="D1544" s="44">
        <v>7</v>
      </c>
      <c r="E1544" s="44">
        <v>2040</v>
      </c>
      <c r="F1544" s="44">
        <v>8</v>
      </c>
      <c r="G1544" s="44">
        <v>2040</v>
      </c>
      <c r="H1544" s="44">
        <v>0</v>
      </c>
      <c r="I1544" s="44">
        <f t="shared" si="20"/>
        <v>0</v>
      </c>
    </row>
    <row r="1545" spans="1:9" x14ac:dyDescent="0.2">
      <c r="A1545" s="44">
        <v>94400211</v>
      </c>
      <c r="B1545" s="44" t="s">
        <v>28</v>
      </c>
      <c r="C1545" s="44">
        <v>44</v>
      </c>
      <c r="D1545" s="44">
        <v>7</v>
      </c>
      <c r="E1545" s="44">
        <v>2115</v>
      </c>
      <c r="F1545" s="44">
        <v>8</v>
      </c>
      <c r="G1545" s="44">
        <v>2115</v>
      </c>
      <c r="H1545" s="44">
        <v>0</v>
      </c>
      <c r="I1545" s="44">
        <f t="shared" si="20"/>
        <v>0</v>
      </c>
    </row>
    <row r="1546" spans="1:9" x14ac:dyDescent="0.2">
      <c r="A1546" s="44">
        <v>94500211</v>
      </c>
      <c r="B1546" s="44" t="s">
        <v>28</v>
      </c>
      <c r="C1546" s="44">
        <v>45</v>
      </c>
      <c r="D1546" s="44">
        <v>7</v>
      </c>
      <c r="E1546" s="44">
        <v>2190</v>
      </c>
      <c r="F1546" s="44">
        <v>8</v>
      </c>
      <c r="G1546" s="44">
        <v>2190</v>
      </c>
      <c r="H1546" s="44">
        <v>0</v>
      </c>
      <c r="I1546" s="44">
        <f t="shared" si="20"/>
        <v>0</v>
      </c>
    </row>
    <row r="1547" spans="1:9" x14ac:dyDescent="0.2">
      <c r="A1547" s="44">
        <v>94600211</v>
      </c>
      <c r="B1547" s="44" t="s">
        <v>28</v>
      </c>
      <c r="C1547" s="44">
        <v>46</v>
      </c>
      <c r="D1547" s="44">
        <v>7</v>
      </c>
      <c r="E1547" s="44">
        <v>2265</v>
      </c>
      <c r="F1547" s="44">
        <v>8</v>
      </c>
      <c r="G1547" s="44">
        <v>2265</v>
      </c>
      <c r="H1547" s="44">
        <v>0</v>
      </c>
      <c r="I1547" s="44">
        <f t="shared" si="20"/>
        <v>0</v>
      </c>
    </row>
    <row r="1548" spans="1:9" x14ac:dyDescent="0.2">
      <c r="A1548" s="44">
        <v>94700211</v>
      </c>
      <c r="B1548" s="44" t="s">
        <v>28</v>
      </c>
      <c r="C1548" s="44">
        <v>47</v>
      </c>
      <c r="D1548" s="44">
        <v>7</v>
      </c>
      <c r="E1548" s="44">
        <v>2347</v>
      </c>
      <c r="F1548" s="44">
        <v>8</v>
      </c>
      <c r="G1548" s="44">
        <v>2347</v>
      </c>
      <c r="H1548" s="44">
        <v>0</v>
      </c>
      <c r="I1548" s="44">
        <f t="shared" si="20"/>
        <v>0</v>
      </c>
    </row>
    <row r="1549" spans="1:9" x14ac:dyDescent="0.2">
      <c r="A1549" s="44">
        <v>94800211</v>
      </c>
      <c r="B1549" s="44" t="s">
        <v>28</v>
      </c>
      <c r="C1549" s="44">
        <v>48</v>
      </c>
      <c r="D1549" s="44">
        <v>7</v>
      </c>
      <c r="E1549" s="44">
        <v>2430</v>
      </c>
      <c r="F1549" s="44">
        <v>8</v>
      </c>
      <c r="G1549" s="44">
        <v>2430</v>
      </c>
      <c r="H1549" s="44">
        <v>0</v>
      </c>
      <c r="I1549" s="44">
        <f t="shared" si="20"/>
        <v>0</v>
      </c>
    </row>
    <row r="1550" spans="1:9" x14ac:dyDescent="0.2">
      <c r="A1550" s="44">
        <v>94900211</v>
      </c>
      <c r="B1550" s="44" t="s">
        <v>28</v>
      </c>
      <c r="C1550" s="44">
        <v>49</v>
      </c>
      <c r="D1550" s="44">
        <v>7</v>
      </c>
      <c r="E1550" s="44">
        <v>2512</v>
      </c>
      <c r="F1550" s="44">
        <v>8</v>
      </c>
      <c r="G1550" s="44">
        <v>2512</v>
      </c>
      <c r="H1550" s="44">
        <v>0</v>
      </c>
      <c r="I1550" s="44">
        <f t="shared" si="20"/>
        <v>0</v>
      </c>
    </row>
    <row r="1551" spans="1:9" x14ac:dyDescent="0.2">
      <c r="A1551" s="44">
        <v>95000211</v>
      </c>
      <c r="B1551" s="44" t="s">
        <v>28</v>
      </c>
      <c r="C1551" s="44">
        <v>50</v>
      </c>
      <c r="D1551" s="44">
        <v>7</v>
      </c>
      <c r="E1551" s="44">
        <v>2595</v>
      </c>
      <c r="F1551" s="44">
        <v>8</v>
      </c>
      <c r="G1551" s="44">
        <v>2595</v>
      </c>
      <c r="H1551" s="44">
        <v>0</v>
      </c>
      <c r="I1551" s="44">
        <f t="shared" si="20"/>
        <v>0</v>
      </c>
    </row>
    <row r="1552" spans="1:9" x14ac:dyDescent="0.2">
      <c r="A1552" s="44">
        <v>90100212</v>
      </c>
      <c r="B1552" s="44" t="s">
        <v>28</v>
      </c>
      <c r="C1552" s="44">
        <v>1</v>
      </c>
      <c r="D1552" s="44">
        <v>7</v>
      </c>
      <c r="E1552" s="44">
        <v>360</v>
      </c>
      <c r="F1552" s="44">
        <v>8</v>
      </c>
      <c r="G1552" s="44">
        <v>360</v>
      </c>
      <c r="H1552" s="44">
        <v>0</v>
      </c>
      <c r="I1552" s="44">
        <v>0</v>
      </c>
    </row>
    <row r="1553" spans="1:9" x14ac:dyDescent="0.2">
      <c r="A1553" s="44">
        <v>90200212</v>
      </c>
      <c r="B1553" s="44" t="s">
        <v>28</v>
      </c>
      <c r="C1553" s="44">
        <v>2</v>
      </c>
      <c r="D1553" s="44">
        <v>7</v>
      </c>
      <c r="E1553" s="44">
        <v>382</v>
      </c>
      <c r="F1553" s="44">
        <v>8</v>
      </c>
      <c r="G1553" s="44">
        <v>382</v>
      </c>
      <c r="H1553" s="44">
        <v>0</v>
      </c>
      <c r="I1553" s="44">
        <f t="shared" si="20"/>
        <v>0</v>
      </c>
    </row>
    <row r="1554" spans="1:9" x14ac:dyDescent="0.2">
      <c r="A1554" s="44">
        <v>90300212</v>
      </c>
      <c r="B1554" s="44" t="s">
        <v>28</v>
      </c>
      <c r="C1554" s="44">
        <v>3</v>
      </c>
      <c r="D1554" s="44">
        <v>7</v>
      </c>
      <c r="E1554" s="44">
        <v>405</v>
      </c>
      <c r="F1554" s="44">
        <v>8</v>
      </c>
      <c r="G1554" s="44">
        <v>405</v>
      </c>
      <c r="H1554" s="44">
        <v>0</v>
      </c>
      <c r="I1554" s="44">
        <f t="shared" si="20"/>
        <v>0</v>
      </c>
    </row>
    <row r="1555" spans="1:9" x14ac:dyDescent="0.2">
      <c r="A1555" s="44">
        <v>90400212</v>
      </c>
      <c r="B1555" s="44" t="s">
        <v>28</v>
      </c>
      <c r="C1555" s="44">
        <v>4</v>
      </c>
      <c r="D1555" s="44">
        <v>7</v>
      </c>
      <c r="E1555" s="44">
        <v>427</v>
      </c>
      <c r="F1555" s="44">
        <v>8</v>
      </c>
      <c r="G1555" s="44">
        <v>427</v>
      </c>
      <c r="H1555" s="44">
        <v>0</v>
      </c>
      <c r="I1555" s="44">
        <f t="shared" si="20"/>
        <v>0</v>
      </c>
    </row>
    <row r="1556" spans="1:9" x14ac:dyDescent="0.2">
      <c r="A1556" s="44">
        <v>90500212</v>
      </c>
      <c r="B1556" s="44" t="s">
        <v>28</v>
      </c>
      <c r="C1556" s="44">
        <v>5</v>
      </c>
      <c r="D1556" s="44">
        <v>7</v>
      </c>
      <c r="E1556" s="44">
        <v>450</v>
      </c>
      <c r="F1556" s="44">
        <v>8</v>
      </c>
      <c r="G1556" s="44">
        <v>450</v>
      </c>
      <c r="H1556" s="44">
        <v>0</v>
      </c>
      <c r="I1556" s="44">
        <f t="shared" si="20"/>
        <v>0</v>
      </c>
    </row>
    <row r="1557" spans="1:9" x14ac:dyDescent="0.2">
      <c r="A1557" s="44">
        <v>90600212</v>
      </c>
      <c r="B1557" s="44" t="s">
        <v>28</v>
      </c>
      <c r="C1557" s="44">
        <v>6</v>
      </c>
      <c r="D1557" s="44">
        <v>7</v>
      </c>
      <c r="E1557" s="44">
        <v>472</v>
      </c>
      <c r="F1557" s="44">
        <v>8</v>
      </c>
      <c r="G1557" s="44">
        <v>472</v>
      </c>
      <c r="H1557" s="44">
        <v>0</v>
      </c>
      <c r="I1557" s="44">
        <f t="shared" si="20"/>
        <v>0</v>
      </c>
    </row>
    <row r="1558" spans="1:9" x14ac:dyDescent="0.2">
      <c r="A1558" s="44">
        <v>90700212</v>
      </c>
      <c r="B1558" s="44" t="s">
        <v>28</v>
      </c>
      <c r="C1558" s="44">
        <v>7</v>
      </c>
      <c r="D1558" s="44">
        <v>7</v>
      </c>
      <c r="E1558" s="44">
        <v>505</v>
      </c>
      <c r="F1558" s="44">
        <v>8</v>
      </c>
      <c r="G1558" s="44">
        <v>505</v>
      </c>
      <c r="H1558" s="44">
        <v>0</v>
      </c>
      <c r="I1558" s="44">
        <f t="shared" si="20"/>
        <v>0</v>
      </c>
    </row>
    <row r="1559" spans="1:9" x14ac:dyDescent="0.2">
      <c r="A1559" s="44">
        <v>90800212</v>
      </c>
      <c r="B1559" s="44" t="s">
        <v>28</v>
      </c>
      <c r="C1559" s="44">
        <v>8</v>
      </c>
      <c r="D1559" s="44">
        <v>7</v>
      </c>
      <c r="E1559" s="44">
        <v>540</v>
      </c>
      <c r="F1559" s="44">
        <v>8</v>
      </c>
      <c r="G1559" s="44">
        <v>540</v>
      </c>
      <c r="H1559" s="44">
        <v>0</v>
      </c>
      <c r="I1559" s="44">
        <f t="shared" si="20"/>
        <v>0</v>
      </c>
    </row>
    <row r="1560" spans="1:9" x14ac:dyDescent="0.2">
      <c r="A1560" s="44">
        <v>90900212</v>
      </c>
      <c r="B1560" s="44" t="s">
        <v>28</v>
      </c>
      <c r="C1560" s="44">
        <v>9</v>
      </c>
      <c r="D1560" s="44">
        <v>7</v>
      </c>
      <c r="E1560" s="44">
        <v>573</v>
      </c>
      <c r="F1560" s="44">
        <v>8</v>
      </c>
      <c r="G1560" s="44">
        <v>573</v>
      </c>
      <c r="H1560" s="44">
        <v>0</v>
      </c>
      <c r="I1560" s="44">
        <f t="shared" si="20"/>
        <v>0</v>
      </c>
    </row>
    <row r="1561" spans="1:9" x14ac:dyDescent="0.2">
      <c r="A1561" s="44">
        <v>91000212</v>
      </c>
      <c r="B1561" s="44" t="s">
        <v>28</v>
      </c>
      <c r="C1561" s="44">
        <v>10</v>
      </c>
      <c r="D1561" s="44">
        <v>7</v>
      </c>
      <c r="E1561" s="44">
        <v>607</v>
      </c>
      <c r="F1561" s="44">
        <v>8</v>
      </c>
      <c r="G1561" s="44">
        <v>607</v>
      </c>
      <c r="H1561" s="44">
        <v>0</v>
      </c>
      <c r="I1561" s="44">
        <f t="shared" si="20"/>
        <v>0</v>
      </c>
    </row>
    <row r="1562" spans="1:9" x14ac:dyDescent="0.2">
      <c r="A1562" s="44">
        <v>91100212</v>
      </c>
      <c r="B1562" s="44" t="s">
        <v>28</v>
      </c>
      <c r="C1562" s="44">
        <v>11</v>
      </c>
      <c r="D1562" s="44">
        <v>7</v>
      </c>
      <c r="E1562" s="44">
        <v>640</v>
      </c>
      <c r="F1562" s="44">
        <v>8</v>
      </c>
      <c r="G1562" s="44">
        <v>640</v>
      </c>
      <c r="H1562" s="44">
        <v>0</v>
      </c>
      <c r="I1562" s="44">
        <f t="shared" si="20"/>
        <v>0</v>
      </c>
    </row>
    <row r="1563" spans="1:9" x14ac:dyDescent="0.2">
      <c r="A1563" s="44">
        <v>91200212</v>
      </c>
      <c r="B1563" s="44" t="s">
        <v>28</v>
      </c>
      <c r="C1563" s="44">
        <v>12</v>
      </c>
      <c r="D1563" s="44">
        <v>7</v>
      </c>
      <c r="E1563" s="44">
        <v>685</v>
      </c>
      <c r="F1563" s="44">
        <v>8</v>
      </c>
      <c r="G1563" s="44">
        <v>685</v>
      </c>
      <c r="H1563" s="44">
        <v>0</v>
      </c>
      <c r="I1563" s="44">
        <f t="shared" si="20"/>
        <v>0</v>
      </c>
    </row>
    <row r="1564" spans="1:9" x14ac:dyDescent="0.2">
      <c r="A1564" s="44">
        <v>91300212</v>
      </c>
      <c r="B1564" s="44" t="s">
        <v>28</v>
      </c>
      <c r="C1564" s="44">
        <v>13</v>
      </c>
      <c r="D1564" s="44">
        <v>7</v>
      </c>
      <c r="E1564" s="44">
        <v>730</v>
      </c>
      <c r="F1564" s="44">
        <v>8</v>
      </c>
      <c r="G1564" s="44">
        <v>730</v>
      </c>
      <c r="H1564" s="44">
        <v>0</v>
      </c>
      <c r="I1564" s="44">
        <f t="shared" ref="I1564:I1627" si="21">H1563+I1563</f>
        <v>0</v>
      </c>
    </row>
    <row r="1565" spans="1:9" x14ac:dyDescent="0.2">
      <c r="A1565" s="44">
        <v>91400212</v>
      </c>
      <c r="B1565" s="44" t="s">
        <v>28</v>
      </c>
      <c r="C1565" s="44">
        <v>14</v>
      </c>
      <c r="D1565" s="44">
        <v>7</v>
      </c>
      <c r="E1565" s="44">
        <v>775</v>
      </c>
      <c r="F1565" s="44">
        <v>8</v>
      </c>
      <c r="G1565" s="44">
        <v>775</v>
      </c>
      <c r="H1565" s="44">
        <v>0</v>
      </c>
      <c r="I1565" s="44">
        <f t="shared" si="21"/>
        <v>0</v>
      </c>
    </row>
    <row r="1566" spans="1:9" x14ac:dyDescent="0.2">
      <c r="A1566" s="44">
        <v>91500212</v>
      </c>
      <c r="B1566" s="44" t="s">
        <v>28</v>
      </c>
      <c r="C1566" s="44">
        <v>15</v>
      </c>
      <c r="D1566" s="44">
        <v>7</v>
      </c>
      <c r="E1566" s="44">
        <v>820</v>
      </c>
      <c r="F1566" s="44">
        <v>8</v>
      </c>
      <c r="G1566" s="44">
        <v>820</v>
      </c>
      <c r="H1566" s="44">
        <v>0</v>
      </c>
      <c r="I1566" s="44">
        <f t="shared" si="21"/>
        <v>0</v>
      </c>
    </row>
    <row r="1567" spans="1:9" x14ac:dyDescent="0.2">
      <c r="A1567" s="44">
        <v>91600212</v>
      </c>
      <c r="B1567" s="44" t="s">
        <v>28</v>
      </c>
      <c r="C1567" s="44">
        <v>16</v>
      </c>
      <c r="D1567" s="44">
        <v>7</v>
      </c>
      <c r="E1567" s="44">
        <v>865</v>
      </c>
      <c r="F1567" s="44">
        <v>8</v>
      </c>
      <c r="G1567" s="44">
        <v>865</v>
      </c>
      <c r="H1567" s="44">
        <v>0</v>
      </c>
      <c r="I1567" s="44">
        <f t="shared" si="21"/>
        <v>0</v>
      </c>
    </row>
    <row r="1568" spans="1:9" x14ac:dyDescent="0.2">
      <c r="A1568" s="44">
        <v>91700212</v>
      </c>
      <c r="B1568" s="44" t="s">
        <v>28</v>
      </c>
      <c r="C1568" s="44">
        <v>17</v>
      </c>
      <c r="D1568" s="44">
        <v>7</v>
      </c>
      <c r="E1568" s="44">
        <v>922</v>
      </c>
      <c r="F1568" s="44">
        <v>8</v>
      </c>
      <c r="G1568" s="44">
        <v>922</v>
      </c>
      <c r="H1568" s="44">
        <v>0</v>
      </c>
      <c r="I1568" s="44">
        <f t="shared" si="21"/>
        <v>0</v>
      </c>
    </row>
    <row r="1569" spans="1:9" x14ac:dyDescent="0.2">
      <c r="A1569" s="44">
        <v>91800212</v>
      </c>
      <c r="B1569" s="44" t="s">
        <v>28</v>
      </c>
      <c r="C1569" s="44">
        <v>18</v>
      </c>
      <c r="D1569" s="44">
        <v>7</v>
      </c>
      <c r="E1569" s="44">
        <v>978</v>
      </c>
      <c r="F1569" s="44">
        <v>8</v>
      </c>
      <c r="G1569" s="44">
        <v>978</v>
      </c>
      <c r="H1569" s="44">
        <v>0</v>
      </c>
      <c r="I1569" s="44">
        <f t="shared" si="21"/>
        <v>0</v>
      </c>
    </row>
    <row r="1570" spans="1:9" x14ac:dyDescent="0.2">
      <c r="A1570" s="44">
        <v>91900212</v>
      </c>
      <c r="B1570" s="44" t="s">
        <v>28</v>
      </c>
      <c r="C1570" s="44">
        <v>19</v>
      </c>
      <c r="D1570" s="44">
        <v>7</v>
      </c>
      <c r="E1570" s="44">
        <v>1035</v>
      </c>
      <c r="F1570" s="44">
        <v>8</v>
      </c>
      <c r="G1570" s="44">
        <v>1035</v>
      </c>
      <c r="H1570" s="44">
        <v>0</v>
      </c>
      <c r="I1570" s="44">
        <f t="shared" si="21"/>
        <v>0</v>
      </c>
    </row>
    <row r="1571" spans="1:9" x14ac:dyDescent="0.2">
      <c r="A1571" s="44">
        <v>92000212</v>
      </c>
      <c r="B1571" s="44" t="s">
        <v>28</v>
      </c>
      <c r="C1571" s="44">
        <v>20</v>
      </c>
      <c r="D1571" s="44">
        <v>7</v>
      </c>
      <c r="E1571" s="44">
        <v>1090</v>
      </c>
      <c r="F1571" s="44">
        <v>8</v>
      </c>
      <c r="G1571" s="44">
        <v>1090</v>
      </c>
      <c r="H1571" s="44">
        <v>0</v>
      </c>
      <c r="I1571" s="44">
        <f t="shared" si="21"/>
        <v>0</v>
      </c>
    </row>
    <row r="1572" spans="1:9" x14ac:dyDescent="0.2">
      <c r="A1572" s="44">
        <v>92100212</v>
      </c>
      <c r="B1572" s="44" t="s">
        <v>28</v>
      </c>
      <c r="C1572" s="44">
        <v>21</v>
      </c>
      <c r="D1572" s="44">
        <v>7</v>
      </c>
      <c r="E1572" s="44">
        <v>1147</v>
      </c>
      <c r="F1572" s="44">
        <v>8</v>
      </c>
      <c r="G1572" s="44">
        <v>1147</v>
      </c>
      <c r="H1572" s="44">
        <v>0</v>
      </c>
      <c r="I1572" s="44">
        <f t="shared" si="21"/>
        <v>0</v>
      </c>
    </row>
    <row r="1573" spans="1:9" x14ac:dyDescent="0.2">
      <c r="A1573" s="44">
        <v>92200212</v>
      </c>
      <c r="B1573" s="44" t="s">
        <v>28</v>
      </c>
      <c r="C1573" s="44">
        <v>22</v>
      </c>
      <c r="D1573" s="44">
        <v>7</v>
      </c>
      <c r="E1573" s="44">
        <v>1215</v>
      </c>
      <c r="F1573" s="44">
        <v>8</v>
      </c>
      <c r="G1573" s="44">
        <v>1215</v>
      </c>
      <c r="H1573" s="44">
        <v>0</v>
      </c>
      <c r="I1573" s="44">
        <f t="shared" si="21"/>
        <v>0</v>
      </c>
    </row>
    <row r="1574" spans="1:9" x14ac:dyDescent="0.2">
      <c r="A1574" s="44">
        <v>92300212</v>
      </c>
      <c r="B1574" s="44" t="s">
        <v>28</v>
      </c>
      <c r="C1574" s="44">
        <v>23</v>
      </c>
      <c r="D1574" s="44">
        <v>7</v>
      </c>
      <c r="E1574" s="44">
        <v>1282</v>
      </c>
      <c r="F1574" s="44">
        <v>8</v>
      </c>
      <c r="G1574" s="44">
        <v>1282</v>
      </c>
      <c r="H1574" s="44">
        <v>0</v>
      </c>
      <c r="I1574" s="44">
        <f t="shared" si="21"/>
        <v>0</v>
      </c>
    </row>
    <row r="1575" spans="1:9" x14ac:dyDescent="0.2">
      <c r="A1575" s="44">
        <v>92400212</v>
      </c>
      <c r="B1575" s="44" t="s">
        <v>28</v>
      </c>
      <c r="C1575" s="44">
        <v>24</v>
      </c>
      <c r="D1575" s="44">
        <v>7</v>
      </c>
      <c r="E1575" s="44">
        <v>1350</v>
      </c>
      <c r="F1575" s="44">
        <v>8</v>
      </c>
      <c r="G1575" s="44">
        <v>1350</v>
      </c>
      <c r="H1575" s="44">
        <v>0</v>
      </c>
      <c r="I1575" s="44">
        <f t="shared" si="21"/>
        <v>0</v>
      </c>
    </row>
    <row r="1576" spans="1:9" x14ac:dyDescent="0.2">
      <c r="A1576" s="44">
        <v>92500212</v>
      </c>
      <c r="B1576" s="44" t="s">
        <v>28</v>
      </c>
      <c r="C1576" s="44">
        <v>25</v>
      </c>
      <c r="D1576" s="44">
        <v>7</v>
      </c>
      <c r="E1576" s="44">
        <v>1417</v>
      </c>
      <c r="F1576" s="44">
        <v>8</v>
      </c>
      <c r="G1576" s="44">
        <v>1417</v>
      </c>
      <c r="H1576" s="44">
        <v>0</v>
      </c>
      <c r="I1576" s="44">
        <f t="shared" si="21"/>
        <v>0</v>
      </c>
    </row>
    <row r="1577" spans="1:9" x14ac:dyDescent="0.2">
      <c r="A1577" s="44">
        <v>92600212</v>
      </c>
      <c r="B1577" s="44" t="s">
        <v>28</v>
      </c>
      <c r="C1577" s="44">
        <v>26</v>
      </c>
      <c r="D1577" s="44">
        <v>7</v>
      </c>
      <c r="E1577" s="44">
        <v>1485</v>
      </c>
      <c r="F1577" s="44">
        <v>8</v>
      </c>
      <c r="G1577" s="44">
        <v>1485</v>
      </c>
      <c r="H1577" s="44">
        <v>0</v>
      </c>
      <c r="I1577" s="44">
        <f t="shared" si="21"/>
        <v>0</v>
      </c>
    </row>
    <row r="1578" spans="1:9" x14ac:dyDescent="0.2">
      <c r="A1578" s="44">
        <v>92700212</v>
      </c>
      <c r="B1578" s="44" t="s">
        <v>28</v>
      </c>
      <c r="C1578" s="44">
        <v>27</v>
      </c>
      <c r="D1578" s="44">
        <v>7</v>
      </c>
      <c r="E1578" s="44">
        <v>1563</v>
      </c>
      <c r="F1578" s="44">
        <v>8</v>
      </c>
      <c r="G1578" s="44">
        <v>1563</v>
      </c>
      <c r="H1578" s="44">
        <v>0</v>
      </c>
      <c r="I1578" s="44">
        <f t="shared" si="21"/>
        <v>0</v>
      </c>
    </row>
    <row r="1579" spans="1:9" x14ac:dyDescent="0.2">
      <c r="A1579" s="44">
        <v>92800212</v>
      </c>
      <c r="B1579" s="44" t="s">
        <v>28</v>
      </c>
      <c r="C1579" s="44">
        <v>28</v>
      </c>
      <c r="D1579" s="44">
        <v>7</v>
      </c>
      <c r="E1579" s="44">
        <v>1642</v>
      </c>
      <c r="F1579" s="44">
        <v>8</v>
      </c>
      <c r="G1579" s="44">
        <v>1642</v>
      </c>
      <c r="H1579" s="44">
        <v>0</v>
      </c>
      <c r="I1579" s="44">
        <f t="shared" si="21"/>
        <v>0</v>
      </c>
    </row>
    <row r="1580" spans="1:9" x14ac:dyDescent="0.2">
      <c r="A1580" s="44">
        <v>92900212</v>
      </c>
      <c r="B1580" s="44" t="s">
        <v>28</v>
      </c>
      <c r="C1580" s="44">
        <v>29</v>
      </c>
      <c r="D1580" s="44">
        <v>7</v>
      </c>
      <c r="E1580" s="44">
        <v>1720</v>
      </c>
      <c r="F1580" s="44">
        <v>8</v>
      </c>
      <c r="G1580" s="44">
        <v>1720</v>
      </c>
      <c r="H1580" s="44">
        <v>0</v>
      </c>
      <c r="I1580" s="44">
        <f t="shared" si="21"/>
        <v>0</v>
      </c>
    </row>
    <row r="1581" spans="1:9" x14ac:dyDescent="0.2">
      <c r="A1581" s="44">
        <v>93000212</v>
      </c>
      <c r="B1581" s="44" t="s">
        <v>28</v>
      </c>
      <c r="C1581" s="44">
        <v>30</v>
      </c>
      <c r="D1581" s="44">
        <v>7</v>
      </c>
      <c r="E1581" s="44">
        <v>1800</v>
      </c>
      <c r="F1581" s="44">
        <v>8</v>
      </c>
      <c r="G1581" s="44">
        <v>1800</v>
      </c>
      <c r="H1581" s="44">
        <v>0</v>
      </c>
      <c r="I1581" s="44">
        <f t="shared" si="21"/>
        <v>0</v>
      </c>
    </row>
    <row r="1582" spans="1:9" x14ac:dyDescent="0.2">
      <c r="A1582" s="44">
        <v>93100212</v>
      </c>
      <c r="B1582" s="44" t="s">
        <v>28</v>
      </c>
      <c r="C1582" s="44">
        <v>31</v>
      </c>
      <c r="D1582" s="44">
        <v>7</v>
      </c>
      <c r="E1582" s="44">
        <v>1878</v>
      </c>
      <c r="F1582" s="44">
        <v>8</v>
      </c>
      <c r="G1582" s="44">
        <v>1878</v>
      </c>
      <c r="H1582" s="44">
        <v>0</v>
      </c>
      <c r="I1582" s="44">
        <f t="shared" si="21"/>
        <v>0</v>
      </c>
    </row>
    <row r="1583" spans="1:9" x14ac:dyDescent="0.2">
      <c r="A1583" s="44">
        <v>93200212</v>
      </c>
      <c r="B1583" s="44" t="s">
        <v>28</v>
      </c>
      <c r="C1583" s="44">
        <v>32</v>
      </c>
      <c r="D1583" s="44">
        <v>7</v>
      </c>
      <c r="E1583" s="44">
        <v>1968</v>
      </c>
      <c r="F1583" s="44">
        <v>8</v>
      </c>
      <c r="G1583" s="44">
        <v>1968</v>
      </c>
      <c r="H1583" s="44">
        <v>0</v>
      </c>
      <c r="I1583" s="44">
        <f t="shared" si="21"/>
        <v>0</v>
      </c>
    </row>
    <row r="1584" spans="1:9" x14ac:dyDescent="0.2">
      <c r="A1584" s="44">
        <v>93300212</v>
      </c>
      <c r="B1584" s="44" t="s">
        <v>28</v>
      </c>
      <c r="C1584" s="44">
        <v>33</v>
      </c>
      <c r="D1584" s="44">
        <v>7</v>
      </c>
      <c r="E1584" s="44">
        <v>2058</v>
      </c>
      <c r="F1584" s="44">
        <v>8</v>
      </c>
      <c r="G1584" s="44">
        <v>2058</v>
      </c>
      <c r="H1584" s="44">
        <v>0</v>
      </c>
      <c r="I1584" s="44">
        <f t="shared" si="21"/>
        <v>0</v>
      </c>
    </row>
    <row r="1585" spans="1:9" x14ac:dyDescent="0.2">
      <c r="A1585" s="44">
        <v>93400212</v>
      </c>
      <c r="B1585" s="44" t="s">
        <v>28</v>
      </c>
      <c r="C1585" s="44">
        <v>34</v>
      </c>
      <c r="D1585" s="44">
        <v>7</v>
      </c>
      <c r="E1585" s="44">
        <v>2148</v>
      </c>
      <c r="F1585" s="44">
        <v>8</v>
      </c>
      <c r="G1585" s="44">
        <v>2148</v>
      </c>
      <c r="H1585" s="44">
        <v>0</v>
      </c>
      <c r="I1585" s="44">
        <f t="shared" si="21"/>
        <v>0</v>
      </c>
    </row>
    <row r="1586" spans="1:9" x14ac:dyDescent="0.2">
      <c r="A1586" s="44">
        <v>93500212</v>
      </c>
      <c r="B1586" s="44" t="s">
        <v>28</v>
      </c>
      <c r="C1586" s="44">
        <v>35</v>
      </c>
      <c r="D1586" s="44">
        <v>7</v>
      </c>
      <c r="E1586" s="44">
        <v>2238</v>
      </c>
      <c r="F1586" s="44">
        <v>8</v>
      </c>
      <c r="G1586" s="44">
        <v>2238</v>
      </c>
      <c r="H1586" s="44">
        <v>0</v>
      </c>
      <c r="I1586" s="44">
        <f t="shared" si="21"/>
        <v>0</v>
      </c>
    </row>
    <row r="1587" spans="1:9" x14ac:dyDescent="0.2">
      <c r="A1587" s="44">
        <v>93600212</v>
      </c>
      <c r="B1587" s="44" t="s">
        <v>28</v>
      </c>
      <c r="C1587" s="44">
        <v>36</v>
      </c>
      <c r="D1587" s="44">
        <v>7</v>
      </c>
      <c r="E1587" s="44">
        <v>2328</v>
      </c>
      <c r="F1587" s="44">
        <v>8</v>
      </c>
      <c r="G1587" s="44">
        <v>2328</v>
      </c>
      <c r="H1587" s="44">
        <v>0</v>
      </c>
      <c r="I1587" s="44">
        <f t="shared" si="21"/>
        <v>0</v>
      </c>
    </row>
    <row r="1588" spans="1:9" x14ac:dyDescent="0.2">
      <c r="A1588" s="44">
        <v>93700212</v>
      </c>
      <c r="B1588" s="44" t="s">
        <v>28</v>
      </c>
      <c r="C1588" s="44">
        <v>37</v>
      </c>
      <c r="D1588" s="44">
        <v>7</v>
      </c>
      <c r="E1588" s="44">
        <v>2430</v>
      </c>
      <c r="F1588" s="44">
        <v>8</v>
      </c>
      <c r="G1588" s="44">
        <v>2430</v>
      </c>
      <c r="H1588" s="44">
        <v>0</v>
      </c>
      <c r="I1588" s="44">
        <f t="shared" si="21"/>
        <v>0</v>
      </c>
    </row>
    <row r="1589" spans="1:9" x14ac:dyDescent="0.2">
      <c r="A1589" s="44">
        <v>93800212</v>
      </c>
      <c r="B1589" s="44" t="s">
        <v>28</v>
      </c>
      <c r="C1589" s="44">
        <v>38</v>
      </c>
      <c r="D1589" s="44">
        <v>7</v>
      </c>
      <c r="E1589" s="44">
        <v>2530</v>
      </c>
      <c r="F1589" s="44">
        <v>8</v>
      </c>
      <c r="G1589" s="44">
        <v>2530</v>
      </c>
      <c r="H1589" s="44">
        <v>0</v>
      </c>
      <c r="I1589" s="44">
        <f t="shared" si="21"/>
        <v>0</v>
      </c>
    </row>
    <row r="1590" spans="1:9" x14ac:dyDescent="0.2">
      <c r="A1590" s="44">
        <v>93900212</v>
      </c>
      <c r="B1590" s="44" t="s">
        <v>28</v>
      </c>
      <c r="C1590" s="44">
        <v>39</v>
      </c>
      <c r="D1590" s="44">
        <v>7</v>
      </c>
      <c r="E1590" s="44">
        <v>2632</v>
      </c>
      <c r="F1590" s="44">
        <v>8</v>
      </c>
      <c r="G1590" s="44">
        <v>2632</v>
      </c>
      <c r="H1590" s="44">
        <v>0</v>
      </c>
      <c r="I1590" s="44">
        <f t="shared" si="21"/>
        <v>0</v>
      </c>
    </row>
    <row r="1591" spans="1:9" x14ac:dyDescent="0.2">
      <c r="A1591" s="44">
        <v>94000212</v>
      </c>
      <c r="B1591" s="44" t="s">
        <v>28</v>
      </c>
      <c r="C1591" s="44">
        <v>40</v>
      </c>
      <c r="D1591" s="44">
        <v>7</v>
      </c>
      <c r="E1591" s="44">
        <v>2733</v>
      </c>
      <c r="F1591" s="44">
        <v>8</v>
      </c>
      <c r="G1591" s="44">
        <v>2733</v>
      </c>
      <c r="H1591" s="44">
        <v>0</v>
      </c>
      <c r="I1591" s="44">
        <f t="shared" si="21"/>
        <v>0</v>
      </c>
    </row>
    <row r="1592" spans="1:9" x14ac:dyDescent="0.2">
      <c r="A1592" s="44">
        <v>94100212</v>
      </c>
      <c r="B1592" s="44" t="s">
        <v>28</v>
      </c>
      <c r="C1592" s="44">
        <v>41</v>
      </c>
      <c r="D1592" s="44">
        <v>7</v>
      </c>
      <c r="E1592" s="44">
        <v>2835</v>
      </c>
      <c r="F1592" s="44">
        <v>8</v>
      </c>
      <c r="G1592" s="44">
        <v>2835</v>
      </c>
      <c r="H1592" s="44">
        <v>0</v>
      </c>
      <c r="I1592" s="44">
        <f t="shared" si="21"/>
        <v>0</v>
      </c>
    </row>
    <row r="1593" spans="1:9" x14ac:dyDescent="0.2">
      <c r="A1593" s="44">
        <v>94200212</v>
      </c>
      <c r="B1593" s="44" t="s">
        <v>28</v>
      </c>
      <c r="C1593" s="44">
        <v>42</v>
      </c>
      <c r="D1593" s="44">
        <v>7</v>
      </c>
      <c r="E1593" s="44">
        <v>2947</v>
      </c>
      <c r="F1593" s="44">
        <v>8</v>
      </c>
      <c r="G1593" s="44">
        <v>2947</v>
      </c>
      <c r="H1593" s="44">
        <v>0</v>
      </c>
      <c r="I1593" s="44">
        <f t="shared" si="21"/>
        <v>0</v>
      </c>
    </row>
    <row r="1594" spans="1:9" x14ac:dyDescent="0.2">
      <c r="A1594" s="44">
        <v>94300212</v>
      </c>
      <c r="B1594" s="44" t="s">
        <v>28</v>
      </c>
      <c r="C1594" s="44">
        <v>43</v>
      </c>
      <c r="D1594" s="44">
        <v>7</v>
      </c>
      <c r="E1594" s="44">
        <v>3060</v>
      </c>
      <c r="F1594" s="44">
        <v>8</v>
      </c>
      <c r="G1594" s="44">
        <v>3060</v>
      </c>
      <c r="H1594" s="44">
        <v>0</v>
      </c>
      <c r="I1594" s="44">
        <f t="shared" si="21"/>
        <v>0</v>
      </c>
    </row>
    <row r="1595" spans="1:9" x14ac:dyDescent="0.2">
      <c r="A1595" s="44">
        <v>94400212</v>
      </c>
      <c r="B1595" s="44" t="s">
        <v>28</v>
      </c>
      <c r="C1595" s="44">
        <v>44</v>
      </c>
      <c r="D1595" s="44">
        <v>7</v>
      </c>
      <c r="E1595" s="44">
        <v>3172</v>
      </c>
      <c r="F1595" s="44">
        <v>8</v>
      </c>
      <c r="G1595" s="44">
        <v>3172</v>
      </c>
      <c r="H1595" s="44">
        <v>0</v>
      </c>
      <c r="I1595" s="44">
        <f t="shared" si="21"/>
        <v>0</v>
      </c>
    </row>
    <row r="1596" spans="1:9" x14ac:dyDescent="0.2">
      <c r="A1596" s="44">
        <v>94500212</v>
      </c>
      <c r="B1596" s="44" t="s">
        <v>28</v>
      </c>
      <c r="C1596" s="44">
        <v>45</v>
      </c>
      <c r="D1596" s="44">
        <v>7</v>
      </c>
      <c r="E1596" s="44">
        <v>3285</v>
      </c>
      <c r="F1596" s="44">
        <v>8</v>
      </c>
      <c r="G1596" s="44">
        <v>3285</v>
      </c>
      <c r="H1596" s="44">
        <v>0</v>
      </c>
      <c r="I1596" s="44">
        <f t="shared" si="21"/>
        <v>0</v>
      </c>
    </row>
    <row r="1597" spans="1:9" x14ac:dyDescent="0.2">
      <c r="A1597" s="44">
        <v>94600212</v>
      </c>
      <c r="B1597" s="44" t="s">
        <v>28</v>
      </c>
      <c r="C1597" s="44">
        <v>46</v>
      </c>
      <c r="D1597" s="44">
        <v>7</v>
      </c>
      <c r="E1597" s="44">
        <v>3397</v>
      </c>
      <c r="F1597" s="44">
        <v>8</v>
      </c>
      <c r="G1597" s="44">
        <v>3397</v>
      </c>
      <c r="H1597" s="44">
        <v>0</v>
      </c>
      <c r="I1597" s="44">
        <f t="shared" si="21"/>
        <v>0</v>
      </c>
    </row>
    <row r="1598" spans="1:9" x14ac:dyDescent="0.2">
      <c r="A1598" s="44">
        <v>94700212</v>
      </c>
      <c r="B1598" s="44" t="s">
        <v>28</v>
      </c>
      <c r="C1598" s="44">
        <v>47</v>
      </c>
      <c r="D1598" s="44">
        <v>7</v>
      </c>
      <c r="E1598" s="44">
        <v>3520</v>
      </c>
      <c r="F1598" s="44">
        <v>8</v>
      </c>
      <c r="G1598" s="44">
        <v>3520</v>
      </c>
      <c r="H1598" s="44">
        <v>0</v>
      </c>
      <c r="I1598" s="44">
        <f t="shared" si="21"/>
        <v>0</v>
      </c>
    </row>
    <row r="1599" spans="1:9" x14ac:dyDescent="0.2">
      <c r="A1599" s="44">
        <v>94800212</v>
      </c>
      <c r="B1599" s="44" t="s">
        <v>28</v>
      </c>
      <c r="C1599" s="44">
        <v>48</v>
      </c>
      <c r="D1599" s="44">
        <v>7</v>
      </c>
      <c r="E1599" s="44">
        <v>3645</v>
      </c>
      <c r="F1599" s="44">
        <v>8</v>
      </c>
      <c r="G1599" s="44">
        <v>3645</v>
      </c>
      <c r="H1599" s="44">
        <v>0</v>
      </c>
      <c r="I1599" s="44">
        <f t="shared" si="21"/>
        <v>0</v>
      </c>
    </row>
    <row r="1600" spans="1:9" x14ac:dyDescent="0.2">
      <c r="A1600" s="44">
        <v>94900212</v>
      </c>
      <c r="B1600" s="44" t="s">
        <v>28</v>
      </c>
      <c r="C1600" s="44">
        <v>49</v>
      </c>
      <c r="D1600" s="44">
        <v>7</v>
      </c>
      <c r="E1600" s="44">
        <v>3768</v>
      </c>
      <c r="F1600" s="44">
        <v>8</v>
      </c>
      <c r="G1600" s="44">
        <v>3768</v>
      </c>
      <c r="H1600" s="44">
        <v>0</v>
      </c>
      <c r="I1600" s="44">
        <f t="shared" si="21"/>
        <v>0</v>
      </c>
    </row>
    <row r="1601" spans="1:9" x14ac:dyDescent="0.2">
      <c r="A1601" s="44">
        <v>95000212</v>
      </c>
      <c r="B1601" s="44" t="s">
        <v>28</v>
      </c>
      <c r="C1601" s="44">
        <v>50</v>
      </c>
      <c r="D1601" s="44">
        <v>7</v>
      </c>
      <c r="E1601" s="44">
        <v>3892</v>
      </c>
      <c r="F1601" s="44">
        <v>8</v>
      </c>
      <c r="G1601" s="44">
        <v>3892</v>
      </c>
      <c r="H1601" s="44">
        <v>0</v>
      </c>
      <c r="I1601" s="44">
        <f t="shared" si="21"/>
        <v>0</v>
      </c>
    </row>
    <row r="1602" spans="1:9" x14ac:dyDescent="0.2">
      <c r="A1602" s="44">
        <v>90100213</v>
      </c>
      <c r="B1602" s="44" t="s">
        <v>28</v>
      </c>
      <c r="C1602" s="44">
        <v>1</v>
      </c>
      <c r="D1602" s="44">
        <v>7</v>
      </c>
      <c r="E1602" s="44">
        <v>540</v>
      </c>
      <c r="F1602" s="44">
        <v>8</v>
      </c>
      <c r="G1602" s="44">
        <v>540</v>
      </c>
      <c r="H1602" s="44">
        <v>2250</v>
      </c>
      <c r="I1602" s="44">
        <f t="shared" si="21"/>
        <v>0</v>
      </c>
    </row>
    <row r="1603" spans="1:9" x14ac:dyDescent="0.2">
      <c r="A1603" s="44">
        <v>90200213</v>
      </c>
      <c r="B1603" s="44" t="s">
        <v>28</v>
      </c>
      <c r="C1603" s="44">
        <v>2</v>
      </c>
      <c r="D1603" s="44">
        <v>7</v>
      </c>
      <c r="E1603" s="44">
        <v>573</v>
      </c>
      <c r="F1603" s="44">
        <v>8</v>
      </c>
      <c r="G1603" s="44">
        <v>573</v>
      </c>
      <c r="H1603" s="44">
        <v>3150</v>
      </c>
      <c r="I1603" s="44">
        <f t="shared" si="21"/>
        <v>2250</v>
      </c>
    </row>
    <row r="1604" spans="1:9" x14ac:dyDescent="0.2">
      <c r="A1604" s="44">
        <v>90300213</v>
      </c>
      <c r="B1604" s="44" t="s">
        <v>28</v>
      </c>
      <c r="C1604" s="44">
        <v>3</v>
      </c>
      <c r="D1604" s="44">
        <v>7</v>
      </c>
      <c r="E1604" s="44">
        <v>607</v>
      </c>
      <c r="F1604" s="44">
        <v>8</v>
      </c>
      <c r="G1604" s="44">
        <v>607</v>
      </c>
      <c r="H1604" s="44">
        <v>4050</v>
      </c>
      <c r="I1604" s="44">
        <f t="shared" si="21"/>
        <v>5400</v>
      </c>
    </row>
    <row r="1605" spans="1:9" x14ac:dyDescent="0.2">
      <c r="A1605" s="44">
        <v>90400213</v>
      </c>
      <c r="B1605" s="44" t="s">
        <v>28</v>
      </c>
      <c r="C1605" s="44">
        <v>4</v>
      </c>
      <c r="D1605" s="44">
        <v>7</v>
      </c>
      <c r="E1605" s="44">
        <v>640</v>
      </c>
      <c r="F1605" s="44">
        <v>8</v>
      </c>
      <c r="G1605" s="44">
        <v>640</v>
      </c>
      <c r="H1605" s="44">
        <v>4950</v>
      </c>
      <c r="I1605" s="44">
        <f t="shared" si="21"/>
        <v>9450</v>
      </c>
    </row>
    <row r="1606" spans="1:9" x14ac:dyDescent="0.2">
      <c r="A1606" s="44">
        <v>90500213</v>
      </c>
      <c r="B1606" s="44" t="s">
        <v>28</v>
      </c>
      <c r="C1606" s="44">
        <v>5</v>
      </c>
      <c r="D1606" s="44">
        <v>7</v>
      </c>
      <c r="E1606" s="44">
        <v>675</v>
      </c>
      <c r="F1606" s="44">
        <v>8</v>
      </c>
      <c r="G1606" s="44">
        <v>675</v>
      </c>
      <c r="H1606" s="44">
        <v>5850</v>
      </c>
      <c r="I1606" s="44">
        <f t="shared" si="21"/>
        <v>14400</v>
      </c>
    </row>
    <row r="1607" spans="1:9" x14ac:dyDescent="0.2">
      <c r="A1607" s="44">
        <v>90600213</v>
      </c>
      <c r="B1607" s="44" t="s">
        <v>28</v>
      </c>
      <c r="C1607" s="44">
        <v>6</v>
      </c>
      <c r="D1607" s="44">
        <v>7</v>
      </c>
      <c r="E1607" s="44">
        <v>708</v>
      </c>
      <c r="F1607" s="44">
        <v>8</v>
      </c>
      <c r="G1607" s="44">
        <v>708</v>
      </c>
      <c r="H1607" s="44">
        <v>7350</v>
      </c>
      <c r="I1607" s="44">
        <f t="shared" si="21"/>
        <v>20250</v>
      </c>
    </row>
    <row r="1608" spans="1:9" x14ac:dyDescent="0.2">
      <c r="A1608" s="44">
        <v>90700213</v>
      </c>
      <c r="B1608" s="44" t="s">
        <v>28</v>
      </c>
      <c r="C1608" s="44">
        <v>7</v>
      </c>
      <c r="D1608" s="44">
        <v>7</v>
      </c>
      <c r="E1608" s="44">
        <v>759</v>
      </c>
      <c r="F1608" s="44">
        <v>8</v>
      </c>
      <c r="G1608" s="44">
        <v>759</v>
      </c>
      <c r="H1608" s="44">
        <v>8850</v>
      </c>
      <c r="I1608" s="44">
        <f t="shared" si="21"/>
        <v>27600</v>
      </c>
    </row>
    <row r="1609" spans="1:9" x14ac:dyDescent="0.2">
      <c r="A1609" s="44">
        <v>90800213</v>
      </c>
      <c r="B1609" s="44" t="s">
        <v>28</v>
      </c>
      <c r="C1609" s="44">
        <v>8</v>
      </c>
      <c r="D1609" s="44">
        <v>7</v>
      </c>
      <c r="E1609" s="44">
        <v>810</v>
      </c>
      <c r="F1609" s="44">
        <v>8</v>
      </c>
      <c r="G1609" s="44">
        <v>810</v>
      </c>
      <c r="H1609" s="44">
        <v>10350</v>
      </c>
      <c r="I1609" s="44">
        <f t="shared" si="21"/>
        <v>36450</v>
      </c>
    </row>
    <row r="1610" spans="1:9" x14ac:dyDescent="0.2">
      <c r="A1610" s="44">
        <v>90900213</v>
      </c>
      <c r="B1610" s="44" t="s">
        <v>28</v>
      </c>
      <c r="C1610" s="44">
        <v>9</v>
      </c>
      <c r="D1610" s="44">
        <v>7</v>
      </c>
      <c r="E1610" s="44">
        <v>859</v>
      </c>
      <c r="F1610" s="44">
        <v>8</v>
      </c>
      <c r="G1610" s="44">
        <v>859</v>
      </c>
      <c r="H1610" s="44">
        <v>11850</v>
      </c>
      <c r="I1610" s="44">
        <f t="shared" si="21"/>
        <v>46800</v>
      </c>
    </row>
    <row r="1611" spans="1:9" x14ac:dyDescent="0.2">
      <c r="A1611" s="44">
        <v>91000213</v>
      </c>
      <c r="B1611" s="44" t="s">
        <v>28</v>
      </c>
      <c r="C1611" s="44">
        <v>10</v>
      </c>
      <c r="D1611" s="44">
        <v>7</v>
      </c>
      <c r="E1611" s="44">
        <v>910</v>
      </c>
      <c r="F1611" s="44">
        <v>8</v>
      </c>
      <c r="G1611" s="44">
        <v>910</v>
      </c>
      <c r="H1611" s="44">
        <v>14250</v>
      </c>
      <c r="I1611" s="44">
        <f t="shared" si="21"/>
        <v>58650</v>
      </c>
    </row>
    <row r="1612" spans="1:9" x14ac:dyDescent="0.2">
      <c r="A1612" s="44">
        <v>91100213</v>
      </c>
      <c r="B1612" s="44" t="s">
        <v>28</v>
      </c>
      <c r="C1612" s="44">
        <v>11</v>
      </c>
      <c r="D1612" s="44">
        <v>7</v>
      </c>
      <c r="E1612" s="44">
        <v>961</v>
      </c>
      <c r="F1612" s="44">
        <v>8</v>
      </c>
      <c r="G1612" s="44">
        <v>961</v>
      </c>
      <c r="H1612" s="44">
        <v>16650</v>
      </c>
      <c r="I1612" s="44">
        <f t="shared" si="21"/>
        <v>72900</v>
      </c>
    </row>
    <row r="1613" spans="1:9" x14ac:dyDescent="0.2">
      <c r="A1613" s="44">
        <v>91200213</v>
      </c>
      <c r="B1613" s="44" t="s">
        <v>28</v>
      </c>
      <c r="C1613" s="44">
        <v>12</v>
      </c>
      <c r="D1613" s="44">
        <v>7</v>
      </c>
      <c r="E1613" s="44">
        <v>1029</v>
      </c>
      <c r="F1613" s="44">
        <v>8</v>
      </c>
      <c r="G1613" s="44">
        <v>1029</v>
      </c>
      <c r="H1613" s="44">
        <v>19050</v>
      </c>
      <c r="I1613" s="44">
        <f t="shared" si="21"/>
        <v>89550</v>
      </c>
    </row>
    <row r="1614" spans="1:9" x14ac:dyDescent="0.2">
      <c r="A1614" s="44">
        <v>91300213</v>
      </c>
      <c r="B1614" s="44" t="s">
        <v>28</v>
      </c>
      <c r="C1614" s="44">
        <v>13</v>
      </c>
      <c r="D1614" s="44">
        <v>7</v>
      </c>
      <c r="E1614" s="44">
        <v>1096</v>
      </c>
      <c r="F1614" s="44">
        <v>8</v>
      </c>
      <c r="G1614" s="44">
        <v>1096</v>
      </c>
      <c r="H1614" s="44">
        <v>21450</v>
      </c>
      <c r="I1614" s="44">
        <f t="shared" si="21"/>
        <v>108600</v>
      </c>
    </row>
    <row r="1615" spans="1:9" x14ac:dyDescent="0.2">
      <c r="A1615" s="44">
        <v>91400213</v>
      </c>
      <c r="B1615" s="44" t="s">
        <v>28</v>
      </c>
      <c r="C1615" s="44">
        <v>14</v>
      </c>
      <c r="D1615" s="44">
        <v>7</v>
      </c>
      <c r="E1615" s="44">
        <v>1164</v>
      </c>
      <c r="F1615" s="44">
        <v>8</v>
      </c>
      <c r="G1615" s="44">
        <v>1164</v>
      </c>
      <c r="H1615" s="44">
        <v>25050</v>
      </c>
      <c r="I1615" s="44">
        <f t="shared" si="21"/>
        <v>130050</v>
      </c>
    </row>
    <row r="1616" spans="1:9" x14ac:dyDescent="0.2">
      <c r="A1616" s="44">
        <v>91500213</v>
      </c>
      <c r="B1616" s="44" t="s">
        <v>28</v>
      </c>
      <c r="C1616" s="44">
        <v>15</v>
      </c>
      <c r="D1616" s="44">
        <v>7</v>
      </c>
      <c r="E1616" s="44">
        <v>1231</v>
      </c>
      <c r="F1616" s="44">
        <v>8</v>
      </c>
      <c r="G1616" s="44">
        <v>1231</v>
      </c>
      <c r="H1616" s="44">
        <v>28650</v>
      </c>
      <c r="I1616" s="44">
        <f t="shared" si="21"/>
        <v>155100</v>
      </c>
    </row>
    <row r="1617" spans="1:9" x14ac:dyDescent="0.2">
      <c r="A1617" s="44">
        <v>91600213</v>
      </c>
      <c r="B1617" s="44" t="s">
        <v>28</v>
      </c>
      <c r="C1617" s="44">
        <v>16</v>
      </c>
      <c r="D1617" s="44">
        <v>7</v>
      </c>
      <c r="E1617" s="44">
        <v>1299</v>
      </c>
      <c r="F1617" s="44">
        <v>8</v>
      </c>
      <c r="G1617" s="44">
        <v>1299</v>
      </c>
      <c r="H1617" s="44">
        <v>32250</v>
      </c>
      <c r="I1617" s="44">
        <f t="shared" si="21"/>
        <v>183750</v>
      </c>
    </row>
    <row r="1618" spans="1:9" x14ac:dyDescent="0.2">
      <c r="A1618" s="44">
        <v>91700213</v>
      </c>
      <c r="B1618" s="44" t="s">
        <v>28</v>
      </c>
      <c r="C1618" s="44">
        <v>17</v>
      </c>
      <c r="D1618" s="44">
        <v>7</v>
      </c>
      <c r="E1618" s="44">
        <v>1383</v>
      </c>
      <c r="F1618" s="44">
        <v>8</v>
      </c>
      <c r="G1618" s="44">
        <v>1383</v>
      </c>
      <c r="H1618" s="44">
        <v>35850</v>
      </c>
      <c r="I1618" s="44">
        <f t="shared" si="21"/>
        <v>216000</v>
      </c>
    </row>
    <row r="1619" spans="1:9" x14ac:dyDescent="0.2">
      <c r="A1619" s="44">
        <v>91800213</v>
      </c>
      <c r="B1619" s="44" t="s">
        <v>28</v>
      </c>
      <c r="C1619" s="44">
        <v>18</v>
      </c>
      <c r="D1619" s="44">
        <v>7</v>
      </c>
      <c r="E1619" s="44">
        <v>1467</v>
      </c>
      <c r="F1619" s="44">
        <v>8</v>
      </c>
      <c r="G1619" s="44">
        <v>1467</v>
      </c>
      <c r="H1619" s="44">
        <v>40950</v>
      </c>
      <c r="I1619" s="44">
        <f t="shared" si="21"/>
        <v>251850</v>
      </c>
    </row>
    <row r="1620" spans="1:9" x14ac:dyDescent="0.2">
      <c r="A1620" s="44">
        <v>91900213</v>
      </c>
      <c r="B1620" s="44" t="s">
        <v>28</v>
      </c>
      <c r="C1620" s="44">
        <v>19</v>
      </c>
      <c r="D1620" s="44">
        <v>7</v>
      </c>
      <c r="E1620" s="44">
        <v>1552</v>
      </c>
      <c r="F1620" s="44">
        <v>8</v>
      </c>
      <c r="G1620" s="44">
        <v>1552</v>
      </c>
      <c r="H1620" s="44">
        <v>46050</v>
      </c>
      <c r="I1620" s="44">
        <f t="shared" si="21"/>
        <v>292800</v>
      </c>
    </row>
    <row r="1621" spans="1:9" x14ac:dyDescent="0.2">
      <c r="A1621" s="44">
        <v>92000213</v>
      </c>
      <c r="B1621" s="44" t="s">
        <v>28</v>
      </c>
      <c r="C1621" s="44">
        <v>20</v>
      </c>
      <c r="D1621" s="44">
        <v>7</v>
      </c>
      <c r="E1621" s="44">
        <v>1636</v>
      </c>
      <c r="F1621" s="44">
        <v>8</v>
      </c>
      <c r="G1621" s="44">
        <v>1636</v>
      </c>
      <c r="H1621" s="44">
        <v>51150</v>
      </c>
      <c r="I1621" s="44">
        <f t="shared" si="21"/>
        <v>338850</v>
      </c>
    </row>
    <row r="1622" spans="1:9" x14ac:dyDescent="0.2">
      <c r="A1622" s="44">
        <v>92100213</v>
      </c>
      <c r="B1622" s="44" t="s">
        <v>28</v>
      </c>
      <c r="C1622" s="44">
        <v>21</v>
      </c>
      <c r="D1622" s="44">
        <v>7</v>
      </c>
      <c r="E1622" s="44">
        <v>1720</v>
      </c>
      <c r="F1622" s="44">
        <v>8</v>
      </c>
      <c r="G1622" s="44">
        <v>1720</v>
      </c>
      <c r="H1622" s="44">
        <v>56250</v>
      </c>
      <c r="I1622" s="44">
        <f t="shared" si="21"/>
        <v>390000</v>
      </c>
    </row>
    <row r="1623" spans="1:9" x14ac:dyDescent="0.2">
      <c r="A1623" s="44">
        <v>92200213</v>
      </c>
      <c r="B1623" s="44" t="s">
        <v>28</v>
      </c>
      <c r="C1623" s="44">
        <v>22</v>
      </c>
      <c r="D1623" s="44">
        <v>7</v>
      </c>
      <c r="E1623" s="44">
        <v>1822</v>
      </c>
      <c r="F1623" s="44">
        <v>8</v>
      </c>
      <c r="G1623" s="44">
        <v>1822</v>
      </c>
      <c r="H1623" s="44">
        <v>63150</v>
      </c>
      <c r="I1623" s="44">
        <f t="shared" si="21"/>
        <v>446250</v>
      </c>
    </row>
    <row r="1624" spans="1:9" x14ac:dyDescent="0.2">
      <c r="A1624" s="44">
        <v>92300213</v>
      </c>
      <c r="B1624" s="44" t="s">
        <v>28</v>
      </c>
      <c r="C1624" s="44">
        <v>23</v>
      </c>
      <c r="D1624" s="44">
        <v>7</v>
      </c>
      <c r="E1624" s="44">
        <v>1923</v>
      </c>
      <c r="F1624" s="44">
        <v>8</v>
      </c>
      <c r="G1624" s="44">
        <v>1923</v>
      </c>
      <c r="H1624" s="44">
        <v>70050</v>
      </c>
      <c r="I1624" s="44">
        <f t="shared" si="21"/>
        <v>509400</v>
      </c>
    </row>
    <row r="1625" spans="1:9" x14ac:dyDescent="0.2">
      <c r="A1625" s="44">
        <v>92400213</v>
      </c>
      <c r="B1625" s="44" t="s">
        <v>28</v>
      </c>
      <c r="C1625" s="44">
        <v>24</v>
      </c>
      <c r="D1625" s="44">
        <v>7</v>
      </c>
      <c r="E1625" s="44">
        <v>2025</v>
      </c>
      <c r="F1625" s="44">
        <v>8</v>
      </c>
      <c r="G1625" s="44">
        <v>2025</v>
      </c>
      <c r="H1625" s="44">
        <v>76950</v>
      </c>
      <c r="I1625" s="44">
        <f t="shared" si="21"/>
        <v>579450</v>
      </c>
    </row>
    <row r="1626" spans="1:9" x14ac:dyDescent="0.2">
      <c r="A1626" s="44">
        <v>92500213</v>
      </c>
      <c r="B1626" s="44" t="s">
        <v>28</v>
      </c>
      <c r="C1626" s="44">
        <v>25</v>
      </c>
      <c r="D1626" s="44">
        <v>7</v>
      </c>
      <c r="E1626" s="44">
        <v>2125</v>
      </c>
      <c r="F1626" s="44">
        <v>8</v>
      </c>
      <c r="G1626" s="44">
        <v>2125</v>
      </c>
      <c r="H1626" s="44">
        <v>83850</v>
      </c>
      <c r="I1626" s="44">
        <f t="shared" si="21"/>
        <v>656400</v>
      </c>
    </row>
    <row r="1627" spans="1:9" x14ac:dyDescent="0.2">
      <c r="A1627" s="44">
        <v>92600213</v>
      </c>
      <c r="B1627" s="44" t="s">
        <v>28</v>
      </c>
      <c r="C1627" s="44">
        <v>26</v>
      </c>
      <c r="D1627" s="44">
        <v>7</v>
      </c>
      <c r="E1627" s="44">
        <v>2227</v>
      </c>
      <c r="F1627" s="44">
        <v>8</v>
      </c>
      <c r="G1627" s="44">
        <v>2227</v>
      </c>
      <c r="H1627" s="44">
        <v>92850</v>
      </c>
      <c r="I1627" s="44">
        <f t="shared" si="21"/>
        <v>740250</v>
      </c>
    </row>
    <row r="1628" spans="1:9" x14ac:dyDescent="0.2">
      <c r="A1628" s="44">
        <v>92700213</v>
      </c>
      <c r="B1628" s="44" t="s">
        <v>28</v>
      </c>
      <c r="C1628" s="44">
        <v>27</v>
      </c>
      <c r="D1628" s="44">
        <v>7</v>
      </c>
      <c r="E1628" s="44">
        <v>2344</v>
      </c>
      <c r="F1628" s="44">
        <v>8</v>
      </c>
      <c r="G1628" s="44">
        <v>2344</v>
      </c>
      <c r="H1628" s="44">
        <v>101850</v>
      </c>
      <c r="I1628" s="44">
        <f t="shared" ref="I1628:I1691" si="22">H1627+I1627</f>
        <v>833100</v>
      </c>
    </row>
    <row r="1629" spans="1:9" x14ac:dyDescent="0.2">
      <c r="A1629" s="44">
        <v>92800213</v>
      </c>
      <c r="B1629" s="44" t="s">
        <v>28</v>
      </c>
      <c r="C1629" s="44">
        <v>28</v>
      </c>
      <c r="D1629" s="44">
        <v>7</v>
      </c>
      <c r="E1629" s="44">
        <v>2463</v>
      </c>
      <c r="F1629" s="44">
        <v>8</v>
      </c>
      <c r="G1629" s="44">
        <v>2463</v>
      </c>
      <c r="H1629" s="44">
        <v>110850</v>
      </c>
      <c r="I1629" s="44">
        <f t="shared" si="22"/>
        <v>934950</v>
      </c>
    </row>
    <row r="1630" spans="1:9" x14ac:dyDescent="0.2">
      <c r="A1630" s="44">
        <v>92900213</v>
      </c>
      <c r="B1630" s="44" t="s">
        <v>28</v>
      </c>
      <c r="C1630" s="44">
        <v>29</v>
      </c>
      <c r="D1630" s="44">
        <v>7</v>
      </c>
      <c r="E1630" s="44">
        <v>2581</v>
      </c>
      <c r="F1630" s="44">
        <v>8</v>
      </c>
      <c r="G1630" s="44">
        <v>2581</v>
      </c>
      <c r="H1630" s="44">
        <v>119850</v>
      </c>
      <c r="I1630" s="44">
        <f t="shared" si="22"/>
        <v>1045800</v>
      </c>
    </row>
    <row r="1631" spans="1:9" x14ac:dyDescent="0.2">
      <c r="A1631" s="44">
        <v>93000213</v>
      </c>
      <c r="B1631" s="44" t="s">
        <v>28</v>
      </c>
      <c r="C1631" s="44">
        <v>30</v>
      </c>
      <c r="D1631" s="44">
        <v>7</v>
      </c>
      <c r="E1631" s="44">
        <v>2700</v>
      </c>
      <c r="F1631" s="44">
        <v>8</v>
      </c>
      <c r="G1631" s="44">
        <v>2700</v>
      </c>
      <c r="H1631" s="44">
        <v>131250</v>
      </c>
      <c r="I1631" s="44">
        <f t="shared" si="22"/>
        <v>1165650</v>
      </c>
    </row>
    <row r="1632" spans="1:9" x14ac:dyDescent="0.2">
      <c r="A1632" s="44">
        <v>93100213</v>
      </c>
      <c r="B1632" s="44" t="s">
        <v>28</v>
      </c>
      <c r="C1632" s="44">
        <v>31</v>
      </c>
      <c r="D1632" s="44">
        <v>7</v>
      </c>
      <c r="E1632" s="44">
        <v>2817</v>
      </c>
      <c r="F1632" s="44">
        <v>8</v>
      </c>
      <c r="G1632" s="44">
        <v>2817</v>
      </c>
      <c r="H1632" s="44">
        <v>142650</v>
      </c>
      <c r="I1632" s="44">
        <f t="shared" si="22"/>
        <v>1296900</v>
      </c>
    </row>
    <row r="1633" spans="1:9" x14ac:dyDescent="0.2">
      <c r="A1633" s="44">
        <v>93200213</v>
      </c>
      <c r="B1633" s="44" t="s">
        <v>28</v>
      </c>
      <c r="C1633" s="44">
        <v>32</v>
      </c>
      <c r="D1633" s="44">
        <v>7</v>
      </c>
      <c r="E1633" s="44">
        <v>2952</v>
      </c>
      <c r="F1633" s="44">
        <v>8</v>
      </c>
      <c r="G1633" s="44">
        <v>2952</v>
      </c>
      <c r="H1633" s="44">
        <v>154050</v>
      </c>
      <c r="I1633" s="44">
        <f t="shared" si="22"/>
        <v>1439550</v>
      </c>
    </row>
    <row r="1634" spans="1:9" x14ac:dyDescent="0.2">
      <c r="A1634" s="44">
        <v>93300213</v>
      </c>
      <c r="B1634" s="44" t="s">
        <v>28</v>
      </c>
      <c r="C1634" s="44">
        <v>33</v>
      </c>
      <c r="D1634" s="44">
        <v>7</v>
      </c>
      <c r="E1634" s="44">
        <v>3087</v>
      </c>
      <c r="F1634" s="44">
        <v>8</v>
      </c>
      <c r="G1634" s="44">
        <v>3087</v>
      </c>
      <c r="H1634" s="44">
        <v>165450</v>
      </c>
      <c r="I1634" s="44">
        <f t="shared" si="22"/>
        <v>1593600</v>
      </c>
    </row>
    <row r="1635" spans="1:9" x14ac:dyDescent="0.2">
      <c r="A1635" s="44">
        <v>93400213</v>
      </c>
      <c r="B1635" s="44" t="s">
        <v>28</v>
      </c>
      <c r="C1635" s="44">
        <v>34</v>
      </c>
      <c r="D1635" s="44">
        <v>7</v>
      </c>
      <c r="E1635" s="44">
        <v>3222</v>
      </c>
      <c r="F1635" s="44">
        <v>8</v>
      </c>
      <c r="G1635" s="44">
        <v>3222</v>
      </c>
      <c r="H1635" s="44">
        <v>179550</v>
      </c>
      <c r="I1635" s="44">
        <f t="shared" si="22"/>
        <v>1759050</v>
      </c>
    </row>
    <row r="1636" spans="1:9" x14ac:dyDescent="0.2">
      <c r="A1636" s="44">
        <v>93500213</v>
      </c>
      <c r="B1636" s="44" t="s">
        <v>28</v>
      </c>
      <c r="C1636" s="44">
        <v>35</v>
      </c>
      <c r="D1636" s="44">
        <v>7</v>
      </c>
      <c r="E1636" s="44">
        <v>3357</v>
      </c>
      <c r="F1636" s="44">
        <v>8</v>
      </c>
      <c r="G1636" s="44">
        <v>3357</v>
      </c>
      <c r="H1636" s="44">
        <v>193650</v>
      </c>
      <c r="I1636" s="44">
        <f t="shared" si="22"/>
        <v>1938600</v>
      </c>
    </row>
    <row r="1637" spans="1:9" x14ac:dyDescent="0.2">
      <c r="A1637" s="44">
        <v>93600213</v>
      </c>
      <c r="B1637" s="44" t="s">
        <v>28</v>
      </c>
      <c r="C1637" s="44">
        <v>36</v>
      </c>
      <c r="D1637" s="44">
        <v>7</v>
      </c>
      <c r="E1637" s="44">
        <v>3492</v>
      </c>
      <c r="F1637" s="44">
        <v>8</v>
      </c>
      <c r="G1637" s="44">
        <v>3492</v>
      </c>
      <c r="H1637" s="44">
        <v>207750</v>
      </c>
      <c r="I1637" s="44">
        <f t="shared" si="22"/>
        <v>2132250</v>
      </c>
    </row>
    <row r="1638" spans="1:9" x14ac:dyDescent="0.2">
      <c r="A1638" s="44">
        <v>93700213</v>
      </c>
      <c r="B1638" s="44" t="s">
        <v>28</v>
      </c>
      <c r="C1638" s="44">
        <v>37</v>
      </c>
      <c r="D1638" s="44">
        <v>7</v>
      </c>
      <c r="E1638" s="44">
        <v>3645</v>
      </c>
      <c r="F1638" s="44">
        <v>8</v>
      </c>
      <c r="G1638" s="44">
        <v>3645</v>
      </c>
      <c r="H1638" s="44">
        <v>221850</v>
      </c>
      <c r="I1638" s="44">
        <f t="shared" si="22"/>
        <v>2340000</v>
      </c>
    </row>
    <row r="1639" spans="1:9" x14ac:dyDescent="0.2">
      <c r="A1639" s="44">
        <v>93800213</v>
      </c>
      <c r="B1639" s="44" t="s">
        <v>28</v>
      </c>
      <c r="C1639" s="44">
        <v>38</v>
      </c>
      <c r="D1639" s="44">
        <v>7</v>
      </c>
      <c r="E1639" s="44">
        <v>3796</v>
      </c>
      <c r="F1639" s="44">
        <v>8</v>
      </c>
      <c r="G1639" s="44">
        <v>3796</v>
      </c>
      <c r="H1639" s="44">
        <v>238950</v>
      </c>
      <c r="I1639" s="44">
        <f t="shared" si="22"/>
        <v>2561850</v>
      </c>
    </row>
    <row r="1640" spans="1:9" x14ac:dyDescent="0.2">
      <c r="A1640" s="44">
        <v>93900213</v>
      </c>
      <c r="B1640" s="44" t="s">
        <v>28</v>
      </c>
      <c r="C1640" s="44">
        <v>39</v>
      </c>
      <c r="D1640" s="44">
        <v>7</v>
      </c>
      <c r="E1640" s="44">
        <v>3948</v>
      </c>
      <c r="F1640" s="44">
        <v>8</v>
      </c>
      <c r="G1640" s="44">
        <v>3948</v>
      </c>
      <c r="H1640" s="44">
        <v>256050</v>
      </c>
      <c r="I1640" s="44">
        <f t="shared" si="22"/>
        <v>2800800</v>
      </c>
    </row>
    <row r="1641" spans="1:9" x14ac:dyDescent="0.2">
      <c r="A1641" s="44">
        <v>94000213</v>
      </c>
      <c r="B1641" s="44" t="s">
        <v>28</v>
      </c>
      <c r="C1641" s="44">
        <v>40</v>
      </c>
      <c r="D1641" s="44">
        <v>7</v>
      </c>
      <c r="E1641" s="44">
        <v>4099</v>
      </c>
      <c r="F1641" s="44">
        <v>8</v>
      </c>
      <c r="G1641" s="44">
        <v>4099</v>
      </c>
      <c r="H1641" s="44">
        <v>273150</v>
      </c>
      <c r="I1641" s="44">
        <f t="shared" si="22"/>
        <v>3056850</v>
      </c>
    </row>
    <row r="1642" spans="1:9" x14ac:dyDescent="0.2">
      <c r="A1642" s="44">
        <v>94100213</v>
      </c>
      <c r="B1642" s="44" t="s">
        <v>28</v>
      </c>
      <c r="C1642" s="44">
        <v>41</v>
      </c>
      <c r="D1642" s="44">
        <v>7</v>
      </c>
      <c r="E1642" s="44">
        <v>4252</v>
      </c>
      <c r="F1642" s="44">
        <v>8</v>
      </c>
      <c r="G1642" s="44">
        <v>4252</v>
      </c>
      <c r="H1642" s="44">
        <v>290250</v>
      </c>
      <c r="I1642" s="44">
        <f t="shared" si="22"/>
        <v>3330000</v>
      </c>
    </row>
    <row r="1643" spans="1:9" x14ac:dyDescent="0.2">
      <c r="A1643" s="44">
        <v>94200213</v>
      </c>
      <c r="B1643" s="44" t="s">
        <v>28</v>
      </c>
      <c r="C1643" s="44">
        <v>42</v>
      </c>
      <c r="D1643" s="44">
        <v>7</v>
      </c>
      <c r="E1643" s="44">
        <v>4420</v>
      </c>
      <c r="F1643" s="44">
        <v>8</v>
      </c>
      <c r="G1643" s="44">
        <v>4420</v>
      </c>
      <c r="H1643" s="44">
        <v>310650</v>
      </c>
      <c r="I1643" s="44">
        <f t="shared" si="22"/>
        <v>3620250</v>
      </c>
    </row>
    <row r="1644" spans="1:9" x14ac:dyDescent="0.2">
      <c r="A1644" s="44">
        <v>94300213</v>
      </c>
      <c r="B1644" s="44" t="s">
        <v>28</v>
      </c>
      <c r="C1644" s="44">
        <v>43</v>
      </c>
      <c r="D1644" s="44">
        <v>7</v>
      </c>
      <c r="E1644" s="44">
        <v>4590</v>
      </c>
      <c r="F1644" s="44">
        <v>8</v>
      </c>
      <c r="G1644" s="44">
        <v>4590</v>
      </c>
      <c r="H1644" s="44">
        <v>331050</v>
      </c>
      <c r="I1644" s="44">
        <f t="shared" si="22"/>
        <v>3930900</v>
      </c>
    </row>
    <row r="1645" spans="1:9" x14ac:dyDescent="0.2">
      <c r="A1645" s="44">
        <v>94400213</v>
      </c>
      <c r="B1645" s="44" t="s">
        <v>28</v>
      </c>
      <c r="C1645" s="44">
        <v>44</v>
      </c>
      <c r="D1645" s="44">
        <v>7</v>
      </c>
      <c r="E1645" s="44">
        <v>4758</v>
      </c>
      <c r="F1645" s="44">
        <v>8</v>
      </c>
      <c r="G1645" s="44">
        <v>4758</v>
      </c>
      <c r="H1645" s="44">
        <v>351450</v>
      </c>
      <c r="I1645" s="44">
        <f t="shared" si="22"/>
        <v>4261950</v>
      </c>
    </row>
    <row r="1646" spans="1:9" x14ac:dyDescent="0.2">
      <c r="A1646" s="44">
        <v>94500213</v>
      </c>
      <c r="B1646" s="44" t="s">
        <v>28</v>
      </c>
      <c r="C1646" s="44">
        <v>45</v>
      </c>
      <c r="D1646" s="44">
        <v>7</v>
      </c>
      <c r="E1646" s="44">
        <v>4927</v>
      </c>
      <c r="F1646" s="44">
        <v>8</v>
      </c>
      <c r="G1646" s="44">
        <v>4927</v>
      </c>
      <c r="H1646" s="44">
        <v>371850</v>
      </c>
      <c r="I1646" s="44">
        <f t="shared" si="22"/>
        <v>4613400</v>
      </c>
    </row>
    <row r="1647" spans="1:9" x14ac:dyDescent="0.2">
      <c r="A1647" s="44">
        <v>94600213</v>
      </c>
      <c r="B1647" s="44" t="s">
        <v>28</v>
      </c>
      <c r="C1647" s="44">
        <v>46</v>
      </c>
      <c r="D1647" s="44">
        <v>7</v>
      </c>
      <c r="E1647" s="44">
        <v>5095</v>
      </c>
      <c r="F1647" s="44">
        <v>8</v>
      </c>
      <c r="G1647" s="44">
        <v>5095</v>
      </c>
      <c r="H1647" s="44">
        <v>395850</v>
      </c>
      <c r="I1647" s="44">
        <f t="shared" si="22"/>
        <v>4985250</v>
      </c>
    </row>
    <row r="1648" spans="1:9" x14ac:dyDescent="0.2">
      <c r="A1648" s="44">
        <v>94700213</v>
      </c>
      <c r="B1648" s="44" t="s">
        <v>28</v>
      </c>
      <c r="C1648" s="44">
        <v>47</v>
      </c>
      <c r="D1648" s="44">
        <v>7</v>
      </c>
      <c r="E1648" s="44">
        <v>5281</v>
      </c>
      <c r="F1648" s="44">
        <v>8</v>
      </c>
      <c r="G1648" s="44">
        <v>5281</v>
      </c>
      <c r="H1648" s="44">
        <v>419850</v>
      </c>
      <c r="I1648" s="44">
        <f t="shared" si="22"/>
        <v>5381100</v>
      </c>
    </row>
    <row r="1649" spans="1:9" x14ac:dyDescent="0.2">
      <c r="A1649" s="44">
        <v>94800213</v>
      </c>
      <c r="B1649" s="44" t="s">
        <v>28</v>
      </c>
      <c r="C1649" s="44">
        <v>48</v>
      </c>
      <c r="D1649" s="44">
        <v>7</v>
      </c>
      <c r="E1649" s="44">
        <v>5467</v>
      </c>
      <c r="F1649" s="44">
        <v>8</v>
      </c>
      <c r="G1649" s="44">
        <v>5467</v>
      </c>
      <c r="H1649" s="44">
        <v>443850</v>
      </c>
      <c r="I1649" s="44">
        <f t="shared" si="22"/>
        <v>5800950</v>
      </c>
    </row>
    <row r="1650" spans="1:9" x14ac:dyDescent="0.2">
      <c r="A1650" s="44">
        <v>94900213</v>
      </c>
      <c r="B1650" s="44" t="s">
        <v>28</v>
      </c>
      <c r="C1650" s="44">
        <v>49</v>
      </c>
      <c r="D1650" s="44">
        <v>7</v>
      </c>
      <c r="E1650" s="44">
        <v>5652</v>
      </c>
      <c r="F1650" s="44">
        <v>8</v>
      </c>
      <c r="G1650" s="44">
        <v>5652</v>
      </c>
      <c r="H1650" s="44">
        <v>467850</v>
      </c>
      <c r="I1650" s="44">
        <f t="shared" si="22"/>
        <v>6244800</v>
      </c>
    </row>
    <row r="1651" spans="1:9" x14ac:dyDescent="0.2">
      <c r="A1651" s="44">
        <v>95000213</v>
      </c>
      <c r="B1651" s="44" t="s">
        <v>28</v>
      </c>
      <c r="C1651" s="44">
        <v>50</v>
      </c>
      <c r="D1651" s="44">
        <v>7</v>
      </c>
      <c r="E1651" s="44">
        <v>5838</v>
      </c>
      <c r="F1651" s="44">
        <v>8</v>
      </c>
      <c r="G1651" s="44">
        <v>5838</v>
      </c>
      <c r="H1651" s="44">
        <v>495750</v>
      </c>
      <c r="I1651" s="44">
        <f t="shared" si="22"/>
        <v>6712650</v>
      </c>
    </row>
    <row r="1652" spans="1:9" x14ac:dyDescent="0.2">
      <c r="A1652" s="44">
        <v>90100214</v>
      </c>
      <c r="B1652" s="44" t="s">
        <v>28</v>
      </c>
      <c r="C1652" s="44">
        <v>1</v>
      </c>
      <c r="D1652" s="44">
        <v>7</v>
      </c>
      <c r="E1652" s="44">
        <v>960</v>
      </c>
      <c r="F1652" s="44">
        <v>8</v>
      </c>
      <c r="G1652" s="44">
        <v>960</v>
      </c>
      <c r="H1652" s="44">
        <v>3948</v>
      </c>
      <c r="I1652" s="44">
        <v>0</v>
      </c>
    </row>
    <row r="1653" spans="1:9" x14ac:dyDescent="0.2">
      <c r="A1653" s="44">
        <v>90200214</v>
      </c>
      <c r="B1653" s="44" t="s">
        <v>28</v>
      </c>
      <c r="C1653" s="44">
        <v>2</v>
      </c>
      <c r="D1653" s="44">
        <v>7</v>
      </c>
      <c r="E1653" s="44">
        <v>1020</v>
      </c>
      <c r="F1653" s="44">
        <v>8</v>
      </c>
      <c r="G1653" s="44">
        <v>1020</v>
      </c>
      <c r="H1653" s="44">
        <v>5528</v>
      </c>
      <c r="I1653" s="44">
        <f t="shared" si="22"/>
        <v>3948</v>
      </c>
    </row>
    <row r="1654" spans="1:9" x14ac:dyDescent="0.2">
      <c r="A1654" s="44">
        <v>90300214</v>
      </c>
      <c r="B1654" s="44" t="s">
        <v>28</v>
      </c>
      <c r="C1654" s="44">
        <v>3</v>
      </c>
      <c r="D1654" s="44">
        <v>7</v>
      </c>
      <c r="E1654" s="44">
        <v>1080</v>
      </c>
      <c r="F1654" s="44">
        <v>8</v>
      </c>
      <c r="G1654" s="44">
        <v>1080</v>
      </c>
      <c r="H1654" s="44">
        <v>7107</v>
      </c>
      <c r="I1654" s="44">
        <f t="shared" si="22"/>
        <v>9476</v>
      </c>
    </row>
    <row r="1655" spans="1:9" x14ac:dyDescent="0.2">
      <c r="A1655" s="44">
        <v>90400214</v>
      </c>
      <c r="B1655" s="44" t="s">
        <v>28</v>
      </c>
      <c r="C1655" s="44">
        <v>4</v>
      </c>
      <c r="D1655" s="44">
        <v>7</v>
      </c>
      <c r="E1655" s="44">
        <v>1140</v>
      </c>
      <c r="F1655" s="44">
        <v>8</v>
      </c>
      <c r="G1655" s="44">
        <v>1140</v>
      </c>
      <c r="H1655" s="44">
        <v>8687</v>
      </c>
      <c r="I1655" s="44">
        <f t="shared" si="22"/>
        <v>16583</v>
      </c>
    </row>
    <row r="1656" spans="1:9" x14ac:dyDescent="0.2">
      <c r="A1656" s="44">
        <v>90500214</v>
      </c>
      <c r="B1656" s="44" t="s">
        <v>28</v>
      </c>
      <c r="C1656" s="44">
        <v>5</v>
      </c>
      <c r="D1656" s="44">
        <v>7</v>
      </c>
      <c r="E1656" s="44">
        <v>1200</v>
      </c>
      <c r="F1656" s="44">
        <v>8</v>
      </c>
      <c r="G1656" s="44">
        <v>1200</v>
      </c>
      <c r="H1656" s="44">
        <v>10266</v>
      </c>
      <c r="I1656" s="44">
        <f t="shared" si="22"/>
        <v>25270</v>
      </c>
    </row>
    <row r="1657" spans="1:9" x14ac:dyDescent="0.2">
      <c r="A1657" s="44">
        <v>90600214</v>
      </c>
      <c r="B1657" s="44" t="s">
        <v>28</v>
      </c>
      <c r="C1657" s="44">
        <v>6</v>
      </c>
      <c r="D1657" s="44">
        <v>7</v>
      </c>
      <c r="E1657" s="44">
        <v>1260</v>
      </c>
      <c r="F1657" s="44">
        <v>8</v>
      </c>
      <c r="G1657" s="44">
        <v>1260</v>
      </c>
      <c r="H1657" s="44">
        <v>12899</v>
      </c>
      <c r="I1657" s="44">
        <f t="shared" si="22"/>
        <v>35536</v>
      </c>
    </row>
    <row r="1658" spans="1:9" x14ac:dyDescent="0.2">
      <c r="A1658" s="44">
        <v>90700214</v>
      </c>
      <c r="B1658" s="44" t="s">
        <v>28</v>
      </c>
      <c r="C1658" s="44">
        <v>7</v>
      </c>
      <c r="D1658" s="44">
        <v>7</v>
      </c>
      <c r="E1658" s="44">
        <v>1350</v>
      </c>
      <c r="F1658" s="44">
        <v>8</v>
      </c>
      <c r="G1658" s="44">
        <v>1350</v>
      </c>
      <c r="H1658" s="44">
        <v>15531</v>
      </c>
      <c r="I1658" s="44">
        <f t="shared" si="22"/>
        <v>48435</v>
      </c>
    </row>
    <row r="1659" spans="1:9" x14ac:dyDescent="0.2">
      <c r="A1659" s="44">
        <v>90800214</v>
      </c>
      <c r="B1659" s="44" t="s">
        <v>28</v>
      </c>
      <c r="C1659" s="44">
        <v>8</v>
      </c>
      <c r="D1659" s="44">
        <v>7</v>
      </c>
      <c r="E1659" s="44">
        <v>1440</v>
      </c>
      <c r="F1659" s="44">
        <v>8</v>
      </c>
      <c r="G1659" s="44">
        <v>1440</v>
      </c>
      <c r="H1659" s="44">
        <v>18164</v>
      </c>
      <c r="I1659" s="44">
        <f t="shared" si="22"/>
        <v>63966</v>
      </c>
    </row>
    <row r="1660" spans="1:9" x14ac:dyDescent="0.2">
      <c r="A1660" s="44">
        <v>90900214</v>
      </c>
      <c r="B1660" s="44" t="s">
        <v>28</v>
      </c>
      <c r="C1660" s="44">
        <v>9</v>
      </c>
      <c r="D1660" s="44">
        <v>7</v>
      </c>
      <c r="E1660" s="44">
        <v>1530</v>
      </c>
      <c r="F1660" s="44">
        <v>8</v>
      </c>
      <c r="G1660" s="44">
        <v>1530</v>
      </c>
      <c r="H1660" s="44">
        <v>20796</v>
      </c>
      <c r="I1660" s="44">
        <f t="shared" si="22"/>
        <v>82130</v>
      </c>
    </row>
    <row r="1661" spans="1:9" x14ac:dyDescent="0.2">
      <c r="A1661" s="44">
        <v>91000214</v>
      </c>
      <c r="B1661" s="44" t="s">
        <v>28</v>
      </c>
      <c r="C1661" s="44">
        <v>10</v>
      </c>
      <c r="D1661" s="44">
        <v>7</v>
      </c>
      <c r="E1661" s="44">
        <v>1620</v>
      </c>
      <c r="F1661" s="44">
        <v>8</v>
      </c>
      <c r="G1661" s="44">
        <v>1620</v>
      </c>
      <c r="H1661" s="44">
        <v>25008</v>
      </c>
      <c r="I1661" s="44">
        <f t="shared" si="22"/>
        <v>102926</v>
      </c>
    </row>
    <row r="1662" spans="1:9" x14ac:dyDescent="0.2">
      <c r="A1662" s="44">
        <v>91100214</v>
      </c>
      <c r="B1662" s="44" t="s">
        <v>28</v>
      </c>
      <c r="C1662" s="44">
        <v>11</v>
      </c>
      <c r="D1662" s="44">
        <v>7</v>
      </c>
      <c r="E1662" s="44">
        <v>1710</v>
      </c>
      <c r="F1662" s="44">
        <v>8</v>
      </c>
      <c r="G1662" s="44">
        <v>1710</v>
      </c>
      <c r="H1662" s="44">
        <v>29220</v>
      </c>
      <c r="I1662" s="44">
        <f t="shared" si="22"/>
        <v>127934</v>
      </c>
    </row>
    <row r="1663" spans="1:9" x14ac:dyDescent="0.2">
      <c r="A1663" s="44">
        <v>91200214</v>
      </c>
      <c r="B1663" s="44" t="s">
        <v>28</v>
      </c>
      <c r="C1663" s="44">
        <v>12</v>
      </c>
      <c r="D1663" s="44">
        <v>7</v>
      </c>
      <c r="E1663" s="44">
        <v>1830</v>
      </c>
      <c r="F1663" s="44">
        <v>8</v>
      </c>
      <c r="G1663" s="44">
        <v>1830</v>
      </c>
      <c r="H1663" s="44">
        <v>33432</v>
      </c>
      <c r="I1663" s="44">
        <f t="shared" si="22"/>
        <v>157154</v>
      </c>
    </row>
    <row r="1664" spans="1:9" x14ac:dyDescent="0.2">
      <c r="A1664" s="44">
        <v>91300214</v>
      </c>
      <c r="B1664" s="44" t="s">
        <v>28</v>
      </c>
      <c r="C1664" s="44">
        <v>13</v>
      </c>
      <c r="D1664" s="44">
        <v>7</v>
      </c>
      <c r="E1664" s="44">
        <v>1950</v>
      </c>
      <c r="F1664" s="44">
        <v>8</v>
      </c>
      <c r="G1664" s="44">
        <v>1950</v>
      </c>
      <c r="H1664" s="44">
        <v>37644</v>
      </c>
      <c r="I1664" s="44">
        <f t="shared" si="22"/>
        <v>190586</v>
      </c>
    </row>
    <row r="1665" spans="1:9" x14ac:dyDescent="0.2">
      <c r="A1665" s="44">
        <v>91400214</v>
      </c>
      <c r="B1665" s="44" t="s">
        <v>28</v>
      </c>
      <c r="C1665" s="44">
        <v>14</v>
      </c>
      <c r="D1665" s="44">
        <v>7</v>
      </c>
      <c r="E1665" s="44">
        <v>2070</v>
      </c>
      <c r="F1665" s="44">
        <v>8</v>
      </c>
      <c r="G1665" s="44">
        <v>2070</v>
      </c>
      <c r="H1665" s="44">
        <v>43962</v>
      </c>
      <c r="I1665" s="44">
        <f t="shared" si="22"/>
        <v>228230</v>
      </c>
    </row>
    <row r="1666" spans="1:9" x14ac:dyDescent="0.2">
      <c r="A1666" s="44">
        <v>91500214</v>
      </c>
      <c r="B1666" s="44" t="s">
        <v>28</v>
      </c>
      <c r="C1666" s="44">
        <v>15</v>
      </c>
      <c r="D1666" s="44">
        <v>7</v>
      </c>
      <c r="E1666" s="44">
        <v>2190</v>
      </c>
      <c r="F1666" s="44">
        <v>8</v>
      </c>
      <c r="G1666" s="44">
        <v>2190</v>
      </c>
      <c r="H1666" s="44">
        <v>50280</v>
      </c>
      <c r="I1666" s="44">
        <f t="shared" si="22"/>
        <v>272192</v>
      </c>
    </row>
    <row r="1667" spans="1:9" x14ac:dyDescent="0.2">
      <c r="A1667" s="44">
        <v>91600214</v>
      </c>
      <c r="B1667" s="44" t="s">
        <v>28</v>
      </c>
      <c r="C1667" s="44">
        <v>16</v>
      </c>
      <c r="D1667" s="44">
        <v>7</v>
      </c>
      <c r="E1667" s="44">
        <v>2310</v>
      </c>
      <c r="F1667" s="44">
        <v>8</v>
      </c>
      <c r="G1667" s="44">
        <v>2310</v>
      </c>
      <c r="H1667" s="44">
        <v>56598</v>
      </c>
      <c r="I1667" s="44">
        <f t="shared" si="22"/>
        <v>322472</v>
      </c>
    </row>
    <row r="1668" spans="1:9" x14ac:dyDescent="0.2">
      <c r="A1668" s="44">
        <v>91700214</v>
      </c>
      <c r="B1668" s="44" t="s">
        <v>28</v>
      </c>
      <c r="C1668" s="44">
        <v>17</v>
      </c>
      <c r="D1668" s="44">
        <v>7</v>
      </c>
      <c r="E1668" s="44">
        <v>2460</v>
      </c>
      <c r="F1668" s="44">
        <v>8</v>
      </c>
      <c r="G1668" s="44">
        <v>2460</v>
      </c>
      <c r="H1668" s="44">
        <v>62916</v>
      </c>
      <c r="I1668" s="44">
        <f t="shared" si="22"/>
        <v>379070</v>
      </c>
    </row>
    <row r="1669" spans="1:9" x14ac:dyDescent="0.2">
      <c r="A1669" s="44">
        <v>91800214</v>
      </c>
      <c r="B1669" s="44" t="s">
        <v>28</v>
      </c>
      <c r="C1669" s="44">
        <v>18</v>
      </c>
      <c r="D1669" s="44">
        <v>7</v>
      </c>
      <c r="E1669" s="44">
        <v>2610</v>
      </c>
      <c r="F1669" s="44">
        <v>8</v>
      </c>
      <c r="G1669" s="44">
        <v>2610</v>
      </c>
      <c r="H1669" s="44">
        <v>71867</v>
      </c>
      <c r="I1669" s="44">
        <f t="shared" si="22"/>
        <v>441986</v>
      </c>
    </row>
    <row r="1670" spans="1:9" x14ac:dyDescent="0.2">
      <c r="A1670" s="44">
        <v>91900214</v>
      </c>
      <c r="B1670" s="44" t="s">
        <v>28</v>
      </c>
      <c r="C1670" s="44">
        <v>19</v>
      </c>
      <c r="D1670" s="44">
        <v>7</v>
      </c>
      <c r="E1670" s="44">
        <v>2760</v>
      </c>
      <c r="F1670" s="44">
        <v>8</v>
      </c>
      <c r="G1670" s="44">
        <v>2760</v>
      </c>
      <c r="H1670" s="44">
        <v>80817</v>
      </c>
      <c r="I1670" s="44">
        <f t="shared" si="22"/>
        <v>513853</v>
      </c>
    </row>
    <row r="1671" spans="1:9" x14ac:dyDescent="0.2">
      <c r="A1671" s="44">
        <v>92000214</v>
      </c>
      <c r="B1671" s="44" t="s">
        <v>28</v>
      </c>
      <c r="C1671" s="44">
        <v>20</v>
      </c>
      <c r="D1671" s="44">
        <v>7</v>
      </c>
      <c r="E1671" s="44">
        <v>2910</v>
      </c>
      <c r="F1671" s="44">
        <v>8</v>
      </c>
      <c r="G1671" s="44">
        <v>2910</v>
      </c>
      <c r="H1671" s="44">
        <v>89768</v>
      </c>
      <c r="I1671" s="44">
        <f t="shared" si="22"/>
        <v>594670</v>
      </c>
    </row>
    <row r="1672" spans="1:9" x14ac:dyDescent="0.2">
      <c r="A1672" s="44">
        <v>92100214</v>
      </c>
      <c r="B1672" s="44" t="s">
        <v>28</v>
      </c>
      <c r="C1672" s="44">
        <v>21</v>
      </c>
      <c r="D1672" s="44">
        <v>7</v>
      </c>
      <c r="E1672" s="44">
        <v>3060</v>
      </c>
      <c r="F1672" s="44">
        <v>8</v>
      </c>
      <c r="G1672" s="44">
        <v>3060</v>
      </c>
      <c r="H1672" s="44">
        <v>98718</v>
      </c>
      <c r="I1672" s="44">
        <f t="shared" si="22"/>
        <v>684438</v>
      </c>
    </row>
    <row r="1673" spans="1:9" x14ac:dyDescent="0.2">
      <c r="A1673" s="44">
        <v>92200214</v>
      </c>
      <c r="B1673" s="44" t="s">
        <v>28</v>
      </c>
      <c r="C1673" s="44">
        <v>22</v>
      </c>
      <c r="D1673" s="44">
        <v>7</v>
      </c>
      <c r="E1673" s="44">
        <v>3240</v>
      </c>
      <c r="F1673" s="44">
        <v>8</v>
      </c>
      <c r="G1673" s="44">
        <v>3240</v>
      </c>
      <c r="H1673" s="44">
        <v>110828</v>
      </c>
      <c r="I1673" s="44">
        <f t="shared" si="22"/>
        <v>783156</v>
      </c>
    </row>
    <row r="1674" spans="1:9" x14ac:dyDescent="0.2">
      <c r="A1674" s="44">
        <v>92300214</v>
      </c>
      <c r="B1674" s="44" t="s">
        <v>28</v>
      </c>
      <c r="C1674" s="44">
        <v>23</v>
      </c>
      <c r="D1674" s="44">
        <v>7</v>
      </c>
      <c r="E1674" s="44">
        <v>3420</v>
      </c>
      <c r="F1674" s="44">
        <v>8</v>
      </c>
      <c r="G1674" s="44">
        <v>3420</v>
      </c>
      <c r="H1674" s="44">
        <v>122937</v>
      </c>
      <c r="I1674" s="44">
        <f t="shared" si="22"/>
        <v>893984</v>
      </c>
    </row>
    <row r="1675" spans="1:9" x14ac:dyDescent="0.2">
      <c r="A1675" s="44">
        <v>92400214</v>
      </c>
      <c r="B1675" s="44" t="s">
        <v>28</v>
      </c>
      <c r="C1675" s="44">
        <v>24</v>
      </c>
      <c r="D1675" s="44">
        <v>7</v>
      </c>
      <c r="E1675" s="44">
        <v>3600</v>
      </c>
      <c r="F1675" s="44">
        <v>8</v>
      </c>
      <c r="G1675" s="44">
        <v>3600</v>
      </c>
      <c r="H1675" s="44">
        <v>135047</v>
      </c>
      <c r="I1675" s="44">
        <f t="shared" si="22"/>
        <v>1016921</v>
      </c>
    </row>
    <row r="1676" spans="1:9" x14ac:dyDescent="0.2">
      <c r="A1676" s="44">
        <v>92500214</v>
      </c>
      <c r="B1676" s="44" t="s">
        <v>28</v>
      </c>
      <c r="C1676" s="44">
        <v>25</v>
      </c>
      <c r="D1676" s="44">
        <v>7</v>
      </c>
      <c r="E1676" s="44">
        <v>3780</v>
      </c>
      <c r="F1676" s="44">
        <v>8</v>
      </c>
      <c r="G1676" s="44">
        <v>3780</v>
      </c>
      <c r="H1676" s="44">
        <v>147156</v>
      </c>
      <c r="I1676" s="44">
        <f t="shared" si="22"/>
        <v>1151968</v>
      </c>
    </row>
    <row r="1677" spans="1:9" x14ac:dyDescent="0.2">
      <c r="A1677" s="44">
        <v>92600214</v>
      </c>
      <c r="B1677" s="44" t="s">
        <v>28</v>
      </c>
      <c r="C1677" s="44">
        <v>26</v>
      </c>
      <c r="D1677" s="44">
        <v>7</v>
      </c>
      <c r="E1677" s="44">
        <v>3960</v>
      </c>
      <c r="F1677" s="44">
        <v>8</v>
      </c>
      <c r="G1677" s="44">
        <v>3960</v>
      </c>
      <c r="H1677" s="44">
        <v>162951</v>
      </c>
      <c r="I1677" s="44">
        <f t="shared" si="22"/>
        <v>1299124</v>
      </c>
    </row>
    <row r="1678" spans="1:9" x14ac:dyDescent="0.2">
      <c r="A1678" s="44">
        <v>92700214</v>
      </c>
      <c r="B1678" s="44" t="s">
        <v>28</v>
      </c>
      <c r="C1678" s="44">
        <v>27</v>
      </c>
      <c r="D1678" s="44">
        <v>7</v>
      </c>
      <c r="E1678" s="44">
        <v>4170</v>
      </c>
      <c r="F1678" s="44">
        <v>8</v>
      </c>
      <c r="G1678" s="44">
        <v>4170</v>
      </c>
      <c r="H1678" s="44">
        <v>178746</v>
      </c>
      <c r="I1678" s="44">
        <f t="shared" si="22"/>
        <v>1462075</v>
      </c>
    </row>
    <row r="1679" spans="1:9" x14ac:dyDescent="0.2">
      <c r="A1679" s="44">
        <v>92800214</v>
      </c>
      <c r="B1679" s="44" t="s">
        <v>28</v>
      </c>
      <c r="C1679" s="44">
        <v>28</v>
      </c>
      <c r="D1679" s="44">
        <v>7</v>
      </c>
      <c r="E1679" s="44">
        <v>4380</v>
      </c>
      <c r="F1679" s="44">
        <v>8</v>
      </c>
      <c r="G1679" s="44">
        <v>4380</v>
      </c>
      <c r="H1679" s="44">
        <v>194541</v>
      </c>
      <c r="I1679" s="44">
        <f t="shared" si="22"/>
        <v>1640821</v>
      </c>
    </row>
    <row r="1680" spans="1:9" x14ac:dyDescent="0.2">
      <c r="A1680" s="44">
        <v>92900214</v>
      </c>
      <c r="B1680" s="44" t="s">
        <v>28</v>
      </c>
      <c r="C1680" s="44">
        <v>29</v>
      </c>
      <c r="D1680" s="44">
        <v>7</v>
      </c>
      <c r="E1680" s="44">
        <v>4590</v>
      </c>
      <c r="F1680" s="44">
        <v>8</v>
      </c>
      <c r="G1680" s="44">
        <v>4590</v>
      </c>
      <c r="H1680" s="44">
        <v>210336</v>
      </c>
      <c r="I1680" s="44">
        <f t="shared" si="22"/>
        <v>1835362</v>
      </c>
    </row>
    <row r="1681" spans="1:9" x14ac:dyDescent="0.2">
      <c r="A1681" s="44">
        <v>93000214</v>
      </c>
      <c r="B1681" s="44" t="s">
        <v>28</v>
      </c>
      <c r="C1681" s="44">
        <v>30</v>
      </c>
      <c r="D1681" s="44">
        <v>7</v>
      </c>
      <c r="E1681" s="44">
        <v>4800</v>
      </c>
      <c r="F1681" s="44">
        <v>8</v>
      </c>
      <c r="G1681" s="44">
        <v>4800</v>
      </c>
      <c r="H1681" s="44">
        <v>230343</v>
      </c>
      <c r="I1681" s="44">
        <f t="shared" si="22"/>
        <v>2045698</v>
      </c>
    </row>
    <row r="1682" spans="1:9" x14ac:dyDescent="0.2">
      <c r="A1682" s="44">
        <v>93100214</v>
      </c>
      <c r="B1682" s="44" t="s">
        <v>28</v>
      </c>
      <c r="C1682" s="44">
        <v>31</v>
      </c>
      <c r="D1682" s="44">
        <v>7</v>
      </c>
      <c r="E1682" s="44">
        <v>5010</v>
      </c>
      <c r="F1682" s="44">
        <v>8</v>
      </c>
      <c r="G1682" s="44">
        <v>5010</v>
      </c>
      <c r="H1682" s="44">
        <v>250350</v>
      </c>
      <c r="I1682" s="44">
        <f t="shared" si="22"/>
        <v>2276041</v>
      </c>
    </row>
    <row r="1683" spans="1:9" x14ac:dyDescent="0.2">
      <c r="A1683" s="44">
        <v>93200214</v>
      </c>
      <c r="B1683" s="44" t="s">
        <v>28</v>
      </c>
      <c r="C1683" s="44">
        <v>32</v>
      </c>
      <c r="D1683" s="44">
        <v>7</v>
      </c>
      <c r="E1683" s="44">
        <v>5250</v>
      </c>
      <c r="F1683" s="44">
        <v>8</v>
      </c>
      <c r="G1683" s="44">
        <v>5250</v>
      </c>
      <c r="H1683" s="44">
        <v>270357</v>
      </c>
      <c r="I1683" s="44">
        <f t="shared" si="22"/>
        <v>2526391</v>
      </c>
    </row>
    <row r="1684" spans="1:9" x14ac:dyDescent="0.2">
      <c r="A1684" s="44">
        <v>93300214</v>
      </c>
      <c r="B1684" s="44" t="s">
        <v>28</v>
      </c>
      <c r="C1684" s="44">
        <v>33</v>
      </c>
      <c r="D1684" s="44">
        <v>7</v>
      </c>
      <c r="E1684" s="44">
        <v>5490</v>
      </c>
      <c r="F1684" s="44">
        <v>8</v>
      </c>
      <c r="G1684" s="44">
        <v>5490</v>
      </c>
      <c r="H1684" s="44">
        <v>290364</v>
      </c>
      <c r="I1684" s="44">
        <f t="shared" si="22"/>
        <v>2796748</v>
      </c>
    </row>
    <row r="1685" spans="1:9" x14ac:dyDescent="0.2">
      <c r="A1685" s="44">
        <v>93400214</v>
      </c>
      <c r="B1685" s="44" t="s">
        <v>28</v>
      </c>
      <c r="C1685" s="44">
        <v>34</v>
      </c>
      <c r="D1685" s="44">
        <v>7</v>
      </c>
      <c r="E1685" s="44">
        <v>5730</v>
      </c>
      <c r="F1685" s="44">
        <v>8</v>
      </c>
      <c r="G1685" s="44">
        <v>5730</v>
      </c>
      <c r="H1685" s="44">
        <v>315110</v>
      </c>
      <c r="I1685" s="44">
        <f t="shared" si="22"/>
        <v>3087112</v>
      </c>
    </row>
    <row r="1686" spans="1:9" x14ac:dyDescent="0.2">
      <c r="A1686" s="44">
        <v>93500214</v>
      </c>
      <c r="B1686" s="44" t="s">
        <v>28</v>
      </c>
      <c r="C1686" s="44">
        <v>35</v>
      </c>
      <c r="D1686" s="44">
        <v>7</v>
      </c>
      <c r="E1686" s="44">
        <v>5970</v>
      </c>
      <c r="F1686" s="44">
        <v>8</v>
      </c>
      <c r="G1686" s="44">
        <v>5970</v>
      </c>
      <c r="H1686" s="44">
        <v>339855</v>
      </c>
      <c r="I1686" s="44">
        <f t="shared" si="22"/>
        <v>3402222</v>
      </c>
    </row>
    <row r="1687" spans="1:9" x14ac:dyDescent="0.2">
      <c r="A1687" s="44">
        <v>93600214</v>
      </c>
      <c r="B1687" s="44" t="s">
        <v>28</v>
      </c>
      <c r="C1687" s="44">
        <v>36</v>
      </c>
      <c r="D1687" s="44">
        <v>7</v>
      </c>
      <c r="E1687" s="44">
        <v>6210</v>
      </c>
      <c r="F1687" s="44">
        <v>8</v>
      </c>
      <c r="G1687" s="44">
        <v>6210</v>
      </c>
      <c r="H1687" s="44">
        <v>364601</v>
      </c>
      <c r="I1687" s="44">
        <f t="shared" si="22"/>
        <v>3742077</v>
      </c>
    </row>
    <row r="1688" spans="1:9" x14ac:dyDescent="0.2">
      <c r="A1688" s="44">
        <v>93700214</v>
      </c>
      <c r="B1688" s="44" t="s">
        <v>28</v>
      </c>
      <c r="C1688" s="44">
        <v>37</v>
      </c>
      <c r="D1688" s="44">
        <v>7</v>
      </c>
      <c r="E1688" s="44">
        <v>6480</v>
      </c>
      <c r="F1688" s="44">
        <v>8</v>
      </c>
      <c r="G1688" s="44">
        <v>6480</v>
      </c>
      <c r="H1688" s="44">
        <v>389346</v>
      </c>
      <c r="I1688" s="44">
        <f t="shared" si="22"/>
        <v>4106678</v>
      </c>
    </row>
    <row r="1689" spans="1:9" x14ac:dyDescent="0.2">
      <c r="A1689" s="44">
        <v>93800214</v>
      </c>
      <c r="B1689" s="44" t="s">
        <v>28</v>
      </c>
      <c r="C1689" s="44">
        <v>38</v>
      </c>
      <c r="D1689" s="44">
        <v>7</v>
      </c>
      <c r="E1689" s="44">
        <v>6750</v>
      </c>
      <c r="F1689" s="44">
        <v>8</v>
      </c>
      <c r="G1689" s="44">
        <v>6750</v>
      </c>
      <c r="H1689" s="44">
        <v>419357</v>
      </c>
      <c r="I1689" s="44">
        <f t="shared" si="22"/>
        <v>4496024</v>
      </c>
    </row>
    <row r="1690" spans="1:9" x14ac:dyDescent="0.2">
      <c r="A1690" s="44">
        <v>93900214</v>
      </c>
      <c r="B1690" s="44" t="s">
        <v>28</v>
      </c>
      <c r="C1690" s="44">
        <v>39</v>
      </c>
      <c r="D1690" s="44">
        <v>7</v>
      </c>
      <c r="E1690" s="44">
        <v>7020</v>
      </c>
      <c r="F1690" s="44">
        <v>8</v>
      </c>
      <c r="G1690" s="44">
        <v>7020</v>
      </c>
      <c r="H1690" s="44">
        <v>449367</v>
      </c>
      <c r="I1690" s="44">
        <f t="shared" si="22"/>
        <v>4915381</v>
      </c>
    </row>
    <row r="1691" spans="1:9" x14ac:dyDescent="0.2">
      <c r="A1691" s="44">
        <v>94000214</v>
      </c>
      <c r="B1691" s="44" t="s">
        <v>28</v>
      </c>
      <c r="C1691" s="44">
        <v>40</v>
      </c>
      <c r="D1691" s="44">
        <v>7</v>
      </c>
      <c r="E1691" s="44">
        <v>7290</v>
      </c>
      <c r="F1691" s="44">
        <v>8</v>
      </c>
      <c r="G1691" s="44">
        <v>7290</v>
      </c>
      <c r="H1691" s="44">
        <v>479378</v>
      </c>
      <c r="I1691" s="44">
        <f t="shared" si="22"/>
        <v>5364748</v>
      </c>
    </row>
    <row r="1692" spans="1:9" x14ac:dyDescent="0.2">
      <c r="A1692" s="44">
        <v>94100214</v>
      </c>
      <c r="B1692" s="44" t="s">
        <v>28</v>
      </c>
      <c r="C1692" s="44">
        <v>41</v>
      </c>
      <c r="D1692" s="44">
        <v>7</v>
      </c>
      <c r="E1692" s="44">
        <v>7560</v>
      </c>
      <c r="F1692" s="44">
        <v>8</v>
      </c>
      <c r="G1692" s="44">
        <v>7560</v>
      </c>
      <c r="H1692" s="44">
        <v>509388</v>
      </c>
      <c r="I1692" s="44">
        <f t="shared" ref="I1692:I1751" si="23">H1691+I1691</f>
        <v>5844126</v>
      </c>
    </row>
    <row r="1693" spans="1:9" x14ac:dyDescent="0.2">
      <c r="A1693" s="44">
        <v>94200214</v>
      </c>
      <c r="B1693" s="44" t="s">
        <v>28</v>
      </c>
      <c r="C1693" s="44">
        <v>42</v>
      </c>
      <c r="D1693" s="44">
        <v>7</v>
      </c>
      <c r="E1693" s="44">
        <v>7860</v>
      </c>
      <c r="F1693" s="44">
        <v>8</v>
      </c>
      <c r="G1693" s="44">
        <v>7860</v>
      </c>
      <c r="H1693" s="44">
        <v>545190</v>
      </c>
      <c r="I1693" s="44">
        <f t="shared" si="23"/>
        <v>6353514</v>
      </c>
    </row>
    <row r="1694" spans="1:9" x14ac:dyDescent="0.2">
      <c r="A1694" s="44">
        <v>94300214</v>
      </c>
      <c r="B1694" s="44" t="s">
        <v>28</v>
      </c>
      <c r="C1694" s="44">
        <v>43</v>
      </c>
      <c r="D1694" s="44">
        <v>7</v>
      </c>
      <c r="E1694" s="44">
        <v>8160</v>
      </c>
      <c r="F1694" s="44">
        <v>8</v>
      </c>
      <c r="G1694" s="44">
        <v>8160</v>
      </c>
      <c r="H1694" s="44">
        <v>580992</v>
      </c>
      <c r="I1694" s="44">
        <f t="shared" si="23"/>
        <v>6898704</v>
      </c>
    </row>
    <row r="1695" spans="1:9" x14ac:dyDescent="0.2">
      <c r="A1695" s="44">
        <v>94400214</v>
      </c>
      <c r="B1695" s="44" t="s">
        <v>28</v>
      </c>
      <c r="C1695" s="44">
        <v>44</v>
      </c>
      <c r="D1695" s="44">
        <v>7</v>
      </c>
      <c r="E1695" s="44">
        <v>8460</v>
      </c>
      <c r="F1695" s="44">
        <v>8</v>
      </c>
      <c r="G1695" s="44">
        <v>8460</v>
      </c>
      <c r="H1695" s="44">
        <v>616794</v>
      </c>
      <c r="I1695" s="44">
        <f t="shared" si="23"/>
        <v>7479696</v>
      </c>
    </row>
    <row r="1696" spans="1:9" x14ac:dyDescent="0.2">
      <c r="A1696" s="44">
        <v>94500214</v>
      </c>
      <c r="B1696" s="44" t="s">
        <v>28</v>
      </c>
      <c r="C1696" s="44">
        <v>45</v>
      </c>
      <c r="D1696" s="44">
        <v>7</v>
      </c>
      <c r="E1696" s="44">
        <v>8760</v>
      </c>
      <c r="F1696" s="44">
        <v>8</v>
      </c>
      <c r="G1696" s="44">
        <v>8760</v>
      </c>
      <c r="H1696" s="44">
        <v>652596</v>
      </c>
      <c r="I1696" s="44">
        <f t="shared" si="23"/>
        <v>8096490</v>
      </c>
    </row>
    <row r="1697" spans="1:9" x14ac:dyDescent="0.2">
      <c r="A1697" s="44">
        <v>94600214</v>
      </c>
      <c r="B1697" s="44" t="s">
        <v>28</v>
      </c>
      <c r="C1697" s="44">
        <v>46</v>
      </c>
      <c r="D1697" s="44">
        <v>7</v>
      </c>
      <c r="E1697" s="44">
        <v>9060</v>
      </c>
      <c r="F1697" s="44">
        <v>8</v>
      </c>
      <c r="G1697" s="44">
        <v>9060</v>
      </c>
      <c r="H1697" s="44">
        <v>694716</v>
      </c>
      <c r="I1697" s="44">
        <f t="shared" si="23"/>
        <v>8749086</v>
      </c>
    </row>
    <row r="1698" spans="1:9" x14ac:dyDescent="0.2">
      <c r="A1698" s="44">
        <v>94700214</v>
      </c>
      <c r="B1698" s="44" t="s">
        <v>28</v>
      </c>
      <c r="C1698" s="44">
        <v>47</v>
      </c>
      <c r="D1698" s="44">
        <v>7</v>
      </c>
      <c r="E1698" s="44">
        <v>9390</v>
      </c>
      <c r="F1698" s="44">
        <v>8</v>
      </c>
      <c r="G1698" s="44">
        <v>9390</v>
      </c>
      <c r="H1698" s="44">
        <v>736836</v>
      </c>
      <c r="I1698" s="44">
        <f t="shared" si="23"/>
        <v>9443802</v>
      </c>
    </row>
    <row r="1699" spans="1:9" x14ac:dyDescent="0.2">
      <c r="A1699" s="44">
        <v>94800214</v>
      </c>
      <c r="B1699" s="44" t="s">
        <v>28</v>
      </c>
      <c r="C1699" s="44">
        <v>48</v>
      </c>
      <c r="D1699" s="44">
        <v>7</v>
      </c>
      <c r="E1699" s="44">
        <v>9720</v>
      </c>
      <c r="F1699" s="44">
        <v>8</v>
      </c>
      <c r="G1699" s="44">
        <v>9720</v>
      </c>
      <c r="H1699" s="44">
        <v>778956</v>
      </c>
      <c r="I1699" s="44">
        <f t="shared" si="23"/>
        <v>10180638</v>
      </c>
    </row>
    <row r="1700" spans="1:9" x14ac:dyDescent="0.2">
      <c r="A1700" s="44">
        <v>94900214</v>
      </c>
      <c r="B1700" s="44" t="s">
        <v>28</v>
      </c>
      <c r="C1700" s="44">
        <v>49</v>
      </c>
      <c r="D1700" s="44">
        <v>7</v>
      </c>
      <c r="E1700" s="44">
        <v>10050</v>
      </c>
      <c r="F1700" s="44">
        <v>8</v>
      </c>
      <c r="G1700" s="44">
        <v>10050</v>
      </c>
      <c r="H1700" s="44">
        <v>821076</v>
      </c>
      <c r="I1700" s="44">
        <f t="shared" si="23"/>
        <v>10959594</v>
      </c>
    </row>
    <row r="1701" spans="1:9" x14ac:dyDescent="0.2">
      <c r="A1701" s="44">
        <v>95000214</v>
      </c>
      <c r="B1701" s="44" t="s">
        <v>28</v>
      </c>
      <c r="C1701" s="44">
        <v>50</v>
      </c>
      <c r="D1701" s="44">
        <v>7</v>
      </c>
      <c r="E1701" s="44">
        <v>10380</v>
      </c>
      <c r="F1701" s="44">
        <v>8</v>
      </c>
      <c r="G1701" s="44">
        <v>10380</v>
      </c>
      <c r="H1701" s="44">
        <v>870041</v>
      </c>
      <c r="I1701" s="44">
        <f t="shared" si="23"/>
        <v>11780670</v>
      </c>
    </row>
    <row r="1702" spans="1:9" x14ac:dyDescent="0.2">
      <c r="A1702" s="44">
        <v>90100215</v>
      </c>
      <c r="B1702" s="44" t="s">
        <v>28</v>
      </c>
      <c r="C1702" s="44">
        <v>1</v>
      </c>
      <c r="D1702" s="44">
        <v>7</v>
      </c>
      <c r="E1702" s="44">
        <v>1440</v>
      </c>
      <c r="F1702" s="44">
        <v>8</v>
      </c>
      <c r="G1702" s="44">
        <v>1440</v>
      </c>
      <c r="H1702" s="44">
        <v>5133</v>
      </c>
      <c r="I1702" s="44">
        <v>0</v>
      </c>
    </row>
    <row r="1703" spans="1:9" x14ac:dyDescent="0.2">
      <c r="A1703" s="44">
        <v>90200215</v>
      </c>
      <c r="B1703" s="44" t="s">
        <v>28</v>
      </c>
      <c r="C1703" s="44">
        <v>2</v>
      </c>
      <c r="D1703" s="44">
        <v>7</v>
      </c>
      <c r="E1703" s="44">
        <v>1530</v>
      </c>
      <c r="F1703" s="44">
        <v>8</v>
      </c>
      <c r="G1703" s="44">
        <v>1530</v>
      </c>
      <c r="H1703" s="44">
        <v>7186</v>
      </c>
      <c r="I1703" s="44">
        <f t="shared" si="23"/>
        <v>5133</v>
      </c>
    </row>
    <row r="1704" spans="1:9" x14ac:dyDescent="0.2">
      <c r="A1704" s="44">
        <v>90300215</v>
      </c>
      <c r="B1704" s="44" t="s">
        <v>28</v>
      </c>
      <c r="C1704" s="44">
        <v>3</v>
      </c>
      <c r="D1704" s="44">
        <v>7</v>
      </c>
      <c r="E1704" s="44">
        <v>1620</v>
      </c>
      <c r="F1704" s="44">
        <v>8</v>
      </c>
      <c r="G1704" s="44">
        <v>1620</v>
      </c>
      <c r="H1704" s="44">
        <v>9240</v>
      </c>
      <c r="I1704" s="44">
        <f t="shared" si="23"/>
        <v>12319</v>
      </c>
    </row>
    <row r="1705" spans="1:9" x14ac:dyDescent="0.2">
      <c r="A1705" s="44">
        <v>90400215</v>
      </c>
      <c r="B1705" s="44" t="s">
        <v>28</v>
      </c>
      <c r="C1705" s="44">
        <v>4</v>
      </c>
      <c r="D1705" s="44">
        <v>7</v>
      </c>
      <c r="E1705" s="44">
        <v>1710</v>
      </c>
      <c r="F1705" s="44">
        <v>8</v>
      </c>
      <c r="G1705" s="44">
        <v>1710</v>
      </c>
      <c r="H1705" s="44">
        <v>11293</v>
      </c>
      <c r="I1705" s="44">
        <f t="shared" si="23"/>
        <v>21559</v>
      </c>
    </row>
    <row r="1706" spans="1:9" x14ac:dyDescent="0.2">
      <c r="A1706" s="44">
        <v>90500215</v>
      </c>
      <c r="B1706" s="44" t="s">
        <v>28</v>
      </c>
      <c r="C1706" s="44">
        <v>5</v>
      </c>
      <c r="D1706" s="44">
        <v>7</v>
      </c>
      <c r="E1706" s="44">
        <v>1800</v>
      </c>
      <c r="F1706" s="44">
        <v>8</v>
      </c>
      <c r="G1706" s="44">
        <v>1800</v>
      </c>
      <c r="H1706" s="44">
        <v>13346</v>
      </c>
      <c r="I1706" s="44">
        <f t="shared" si="23"/>
        <v>32852</v>
      </c>
    </row>
    <row r="1707" spans="1:9" x14ac:dyDescent="0.2">
      <c r="A1707" s="44">
        <v>90600215</v>
      </c>
      <c r="B1707" s="44" t="s">
        <v>28</v>
      </c>
      <c r="C1707" s="44">
        <v>6</v>
      </c>
      <c r="D1707" s="44">
        <v>7</v>
      </c>
      <c r="E1707" s="44">
        <v>1890</v>
      </c>
      <c r="F1707" s="44">
        <v>8</v>
      </c>
      <c r="G1707" s="44">
        <v>1890</v>
      </c>
      <c r="H1707" s="44">
        <v>16769</v>
      </c>
      <c r="I1707" s="44">
        <f t="shared" si="23"/>
        <v>46198</v>
      </c>
    </row>
    <row r="1708" spans="1:9" x14ac:dyDescent="0.2">
      <c r="A1708" s="44">
        <v>90700215</v>
      </c>
      <c r="B1708" s="44" t="s">
        <v>28</v>
      </c>
      <c r="C1708" s="44">
        <v>7</v>
      </c>
      <c r="D1708" s="44">
        <v>7</v>
      </c>
      <c r="E1708" s="44">
        <v>2025</v>
      </c>
      <c r="F1708" s="44">
        <v>8</v>
      </c>
      <c r="G1708" s="44">
        <v>2025</v>
      </c>
      <c r="H1708" s="44">
        <v>20191</v>
      </c>
      <c r="I1708" s="44">
        <f t="shared" si="23"/>
        <v>62967</v>
      </c>
    </row>
    <row r="1709" spans="1:9" x14ac:dyDescent="0.2">
      <c r="A1709" s="44">
        <v>90800215</v>
      </c>
      <c r="B1709" s="44" t="s">
        <v>28</v>
      </c>
      <c r="C1709" s="44">
        <v>8</v>
      </c>
      <c r="D1709" s="44">
        <v>7</v>
      </c>
      <c r="E1709" s="44">
        <v>2160</v>
      </c>
      <c r="F1709" s="44">
        <v>8</v>
      </c>
      <c r="G1709" s="44">
        <v>2160</v>
      </c>
      <c r="H1709" s="44">
        <v>23613</v>
      </c>
      <c r="I1709" s="44">
        <f t="shared" si="23"/>
        <v>83158</v>
      </c>
    </row>
    <row r="1710" spans="1:9" x14ac:dyDescent="0.2">
      <c r="A1710" s="44">
        <v>90900215</v>
      </c>
      <c r="B1710" s="44" t="s">
        <v>28</v>
      </c>
      <c r="C1710" s="44">
        <v>9</v>
      </c>
      <c r="D1710" s="44">
        <v>7</v>
      </c>
      <c r="E1710" s="44">
        <v>2295</v>
      </c>
      <c r="F1710" s="44">
        <v>8</v>
      </c>
      <c r="G1710" s="44">
        <v>2295</v>
      </c>
      <c r="H1710" s="44">
        <v>27035</v>
      </c>
      <c r="I1710" s="44">
        <f t="shared" si="23"/>
        <v>106771</v>
      </c>
    </row>
    <row r="1711" spans="1:9" x14ac:dyDescent="0.2">
      <c r="A1711" s="44">
        <v>91000215</v>
      </c>
      <c r="B1711" s="44" t="s">
        <v>28</v>
      </c>
      <c r="C1711" s="44">
        <v>10</v>
      </c>
      <c r="D1711" s="44">
        <v>7</v>
      </c>
      <c r="E1711" s="44">
        <v>2430</v>
      </c>
      <c r="F1711" s="44">
        <v>8</v>
      </c>
      <c r="G1711" s="44">
        <v>2430</v>
      </c>
      <c r="H1711" s="44">
        <v>32511</v>
      </c>
      <c r="I1711" s="44">
        <f t="shared" si="23"/>
        <v>133806</v>
      </c>
    </row>
    <row r="1712" spans="1:9" x14ac:dyDescent="0.2">
      <c r="A1712" s="44">
        <v>91100215</v>
      </c>
      <c r="B1712" s="44" t="s">
        <v>28</v>
      </c>
      <c r="C1712" s="44">
        <v>11</v>
      </c>
      <c r="D1712" s="44">
        <v>7</v>
      </c>
      <c r="E1712" s="44">
        <v>2565</v>
      </c>
      <c r="F1712" s="44">
        <v>8</v>
      </c>
      <c r="G1712" s="44">
        <v>2565</v>
      </c>
      <c r="H1712" s="44">
        <v>37986</v>
      </c>
      <c r="I1712" s="44">
        <f t="shared" si="23"/>
        <v>166317</v>
      </c>
    </row>
    <row r="1713" spans="1:9" x14ac:dyDescent="0.2">
      <c r="A1713" s="44">
        <v>91200215</v>
      </c>
      <c r="B1713" s="44" t="s">
        <v>28</v>
      </c>
      <c r="C1713" s="44">
        <v>12</v>
      </c>
      <c r="D1713" s="44">
        <v>7</v>
      </c>
      <c r="E1713" s="44">
        <v>2745</v>
      </c>
      <c r="F1713" s="44">
        <v>8</v>
      </c>
      <c r="G1713" s="44">
        <v>2745</v>
      </c>
      <c r="H1713" s="44">
        <v>43462</v>
      </c>
      <c r="I1713" s="44">
        <f t="shared" si="23"/>
        <v>204303</v>
      </c>
    </row>
    <row r="1714" spans="1:9" x14ac:dyDescent="0.2">
      <c r="A1714" s="44">
        <v>91300215</v>
      </c>
      <c r="B1714" s="44" t="s">
        <v>28</v>
      </c>
      <c r="C1714" s="44">
        <v>13</v>
      </c>
      <c r="D1714" s="44">
        <v>7</v>
      </c>
      <c r="E1714" s="44">
        <v>2925</v>
      </c>
      <c r="F1714" s="44">
        <v>8</v>
      </c>
      <c r="G1714" s="44">
        <v>2925</v>
      </c>
      <c r="H1714" s="44">
        <v>48938</v>
      </c>
      <c r="I1714" s="44">
        <f t="shared" si="23"/>
        <v>247765</v>
      </c>
    </row>
    <row r="1715" spans="1:9" x14ac:dyDescent="0.2">
      <c r="A1715" s="44">
        <v>91400215</v>
      </c>
      <c r="B1715" s="44" t="s">
        <v>28</v>
      </c>
      <c r="C1715" s="44">
        <v>14</v>
      </c>
      <c r="D1715" s="44">
        <v>7</v>
      </c>
      <c r="E1715" s="44">
        <v>3105</v>
      </c>
      <c r="F1715" s="44">
        <v>8</v>
      </c>
      <c r="G1715" s="44">
        <v>3105</v>
      </c>
      <c r="H1715" s="44">
        <v>57151</v>
      </c>
      <c r="I1715" s="44">
        <f t="shared" si="23"/>
        <v>296703</v>
      </c>
    </row>
    <row r="1716" spans="1:9" x14ac:dyDescent="0.2">
      <c r="A1716" s="44">
        <v>91500215</v>
      </c>
      <c r="B1716" s="44" t="s">
        <v>28</v>
      </c>
      <c r="C1716" s="44">
        <v>15</v>
      </c>
      <c r="D1716" s="44">
        <v>7</v>
      </c>
      <c r="E1716" s="44">
        <v>3285</v>
      </c>
      <c r="F1716" s="44">
        <v>8</v>
      </c>
      <c r="G1716" s="44">
        <v>3285</v>
      </c>
      <c r="H1716" s="44">
        <v>65364</v>
      </c>
      <c r="I1716" s="44">
        <f t="shared" si="23"/>
        <v>353854</v>
      </c>
    </row>
    <row r="1717" spans="1:9" x14ac:dyDescent="0.2">
      <c r="A1717" s="44">
        <v>91600215</v>
      </c>
      <c r="B1717" s="44" t="s">
        <v>28</v>
      </c>
      <c r="C1717" s="44">
        <v>16</v>
      </c>
      <c r="D1717" s="44">
        <v>7</v>
      </c>
      <c r="E1717" s="44">
        <v>3465</v>
      </c>
      <c r="F1717" s="44">
        <v>8</v>
      </c>
      <c r="G1717" s="44">
        <v>3465</v>
      </c>
      <c r="H1717" s="44">
        <v>73578</v>
      </c>
      <c r="I1717" s="44">
        <f t="shared" si="23"/>
        <v>419218</v>
      </c>
    </row>
    <row r="1718" spans="1:9" x14ac:dyDescent="0.2">
      <c r="A1718" s="44">
        <v>91700215</v>
      </c>
      <c r="B1718" s="44" t="s">
        <v>28</v>
      </c>
      <c r="C1718" s="44">
        <v>17</v>
      </c>
      <c r="D1718" s="44">
        <v>7</v>
      </c>
      <c r="E1718" s="44">
        <v>3690</v>
      </c>
      <c r="F1718" s="44">
        <v>8</v>
      </c>
      <c r="G1718" s="44">
        <v>3690</v>
      </c>
      <c r="H1718" s="44">
        <v>81791</v>
      </c>
      <c r="I1718" s="44">
        <f t="shared" si="23"/>
        <v>492796</v>
      </c>
    </row>
    <row r="1719" spans="1:9" x14ac:dyDescent="0.2">
      <c r="A1719" s="44">
        <v>91800215</v>
      </c>
      <c r="B1719" s="44" t="s">
        <v>28</v>
      </c>
      <c r="C1719" s="44">
        <v>18</v>
      </c>
      <c r="D1719" s="44">
        <v>7</v>
      </c>
      <c r="E1719" s="44">
        <v>3915</v>
      </c>
      <c r="F1719" s="44">
        <v>8</v>
      </c>
      <c r="G1719" s="44">
        <v>3915</v>
      </c>
      <c r="H1719" s="44">
        <v>93427</v>
      </c>
      <c r="I1719" s="44">
        <f t="shared" si="23"/>
        <v>574587</v>
      </c>
    </row>
    <row r="1720" spans="1:9" x14ac:dyDescent="0.2">
      <c r="A1720" s="44">
        <v>91900215</v>
      </c>
      <c r="B1720" s="44" t="s">
        <v>28</v>
      </c>
      <c r="C1720" s="44">
        <v>19</v>
      </c>
      <c r="D1720" s="44">
        <v>7</v>
      </c>
      <c r="E1720" s="44">
        <v>4140</v>
      </c>
      <c r="F1720" s="44">
        <v>8</v>
      </c>
      <c r="G1720" s="44">
        <v>4140</v>
      </c>
      <c r="H1720" s="44">
        <v>105063</v>
      </c>
      <c r="I1720" s="44">
        <f t="shared" si="23"/>
        <v>668014</v>
      </c>
    </row>
    <row r="1721" spans="1:9" x14ac:dyDescent="0.2">
      <c r="A1721" s="44">
        <v>92000215</v>
      </c>
      <c r="B1721" s="44" t="s">
        <v>28</v>
      </c>
      <c r="C1721" s="44">
        <v>20</v>
      </c>
      <c r="D1721" s="44">
        <v>7</v>
      </c>
      <c r="E1721" s="44">
        <v>4365</v>
      </c>
      <c r="F1721" s="44">
        <v>8</v>
      </c>
      <c r="G1721" s="44">
        <v>4365</v>
      </c>
      <c r="H1721" s="44">
        <v>116698</v>
      </c>
      <c r="I1721" s="44">
        <f t="shared" si="23"/>
        <v>773077</v>
      </c>
    </row>
    <row r="1722" spans="1:9" x14ac:dyDescent="0.2">
      <c r="A1722" s="44">
        <v>92100215</v>
      </c>
      <c r="B1722" s="44" t="s">
        <v>28</v>
      </c>
      <c r="C1722" s="44">
        <v>21</v>
      </c>
      <c r="D1722" s="44">
        <v>7</v>
      </c>
      <c r="E1722" s="44">
        <v>4590</v>
      </c>
      <c r="F1722" s="44">
        <v>8</v>
      </c>
      <c r="G1722" s="44">
        <v>4590</v>
      </c>
      <c r="H1722" s="44">
        <v>128334</v>
      </c>
      <c r="I1722" s="44">
        <f t="shared" si="23"/>
        <v>889775</v>
      </c>
    </row>
    <row r="1723" spans="1:9" x14ac:dyDescent="0.2">
      <c r="A1723" s="44">
        <v>92200215</v>
      </c>
      <c r="B1723" s="44" t="s">
        <v>28</v>
      </c>
      <c r="C1723" s="44">
        <v>22</v>
      </c>
      <c r="D1723" s="44">
        <v>7</v>
      </c>
      <c r="E1723" s="44">
        <v>4860</v>
      </c>
      <c r="F1723" s="44">
        <v>8</v>
      </c>
      <c r="G1723" s="44">
        <v>4860</v>
      </c>
      <c r="H1723" s="44">
        <v>144076</v>
      </c>
      <c r="I1723" s="44">
        <f t="shared" si="23"/>
        <v>1018109</v>
      </c>
    </row>
    <row r="1724" spans="1:9" x14ac:dyDescent="0.2">
      <c r="A1724" s="44">
        <v>92300215</v>
      </c>
      <c r="B1724" s="44" t="s">
        <v>28</v>
      </c>
      <c r="C1724" s="44">
        <v>23</v>
      </c>
      <c r="D1724" s="44">
        <v>7</v>
      </c>
      <c r="E1724" s="44">
        <v>5130</v>
      </c>
      <c r="F1724" s="44">
        <v>8</v>
      </c>
      <c r="G1724" s="44">
        <v>5130</v>
      </c>
      <c r="H1724" s="44">
        <v>159819</v>
      </c>
      <c r="I1724" s="44">
        <f t="shared" si="23"/>
        <v>1162185</v>
      </c>
    </row>
    <row r="1725" spans="1:9" x14ac:dyDescent="0.2">
      <c r="A1725" s="44">
        <v>92400215</v>
      </c>
      <c r="B1725" s="44" t="s">
        <v>28</v>
      </c>
      <c r="C1725" s="44">
        <v>24</v>
      </c>
      <c r="D1725" s="44">
        <v>7</v>
      </c>
      <c r="E1725" s="44">
        <v>5400</v>
      </c>
      <c r="F1725" s="44">
        <v>8</v>
      </c>
      <c r="G1725" s="44">
        <v>5400</v>
      </c>
      <c r="H1725" s="44">
        <v>175561</v>
      </c>
      <c r="I1725" s="44">
        <f t="shared" si="23"/>
        <v>1322004</v>
      </c>
    </row>
    <row r="1726" spans="1:9" x14ac:dyDescent="0.2">
      <c r="A1726" s="44">
        <v>92500215</v>
      </c>
      <c r="B1726" s="44" t="s">
        <v>28</v>
      </c>
      <c r="C1726" s="44">
        <v>25</v>
      </c>
      <c r="D1726" s="44">
        <v>7</v>
      </c>
      <c r="E1726" s="44">
        <v>5670</v>
      </c>
      <c r="F1726" s="44">
        <v>8</v>
      </c>
      <c r="G1726" s="44">
        <v>5670</v>
      </c>
      <c r="H1726" s="44">
        <v>191303</v>
      </c>
      <c r="I1726" s="44">
        <f t="shared" si="23"/>
        <v>1497565</v>
      </c>
    </row>
    <row r="1727" spans="1:9" x14ac:dyDescent="0.2">
      <c r="A1727" s="44">
        <v>92600215</v>
      </c>
      <c r="B1727" s="44" t="s">
        <v>28</v>
      </c>
      <c r="C1727" s="44">
        <v>26</v>
      </c>
      <c r="D1727" s="44">
        <v>7</v>
      </c>
      <c r="E1727" s="44">
        <v>5940</v>
      </c>
      <c r="F1727" s="44">
        <v>8</v>
      </c>
      <c r="G1727" s="44">
        <v>5940</v>
      </c>
      <c r="H1727" s="44">
        <v>211837</v>
      </c>
      <c r="I1727" s="44">
        <f t="shared" si="23"/>
        <v>1688868</v>
      </c>
    </row>
    <row r="1728" spans="1:9" x14ac:dyDescent="0.2">
      <c r="A1728" s="44">
        <v>92700215</v>
      </c>
      <c r="B1728" s="44" t="s">
        <v>28</v>
      </c>
      <c r="C1728" s="44">
        <v>27</v>
      </c>
      <c r="D1728" s="44">
        <v>7</v>
      </c>
      <c r="E1728" s="44">
        <v>6255</v>
      </c>
      <c r="F1728" s="44">
        <v>8</v>
      </c>
      <c r="G1728" s="44">
        <v>6255</v>
      </c>
      <c r="H1728" s="44">
        <v>232370</v>
      </c>
      <c r="I1728" s="44">
        <f t="shared" si="23"/>
        <v>1900705</v>
      </c>
    </row>
    <row r="1729" spans="1:9" x14ac:dyDescent="0.2">
      <c r="A1729" s="44">
        <v>92800215</v>
      </c>
      <c r="B1729" s="44" t="s">
        <v>28</v>
      </c>
      <c r="C1729" s="44">
        <v>28</v>
      </c>
      <c r="D1729" s="44">
        <v>7</v>
      </c>
      <c r="E1729" s="44">
        <v>6570</v>
      </c>
      <c r="F1729" s="44">
        <v>8</v>
      </c>
      <c r="G1729" s="44">
        <v>6570</v>
      </c>
      <c r="H1729" s="44">
        <v>252904</v>
      </c>
      <c r="I1729" s="44">
        <f t="shared" si="23"/>
        <v>2133075</v>
      </c>
    </row>
    <row r="1730" spans="1:9" x14ac:dyDescent="0.2">
      <c r="A1730" s="44">
        <v>92900215</v>
      </c>
      <c r="B1730" s="44" t="s">
        <v>28</v>
      </c>
      <c r="C1730" s="44">
        <v>29</v>
      </c>
      <c r="D1730" s="44">
        <v>7</v>
      </c>
      <c r="E1730" s="44">
        <v>6885</v>
      </c>
      <c r="F1730" s="44">
        <v>8</v>
      </c>
      <c r="G1730" s="44">
        <v>6885</v>
      </c>
      <c r="H1730" s="44">
        <v>273437</v>
      </c>
      <c r="I1730" s="44">
        <f t="shared" si="23"/>
        <v>2385979</v>
      </c>
    </row>
    <row r="1731" spans="1:9" x14ac:dyDescent="0.2">
      <c r="A1731" s="44">
        <v>93000215</v>
      </c>
      <c r="B1731" s="44" t="s">
        <v>28</v>
      </c>
      <c r="C1731" s="44">
        <v>30</v>
      </c>
      <c r="D1731" s="44">
        <v>7</v>
      </c>
      <c r="E1731" s="44">
        <v>7200</v>
      </c>
      <c r="F1731" s="44">
        <v>8</v>
      </c>
      <c r="G1731" s="44">
        <v>7200</v>
      </c>
      <c r="H1731" s="44">
        <v>299446</v>
      </c>
      <c r="I1731" s="44">
        <f t="shared" si="23"/>
        <v>2659416</v>
      </c>
    </row>
    <row r="1732" spans="1:9" x14ac:dyDescent="0.2">
      <c r="A1732" s="44">
        <v>93100215</v>
      </c>
      <c r="B1732" s="44" t="s">
        <v>28</v>
      </c>
      <c r="C1732" s="44">
        <v>31</v>
      </c>
      <c r="D1732" s="44">
        <v>7</v>
      </c>
      <c r="E1732" s="44">
        <v>7515</v>
      </c>
      <c r="F1732" s="44">
        <v>8</v>
      </c>
      <c r="G1732" s="44">
        <v>7515</v>
      </c>
      <c r="H1732" s="44">
        <v>325455</v>
      </c>
      <c r="I1732" s="44">
        <f t="shared" si="23"/>
        <v>2958862</v>
      </c>
    </row>
    <row r="1733" spans="1:9" x14ac:dyDescent="0.2">
      <c r="A1733" s="44">
        <v>93200215</v>
      </c>
      <c r="B1733" s="44" t="s">
        <v>28</v>
      </c>
      <c r="C1733" s="44">
        <v>32</v>
      </c>
      <c r="D1733" s="44">
        <v>7</v>
      </c>
      <c r="E1733" s="44">
        <v>7875</v>
      </c>
      <c r="F1733" s="44">
        <v>8</v>
      </c>
      <c r="G1733" s="44">
        <v>7875</v>
      </c>
      <c r="H1733" s="44">
        <v>351465</v>
      </c>
      <c r="I1733" s="44">
        <f t="shared" si="23"/>
        <v>3284317</v>
      </c>
    </row>
    <row r="1734" spans="1:9" x14ac:dyDescent="0.2">
      <c r="A1734" s="44">
        <v>93300215</v>
      </c>
      <c r="B1734" s="44" t="s">
        <v>28</v>
      </c>
      <c r="C1734" s="44">
        <v>33</v>
      </c>
      <c r="D1734" s="44">
        <v>7</v>
      </c>
      <c r="E1734" s="44">
        <v>8235</v>
      </c>
      <c r="F1734" s="44">
        <v>8</v>
      </c>
      <c r="G1734" s="44">
        <v>8235</v>
      </c>
      <c r="H1734" s="44">
        <v>377474</v>
      </c>
      <c r="I1734" s="44">
        <f t="shared" si="23"/>
        <v>3635782</v>
      </c>
    </row>
    <row r="1735" spans="1:9" x14ac:dyDescent="0.2">
      <c r="A1735" s="44">
        <v>93400215</v>
      </c>
      <c r="B1735" s="44" t="s">
        <v>28</v>
      </c>
      <c r="C1735" s="44">
        <v>34</v>
      </c>
      <c r="D1735" s="44">
        <v>7</v>
      </c>
      <c r="E1735" s="44">
        <v>8595</v>
      </c>
      <c r="F1735" s="44">
        <v>8</v>
      </c>
      <c r="G1735" s="44">
        <v>8595</v>
      </c>
      <c r="H1735" s="44">
        <v>409643</v>
      </c>
      <c r="I1735" s="44">
        <f t="shared" si="23"/>
        <v>4013256</v>
      </c>
    </row>
    <row r="1736" spans="1:9" x14ac:dyDescent="0.2">
      <c r="A1736" s="44">
        <v>93500215</v>
      </c>
      <c r="B1736" s="44" t="s">
        <v>28</v>
      </c>
      <c r="C1736" s="44">
        <v>35</v>
      </c>
      <c r="D1736" s="44">
        <v>7</v>
      </c>
      <c r="E1736" s="44">
        <v>8955</v>
      </c>
      <c r="F1736" s="44">
        <v>8</v>
      </c>
      <c r="G1736" s="44">
        <v>8955</v>
      </c>
      <c r="H1736" s="44">
        <v>441812</v>
      </c>
      <c r="I1736" s="44">
        <f t="shared" si="23"/>
        <v>4422899</v>
      </c>
    </row>
    <row r="1737" spans="1:9" x14ac:dyDescent="0.2">
      <c r="A1737" s="44">
        <v>93600215</v>
      </c>
      <c r="B1737" s="44" t="s">
        <v>28</v>
      </c>
      <c r="C1737" s="44">
        <v>36</v>
      </c>
      <c r="D1737" s="44">
        <v>7</v>
      </c>
      <c r="E1737" s="44">
        <v>9315</v>
      </c>
      <c r="F1737" s="44">
        <v>8</v>
      </c>
      <c r="G1737" s="44">
        <v>9315</v>
      </c>
      <c r="H1737" s="44">
        <v>473981</v>
      </c>
      <c r="I1737" s="44">
        <f t="shared" si="23"/>
        <v>4864711</v>
      </c>
    </row>
    <row r="1738" spans="1:9" x14ac:dyDescent="0.2">
      <c r="A1738" s="44">
        <v>93700215</v>
      </c>
      <c r="B1738" s="44" t="s">
        <v>28</v>
      </c>
      <c r="C1738" s="44">
        <v>37</v>
      </c>
      <c r="D1738" s="44">
        <v>7</v>
      </c>
      <c r="E1738" s="44">
        <v>9720</v>
      </c>
      <c r="F1738" s="44">
        <v>8</v>
      </c>
      <c r="G1738" s="44">
        <v>9720</v>
      </c>
      <c r="H1738" s="44">
        <v>506150</v>
      </c>
      <c r="I1738" s="44">
        <f t="shared" si="23"/>
        <v>5338692</v>
      </c>
    </row>
    <row r="1739" spans="1:9" x14ac:dyDescent="0.2">
      <c r="A1739" s="44">
        <v>93800215</v>
      </c>
      <c r="B1739" s="44" t="s">
        <v>28</v>
      </c>
      <c r="C1739" s="44">
        <v>38</v>
      </c>
      <c r="D1739" s="44">
        <v>7</v>
      </c>
      <c r="E1739" s="44">
        <v>10125</v>
      </c>
      <c r="F1739" s="44">
        <v>8</v>
      </c>
      <c r="G1739" s="44">
        <v>10125</v>
      </c>
      <c r="H1739" s="44">
        <v>545164</v>
      </c>
      <c r="I1739" s="44">
        <f t="shared" si="23"/>
        <v>5844842</v>
      </c>
    </row>
    <row r="1740" spans="1:9" x14ac:dyDescent="0.2">
      <c r="A1740" s="44">
        <v>93900215</v>
      </c>
      <c r="B1740" s="44" t="s">
        <v>28</v>
      </c>
      <c r="C1740" s="44">
        <v>39</v>
      </c>
      <c r="D1740" s="44">
        <v>7</v>
      </c>
      <c r="E1740" s="44">
        <v>10530</v>
      </c>
      <c r="F1740" s="44">
        <v>8</v>
      </c>
      <c r="G1740" s="44">
        <v>10530</v>
      </c>
      <c r="H1740" s="44">
        <v>584178</v>
      </c>
      <c r="I1740" s="44">
        <f t="shared" si="23"/>
        <v>6390006</v>
      </c>
    </row>
    <row r="1741" spans="1:9" x14ac:dyDescent="0.2">
      <c r="A1741" s="44">
        <v>94000215</v>
      </c>
      <c r="B1741" s="44" t="s">
        <v>28</v>
      </c>
      <c r="C1741" s="44">
        <v>40</v>
      </c>
      <c r="D1741" s="44">
        <v>7</v>
      </c>
      <c r="E1741" s="44">
        <v>10935</v>
      </c>
      <c r="F1741" s="44">
        <v>8</v>
      </c>
      <c r="G1741" s="44">
        <v>10935</v>
      </c>
      <c r="H1741" s="44">
        <v>623191</v>
      </c>
      <c r="I1741" s="44">
        <f t="shared" si="23"/>
        <v>6974184</v>
      </c>
    </row>
    <row r="1742" spans="1:9" x14ac:dyDescent="0.2">
      <c r="A1742" s="44">
        <v>94100215</v>
      </c>
      <c r="B1742" s="44" t="s">
        <v>28</v>
      </c>
      <c r="C1742" s="44">
        <v>41</v>
      </c>
      <c r="D1742" s="44">
        <v>7</v>
      </c>
      <c r="E1742" s="44">
        <v>11340</v>
      </c>
      <c r="F1742" s="44">
        <v>8</v>
      </c>
      <c r="G1742" s="44">
        <v>11340</v>
      </c>
      <c r="H1742" s="44">
        <v>662205</v>
      </c>
      <c r="I1742" s="44">
        <f t="shared" si="23"/>
        <v>7597375</v>
      </c>
    </row>
    <row r="1743" spans="1:9" x14ac:dyDescent="0.2">
      <c r="A1743" s="44">
        <v>94200215</v>
      </c>
      <c r="B1743" s="44" t="s">
        <v>28</v>
      </c>
      <c r="C1743" s="44">
        <v>42</v>
      </c>
      <c r="D1743" s="44">
        <v>7</v>
      </c>
      <c r="E1743" s="44">
        <v>11790</v>
      </c>
      <c r="F1743" s="44">
        <v>8</v>
      </c>
      <c r="G1743" s="44">
        <v>11790</v>
      </c>
      <c r="H1743" s="44">
        <v>708747</v>
      </c>
      <c r="I1743" s="44">
        <f t="shared" si="23"/>
        <v>8259580</v>
      </c>
    </row>
    <row r="1744" spans="1:9" x14ac:dyDescent="0.2">
      <c r="A1744" s="44">
        <v>94300215</v>
      </c>
      <c r="B1744" s="44" t="s">
        <v>28</v>
      </c>
      <c r="C1744" s="44">
        <v>43</v>
      </c>
      <c r="D1744" s="44">
        <v>7</v>
      </c>
      <c r="E1744" s="44">
        <v>12240</v>
      </c>
      <c r="F1744" s="44">
        <v>8</v>
      </c>
      <c r="G1744" s="44">
        <v>12240</v>
      </c>
      <c r="H1744" s="44">
        <v>755290</v>
      </c>
      <c r="I1744" s="44">
        <f t="shared" si="23"/>
        <v>8968327</v>
      </c>
    </row>
    <row r="1745" spans="1:9" x14ac:dyDescent="0.2">
      <c r="A1745" s="44">
        <v>94400215</v>
      </c>
      <c r="B1745" s="44" t="s">
        <v>28</v>
      </c>
      <c r="C1745" s="44">
        <v>44</v>
      </c>
      <c r="D1745" s="44">
        <v>7</v>
      </c>
      <c r="E1745" s="44">
        <v>12690</v>
      </c>
      <c r="F1745" s="44">
        <v>8</v>
      </c>
      <c r="G1745" s="44">
        <v>12690</v>
      </c>
      <c r="H1745" s="44">
        <v>801833</v>
      </c>
      <c r="I1745" s="44">
        <f t="shared" si="23"/>
        <v>9723617</v>
      </c>
    </row>
    <row r="1746" spans="1:9" x14ac:dyDescent="0.2">
      <c r="A1746" s="44">
        <v>94500215</v>
      </c>
      <c r="B1746" s="44" t="s">
        <v>28</v>
      </c>
      <c r="C1746" s="44">
        <v>45</v>
      </c>
      <c r="D1746" s="44">
        <v>7</v>
      </c>
      <c r="E1746" s="44">
        <v>13140</v>
      </c>
      <c r="F1746" s="44">
        <v>8</v>
      </c>
      <c r="G1746" s="44">
        <v>13140</v>
      </c>
      <c r="H1746" s="44">
        <v>848375</v>
      </c>
      <c r="I1746" s="44">
        <f t="shared" si="23"/>
        <v>10525450</v>
      </c>
    </row>
    <row r="1747" spans="1:9" x14ac:dyDescent="0.2">
      <c r="A1747" s="44">
        <v>94600215</v>
      </c>
      <c r="B1747" s="44" t="s">
        <v>28</v>
      </c>
      <c r="C1747" s="44">
        <v>46</v>
      </c>
      <c r="D1747" s="44">
        <v>7</v>
      </c>
      <c r="E1747" s="44">
        <v>13590</v>
      </c>
      <c r="F1747" s="44">
        <v>8</v>
      </c>
      <c r="G1747" s="44">
        <v>13590</v>
      </c>
      <c r="H1747" s="44">
        <v>903131</v>
      </c>
      <c r="I1747" s="44">
        <f t="shared" si="23"/>
        <v>11373825</v>
      </c>
    </row>
    <row r="1748" spans="1:9" x14ac:dyDescent="0.2">
      <c r="A1748" s="44">
        <v>94700215</v>
      </c>
      <c r="B1748" s="44" t="s">
        <v>28</v>
      </c>
      <c r="C1748" s="44">
        <v>47</v>
      </c>
      <c r="D1748" s="44">
        <v>7</v>
      </c>
      <c r="E1748" s="44">
        <v>14085</v>
      </c>
      <c r="F1748" s="44">
        <v>8</v>
      </c>
      <c r="G1748" s="44">
        <v>14085</v>
      </c>
      <c r="H1748" s="44">
        <v>957887</v>
      </c>
      <c r="I1748" s="44">
        <f t="shared" si="23"/>
        <v>12276956</v>
      </c>
    </row>
    <row r="1749" spans="1:9" x14ac:dyDescent="0.2">
      <c r="A1749" s="44">
        <v>94800215</v>
      </c>
      <c r="B1749" s="44" t="s">
        <v>28</v>
      </c>
      <c r="C1749" s="44">
        <v>48</v>
      </c>
      <c r="D1749" s="44">
        <v>7</v>
      </c>
      <c r="E1749" s="44">
        <v>14580</v>
      </c>
      <c r="F1749" s="44">
        <v>8</v>
      </c>
      <c r="G1749" s="44">
        <v>14580</v>
      </c>
      <c r="H1749" s="44">
        <v>1012643</v>
      </c>
      <c r="I1749" s="44">
        <f t="shared" si="23"/>
        <v>13234843</v>
      </c>
    </row>
    <row r="1750" spans="1:9" x14ac:dyDescent="0.2">
      <c r="A1750" s="44">
        <v>94900215</v>
      </c>
      <c r="B1750" s="44" t="s">
        <v>28</v>
      </c>
      <c r="C1750" s="44">
        <v>49</v>
      </c>
      <c r="D1750" s="44">
        <v>7</v>
      </c>
      <c r="E1750" s="44">
        <v>15075</v>
      </c>
      <c r="F1750" s="44">
        <v>8</v>
      </c>
      <c r="G1750" s="44">
        <v>15075</v>
      </c>
      <c r="H1750" s="44">
        <v>1067399</v>
      </c>
      <c r="I1750" s="44">
        <f t="shared" si="23"/>
        <v>14247486</v>
      </c>
    </row>
    <row r="1751" spans="1:9" x14ac:dyDescent="0.2">
      <c r="A1751" s="44">
        <v>95000215</v>
      </c>
      <c r="B1751" s="44" t="s">
        <v>28</v>
      </c>
      <c r="C1751" s="44">
        <v>50</v>
      </c>
      <c r="D1751" s="44">
        <v>7</v>
      </c>
      <c r="E1751" s="44">
        <v>15570</v>
      </c>
      <c r="F1751" s="44">
        <v>8</v>
      </c>
      <c r="G1751" s="44">
        <v>15570</v>
      </c>
      <c r="H1751" s="44">
        <v>1131053</v>
      </c>
      <c r="I1751" s="44">
        <f t="shared" si="23"/>
        <v>15314885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73E7-CDE1-41BE-8BD7-CB3D534E7AFA}">
  <dimension ref="A1:Y5256"/>
  <sheetViews>
    <sheetView topLeftCell="E1" workbookViewId="0">
      <selection activeCell="L17" sqref="L17"/>
    </sheetView>
  </sheetViews>
  <sheetFormatPr defaultRowHeight="16.5" x14ac:dyDescent="0.2"/>
  <cols>
    <col min="1" max="1" width="10.75" style="1" bestFit="1" customWidth="1"/>
    <col min="2" max="2" width="9" style="1"/>
    <col min="3" max="4" width="9" style="28"/>
    <col min="5" max="5" width="9" style="41"/>
    <col min="6" max="6" width="9" style="1"/>
    <col min="7" max="7" width="9" style="28"/>
    <col min="8" max="8" width="10.375" style="1" bestFit="1" customWidth="1"/>
    <col min="9" max="9" width="12.5" style="1" bestFit="1" customWidth="1"/>
    <col min="10" max="10" width="10.375" style="1" bestFit="1" customWidth="1"/>
    <col min="11" max="11" width="12.5" style="1" bestFit="1" customWidth="1"/>
    <col min="12" max="13" width="13.25" style="1" bestFit="1" customWidth="1"/>
    <col min="14" max="14" width="13.25" style="28" customWidth="1"/>
    <col min="15" max="15" width="13.75" style="34" customWidth="1"/>
    <col min="16" max="16" width="12" style="1" customWidth="1"/>
    <col min="17" max="17" width="13.75" style="34" customWidth="1"/>
    <col min="18" max="18" width="13.75" style="1" customWidth="1"/>
    <col min="19" max="19" width="9.625" style="1" bestFit="1" customWidth="1"/>
    <col min="20" max="20" width="9" style="28"/>
    <col min="21" max="21" width="9" style="1"/>
    <col min="22" max="22" width="10.125" style="1" customWidth="1"/>
    <col min="23" max="23" width="10.625" style="1" customWidth="1"/>
    <col min="24" max="16384" width="9" style="1"/>
  </cols>
  <sheetData>
    <row r="1" spans="1:25" x14ac:dyDescent="0.2">
      <c r="A1" s="1" t="s">
        <v>8</v>
      </c>
      <c r="B1" s="1" t="s">
        <v>0</v>
      </c>
      <c r="C1" s="28" t="s">
        <v>86</v>
      </c>
      <c r="D1" s="28" t="s">
        <v>66</v>
      </c>
      <c r="E1" s="41" t="s">
        <v>115</v>
      </c>
      <c r="F1" s="1" t="s">
        <v>1</v>
      </c>
      <c r="G1" s="28" t="s">
        <v>85</v>
      </c>
      <c r="H1" s="1" t="s">
        <v>2</v>
      </c>
      <c r="I1" s="1" t="s">
        <v>4</v>
      </c>
      <c r="J1" s="1" t="s">
        <v>3</v>
      </c>
      <c r="K1" s="1" t="s">
        <v>5</v>
      </c>
      <c r="L1" s="1" t="s">
        <v>6</v>
      </c>
      <c r="M1" s="1" t="s">
        <v>7</v>
      </c>
      <c r="N1" s="28" t="s">
        <v>74</v>
      </c>
      <c r="O1" s="34" t="s">
        <v>87</v>
      </c>
      <c r="P1" s="28" t="s">
        <v>89</v>
      </c>
      <c r="Q1" s="34" t="s">
        <v>88</v>
      </c>
      <c r="R1" s="28" t="s">
        <v>90</v>
      </c>
      <c r="S1" s="1" t="s">
        <v>6</v>
      </c>
      <c r="T1" s="28" t="s">
        <v>93</v>
      </c>
      <c r="U1" s="1" t="s">
        <v>7</v>
      </c>
      <c r="V1" s="28" t="s">
        <v>81</v>
      </c>
    </row>
    <row r="2" spans="1:25" x14ac:dyDescent="0.35">
      <c r="A2" s="3">
        <v>90100001</v>
      </c>
      <c r="B2" s="3" t="s">
        <v>9</v>
      </c>
      <c r="C2" s="29">
        <v>1</v>
      </c>
      <c r="D2" s="29" t="str">
        <f>RIGHT(A2,1)</f>
        <v>1</v>
      </c>
      <c r="E2" s="42" t="str">
        <f>IF(C2=1,RIGHT(A2,1),C2&amp;RIGHT(A2,1))</f>
        <v>1</v>
      </c>
      <c r="F2" s="1">
        <v>1</v>
      </c>
      <c r="G2" s="28" t="str">
        <f>D2&amp;F2</f>
        <v>11</v>
      </c>
      <c r="L2" s="2"/>
      <c r="M2" s="2">
        <v>500</v>
      </c>
      <c r="N2" s="2"/>
      <c r="U2" s="1">
        <v>600</v>
      </c>
    </row>
    <row r="3" spans="1:25" x14ac:dyDescent="0.35">
      <c r="A3" s="3">
        <v>90100002</v>
      </c>
      <c r="B3" s="3" t="s">
        <v>9</v>
      </c>
      <c r="C3" s="29">
        <f>C2</f>
        <v>1</v>
      </c>
      <c r="D3" s="29" t="str">
        <f t="shared" ref="D3:D66" si="0">RIGHT(A3,1)</f>
        <v>2</v>
      </c>
      <c r="E3" s="42" t="str">
        <f t="shared" ref="E3:E66" si="1">IF(C3=1,RIGHT(A3,1),C3&amp;RIGHT(A3,1))</f>
        <v>2</v>
      </c>
      <c r="F3" s="1">
        <v>1</v>
      </c>
      <c r="G3" s="28" t="str">
        <f t="shared" ref="G3:G66" si="2">D3&amp;F3</f>
        <v>21</v>
      </c>
      <c r="L3" s="2"/>
      <c r="M3" s="2">
        <v>1500</v>
      </c>
      <c r="N3" s="2"/>
      <c r="U3" s="1">
        <v>1500</v>
      </c>
    </row>
    <row r="4" spans="1:25" x14ac:dyDescent="0.35">
      <c r="A4" s="3">
        <v>90100003</v>
      </c>
      <c r="B4" s="3" t="s">
        <v>9</v>
      </c>
      <c r="C4" s="29">
        <f t="shared" ref="C4:C67" si="3">C3</f>
        <v>1</v>
      </c>
      <c r="D4" s="29" t="str">
        <f t="shared" si="0"/>
        <v>3</v>
      </c>
      <c r="E4" s="42" t="str">
        <f t="shared" si="1"/>
        <v>3</v>
      </c>
      <c r="F4" s="1">
        <v>1</v>
      </c>
      <c r="G4" s="28" t="str">
        <f t="shared" si="2"/>
        <v>31</v>
      </c>
      <c r="L4" s="2"/>
      <c r="M4" s="2">
        <v>4500</v>
      </c>
      <c r="N4" s="2"/>
      <c r="U4" s="1">
        <v>4500</v>
      </c>
    </row>
    <row r="5" spans="1:25" x14ac:dyDescent="0.35">
      <c r="A5" s="3">
        <v>90100004</v>
      </c>
      <c r="B5" s="3" t="s">
        <v>9</v>
      </c>
      <c r="C5" s="29">
        <f t="shared" si="3"/>
        <v>1</v>
      </c>
      <c r="D5" s="29" t="str">
        <f t="shared" si="0"/>
        <v>4</v>
      </c>
      <c r="E5" s="42" t="str">
        <f t="shared" si="1"/>
        <v>4</v>
      </c>
      <c r="F5" s="1">
        <v>1</v>
      </c>
      <c r="G5" s="28" t="str">
        <f t="shared" si="2"/>
        <v>41</v>
      </c>
      <c r="L5" s="2"/>
      <c r="M5" s="2">
        <v>6000</v>
      </c>
      <c r="N5" s="2"/>
      <c r="U5" s="1">
        <v>6000</v>
      </c>
    </row>
    <row r="6" spans="1:25" x14ac:dyDescent="0.35">
      <c r="A6" s="3">
        <v>90100005</v>
      </c>
      <c r="B6" s="3" t="s">
        <v>9</v>
      </c>
      <c r="C6" s="29">
        <v>1</v>
      </c>
      <c r="D6" s="29" t="str">
        <f t="shared" si="0"/>
        <v>5</v>
      </c>
      <c r="E6" s="42" t="str">
        <f t="shared" si="1"/>
        <v>5</v>
      </c>
      <c r="F6" s="1">
        <v>1</v>
      </c>
      <c r="G6" s="28" t="str">
        <f t="shared" si="2"/>
        <v>51</v>
      </c>
      <c r="L6" s="2"/>
      <c r="M6" s="2">
        <v>7500</v>
      </c>
      <c r="N6" s="2"/>
      <c r="U6" s="1">
        <v>7500</v>
      </c>
    </row>
    <row r="7" spans="1:25" x14ac:dyDescent="0.35">
      <c r="A7" s="3">
        <v>90100011</v>
      </c>
      <c r="B7" s="3" t="s">
        <v>10</v>
      </c>
      <c r="C7" s="29">
        <v>1</v>
      </c>
      <c r="D7" s="29" t="str">
        <f t="shared" si="0"/>
        <v>1</v>
      </c>
      <c r="E7" s="42" t="str">
        <f t="shared" si="1"/>
        <v>1</v>
      </c>
      <c r="F7" s="1">
        <v>1</v>
      </c>
      <c r="G7" s="28" t="str">
        <f t="shared" si="2"/>
        <v>11</v>
      </c>
      <c r="H7" s="1">
        <v>2</v>
      </c>
      <c r="I7" s="1">
        <v>3140</v>
      </c>
      <c r="L7" s="2">
        <v>758</v>
      </c>
      <c r="M7" s="2">
        <v>200</v>
      </c>
      <c r="N7" s="2">
        <f>INT(VLOOKUP(--D7,'属性表（单）'!$H$7:$I$11,2,0)*VLOOKUP(F7,'属性表（单）'!$B$4:$D$53,3,0))</f>
        <v>1600</v>
      </c>
      <c r="O7" s="34">
        <f t="shared" ref="O7:O70" si="4">INT(IF(C7=1,P7,P7*$X$14))</f>
        <v>160</v>
      </c>
      <c r="P7" s="1">
        <f>IF(H7=26,VLOOKUP(G7,'属性表（单核）'!$H$2:$I$251,2,0),IF(H7=59,VLOOKUP(G7,'属性表（单核）'!$C$2:$D$251,2,0),INT(N7/VLOOKUP(H7,'属性表（单）'!$N$4:$O$24,2,0))))</f>
        <v>160</v>
      </c>
      <c r="S7" s="1">
        <f>INT(T7)</f>
        <v>750</v>
      </c>
      <c r="T7" s="28">
        <f>VLOOKUP(--F7,经验表!$A$4:$B$53,2,0)*VLOOKUP(--E7,经验表!$W$8:$X$17,2,0)</f>
        <v>750</v>
      </c>
      <c r="U7" s="1">
        <f>INT(IF(C7=1,IF(F7=1,VLOOKUP(--D7,$X$8:$Y$12,2,0),V7),IF(F7=1,VLOOKUP(--D7,$X$17:$Y$21,2,0),V7)))</f>
        <v>240</v>
      </c>
    </row>
    <row r="8" spans="1:25" x14ac:dyDescent="0.35">
      <c r="A8" s="3">
        <v>90200011</v>
      </c>
      <c r="B8" s="3" t="s">
        <v>10</v>
      </c>
      <c r="C8" s="29">
        <f t="shared" si="3"/>
        <v>1</v>
      </c>
      <c r="D8" s="29" t="str">
        <f t="shared" si="0"/>
        <v>1</v>
      </c>
      <c r="E8" s="42" t="str">
        <f t="shared" si="1"/>
        <v>1</v>
      </c>
      <c r="F8" s="1">
        <v>2</v>
      </c>
      <c r="G8" s="28" t="str">
        <f t="shared" si="2"/>
        <v>12</v>
      </c>
      <c r="H8" s="1">
        <v>2</v>
      </c>
      <c r="I8" s="1">
        <v>3360</v>
      </c>
      <c r="L8" s="2">
        <v>1013</v>
      </c>
      <c r="M8" s="2">
        <v>958</v>
      </c>
      <c r="N8" s="2">
        <f>INT(VLOOKUP(--D8,'属性表（单）'!$H$7:$I$11,2,0)*VLOOKUP(F8,'属性表（单）'!$B$4:$D$53,3,0))</f>
        <v>1700</v>
      </c>
      <c r="O8" s="34">
        <f t="shared" si="4"/>
        <v>170</v>
      </c>
      <c r="P8" s="1">
        <f>IF(H8=26,VLOOKUP(G8,'属性表（单核）'!$H$2:$I$251,2,0),IF(H8=59,VLOOKUP(G8,'属性表（单核）'!$C$2:$D$251,2,0),INT(N8/VLOOKUP(H8,'属性表（单）'!$N$4:$O$24,2,0))))</f>
        <v>170</v>
      </c>
      <c r="S8" s="1">
        <f t="shared" ref="S8:S71" si="5">INT(T8)</f>
        <v>1050</v>
      </c>
      <c r="T8" s="28">
        <f>VLOOKUP(--F8,经验表!$A$4:$B$53,2,0)*VLOOKUP(--E8,经验表!$W$8:$X$17,2,0)</f>
        <v>1050</v>
      </c>
      <c r="U8" s="1">
        <f t="shared" ref="U8:U71" si="6">INT(IF(C8=1,IF(F8=1,VLOOKUP(--D8,$X$8:$Y$12,2,0),V8),IF(F8=1,VLOOKUP(--D8,$X$17:$Y$21,2,0),V8)))</f>
        <v>990</v>
      </c>
      <c r="V8" s="1">
        <f>S7+U7</f>
        <v>990</v>
      </c>
      <c r="X8" s="1">
        <v>1</v>
      </c>
      <c r="Y8" s="1">
        <f>INT(价值表!C9)</f>
        <v>240</v>
      </c>
    </row>
    <row r="9" spans="1:25" x14ac:dyDescent="0.35">
      <c r="A9" s="3">
        <v>90300011</v>
      </c>
      <c r="B9" s="3" t="s">
        <v>10</v>
      </c>
      <c r="C9" s="29">
        <f t="shared" si="3"/>
        <v>1</v>
      </c>
      <c r="D9" s="29" t="str">
        <f t="shared" si="0"/>
        <v>1</v>
      </c>
      <c r="E9" s="42" t="str">
        <f t="shared" si="1"/>
        <v>1</v>
      </c>
      <c r="F9" s="1">
        <v>3</v>
      </c>
      <c r="G9" s="28" t="str">
        <f t="shared" si="2"/>
        <v>13</v>
      </c>
      <c r="H9" s="1">
        <v>2</v>
      </c>
      <c r="I9" s="1">
        <v>3586</v>
      </c>
      <c r="L9" s="2">
        <v>1302</v>
      </c>
      <c r="M9" s="2">
        <v>1971</v>
      </c>
      <c r="N9" s="2">
        <f>INT(VLOOKUP(--D9,'属性表（单）'!$H$7:$I$11,2,0)*VLOOKUP(F9,'属性表（单）'!$B$4:$D$53,3,0))</f>
        <v>1800</v>
      </c>
      <c r="O9" s="34">
        <f t="shared" si="4"/>
        <v>180</v>
      </c>
      <c r="P9" s="1">
        <f>IF(H9=26,VLOOKUP(G9,'属性表（单核）'!$H$2:$I$251,2,0),IF(H9=59,VLOOKUP(G9,'属性表（单核）'!$C$2:$D$251,2,0),INT(N9/VLOOKUP(H9,'属性表（单）'!$N$4:$O$24,2,0))))</f>
        <v>180</v>
      </c>
      <c r="S9" s="1">
        <f t="shared" si="5"/>
        <v>1350</v>
      </c>
      <c r="T9" s="28">
        <f>VLOOKUP(--F9,经验表!$A$4:$B$53,2,0)*VLOOKUP(--E9,经验表!$W$8:$X$17,2,0)</f>
        <v>1350</v>
      </c>
      <c r="U9" s="1">
        <f t="shared" si="6"/>
        <v>2040</v>
      </c>
      <c r="V9" s="1">
        <f t="shared" ref="V9:V72" si="7">S8+U8</f>
        <v>2040</v>
      </c>
      <c r="X9" s="1">
        <v>2</v>
      </c>
      <c r="Y9" s="1">
        <f>INT(价值表!C10)</f>
        <v>1200</v>
      </c>
    </row>
    <row r="10" spans="1:25" x14ac:dyDescent="0.35">
      <c r="A10" s="3">
        <v>90400011</v>
      </c>
      <c r="B10" s="3" t="s">
        <v>10</v>
      </c>
      <c r="C10" s="29">
        <f t="shared" si="3"/>
        <v>1</v>
      </c>
      <c r="D10" s="29" t="str">
        <f t="shared" si="0"/>
        <v>1</v>
      </c>
      <c r="E10" s="42" t="str">
        <f t="shared" si="1"/>
        <v>1</v>
      </c>
      <c r="F10" s="1">
        <v>4</v>
      </c>
      <c r="G10" s="28" t="str">
        <f t="shared" si="2"/>
        <v>14</v>
      </c>
      <c r="H10" s="1">
        <v>2</v>
      </c>
      <c r="I10" s="1">
        <v>3818</v>
      </c>
      <c r="L10" s="2">
        <v>1629</v>
      </c>
      <c r="M10" s="2">
        <v>3273</v>
      </c>
      <c r="N10" s="2">
        <f>INT(VLOOKUP(--D10,'属性表（单）'!$H$7:$I$11,2,0)*VLOOKUP(F10,'属性表（单）'!$B$4:$D$53,3,0))</f>
        <v>1900</v>
      </c>
      <c r="O10" s="34">
        <f t="shared" si="4"/>
        <v>190</v>
      </c>
      <c r="P10" s="1">
        <f>IF(H10=26,VLOOKUP(G10,'属性表（单核）'!$H$2:$I$251,2,0),IF(H10=59,VLOOKUP(G10,'属性表（单核）'!$C$2:$D$251,2,0),INT(N10/VLOOKUP(H10,'属性表（单）'!$N$4:$O$24,2,0))))</f>
        <v>190</v>
      </c>
      <c r="S10" s="1">
        <f t="shared" si="5"/>
        <v>1650</v>
      </c>
      <c r="T10" s="28">
        <f>VLOOKUP(--F10,经验表!$A$4:$B$53,2,0)*VLOOKUP(--E10,经验表!$W$8:$X$17,2,0)</f>
        <v>1650</v>
      </c>
      <c r="U10" s="1">
        <f t="shared" si="6"/>
        <v>3390</v>
      </c>
      <c r="V10" s="1">
        <f t="shared" si="7"/>
        <v>3390</v>
      </c>
      <c r="X10" s="1">
        <v>3</v>
      </c>
      <c r="Y10" s="1">
        <f>INT(价值表!C11)</f>
        <v>6000</v>
      </c>
    </row>
    <row r="11" spans="1:25" x14ac:dyDescent="0.35">
      <c r="A11" s="3">
        <v>90500011</v>
      </c>
      <c r="B11" s="3" t="s">
        <v>10</v>
      </c>
      <c r="C11" s="29">
        <f t="shared" si="3"/>
        <v>1</v>
      </c>
      <c r="D11" s="29" t="str">
        <f t="shared" si="0"/>
        <v>1</v>
      </c>
      <c r="E11" s="42" t="str">
        <f t="shared" si="1"/>
        <v>1</v>
      </c>
      <c r="F11" s="1">
        <v>5</v>
      </c>
      <c r="G11" s="28" t="str">
        <f t="shared" si="2"/>
        <v>15</v>
      </c>
      <c r="H11" s="1">
        <v>2</v>
      </c>
      <c r="I11" s="1">
        <v>4058</v>
      </c>
      <c r="L11" s="2">
        <v>1997</v>
      </c>
      <c r="M11" s="2">
        <v>4902</v>
      </c>
      <c r="N11" s="2">
        <f>INT(VLOOKUP(--D11,'属性表（单）'!$H$7:$I$11,2,0)*VLOOKUP(F11,'属性表（单）'!$B$4:$D$53,3,0))</f>
        <v>2000</v>
      </c>
      <c r="O11" s="34">
        <f t="shared" si="4"/>
        <v>200</v>
      </c>
      <c r="P11" s="1">
        <f>IF(H11=26,VLOOKUP(G11,'属性表（单核）'!$H$2:$I$251,2,0),IF(H11=59,VLOOKUP(G11,'属性表（单核）'!$C$2:$D$251,2,0),INT(N11/VLOOKUP(H11,'属性表（单）'!$N$4:$O$24,2,0))))</f>
        <v>200</v>
      </c>
      <c r="S11" s="1">
        <f t="shared" si="5"/>
        <v>1950</v>
      </c>
      <c r="T11" s="28">
        <f>VLOOKUP(--F11,经验表!$A$4:$B$53,2,0)*VLOOKUP(--E11,经验表!$W$8:$X$17,2,0)</f>
        <v>1950</v>
      </c>
      <c r="U11" s="1">
        <f t="shared" si="6"/>
        <v>5040</v>
      </c>
      <c r="V11" s="1">
        <f t="shared" si="7"/>
        <v>5040</v>
      </c>
      <c r="X11" s="1">
        <v>4</v>
      </c>
      <c r="Y11" s="1">
        <v>25000</v>
      </c>
    </row>
    <row r="12" spans="1:25" x14ac:dyDescent="0.35">
      <c r="A12" s="3">
        <v>90600011</v>
      </c>
      <c r="B12" s="3" t="s">
        <v>10</v>
      </c>
      <c r="C12" s="29">
        <f t="shared" si="3"/>
        <v>1</v>
      </c>
      <c r="D12" s="29" t="str">
        <f t="shared" si="0"/>
        <v>1</v>
      </c>
      <c r="E12" s="42" t="str">
        <f t="shared" si="1"/>
        <v>1</v>
      </c>
      <c r="F12" s="1">
        <v>6</v>
      </c>
      <c r="G12" s="28" t="str">
        <f t="shared" si="2"/>
        <v>16</v>
      </c>
      <c r="H12" s="1">
        <v>2</v>
      </c>
      <c r="I12" s="1">
        <v>4306</v>
      </c>
      <c r="L12" s="2">
        <v>2413</v>
      </c>
      <c r="M12" s="2">
        <v>6899</v>
      </c>
      <c r="N12" s="2">
        <f>INT(VLOOKUP(--D12,'属性表（单）'!$H$7:$I$11,2,0)*VLOOKUP(F12,'属性表（单）'!$B$4:$D$53,3,0))</f>
        <v>2100</v>
      </c>
      <c r="O12" s="34">
        <f t="shared" si="4"/>
        <v>210</v>
      </c>
      <c r="P12" s="1">
        <f>IF(H12=26,VLOOKUP(G12,'属性表（单核）'!$H$2:$I$251,2,0),IF(H12=59,VLOOKUP(G12,'属性表（单核）'!$C$2:$D$251,2,0),INT(N12/VLOOKUP(H12,'属性表（单）'!$N$4:$O$24,2,0))))</f>
        <v>210</v>
      </c>
      <c r="S12" s="1">
        <f t="shared" si="5"/>
        <v>2450</v>
      </c>
      <c r="T12" s="28">
        <f>VLOOKUP(--F12,经验表!$A$4:$B$53,2,0)*VLOOKUP(--E12,经验表!$W$8:$X$17,2,0)</f>
        <v>2450</v>
      </c>
      <c r="U12" s="1">
        <f t="shared" si="6"/>
        <v>6990</v>
      </c>
      <c r="V12" s="1">
        <f t="shared" si="7"/>
        <v>6990</v>
      </c>
      <c r="X12" s="1">
        <v>5</v>
      </c>
      <c r="Y12" s="1">
        <v>75000</v>
      </c>
    </row>
    <row r="13" spans="1:25" x14ac:dyDescent="0.35">
      <c r="A13" s="3">
        <v>90700011</v>
      </c>
      <c r="B13" s="3" t="s">
        <v>10</v>
      </c>
      <c r="C13" s="29">
        <f t="shared" si="3"/>
        <v>1</v>
      </c>
      <c r="D13" s="29" t="str">
        <f t="shared" si="0"/>
        <v>1</v>
      </c>
      <c r="E13" s="42" t="str">
        <f t="shared" si="1"/>
        <v>1</v>
      </c>
      <c r="F13" s="1">
        <v>7</v>
      </c>
      <c r="G13" s="28" t="str">
        <f t="shared" si="2"/>
        <v>17</v>
      </c>
      <c r="H13" s="1">
        <v>2</v>
      </c>
      <c r="I13" s="1">
        <v>4562</v>
      </c>
      <c r="L13" s="2">
        <v>2881</v>
      </c>
      <c r="M13" s="2">
        <v>9312</v>
      </c>
      <c r="N13" s="2">
        <f>INT(VLOOKUP(--D13,'属性表（单）'!$H$7:$I$11,2,0)*VLOOKUP(F13,'属性表（单）'!$B$4:$D$53,3,0))</f>
        <v>2250</v>
      </c>
      <c r="O13" s="34">
        <f t="shared" si="4"/>
        <v>225</v>
      </c>
      <c r="P13" s="1">
        <f>IF(H13=26,VLOOKUP(G13,'属性表（单核）'!$H$2:$I$251,2,0),IF(H13=59,VLOOKUP(G13,'属性表（单核）'!$C$2:$D$251,2,0),INT(N13/VLOOKUP(H13,'属性表（单）'!$N$4:$O$24,2,0))))</f>
        <v>225</v>
      </c>
      <c r="S13" s="1">
        <f t="shared" si="5"/>
        <v>2950</v>
      </c>
      <c r="T13" s="28">
        <f>VLOOKUP(--F13,经验表!$A$4:$B$53,2,0)*VLOOKUP(--E13,经验表!$W$8:$X$17,2,0)</f>
        <v>2950</v>
      </c>
      <c r="U13" s="1">
        <f t="shared" si="6"/>
        <v>9440</v>
      </c>
      <c r="V13" s="1">
        <f t="shared" si="7"/>
        <v>9440</v>
      </c>
    </row>
    <row r="14" spans="1:25" x14ac:dyDescent="0.35">
      <c r="A14" s="3">
        <v>90800011</v>
      </c>
      <c r="B14" s="3" t="s">
        <v>10</v>
      </c>
      <c r="C14" s="29">
        <f t="shared" si="3"/>
        <v>1</v>
      </c>
      <c r="D14" s="29" t="str">
        <f t="shared" si="0"/>
        <v>1</v>
      </c>
      <c r="E14" s="42" t="str">
        <f t="shared" si="1"/>
        <v>1</v>
      </c>
      <c r="F14" s="1">
        <v>8</v>
      </c>
      <c r="G14" s="28" t="str">
        <f t="shared" si="2"/>
        <v>18</v>
      </c>
      <c r="H14" s="1">
        <v>2</v>
      </c>
      <c r="I14" s="1">
        <v>4824</v>
      </c>
      <c r="L14" s="2">
        <v>3408</v>
      </c>
      <c r="M14" s="2">
        <v>12193</v>
      </c>
      <c r="N14" s="2">
        <f>INT(VLOOKUP(--D14,'属性表（单）'!$H$7:$I$11,2,0)*VLOOKUP(F14,'属性表（单）'!$B$4:$D$53,3,0))</f>
        <v>2400</v>
      </c>
      <c r="O14" s="34">
        <f t="shared" si="4"/>
        <v>240</v>
      </c>
      <c r="P14" s="1">
        <f>IF(H14=26,VLOOKUP(G14,'属性表（单核）'!$H$2:$I$251,2,0),IF(H14=59,VLOOKUP(G14,'属性表（单核）'!$C$2:$D$251,2,0),INT(N14/VLOOKUP(H14,'属性表（单）'!$N$4:$O$24,2,0))))</f>
        <v>240</v>
      </c>
      <c r="S14" s="1">
        <f t="shared" si="5"/>
        <v>3450</v>
      </c>
      <c r="T14" s="28">
        <f>VLOOKUP(--F14,经验表!$A$4:$B$53,2,0)*VLOOKUP(--E14,经验表!$W$8:$X$17,2,0)</f>
        <v>3450</v>
      </c>
      <c r="U14" s="1">
        <f t="shared" si="6"/>
        <v>12390</v>
      </c>
      <c r="V14" s="1">
        <f t="shared" si="7"/>
        <v>12390</v>
      </c>
      <c r="W14" s="35" t="s">
        <v>91</v>
      </c>
      <c r="X14" s="33">
        <v>1.5</v>
      </c>
    </row>
    <row r="15" spans="1:25" x14ac:dyDescent="0.35">
      <c r="A15" s="3">
        <v>90900011</v>
      </c>
      <c r="B15" s="3" t="s">
        <v>10</v>
      </c>
      <c r="C15" s="29">
        <f t="shared" si="3"/>
        <v>1</v>
      </c>
      <c r="D15" s="29" t="str">
        <f t="shared" si="0"/>
        <v>1</v>
      </c>
      <c r="E15" s="42" t="str">
        <f t="shared" si="1"/>
        <v>1</v>
      </c>
      <c r="F15" s="1">
        <v>9</v>
      </c>
      <c r="G15" s="28" t="str">
        <f t="shared" si="2"/>
        <v>19</v>
      </c>
      <c r="H15" s="1">
        <v>2</v>
      </c>
      <c r="I15" s="1">
        <v>5094</v>
      </c>
      <c r="L15" s="2">
        <v>4000</v>
      </c>
      <c r="M15" s="2">
        <v>15601</v>
      </c>
      <c r="N15" s="2">
        <f>INT(VLOOKUP(--D15,'属性表（单）'!$H$7:$I$11,2,0)*VLOOKUP(F15,'属性表（单）'!$B$4:$D$53,3,0))</f>
        <v>2550</v>
      </c>
      <c r="O15" s="34">
        <f t="shared" si="4"/>
        <v>255</v>
      </c>
      <c r="P15" s="1">
        <f>IF(H15=26,VLOOKUP(G15,'属性表（单核）'!$H$2:$I$251,2,0),IF(H15=59,VLOOKUP(G15,'属性表（单核）'!$C$2:$D$251,2,0),INT(N15/VLOOKUP(H15,'属性表（单）'!$N$4:$O$24,2,0))))</f>
        <v>255</v>
      </c>
      <c r="S15" s="1">
        <f t="shared" si="5"/>
        <v>3950</v>
      </c>
      <c r="T15" s="28">
        <f>VLOOKUP(--F15,经验表!$A$4:$B$53,2,0)*VLOOKUP(--E15,经验表!$W$8:$X$17,2,0)</f>
        <v>3950</v>
      </c>
      <c r="U15" s="1">
        <f t="shared" si="6"/>
        <v>15840</v>
      </c>
      <c r="V15" s="1">
        <f t="shared" si="7"/>
        <v>15840</v>
      </c>
      <c r="W15" s="35" t="s">
        <v>92</v>
      </c>
      <c r="X15" s="1">
        <v>3</v>
      </c>
    </row>
    <row r="16" spans="1:25" x14ac:dyDescent="0.35">
      <c r="A16" s="3">
        <v>91000011</v>
      </c>
      <c r="B16" s="3" t="s">
        <v>10</v>
      </c>
      <c r="C16" s="29">
        <f t="shared" si="3"/>
        <v>1</v>
      </c>
      <c r="D16" s="29" t="str">
        <f t="shared" si="0"/>
        <v>1</v>
      </c>
      <c r="E16" s="42" t="str">
        <f t="shared" si="1"/>
        <v>1</v>
      </c>
      <c r="F16" s="1">
        <v>10</v>
      </c>
      <c r="G16" s="28" t="str">
        <f t="shared" si="2"/>
        <v>110</v>
      </c>
      <c r="H16" s="1">
        <v>2</v>
      </c>
      <c r="I16" s="1">
        <v>5372</v>
      </c>
      <c r="L16" s="2">
        <v>4664</v>
      </c>
      <c r="M16" s="2">
        <v>19601</v>
      </c>
      <c r="N16" s="2">
        <f>INT(VLOOKUP(--D16,'属性表（单）'!$H$7:$I$11,2,0)*VLOOKUP(F16,'属性表（单）'!$B$4:$D$53,3,0))</f>
        <v>2700</v>
      </c>
      <c r="O16" s="34">
        <f t="shared" si="4"/>
        <v>270</v>
      </c>
      <c r="P16" s="1">
        <f>IF(H16=26,VLOOKUP(G16,'属性表（单核）'!$H$2:$I$251,2,0),IF(H16=59,VLOOKUP(G16,'属性表（单核）'!$C$2:$D$251,2,0),INT(N16/VLOOKUP(H16,'属性表（单）'!$N$4:$O$24,2,0))))</f>
        <v>270</v>
      </c>
      <c r="S16" s="1">
        <f t="shared" si="5"/>
        <v>4750</v>
      </c>
      <c r="T16" s="28">
        <f>VLOOKUP(--F16,经验表!$A$4:$B$53,2,0)*VLOOKUP(--E16,经验表!$W$8:$X$17,2,0)</f>
        <v>4750</v>
      </c>
      <c r="U16" s="1">
        <f t="shared" si="6"/>
        <v>19790</v>
      </c>
      <c r="V16" s="1">
        <f t="shared" si="7"/>
        <v>19790</v>
      </c>
    </row>
    <row r="17" spans="1:25" x14ac:dyDescent="0.35">
      <c r="A17" s="3">
        <v>91100011</v>
      </c>
      <c r="B17" s="3" t="s">
        <v>10</v>
      </c>
      <c r="C17" s="29">
        <f t="shared" si="3"/>
        <v>1</v>
      </c>
      <c r="D17" s="29" t="str">
        <f t="shared" si="0"/>
        <v>1</v>
      </c>
      <c r="E17" s="42" t="str">
        <f t="shared" si="1"/>
        <v>1</v>
      </c>
      <c r="F17" s="1">
        <v>11</v>
      </c>
      <c r="G17" s="28" t="str">
        <f t="shared" si="2"/>
        <v>111</v>
      </c>
      <c r="H17" s="1">
        <v>2</v>
      </c>
      <c r="I17" s="1">
        <v>5660</v>
      </c>
      <c r="L17" s="2">
        <v>5410</v>
      </c>
      <c r="M17" s="2">
        <v>24265</v>
      </c>
      <c r="N17" s="2">
        <f>INT(VLOOKUP(--D17,'属性表（单）'!$H$7:$I$11,2,0)*VLOOKUP(F17,'属性表（单）'!$B$4:$D$53,3,0))</f>
        <v>2850</v>
      </c>
      <c r="O17" s="34">
        <f t="shared" si="4"/>
        <v>285</v>
      </c>
      <c r="P17" s="1">
        <f>IF(H17=26,VLOOKUP(G17,'属性表（单核）'!$H$2:$I$251,2,0),IF(H17=59,VLOOKUP(G17,'属性表（单核）'!$C$2:$D$251,2,0),INT(N17/VLOOKUP(H17,'属性表（单）'!$N$4:$O$24,2,0))))</f>
        <v>285</v>
      </c>
      <c r="S17" s="1">
        <f t="shared" si="5"/>
        <v>5550</v>
      </c>
      <c r="T17" s="28">
        <f>VLOOKUP(--F17,经验表!$A$4:$B$53,2,0)*VLOOKUP(--E17,经验表!$W$8:$X$17,2,0)</f>
        <v>5550</v>
      </c>
      <c r="U17" s="1">
        <f t="shared" si="6"/>
        <v>24540</v>
      </c>
      <c r="V17" s="1">
        <f t="shared" si="7"/>
        <v>24540</v>
      </c>
      <c r="X17" s="1">
        <v>1</v>
      </c>
      <c r="Y17" s="1">
        <v>0</v>
      </c>
    </row>
    <row r="18" spans="1:25" x14ac:dyDescent="0.35">
      <c r="A18" s="3">
        <v>91200011</v>
      </c>
      <c r="B18" s="3" t="s">
        <v>10</v>
      </c>
      <c r="C18" s="29">
        <f t="shared" si="3"/>
        <v>1</v>
      </c>
      <c r="D18" s="29" t="str">
        <f t="shared" si="0"/>
        <v>1</v>
      </c>
      <c r="E18" s="42" t="str">
        <f t="shared" si="1"/>
        <v>1</v>
      </c>
      <c r="F18" s="1">
        <v>12</v>
      </c>
      <c r="G18" s="28" t="str">
        <f t="shared" si="2"/>
        <v>112</v>
      </c>
      <c r="H18" s="1">
        <v>2</v>
      </c>
      <c r="I18" s="1">
        <v>5954</v>
      </c>
      <c r="L18" s="2">
        <v>6246</v>
      </c>
      <c r="M18" s="2">
        <v>29675</v>
      </c>
      <c r="N18" s="2">
        <f>INT(VLOOKUP(--D18,'属性表（单）'!$H$7:$I$11,2,0)*VLOOKUP(F18,'属性表（单）'!$B$4:$D$53,3,0))</f>
        <v>3050</v>
      </c>
      <c r="O18" s="34">
        <f t="shared" si="4"/>
        <v>305</v>
      </c>
      <c r="P18" s="1">
        <f>IF(H18=26,VLOOKUP(G18,'属性表（单核）'!$H$2:$I$251,2,0),IF(H18=59,VLOOKUP(G18,'属性表（单核）'!$C$2:$D$251,2,0),INT(N18/VLOOKUP(H18,'属性表（单）'!$N$4:$O$24,2,0))))</f>
        <v>305</v>
      </c>
      <c r="S18" s="1">
        <f t="shared" si="5"/>
        <v>6350</v>
      </c>
      <c r="T18" s="28">
        <f>VLOOKUP(--F18,经验表!$A$4:$B$53,2,0)*VLOOKUP(--E18,经验表!$W$8:$X$17,2,0)</f>
        <v>6350</v>
      </c>
      <c r="U18" s="1">
        <f t="shared" si="6"/>
        <v>30090</v>
      </c>
      <c r="V18" s="1">
        <f t="shared" si="7"/>
        <v>30090</v>
      </c>
      <c r="X18" s="1">
        <v>2</v>
      </c>
      <c r="Y18" s="1">
        <v>0</v>
      </c>
    </row>
    <row r="19" spans="1:25" x14ac:dyDescent="0.35">
      <c r="A19" s="3">
        <v>91300011</v>
      </c>
      <c r="B19" s="3" t="s">
        <v>10</v>
      </c>
      <c r="C19" s="29">
        <f t="shared" si="3"/>
        <v>1</v>
      </c>
      <c r="D19" s="29" t="str">
        <f t="shared" si="0"/>
        <v>1</v>
      </c>
      <c r="E19" s="42" t="str">
        <f t="shared" si="1"/>
        <v>1</v>
      </c>
      <c r="F19" s="1">
        <v>13</v>
      </c>
      <c r="G19" s="28" t="str">
        <f t="shared" si="2"/>
        <v>113</v>
      </c>
      <c r="H19" s="1">
        <v>2</v>
      </c>
      <c r="I19" s="1">
        <v>6260</v>
      </c>
      <c r="L19" s="2">
        <v>7184</v>
      </c>
      <c r="M19" s="2">
        <v>35921</v>
      </c>
      <c r="N19" s="2">
        <f>INT(VLOOKUP(--D19,'属性表（单）'!$H$7:$I$11,2,0)*VLOOKUP(F19,'属性表（单）'!$B$4:$D$53,3,0))</f>
        <v>3250</v>
      </c>
      <c r="O19" s="34">
        <f t="shared" si="4"/>
        <v>325</v>
      </c>
      <c r="P19" s="1">
        <f>IF(H19=26,VLOOKUP(G19,'属性表（单核）'!$H$2:$I$251,2,0),IF(H19=59,VLOOKUP(G19,'属性表（单核）'!$C$2:$D$251,2,0),INT(N19/VLOOKUP(H19,'属性表（单）'!$N$4:$O$24,2,0))))</f>
        <v>325</v>
      </c>
      <c r="S19" s="1">
        <f t="shared" si="5"/>
        <v>7150</v>
      </c>
      <c r="T19" s="28">
        <f>VLOOKUP(--F19,经验表!$A$4:$B$53,2,0)*VLOOKUP(--E19,经验表!$W$8:$X$17,2,0)</f>
        <v>7150</v>
      </c>
      <c r="U19" s="1">
        <f t="shared" si="6"/>
        <v>36440</v>
      </c>
      <c r="V19" s="1">
        <f t="shared" si="7"/>
        <v>36440</v>
      </c>
      <c r="X19" s="1">
        <v>3</v>
      </c>
      <c r="Y19" s="1">
        <v>75000</v>
      </c>
    </row>
    <row r="20" spans="1:25" x14ac:dyDescent="0.35">
      <c r="A20" s="3">
        <v>91400011</v>
      </c>
      <c r="B20" s="3" t="s">
        <v>10</v>
      </c>
      <c r="C20" s="29">
        <f t="shared" si="3"/>
        <v>1</v>
      </c>
      <c r="D20" s="29" t="str">
        <f t="shared" si="0"/>
        <v>1</v>
      </c>
      <c r="E20" s="42" t="str">
        <f t="shared" si="1"/>
        <v>1</v>
      </c>
      <c r="F20" s="1">
        <v>14</v>
      </c>
      <c r="G20" s="28" t="str">
        <f t="shared" si="2"/>
        <v>114</v>
      </c>
      <c r="H20" s="1">
        <v>2</v>
      </c>
      <c r="I20" s="1">
        <v>6572</v>
      </c>
      <c r="L20" s="2">
        <v>8233</v>
      </c>
      <c r="M20" s="2">
        <v>43105</v>
      </c>
      <c r="N20" s="2">
        <f>INT(VLOOKUP(--D20,'属性表（单）'!$H$7:$I$11,2,0)*VLOOKUP(F20,'属性表（单）'!$B$4:$D$53,3,0))</f>
        <v>3450</v>
      </c>
      <c r="O20" s="34">
        <f t="shared" si="4"/>
        <v>345</v>
      </c>
      <c r="P20" s="1">
        <f>IF(H20=26,VLOOKUP(G20,'属性表（单核）'!$H$2:$I$251,2,0),IF(H20=59,VLOOKUP(G20,'属性表（单核）'!$C$2:$D$251,2,0),INT(N20/VLOOKUP(H20,'属性表（单）'!$N$4:$O$24,2,0))))</f>
        <v>345</v>
      </c>
      <c r="S20" s="1">
        <f t="shared" si="5"/>
        <v>8350</v>
      </c>
      <c r="T20" s="28">
        <f>VLOOKUP(--F20,经验表!$A$4:$B$53,2,0)*VLOOKUP(--E20,经验表!$W$8:$X$17,2,0)</f>
        <v>8350</v>
      </c>
      <c r="U20" s="1">
        <f t="shared" si="6"/>
        <v>43590</v>
      </c>
      <c r="V20" s="1">
        <f t="shared" si="7"/>
        <v>43590</v>
      </c>
      <c r="X20" s="1">
        <v>4</v>
      </c>
      <c r="Y20" s="1">
        <f>INT(价值表!C14)</f>
        <v>94500</v>
      </c>
    </row>
    <row r="21" spans="1:25" x14ac:dyDescent="0.35">
      <c r="A21" s="3">
        <v>91500011</v>
      </c>
      <c r="B21" s="3" t="s">
        <v>10</v>
      </c>
      <c r="C21" s="29">
        <f t="shared" si="3"/>
        <v>1</v>
      </c>
      <c r="D21" s="29" t="str">
        <f t="shared" si="0"/>
        <v>1</v>
      </c>
      <c r="E21" s="42" t="str">
        <f t="shared" si="1"/>
        <v>1</v>
      </c>
      <c r="F21" s="1">
        <v>15</v>
      </c>
      <c r="G21" s="28" t="str">
        <f t="shared" si="2"/>
        <v>115</v>
      </c>
      <c r="H21" s="1">
        <v>2</v>
      </c>
      <c r="I21" s="1">
        <v>6896</v>
      </c>
      <c r="L21" s="2">
        <v>9408</v>
      </c>
      <c r="M21" s="2">
        <v>51338</v>
      </c>
      <c r="N21" s="2">
        <f>INT(VLOOKUP(--D21,'属性表（单）'!$H$7:$I$11,2,0)*VLOOKUP(F21,'属性表（单）'!$B$4:$D$53,3,0))</f>
        <v>3650</v>
      </c>
      <c r="O21" s="34">
        <f t="shared" si="4"/>
        <v>365</v>
      </c>
      <c r="P21" s="1">
        <f>IF(H21=26,VLOOKUP(G21,'属性表（单核）'!$H$2:$I$251,2,0),IF(H21=59,VLOOKUP(G21,'属性表（单核）'!$C$2:$D$251,2,0),INT(N21/VLOOKUP(H21,'属性表（单）'!$N$4:$O$24,2,0))))</f>
        <v>365</v>
      </c>
      <c r="S21" s="1">
        <f t="shared" si="5"/>
        <v>9550</v>
      </c>
      <c r="T21" s="28">
        <f>VLOOKUP(--F21,经验表!$A$4:$B$53,2,0)*VLOOKUP(--E21,经验表!$W$8:$X$17,2,0)</f>
        <v>9550</v>
      </c>
      <c r="U21" s="1">
        <f t="shared" si="6"/>
        <v>51940</v>
      </c>
      <c r="V21" s="1">
        <f t="shared" si="7"/>
        <v>51940</v>
      </c>
      <c r="X21" s="1">
        <v>5</v>
      </c>
      <c r="Y21" s="1">
        <f>INT(价值表!C15)</f>
        <v>283500</v>
      </c>
    </row>
    <row r="22" spans="1:25" x14ac:dyDescent="0.35">
      <c r="A22" s="3">
        <v>91600011</v>
      </c>
      <c r="B22" s="3" t="s">
        <v>10</v>
      </c>
      <c r="C22" s="29">
        <f t="shared" si="3"/>
        <v>1</v>
      </c>
      <c r="D22" s="29" t="str">
        <f t="shared" si="0"/>
        <v>1</v>
      </c>
      <c r="E22" s="42" t="str">
        <f t="shared" si="1"/>
        <v>1</v>
      </c>
      <c r="F22" s="1">
        <v>16</v>
      </c>
      <c r="G22" s="28" t="str">
        <f t="shared" si="2"/>
        <v>116</v>
      </c>
      <c r="H22" s="1">
        <v>2</v>
      </c>
      <c r="I22" s="1">
        <v>7228</v>
      </c>
      <c r="L22" s="2">
        <v>10722</v>
      </c>
      <c r="M22" s="2">
        <v>60746</v>
      </c>
      <c r="N22" s="2">
        <f>INT(VLOOKUP(--D22,'属性表（单）'!$H$7:$I$11,2,0)*VLOOKUP(F22,'属性表（单）'!$B$4:$D$53,3,0))</f>
        <v>3850</v>
      </c>
      <c r="O22" s="34">
        <f t="shared" si="4"/>
        <v>385</v>
      </c>
      <c r="P22" s="1">
        <f>IF(H22=26,VLOOKUP(G22,'属性表（单核）'!$H$2:$I$251,2,0),IF(H22=59,VLOOKUP(G22,'属性表（单核）'!$C$2:$D$251,2,0),INT(N22/VLOOKUP(H22,'属性表（单）'!$N$4:$O$24,2,0))))</f>
        <v>385</v>
      </c>
      <c r="S22" s="1">
        <f t="shared" si="5"/>
        <v>10750</v>
      </c>
      <c r="T22" s="28">
        <f>VLOOKUP(--F22,经验表!$A$4:$B$53,2,0)*VLOOKUP(--E22,经验表!$W$8:$X$17,2,0)</f>
        <v>10750</v>
      </c>
      <c r="U22" s="1">
        <f t="shared" si="6"/>
        <v>61490</v>
      </c>
      <c r="V22" s="1">
        <f t="shared" si="7"/>
        <v>61490</v>
      </c>
    </row>
    <row r="23" spans="1:25" x14ac:dyDescent="0.35">
      <c r="A23" s="3">
        <v>91700011</v>
      </c>
      <c r="B23" s="3" t="s">
        <v>10</v>
      </c>
      <c r="C23" s="29">
        <f t="shared" si="3"/>
        <v>1</v>
      </c>
      <c r="D23" s="29" t="str">
        <f t="shared" si="0"/>
        <v>1</v>
      </c>
      <c r="E23" s="42" t="str">
        <f t="shared" si="1"/>
        <v>1</v>
      </c>
      <c r="F23" s="1">
        <v>17</v>
      </c>
      <c r="G23" s="28" t="str">
        <f t="shared" si="2"/>
        <v>117</v>
      </c>
      <c r="H23" s="1">
        <v>2</v>
      </c>
      <c r="I23" s="1">
        <v>7570</v>
      </c>
      <c r="L23" s="2">
        <v>12192</v>
      </c>
      <c r="M23" s="2">
        <v>71468</v>
      </c>
      <c r="N23" s="2">
        <f>INT(VLOOKUP(--D23,'属性表（单）'!$H$7:$I$11,2,0)*VLOOKUP(F23,'属性表（单）'!$B$4:$D$53,3,0))</f>
        <v>4100</v>
      </c>
      <c r="O23" s="34">
        <f t="shared" si="4"/>
        <v>410</v>
      </c>
      <c r="P23" s="1">
        <f>IF(H23=26,VLOOKUP(G23,'属性表（单核）'!$H$2:$I$251,2,0),IF(H23=59,VLOOKUP(G23,'属性表（单核）'!$C$2:$D$251,2,0),INT(N23/VLOOKUP(H23,'属性表（单）'!$N$4:$O$24,2,0))))</f>
        <v>410</v>
      </c>
      <c r="S23" s="1">
        <f t="shared" si="5"/>
        <v>11950</v>
      </c>
      <c r="T23" s="28">
        <f>VLOOKUP(--F23,经验表!$A$4:$B$53,2,0)*VLOOKUP(--E23,经验表!$W$8:$X$17,2,0)</f>
        <v>11950</v>
      </c>
      <c r="U23" s="1">
        <f t="shared" si="6"/>
        <v>72240</v>
      </c>
      <c r="V23" s="1">
        <f t="shared" si="7"/>
        <v>72240</v>
      </c>
    </row>
    <row r="24" spans="1:25" x14ac:dyDescent="0.35">
      <c r="A24" s="3">
        <v>91800011</v>
      </c>
      <c r="B24" s="3" t="s">
        <v>10</v>
      </c>
      <c r="C24" s="29">
        <f t="shared" si="3"/>
        <v>1</v>
      </c>
      <c r="D24" s="29" t="str">
        <f t="shared" si="0"/>
        <v>1</v>
      </c>
      <c r="E24" s="42" t="str">
        <f t="shared" si="1"/>
        <v>1</v>
      </c>
      <c r="F24" s="1">
        <v>18</v>
      </c>
      <c r="G24" s="28" t="str">
        <f t="shared" si="2"/>
        <v>118</v>
      </c>
      <c r="H24" s="1">
        <v>2</v>
      </c>
      <c r="I24" s="1">
        <v>7924</v>
      </c>
      <c r="L24" s="2">
        <v>13835</v>
      </c>
      <c r="M24" s="2">
        <v>83660</v>
      </c>
      <c r="N24" s="2">
        <f>INT(VLOOKUP(--D24,'属性表（单）'!$H$7:$I$11,2,0)*VLOOKUP(F24,'属性表（单）'!$B$4:$D$53,3,0))</f>
        <v>4350</v>
      </c>
      <c r="O24" s="34">
        <f t="shared" si="4"/>
        <v>435</v>
      </c>
      <c r="P24" s="1">
        <f>IF(H24=26,VLOOKUP(G24,'属性表（单核）'!$H$2:$I$251,2,0),IF(H24=59,VLOOKUP(G24,'属性表（单核）'!$C$2:$D$251,2,0),INT(N24/VLOOKUP(H24,'属性表（单）'!$N$4:$O$24,2,0))))</f>
        <v>435</v>
      </c>
      <c r="S24" s="1">
        <f t="shared" si="5"/>
        <v>13650</v>
      </c>
      <c r="T24" s="28">
        <f>VLOOKUP(--F24,经验表!$A$4:$B$53,2,0)*VLOOKUP(--E24,经验表!$W$8:$X$17,2,0)</f>
        <v>13650</v>
      </c>
      <c r="U24" s="1">
        <f t="shared" si="6"/>
        <v>84190</v>
      </c>
      <c r="V24" s="1">
        <f t="shared" si="7"/>
        <v>84190</v>
      </c>
    </row>
    <row r="25" spans="1:25" x14ac:dyDescent="0.35">
      <c r="A25" s="3">
        <v>91900011</v>
      </c>
      <c r="B25" s="3" t="s">
        <v>10</v>
      </c>
      <c r="C25" s="29">
        <f t="shared" si="3"/>
        <v>1</v>
      </c>
      <c r="D25" s="29" t="str">
        <f t="shared" si="0"/>
        <v>1</v>
      </c>
      <c r="E25" s="42" t="str">
        <f t="shared" si="1"/>
        <v>1</v>
      </c>
      <c r="F25" s="1">
        <v>19</v>
      </c>
      <c r="G25" s="28" t="str">
        <f t="shared" si="2"/>
        <v>119</v>
      </c>
      <c r="H25" s="1">
        <v>2</v>
      </c>
      <c r="I25" s="1">
        <v>8286</v>
      </c>
      <c r="L25" s="2">
        <v>15671</v>
      </c>
      <c r="M25" s="2">
        <v>97495</v>
      </c>
      <c r="N25" s="2">
        <f>INT(VLOOKUP(--D25,'属性表（单）'!$H$7:$I$11,2,0)*VLOOKUP(F25,'属性表（单）'!$B$4:$D$53,3,0))</f>
        <v>4600</v>
      </c>
      <c r="O25" s="34">
        <f t="shared" si="4"/>
        <v>460</v>
      </c>
      <c r="P25" s="1">
        <f>IF(H25=26,VLOOKUP(G25,'属性表（单核）'!$H$2:$I$251,2,0),IF(H25=59,VLOOKUP(G25,'属性表（单核）'!$C$2:$D$251,2,0),INT(N25/VLOOKUP(H25,'属性表（单）'!$N$4:$O$24,2,0))))</f>
        <v>460</v>
      </c>
      <c r="S25" s="1">
        <f t="shared" si="5"/>
        <v>15350</v>
      </c>
      <c r="T25" s="28">
        <f>VLOOKUP(--F25,经验表!$A$4:$B$53,2,0)*VLOOKUP(--E25,经验表!$W$8:$X$17,2,0)</f>
        <v>15350</v>
      </c>
      <c r="U25" s="1">
        <f t="shared" si="6"/>
        <v>97840</v>
      </c>
      <c r="V25" s="1">
        <f t="shared" si="7"/>
        <v>97840</v>
      </c>
    </row>
    <row r="26" spans="1:25" x14ac:dyDescent="0.35">
      <c r="A26" s="3">
        <v>92000011</v>
      </c>
      <c r="B26" s="3" t="s">
        <v>10</v>
      </c>
      <c r="C26" s="29">
        <f t="shared" si="3"/>
        <v>1</v>
      </c>
      <c r="D26" s="29" t="str">
        <f t="shared" si="0"/>
        <v>1</v>
      </c>
      <c r="E26" s="42" t="str">
        <f t="shared" si="1"/>
        <v>1</v>
      </c>
      <c r="F26" s="1">
        <v>20</v>
      </c>
      <c r="G26" s="28" t="str">
        <f t="shared" si="2"/>
        <v>120</v>
      </c>
      <c r="H26" s="1">
        <v>2</v>
      </c>
      <c r="I26" s="1">
        <v>8660</v>
      </c>
      <c r="L26" s="2">
        <v>17721</v>
      </c>
      <c r="M26" s="2">
        <v>113166</v>
      </c>
      <c r="N26" s="2">
        <f>INT(VLOOKUP(--D26,'属性表（单）'!$H$7:$I$11,2,0)*VLOOKUP(F26,'属性表（单）'!$B$4:$D$53,3,0))</f>
        <v>4850</v>
      </c>
      <c r="O26" s="34">
        <f t="shared" si="4"/>
        <v>485</v>
      </c>
      <c r="P26" s="1">
        <f>IF(H26=26,VLOOKUP(G26,'属性表（单核）'!$H$2:$I$251,2,0),IF(H26=59,VLOOKUP(G26,'属性表（单核）'!$C$2:$D$251,2,0),INT(N26/VLOOKUP(H26,'属性表（单）'!$N$4:$O$24,2,0))))</f>
        <v>485</v>
      </c>
      <c r="S26" s="1">
        <f t="shared" si="5"/>
        <v>17050</v>
      </c>
      <c r="T26" s="28">
        <f>VLOOKUP(--F26,经验表!$A$4:$B$53,2,0)*VLOOKUP(--E26,经验表!$W$8:$X$17,2,0)</f>
        <v>17050</v>
      </c>
      <c r="U26" s="1">
        <f t="shared" si="6"/>
        <v>113190</v>
      </c>
      <c r="V26" s="1">
        <f t="shared" si="7"/>
        <v>113190</v>
      </c>
    </row>
    <row r="27" spans="1:25" x14ac:dyDescent="0.35">
      <c r="A27" s="3">
        <v>92100011</v>
      </c>
      <c r="B27" s="3" t="s">
        <v>10</v>
      </c>
      <c r="C27" s="29">
        <f t="shared" si="3"/>
        <v>1</v>
      </c>
      <c r="D27" s="29" t="str">
        <f t="shared" si="0"/>
        <v>1</v>
      </c>
      <c r="E27" s="42" t="str">
        <f t="shared" si="1"/>
        <v>1</v>
      </c>
      <c r="F27" s="1">
        <v>21</v>
      </c>
      <c r="G27" s="28" t="str">
        <f t="shared" si="2"/>
        <v>121</v>
      </c>
      <c r="H27" s="1">
        <v>2</v>
      </c>
      <c r="I27" s="1">
        <v>9046</v>
      </c>
      <c r="L27" s="2">
        <v>20011</v>
      </c>
      <c r="M27" s="2">
        <v>130887</v>
      </c>
      <c r="N27" s="2">
        <f>INT(VLOOKUP(--D27,'属性表（单）'!$H$7:$I$11,2,0)*VLOOKUP(F27,'属性表（单）'!$B$4:$D$53,3,0))</f>
        <v>5100</v>
      </c>
      <c r="O27" s="34">
        <f t="shared" si="4"/>
        <v>510</v>
      </c>
      <c r="P27" s="1">
        <f>IF(H27=26,VLOOKUP(G27,'属性表（单核）'!$H$2:$I$251,2,0),IF(H27=59,VLOOKUP(G27,'属性表（单核）'!$C$2:$D$251,2,0),INT(N27/VLOOKUP(H27,'属性表（单）'!$N$4:$O$24,2,0))))</f>
        <v>510</v>
      </c>
      <c r="S27" s="1">
        <f t="shared" si="5"/>
        <v>18750</v>
      </c>
      <c r="T27" s="28">
        <f>VLOOKUP(--F27,经验表!$A$4:$B$53,2,0)*VLOOKUP(--E27,经验表!$W$8:$X$17,2,0)</f>
        <v>18750</v>
      </c>
      <c r="U27" s="1">
        <f t="shared" si="6"/>
        <v>130240</v>
      </c>
      <c r="V27" s="1">
        <f t="shared" si="7"/>
        <v>130240</v>
      </c>
    </row>
    <row r="28" spans="1:25" x14ac:dyDescent="0.35">
      <c r="A28" s="3">
        <v>92200011</v>
      </c>
      <c r="B28" s="3" t="s">
        <v>10</v>
      </c>
      <c r="C28" s="29">
        <f t="shared" si="3"/>
        <v>1</v>
      </c>
      <c r="D28" s="29" t="str">
        <f t="shared" si="0"/>
        <v>1</v>
      </c>
      <c r="E28" s="42" t="str">
        <f t="shared" si="1"/>
        <v>1</v>
      </c>
      <c r="F28" s="1">
        <v>22</v>
      </c>
      <c r="G28" s="28" t="str">
        <f t="shared" si="2"/>
        <v>122</v>
      </c>
      <c r="H28" s="1">
        <v>2</v>
      </c>
      <c r="I28" s="1">
        <v>9444</v>
      </c>
      <c r="L28" s="2">
        <v>22567</v>
      </c>
      <c r="M28" s="2">
        <v>150898</v>
      </c>
      <c r="N28" s="2">
        <f>INT(VLOOKUP(--D28,'属性表（单）'!$H$7:$I$11,2,0)*VLOOKUP(F28,'属性表（单）'!$B$4:$D$53,3,0))</f>
        <v>5400</v>
      </c>
      <c r="O28" s="34">
        <f t="shared" si="4"/>
        <v>540</v>
      </c>
      <c r="P28" s="1">
        <f>IF(H28=26,VLOOKUP(G28,'属性表（单核）'!$H$2:$I$251,2,0),IF(H28=59,VLOOKUP(G28,'属性表（单核）'!$C$2:$D$251,2,0),INT(N28/VLOOKUP(H28,'属性表（单）'!$N$4:$O$24,2,0))))</f>
        <v>540</v>
      </c>
      <c r="S28" s="1">
        <f t="shared" si="5"/>
        <v>21050</v>
      </c>
      <c r="T28" s="28">
        <f>VLOOKUP(--F28,经验表!$A$4:$B$53,2,0)*VLOOKUP(--E28,经验表!$W$8:$X$17,2,0)</f>
        <v>21050</v>
      </c>
      <c r="U28" s="1">
        <f t="shared" si="6"/>
        <v>148990</v>
      </c>
      <c r="V28" s="1">
        <f t="shared" si="7"/>
        <v>148990</v>
      </c>
    </row>
    <row r="29" spans="1:25" x14ac:dyDescent="0.35">
      <c r="A29" s="3">
        <v>92300011</v>
      </c>
      <c r="B29" s="3" t="s">
        <v>10</v>
      </c>
      <c r="C29" s="29">
        <f t="shared" si="3"/>
        <v>1</v>
      </c>
      <c r="D29" s="29" t="str">
        <f t="shared" si="0"/>
        <v>1</v>
      </c>
      <c r="E29" s="42" t="str">
        <f t="shared" si="1"/>
        <v>1</v>
      </c>
      <c r="F29" s="1">
        <v>23</v>
      </c>
      <c r="G29" s="28" t="str">
        <f t="shared" si="2"/>
        <v>123</v>
      </c>
      <c r="H29" s="1">
        <v>2</v>
      </c>
      <c r="I29" s="1">
        <v>9852</v>
      </c>
      <c r="L29" s="2">
        <v>25419</v>
      </c>
      <c r="M29" s="2">
        <v>173465</v>
      </c>
      <c r="N29" s="2">
        <f>INT(VLOOKUP(--D29,'属性表（单）'!$H$7:$I$11,2,0)*VLOOKUP(F29,'属性表（单）'!$B$4:$D$53,3,0))</f>
        <v>5700</v>
      </c>
      <c r="O29" s="34">
        <f t="shared" si="4"/>
        <v>570</v>
      </c>
      <c r="P29" s="1">
        <f>IF(H29=26,VLOOKUP(G29,'属性表（单核）'!$H$2:$I$251,2,0),IF(H29=59,VLOOKUP(G29,'属性表（单核）'!$C$2:$D$251,2,0),INT(N29/VLOOKUP(H29,'属性表（单）'!$N$4:$O$24,2,0))))</f>
        <v>570</v>
      </c>
      <c r="S29" s="1">
        <f t="shared" si="5"/>
        <v>23350</v>
      </c>
      <c r="T29" s="28">
        <f>VLOOKUP(--F29,经验表!$A$4:$B$53,2,0)*VLOOKUP(--E29,经验表!$W$8:$X$17,2,0)</f>
        <v>23350</v>
      </c>
      <c r="U29" s="1">
        <f t="shared" si="6"/>
        <v>170040</v>
      </c>
      <c r="V29" s="1">
        <f t="shared" si="7"/>
        <v>170040</v>
      </c>
    </row>
    <row r="30" spans="1:25" x14ac:dyDescent="0.35">
      <c r="A30" s="3">
        <v>92400011</v>
      </c>
      <c r="B30" s="3" t="s">
        <v>10</v>
      </c>
      <c r="C30" s="29">
        <f t="shared" si="3"/>
        <v>1</v>
      </c>
      <c r="D30" s="29" t="str">
        <f t="shared" si="0"/>
        <v>1</v>
      </c>
      <c r="E30" s="42" t="str">
        <f t="shared" si="1"/>
        <v>1</v>
      </c>
      <c r="F30" s="1">
        <v>24</v>
      </c>
      <c r="G30" s="28" t="str">
        <f t="shared" si="2"/>
        <v>124</v>
      </c>
      <c r="H30" s="1">
        <v>2</v>
      </c>
      <c r="I30" s="1">
        <v>10274</v>
      </c>
      <c r="L30" s="2">
        <v>28601</v>
      </c>
      <c r="M30" s="2">
        <v>198884</v>
      </c>
      <c r="N30" s="2">
        <f>INT(VLOOKUP(--D30,'属性表（单）'!$H$7:$I$11,2,0)*VLOOKUP(F30,'属性表（单）'!$B$4:$D$53,3,0))</f>
        <v>6000</v>
      </c>
      <c r="O30" s="34">
        <f t="shared" si="4"/>
        <v>600</v>
      </c>
      <c r="P30" s="1">
        <f>IF(H30=26,VLOOKUP(G30,'属性表（单核）'!$H$2:$I$251,2,0),IF(H30=59,VLOOKUP(G30,'属性表（单核）'!$C$2:$D$251,2,0),INT(N30/VLOOKUP(H30,'属性表（单）'!$N$4:$O$24,2,0))))</f>
        <v>600</v>
      </c>
      <c r="S30" s="1">
        <f t="shared" si="5"/>
        <v>25650</v>
      </c>
      <c r="T30" s="28">
        <f>VLOOKUP(--F30,经验表!$A$4:$B$53,2,0)*VLOOKUP(--E30,经验表!$W$8:$X$17,2,0)</f>
        <v>25650</v>
      </c>
      <c r="U30" s="1">
        <f t="shared" si="6"/>
        <v>193390</v>
      </c>
      <c r="V30" s="1">
        <f t="shared" si="7"/>
        <v>193390</v>
      </c>
    </row>
    <row r="31" spans="1:25" x14ac:dyDescent="0.35">
      <c r="A31" s="3">
        <v>92500011</v>
      </c>
      <c r="B31" s="3" t="s">
        <v>10</v>
      </c>
      <c r="C31" s="29">
        <f t="shared" si="3"/>
        <v>1</v>
      </c>
      <c r="D31" s="29" t="str">
        <f t="shared" si="0"/>
        <v>1</v>
      </c>
      <c r="E31" s="42" t="str">
        <f t="shared" si="1"/>
        <v>1</v>
      </c>
      <c r="F31" s="1">
        <v>25</v>
      </c>
      <c r="G31" s="28" t="str">
        <f t="shared" si="2"/>
        <v>125</v>
      </c>
      <c r="H31" s="1">
        <v>2</v>
      </c>
      <c r="I31" s="1">
        <v>10708</v>
      </c>
      <c r="L31" s="2">
        <v>32151</v>
      </c>
      <c r="M31" s="2">
        <v>227485</v>
      </c>
      <c r="N31" s="2">
        <f>INT(VLOOKUP(--D31,'属性表（单）'!$H$7:$I$11,2,0)*VLOOKUP(F31,'属性表（单）'!$B$4:$D$53,3,0))</f>
        <v>6300</v>
      </c>
      <c r="O31" s="34">
        <f t="shared" si="4"/>
        <v>630</v>
      </c>
      <c r="P31" s="1">
        <f>IF(H31=26,VLOOKUP(G31,'属性表（单核）'!$H$2:$I$251,2,0),IF(H31=59,VLOOKUP(G31,'属性表（单核）'!$C$2:$D$251,2,0),INT(N31/VLOOKUP(H31,'属性表（单）'!$N$4:$O$24,2,0))))</f>
        <v>630</v>
      </c>
      <c r="S31" s="1">
        <f t="shared" si="5"/>
        <v>27950</v>
      </c>
      <c r="T31" s="28">
        <f>VLOOKUP(--F31,经验表!$A$4:$B$53,2,0)*VLOOKUP(--E31,经验表!$W$8:$X$17,2,0)</f>
        <v>27950</v>
      </c>
      <c r="U31" s="1">
        <f t="shared" si="6"/>
        <v>219040</v>
      </c>
      <c r="V31" s="1">
        <f t="shared" si="7"/>
        <v>219040</v>
      </c>
    </row>
    <row r="32" spans="1:25" x14ac:dyDescent="0.35">
      <c r="A32" s="3">
        <v>92600011</v>
      </c>
      <c r="B32" s="3" t="s">
        <v>10</v>
      </c>
      <c r="C32" s="29">
        <f t="shared" si="3"/>
        <v>1</v>
      </c>
      <c r="D32" s="29" t="str">
        <f t="shared" si="0"/>
        <v>1</v>
      </c>
      <c r="E32" s="42" t="str">
        <f t="shared" si="1"/>
        <v>1</v>
      </c>
      <c r="F32" s="1">
        <v>26</v>
      </c>
      <c r="G32" s="28" t="str">
        <f t="shared" si="2"/>
        <v>126</v>
      </c>
      <c r="H32" s="1">
        <v>2</v>
      </c>
      <c r="I32" s="1">
        <v>11154</v>
      </c>
      <c r="L32" s="2">
        <v>36110</v>
      </c>
      <c r="M32" s="2">
        <v>259636</v>
      </c>
      <c r="N32" s="2">
        <f>INT(VLOOKUP(--D32,'属性表（单）'!$H$7:$I$11,2,0)*VLOOKUP(F32,'属性表（单）'!$B$4:$D$53,3,0))</f>
        <v>6600</v>
      </c>
      <c r="O32" s="34">
        <f t="shared" si="4"/>
        <v>660</v>
      </c>
      <c r="P32" s="1">
        <f>IF(H32=26,VLOOKUP(G32,'属性表（单核）'!$H$2:$I$251,2,0),IF(H32=59,VLOOKUP(G32,'属性表（单核）'!$C$2:$D$251,2,0),INT(N32/VLOOKUP(H32,'属性表（单）'!$N$4:$O$24,2,0))))</f>
        <v>660</v>
      </c>
      <c r="S32" s="1">
        <f t="shared" si="5"/>
        <v>30950</v>
      </c>
      <c r="T32" s="28">
        <f>VLOOKUP(--F32,经验表!$A$4:$B$53,2,0)*VLOOKUP(--E32,经验表!$W$8:$X$17,2,0)</f>
        <v>30950</v>
      </c>
      <c r="U32" s="1">
        <f t="shared" si="6"/>
        <v>246990</v>
      </c>
      <c r="V32" s="1">
        <f t="shared" si="7"/>
        <v>246990</v>
      </c>
    </row>
    <row r="33" spans="1:22" x14ac:dyDescent="0.35">
      <c r="A33" s="3">
        <v>92700011</v>
      </c>
      <c r="B33" s="3" t="s">
        <v>10</v>
      </c>
      <c r="C33" s="29">
        <f t="shared" si="3"/>
        <v>1</v>
      </c>
      <c r="D33" s="29" t="str">
        <f t="shared" si="0"/>
        <v>1</v>
      </c>
      <c r="E33" s="42" t="str">
        <f t="shared" si="1"/>
        <v>1</v>
      </c>
      <c r="F33" s="1">
        <v>27</v>
      </c>
      <c r="G33" s="28" t="str">
        <f t="shared" si="2"/>
        <v>127</v>
      </c>
      <c r="H33" s="1">
        <v>2</v>
      </c>
      <c r="I33" s="1">
        <v>11614</v>
      </c>
      <c r="L33" s="2">
        <v>40525</v>
      </c>
      <c r="M33" s="2">
        <v>295746</v>
      </c>
      <c r="N33" s="2">
        <f>INT(VLOOKUP(--D33,'属性表（单）'!$H$7:$I$11,2,0)*VLOOKUP(F33,'属性表（单）'!$B$4:$D$53,3,0))</f>
        <v>6950</v>
      </c>
      <c r="O33" s="34">
        <f t="shared" si="4"/>
        <v>695</v>
      </c>
      <c r="P33" s="1">
        <f>IF(H33=26,VLOOKUP(G33,'属性表（单核）'!$H$2:$I$251,2,0),IF(H33=59,VLOOKUP(G33,'属性表（单核）'!$C$2:$D$251,2,0),INT(N33/VLOOKUP(H33,'属性表（单）'!$N$4:$O$24,2,0))))</f>
        <v>695</v>
      </c>
      <c r="S33" s="1">
        <f t="shared" si="5"/>
        <v>33950</v>
      </c>
      <c r="T33" s="28">
        <f>VLOOKUP(--F33,经验表!$A$4:$B$53,2,0)*VLOOKUP(--E33,经验表!$W$8:$X$17,2,0)</f>
        <v>33950</v>
      </c>
      <c r="U33" s="1">
        <f t="shared" si="6"/>
        <v>277940</v>
      </c>
      <c r="V33" s="1">
        <f t="shared" si="7"/>
        <v>277940</v>
      </c>
    </row>
    <row r="34" spans="1:22" x14ac:dyDescent="0.35">
      <c r="A34" s="3">
        <v>92800011</v>
      </c>
      <c r="B34" s="3" t="s">
        <v>10</v>
      </c>
      <c r="C34" s="29">
        <f t="shared" si="3"/>
        <v>1</v>
      </c>
      <c r="D34" s="29" t="str">
        <f t="shared" si="0"/>
        <v>1</v>
      </c>
      <c r="E34" s="42" t="str">
        <f t="shared" si="1"/>
        <v>1</v>
      </c>
      <c r="F34" s="1">
        <v>28</v>
      </c>
      <c r="G34" s="28" t="str">
        <f t="shared" si="2"/>
        <v>128</v>
      </c>
      <c r="H34" s="1">
        <v>2</v>
      </c>
      <c r="I34" s="1">
        <v>12088</v>
      </c>
      <c r="L34" s="2">
        <v>45446</v>
      </c>
      <c r="M34" s="2">
        <v>336271</v>
      </c>
      <c r="N34" s="2">
        <f>INT(VLOOKUP(--D34,'属性表（单）'!$H$7:$I$11,2,0)*VLOOKUP(F34,'属性表（单）'!$B$4:$D$53,3,0))</f>
        <v>7300</v>
      </c>
      <c r="O34" s="34">
        <f t="shared" si="4"/>
        <v>730</v>
      </c>
      <c r="P34" s="1">
        <f>IF(H34=26,VLOOKUP(G34,'属性表（单核）'!$H$2:$I$251,2,0),IF(H34=59,VLOOKUP(G34,'属性表（单核）'!$C$2:$D$251,2,0),INT(N34/VLOOKUP(H34,'属性表（单）'!$N$4:$O$24,2,0))))</f>
        <v>730</v>
      </c>
      <c r="S34" s="1">
        <f t="shared" si="5"/>
        <v>36950</v>
      </c>
      <c r="T34" s="28">
        <f>VLOOKUP(--F34,经验表!$A$4:$B$53,2,0)*VLOOKUP(--E34,经验表!$W$8:$X$17,2,0)</f>
        <v>36950</v>
      </c>
      <c r="U34" s="1">
        <f t="shared" si="6"/>
        <v>311890</v>
      </c>
      <c r="V34" s="1">
        <f t="shared" si="7"/>
        <v>311890</v>
      </c>
    </row>
    <row r="35" spans="1:22" x14ac:dyDescent="0.35">
      <c r="A35" s="3">
        <v>92900011</v>
      </c>
      <c r="B35" s="3" t="s">
        <v>10</v>
      </c>
      <c r="C35" s="29">
        <f t="shared" si="3"/>
        <v>1</v>
      </c>
      <c r="D35" s="29" t="str">
        <f t="shared" si="0"/>
        <v>1</v>
      </c>
      <c r="E35" s="42" t="str">
        <f t="shared" si="1"/>
        <v>1</v>
      </c>
      <c r="F35" s="1">
        <v>29</v>
      </c>
      <c r="G35" s="28" t="str">
        <f t="shared" si="2"/>
        <v>129</v>
      </c>
      <c r="H35" s="1">
        <v>2</v>
      </c>
      <c r="I35" s="1">
        <v>12576</v>
      </c>
      <c r="L35" s="2">
        <v>50931</v>
      </c>
      <c r="M35" s="2">
        <v>381717</v>
      </c>
      <c r="N35" s="2">
        <f>INT(VLOOKUP(--D35,'属性表（单）'!$H$7:$I$11,2,0)*VLOOKUP(F35,'属性表（单）'!$B$4:$D$53,3,0))</f>
        <v>7650</v>
      </c>
      <c r="O35" s="34">
        <f t="shared" si="4"/>
        <v>765</v>
      </c>
      <c r="P35" s="1">
        <f>IF(H35=26,VLOOKUP(G35,'属性表（单核）'!$H$2:$I$251,2,0),IF(H35=59,VLOOKUP(G35,'属性表（单核）'!$C$2:$D$251,2,0),INT(N35/VLOOKUP(H35,'属性表（单）'!$N$4:$O$24,2,0))))</f>
        <v>765</v>
      </c>
      <c r="S35" s="1">
        <f t="shared" si="5"/>
        <v>39950</v>
      </c>
      <c r="T35" s="28">
        <f>VLOOKUP(--F35,经验表!$A$4:$B$53,2,0)*VLOOKUP(--E35,经验表!$W$8:$X$17,2,0)</f>
        <v>39950</v>
      </c>
      <c r="U35" s="1">
        <f t="shared" si="6"/>
        <v>348840</v>
      </c>
      <c r="V35" s="1">
        <f t="shared" si="7"/>
        <v>348840</v>
      </c>
    </row>
    <row r="36" spans="1:22" x14ac:dyDescent="0.35">
      <c r="A36" s="3">
        <v>93000011</v>
      </c>
      <c r="B36" s="3" t="s">
        <v>10</v>
      </c>
      <c r="C36" s="29">
        <f t="shared" si="3"/>
        <v>1</v>
      </c>
      <c r="D36" s="29" t="str">
        <f t="shared" si="0"/>
        <v>1</v>
      </c>
      <c r="E36" s="42" t="str">
        <f t="shared" si="1"/>
        <v>1</v>
      </c>
      <c r="F36" s="1">
        <v>30</v>
      </c>
      <c r="G36" s="28" t="str">
        <f t="shared" si="2"/>
        <v>130</v>
      </c>
      <c r="H36" s="1">
        <v>2</v>
      </c>
      <c r="I36" s="1">
        <v>13080</v>
      </c>
      <c r="L36" s="2">
        <v>57045</v>
      </c>
      <c r="M36" s="2">
        <v>432648</v>
      </c>
      <c r="N36" s="2">
        <f>INT(VLOOKUP(--D36,'属性表（单）'!$H$7:$I$11,2,0)*VLOOKUP(F36,'属性表（单）'!$B$4:$D$53,3,0))</f>
        <v>8000</v>
      </c>
      <c r="O36" s="34">
        <f t="shared" si="4"/>
        <v>800</v>
      </c>
      <c r="P36" s="1">
        <f>IF(H36=26,VLOOKUP(G36,'属性表（单核）'!$H$2:$I$251,2,0),IF(H36=59,VLOOKUP(G36,'属性表（单核）'!$C$2:$D$251,2,0),INT(N36/VLOOKUP(H36,'属性表（单）'!$N$4:$O$24,2,0))))</f>
        <v>800</v>
      </c>
      <c r="S36" s="1">
        <f t="shared" si="5"/>
        <v>43750</v>
      </c>
      <c r="T36" s="28">
        <f>VLOOKUP(--F36,经验表!$A$4:$B$53,2,0)*VLOOKUP(--E36,经验表!$W$8:$X$17,2,0)</f>
        <v>43750</v>
      </c>
      <c r="U36" s="1">
        <f t="shared" si="6"/>
        <v>388790</v>
      </c>
      <c r="V36" s="1">
        <f t="shared" si="7"/>
        <v>388790</v>
      </c>
    </row>
    <row r="37" spans="1:22" x14ac:dyDescent="0.35">
      <c r="A37" s="3">
        <v>93100011</v>
      </c>
      <c r="B37" s="3" t="s">
        <v>10</v>
      </c>
      <c r="C37" s="29">
        <f t="shared" si="3"/>
        <v>1</v>
      </c>
      <c r="D37" s="29" t="str">
        <f t="shared" si="0"/>
        <v>1</v>
      </c>
      <c r="E37" s="42" t="str">
        <f t="shared" si="1"/>
        <v>1</v>
      </c>
      <c r="F37" s="1">
        <v>31</v>
      </c>
      <c r="G37" s="28" t="str">
        <f t="shared" si="2"/>
        <v>131</v>
      </c>
      <c r="H37" s="1">
        <v>2</v>
      </c>
      <c r="I37" s="1">
        <v>13598</v>
      </c>
      <c r="L37" s="2">
        <v>63857</v>
      </c>
      <c r="M37" s="2">
        <v>489693</v>
      </c>
      <c r="N37" s="2">
        <f>INT(VLOOKUP(--D37,'属性表（单）'!$H$7:$I$11,2,0)*VLOOKUP(F37,'属性表（单）'!$B$4:$D$53,3,0))</f>
        <v>8350</v>
      </c>
      <c r="O37" s="34">
        <f t="shared" si="4"/>
        <v>835</v>
      </c>
      <c r="P37" s="1">
        <f>IF(H37=26,VLOOKUP(G37,'属性表（单核）'!$H$2:$I$251,2,0),IF(H37=59,VLOOKUP(G37,'属性表（单核）'!$C$2:$D$251,2,0),INT(N37/VLOOKUP(H37,'属性表（单）'!$N$4:$O$24,2,0))))</f>
        <v>835</v>
      </c>
      <c r="S37" s="1">
        <f t="shared" si="5"/>
        <v>47550</v>
      </c>
      <c r="T37" s="28">
        <f>VLOOKUP(--F37,经验表!$A$4:$B$53,2,0)*VLOOKUP(--E37,经验表!$W$8:$X$17,2,0)</f>
        <v>47550</v>
      </c>
      <c r="U37" s="1">
        <f t="shared" si="6"/>
        <v>432540</v>
      </c>
      <c r="V37" s="1">
        <f t="shared" si="7"/>
        <v>432540</v>
      </c>
    </row>
    <row r="38" spans="1:22" x14ac:dyDescent="0.35">
      <c r="A38" s="3">
        <v>93200011</v>
      </c>
      <c r="B38" s="3" t="s">
        <v>10</v>
      </c>
      <c r="C38" s="29">
        <f t="shared" si="3"/>
        <v>1</v>
      </c>
      <c r="D38" s="29" t="str">
        <f t="shared" si="0"/>
        <v>1</v>
      </c>
      <c r="E38" s="42" t="str">
        <f t="shared" si="1"/>
        <v>1</v>
      </c>
      <c r="F38" s="1">
        <v>32</v>
      </c>
      <c r="G38" s="28" t="str">
        <f t="shared" si="2"/>
        <v>132</v>
      </c>
      <c r="H38" s="1">
        <v>2</v>
      </c>
      <c r="I38" s="1">
        <v>14132</v>
      </c>
      <c r="L38" s="2">
        <v>71446</v>
      </c>
      <c r="M38" s="2">
        <v>553550</v>
      </c>
      <c r="N38" s="2">
        <f>INT(VLOOKUP(--D38,'属性表（单）'!$H$7:$I$11,2,0)*VLOOKUP(F38,'属性表（单）'!$B$4:$D$53,3,0))</f>
        <v>8750</v>
      </c>
      <c r="O38" s="34">
        <f t="shared" si="4"/>
        <v>875</v>
      </c>
      <c r="P38" s="1">
        <f>IF(H38=26,VLOOKUP(G38,'属性表（单核）'!$H$2:$I$251,2,0),IF(H38=59,VLOOKUP(G38,'属性表（单核）'!$C$2:$D$251,2,0),INT(N38/VLOOKUP(H38,'属性表（单）'!$N$4:$O$24,2,0))))</f>
        <v>875</v>
      </c>
      <c r="S38" s="1">
        <f t="shared" si="5"/>
        <v>51350</v>
      </c>
      <c r="T38" s="28">
        <f>VLOOKUP(--F38,经验表!$A$4:$B$53,2,0)*VLOOKUP(--E38,经验表!$W$8:$X$17,2,0)</f>
        <v>51350</v>
      </c>
      <c r="U38" s="1">
        <f t="shared" si="6"/>
        <v>480090</v>
      </c>
      <c r="V38" s="1">
        <f t="shared" si="7"/>
        <v>480090</v>
      </c>
    </row>
    <row r="39" spans="1:22" x14ac:dyDescent="0.35">
      <c r="A39" s="3">
        <v>93300011</v>
      </c>
      <c r="B39" s="3" t="s">
        <v>10</v>
      </c>
      <c r="C39" s="29">
        <f t="shared" si="3"/>
        <v>1</v>
      </c>
      <c r="D39" s="29" t="str">
        <f t="shared" si="0"/>
        <v>1</v>
      </c>
      <c r="E39" s="42" t="str">
        <f t="shared" si="1"/>
        <v>1</v>
      </c>
      <c r="F39" s="1">
        <v>33</v>
      </c>
      <c r="G39" s="28" t="str">
        <f t="shared" si="2"/>
        <v>133</v>
      </c>
      <c r="H39" s="1">
        <v>2</v>
      </c>
      <c r="I39" s="1">
        <v>14680</v>
      </c>
      <c r="L39" s="2">
        <v>79901</v>
      </c>
      <c r="M39" s="2">
        <v>624996</v>
      </c>
      <c r="N39" s="2">
        <f>INT(VLOOKUP(--D39,'属性表（单）'!$H$7:$I$11,2,0)*VLOOKUP(F39,'属性表（单）'!$B$4:$D$53,3,0))</f>
        <v>9150</v>
      </c>
      <c r="O39" s="34">
        <f t="shared" si="4"/>
        <v>915</v>
      </c>
      <c r="P39" s="1">
        <f>IF(H39=26,VLOOKUP(G39,'属性表（单核）'!$H$2:$I$251,2,0),IF(H39=59,VLOOKUP(G39,'属性表（单核）'!$C$2:$D$251,2,0),INT(N39/VLOOKUP(H39,'属性表（单）'!$N$4:$O$24,2,0))))</f>
        <v>915</v>
      </c>
      <c r="S39" s="1">
        <f t="shared" si="5"/>
        <v>55150</v>
      </c>
      <c r="T39" s="28">
        <f>VLOOKUP(--F39,经验表!$A$4:$B$53,2,0)*VLOOKUP(--E39,经验表!$W$8:$X$17,2,0)</f>
        <v>55150</v>
      </c>
      <c r="U39" s="1">
        <f t="shared" si="6"/>
        <v>531440</v>
      </c>
      <c r="V39" s="1">
        <f t="shared" si="7"/>
        <v>531440</v>
      </c>
    </row>
    <row r="40" spans="1:22" x14ac:dyDescent="0.35">
      <c r="A40" s="3">
        <v>93400011</v>
      </c>
      <c r="B40" s="3" t="s">
        <v>10</v>
      </c>
      <c r="C40" s="29">
        <f t="shared" si="3"/>
        <v>1</v>
      </c>
      <c r="D40" s="29" t="str">
        <f t="shared" si="0"/>
        <v>1</v>
      </c>
      <c r="E40" s="42" t="str">
        <f t="shared" si="1"/>
        <v>1</v>
      </c>
      <c r="F40" s="1">
        <v>34</v>
      </c>
      <c r="G40" s="28" t="str">
        <f t="shared" si="2"/>
        <v>134</v>
      </c>
      <c r="H40" s="1">
        <v>2</v>
      </c>
      <c r="I40" s="1">
        <v>15246</v>
      </c>
      <c r="L40" s="2">
        <v>89319</v>
      </c>
      <c r="M40" s="2">
        <v>704897</v>
      </c>
      <c r="N40" s="2">
        <f>INT(VLOOKUP(--D40,'属性表（单）'!$H$7:$I$11,2,0)*VLOOKUP(F40,'属性表（单）'!$B$4:$D$53,3,0))</f>
        <v>9550</v>
      </c>
      <c r="O40" s="34">
        <f t="shared" si="4"/>
        <v>955</v>
      </c>
      <c r="P40" s="1">
        <f>IF(H40=26,VLOOKUP(G40,'属性表（单核）'!$H$2:$I$251,2,0),IF(H40=59,VLOOKUP(G40,'属性表（单核）'!$C$2:$D$251,2,0),INT(N40/VLOOKUP(H40,'属性表（单）'!$N$4:$O$24,2,0))))</f>
        <v>955</v>
      </c>
      <c r="S40" s="1">
        <f t="shared" si="5"/>
        <v>59850</v>
      </c>
      <c r="T40" s="28">
        <f>VLOOKUP(--F40,经验表!$A$4:$B$53,2,0)*VLOOKUP(--E40,经验表!$W$8:$X$17,2,0)</f>
        <v>59850</v>
      </c>
      <c r="U40" s="1">
        <f t="shared" si="6"/>
        <v>586590</v>
      </c>
      <c r="V40" s="1">
        <f t="shared" si="7"/>
        <v>586590</v>
      </c>
    </row>
    <row r="41" spans="1:22" x14ac:dyDescent="0.35">
      <c r="A41" s="3">
        <v>93500011</v>
      </c>
      <c r="B41" s="3" t="s">
        <v>10</v>
      </c>
      <c r="C41" s="29">
        <f t="shared" si="3"/>
        <v>1</v>
      </c>
      <c r="D41" s="29" t="str">
        <f t="shared" si="0"/>
        <v>1</v>
      </c>
      <c r="E41" s="42" t="str">
        <f t="shared" si="1"/>
        <v>1</v>
      </c>
      <c r="F41" s="1">
        <v>35</v>
      </c>
      <c r="G41" s="28" t="str">
        <f t="shared" si="2"/>
        <v>135</v>
      </c>
      <c r="H41" s="1">
        <v>2</v>
      </c>
      <c r="I41" s="1">
        <v>15830</v>
      </c>
      <c r="L41" s="2">
        <v>99809</v>
      </c>
      <c r="M41" s="2">
        <v>794216</v>
      </c>
      <c r="N41" s="2">
        <f>INT(VLOOKUP(--D41,'属性表（单）'!$H$7:$I$11,2,0)*VLOOKUP(F41,'属性表（单）'!$B$4:$D$53,3,0))</f>
        <v>9950</v>
      </c>
      <c r="O41" s="34">
        <f t="shared" si="4"/>
        <v>995</v>
      </c>
      <c r="P41" s="1">
        <f>IF(H41=26,VLOOKUP(G41,'属性表（单核）'!$H$2:$I$251,2,0),IF(H41=59,VLOOKUP(G41,'属性表（单核）'!$C$2:$D$251,2,0),INT(N41/VLOOKUP(H41,'属性表（单）'!$N$4:$O$24,2,0))))</f>
        <v>995</v>
      </c>
      <c r="S41" s="1">
        <f t="shared" si="5"/>
        <v>64550</v>
      </c>
      <c r="T41" s="28">
        <f>VLOOKUP(--F41,经验表!$A$4:$B$53,2,0)*VLOOKUP(--E41,经验表!$W$8:$X$17,2,0)</f>
        <v>64550</v>
      </c>
      <c r="U41" s="1">
        <f t="shared" si="6"/>
        <v>646440</v>
      </c>
      <c r="V41" s="1">
        <f t="shared" si="7"/>
        <v>646440</v>
      </c>
    </row>
    <row r="42" spans="1:22" x14ac:dyDescent="0.35">
      <c r="A42" s="3">
        <v>93600011</v>
      </c>
      <c r="B42" s="3" t="s">
        <v>10</v>
      </c>
      <c r="C42" s="29">
        <f t="shared" si="3"/>
        <v>1</v>
      </c>
      <c r="D42" s="29" t="str">
        <f t="shared" si="0"/>
        <v>1</v>
      </c>
      <c r="E42" s="42" t="str">
        <f t="shared" si="1"/>
        <v>1</v>
      </c>
      <c r="F42" s="1">
        <v>36</v>
      </c>
      <c r="G42" s="28" t="str">
        <f t="shared" si="2"/>
        <v>136</v>
      </c>
      <c r="H42" s="1">
        <v>2</v>
      </c>
      <c r="I42" s="1">
        <v>16430</v>
      </c>
      <c r="L42" s="2">
        <v>111492</v>
      </c>
      <c r="M42" s="2">
        <v>894025</v>
      </c>
      <c r="N42" s="2">
        <f>INT(VLOOKUP(--D42,'属性表（单）'!$H$7:$I$11,2,0)*VLOOKUP(F42,'属性表（单）'!$B$4:$D$53,3,0))</f>
        <v>10350</v>
      </c>
      <c r="O42" s="34">
        <f t="shared" si="4"/>
        <v>1035</v>
      </c>
      <c r="P42" s="1">
        <f>IF(H42=26,VLOOKUP(G42,'属性表（单核）'!$H$2:$I$251,2,0),IF(H42=59,VLOOKUP(G42,'属性表（单核）'!$C$2:$D$251,2,0),INT(N42/VLOOKUP(H42,'属性表（单）'!$N$4:$O$24,2,0))))</f>
        <v>1035</v>
      </c>
      <c r="S42" s="1">
        <f t="shared" si="5"/>
        <v>69250</v>
      </c>
      <c r="T42" s="28">
        <f>VLOOKUP(--F42,经验表!$A$4:$B$53,2,0)*VLOOKUP(--E42,经验表!$W$8:$X$17,2,0)</f>
        <v>69250</v>
      </c>
      <c r="U42" s="1">
        <f t="shared" si="6"/>
        <v>710990</v>
      </c>
      <c r="V42" s="1">
        <f t="shared" si="7"/>
        <v>710990</v>
      </c>
    </row>
    <row r="43" spans="1:22" x14ac:dyDescent="0.35">
      <c r="A43" s="3">
        <v>93700011</v>
      </c>
      <c r="B43" s="3" t="s">
        <v>10</v>
      </c>
      <c r="C43" s="29">
        <f t="shared" si="3"/>
        <v>1</v>
      </c>
      <c r="D43" s="29" t="str">
        <f t="shared" si="0"/>
        <v>1</v>
      </c>
      <c r="E43" s="42" t="str">
        <f t="shared" si="1"/>
        <v>1</v>
      </c>
      <c r="F43" s="1">
        <v>37</v>
      </c>
      <c r="G43" s="28" t="str">
        <f t="shared" si="2"/>
        <v>137</v>
      </c>
      <c r="H43" s="1">
        <v>2</v>
      </c>
      <c r="I43" s="1">
        <v>17048</v>
      </c>
      <c r="L43" s="2">
        <v>124501</v>
      </c>
      <c r="M43" s="2">
        <v>1005517</v>
      </c>
      <c r="N43" s="2">
        <f>INT(VLOOKUP(--D43,'属性表（单）'!$H$7:$I$11,2,0)*VLOOKUP(F43,'属性表（单）'!$B$4:$D$53,3,0))</f>
        <v>10800</v>
      </c>
      <c r="O43" s="34">
        <f t="shared" si="4"/>
        <v>1080</v>
      </c>
      <c r="P43" s="1">
        <f>IF(H43=26,VLOOKUP(G43,'属性表（单核）'!$H$2:$I$251,2,0),IF(H43=59,VLOOKUP(G43,'属性表（单核）'!$C$2:$D$251,2,0),INT(N43/VLOOKUP(H43,'属性表（单）'!$N$4:$O$24,2,0))))</f>
        <v>1080</v>
      </c>
      <c r="S43" s="1">
        <f t="shared" si="5"/>
        <v>73950</v>
      </c>
      <c r="T43" s="28">
        <f>VLOOKUP(--F43,经验表!$A$4:$B$53,2,0)*VLOOKUP(--E43,经验表!$W$8:$X$17,2,0)</f>
        <v>73950</v>
      </c>
      <c r="U43" s="1">
        <f t="shared" si="6"/>
        <v>780240</v>
      </c>
      <c r="V43" s="1">
        <f t="shared" si="7"/>
        <v>780240</v>
      </c>
    </row>
    <row r="44" spans="1:22" x14ac:dyDescent="0.35">
      <c r="A44" s="3">
        <v>93800011</v>
      </c>
      <c r="B44" s="3" t="s">
        <v>10</v>
      </c>
      <c r="C44" s="29">
        <f t="shared" si="3"/>
        <v>1</v>
      </c>
      <c r="D44" s="29" t="str">
        <f t="shared" si="0"/>
        <v>1</v>
      </c>
      <c r="E44" s="42" t="str">
        <f t="shared" si="1"/>
        <v>1</v>
      </c>
      <c r="F44" s="1">
        <v>38</v>
      </c>
      <c r="G44" s="28" t="str">
        <f t="shared" si="2"/>
        <v>138</v>
      </c>
      <c r="H44" s="1">
        <v>2</v>
      </c>
      <c r="I44" s="1">
        <v>17686</v>
      </c>
      <c r="L44" s="2">
        <v>138988</v>
      </c>
      <c r="M44" s="2">
        <v>1130018</v>
      </c>
      <c r="N44" s="2">
        <f>INT(VLOOKUP(--D44,'属性表（单）'!$H$7:$I$11,2,0)*VLOOKUP(F44,'属性表（单）'!$B$4:$D$53,3,0))</f>
        <v>11250</v>
      </c>
      <c r="O44" s="34">
        <f t="shared" si="4"/>
        <v>1125</v>
      </c>
      <c r="P44" s="1">
        <f>IF(H44=26,VLOOKUP(G44,'属性表（单核）'!$H$2:$I$251,2,0),IF(H44=59,VLOOKUP(G44,'属性表（单核）'!$C$2:$D$251,2,0),INT(N44/VLOOKUP(H44,'属性表（单）'!$N$4:$O$24,2,0))))</f>
        <v>1125</v>
      </c>
      <c r="S44" s="1">
        <f t="shared" si="5"/>
        <v>79650</v>
      </c>
      <c r="T44" s="28">
        <f>VLOOKUP(--F44,经验表!$A$4:$B$53,2,0)*VLOOKUP(--E44,经验表!$W$8:$X$17,2,0)</f>
        <v>79650</v>
      </c>
      <c r="U44" s="1">
        <f t="shared" si="6"/>
        <v>854190</v>
      </c>
      <c r="V44" s="1">
        <f t="shared" si="7"/>
        <v>854190</v>
      </c>
    </row>
    <row r="45" spans="1:22" x14ac:dyDescent="0.35">
      <c r="A45" s="3">
        <v>93900011</v>
      </c>
      <c r="B45" s="3" t="s">
        <v>10</v>
      </c>
      <c r="C45" s="29">
        <f t="shared" si="3"/>
        <v>1</v>
      </c>
      <c r="D45" s="29" t="str">
        <f t="shared" si="0"/>
        <v>1</v>
      </c>
      <c r="E45" s="42" t="str">
        <f t="shared" si="1"/>
        <v>1</v>
      </c>
      <c r="F45" s="1">
        <v>39</v>
      </c>
      <c r="G45" s="28" t="str">
        <f t="shared" si="2"/>
        <v>139</v>
      </c>
      <c r="H45" s="1">
        <v>2</v>
      </c>
      <c r="I45" s="1">
        <v>18342</v>
      </c>
      <c r="L45" s="2">
        <v>155117</v>
      </c>
      <c r="M45" s="2">
        <v>1269006</v>
      </c>
      <c r="N45" s="2">
        <f>INT(VLOOKUP(--D45,'属性表（单）'!$H$7:$I$11,2,0)*VLOOKUP(F45,'属性表（单）'!$B$4:$D$53,3,0))</f>
        <v>11700</v>
      </c>
      <c r="O45" s="34">
        <f t="shared" si="4"/>
        <v>1170</v>
      </c>
      <c r="P45" s="1">
        <f>IF(H45=26,VLOOKUP(G45,'属性表（单核）'!$H$2:$I$251,2,0),IF(H45=59,VLOOKUP(G45,'属性表（单核）'!$C$2:$D$251,2,0),INT(N45/VLOOKUP(H45,'属性表（单）'!$N$4:$O$24,2,0))))</f>
        <v>1170</v>
      </c>
      <c r="S45" s="1">
        <f t="shared" si="5"/>
        <v>85350</v>
      </c>
      <c r="T45" s="28">
        <f>VLOOKUP(--F45,经验表!$A$4:$B$53,2,0)*VLOOKUP(--E45,经验表!$W$8:$X$17,2,0)</f>
        <v>85350</v>
      </c>
      <c r="U45" s="1">
        <f t="shared" si="6"/>
        <v>933840</v>
      </c>
      <c r="V45" s="1">
        <f t="shared" si="7"/>
        <v>933840</v>
      </c>
    </row>
    <row r="46" spans="1:22" x14ac:dyDescent="0.35">
      <c r="A46" s="3">
        <v>94000011</v>
      </c>
      <c r="B46" s="3" t="s">
        <v>10</v>
      </c>
      <c r="C46" s="29">
        <f t="shared" si="3"/>
        <v>1</v>
      </c>
      <c r="D46" s="29" t="str">
        <f t="shared" si="0"/>
        <v>1</v>
      </c>
      <c r="E46" s="42" t="str">
        <f t="shared" si="1"/>
        <v>1</v>
      </c>
      <c r="F46" s="1">
        <v>40</v>
      </c>
      <c r="G46" s="28" t="str">
        <f t="shared" si="2"/>
        <v>140</v>
      </c>
      <c r="H46" s="1">
        <v>2</v>
      </c>
      <c r="I46" s="1">
        <v>19018</v>
      </c>
      <c r="L46" s="2">
        <v>173074</v>
      </c>
      <c r="M46" s="2">
        <v>1424123</v>
      </c>
      <c r="N46" s="2">
        <f>INT(VLOOKUP(--D46,'属性表（单）'!$H$7:$I$11,2,0)*VLOOKUP(F46,'属性表（单）'!$B$4:$D$53,3,0))</f>
        <v>12150</v>
      </c>
      <c r="O46" s="34">
        <f t="shared" si="4"/>
        <v>1215</v>
      </c>
      <c r="P46" s="1">
        <f>IF(H46=26,VLOOKUP(G46,'属性表（单核）'!$H$2:$I$251,2,0),IF(H46=59,VLOOKUP(G46,'属性表（单核）'!$C$2:$D$251,2,0),INT(N46/VLOOKUP(H46,'属性表（单）'!$N$4:$O$24,2,0))))</f>
        <v>1215</v>
      </c>
      <c r="S46" s="1">
        <f t="shared" si="5"/>
        <v>91050</v>
      </c>
      <c r="T46" s="28">
        <f>VLOOKUP(--F46,经验表!$A$4:$B$53,2,0)*VLOOKUP(--E46,经验表!$W$8:$X$17,2,0)</f>
        <v>91050</v>
      </c>
      <c r="U46" s="1">
        <f t="shared" si="6"/>
        <v>1019190</v>
      </c>
      <c r="V46" s="1">
        <f t="shared" si="7"/>
        <v>1019190</v>
      </c>
    </row>
    <row r="47" spans="1:22" x14ac:dyDescent="0.35">
      <c r="A47" s="3">
        <v>94100011</v>
      </c>
      <c r="B47" s="3" t="s">
        <v>10</v>
      </c>
      <c r="C47" s="29">
        <f t="shared" si="3"/>
        <v>1</v>
      </c>
      <c r="D47" s="29" t="str">
        <f t="shared" si="0"/>
        <v>1</v>
      </c>
      <c r="E47" s="42" t="str">
        <f t="shared" si="1"/>
        <v>1</v>
      </c>
      <c r="F47" s="1">
        <v>41</v>
      </c>
      <c r="G47" s="28" t="str">
        <f t="shared" si="2"/>
        <v>141</v>
      </c>
      <c r="H47" s="1">
        <v>2</v>
      </c>
      <c r="I47" s="1">
        <v>19714</v>
      </c>
      <c r="L47" s="2">
        <v>193065</v>
      </c>
      <c r="M47" s="2">
        <v>1597197</v>
      </c>
      <c r="N47" s="2">
        <f>INT(VLOOKUP(--D47,'属性表（单）'!$H$7:$I$11,2,0)*VLOOKUP(F47,'属性表（单）'!$B$4:$D$53,3,0))</f>
        <v>12600</v>
      </c>
      <c r="O47" s="34">
        <f t="shared" si="4"/>
        <v>1260</v>
      </c>
      <c r="P47" s="1">
        <f>IF(H47=26,VLOOKUP(G47,'属性表（单核）'!$H$2:$I$251,2,0),IF(H47=59,VLOOKUP(G47,'属性表（单核）'!$C$2:$D$251,2,0),INT(N47/VLOOKUP(H47,'属性表（单）'!$N$4:$O$24,2,0))))</f>
        <v>1260</v>
      </c>
      <c r="S47" s="1">
        <f t="shared" si="5"/>
        <v>96750</v>
      </c>
      <c r="T47" s="28">
        <f>VLOOKUP(--F47,经验表!$A$4:$B$53,2,0)*VLOOKUP(--E47,经验表!$W$8:$X$17,2,0)</f>
        <v>96750</v>
      </c>
      <c r="U47" s="1">
        <f t="shared" si="6"/>
        <v>1110240</v>
      </c>
      <c r="V47" s="1">
        <f t="shared" si="7"/>
        <v>1110240</v>
      </c>
    </row>
    <row r="48" spans="1:22" x14ac:dyDescent="0.35">
      <c r="A48" s="3">
        <v>94200011</v>
      </c>
      <c r="B48" s="3" t="s">
        <v>10</v>
      </c>
      <c r="C48" s="29">
        <f t="shared" si="3"/>
        <v>1</v>
      </c>
      <c r="D48" s="29" t="str">
        <f t="shared" si="0"/>
        <v>1</v>
      </c>
      <c r="E48" s="42" t="str">
        <f t="shared" si="1"/>
        <v>1</v>
      </c>
      <c r="F48" s="1">
        <v>42</v>
      </c>
      <c r="G48" s="28" t="str">
        <f t="shared" si="2"/>
        <v>142</v>
      </c>
      <c r="H48" s="1">
        <v>2</v>
      </c>
      <c r="I48" s="1">
        <v>20432</v>
      </c>
      <c r="L48" s="2">
        <v>215320</v>
      </c>
      <c r="M48" s="2">
        <v>1790262</v>
      </c>
      <c r="N48" s="2">
        <f>INT(VLOOKUP(--D48,'属性表（单）'!$H$7:$I$11,2,0)*VLOOKUP(F48,'属性表（单）'!$B$4:$D$53,3,0))</f>
        <v>13100</v>
      </c>
      <c r="O48" s="34">
        <f t="shared" si="4"/>
        <v>1310</v>
      </c>
      <c r="P48" s="1">
        <f>IF(H48=26,VLOOKUP(G48,'属性表（单核）'!$H$2:$I$251,2,0),IF(H48=59,VLOOKUP(G48,'属性表（单核）'!$C$2:$D$251,2,0),INT(N48/VLOOKUP(H48,'属性表（单）'!$N$4:$O$24,2,0))))</f>
        <v>1310</v>
      </c>
      <c r="S48" s="1">
        <f t="shared" si="5"/>
        <v>103550</v>
      </c>
      <c r="T48" s="28">
        <f>VLOOKUP(--F48,经验表!$A$4:$B$53,2,0)*VLOOKUP(--E48,经验表!$W$8:$X$17,2,0)</f>
        <v>103550</v>
      </c>
      <c r="U48" s="1">
        <f t="shared" si="6"/>
        <v>1206990</v>
      </c>
      <c r="V48" s="1">
        <f t="shared" si="7"/>
        <v>1206990</v>
      </c>
    </row>
    <row r="49" spans="1:22" x14ac:dyDescent="0.35">
      <c r="A49" s="3">
        <v>94300011</v>
      </c>
      <c r="B49" s="3" t="s">
        <v>10</v>
      </c>
      <c r="C49" s="29">
        <f t="shared" si="3"/>
        <v>1</v>
      </c>
      <c r="D49" s="29" t="str">
        <f t="shared" si="0"/>
        <v>1</v>
      </c>
      <c r="E49" s="42" t="str">
        <f t="shared" si="1"/>
        <v>1</v>
      </c>
      <c r="F49" s="1">
        <v>43</v>
      </c>
      <c r="G49" s="28" t="str">
        <f t="shared" si="2"/>
        <v>143</v>
      </c>
      <c r="H49" s="1">
        <v>2</v>
      </c>
      <c r="I49" s="1">
        <v>21170</v>
      </c>
      <c r="L49" s="2">
        <v>240092</v>
      </c>
      <c r="M49" s="2">
        <v>2005582</v>
      </c>
      <c r="N49" s="2">
        <f>INT(VLOOKUP(--D49,'属性表（单）'!$H$7:$I$11,2,0)*VLOOKUP(F49,'属性表（单）'!$B$4:$D$53,3,0))</f>
        <v>13600</v>
      </c>
      <c r="O49" s="34">
        <f t="shared" si="4"/>
        <v>1360</v>
      </c>
      <c r="P49" s="1">
        <f>IF(H49=26,VLOOKUP(G49,'属性表（单核）'!$H$2:$I$251,2,0),IF(H49=59,VLOOKUP(G49,'属性表（单核）'!$C$2:$D$251,2,0),INT(N49/VLOOKUP(H49,'属性表（单）'!$N$4:$O$24,2,0))))</f>
        <v>1360</v>
      </c>
      <c r="S49" s="1">
        <f t="shared" si="5"/>
        <v>110350</v>
      </c>
      <c r="T49" s="28">
        <f>VLOOKUP(--F49,经验表!$A$4:$B$53,2,0)*VLOOKUP(--E49,经验表!$W$8:$X$17,2,0)</f>
        <v>110350</v>
      </c>
      <c r="U49" s="1">
        <f t="shared" si="6"/>
        <v>1310540</v>
      </c>
      <c r="V49" s="1">
        <f t="shared" si="7"/>
        <v>1310540</v>
      </c>
    </row>
    <row r="50" spans="1:22" x14ac:dyDescent="0.35">
      <c r="A50" s="3">
        <v>94400011</v>
      </c>
      <c r="B50" s="3" t="s">
        <v>10</v>
      </c>
      <c r="C50" s="29">
        <f t="shared" si="3"/>
        <v>1</v>
      </c>
      <c r="D50" s="29" t="str">
        <f t="shared" si="0"/>
        <v>1</v>
      </c>
      <c r="E50" s="42" t="str">
        <f t="shared" si="1"/>
        <v>1</v>
      </c>
      <c r="F50" s="1">
        <v>44</v>
      </c>
      <c r="G50" s="28" t="str">
        <f t="shared" si="2"/>
        <v>144</v>
      </c>
      <c r="H50" s="1">
        <v>2</v>
      </c>
      <c r="I50" s="1">
        <v>21930</v>
      </c>
      <c r="L50" s="2">
        <v>267666</v>
      </c>
      <c r="M50" s="2">
        <v>2245674</v>
      </c>
      <c r="N50" s="2">
        <f>INT(VLOOKUP(--D50,'属性表（单）'!$H$7:$I$11,2,0)*VLOOKUP(F50,'属性表（单）'!$B$4:$D$53,3,0))</f>
        <v>14100</v>
      </c>
      <c r="O50" s="34">
        <f t="shared" si="4"/>
        <v>1410</v>
      </c>
      <c r="P50" s="1">
        <f>IF(H50=26,VLOOKUP(G50,'属性表（单核）'!$H$2:$I$251,2,0),IF(H50=59,VLOOKUP(G50,'属性表（单核）'!$C$2:$D$251,2,0),INT(N50/VLOOKUP(H50,'属性表（单）'!$N$4:$O$24,2,0))))</f>
        <v>1410</v>
      </c>
      <c r="S50" s="1">
        <f t="shared" si="5"/>
        <v>117150</v>
      </c>
      <c r="T50" s="28">
        <f>VLOOKUP(--F50,经验表!$A$4:$B$53,2,0)*VLOOKUP(--E50,经验表!$W$8:$X$17,2,0)</f>
        <v>117150</v>
      </c>
      <c r="U50" s="1">
        <f t="shared" si="6"/>
        <v>1420890</v>
      </c>
      <c r="V50" s="1">
        <f t="shared" si="7"/>
        <v>1420890</v>
      </c>
    </row>
    <row r="51" spans="1:22" x14ac:dyDescent="0.35">
      <c r="A51" s="3">
        <v>94500011</v>
      </c>
      <c r="B51" s="3" t="s">
        <v>10</v>
      </c>
      <c r="C51" s="29">
        <f t="shared" si="3"/>
        <v>1</v>
      </c>
      <c r="D51" s="29" t="str">
        <f t="shared" si="0"/>
        <v>1</v>
      </c>
      <c r="E51" s="42" t="str">
        <f t="shared" si="1"/>
        <v>1</v>
      </c>
      <c r="F51" s="1">
        <v>45</v>
      </c>
      <c r="G51" s="28" t="str">
        <f t="shared" si="2"/>
        <v>145</v>
      </c>
      <c r="H51" s="1">
        <v>2</v>
      </c>
      <c r="I51" s="1">
        <v>22714</v>
      </c>
      <c r="L51" s="2">
        <v>298357</v>
      </c>
      <c r="M51" s="2">
        <v>2513340</v>
      </c>
      <c r="N51" s="2">
        <f>INT(VLOOKUP(--D51,'属性表（单）'!$H$7:$I$11,2,0)*VLOOKUP(F51,'属性表（单）'!$B$4:$D$53,3,0))</f>
        <v>14600</v>
      </c>
      <c r="O51" s="34">
        <f t="shared" si="4"/>
        <v>1460</v>
      </c>
      <c r="P51" s="1">
        <f>IF(H51=26,VLOOKUP(G51,'属性表（单核）'!$H$2:$I$251,2,0),IF(H51=59,VLOOKUP(G51,'属性表（单核）'!$C$2:$D$251,2,0),INT(N51/VLOOKUP(H51,'属性表（单）'!$N$4:$O$24,2,0))))</f>
        <v>1460</v>
      </c>
      <c r="S51" s="1">
        <f t="shared" si="5"/>
        <v>123950</v>
      </c>
      <c r="T51" s="28">
        <f>VLOOKUP(--F51,经验表!$A$4:$B$53,2,0)*VLOOKUP(--E51,经验表!$W$8:$X$17,2,0)</f>
        <v>123950</v>
      </c>
      <c r="U51" s="1">
        <f t="shared" si="6"/>
        <v>1538040</v>
      </c>
      <c r="V51" s="1">
        <f t="shared" si="7"/>
        <v>1538040</v>
      </c>
    </row>
    <row r="52" spans="1:22" x14ac:dyDescent="0.35">
      <c r="A52" s="3">
        <v>94600011</v>
      </c>
      <c r="B52" s="3" t="s">
        <v>10</v>
      </c>
      <c r="C52" s="29">
        <f t="shared" si="3"/>
        <v>1</v>
      </c>
      <c r="D52" s="29" t="str">
        <f t="shared" si="0"/>
        <v>1</v>
      </c>
      <c r="E52" s="42" t="str">
        <f t="shared" si="1"/>
        <v>1</v>
      </c>
      <c r="F52" s="1">
        <v>46</v>
      </c>
      <c r="G52" s="28" t="str">
        <f t="shared" si="2"/>
        <v>146</v>
      </c>
      <c r="H52" s="1">
        <v>2</v>
      </c>
      <c r="I52" s="1">
        <v>23522</v>
      </c>
      <c r="L52" s="2">
        <v>332516</v>
      </c>
      <c r="M52" s="2">
        <v>2811697</v>
      </c>
      <c r="N52" s="2">
        <f>INT(VLOOKUP(--D52,'属性表（单）'!$H$7:$I$11,2,0)*VLOOKUP(F52,'属性表（单）'!$B$4:$D$53,3,0))</f>
        <v>15100</v>
      </c>
      <c r="O52" s="34">
        <f t="shared" si="4"/>
        <v>1510</v>
      </c>
      <c r="P52" s="1">
        <f>IF(H52=26,VLOOKUP(G52,'属性表（单核）'!$H$2:$I$251,2,0),IF(H52=59,VLOOKUP(G52,'属性表（单核）'!$C$2:$D$251,2,0),INT(N52/VLOOKUP(H52,'属性表（单）'!$N$4:$O$24,2,0))))</f>
        <v>1510</v>
      </c>
      <c r="S52" s="1">
        <f t="shared" si="5"/>
        <v>131950</v>
      </c>
      <c r="T52" s="28">
        <f>VLOOKUP(--F52,经验表!$A$4:$B$53,2,0)*VLOOKUP(--E52,经验表!$W$8:$X$17,2,0)</f>
        <v>131950</v>
      </c>
      <c r="U52" s="1">
        <f t="shared" si="6"/>
        <v>1661990</v>
      </c>
      <c r="V52" s="1">
        <f t="shared" si="7"/>
        <v>1661990</v>
      </c>
    </row>
    <row r="53" spans="1:22" x14ac:dyDescent="0.35">
      <c r="A53" s="3">
        <v>94700011</v>
      </c>
      <c r="B53" s="3" t="s">
        <v>10</v>
      </c>
      <c r="C53" s="29">
        <f t="shared" si="3"/>
        <v>1</v>
      </c>
      <c r="D53" s="29" t="str">
        <f t="shared" si="0"/>
        <v>1</v>
      </c>
      <c r="E53" s="42" t="str">
        <f t="shared" si="1"/>
        <v>1</v>
      </c>
      <c r="F53" s="1">
        <v>47</v>
      </c>
      <c r="G53" s="28" t="str">
        <f t="shared" si="2"/>
        <v>147</v>
      </c>
      <c r="H53" s="1">
        <v>2</v>
      </c>
      <c r="I53" s="1">
        <v>24352</v>
      </c>
      <c r="L53" s="2">
        <v>370533</v>
      </c>
      <c r="M53" s="2">
        <v>3144213</v>
      </c>
      <c r="N53" s="2">
        <f>INT(VLOOKUP(--D53,'属性表（单）'!$H$7:$I$11,2,0)*VLOOKUP(F53,'属性表（单）'!$B$4:$D$53,3,0))</f>
        <v>15650</v>
      </c>
      <c r="O53" s="34">
        <f t="shared" si="4"/>
        <v>1565</v>
      </c>
      <c r="P53" s="1">
        <f>IF(H53=26,VLOOKUP(G53,'属性表（单核）'!$H$2:$I$251,2,0),IF(H53=59,VLOOKUP(G53,'属性表（单核）'!$C$2:$D$251,2,0),INT(N53/VLOOKUP(H53,'属性表（单）'!$N$4:$O$24,2,0))))</f>
        <v>1565</v>
      </c>
      <c r="S53" s="1">
        <f t="shared" si="5"/>
        <v>139950</v>
      </c>
      <c r="T53" s="28">
        <f>VLOOKUP(--F53,经验表!$A$4:$B$53,2,0)*VLOOKUP(--E53,经验表!$W$8:$X$17,2,0)</f>
        <v>139950</v>
      </c>
      <c r="U53" s="1">
        <f t="shared" si="6"/>
        <v>1793940</v>
      </c>
      <c r="V53" s="1">
        <f t="shared" si="7"/>
        <v>1793940</v>
      </c>
    </row>
    <row r="54" spans="1:22" x14ac:dyDescent="0.35">
      <c r="A54" s="3">
        <v>94800011</v>
      </c>
      <c r="B54" s="3" t="s">
        <v>10</v>
      </c>
      <c r="C54" s="29">
        <f t="shared" si="3"/>
        <v>1</v>
      </c>
      <c r="D54" s="29" t="str">
        <f t="shared" si="0"/>
        <v>1</v>
      </c>
      <c r="E54" s="42" t="str">
        <f t="shared" si="1"/>
        <v>1</v>
      </c>
      <c r="F54" s="1">
        <v>48</v>
      </c>
      <c r="G54" s="28" t="str">
        <f t="shared" si="2"/>
        <v>148</v>
      </c>
      <c r="H54" s="1">
        <v>2</v>
      </c>
      <c r="I54" s="1">
        <v>25208</v>
      </c>
      <c r="L54" s="2">
        <v>412842</v>
      </c>
      <c r="M54" s="2">
        <v>3514746</v>
      </c>
      <c r="N54" s="2">
        <f>INT(VLOOKUP(--D54,'属性表（单）'!$H$7:$I$11,2,0)*VLOOKUP(F54,'属性表（单）'!$B$4:$D$53,3,0))</f>
        <v>16200</v>
      </c>
      <c r="O54" s="34">
        <f t="shared" si="4"/>
        <v>1620</v>
      </c>
      <c r="P54" s="1">
        <f>IF(H54=26,VLOOKUP(G54,'属性表（单核）'!$H$2:$I$251,2,0),IF(H54=59,VLOOKUP(G54,'属性表（单核）'!$C$2:$D$251,2,0),INT(N54/VLOOKUP(H54,'属性表（单）'!$N$4:$O$24,2,0))))</f>
        <v>1620</v>
      </c>
      <c r="S54" s="1">
        <f t="shared" si="5"/>
        <v>147950</v>
      </c>
      <c r="T54" s="28">
        <f>VLOOKUP(--F54,经验表!$A$4:$B$53,2,0)*VLOOKUP(--E54,经验表!$W$8:$X$17,2,0)</f>
        <v>147950</v>
      </c>
      <c r="U54" s="1">
        <f t="shared" si="6"/>
        <v>1933890</v>
      </c>
      <c r="V54" s="1">
        <f t="shared" si="7"/>
        <v>1933890</v>
      </c>
    </row>
    <row r="55" spans="1:22" x14ac:dyDescent="0.35">
      <c r="A55" s="3">
        <v>94900011</v>
      </c>
      <c r="B55" s="3" t="s">
        <v>10</v>
      </c>
      <c r="C55" s="29">
        <f t="shared" si="3"/>
        <v>1</v>
      </c>
      <c r="D55" s="29" t="str">
        <f t="shared" si="0"/>
        <v>1</v>
      </c>
      <c r="E55" s="42" t="str">
        <f t="shared" si="1"/>
        <v>1</v>
      </c>
      <c r="F55" s="1">
        <v>49</v>
      </c>
      <c r="G55" s="28" t="str">
        <f t="shared" si="2"/>
        <v>149</v>
      </c>
      <c r="H55" s="1">
        <v>2</v>
      </c>
      <c r="I55" s="1">
        <v>26090</v>
      </c>
      <c r="L55" s="2">
        <v>459927</v>
      </c>
      <c r="M55" s="2">
        <v>3927588</v>
      </c>
      <c r="N55" s="2">
        <f>INT(VLOOKUP(--D55,'属性表（单）'!$H$7:$I$11,2,0)*VLOOKUP(F55,'属性表（单）'!$B$4:$D$53,3,0))</f>
        <v>16750</v>
      </c>
      <c r="O55" s="34">
        <f t="shared" si="4"/>
        <v>1675</v>
      </c>
      <c r="P55" s="1">
        <f>IF(H55=26,VLOOKUP(G55,'属性表（单核）'!$H$2:$I$251,2,0),IF(H55=59,VLOOKUP(G55,'属性表（单核）'!$C$2:$D$251,2,0),INT(N55/VLOOKUP(H55,'属性表（单）'!$N$4:$O$24,2,0))))</f>
        <v>1675</v>
      </c>
      <c r="S55" s="1">
        <f t="shared" si="5"/>
        <v>155950</v>
      </c>
      <c r="T55" s="28">
        <f>VLOOKUP(--F55,经验表!$A$4:$B$53,2,0)*VLOOKUP(--E55,经验表!$W$8:$X$17,2,0)</f>
        <v>155950</v>
      </c>
      <c r="U55" s="1">
        <f t="shared" si="6"/>
        <v>2081840</v>
      </c>
      <c r="V55" s="1">
        <f t="shared" si="7"/>
        <v>2081840</v>
      </c>
    </row>
    <row r="56" spans="1:22" x14ac:dyDescent="0.35">
      <c r="A56" s="3">
        <v>95000011</v>
      </c>
      <c r="B56" s="3" t="s">
        <v>10</v>
      </c>
      <c r="C56" s="29">
        <f t="shared" si="3"/>
        <v>1</v>
      </c>
      <c r="D56" s="29" t="str">
        <f t="shared" si="0"/>
        <v>1</v>
      </c>
      <c r="E56" s="42" t="str">
        <f t="shared" si="1"/>
        <v>1</v>
      </c>
      <c r="F56" s="1">
        <v>50</v>
      </c>
      <c r="G56" s="28" t="str">
        <f t="shared" si="2"/>
        <v>150</v>
      </c>
      <c r="H56" s="1">
        <v>2</v>
      </c>
      <c r="I56" s="1">
        <v>27000</v>
      </c>
      <c r="L56" s="2">
        <v>99999999</v>
      </c>
      <c r="M56" s="2">
        <v>4387515</v>
      </c>
      <c r="N56" s="2">
        <f>INT(VLOOKUP(--D56,'属性表（单）'!$H$7:$I$11,2,0)*VLOOKUP(F56,'属性表（单）'!$B$4:$D$53,3,0))</f>
        <v>17300</v>
      </c>
      <c r="O56" s="34">
        <f t="shared" si="4"/>
        <v>1730</v>
      </c>
      <c r="P56" s="1">
        <f>IF(H56=26,VLOOKUP(G56,'属性表（单核）'!$H$2:$I$251,2,0),IF(H56=59,VLOOKUP(G56,'属性表（单核）'!$C$2:$D$251,2,0),INT(N56/VLOOKUP(H56,'属性表（单）'!$N$4:$O$24,2,0))))</f>
        <v>1730</v>
      </c>
      <c r="S56" s="1">
        <f t="shared" si="5"/>
        <v>165250</v>
      </c>
      <c r="T56" s="28">
        <f>VLOOKUP(--F56,经验表!$A$4:$B$53,2,0)*VLOOKUP(--E56,经验表!$W$8:$X$17,2,0)</f>
        <v>165250</v>
      </c>
      <c r="U56" s="1">
        <f t="shared" si="6"/>
        <v>2237790</v>
      </c>
      <c r="V56" s="1">
        <f t="shared" si="7"/>
        <v>2237790</v>
      </c>
    </row>
    <row r="57" spans="1:22" x14ac:dyDescent="0.35">
      <c r="A57" s="3">
        <v>90100012</v>
      </c>
      <c r="B57" s="3" t="s">
        <v>10</v>
      </c>
      <c r="C57" s="29">
        <f t="shared" si="3"/>
        <v>1</v>
      </c>
      <c r="D57" s="29" t="str">
        <f t="shared" si="0"/>
        <v>2</v>
      </c>
      <c r="E57" s="42" t="str">
        <f t="shared" si="1"/>
        <v>2</v>
      </c>
      <c r="F57" s="1">
        <v>1</v>
      </c>
      <c r="G57" s="28" t="str">
        <f t="shared" si="2"/>
        <v>21</v>
      </c>
      <c r="H57" s="1">
        <v>2</v>
      </c>
      <c r="I57" s="1">
        <v>5498</v>
      </c>
      <c r="L57" s="2">
        <v>987</v>
      </c>
      <c r="M57" s="2">
        <v>1000</v>
      </c>
      <c r="N57" s="2">
        <f>INT(VLOOKUP(--D57,'属性表（单）'!$H$7:$I$11,2,0)*VLOOKUP(F57,'属性表（单）'!$B$4:$D$53,3,0))</f>
        <v>2400</v>
      </c>
      <c r="O57" s="34">
        <f t="shared" si="4"/>
        <v>240</v>
      </c>
      <c r="P57" s="1">
        <f>IF(H57=26,VLOOKUP(G57,'属性表（单核）'!$H$2:$I$251,2,0),IF(H57=59,VLOOKUP(G57,'属性表（单核）'!$C$2:$D$251,2,0),INT(N57/VLOOKUP(H57,'属性表（单）'!$N$4:$O$24,2,0))))</f>
        <v>240</v>
      </c>
      <c r="S57" s="1">
        <f t="shared" si="5"/>
        <v>900</v>
      </c>
      <c r="T57" s="28">
        <f>VLOOKUP(--F57,经验表!$A$4:$B$53,2,0)*VLOOKUP(--E57,经验表!$W$8:$X$17,2,0)</f>
        <v>900</v>
      </c>
      <c r="U57" s="1">
        <f t="shared" si="6"/>
        <v>1200</v>
      </c>
      <c r="V57" s="1">
        <f t="shared" si="7"/>
        <v>2403040</v>
      </c>
    </row>
    <row r="58" spans="1:22" x14ac:dyDescent="0.35">
      <c r="A58" s="3">
        <v>90200012</v>
      </c>
      <c r="B58" s="3" t="s">
        <v>10</v>
      </c>
      <c r="C58" s="29">
        <f t="shared" si="3"/>
        <v>1</v>
      </c>
      <c r="D58" s="29" t="str">
        <f t="shared" si="0"/>
        <v>2</v>
      </c>
      <c r="E58" s="42" t="str">
        <f t="shared" si="1"/>
        <v>2</v>
      </c>
      <c r="F58" s="1">
        <v>2</v>
      </c>
      <c r="G58" s="28" t="str">
        <f t="shared" si="2"/>
        <v>22</v>
      </c>
      <c r="H58" s="1">
        <v>2</v>
      </c>
      <c r="I58" s="1">
        <v>5856</v>
      </c>
      <c r="L58" s="2">
        <v>1312</v>
      </c>
      <c r="M58" s="2">
        <v>1987</v>
      </c>
      <c r="N58" s="2">
        <f>INT(VLOOKUP(--D58,'属性表（单）'!$H$7:$I$11,2,0)*VLOOKUP(F58,'属性表（单）'!$B$4:$D$53,3,0))</f>
        <v>2550</v>
      </c>
      <c r="O58" s="34">
        <f t="shared" si="4"/>
        <v>255</v>
      </c>
      <c r="P58" s="1">
        <f>IF(H58=26,VLOOKUP(G58,'属性表（单核）'!$H$2:$I$251,2,0),IF(H58=59,VLOOKUP(G58,'属性表（单核）'!$C$2:$D$251,2,0),INT(N58/VLOOKUP(H58,'属性表（单）'!$N$4:$O$24,2,0))))</f>
        <v>255</v>
      </c>
      <c r="S58" s="1">
        <f t="shared" si="5"/>
        <v>1260</v>
      </c>
      <c r="T58" s="28">
        <f>VLOOKUP(--F58,经验表!$A$4:$B$53,2,0)*VLOOKUP(--E58,经验表!$W$8:$X$17,2,0)</f>
        <v>1260</v>
      </c>
      <c r="U58" s="1">
        <f t="shared" si="6"/>
        <v>2100</v>
      </c>
      <c r="V58" s="1">
        <f t="shared" si="7"/>
        <v>2100</v>
      </c>
    </row>
    <row r="59" spans="1:22" x14ac:dyDescent="0.35">
      <c r="A59" s="3">
        <v>90300012</v>
      </c>
      <c r="B59" s="3" t="s">
        <v>10</v>
      </c>
      <c r="C59" s="29">
        <f t="shared" si="3"/>
        <v>1</v>
      </c>
      <c r="D59" s="29" t="str">
        <f t="shared" si="0"/>
        <v>2</v>
      </c>
      <c r="E59" s="42" t="str">
        <f t="shared" si="1"/>
        <v>2</v>
      </c>
      <c r="F59" s="1">
        <v>3</v>
      </c>
      <c r="G59" s="28" t="str">
        <f t="shared" si="2"/>
        <v>23</v>
      </c>
      <c r="H59" s="1">
        <v>2</v>
      </c>
      <c r="I59" s="1">
        <v>6222</v>
      </c>
      <c r="L59" s="2">
        <v>1678</v>
      </c>
      <c r="M59" s="2">
        <v>3299</v>
      </c>
      <c r="N59" s="2">
        <f>INT(VLOOKUP(--D59,'属性表（单）'!$H$7:$I$11,2,0)*VLOOKUP(F59,'属性表（单）'!$B$4:$D$53,3,0))</f>
        <v>2700</v>
      </c>
      <c r="O59" s="34">
        <f t="shared" si="4"/>
        <v>270</v>
      </c>
      <c r="P59" s="1">
        <f>IF(H59=26,VLOOKUP(G59,'属性表（单核）'!$H$2:$I$251,2,0),IF(H59=59,VLOOKUP(G59,'属性表（单核）'!$C$2:$D$251,2,0),INT(N59/VLOOKUP(H59,'属性表（单）'!$N$4:$O$24,2,0))))</f>
        <v>270</v>
      </c>
      <c r="S59" s="1">
        <f t="shared" si="5"/>
        <v>1620</v>
      </c>
      <c r="T59" s="28">
        <f>VLOOKUP(--F59,经验表!$A$4:$B$53,2,0)*VLOOKUP(--E59,经验表!$W$8:$X$17,2,0)</f>
        <v>1620</v>
      </c>
      <c r="U59" s="1">
        <f t="shared" si="6"/>
        <v>3360</v>
      </c>
      <c r="V59" s="1">
        <f t="shared" si="7"/>
        <v>3360</v>
      </c>
    </row>
    <row r="60" spans="1:22" x14ac:dyDescent="0.35">
      <c r="A60" s="3">
        <v>90400012</v>
      </c>
      <c r="B60" s="3" t="s">
        <v>10</v>
      </c>
      <c r="C60" s="29">
        <f t="shared" si="3"/>
        <v>1</v>
      </c>
      <c r="D60" s="29" t="str">
        <f t="shared" si="0"/>
        <v>2</v>
      </c>
      <c r="E60" s="42" t="str">
        <f t="shared" si="1"/>
        <v>2</v>
      </c>
      <c r="F60" s="1">
        <v>4</v>
      </c>
      <c r="G60" s="28" t="str">
        <f t="shared" si="2"/>
        <v>24</v>
      </c>
      <c r="H60" s="1">
        <v>2</v>
      </c>
      <c r="I60" s="1">
        <v>6598</v>
      </c>
      <c r="L60" s="2">
        <v>2088</v>
      </c>
      <c r="M60" s="2">
        <v>4977</v>
      </c>
      <c r="N60" s="2">
        <f>INT(VLOOKUP(--D60,'属性表（单）'!$H$7:$I$11,2,0)*VLOOKUP(F60,'属性表（单）'!$B$4:$D$53,3,0))</f>
        <v>2850</v>
      </c>
      <c r="O60" s="34">
        <f t="shared" si="4"/>
        <v>285</v>
      </c>
      <c r="P60" s="1">
        <f>IF(H60=26,VLOOKUP(G60,'属性表（单核）'!$H$2:$I$251,2,0),IF(H60=59,VLOOKUP(G60,'属性表（单核）'!$C$2:$D$251,2,0),INT(N60/VLOOKUP(H60,'属性表（单）'!$N$4:$O$24,2,0))))</f>
        <v>285</v>
      </c>
      <c r="S60" s="1">
        <f t="shared" si="5"/>
        <v>1980</v>
      </c>
      <c r="T60" s="28">
        <f>VLOOKUP(--F60,经验表!$A$4:$B$53,2,0)*VLOOKUP(--E60,经验表!$W$8:$X$17,2,0)</f>
        <v>1980</v>
      </c>
      <c r="U60" s="1">
        <f t="shared" si="6"/>
        <v>4980</v>
      </c>
      <c r="V60" s="1">
        <f t="shared" si="7"/>
        <v>4980</v>
      </c>
    </row>
    <row r="61" spans="1:22" x14ac:dyDescent="0.35">
      <c r="A61" s="3">
        <v>90500012</v>
      </c>
      <c r="B61" s="3" t="s">
        <v>10</v>
      </c>
      <c r="C61" s="29">
        <f t="shared" si="3"/>
        <v>1</v>
      </c>
      <c r="D61" s="29" t="str">
        <f t="shared" si="0"/>
        <v>2</v>
      </c>
      <c r="E61" s="42" t="str">
        <f t="shared" si="1"/>
        <v>2</v>
      </c>
      <c r="F61" s="1">
        <v>5</v>
      </c>
      <c r="G61" s="28" t="str">
        <f t="shared" si="2"/>
        <v>25</v>
      </c>
      <c r="H61" s="1">
        <v>2</v>
      </c>
      <c r="I61" s="1">
        <v>6984</v>
      </c>
      <c r="L61" s="2">
        <v>2549</v>
      </c>
      <c r="M61" s="2">
        <v>7065</v>
      </c>
      <c r="N61" s="2">
        <f>INT(VLOOKUP(--D61,'属性表（单）'!$H$7:$I$11,2,0)*VLOOKUP(F61,'属性表（单）'!$B$4:$D$53,3,0))</f>
        <v>3000</v>
      </c>
      <c r="O61" s="34">
        <f t="shared" si="4"/>
        <v>300</v>
      </c>
      <c r="P61" s="1">
        <f>IF(H61=26,VLOOKUP(G61,'属性表（单核）'!$H$2:$I$251,2,0),IF(H61=59,VLOOKUP(G61,'属性表（单核）'!$C$2:$D$251,2,0),INT(N61/VLOOKUP(H61,'属性表（单）'!$N$4:$O$24,2,0))))</f>
        <v>300</v>
      </c>
      <c r="S61" s="1">
        <f t="shared" si="5"/>
        <v>2340</v>
      </c>
      <c r="T61" s="28">
        <f>VLOOKUP(--F61,经验表!$A$4:$B$53,2,0)*VLOOKUP(--E61,经验表!$W$8:$X$17,2,0)</f>
        <v>2340</v>
      </c>
      <c r="U61" s="1">
        <f t="shared" si="6"/>
        <v>6960</v>
      </c>
      <c r="V61" s="1">
        <f t="shared" si="7"/>
        <v>6960</v>
      </c>
    </row>
    <row r="62" spans="1:22" x14ac:dyDescent="0.35">
      <c r="A62" s="3">
        <v>90600012</v>
      </c>
      <c r="B62" s="3" t="s">
        <v>10</v>
      </c>
      <c r="C62" s="29">
        <f t="shared" si="3"/>
        <v>1</v>
      </c>
      <c r="D62" s="29" t="str">
        <f t="shared" si="0"/>
        <v>2</v>
      </c>
      <c r="E62" s="42" t="str">
        <f t="shared" si="1"/>
        <v>2</v>
      </c>
      <c r="F62" s="1">
        <v>6</v>
      </c>
      <c r="G62" s="28" t="str">
        <f t="shared" si="2"/>
        <v>26</v>
      </c>
      <c r="H62" s="1">
        <v>2</v>
      </c>
      <c r="I62" s="1">
        <v>7378</v>
      </c>
      <c r="L62" s="2">
        <v>3064</v>
      </c>
      <c r="M62" s="2">
        <v>9614</v>
      </c>
      <c r="N62" s="2">
        <f>INT(VLOOKUP(--D62,'属性表（单）'!$H$7:$I$11,2,0)*VLOOKUP(F62,'属性表（单）'!$B$4:$D$53,3,0))</f>
        <v>3150</v>
      </c>
      <c r="O62" s="34">
        <f t="shared" si="4"/>
        <v>315</v>
      </c>
      <c r="P62" s="1">
        <f>IF(H62=26,VLOOKUP(G62,'属性表（单核）'!$H$2:$I$251,2,0),IF(H62=59,VLOOKUP(G62,'属性表（单核）'!$C$2:$D$251,2,0),INT(N62/VLOOKUP(H62,'属性表（单）'!$N$4:$O$24,2,0))))</f>
        <v>315</v>
      </c>
      <c r="S62" s="1">
        <f t="shared" si="5"/>
        <v>2940</v>
      </c>
      <c r="T62" s="28">
        <f>VLOOKUP(--F62,经验表!$A$4:$B$53,2,0)*VLOOKUP(--E62,经验表!$W$8:$X$17,2,0)</f>
        <v>2940</v>
      </c>
      <c r="U62" s="1">
        <f t="shared" si="6"/>
        <v>9300</v>
      </c>
      <c r="V62" s="1">
        <f t="shared" si="7"/>
        <v>9300</v>
      </c>
    </row>
    <row r="63" spans="1:22" x14ac:dyDescent="0.35">
      <c r="A63" s="3">
        <v>90700012</v>
      </c>
      <c r="B63" s="3" t="s">
        <v>10</v>
      </c>
      <c r="C63" s="29">
        <f t="shared" si="3"/>
        <v>1</v>
      </c>
      <c r="D63" s="29" t="str">
        <f t="shared" si="0"/>
        <v>2</v>
      </c>
      <c r="E63" s="42" t="str">
        <f t="shared" si="1"/>
        <v>2</v>
      </c>
      <c r="F63" s="1">
        <v>7</v>
      </c>
      <c r="G63" s="28" t="str">
        <f t="shared" si="2"/>
        <v>27</v>
      </c>
      <c r="H63" s="1">
        <v>2</v>
      </c>
      <c r="I63" s="1">
        <v>7782</v>
      </c>
      <c r="L63" s="2">
        <v>3640</v>
      </c>
      <c r="M63" s="2">
        <v>12678</v>
      </c>
      <c r="N63" s="2">
        <f>INT(VLOOKUP(--D63,'属性表（单）'!$H$7:$I$11,2,0)*VLOOKUP(F63,'属性表（单）'!$B$4:$D$53,3,0))</f>
        <v>3375</v>
      </c>
      <c r="O63" s="34">
        <f t="shared" si="4"/>
        <v>337</v>
      </c>
      <c r="P63" s="1">
        <f>IF(H63=26,VLOOKUP(G63,'属性表（单核）'!$H$2:$I$251,2,0),IF(H63=59,VLOOKUP(G63,'属性表（单核）'!$C$2:$D$251,2,0),INT(N63/VLOOKUP(H63,'属性表（单）'!$N$4:$O$24,2,0))))</f>
        <v>337</v>
      </c>
      <c r="S63" s="1">
        <f t="shared" si="5"/>
        <v>3540</v>
      </c>
      <c r="T63" s="28">
        <f>VLOOKUP(--F63,经验表!$A$4:$B$53,2,0)*VLOOKUP(--E63,经验表!$W$8:$X$17,2,0)</f>
        <v>3540</v>
      </c>
      <c r="U63" s="1">
        <f t="shared" si="6"/>
        <v>12240</v>
      </c>
      <c r="V63" s="1">
        <f t="shared" si="7"/>
        <v>12240</v>
      </c>
    </row>
    <row r="64" spans="1:22" x14ac:dyDescent="0.35">
      <c r="A64" s="3">
        <v>90800012</v>
      </c>
      <c r="B64" s="3" t="s">
        <v>10</v>
      </c>
      <c r="C64" s="29">
        <f t="shared" si="3"/>
        <v>1</v>
      </c>
      <c r="D64" s="29" t="str">
        <f t="shared" si="0"/>
        <v>2</v>
      </c>
      <c r="E64" s="42" t="str">
        <f t="shared" si="1"/>
        <v>2</v>
      </c>
      <c r="F64" s="1">
        <v>8</v>
      </c>
      <c r="G64" s="28" t="str">
        <f t="shared" si="2"/>
        <v>28</v>
      </c>
      <c r="H64" s="1">
        <v>2</v>
      </c>
      <c r="I64" s="1">
        <v>8196</v>
      </c>
      <c r="L64" s="2">
        <v>4285</v>
      </c>
      <c r="M64" s="2">
        <v>16318</v>
      </c>
      <c r="N64" s="2">
        <f>INT(VLOOKUP(--D64,'属性表（单）'!$H$7:$I$11,2,0)*VLOOKUP(F64,'属性表（单）'!$B$4:$D$53,3,0))</f>
        <v>3600</v>
      </c>
      <c r="O64" s="34">
        <f t="shared" si="4"/>
        <v>360</v>
      </c>
      <c r="P64" s="1">
        <f>IF(H64=26,VLOOKUP(G64,'属性表（单核）'!$H$2:$I$251,2,0),IF(H64=59,VLOOKUP(G64,'属性表（单核）'!$C$2:$D$251,2,0),INT(N64/VLOOKUP(H64,'属性表（单）'!$N$4:$O$24,2,0))))</f>
        <v>360</v>
      </c>
      <c r="S64" s="1">
        <f t="shared" si="5"/>
        <v>4140</v>
      </c>
      <c r="T64" s="28">
        <f>VLOOKUP(--F64,经验表!$A$4:$B$53,2,0)*VLOOKUP(--E64,经验表!$W$8:$X$17,2,0)</f>
        <v>4140</v>
      </c>
      <c r="U64" s="1">
        <f t="shared" si="6"/>
        <v>15780</v>
      </c>
      <c r="V64" s="1">
        <f t="shared" si="7"/>
        <v>15780</v>
      </c>
    </row>
    <row r="65" spans="1:22" x14ac:dyDescent="0.35">
      <c r="A65" s="3">
        <v>90900012</v>
      </c>
      <c r="B65" s="3" t="s">
        <v>10</v>
      </c>
      <c r="C65" s="29">
        <f t="shared" si="3"/>
        <v>1</v>
      </c>
      <c r="D65" s="29" t="str">
        <f t="shared" si="0"/>
        <v>2</v>
      </c>
      <c r="E65" s="42" t="str">
        <f t="shared" si="1"/>
        <v>2</v>
      </c>
      <c r="F65" s="1">
        <v>9</v>
      </c>
      <c r="G65" s="28" t="str">
        <f t="shared" si="2"/>
        <v>29</v>
      </c>
      <c r="H65" s="1">
        <v>2</v>
      </c>
      <c r="I65" s="1">
        <v>8622</v>
      </c>
      <c r="L65" s="2">
        <v>5005</v>
      </c>
      <c r="M65" s="2">
        <v>20603</v>
      </c>
      <c r="N65" s="2">
        <f>INT(VLOOKUP(--D65,'属性表（单）'!$H$7:$I$11,2,0)*VLOOKUP(F65,'属性表（单）'!$B$4:$D$53,3,0))</f>
        <v>3825</v>
      </c>
      <c r="O65" s="34">
        <f t="shared" si="4"/>
        <v>382</v>
      </c>
      <c r="P65" s="1">
        <f>IF(H65=26,VLOOKUP(G65,'属性表（单核）'!$H$2:$I$251,2,0),IF(H65=59,VLOOKUP(G65,'属性表（单核）'!$C$2:$D$251,2,0),INT(N65/VLOOKUP(H65,'属性表（单）'!$N$4:$O$24,2,0))))</f>
        <v>382</v>
      </c>
      <c r="S65" s="1">
        <f t="shared" si="5"/>
        <v>4740</v>
      </c>
      <c r="T65" s="28">
        <f>VLOOKUP(--F65,经验表!$A$4:$B$53,2,0)*VLOOKUP(--E65,经验表!$W$8:$X$17,2,0)</f>
        <v>4740</v>
      </c>
      <c r="U65" s="1">
        <f t="shared" si="6"/>
        <v>19920</v>
      </c>
      <c r="V65" s="1">
        <f t="shared" si="7"/>
        <v>19920</v>
      </c>
    </row>
    <row r="66" spans="1:22" x14ac:dyDescent="0.35">
      <c r="A66" s="3">
        <v>91000012</v>
      </c>
      <c r="B66" s="3" t="s">
        <v>10</v>
      </c>
      <c r="C66" s="29">
        <f t="shared" si="3"/>
        <v>1</v>
      </c>
      <c r="D66" s="29" t="str">
        <f t="shared" si="0"/>
        <v>2</v>
      </c>
      <c r="E66" s="42" t="str">
        <f t="shared" si="1"/>
        <v>2</v>
      </c>
      <c r="F66" s="1">
        <v>10</v>
      </c>
      <c r="G66" s="28" t="str">
        <f t="shared" si="2"/>
        <v>210</v>
      </c>
      <c r="H66" s="1">
        <v>2</v>
      </c>
      <c r="I66" s="1">
        <v>9058</v>
      </c>
      <c r="L66" s="2">
        <v>5808</v>
      </c>
      <c r="M66" s="2">
        <v>25608</v>
      </c>
      <c r="N66" s="2">
        <f>INT(VLOOKUP(--D66,'属性表（单）'!$H$7:$I$11,2,0)*VLOOKUP(F66,'属性表（单）'!$B$4:$D$53,3,0))</f>
        <v>4050</v>
      </c>
      <c r="O66" s="34">
        <f t="shared" si="4"/>
        <v>405</v>
      </c>
      <c r="P66" s="1">
        <f>IF(H66=26,VLOOKUP(G66,'属性表（单核）'!$H$2:$I$251,2,0),IF(H66=59,VLOOKUP(G66,'属性表（单核）'!$C$2:$D$251,2,0),INT(N66/VLOOKUP(H66,'属性表（单）'!$N$4:$O$24,2,0))))</f>
        <v>405</v>
      </c>
      <c r="S66" s="1">
        <f t="shared" si="5"/>
        <v>5700</v>
      </c>
      <c r="T66" s="28">
        <f>VLOOKUP(--F66,经验表!$A$4:$B$53,2,0)*VLOOKUP(--E66,经验表!$W$8:$X$17,2,0)</f>
        <v>5700</v>
      </c>
      <c r="U66" s="1">
        <f t="shared" si="6"/>
        <v>24660</v>
      </c>
      <c r="V66" s="1">
        <f t="shared" si="7"/>
        <v>24660</v>
      </c>
    </row>
    <row r="67" spans="1:22" x14ac:dyDescent="0.35">
      <c r="A67" s="3">
        <v>91100012</v>
      </c>
      <c r="B67" s="3" t="s">
        <v>10</v>
      </c>
      <c r="C67" s="29">
        <f t="shared" si="3"/>
        <v>1</v>
      </c>
      <c r="D67" s="29" t="str">
        <f t="shared" ref="D67:D130" si="8">RIGHT(A67,1)</f>
        <v>2</v>
      </c>
      <c r="E67" s="42" t="str">
        <f t="shared" ref="E67:E130" si="9">IF(C67=1,RIGHT(A67,1),C67&amp;RIGHT(A67,1))</f>
        <v>2</v>
      </c>
      <c r="F67" s="1">
        <v>11</v>
      </c>
      <c r="G67" s="28" t="str">
        <f t="shared" ref="G67:G130" si="10">D67&amp;F67</f>
        <v>211</v>
      </c>
      <c r="H67" s="1">
        <v>2</v>
      </c>
      <c r="I67" s="1">
        <v>9504</v>
      </c>
      <c r="L67" s="2">
        <v>6704</v>
      </c>
      <c r="M67" s="2">
        <v>31416</v>
      </c>
      <c r="N67" s="2">
        <f>INT(VLOOKUP(--D67,'属性表（单）'!$H$7:$I$11,2,0)*VLOOKUP(F67,'属性表（单）'!$B$4:$D$53,3,0))</f>
        <v>4275</v>
      </c>
      <c r="O67" s="34">
        <f t="shared" si="4"/>
        <v>427</v>
      </c>
      <c r="P67" s="1">
        <f>IF(H67=26,VLOOKUP(G67,'属性表（单核）'!$H$2:$I$251,2,0),IF(H67=59,VLOOKUP(G67,'属性表（单核）'!$C$2:$D$251,2,0),INT(N67/VLOOKUP(H67,'属性表（单）'!$N$4:$O$24,2,0))))</f>
        <v>427</v>
      </c>
      <c r="S67" s="1">
        <f t="shared" si="5"/>
        <v>6660</v>
      </c>
      <c r="T67" s="28">
        <f>VLOOKUP(--F67,经验表!$A$4:$B$53,2,0)*VLOOKUP(--E67,经验表!$W$8:$X$17,2,0)</f>
        <v>6660</v>
      </c>
      <c r="U67" s="1">
        <f t="shared" si="6"/>
        <v>30360</v>
      </c>
      <c r="V67" s="1">
        <f t="shared" si="7"/>
        <v>30360</v>
      </c>
    </row>
    <row r="68" spans="1:22" x14ac:dyDescent="0.35">
      <c r="A68" s="3">
        <v>91200012</v>
      </c>
      <c r="B68" s="3" t="s">
        <v>10</v>
      </c>
      <c r="C68" s="29">
        <f t="shared" ref="C68:C131" si="11">C67</f>
        <v>1</v>
      </c>
      <c r="D68" s="29" t="str">
        <f t="shared" si="8"/>
        <v>2</v>
      </c>
      <c r="E68" s="42" t="str">
        <f t="shared" si="9"/>
        <v>2</v>
      </c>
      <c r="F68" s="1">
        <v>12</v>
      </c>
      <c r="G68" s="28" t="str">
        <f t="shared" si="10"/>
        <v>212</v>
      </c>
      <c r="H68" s="1">
        <v>2</v>
      </c>
      <c r="I68" s="1">
        <v>9962</v>
      </c>
      <c r="L68" s="2">
        <v>7703</v>
      </c>
      <c r="M68" s="2">
        <v>38120</v>
      </c>
      <c r="N68" s="2">
        <f>INT(VLOOKUP(--D68,'属性表（单）'!$H$7:$I$11,2,0)*VLOOKUP(F68,'属性表（单）'!$B$4:$D$53,3,0))</f>
        <v>4575</v>
      </c>
      <c r="O68" s="34">
        <f t="shared" si="4"/>
        <v>457</v>
      </c>
      <c r="P68" s="1">
        <f>IF(H68=26,VLOOKUP(G68,'属性表（单核）'!$H$2:$I$251,2,0),IF(H68=59,VLOOKUP(G68,'属性表（单核）'!$C$2:$D$251,2,0),INT(N68/VLOOKUP(H68,'属性表（单）'!$N$4:$O$24,2,0))))</f>
        <v>457</v>
      </c>
      <c r="S68" s="1">
        <f t="shared" si="5"/>
        <v>7620</v>
      </c>
      <c r="T68" s="28">
        <f>VLOOKUP(--F68,经验表!$A$4:$B$53,2,0)*VLOOKUP(--E68,经验表!$W$8:$X$17,2,0)</f>
        <v>7620</v>
      </c>
      <c r="U68" s="1">
        <f t="shared" si="6"/>
        <v>37020</v>
      </c>
      <c r="V68" s="1">
        <f t="shared" si="7"/>
        <v>37020</v>
      </c>
    </row>
    <row r="69" spans="1:22" x14ac:dyDescent="0.35">
      <c r="A69" s="3">
        <v>91300012</v>
      </c>
      <c r="B69" s="3" t="s">
        <v>10</v>
      </c>
      <c r="C69" s="29">
        <f t="shared" si="11"/>
        <v>1</v>
      </c>
      <c r="D69" s="29" t="str">
        <f t="shared" si="8"/>
        <v>2</v>
      </c>
      <c r="E69" s="42" t="str">
        <f t="shared" si="9"/>
        <v>2</v>
      </c>
      <c r="F69" s="1">
        <v>13</v>
      </c>
      <c r="G69" s="28" t="str">
        <f t="shared" si="10"/>
        <v>213</v>
      </c>
      <c r="H69" s="1">
        <v>2</v>
      </c>
      <c r="I69" s="1">
        <v>10430</v>
      </c>
      <c r="L69" s="2">
        <v>8816</v>
      </c>
      <c r="M69" s="2">
        <v>45823</v>
      </c>
      <c r="N69" s="2">
        <f>INT(VLOOKUP(--D69,'属性表（单）'!$H$7:$I$11,2,0)*VLOOKUP(F69,'属性表（单）'!$B$4:$D$53,3,0))</f>
        <v>4875</v>
      </c>
      <c r="O69" s="34">
        <f t="shared" si="4"/>
        <v>487</v>
      </c>
      <c r="P69" s="1">
        <f>IF(H69=26,VLOOKUP(G69,'属性表（单核）'!$H$2:$I$251,2,0),IF(H69=59,VLOOKUP(G69,'属性表（单核）'!$C$2:$D$251,2,0),INT(N69/VLOOKUP(H69,'属性表（单）'!$N$4:$O$24,2,0))))</f>
        <v>487</v>
      </c>
      <c r="S69" s="1">
        <f t="shared" si="5"/>
        <v>8580</v>
      </c>
      <c r="T69" s="28">
        <f>VLOOKUP(--F69,经验表!$A$4:$B$53,2,0)*VLOOKUP(--E69,经验表!$W$8:$X$17,2,0)</f>
        <v>8580</v>
      </c>
      <c r="U69" s="1">
        <f t="shared" si="6"/>
        <v>44640</v>
      </c>
      <c r="V69" s="1">
        <f t="shared" si="7"/>
        <v>44640</v>
      </c>
    </row>
    <row r="70" spans="1:22" x14ac:dyDescent="0.35">
      <c r="A70" s="3">
        <v>91400012</v>
      </c>
      <c r="B70" s="3" t="s">
        <v>10</v>
      </c>
      <c r="C70" s="29">
        <f t="shared" si="11"/>
        <v>1</v>
      </c>
      <c r="D70" s="29" t="str">
        <f t="shared" si="8"/>
        <v>2</v>
      </c>
      <c r="E70" s="42" t="str">
        <f t="shared" si="9"/>
        <v>2</v>
      </c>
      <c r="F70" s="1">
        <v>14</v>
      </c>
      <c r="G70" s="28" t="str">
        <f t="shared" si="10"/>
        <v>214</v>
      </c>
      <c r="H70" s="1">
        <v>2</v>
      </c>
      <c r="I70" s="1">
        <v>10912</v>
      </c>
      <c r="L70" s="2">
        <v>10055</v>
      </c>
      <c r="M70" s="2">
        <v>54639</v>
      </c>
      <c r="N70" s="2">
        <f>INT(VLOOKUP(--D70,'属性表（单）'!$H$7:$I$11,2,0)*VLOOKUP(F70,'属性表（单）'!$B$4:$D$53,3,0))</f>
        <v>5175</v>
      </c>
      <c r="O70" s="34">
        <f t="shared" si="4"/>
        <v>517</v>
      </c>
      <c r="P70" s="1">
        <f>IF(H70=26,VLOOKUP(G70,'属性表（单核）'!$H$2:$I$251,2,0),IF(H70=59,VLOOKUP(G70,'属性表（单核）'!$C$2:$D$251,2,0),INT(N70/VLOOKUP(H70,'属性表（单）'!$N$4:$O$24,2,0))))</f>
        <v>517</v>
      </c>
      <c r="S70" s="1">
        <f t="shared" si="5"/>
        <v>10020</v>
      </c>
      <c r="T70" s="28">
        <f>VLOOKUP(--F70,经验表!$A$4:$B$53,2,0)*VLOOKUP(--E70,经验表!$W$8:$X$17,2,0)</f>
        <v>10020</v>
      </c>
      <c r="U70" s="1">
        <f t="shared" si="6"/>
        <v>53220</v>
      </c>
      <c r="V70" s="1">
        <f t="shared" si="7"/>
        <v>53220</v>
      </c>
    </row>
    <row r="71" spans="1:22" x14ac:dyDescent="0.35">
      <c r="A71" s="3">
        <v>91500012</v>
      </c>
      <c r="B71" s="3" t="s">
        <v>10</v>
      </c>
      <c r="C71" s="29">
        <f t="shared" si="11"/>
        <v>1</v>
      </c>
      <c r="D71" s="29" t="str">
        <f t="shared" si="8"/>
        <v>2</v>
      </c>
      <c r="E71" s="42" t="str">
        <f t="shared" si="9"/>
        <v>2</v>
      </c>
      <c r="F71" s="1">
        <v>15</v>
      </c>
      <c r="G71" s="28" t="str">
        <f t="shared" si="10"/>
        <v>215</v>
      </c>
      <c r="H71" s="1">
        <v>2</v>
      </c>
      <c r="I71" s="1">
        <v>11404</v>
      </c>
      <c r="L71" s="2">
        <v>11434</v>
      </c>
      <c r="M71" s="2">
        <v>64694</v>
      </c>
      <c r="N71" s="2">
        <f>INT(VLOOKUP(--D71,'属性表（单）'!$H$7:$I$11,2,0)*VLOOKUP(F71,'属性表（单）'!$B$4:$D$53,3,0))</f>
        <v>5475</v>
      </c>
      <c r="O71" s="34">
        <f t="shared" ref="O71:O134" si="12">INT(IF(C71=1,P71,P71*$X$14))</f>
        <v>547</v>
      </c>
      <c r="P71" s="1">
        <f>IF(H71=26,VLOOKUP(G71,'属性表（单核）'!$H$2:$I$251,2,0),IF(H71=59,VLOOKUP(G71,'属性表（单核）'!$C$2:$D$251,2,0),INT(N71/VLOOKUP(H71,'属性表（单）'!$N$4:$O$24,2,0))))</f>
        <v>547</v>
      </c>
      <c r="S71" s="1">
        <f t="shared" si="5"/>
        <v>11460</v>
      </c>
      <c r="T71" s="28">
        <f>VLOOKUP(--F71,经验表!$A$4:$B$53,2,0)*VLOOKUP(--E71,经验表!$W$8:$X$17,2,0)</f>
        <v>11460</v>
      </c>
      <c r="U71" s="1">
        <f t="shared" si="6"/>
        <v>63240</v>
      </c>
      <c r="V71" s="1">
        <f t="shared" si="7"/>
        <v>63240</v>
      </c>
    </row>
    <row r="72" spans="1:22" x14ac:dyDescent="0.35">
      <c r="A72" s="3">
        <v>91600012</v>
      </c>
      <c r="B72" s="3" t="s">
        <v>10</v>
      </c>
      <c r="C72" s="29">
        <f t="shared" si="11"/>
        <v>1</v>
      </c>
      <c r="D72" s="29" t="str">
        <f t="shared" si="8"/>
        <v>2</v>
      </c>
      <c r="E72" s="42" t="str">
        <f t="shared" si="9"/>
        <v>2</v>
      </c>
      <c r="F72" s="1">
        <v>16</v>
      </c>
      <c r="G72" s="28" t="str">
        <f t="shared" si="10"/>
        <v>216</v>
      </c>
      <c r="H72" s="1">
        <v>2</v>
      </c>
      <c r="I72" s="1">
        <v>11910</v>
      </c>
      <c r="L72" s="2">
        <v>12968</v>
      </c>
      <c r="M72" s="2">
        <v>76128</v>
      </c>
      <c r="N72" s="2">
        <f>INT(VLOOKUP(--D72,'属性表（单）'!$H$7:$I$11,2,0)*VLOOKUP(F72,'属性表（单）'!$B$4:$D$53,3,0))</f>
        <v>5775</v>
      </c>
      <c r="O72" s="34">
        <f t="shared" si="12"/>
        <v>577</v>
      </c>
      <c r="P72" s="1">
        <f>IF(H72=26,VLOOKUP(G72,'属性表（单核）'!$H$2:$I$251,2,0),IF(H72=59,VLOOKUP(G72,'属性表（单核）'!$C$2:$D$251,2,0),INT(N72/VLOOKUP(H72,'属性表（单）'!$N$4:$O$24,2,0))))</f>
        <v>577</v>
      </c>
      <c r="S72" s="1">
        <f t="shared" ref="S72:S135" si="13">INT(T72)</f>
        <v>12900</v>
      </c>
      <c r="T72" s="28">
        <f>VLOOKUP(--F72,经验表!$A$4:$B$53,2,0)*VLOOKUP(--E72,经验表!$W$8:$X$17,2,0)</f>
        <v>12900</v>
      </c>
      <c r="U72" s="1">
        <f t="shared" ref="U72:U135" si="14">INT(IF(C72=1,IF(F72=1,VLOOKUP(--D72,$X$8:$Y$12,2,0),V72),IF(F72=1,VLOOKUP(--D72,$X$17:$Y$21,2,0),V72)))</f>
        <v>74700</v>
      </c>
      <c r="V72" s="1">
        <f t="shared" si="7"/>
        <v>74700</v>
      </c>
    </row>
    <row r="73" spans="1:22" x14ac:dyDescent="0.35">
      <c r="A73" s="3">
        <v>91700012</v>
      </c>
      <c r="B73" s="3" t="s">
        <v>10</v>
      </c>
      <c r="C73" s="29">
        <f t="shared" si="11"/>
        <v>1</v>
      </c>
      <c r="D73" s="29" t="str">
        <f t="shared" si="8"/>
        <v>2</v>
      </c>
      <c r="E73" s="42" t="str">
        <f t="shared" si="9"/>
        <v>2</v>
      </c>
      <c r="F73" s="1">
        <v>17</v>
      </c>
      <c r="G73" s="28" t="str">
        <f t="shared" si="10"/>
        <v>217</v>
      </c>
      <c r="H73" s="1">
        <v>2</v>
      </c>
      <c r="I73" s="1">
        <v>12426</v>
      </c>
      <c r="L73" s="2">
        <v>14674</v>
      </c>
      <c r="M73" s="2">
        <v>89096</v>
      </c>
      <c r="N73" s="2">
        <f>INT(VLOOKUP(--D73,'属性表（单）'!$H$7:$I$11,2,0)*VLOOKUP(F73,'属性表（单）'!$B$4:$D$53,3,0))</f>
        <v>6150</v>
      </c>
      <c r="O73" s="34">
        <f t="shared" si="12"/>
        <v>615</v>
      </c>
      <c r="P73" s="1">
        <f>IF(H73=26,VLOOKUP(G73,'属性表（单核）'!$H$2:$I$251,2,0),IF(H73=59,VLOOKUP(G73,'属性表（单核）'!$C$2:$D$251,2,0),INT(N73/VLOOKUP(H73,'属性表（单）'!$N$4:$O$24,2,0))))</f>
        <v>615</v>
      </c>
      <c r="S73" s="1">
        <f t="shared" si="13"/>
        <v>14340</v>
      </c>
      <c r="T73" s="28">
        <f>VLOOKUP(--F73,经验表!$A$4:$B$53,2,0)*VLOOKUP(--E73,经验表!$W$8:$X$17,2,0)</f>
        <v>14340</v>
      </c>
      <c r="U73" s="1">
        <f t="shared" si="14"/>
        <v>87600</v>
      </c>
      <c r="V73" s="1">
        <f t="shared" ref="V73:V136" si="15">S72+U72</f>
        <v>87600</v>
      </c>
    </row>
    <row r="74" spans="1:22" x14ac:dyDescent="0.35">
      <c r="A74" s="3">
        <v>91800012</v>
      </c>
      <c r="B74" s="3" t="s">
        <v>10</v>
      </c>
      <c r="C74" s="29">
        <f t="shared" si="11"/>
        <v>1</v>
      </c>
      <c r="D74" s="29" t="str">
        <f t="shared" si="8"/>
        <v>2</v>
      </c>
      <c r="E74" s="42" t="str">
        <f t="shared" si="9"/>
        <v>2</v>
      </c>
      <c r="F74" s="1">
        <v>18</v>
      </c>
      <c r="G74" s="28" t="str">
        <f t="shared" si="10"/>
        <v>218</v>
      </c>
      <c r="H74" s="1">
        <v>2</v>
      </c>
      <c r="I74" s="1">
        <v>12958</v>
      </c>
      <c r="L74" s="2">
        <v>16570</v>
      </c>
      <c r="M74" s="2">
        <v>103770</v>
      </c>
      <c r="N74" s="2">
        <f>INT(VLOOKUP(--D74,'属性表（单）'!$H$7:$I$11,2,0)*VLOOKUP(F74,'属性表（单）'!$B$4:$D$53,3,0))</f>
        <v>6525</v>
      </c>
      <c r="O74" s="34">
        <f t="shared" si="12"/>
        <v>652</v>
      </c>
      <c r="P74" s="1">
        <f>IF(H74=26,VLOOKUP(G74,'属性表（单核）'!$H$2:$I$251,2,0),IF(H74=59,VLOOKUP(G74,'属性表（单核）'!$C$2:$D$251,2,0),INT(N74/VLOOKUP(H74,'属性表（单）'!$N$4:$O$24,2,0))))</f>
        <v>652</v>
      </c>
      <c r="S74" s="1">
        <f t="shared" si="13"/>
        <v>16380</v>
      </c>
      <c r="T74" s="28">
        <f>VLOOKUP(--F74,经验表!$A$4:$B$53,2,0)*VLOOKUP(--E74,经验表!$W$8:$X$17,2,0)</f>
        <v>16380</v>
      </c>
      <c r="U74" s="1">
        <f t="shared" si="14"/>
        <v>101940</v>
      </c>
      <c r="V74" s="1">
        <f t="shared" si="15"/>
        <v>101940</v>
      </c>
    </row>
    <row r="75" spans="1:22" x14ac:dyDescent="0.35">
      <c r="A75" s="3">
        <v>91900012</v>
      </c>
      <c r="B75" s="3" t="s">
        <v>10</v>
      </c>
      <c r="C75" s="29">
        <f t="shared" si="11"/>
        <v>1</v>
      </c>
      <c r="D75" s="29" t="str">
        <f t="shared" si="8"/>
        <v>2</v>
      </c>
      <c r="E75" s="42" t="str">
        <f t="shared" si="9"/>
        <v>2</v>
      </c>
      <c r="F75" s="1">
        <v>19</v>
      </c>
      <c r="G75" s="28" t="str">
        <f t="shared" si="10"/>
        <v>219</v>
      </c>
      <c r="H75" s="1">
        <v>2</v>
      </c>
      <c r="I75" s="1">
        <v>13502</v>
      </c>
      <c r="L75" s="2">
        <v>18678</v>
      </c>
      <c r="M75" s="2">
        <v>120340</v>
      </c>
      <c r="N75" s="2">
        <f>INT(VLOOKUP(--D75,'属性表（单）'!$H$7:$I$11,2,0)*VLOOKUP(F75,'属性表（单）'!$B$4:$D$53,3,0))</f>
        <v>6900</v>
      </c>
      <c r="O75" s="34">
        <f t="shared" si="12"/>
        <v>690</v>
      </c>
      <c r="P75" s="1">
        <f>IF(H75=26,VLOOKUP(G75,'属性表（单核）'!$H$2:$I$251,2,0),IF(H75=59,VLOOKUP(G75,'属性表（单核）'!$C$2:$D$251,2,0),INT(N75/VLOOKUP(H75,'属性表（单）'!$N$4:$O$24,2,0))))</f>
        <v>690</v>
      </c>
      <c r="S75" s="1">
        <f t="shared" si="13"/>
        <v>18420</v>
      </c>
      <c r="T75" s="28">
        <f>VLOOKUP(--F75,经验表!$A$4:$B$53,2,0)*VLOOKUP(--E75,经验表!$W$8:$X$17,2,0)</f>
        <v>18420</v>
      </c>
      <c r="U75" s="1">
        <f t="shared" si="14"/>
        <v>118320</v>
      </c>
      <c r="V75" s="1">
        <f t="shared" si="15"/>
        <v>118320</v>
      </c>
    </row>
    <row r="76" spans="1:22" x14ac:dyDescent="0.35">
      <c r="A76" s="3">
        <v>92000012</v>
      </c>
      <c r="B76" s="3" t="s">
        <v>10</v>
      </c>
      <c r="C76" s="29">
        <f t="shared" si="11"/>
        <v>1</v>
      </c>
      <c r="D76" s="29" t="str">
        <f t="shared" si="8"/>
        <v>2</v>
      </c>
      <c r="E76" s="42" t="str">
        <f t="shared" si="9"/>
        <v>2</v>
      </c>
      <c r="F76" s="1">
        <v>20</v>
      </c>
      <c r="G76" s="28" t="str">
        <f t="shared" si="10"/>
        <v>220</v>
      </c>
      <c r="H76" s="1">
        <v>2</v>
      </c>
      <c r="I76" s="1">
        <v>14060</v>
      </c>
      <c r="L76" s="2">
        <v>21019</v>
      </c>
      <c r="M76" s="2">
        <v>139018</v>
      </c>
      <c r="N76" s="2">
        <f>INT(VLOOKUP(--D76,'属性表（单）'!$H$7:$I$11,2,0)*VLOOKUP(F76,'属性表（单）'!$B$4:$D$53,3,0))</f>
        <v>7275</v>
      </c>
      <c r="O76" s="34">
        <f t="shared" si="12"/>
        <v>727</v>
      </c>
      <c r="P76" s="1">
        <f>IF(H76=26,VLOOKUP(G76,'属性表（单核）'!$H$2:$I$251,2,0),IF(H76=59,VLOOKUP(G76,'属性表（单核）'!$C$2:$D$251,2,0),INT(N76/VLOOKUP(H76,'属性表（单）'!$N$4:$O$24,2,0))))</f>
        <v>727</v>
      </c>
      <c r="S76" s="1">
        <f t="shared" si="13"/>
        <v>20460</v>
      </c>
      <c r="T76" s="28">
        <f>VLOOKUP(--F76,经验表!$A$4:$B$53,2,0)*VLOOKUP(--E76,经验表!$W$8:$X$17,2,0)</f>
        <v>20460</v>
      </c>
      <c r="U76" s="1">
        <f t="shared" si="14"/>
        <v>136740</v>
      </c>
      <c r="V76" s="1">
        <f t="shared" si="15"/>
        <v>136740</v>
      </c>
    </row>
    <row r="77" spans="1:22" x14ac:dyDescent="0.35">
      <c r="A77" s="3">
        <v>92100012</v>
      </c>
      <c r="B77" s="3" t="s">
        <v>10</v>
      </c>
      <c r="C77" s="29">
        <f t="shared" si="11"/>
        <v>1</v>
      </c>
      <c r="D77" s="29" t="str">
        <f t="shared" si="8"/>
        <v>2</v>
      </c>
      <c r="E77" s="42" t="str">
        <f t="shared" si="9"/>
        <v>2</v>
      </c>
      <c r="F77" s="1">
        <v>21</v>
      </c>
      <c r="G77" s="28" t="str">
        <f t="shared" si="10"/>
        <v>221</v>
      </c>
      <c r="H77" s="1">
        <v>2</v>
      </c>
      <c r="I77" s="1">
        <v>14630</v>
      </c>
      <c r="L77" s="2">
        <v>23619</v>
      </c>
      <c r="M77" s="2">
        <v>160037</v>
      </c>
      <c r="N77" s="2">
        <f>INT(VLOOKUP(--D77,'属性表（单）'!$H$7:$I$11,2,0)*VLOOKUP(F77,'属性表（单）'!$B$4:$D$53,3,0))</f>
        <v>7650</v>
      </c>
      <c r="O77" s="34">
        <f t="shared" si="12"/>
        <v>765</v>
      </c>
      <c r="P77" s="1">
        <f>IF(H77=26,VLOOKUP(G77,'属性表（单核）'!$H$2:$I$251,2,0),IF(H77=59,VLOOKUP(G77,'属性表（单核）'!$C$2:$D$251,2,0),INT(N77/VLOOKUP(H77,'属性表（单）'!$N$4:$O$24,2,0))))</f>
        <v>765</v>
      </c>
      <c r="S77" s="1">
        <f t="shared" si="13"/>
        <v>22500</v>
      </c>
      <c r="T77" s="28">
        <f>VLOOKUP(--F77,经验表!$A$4:$B$53,2,0)*VLOOKUP(--E77,经验表!$W$8:$X$17,2,0)</f>
        <v>22500</v>
      </c>
      <c r="U77" s="1">
        <f t="shared" si="14"/>
        <v>157200</v>
      </c>
      <c r="V77" s="1">
        <f t="shared" si="15"/>
        <v>157200</v>
      </c>
    </row>
    <row r="78" spans="1:22" x14ac:dyDescent="0.35">
      <c r="A78" s="3">
        <v>92200012</v>
      </c>
      <c r="B78" s="3" t="s">
        <v>10</v>
      </c>
      <c r="C78" s="29">
        <f t="shared" si="11"/>
        <v>1</v>
      </c>
      <c r="D78" s="29" t="str">
        <f t="shared" si="8"/>
        <v>2</v>
      </c>
      <c r="E78" s="42" t="str">
        <f t="shared" si="9"/>
        <v>2</v>
      </c>
      <c r="F78" s="1">
        <v>22</v>
      </c>
      <c r="G78" s="28" t="str">
        <f t="shared" si="10"/>
        <v>222</v>
      </c>
      <c r="H78" s="1">
        <v>2</v>
      </c>
      <c r="I78" s="1">
        <v>15216</v>
      </c>
      <c r="L78" s="2">
        <v>26507</v>
      </c>
      <c r="M78" s="2">
        <v>183656</v>
      </c>
      <c r="N78" s="2">
        <f>INT(VLOOKUP(--D78,'属性表（单）'!$H$7:$I$11,2,0)*VLOOKUP(F78,'属性表（单）'!$B$4:$D$53,3,0))</f>
        <v>8100</v>
      </c>
      <c r="O78" s="34">
        <f t="shared" si="12"/>
        <v>810</v>
      </c>
      <c r="P78" s="1">
        <f>IF(H78=26,VLOOKUP(G78,'属性表（单核）'!$H$2:$I$251,2,0),IF(H78=59,VLOOKUP(G78,'属性表（单核）'!$C$2:$D$251,2,0),INT(N78/VLOOKUP(H78,'属性表（单）'!$N$4:$O$24,2,0))))</f>
        <v>810</v>
      </c>
      <c r="S78" s="1">
        <f t="shared" si="13"/>
        <v>25260</v>
      </c>
      <c r="T78" s="28">
        <f>VLOOKUP(--F78,经验表!$A$4:$B$53,2,0)*VLOOKUP(--E78,经验表!$W$8:$X$17,2,0)</f>
        <v>25260</v>
      </c>
      <c r="U78" s="1">
        <f t="shared" si="14"/>
        <v>179700</v>
      </c>
      <c r="V78" s="1">
        <f t="shared" si="15"/>
        <v>179700</v>
      </c>
    </row>
    <row r="79" spans="1:22" x14ac:dyDescent="0.35">
      <c r="A79" s="3">
        <v>92300012</v>
      </c>
      <c r="B79" s="3" t="s">
        <v>10</v>
      </c>
      <c r="C79" s="29">
        <f t="shared" si="11"/>
        <v>1</v>
      </c>
      <c r="D79" s="29" t="str">
        <f t="shared" si="8"/>
        <v>2</v>
      </c>
      <c r="E79" s="42" t="str">
        <f t="shared" si="9"/>
        <v>2</v>
      </c>
      <c r="F79" s="1">
        <v>23</v>
      </c>
      <c r="G79" s="28" t="str">
        <f t="shared" si="10"/>
        <v>223</v>
      </c>
      <c r="H79" s="1">
        <v>2</v>
      </c>
      <c r="I79" s="1">
        <v>15816</v>
      </c>
      <c r="L79" s="2">
        <v>29712</v>
      </c>
      <c r="M79" s="2">
        <v>210163</v>
      </c>
      <c r="N79" s="2">
        <f>INT(VLOOKUP(--D79,'属性表（单）'!$H$7:$I$11,2,0)*VLOOKUP(F79,'属性表（单）'!$B$4:$D$53,3,0))</f>
        <v>8550</v>
      </c>
      <c r="O79" s="34">
        <f t="shared" si="12"/>
        <v>855</v>
      </c>
      <c r="P79" s="1">
        <f>IF(H79=26,VLOOKUP(G79,'属性表（单核）'!$H$2:$I$251,2,0),IF(H79=59,VLOOKUP(G79,'属性表（单核）'!$C$2:$D$251,2,0),INT(N79/VLOOKUP(H79,'属性表（单）'!$N$4:$O$24,2,0))))</f>
        <v>855</v>
      </c>
      <c r="S79" s="1">
        <f t="shared" si="13"/>
        <v>28020</v>
      </c>
      <c r="T79" s="28">
        <f>VLOOKUP(--F79,经验表!$A$4:$B$53,2,0)*VLOOKUP(--E79,经验表!$W$8:$X$17,2,0)</f>
        <v>28020</v>
      </c>
      <c r="U79" s="1">
        <f t="shared" si="14"/>
        <v>204960</v>
      </c>
      <c r="V79" s="1">
        <f t="shared" si="15"/>
        <v>204960</v>
      </c>
    </row>
    <row r="80" spans="1:22" x14ac:dyDescent="0.35">
      <c r="A80" s="3">
        <v>92400012</v>
      </c>
      <c r="B80" s="3" t="s">
        <v>10</v>
      </c>
      <c r="C80" s="29">
        <f t="shared" si="11"/>
        <v>1</v>
      </c>
      <c r="D80" s="29" t="str">
        <f t="shared" si="8"/>
        <v>2</v>
      </c>
      <c r="E80" s="42" t="str">
        <f t="shared" si="9"/>
        <v>2</v>
      </c>
      <c r="F80" s="1">
        <v>24</v>
      </c>
      <c r="G80" s="28" t="str">
        <f t="shared" si="10"/>
        <v>224</v>
      </c>
      <c r="H80" s="1">
        <v>2</v>
      </c>
      <c r="I80" s="1">
        <v>16432</v>
      </c>
      <c r="L80" s="2">
        <v>33270</v>
      </c>
      <c r="M80" s="2">
        <v>239875</v>
      </c>
      <c r="N80" s="2">
        <f>INT(VLOOKUP(--D80,'属性表（单）'!$H$7:$I$11,2,0)*VLOOKUP(F80,'属性表（单）'!$B$4:$D$53,3,0))</f>
        <v>9000</v>
      </c>
      <c r="O80" s="34">
        <f t="shared" si="12"/>
        <v>900</v>
      </c>
      <c r="P80" s="1">
        <f>IF(H80=26,VLOOKUP(G80,'属性表（单核）'!$H$2:$I$251,2,0),IF(H80=59,VLOOKUP(G80,'属性表（单核）'!$C$2:$D$251,2,0),INT(N80/VLOOKUP(H80,'属性表（单）'!$N$4:$O$24,2,0))))</f>
        <v>900</v>
      </c>
      <c r="S80" s="1">
        <f t="shared" si="13"/>
        <v>30780</v>
      </c>
      <c r="T80" s="28">
        <f>VLOOKUP(--F80,经验表!$A$4:$B$53,2,0)*VLOOKUP(--E80,经验表!$W$8:$X$17,2,0)</f>
        <v>30780</v>
      </c>
      <c r="U80" s="1">
        <f t="shared" si="14"/>
        <v>232980</v>
      </c>
      <c r="V80" s="1">
        <f t="shared" si="15"/>
        <v>232980</v>
      </c>
    </row>
    <row r="81" spans="1:22" x14ac:dyDescent="0.35">
      <c r="A81" s="3">
        <v>92500012</v>
      </c>
      <c r="B81" s="3" t="s">
        <v>10</v>
      </c>
      <c r="C81" s="29">
        <f t="shared" si="11"/>
        <v>1</v>
      </c>
      <c r="D81" s="29" t="str">
        <f t="shared" si="8"/>
        <v>2</v>
      </c>
      <c r="E81" s="42" t="str">
        <f t="shared" si="9"/>
        <v>2</v>
      </c>
      <c r="F81" s="1">
        <v>25</v>
      </c>
      <c r="G81" s="28" t="str">
        <f t="shared" si="10"/>
        <v>225</v>
      </c>
      <c r="H81" s="1">
        <v>2</v>
      </c>
      <c r="I81" s="1">
        <v>17062</v>
      </c>
      <c r="L81" s="2">
        <v>37218</v>
      </c>
      <c r="M81" s="2">
        <v>273145</v>
      </c>
      <c r="N81" s="2">
        <f>INT(VLOOKUP(--D81,'属性表（单）'!$H$7:$I$11,2,0)*VLOOKUP(F81,'属性表（单）'!$B$4:$D$53,3,0))</f>
        <v>9450</v>
      </c>
      <c r="O81" s="34">
        <f t="shared" si="12"/>
        <v>945</v>
      </c>
      <c r="P81" s="1">
        <f>IF(H81=26,VLOOKUP(G81,'属性表（单核）'!$H$2:$I$251,2,0),IF(H81=59,VLOOKUP(G81,'属性表（单核）'!$C$2:$D$251,2,0),INT(N81/VLOOKUP(H81,'属性表（单）'!$N$4:$O$24,2,0))))</f>
        <v>945</v>
      </c>
      <c r="S81" s="1">
        <f t="shared" si="13"/>
        <v>33540</v>
      </c>
      <c r="T81" s="28">
        <f>VLOOKUP(--F81,经验表!$A$4:$B$53,2,0)*VLOOKUP(--E81,经验表!$W$8:$X$17,2,0)</f>
        <v>33540</v>
      </c>
      <c r="U81" s="1">
        <f t="shared" si="14"/>
        <v>263760</v>
      </c>
      <c r="V81" s="1">
        <f t="shared" si="15"/>
        <v>263760</v>
      </c>
    </row>
    <row r="82" spans="1:22" x14ac:dyDescent="0.35">
      <c r="A82" s="3">
        <v>92600012</v>
      </c>
      <c r="B82" s="3" t="s">
        <v>10</v>
      </c>
      <c r="C82" s="29">
        <f t="shared" si="11"/>
        <v>1</v>
      </c>
      <c r="D82" s="29" t="str">
        <f t="shared" si="8"/>
        <v>2</v>
      </c>
      <c r="E82" s="42" t="str">
        <f t="shared" si="9"/>
        <v>2</v>
      </c>
      <c r="F82" s="1">
        <v>26</v>
      </c>
      <c r="G82" s="28" t="str">
        <f t="shared" si="10"/>
        <v>226</v>
      </c>
      <c r="H82" s="1">
        <v>2</v>
      </c>
      <c r="I82" s="1">
        <v>17710</v>
      </c>
      <c r="L82" s="2">
        <v>41598</v>
      </c>
      <c r="M82" s="2">
        <v>310363</v>
      </c>
      <c r="N82" s="2">
        <f>INT(VLOOKUP(--D82,'属性表（单）'!$H$7:$I$11,2,0)*VLOOKUP(F82,'属性表（单）'!$B$4:$D$53,3,0))</f>
        <v>9900</v>
      </c>
      <c r="O82" s="34">
        <f t="shared" si="12"/>
        <v>990</v>
      </c>
      <c r="P82" s="1">
        <f>IF(H82=26,VLOOKUP(G82,'属性表（单核）'!$H$2:$I$251,2,0),IF(H82=59,VLOOKUP(G82,'属性表（单核）'!$C$2:$D$251,2,0),INT(N82/VLOOKUP(H82,'属性表（单）'!$N$4:$O$24,2,0))))</f>
        <v>990</v>
      </c>
      <c r="S82" s="1">
        <f t="shared" si="13"/>
        <v>37140</v>
      </c>
      <c r="T82" s="28">
        <f>VLOOKUP(--F82,经验表!$A$4:$B$53,2,0)*VLOOKUP(--E82,经验表!$W$8:$X$17,2,0)</f>
        <v>37140</v>
      </c>
      <c r="U82" s="1">
        <f t="shared" si="14"/>
        <v>297300</v>
      </c>
      <c r="V82" s="1">
        <f t="shared" si="15"/>
        <v>297300</v>
      </c>
    </row>
    <row r="83" spans="1:22" x14ac:dyDescent="0.35">
      <c r="A83" s="3">
        <v>92700012</v>
      </c>
      <c r="B83" s="3" t="s">
        <v>10</v>
      </c>
      <c r="C83" s="29">
        <f t="shared" si="11"/>
        <v>1</v>
      </c>
      <c r="D83" s="29" t="str">
        <f t="shared" si="8"/>
        <v>2</v>
      </c>
      <c r="E83" s="42" t="str">
        <f t="shared" si="9"/>
        <v>2</v>
      </c>
      <c r="F83" s="1">
        <v>27</v>
      </c>
      <c r="G83" s="28" t="str">
        <f t="shared" si="10"/>
        <v>227</v>
      </c>
      <c r="H83" s="1">
        <v>2</v>
      </c>
      <c r="I83" s="1">
        <v>18372</v>
      </c>
      <c r="L83" s="2">
        <v>46457</v>
      </c>
      <c r="M83" s="2">
        <v>351961</v>
      </c>
      <c r="N83" s="2">
        <f>INT(VLOOKUP(--D83,'属性表（单）'!$H$7:$I$11,2,0)*VLOOKUP(F83,'属性表（单）'!$B$4:$D$53,3,0))</f>
        <v>10425</v>
      </c>
      <c r="O83" s="34">
        <f t="shared" si="12"/>
        <v>1042</v>
      </c>
      <c r="P83" s="1">
        <f>IF(H83=26,VLOOKUP(G83,'属性表（单核）'!$H$2:$I$251,2,0),IF(H83=59,VLOOKUP(G83,'属性表（单核）'!$C$2:$D$251,2,0),INT(N83/VLOOKUP(H83,'属性表（单）'!$N$4:$O$24,2,0))))</f>
        <v>1042</v>
      </c>
      <c r="S83" s="1">
        <f t="shared" si="13"/>
        <v>40740</v>
      </c>
      <c r="T83" s="28">
        <f>VLOOKUP(--F83,经验表!$A$4:$B$53,2,0)*VLOOKUP(--E83,经验表!$W$8:$X$17,2,0)</f>
        <v>40740</v>
      </c>
      <c r="U83" s="1">
        <f t="shared" si="14"/>
        <v>334440</v>
      </c>
      <c r="V83" s="1">
        <f t="shared" si="15"/>
        <v>334440</v>
      </c>
    </row>
    <row r="84" spans="1:22" x14ac:dyDescent="0.35">
      <c r="A84" s="3">
        <v>92800012</v>
      </c>
      <c r="B84" s="3" t="s">
        <v>10</v>
      </c>
      <c r="C84" s="29">
        <f t="shared" si="11"/>
        <v>1</v>
      </c>
      <c r="D84" s="29" t="str">
        <f t="shared" si="8"/>
        <v>2</v>
      </c>
      <c r="E84" s="42" t="str">
        <f t="shared" si="9"/>
        <v>2</v>
      </c>
      <c r="F84" s="1">
        <v>28</v>
      </c>
      <c r="G84" s="28" t="str">
        <f t="shared" si="10"/>
        <v>228</v>
      </c>
      <c r="H84" s="1">
        <v>2</v>
      </c>
      <c r="I84" s="1">
        <v>19052</v>
      </c>
      <c r="L84" s="2">
        <v>51845</v>
      </c>
      <c r="M84" s="2">
        <v>398418</v>
      </c>
      <c r="N84" s="2">
        <f>INT(VLOOKUP(--D84,'属性表（单）'!$H$7:$I$11,2,0)*VLOOKUP(F84,'属性表（单）'!$B$4:$D$53,3,0))</f>
        <v>10950</v>
      </c>
      <c r="O84" s="34">
        <f t="shared" si="12"/>
        <v>1095</v>
      </c>
      <c r="P84" s="1">
        <f>IF(H84=26,VLOOKUP(G84,'属性表（单核）'!$H$2:$I$251,2,0),IF(H84=59,VLOOKUP(G84,'属性表（单核）'!$C$2:$D$251,2,0),INT(N84/VLOOKUP(H84,'属性表（单）'!$N$4:$O$24,2,0))))</f>
        <v>1095</v>
      </c>
      <c r="S84" s="1">
        <f t="shared" si="13"/>
        <v>44340</v>
      </c>
      <c r="T84" s="28">
        <f>VLOOKUP(--F84,经验表!$A$4:$B$53,2,0)*VLOOKUP(--E84,经验表!$W$8:$X$17,2,0)</f>
        <v>44340</v>
      </c>
      <c r="U84" s="1">
        <f t="shared" si="14"/>
        <v>375180</v>
      </c>
      <c r="V84" s="1">
        <f t="shared" si="15"/>
        <v>375180</v>
      </c>
    </row>
    <row r="85" spans="1:22" x14ac:dyDescent="0.35">
      <c r="A85" s="3">
        <v>92900012</v>
      </c>
      <c r="B85" s="3" t="s">
        <v>10</v>
      </c>
      <c r="C85" s="29">
        <f t="shared" si="11"/>
        <v>1</v>
      </c>
      <c r="D85" s="29" t="str">
        <f t="shared" si="8"/>
        <v>2</v>
      </c>
      <c r="E85" s="42" t="str">
        <f t="shared" si="9"/>
        <v>2</v>
      </c>
      <c r="F85" s="1">
        <v>29</v>
      </c>
      <c r="G85" s="28" t="str">
        <f t="shared" si="10"/>
        <v>229</v>
      </c>
      <c r="H85" s="1">
        <v>2</v>
      </c>
      <c r="I85" s="1">
        <v>19748</v>
      </c>
      <c r="L85" s="2">
        <v>57821</v>
      </c>
      <c r="M85" s="2">
        <v>450263</v>
      </c>
      <c r="N85" s="2">
        <f>INT(VLOOKUP(--D85,'属性表（单）'!$H$7:$I$11,2,0)*VLOOKUP(F85,'属性表（单）'!$B$4:$D$53,3,0))</f>
        <v>11475</v>
      </c>
      <c r="O85" s="34">
        <f t="shared" si="12"/>
        <v>1147</v>
      </c>
      <c r="P85" s="1">
        <f>IF(H85=26,VLOOKUP(G85,'属性表（单核）'!$H$2:$I$251,2,0),IF(H85=59,VLOOKUP(G85,'属性表（单核）'!$C$2:$D$251,2,0),INT(N85/VLOOKUP(H85,'属性表（单）'!$N$4:$O$24,2,0))))</f>
        <v>1147</v>
      </c>
      <c r="S85" s="1">
        <f t="shared" si="13"/>
        <v>47940</v>
      </c>
      <c r="T85" s="28">
        <f>VLOOKUP(--F85,经验表!$A$4:$B$53,2,0)*VLOOKUP(--E85,经验表!$W$8:$X$17,2,0)</f>
        <v>47940</v>
      </c>
      <c r="U85" s="1">
        <f t="shared" si="14"/>
        <v>419520</v>
      </c>
      <c r="V85" s="1">
        <f t="shared" si="15"/>
        <v>419520</v>
      </c>
    </row>
    <row r="86" spans="1:22" x14ac:dyDescent="0.35">
      <c r="A86" s="3">
        <v>93000012</v>
      </c>
      <c r="B86" s="3" t="s">
        <v>10</v>
      </c>
      <c r="C86" s="29">
        <f t="shared" si="11"/>
        <v>1</v>
      </c>
      <c r="D86" s="29" t="str">
        <f t="shared" si="8"/>
        <v>2</v>
      </c>
      <c r="E86" s="42" t="str">
        <f t="shared" si="9"/>
        <v>2</v>
      </c>
      <c r="F86" s="1">
        <v>30</v>
      </c>
      <c r="G86" s="28" t="str">
        <f t="shared" si="10"/>
        <v>230</v>
      </c>
      <c r="H86" s="1">
        <v>2</v>
      </c>
      <c r="I86" s="1">
        <v>20462</v>
      </c>
      <c r="L86" s="2">
        <v>64447</v>
      </c>
      <c r="M86" s="2">
        <v>508084</v>
      </c>
      <c r="N86" s="2">
        <f>INT(VLOOKUP(--D86,'属性表（单）'!$H$7:$I$11,2,0)*VLOOKUP(F86,'属性表（单）'!$B$4:$D$53,3,0))</f>
        <v>12000</v>
      </c>
      <c r="O86" s="34">
        <f t="shared" si="12"/>
        <v>1200</v>
      </c>
      <c r="P86" s="1">
        <f>IF(H86=26,VLOOKUP(G86,'属性表（单核）'!$H$2:$I$251,2,0),IF(H86=59,VLOOKUP(G86,'属性表（单核）'!$C$2:$D$251,2,0),INT(N86/VLOOKUP(H86,'属性表（单）'!$N$4:$O$24,2,0))))</f>
        <v>1200</v>
      </c>
      <c r="S86" s="1">
        <f t="shared" si="13"/>
        <v>52500</v>
      </c>
      <c r="T86" s="28">
        <f>VLOOKUP(--F86,经验表!$A$4:$B$53,2,0)*VLOOKUP(--E86,经验表!$W$8:$X$17,2,0)</f>
        <v>52500</v>
      </c>
      <c r="U86" s="1">
        <f t="shared" si="14"/>
        <v>467460</v>
      </c>
      <c r="V86" s="1">
        <f t="shared" si="15"/>
        <v>467460</v>
      </c>
    </row>
    <row r="87" spans="1:22" x14ac:dyDescent="0.35">
      <c r="A87" s="3">
        <v>93100012</v>
      </c>
      <c r="B87" s="3" t="s">
        <v>10</v>
      </c>
      <c r="C87" s="29">
        <f t="shared" si="11"/>
        <v>1</v>
      </c>
      <c r="D87" s="29" t="str">
        <f t="shared" si="8"/>
        <v>2</v>
      </c>
      <c r="E87" s="42" t="str">
        <f t="shared" si="9"/>
        <v>2</v>
      </c>
      <c r="F87" s="1">
        <v>31</v>
      </c>
      <c r="G87" s="28" t="str">
        <f t="shared" si="10"/>
        <v>231</v>
      </c>
      <c r="H87" s="1">
        <v>2</v>
      </c>
      <c r="I87" s="1">
        <v>21194</v>
      </c>
      <c r="L87" s="2">
        <v>71792</v>
      </c>
      <c r="M87" s="2">
        <v>572531</v>
      </c>
      <c r="N87" s="2">
        <f>INT(VLOOKUP(--D87,'属性表（单）'!$H$7:$I$11,2,0)*VLOOKUP(F87,'属性表（单）'!$B$4:$D$53,3,0))</f>
        <v>12525</v>
      </c>
      <c r="O87" s="34">
        <f t="shared" si="12"/>
        <v>1252</v>
      </c>
      <c r="P87" s="1">
        <f>IF(H87=26,VLOOKUP(G87,'属性表（单核）'!$H$2:$I$251,2,0),IF(H87=59,VLOOKUP(G87,'属性表（单核）'!$C$2:$D$251,2,0),INT(N87/VLOOKUP(H87,'属性表（单）'!$N$4:$O$24,2,0))))</f>
        <v>1252</v>
      </c>
      <c r="S87" s="1">
        <f t="shared" si="13"/>
        <v>57060</v>
      </c>
      <c r="T87" s="28">
        <f>VLOOKUP(--F87,经验表!$A$4:$B$53,2,0)*VLOOKUP(--E87,经验表!$W$8:$X$17,2,0)</f>
        <v>57060</v>
      </c>
      <c r="U87" s="1">
        <f t="shared" si="14"/>
        <v>519960</v>
      </c>
      <c r="V87" s="1">
        <f t="shared" si="15"/>
        <v>519960</v>
      </c>
    </row>
    <row r="88" spans="1:22" x14ac:dyDescent="0.35">
      <c r="A88" s="3">
        <v>93200012</v>
      </c>
      <c r="B88" s="3" t="s">
        <v>10</v>
      </c>
      <c r="C88" s="29">
        <f t="shared" si="11"/>
        <v>1</v>
      </c>
      <c r="D88" s="29" t="str">
        <f t="shared" si="8"/>
        <v>2</v>
      </c>
      <c r="E88" s="42" t="str">
        <f t="shared" si="9"/>
        <v>2</v>
      </c>
      <c r="F88" s="1">
        <v>32</v>
      </c>
      <c r="G88" s="28" t="str">
        <f t="shared" si="10"/>
        <v>232</v>
      </c>
      <c r="H88" s="1">
        <v>2</v>
      </c>
      <c r="I88" s="1">
        <v>21944</v>
      </c>
      <c r="L88" s="2">
        <v>79935</v>
      </c>
      <c r="M88" s="2">
        <v>644323</v>
      </c>
      <c r="N88" s="2">
        <f>INT(VLOOKUP(--D88,'属性表（单）'!$H$7:$I$11,2,0)*VLOOKUP(F88,'属性表（单）'!$B$4:$D$53,3,0))</f>
        <v>13125</v>
      </c>
      <c r="O88" s="34">
        <f t="shared" si="12"/>
        <v>1312</v>
      </c>
      <c r="P88" s="1">
        <f>IF(H88=26,VLOOKUP(G88,'属性表（单核）'!$H$2:$I$251,2,0),IF(H88=59,VLOOKUP(G88,'属性表（单核）'!$C$2:$D$251,2,0),INT(N88/VLOOKUP(H88,'属性表（单）'!$N$4:$O$24,2,0))))</f>
        <v>1312</v>
      </c>
      <c r="S88" s="1">
        <f t="shared" si="13"/>
        <v>61620</v>
      </c>
      <c r="T88" s="28">
        <f>VLOOKUP(--F88,经验表!$A$4:$B$53,2,0)*VLOOKUP(--E88,经验表!$W$8:$X$17,2,0)</f>
        <v>61620</v>
      </c>
      <c r="U88" s="1">
        <f t="shared" si="14"/>
        <v>577020</v>
      </c>
      <c r="V88" s="1">
        <f t="shared" si="15"/>
        <v>577020</v>
      </c>
    </row>
    <row r="89" spans="1:22" x14ac:dyDescent="0.35">
      <c r="A89" s="3">
        <v>93300012</v>
      </c>
      <c r="B89" s="3" t="s">
        <v>10</v>
      </c>
      <c r="C89" s="29">
        <f t="shared" si="11"/>
        <v>1</v>
      </c>
      <c r="D89" s="29" t="str">
        <f t="shared" si="8"/>
        <v>2</v>
      </c>
      <c r="E89" s="42" t="str">
        <f t="shared" si="9"/>
        <v>2</v>
      </c>
      <c r="F89" s="1">
        <v>33</v>
      </c>
      <c r="G89" s="28" t="str">
        <f t="shared" si="10"/>
        <v>233</v>
      </c>
      <c r="H89" s="1">
        <v>2</v>
      </c>
      <c r="I89" s="1">
        <v>22712</v>
      </c>
      <c r="L89" s="2">
        <v>88961</v>
      </c>
      <c r="M89" s="2">
        <v>724258</v>
      </c>
      <c r="N89" s="2">
        <f>INT(VLOOKUP(--D89,'属性表（单）'!$H$7:$I$11,2,0)*VLOOKUP(F89,'属性表（单）'!$B$4:$D$53,3,0))</f>
        <v>13725</v>
      </c>
      <c r="O89" s="34">
        <f t="shared" si="12"/>
        <v>1372</v>
      </c>
      <c r="P89" s="1">
        <f>IF(H89=26,VLOOKUP(G89,'属性表（单核）'!$H$2:$I$251,2,0),IF(H89=59,VLOOKUP(G89,'属性表（单核）'!$C$2:$D$251,2,0),INT(N89/VLOOKUP(H89,'属性表（单）'!$N$4:$O$24,2,0))))</f>
        <v>1372</v>
      </c>
      <c r="S89" s="1">
        <f t="shared" si="13"/>
        <v>66180</v>
      </c>
      <c r="T89" s="28">
        <f>VLOOKUP(--F89,经验表!$A$4:$B$53,2,0)*VLOOKUP(--E89,经验表!$W$8:$X$17,2,0)</f>
        <v>66180</v>
      </c>
      <c r="U89" s="1">
        <f t="shared" si="14"/>
        <v>638640</v>
      </c>
      <c r="V89" s="1">
        <f t="shared" si="15"/>
        <v>638640</v>
      </c>
    </row>
    <row r="90" spans="1:22" x14ac:dyDescent="0.35">
      <c r="A90" s="3">
        <v>93400012</v>
      </c>
      <c r="B90" s="3" t="s">
        <v>10</v>
      </c>
      <c r="C90" s="29">
        <f t="shared" si="11"/>
        <v>1</v>
      </c>
      <c r="D90" s="29" t="str">
        <f t="shared" si="8"/>
        <v>2</v>
      </c>
      <c r="E90" s="42" t="str">
        <f t="shared" si="9"/>
        <v>2</v>
      </c>
      <c r="F90" s="1">
        <v>34</v>
      </c>
      <c r="G90" s="28" t="str">
        <f t="shared" si="10"/>
        <v>234</v>
      </c>
      <c r="H90" s="1">
        <v>2</v>
      </c>
      <c r="I90" s="1">
        <v>23500</v>
      </c>
      <c r="L90" s="2">
        <v>98964</v>
      </c>
      <c r="M90" s="2">
        <v>813219</v>
      </c>
      <c r="N90" s="2">
        <f>INT(VLOOKUP(--D90,'属性表（单）'!$H$7:$I$11,2,0)*VLOOKUP(F90,'属性表（单）'!$B$4:$D$53,3,0))</f>
        <v>14325</v>
      </c>
      <c r="O90" s="34">
        <f t="shared" si="12"/>
        <v>1432</v>
      </c>
      <c r="P90" s="1">
        <f>IF(H90=26,VLOOKUP(G90,'属性表（单核）'!$H$2:$I$251,2,0),IF(H90=59,VLOOKUP(G90,'属性表（单核）'!$C$2:$D$251,2,0),INT(N90/VLOOKUP(H90,'属性表（单）'!$N$4:$O$24,2,0))))</f>
        <v>1432</v>
      </c>
      <c r="S90" s="1">
        <f t="shared" si="13"/>
        <v>71820</v>
      </c>
      <c r="T90" s="28">
        <f>VLOOKUP(--F90,经验表!$A$4:$B$53,2,0)*VLOOKUP(--E90,经验表!$W$8:$X$17,2,0)</f>
        <v>71820</v>
      </c>
      <c r="U90" s="1">
        <f t="shared" si="14"/>
        <v>704820</v>
      </c>
      <c r="V90" s="1">
        <f t="shared" si="15"/>
        <v>704820</v>
      </c>
    </row>
    <row r="91" spans="1:22" x14ac:dyDescent="0.35">
      <c r="A91" s="3">
        <v>93500012</v>
      </c>
      <c r="B91" s="3" t="s">
        <v>10</v>
      </c>
      <c r="C91" s="29">
        <f t="shared" si="11"/>
        <v>1</v>
      </c>
      <c r="D91" s="29" t="str">
        <f t="shared" si="8"/>
        <v>2</v>
      </c>
      <c r="E91" s="42" t="str">
        <f t="shared" si="9"/>
        <v>2</v>
      </c>
      <c r="F91" s="1">
        <v>35</v>
      </c>
      <c r="G91" s="28" t="str">
        <f t="shared" si="10"/>
        <v>235</v>
      </c>
      <c r="H91" s="1">
        <v>2</v>
      </c>
      <c r="I91" s="1">
        <v>24306</v>
      </c>
      <c r="L91" s="2">
        <v>110050</v>
      </c>
      <c r="M91" s="2">
        <v>912183</v>
      </c>
      <c r="N91" s="2">
        <f>INT(VLOOKUP(--D91,'属性表（单）'!$H$7:$I$11,2,0)*VLOOKUP(F91,'属性表（单）'!$B$4:$D$53,3,0))</f>
        <v>14925</v>
      </c>
      <c r="O91" s="34">
        <f t="shared" si="12"/>
        <v>1492</v>
      </c>
      <c r="P91" s="1">
        <f>IF(H91=26,VLOOKUP(G91,'属性表（单核）'!$H$2:$I$251,2,0),IF(H91=59,VLOOKUP(G91,'属性表（单核）'!$C$2:$D$251,2,0),INT(N91/VLOOKUP(H91,'属性表（单）'!$N$4:$O$24,2,0))))</f>
        <v>1492</v>
      </c>
      <c r="S91" s="1">
        <f t="shared" si="13"/>
        <v>77460</v>
      </c>
      <c r="T91" s="28">
        <f>VLOOKUP(--F91,经验表!$A$4:$B$53,2,0)*VLOOKUP(--E91,经验表!$W$8:$X$17,2,0)</f>
        <v>77460</v>
      </c>
      <c r="U91" s="1">
        <f t="shared" si="14"/>
        <v>776640</v>
      </c>
      <c r="V91" s="1">
        <f t="shared" si="15"/>
        <v>776640</v>
      </c>
    </row>
    <row r="92" spans="1:22" x14ac:dyDescent="0.35">
      <c r="A92" s="3">
        <v>93600012</v>
      </c>
      <c r="B92" s="3" t="s">
        <v>10</v>
      </c>
      <c r="C92" s="29">
        <f t="shared" si="11"/>
        <v>1</v>
      </c>
      <c r="D92" s="29" t="str">
        <f t="shared" si="8"/>
        <v>2</v>
      </c>
      <c r="E92" s="42" t="str">
        <f t="shared" si="9"/>
        <v>2</v>
      </c>
      <c r="F92" s="1">
        <v>36</v>
      </c>
      <c r="G92" s="28" t="str">
        <f t="shared" si="10"/>
        <v>236</v>
      </c>
      <c r="H92" s="1">
        <v>2</v>
      </c>
      <c r="I92" s="1">
        <v>25134</v>
      </c>
      <c r="L92" s="2">
        <v>122334</v>
      </c>
      <c r="M92" s="2">
        <v>1022233</v>
      </c>
      <c r="N92" s="2">
        <f>INT(VLOOKUP(--D92,'属性表（单）'!$H$7:$I$11,2,0)*VLOOKUP(F92,'属性表（单）'!$B$4:$D$53,3,0))</f>
        <v>15525</v>
      </c>
      <c r="O92" s="34">
        <f t="shared" si="12"/>
        <v>1552</v>
      </c>
      <c r="P92" s="1">
        <f>IF(H92=26,VLOOKUP(G92,'属性表（单核）'!$H$2:$I$251,2,0),IF(H92=59,VLOOKUP(G92,'属性表（单核）'!$C$2:$D$251,2,0),INT(N92/VLOOKUP(H92,'属性表（单）'!$N$4:$O$24,2,0))))</f>
        <v>1552</v>
      </c>
      <c r="S92" s="1">
        <f t="shared" si="13"/>
        <v>83100</v>
      </c>
      <c r="T92" s="28">
        <f>VLOOKUP(--F92,经验表!$A$4:$B$53,2,0)*VLOOKUP(--E92,经验表!$W$8:$X$17,2,0)</f>
        <v>83100</v>
      </c>
      <c r="U92" s="1">
        <f t="shared" si="14"/>
        <v>854100</v>
      </c>
      <c r="V92" s="1">
        <f t="shared" si="15"/>
        <v>854100</v>
      </c>
    </row>
    <row r="93" spans="1:22" x14ac:dyDescent="0.35">
      <c r="A93" s="3">
        <v>93700012</v>
      </c>
      <c r="B93" s="3" t="s">
        <v>10</v>
      </c>
      <c r="C93" s="29">
        <f t="shared" si="11"/>
        <v>1</v>
      </c>
      <c r="D93" s="29" t="str">
        <f t="shared" si="8"/>
        <v>2</v>
      </c>
      <c r="E93" s="42" t="str">
        <f t="shared" si="9"/>
        <v>2</v>
      </c>
      <c r="F93" s="1">
        <v>37</v>
      </c>
      <c r="G93" s="28" t="str">
        <f t="shared" si="10"/>
        <v>237</v>
      </c>
      <c r="H93" s="1">
        <v>2</v>
      </c>
      <c r="I93" s="1">
        <v>25984</v>
      </c>
      <c r="L93" s="2">
        <v>135946</v>
      </c>
      <c r="M93" s="2">
        <v>1144567</v>
      </c>
      <c r="N93" s="2">
        <f>INT(VLOOKUP(--D93,'属性表（单）'!$H$7:$I$11,2,0)*VLOOKUP(F93,'属性表（单）'!$B$4:$D$53,3,0))</f>
        <v>16200</v>
      </c>
      <c r="O93" s="34">
        <f t="shared" si="12"/>
        <v>1620</v>
      </c>
      <c r="P93" s="1">
        <f>IF(H93=26,VLOOKUP(G93,'属性表（单核）'!$H$2:$I$251,2,0),IF(H93=59,VLOOKUP(G93,'属性表（单核）'!$C$2:$D$251,2,0),INT(N93/VLOOKUP(H93,'属性表（单）'!$N$4:$O$24,2,0))))</f>
        <v>1620</v>
      </c>
      <c r="S93" s="1">
        <f t="shared" si="13"/>
        <v>88740</v>
      </c>
      <c r="T93" s="28">
        <f>VLOOKUP(--F93,经验表!$A$4:$B$53,2,0)*VLOOKUP(--E93,经验表!$W$8:$X$17,2,0)</f>
        <v>88740</v>
      </c>
      <c r="U93" s="1">
        <f t="shared" si="14"/>
        <v>937200</v>
      </c>
      <c r="V93" s="1">
        <f t="shared" si="15"/>
        <v>937200</v>
      </c>
    </row>
    <row r="94" spans="1:22" x14ac:dyDescent="0.35">
      <c r="A94" s="3">
        <v>93800012</v>
      </c>
      <c r="B94" s="3" t="s">
        <v>10</v>
      </c>
      <c r="C94" s="29">
        <f t="shared" si="11"/>
        <v>1</v>
      </c>
      <c r="D94" s="29" t="str">
        <f t="shared" si="8"/>
        <v>2</v>
      </c>
      <c r="E94" s="42" t="str">
        <f t="shared" si="9"/>
        <v>2</v>
      </c>
      <c r="F94" s="1">
        <v>38</v>
      </c>
      <c r="G94" s="28" t="str">
        <f t="shared" si="10"/>
        <v>238</v>
      </c>
      <c r="H94" s="1">
        <v>2</v>
      </c>
      <c r="I94" s="1">
        <v>26852</v>
      </c>
      <c r="L94" s="2">
        <v>151027</v>
      </c>
      <c r="M94" s="2">
        <v>1280513</v>
      </c>
      <c r="N94" s="2">
        <f>INT(VLOOKUP(--D94,'属性表（单）'!$H$7:$I$11,2,0)*VLOOKUP(F94,'属性表（单）'!$B$4:$D$53,3,0))</f>
        <v>16875</v>
      </c>
      <c r="O94" s="34">
        <f t="shared" si="12"/>
        <v>1687</v>
      </c>
      <c r="P94" s="1">
        <f>IF(H94=26,VLOOKUP(G94,'属性表（单核）'!$H$2:$I$251,2,0),IF(H94=59,VLOOKUP(G94,'属性表（单核）'!$C$2:$D$251,2,0),INT(N94/VLOOKUP(H94,'属性表（单）'!$N$4:$O$24,2,0))))</f>
        <v>1687</v>
      </c>
      <c r="S94" s="1">
        <f t="shared" si="13"/>
        <v>95580</v>
      </c>
      <c r="T94" s="28">
        <f>VLOOKUP(--F94,经验表!$A$4:$B$53,2,0)*VLOOKUP(--E94,经验表!$W$8:$X$17,2,0)</f>
        <v>95580</v>
      </c>
      <c r="U94" s="1">
        <f t="shared" si="14"/>
        <v>1025940</v>
      </c>
      <c r="V94" s="1">
        <f t="shared" si="15"/>
        <v>1025940</v>
      </c>
    </row>
    <row r="95" spans="1:22" x14ac:dyDescent="0.35">
      <c r="A95" s="3">
        <v>93900012</v>
      </c>
      <c r="B95" s="3" t="s">
        <v>10</v>
      </c>
      <c r="C95" s="29">
        <f t="shared" si="11"/>
        <v>1</v>
      </c>
      <c r="D95" s="29" t="str">
        <f t="shared" si="8"/>
        <v>2</v>
      </c>
      <c r="E95" s="42" t="str">
        <f t="shared" si="9"/>
        <v>2</v>
      </c>
      <c r="F95" s="1">
        <v>39</v>
      </c>
      <c r="G95" s="28" t="str">
        <f t="shared" si="10"/>
        <v>239</v>
      </c>
      <c r="H95" s="1">
        <v>2</v>
      </c>
      <c r="I95" s="1">
        <v>27744</v>
      </c>
      <c r="L95" s="2">
        <v>167735</v>
      </c>
      <c r="M95" s="2">
        <v>1431540</v>
      </c>
      <c r="N95" s="2">
        <f>INT(VLOOKUP(--D95,'属性表（单）'!$H$7:$I$11,2,0)*VLOOKUP(F95,'属性表（单）'!$B$4:$D$53,3,0))</f>
        <v>17550</v>
      </c>
      <c r="O95" s="34">
        <f t="shared" si="12"/>
        <v>1755</v>
      </c>
      <c r="P95" s="1">
        <f>IF(H95=26,VLOOKUP(G95,'属性表（单核）'!$H$2:$I$251,2,0),IF(H95=59,VLOOKUP(G95,'属性表（单核）'!$C$2:$D$251,2,0),INT(N95/VLOOKUP(H95,'属性表（单）'!$N$4:$O$24,2,0))))</f>
        <v>1755</v>
      </c>
      <c r="S95" s="1">
        <f t="shared" si="13"/>
        <v>102420</v>
      </c>
      <c r="T95" s="28">
        <f>VLOOKUP(--F95,经验表!$A$4:$B$53,2,0)*VLOOKUP(--E95,经验表!$W$8:$X$17,2,0)</f>
        <v>102420</v>
      </c>
      <c r="U95" s="1">
        <f t="shared" si="14"/>
        <v>1121520</v>
      </c>
      <c r="V95" s="1">
        <f t="shared" si="15"/>
        <v>1121520</v>
      </c>
    </row>
    <row r="96" spans="1:22" x14ac:dyDescent="0.35">
      <c r="A96" s="3">
        <v>94000012</v>
      </c>
      <c r="B96" s="3" t="s">
        <v>10</v>
      </c>
      <c r="C96" s="29">
        <f t="shared" si="11"/>
        <v>1</v>
      </c>
      <c r="D96" s="29" t="str">
        <f t="shared" si="8"/>
        <v>2</v>
      </c>
      <c r="E96" s="42" t="str">
        <f t="shared" si="9"/>
        <v>2</v>
      </c>
      <c r="F96" s="1">
        <v>40</v>
      </c>
      <c r="G96" s="28" t="str">
        <f t="shared" si="10"/>
        <v>240</v>
      </c>
      <c r="H96" s="1">
        <v>2</v>
      </c>
      <c r="I96" s="1">
        <v>28658</v>
      </c>
      <c r="L96" s="2">
        <v>186245</v>
      </c>
      <c r="M96" s="2">
        <v>1599275</v>
      </c>
      <c r="N96" s="2">
        <f>INT(VLOOKUP(--D96,'属性表（单）'!$H$7:$I$11,2,0)*VLOOKUP(F96,'属性表（单）'!$B$4:$D$53,3,0))</f>
        <v>18225</v>
      </c>
      <c r="O96" s="34">
        <f t="shared" si="12"/>
        <v>1822</v>
      </c>
      <c r="P96" s="1">
        <f>IF(H96=26,VLOOKUP(G96,'属性表（单核）'!$H$2:$I$251,2,0),IF(H96=59,VLOOKUP(G96,'属性表（单核）'!$C$2:$D$251,2,0),INT(N96/VLOOKUP(H96,'属性表（单）'!$N$4:$O$24,2,0))))</f>
        <v>1822</v>
      </c>
      <c r="S96" s="1">
        <f t="shared" si="13"/>
        <v>109260</v>
      </c>
      <c r="T96" s="28">
        <f>VLOOKUP(--F96,经验表!$A$4:$B$53,2,0)*VLOOKUP(--E96,经验表!$W$8:$X$17,2,0)</f>
        <v>109260</v>
      </c>
      <c r="U96" s="1">
        <f t="shared" si="14"/>
        <v>1223940</v>
      </c>
      <c r="V96" s="1">
        <f t="shared" si="15"/>
        <v>1223940</v>
      </c>
    </row>
    <row r="97" spans="1:22" x14ac:dyDescent="0.35">
      <c r="A97" s="3">
        <v>94100012</v>
      </c>
      <c r="B97" s="3" t="s">
        <v>10</v>
      </c>
      <c r="C97" s="29">
        <f t="shared" si="11"/>
        <v>1</v>
      </c>
      <c r="D97" s="29" t="str">
        <f t="shared" si="8"/>
        <v>2</v>
      </c>
      <c r="E97" s="42" t="str">
        <f t="shared" si="9"/>
        <v>2</v>
      </c>
      <c r="F97" s="1">
        <v>41</v>
      </c>
      <c r="G97" s="28" t="str">
        <f t="shared" si="10"/>
        <v>241</v>
      </c>
      <c r="H97" s="1">
        <v>2</v>
      </c>
      <c r="I97" s="1">
        <v>29594</v>
      </c>
      <c r="L97" s="2">
        <v>206749</v>
      </c>
      <c r="M97" s="2">
        <v>1785520</v>
      </c>
      <c r="N97" s="2">
        <f>INT(VLOOKUP(--D97,'属性表（单）'!$H$7:$I$11,2,0)*VLOOKUP(F97,'属性表（单）'!$B$4:$D$53,3,0))</f>
        <v>18900</v>
      </c>
      <c r="O97" s="34">
        <f t="shared" si="12"/>
        <v>1890</v>
      </c>
      <c r="P97" s="1">
        <f>IF(H97=26,VLOOKUP(G97,'属性表（单核）'!$H$2:$I$251,2,0),IF(H97=59,VLOOKUP(G97,'属性表（单核）'!$C$2:$D$251,2,0),INT(N97/VLOOKUP(H97,'属性表（单）'!$N$4:$O$24,2,0))))</f>
        <v>1890</v>
      </c>
      <c r="S97" s="1">
        <f t="shared" si="13"/>
        <v>116100</v>
      </c>
      <c r="T97" s="28">
        <f>VLOOKUP(--F97,经验表!$A$4:$B$53,2,0)*VLOOKUP(--E97,经验表!$W$8:$X$17,2,0)</f>
        <v>116100</v>
      </c>
      <c r="U97" s="1">
        <f t="shared" si="14"/>
        <v>1333200</v>
      </c>
      <c r="V97" s="1">
        <f t="shared" si="15"/>
        <v>1333200</v>
      </c>
    </row>
    <row r="98" spans="1:22" x14ac:dyDescent="0.35">
      <c r="A98" s="3">
        <v>94200012</v>
      </c>
      <c r="B98" s="3" t="s">
        <v>10</v>
      </c>
      <c r="C98" s="29">
        <f t="shared" si="11"/>
        <v>1</v>
      </c>
      <c r="D98" s="29" t="str">
        <f t="shared" si="8"/>
        <v>2</v>
      </c>
      <c r="E98" s="42" t="str">
        <f t="shared" si="9"/>
        <v>2</v>
      </c>
      <c r="F98" s="1">
        <v>42</v>
      </c>
      <c r="G98" s="28" t="str">
        <f t="shared" si="10"/>
        <v>242</v>
      </c>
      <c r="H98" s="1">
        <v>2</v>
      </c>
      <c r="I98" s="1">
        <v>30554</v>
      </c>
      <c r="L98" s="2">
        <v>229461</v>
      </c>
      <c r="M98" s="2">
        <v>1992269</v>
      </c>
      <c r="N98" s="2">
        <f>INT(VLOOKUP(--D98,'属性表（单）'!$H$7:$I$11,2,0)*VLOOKUP(F98,'属性表（单）'!$B$4:$D$53,3,0))</f>
        <v>19650</v>
      </c>
      <c r="O98" s="34">
        <f t="shared" si="12"/>
        <v>1965</v>
      </c>
      <c r="P98" s="1">
        <f>IF(H98=26,VLOOKUP(G98,'属性表（单核）'!$H$2:$I$251,2,0),IF(H98=59,VLOOKUP(G98,'属性表（单核）'!$C$2:$D$251,2,0),INT(N98/VLOOKUP(H98,'属性表（单）'!$N$4:$O$24,2,0))))</f>
        <v>1965</v>
      </c>
      <c r="S98" s="1">
        <f t="shared" si="13"/>
        <v>124260</v>
      </c>
      <c r="T98" s="28">
        <f>VLOOKUP(--F98,经验表!$A$4:$B$53,2,0)*VLOOKUP(--E98,经验表!$W$8:$X$17,2,0)</f>
        <v>124260</v>
      </c>
      <c r="U98" s="1">
        <f t="shared" si="14"/>
        <v>1449300</v>
      </c>
      <c r="V98" s="1">
        <f t="shared" si="15"/>
        <v>1449300</v>
      </c>
    </row>
    <row r="99" spans="1:22" x14ac:dyDescent="0.35">
      <c r="A99" s="3">
        <v>94300012</v>
      </c>
      <c r="B99" s="3" t="s">
        <v>10</v>
      </c>
      <c r="C99" s="29">
        <f t="shared" si="11"/>
        <v>1</v>
      </c>
      <c r="D99" s="29" t="str">
        <f t="shared" si="8"/>
        <v>2</v>
      </c>
      <c r="E99" s="42" t="str">
        <f t="shared" si="9"/>
        <v>2</v>
      </c>
      <c r="F99" s="1">
        <v>43</v>
      </c>
      <c r="G99" s="28" t="str">
        <f t="shared" si="10"/>
        <v>243</v>
      </c>
      <c r="H99" s="1">
        <v>2</v>
      </c>
      <c r="I99" s="1">
        <v>31538</v>
      </c>
      <c r="L99" s="2">
        <v>254619</v>
      </c>
      <c r="M99" s="2">
        <v>2221730</v>
      </c>
      <c r="N99" s="2">
        <f>INT(VLOOKUP(--D99,'属性表（单）'!$H$7:$I$11,2,0)*VLOOKUP(F99,'属性表（单）'!$B$4:$D$53,3,0))</f>
        <v>20400</v>
      </c>
      <c r="O99" s="34">
        <f t="shared" si="12"/>
        <v>2040</v>
      </c>
      <c r="P99" s="1">
        <f>IF(H99=26,VLOOKUP(G99,'属性表（单核）'!$H$2:$I$251,2,0),IF(H99=59,VLOOKUP(G99,'属性表（单核）'!$C$2:$D$251,2,0),INT(N99/VLOOKUP(H99,'属性表（单）'!$N$4:$O$24,2,0))))</f>
        <v>2040</v>
      </c>
      <c r="S99" s="1">
        <f t="shared" si="13"/>
        <v>132420</v>
      </c>
      <c r="T99" s="28">
        <f>VLOOKUP(--F99,经验表!$A$4:$B$53,2,0)*VLOOKUP(--E99,经验表!$W$8:$X$17,2,0)</f>
        <v>132420</v>
      </c>
      <c r="U99" s="1">
        <f t="shared" si="14"/>
        <v>1573560</v>
      </c>
      <c r="V99" s="1">
        <f t="shared" si="15"/>
        <v>1573560</v>
      </c>
    </row>
    <row r="100" spans="1:22" x14ac:dyDescent="0.35">
      <c r="A100" s="3">
        <v>94400012</v>
      </c>
      <c r="B100" s="3" t="s">
        <v>10</v>
      </c>
      <c r="C100" s="29">
        <f t="shared" si="11"/>
        <v>1</v>
      </c>
      <c r="D100" s="29" t="str">
        <f t="shared" si="8"/>
        <v>2</v>
      </c>
      <c r="E100" s="42" t="str">
        <f t="shared" si="9"/>
        <v>2</v>
      </c>
      <c r="F100" s="1">
        <v>44</v>
      </c>
      <c r="G100" s="28" t="str">
        <f t="shared" si="10"/>
        <v>244</v>
      </c>
      <c r="H100" s="1">
        <v>2</v>
      </c>
      <c r="I100" s="1">
        <v>32546</v>
      </c>
      <c r="L100" s="2">
        <v>282483</v>
      </c>
      <c r="M100" s="2">
        <v>2476349</v>
      </c>
      <c r="N100" s="2">
        <f>INT(VLOOKUP(--D100,'属性表（单）'!$H$7:$I$11,2,0)*VLOOKUP(F100,'属性表（单）'!$B$4:$D$53,3,0))</f>
        <v>21150</v>
      </c>
      <c r="O100" s="34">
        <f t="shared" si="12"/>
        <v>2115</v>
      </c>
      <c r="P100" s="1">
        <f>IF(H100=26,VLOOKUP(G100,'属性表（单核）'!$H$2:$I$251,2,0),IF(H100=59,VLOOKUP(G100,'属性表（单核）'!$C$2:$D$251,2,0),INT(N100/VLOOKUP(H100,'属性表（单）'!$N$4:$O$24,2,0))))</f>
        <v>2115</v>
      </c>
      <c r="S100" s="1">
        <f t="shared" si="13"/>
        <v>140580</v>
      </c>
      <c r="T100" s="28">
        <f>VLOOKUP(--F100,经验表!$A$4:$B$53,2,0)*VLOOKUP(--E100,经验表!$W$8:$X$17,2,0)</f>
        <v>140580</v>
      </c>
      <c r="U100" s="1">
        <f t="shared" si="14"/>
        <v>1705980</v>
      </c>
      <c r="V100" s="1">
        <f t="shared" si="15"/>
        <v>1705980</v>
      </c>
    </row>
    <row r="101" spans="1:22" x14ac:dyDescent="0.35">
      <c r="A101" s="3">
        <v>94500012</v>
      </c>
      <c r="B101" s="3" t="s">
        <v>10</v>
      </c>
      <c r="C101" s="29">
        <f t="shared" si="11"/>
        <v>1</v>
      </c>
      <c r="D101" s="29" t="str">
        <f t="shared" si="8"/>
        <v>2</v>
      </c>
      <c r="E101" s="42" t="str">
        <f t="shared" si="9"/>
        <v>2</v>
      </c>
      <c r="F101" s="1">
        <v>45</v>
      </c>
      <c r="G101" s="28" t="str">
        <f t="shared" si="10"/>
        <v>245</v>
      </c>
      <c r="H101" s="1">
        <v>2</v>
      </c>
      <c r="I101" s="1">
        <v>33580</v>
      </c>
      <c r="L101" s="2">
        <v>313344</v>
      </c>
      <c r="M101" s="2">
        <v>2758832</v>
      </c>
      <c r="N101" s="2">
        <f>INT(VLOOKUP(--D101,'属性表（单）'!$H$7:$I$11,2,0)*VLOOKUP(F101,'属性表（单）'!$B$4:$D$53,3,0))</f>
        <v>21900</v>
      </c>
      <c r="O101" s="34">
        <f t="shared" si="12"/>
        <v>2190</v>
      </c>
      <c r="P101" s="1">
        <f>IF(H101=26,VLOOKUP(G101,'属性表（单核）'!$H$2:$I$251,2,0),IF(H101=59,VLOOKUP(G101,'属性表（单核）'!$C$2:$D$251,2,0),INT(N101/VLOOKUP(H101,'属性表（单）'!$N$4:$O$24,2,0))))</f>
        <v>2190</v>
      </c>
      <c r="S101" s="1">
        <f t="shared" si="13"/>
        <v>148740</v>
      </c>
      <c r="T101" s="28">
        <f>VLOOKUP(--F101,经验表!$A$4:$B$53,2,0)*VLOOKUP(--E101,经验表!$W$8:$X$17,2,0)</f>
        <v>148740</v>
      </c>
      <c r="U101" s="1">
        <f t="shared" si="14"/>
        <v>1846560</v>
      </c>
      <c r="V101" s="1">
        <f t="shared" si="15"/>
        <v>1846560</v>
      </c>
    </row>
    <row r="102" spans="1:22" x14ac:dyDescent="0.35">
      <c r="A102" s="3">
        <v>94600012</v>
      </c>
      <c r="B102" s="3" t="s">
        <v>10</v>
      </c>
      <c r="C102" s="29">
        <f t="shared" si="11"/>
        <v>1</v>
      </c>
      <c r="D102" s="29" t="str">
        <f t="shared" si="8"/>
        <v>2</v>
      </c>
      <c r="E102" s="42" t="str">
        <f t="shared" si="9"/>
        <v>2</v>
      </c>
      <c r="F102" s="1">
        <v>46</v>
      </c>
      <c r="G102" s="28" t="str">
        <f t="shared" si="10"/>
        <v>246</v>
      </c>
      <c r="H102" s="1">
        <v>2</v>
      </c>
      <c r="I102" s="1">
        <v>34640</v>
      </c>
      <c r="L102" s="2">
        <v>347524</v>
      </c>
      <c r="M102" s="2">
        <v>3072176</v>
      </c>
      <c r="N102" s="2">
        <f>INT(VLOOKUP(--D102,'属性表（单）'!$H$7:$I$11,2,0)*VLOOKUP(F102,'属性表（单）'!$B$4:$D$53,3,0))</f>
        <v>22650</v>
      </c>
      <c r="O102" s="34">
        <f t="shared" si="12"/>
        <v>2265</v>
      </c>
      <c r="P102" s="1">
        <f>IF(H102=26,VLOOKUP(G102,'属性表（单核）'!$H$2:$I$251,2,0),IF(H102=59,VLOOKUP(G102,'属性表（单核）'!$C$2:$D$251,2,0),INT(N102/VLOOKUP(H102,'属性表（单）'!$N$4:$O$24,2,0))))</f>
        <v>2265</v>
      </c>
      <c r="S102" s="1">
        <f t="shared" si="13"/>
        <v>158340</v>
      </c>
      <c r="T102" s="28">
        <f>VLOOKUP(--F102,经验表!$A$4:$B$53,2,0)*VLOOKUP(--E102,经验表!$W$8:$X$17,2,0)</f>
        <v>158340</v>
      </c>
      <c r="U102" s="1">
        <f t="shared" si="14"/>
        <v>1995300</v>
      </c>
      <c r="V102" s="1">
        <f t="shared" si="15"/>
        <v>1995300</v>
      </c>
    </row>
    <row r="103" spans="1:22" x14ac:dyDescent="0.35">
      <c r="A103" s="3">
        <v>94700012</v>
      </c>
      <c r="B103" s="3" t="s">
        <v>10</v>
      </c>
      <c r="C103" s="29">
        <f t="shared" si="11"/>
        <v>1</v>
      </c>
      <c r="D103" s="29" t="str">
        <f t="shared" si="8"/>
        <v>2</v>
      </c>
      <c r="E103" s="42" t="str">
        <f t="shared" si="9"/>
        <v>2</v>
      </c>
      <c r="F103" s="1">
        <v>47</v>
      </c>
      <c r="G103" s="28" t="str">
        <f t="shared" si="10"/>
        <v>247</v>
      </c>
      <c r="H103" s="1">
        <v>2</v>
      </c>
      <c r="I103" s="1">
        <v>35726</v>
      </c>
      <c r="L103" s="2">
        <v>385377</v>
      </c>
      <c r="M103" s="2">
        <v>3419700</v>
      </c>
      <c r="N103" s="2">
        <f>INT(VLOOKUP(--D103,'属性表（单）'!$H$7:$I$11,2,0)*VLOOKUP(F103,'属性表（单）'!$B$4:$D$53,3,0))</f>
        <v>23475</v>
      </c>
      <c r="O103" s="34">
        <f t="shared" si="12"/>
        <v>2347</v>
      </c>
      <c r="P103" s="1">
        <f>IF(H103=26,VLOOKUP(G103,'属性表（单核）'!$H$2:$I$251,2,0),IF(H103=59,VLOOKUP(G103,'属性表（单核）'!$C$2:$D$251,2,0),INT(N103/VLOOKUP(H103,'属性表（单）'!$N$4:$O$24,2,0))))</f>
        <v>2347</v>
      </c>
      <c r="S103" s="1">
        <f t="shared" si="13"/>
        <v>167940</v>
      </c>
      <c r="T103" s="28">
        <f>VLOOKUP(--F103,经验表!$A$4:$B$53,2,0)*VLOOKUP(--E103,经验表!$W$8:$X$17,2,0)</f>
        <v>167940</v>
      </c>
      <c r="U103" s="1">
        <f t="shared" si="14"/>
        <v>2153640</v>
      </c>
      <c r="V103" s="1">
        <f t="shared" si="15"/>
        <v>2153640</v>
      </c>
    </row>
    <row r="104" spans="1:22" x14ac:dyDescent="0.35">
      <c r="A104" s="3">
        <v>94800012</v>
      </c>
      <c r="B104" s="3" t="s">
        <v>10</v>
      </c>
      <c r="C104" s="29">
        <f t="shared" si="11"/>
        <v>1</v>
      </c>
      <c r="D104" s="29" t="str">
        <f t="shared" si="8"/>
        <v>2</v>
      </c>
      <c r="E104" s="42" t="str">
        <f t="shared" si="9"/>
        <v>2</v>
      </c>
      <c r="F104" s="1">
        <v>48</v>
      </c>
      <c r="G104" s="28" t="str">
        <f t="shared" si="10"/>
        <v>248</v>
      </c>
      <c r="H104" s="1">
        <v>2</v>
      </c>
      <c r="I104" s="1">
        <v>36838</v>
      </c>
      <c r="L104" s="2">
        <v>427297</v>
      </c>
      <c r="M104" s="2">
        <v>3805077</v>
      </c>
      <c r="N104" s="2">
        <f>INT(VLOOKUP(--D104,'属性表（单）'!$H$7:$I$11,2,0)*VLOOKUP(F104,'属性表（单）'!$B$4:$D$53,3,0))</f>
        <v>24300</v>
      </c>
      <c r="O104" s="34">
        <f t="shared" si="12"/>
        <v>2430</v>
      </c>
      <c r="P104" s="1">
        <f>IF(H104=26,VLOOKUP(G104,'属性表（单核）'!$H$2:$I$251,2,0),IF(H104=59,VLOOKUP(G104,'属性表（单核）'!$C$2:$D$251,2,0),INT(N104/VLOOKUP(H104,'属性表（单）'!$N$4:$O$24,2,0))))</f>
        <v>2430</v>
      </c>
      <c r="S104" s="1">
        <f t="shared" si="13"/>
        <v>177540</v>
      </c>
      <c r="T104" s="28">
        <f>VLOOKUP(--F104,经验表!$A$4:$B$53,2,0)*VLOOKUP(--E104,经验表!$W$8:$X$17,2,0)</f>
        <v>177540</v>
      </c>
      <c r="U104" s="1">
        <f t="shared" si="14"/>
        <v>2321580</v>
      </c>
      <c r="V104" s="1">
        <f t="shared" si="15"/>
        <v>2321580</v>
      </c>
    </row>
    <row r="105" spans="1:22" x14ac:dyDescent="0.35">
      <c r="A105" s="3">
        <v>94900012</v>
      </c>
      <c r="B105" s="3" t="s">
        <v>10</v>
      </c>
      <c r="C105" s="29">
        <f t="shared" si="11"/>
        <v>1</v>
      </c>
      <c r="D105" s="29" t="str">
        <f t="shared" si="8"/>
        <v>2</v>
      </c>
      <c r="E105" s="42" t="str">
        <f t="shared" si="9"/>
        <v>2</v>
      </c>
      <c r="F105" s="1">
        <v>49</v>
      </c>
      <c r="G105" s="28" t="str">
        <f t="shared" si="10"/>
        <v>249</v>
      </c>
      <c r="H105" s="1">
        <v>2</v>
      </c>
      <c r="I105" s="1">
        <v>37980</v>
      </c>
      <c r="L105" s="2">
        <v>473719</v>
      </c>
      <c r="M105" s="2">
        <v>4232374</v>
      </c>
      <c r="N105" s="2">
        <f>INT(VLOOKUP(--D105,'属性表（单）'!$H$7:$I$11,2,0)*VLOOKUP(F105,'属性表（单）'!$B$4:$D$53,3,0))</f>
        <v>25125</v>
      </c>
      <c r="O105" s="34">
        <f t="shared" si="12"/>
        <v>2512</v>
      </c>
      <c r="P105" s="1">
        <f>IF(H105=26,VLOOKUP(G105,'属性表（单核）'!$H$2:$I$251,2,0),IF(H105=59,VLOOKUP(G105,'属性表（单核）'!$C$2:$D$251,2,0),INT(N105/VLOOKUP(H105,'属性表（单）'!$N$4:$O$24,2,0))))</f>
        <v>2512</v>
      </c>
      <c r="S105" s="1">
        <f t="shared" si="13"/>
        <v>187140</v>
      </c>
      <c r="T105" s="28">
        <f>VLOOKUP(--F105,经验表!$A$4:$B$53,2,0)*VLOOKUP(--E105,经验表!$W$8:$X$17,2,0)</f>
        <v>187140</v>
      </c>
      <c r="U105" s="1">
        <f t="shared" si="14"/>
        <v>2499120</v>
      </c>
      <c r="V105" s="1">
        <f t="shared" si="15"/>
        <v>2499120</v>
      </c>
    </row>
    <row r="106" spans="1:22" x14ac:dyDescent="0.35">
      <c r="A106" s="3">
        <v>95000012</v>
      </c>
      <c r="B106" s="3" t="s">
        <v>10</v>
      </c>
      <c r="C106" s="29">
        <f t="shared" si="11"/>
        <v>1</v>
      </c>
      <c r="D106" s="29" t="str">
        <f t="shared" si="8"/>
        <v>2</v>
      </c>
      <c r="E106" s="42" t="str">
        <f t="shared" si="9"/>
        <v>2</v>
      </c>
      <c r="F106" s="1">
        <v>50</v>
      </c>
      <c r="G106" s="28" t="str">
        <f t="shared" si="10"/>
        <v>250</v>
      </c>
      <c r="H106" s="1">
        <v>2</v>
      </c>
      <c r="I106" s="1">
        <v>39150</v>
      </c>
      <c r="L106" s="2">
        <v>99999999</v>
      </c>
      <c r="M106" s="2">
        <v>4706093</v>
      </c>
      <c r="N106" s="2">
        <f>INT(VLOOKUP(--D106,'属性表（单）'!$H$7:$I$11,2,0)*VLOOKUP(F106,'属性表（单）'!$B$4:$D$53,3,0))</f>
        <v>25950</v>
      </c>
      <c r="O106" s="34">
        <f t="shared" si="12"/>
        <v>2595</v>
      </c>
      <c r="P106" s="1">
        <f>IF(H106=26,VLOOKUP(G106,'属性表（单核）'!$H$2:$I$251,2,0),IF(H106=59,VLOOKUP(G106,'属性表（单核）'!$C$2:$D$251,2,0),INT(N106/VLOOKUP(H106,'属性表（单）'!$N$4:$O$24,2,0))))</f>
        <v>2595</v>
      </c>
      <c r="S106" s="1">
        <f t="shared" si="13"/>
        <v>198300</v>
      </c>
      <c r="T106" s="28">
        <f>VLOOKUP(--F106,经验表!$A$4:$B$53,2,0)*VLOOKUP(--E106,经验表!$W$8:$X$17,2,0)</f>
        <v>198300</v>
      </c>
      <c r="U106" s="1">
        <f t="shared" si="14"/>
        <v>2686260</v>
      </c>
      <c r="V106" s="1">
        <f t="shared" si="15"/>
        <v>2686260</v>
      </c>
    </row>
    <row r="107" spans="1:22" x14ac:dyDescent="0.35">
      <c r="A107" s="3">
        <v>90100013</v>
      </c>
      <c r="B107" s="3" t="s">
        <v>10</v>
      </c>
      <c r="C107" s="29">
        <f t="shared" si="11"/>
        <v>1</v>
      </c>
      <c r="D107" s="29" t="str">
        <f t="shared" si="8"/>
        <v>3</v>
      </c>
      <c r="E107" s="42" t="str">
        <f t="shared" si="9"/>
        <v>3</v>
      </c>
      <c r="F107" s="1">
        <v>1</v>
      </c>
      <c r="G107" s="28" t="str">
        <f t="shared" si="10"/>
        <v>31</v>
      </c>
      <c r="H107" s="1">
        <v>2</v>
      </c>
      <c r="I107" s="1">
        <v>9594</v>
      </c>
      <c r="L107" s="2">
        <v>1324</v>
      </c>
      <c r="M107" s="2">
        <v>5000</v>
      </c>
      <c r="N107" s="2">
        <f>INT(VLOOKUP(--D107,'属性表（单）'!$H$7:$I$11,2,0)*VLOOKUP(F107,'属性表（单）'!$B$4:$D$53,3,0))</f>
        <v>3600</v>
      </c>
      <c r="O107" s="34">
        <f t="shared" si="12"/>
        <v>360</v>
      </c>
      <c r="P107" s="1">
        <f>IF(H107=26,VLOOKUP(G107,'属性表（单核）'!$H$2:$I$251,2,0),IF(H107=59,VLOOKUP(G107,'属性表（单核）'!$C$2:$D$251,2,0),INT(N107/VLOOKUP(H107,'属性表（单）'!$N$4:$O$24,2,0))))</f>
        <v>360</v>
      </c>
      <c r="S107" s="1">
        <f t="shared" si="13"/>
        <v>1125</v>
      </c>
      <c r="T107" s="28">
        <f>VLOOKUP(--F107,经验表!$A$4:$B$53,2,0)*VLOOKUP(--E107,经验表!$W$8:$X$17,2,0)</f>
        <v>1125</v>
      </c>
      <c r="U107" s="1">
        <f t="shared" si="14"/>
        <v>6000</v>
      </c>
      <c r="V107" s="1">
        <f t="shared" si="15"/>
        <v>2884560</v>
      </c>
    </row>
    <row r="108" spans="1:22" x14ac:dyDescent="0.35">
      <c r="A108" s="3">
        <v>90200013</v>
      </c>
      <c r="B108" s="3" t="s">
        <v>10</v>
      </c>
      <c r="C108" s="29">
        <f t="shared" si="11"/>
        <v>1</v>
      </c>
      <c r="D108" s="29" t="str">
        <f t="shared" si="8"/>
        <v>3</v>
      </c>
      <c r="E108" s="42" t="str">
        <f t="shared" si="9"/>
        <v>3</v>
      </c>
      <c r="F108" s="1">
        <v>2</v>
      </c>
      <c r="G108" s="28" t="str">
        <f t="shared" si="10"/>
        <v>32</v>
      </c>
      <c r="H108" s="1">
        <v>2</v>
      </c>
      <c r="I108" s="1">
        <v>10170</v>
      </c>
      <c r="L108" s="2">
        <v>1752</v>
      </c>
      <c r="M108" s="2">
        <v>6324</v>
      </c>
      <c r="N108" s="2">
        <f>INT(VLOOKUP(--D108,'属性表（单）'!$H$7:$I$11,2,0)*VLOOKUP(F108,'属性表（单）'!$B$4:$D$53,3,0))</f>
        <v>3825</v>
      </c>
      <c r="O108" s="34">
        <f t="shared" si="12"/>
        <v>382</v>
      </c>
      <c r="P108" s="1">
        <f>IF(H108=26,VLOOKUP(G108,'属性表（单核）'!$H$2:$I$251,2,0),IF(H108=59,VLOOKUP(G108,'属性表（单核）'!$C$2:$D$251,2,0),INT(N108/VLOOKUP(H108,'属性表（单）'!$N$4:$O$24,2,0))))</f>
        <v>382</v>
      </c>
      <c r="S108" s="1">
        <f t="shared" si="13"/>
        <v>1575</v>
      </c>
      <c r="T108" s="28">
        <f>VLOOKUP(--F108,经验表!$A$4:$B$53,2,0)*VLOOKUP(--E108,经验表!$W$8:$X$17,2,0)</f>
        <v>1575</v>
      </c>
      <c r="U108" s="1">
        <f t="shared" si="14"/>
        <v>7125</v>
      </c>
      <c r="V108" s="1">
        <f t="shared" si="15"/>
        <v>7125</v>
      </c>
    </row>
    <row r="109" spans="1:22" x14ac:dyDescent="0.35">
      <c r="A109" s="3">
        <v>90300013</v>
      </c>
      <c r="B109" s="3" t="s">
        <v>10</v>
      </c>
      <c r="C109" s="29">
        <f t="shared" si="11"/>
        <v>1</v>
      </c>
      <c r="D109" s="29" t="str">
        <f t="shared" si="8"/>
        <v>3</v>
      </c>
      <c r="E109" s="42" t="str">
        <f t="shared" si="9"/>
        <v>3</v>
      </c>
      <c r="F109" s="1">
        <v>3</v>
      </c>
      <c r="G109" s="28" t="str">
        <f t="shared" si="10"/>
        <v>33</v>
      </c>
      <c r="H109" s="1">
        <v>2</v>
      </c>
      <c r="I109" s="1">
        <v>10758</v>
      </c>
      <c r="L109" s="2">
        <v>2230</v>
      </c>
      <c r="M109" s="2">
        <v>8076</v>
      </c>
      <c r="N109" s="2">
        <f>INT(VLOOKUP(--D109,'属性表（单）'!$H$7:$I$11,2,0)*VLOOKUP(F109,'属性表（单）'!$B$4:$D$53,3,0))</f>
        <v>4050</v>
      </c>
      <c r="O109" s="34">
        <f t="shared" si="12"/>
        <v>405</v>
      </c>
      <c r="P109" s="1">
        <f>IF(H109=26,VLOOKUP(G109,'属性表（单核）'!$H$2:$I$251,2,0),IF(H109=59,VLOOKUP(G109,'属性表（单核）'!$C$2:$D$251,2,0),INT(N109/VLOOKUP(H109,'属性表（单）'!$N$4:$O$24,2,0))))</f>
        <v>405</v>
      </c>
      <c r="S109" s="1">
        <f t="shared" si="13"/>
        <v>2025</v>
      </c>
      <c r="T109" s="28">
        <f>VLOOKUP(--F109,经验表!$A$4:$B$53,2,0)*VLOOKUP(--E109,经验表!$W$8:$X$17,2,0)</f>
        <v>2025</v>
      </c>
      <c r="U109" s="1">
        <f t="shared" si="14"/>
        <v>8700</v>
      </c>
      <c r="V109" s="1">
        <f t="shared" si="15"/>
        <v>8700</v>
      </c>
    </row>
    <row r="110" spans="1:22" x14ac:dyDescent="0.35">
      <c r="A110" s="3">
        <v>90400013</v>
      </c>
      <c r="B110" s="3" t="s">
        <v>10</v>
      </c>
      <c r="C110" s="29">
        <f t="shared" si="11"/>
        <v>1</v>
      </c>
      <c r="D110" s="29" t="str">
        <f t="shared" si="8"/>
        <v>3</v>
      </c>
      <c r="E110" s="42" t="str">
        <f t="shared" si="9"/>
        <v>3</v>
      </c>
      <c r="F110" s="1">
        <v>4</v>
      </c>
      <c r="G110" s="28" t="str">
        <f t="shared" si="10"/>
        <v>34</v>
      </c>
      <c r="H110" s="1">
        <v>2</v>
      </c>
      <c r="I110" s="1">
        <v>11356</v>
      </c>
      <c r="L110" s="2">
        <v>2762</v>
      </c>
      <c r="M110" s="2">
        <v>10306</v>
      </c>
      <c r="N110" s="2">
        <f>INT(VLOOKUP(--D110,'属性表（单）'!$H$7:$I$11,2,0)*VLOOKUP(F110,'属性表（单）'!$B$4:$D$53,3,0))</f>
        <v>4275</v>
      </c>
      <c r="O110" s="34">
        <f t="shared" si="12"/>
        <v>427</v>
      </c>
      <c r="P110" s="1">
        <f>IF(H110=26,VLOOKUP(G110,'属性表（单核）'!$H$2:$I$251,2,0),IF(H110=59,VLOOKUP(G110,'属性表（单核）'!$C$2:$D$251,2,0),INT(N110/VLOOKUP(H110,'属性表（单）'!$N$4:$O$24,2,0))))</f>
        <v>427</v>
      </c>
      <c r="S110" s="1">
        <f t="shared" si="13"/>
        <v>2475</v>
      </c>
      <c r="T110" s="28">
        <f>VLOOKUP(--F110,经验表!$A$4:$B$53,2,0)*VLOOKUP(--E110,经验表!$W$8:$X$17,2,0)</f>
        <v>2475</v>
      </c>
      <c r="U110" s="1">
        <f t="shared" si="14"/>
        <v>10725</v>
      </c>
      <c r="V110" s="1">
        <f t="shared" si="15"/>
        <v>10725</v>
      </c>
    </row>
    <row r="111" spans="1:22" x14ac:dyDescent="0.35">
      <c r="A111" s="3">
        <v>90500013</v>
      </c>
      <c r="B111" s="3" t="s">
        <v>10</v>
      </c>
      <c r="C111" s="29">
        <f t="shared" si="11"/>
        <v>1</v>
      </c>
      <c r="D111" s="29" t="str">
        <f t="shared" si="8"/>
        <v>3</v>
      </c>
      <c r="E111" s="42" t="str">
        <f t="shared" si="9"/>
        <v>3</v>
      </c>
      <c r="F111" s="1">
        <v>5</v>
      </c>
      <c r="G111" s="28" t="str">
        <f t="shared" si="10"/>
        <v>35</v>
      </c>
      <c r="H111" s="1">
        <v>2</v>
      </c>
      <c r="I111" s="1">
        <v>11968</v>
      </c>
      <c r="L111" s="2">
        <v>3354</v>
      </c>
      <c r="M111" s="2">
        <v>13068</v>
      </c>
      <c r="N111" s="2">
        <f>INT(VLOOKUP(--D111,'属性表（单）'!$H$7:$I$11,2,0)*VLOOKUP(F111,'属性表（单）'!$B$4:$D$53,3,0))</f>
        <v>4500</v>
      </c>
      <c r="O111" s="34">
        <f t="shared" si="12"/>
        <v>450</v>
      </c>
      <c r="P111" s="1">
        <f>IF(H111=26,VLOOKUP(G111,'属性表（单核）'!$H$2:$I$251,2,0),IF(H111=59,VLOOKUP(G111,'属性表（单核）'!$C$2:$D$251,2,0),INT(N111/VLOOKUP(H111,'属性表（单）'!$N$4:$O$24,2,0))))</f>
        <v>450</v>
      </c>
      <c r="S111" s="1">
        <f t="shared" si="13"/>
        <v>2925</v>
      </c>
      <c r="T111" s="28">
        <f>VLOOKUP(--F111,经验表!$A$4:$B$53,2,0)*VLOOKUP(--E111,经验表!$W$8:$X$17,2,0)</f>
        <v>2925</v>
      </c>
      <c r="U111" s="1">
        <f t="shared" si="14"/>
        <v>13200</v>
      </c>
      <c r="V111" s="1">
        <f t="shared" si="15"/>
        <v>13200</v>
      </c>
    </row>
    <row r="112" spans="1:22" x14ac:dyDescent="0.35">
      <c r="A112" s="3">
        <v>90600013</v>
      </c>
      <c r="B112" s="3" t="s">
        <v>10</v>
      </c>
      <c r="C112" s="29">
        <f t="shared" si="11"/>
        <v>1</v>
      </c>
      <c r="D112" s="29" t="str">
        <f t="shared" si="8"/>
        <v>3</v>
      </c>
      <c r="E112" s="42" t="str">
        <f t="shared" si="9"/>
        <v>3</v>
      </c>
      <c r="F112" s="1">
        <v>6</v>
      </c>
      <c r="G112" s="28" t="str">
        <f t="shared" si="10"/>
        <v>36</v>
      </c>
      <c r="H112" s="1">
        <v>2</v>
      </c>
      <c r="I112" s="1">
        <v>12590</v>
      </c>
      <c r="L112" s="2">
        <v>4013</v>
      </c>
      <c r="M112" s="2">
        <v>16422</v>
      </c>
      <c r="N112" s="2">
        <f>INT(VLOOKUP(--D112,'属性表（单）'!$H$7:$I$11,2,0)*VLOOKUP(F112,'属性表（单）'!$B$4:$D$53,3,0))</f>
        <v>4725</v>
      </c>
      <c r="O112" s="34">
        <f t="shared" si="12"/>
        <v>472</v>
      </c>
      <c r="P112" s="1">
        <f>IF(H112=26,VLOOKUP(G112,'属性表（单核）'!$H$2:$I$251,2,0),IF(H112=59,VLOOKUP(G112,'属性表（单核）'!$C$2:$D$251,2,0),INT(N112/VLOOKUP(H112,'属性表（单）'!$N$4:$O$24,2,0))))</f>
        <v>472</v>
      </c>
      <c r="S112" s="1">
        <f t="shared" si="13"/>
        <v>3675</v>
      </c>
      <c r="T112" s="28">
        <f>VLOOKUP(--F112,经验表!$A$4:$B$53,2,0)*VLOOKUP(--E112,经验表!$W$8:$X$17,2,0)</f>
        <v>3675</v>
      </c>
      <c r="U112" s="1">
        <f t="shared" si="14"/>
        <v>16125</v>
      </c>
      <c r="V112" s="1">
        <f t="shared" si="15"/>
        <v>16125</v>
      </c>
    </row>
    <row r="113" spans="1:22" x14ac:dyDescent="0.35">
      <c r="A113" s="3">
        <v>90700013</v>
      </c>
      <c r="B113" s="3" t="s">
        <v>10</v>
      </c>
      <c r="C113" s="29">
        <f t="shared" si="11"/>
        <v>1</v>
      </c>
      <c r="D113" s="29" t="str">
        <f t="shared" si="8"/>
        <v>3</v>
      </c>
      <c r="E113" s="42" t="str">
        <f t="shared" si="9"/>
        <v>3</v>
      </c>
      <c r="F113" s="1">
        <v>7</v>
      </c>
      <c r="G113" s="28" t="str">
        <f t="shared" si="10"/>
        <v>37</v>
      </c>
      <c r="H113" s="1">
        <v>2</v>
      </c>
      <c r="I113" s="1">
        <v>13226</v>
      </c>
      <c r="L113" s="2">
        <v>4744</v>
      </c>
      <c r="M113" s="2">
        <v>20435</v>
      </c>
      <c r="N113" s="2">
        <f>INT(VLOOKUP(--D113,'属性表（单）'!$H$7:$I$11,2,0)*VLOOKUP(F113,'属性表（单）'!$B$4:$D$53,3,0))</f>
        <v>5062</v>
      </c>
      <c r="O113" s="34">
        <f t="shared" si="12"/>
        <v>506</v>
      </c>
      <c r="P113" s="1">
        <f>IF(H113=26,VLOOKUP(G113,'属性表（单核）'!$H$2:$I$251,2,0),IF(H113=59,VLOOKUP(G113,'属性表（单核）'!$C$2:$D$251,2,0),INT(N113/VLOOKUP(H113,'属性表（单）'!$N$4:$O$24,2,0))))</f>
        <v>506</v>
      </c>
      <c r="S113" s="1">
        <f t="shared" si="13"/>
        <v>4425</v>
      </c>
      <c r="T113" s="28">
        <f>VLOOKUP(--F113,经验表!$A$4:$B$53,2,0)*VLOOKUP(--E113,经验表!$W$8:$X$17,2,0)</f>
        <v>4425</v>
      </c>
      <c r="U113" s="1">
        <f t="shared" si="14"/>
        <v>19800</v>
      </c>
      <c r="V113" s="1">
        <f t="shared" si="15"/>
        <v>19800</v>
      </c>
    </row>
    <row r="114" spans="1:22" x14ac:dyDescent="0.35">
      <c r="A114" s="3">
        <v>90800013</v>
      </c>
      <c r="B114" s="3" t="s">
        <v>10</v>
      </c>
      <c r="C114" s="29">
        <f t="shared" si="11"/>
        <v>1</v>
      </c>
      <c r="D114" s="29" t="str">
        <f t="shared" si="8"/>
        <v>3</v>
      </c>
      <c r="E114" s="42" t="str">
        <f t="shared" si="9"/>
        <v>3</v>
      </c>
      <c r="F114" s="1">
        <v>8</v>
      </c>
      <c r="G114" s="28" t="str">
        <f t="shared" si="10"/>
        <v>38</v>
      </c>
      <c r="H114" s="1">
        <v>2</v>
      </c>
      <c r="I114" s="1">
        <v>13874</v>
      </c>
      <c r="L114" s="2">
        <v>5557</v>
      </c>
      <c r="M114" s="2">
        <v>25179</v>
      </c>
      <c r="N114" s="2">
        <f>INT(VLOOKUP(--D114,'属性表（单）'!$H$7:$I$11,2,0)*VLOOKUP(F114,'属性表（单）'!$B$4:$D$53,3,0))</f>
        <v>5400</v>
      </c>
      <c r="O114" s="34">
        <f t="shared" si="12"/>
        <v>540</v>
      </c>
      <c r="P114" s="1">
        <f>IF(H114=26,VLOOKUP(G114,'属性表（单核）'!$H$2:$I$251,2,0),IF(H114=59,VLOOKUP(G114,'属性表（单核）'!$C$2:$D$251,2,0),INT(N114/VLOOKUP(H114,'属性表（单）'!$N$4:$O$24,2,0))))</f>
        <v>540</v>
      </c>
      <c r="S114" s="1">
        <f t="shared" si="13"/>
        <v>5175</v>
      </c>
      <c r="T114" s="28">
        <f>VLOOKUP(--F114,经验表!$A$4:$B$53,2,0)*VLOOKUP(--E114,经验表!$W$8:$X$17,2,0)</f>
        <v>5175</v>
      </c>
      <c r="U114" s="1">
        <f t="shared" si="14"/>
        <v>24225</v>
      </c>
      <c r="V114" s="1">
        <f t="shared" si="15"/>
        <v>24225</v>
      </c>
    </row>
    <row r="115" spans="1:22" x14ac:dyDescent="0.35">
      <c r="A115" s="3">
        <v>90900013</v>
      </c>
      <c r="B115" s="3" t="s">
        <v>10</v>
      </c>
      <c r="C115" s="29">
        <f t="shared" si="11"/>
        <v>1</v>
      </c>
      <c r="D115" s="29" t="str">
        <f t="shared" si="8"/>
        <v>3</v>
      </c>
      <c r="E115" s="42" t="str">
        <f t="shared" si="9"/>
        <v>3</v>
      </c>
      <c r="F115" s="1">
        <v>9</v>
      </c>
      <c r="G115" s="28" t="str">
        <f t="shared" si="10"/>
        <v>39</v>
      </c>
      <c r="H115" s="1">
        <v>2</v>
      </c>
      <c r="I115" s="1">
        <v>14536</v>
      </c>
      <c r="L115" s="2">
        <v>6459</v>
      </c>
      <c r="M115" s="2">
        <v>30736</v>
      </c>
      <c r="N115" s="2">
        <f>INT(VLOOKUP(--D115,'属性表（单）'!$H$7:$I$11,2,0)*VLOOKUP(F115,'属性表（单）'!$B$4:$D$53,3,0))</f>
        <v>5737</v>
      </c>
      <c r="O115" s="34">
        <f t="shared" si="12"/>
        <v>573</v>
      </c>
      <c r="P115" s="1">
        <f>IF(H115=26,VLOOKUP(G115,'属性表（单核）'!$H$2:$I$251,2,0),IF(H115=59,VLOOKUP(G115,'属性表（单核）'!$C$2:$D$251,2,0),INT(N115/VLOOKUP(H115,'属性表（单）'!$N$4:$O$24,2,0))))</f>
        <v>573</v>
      </c>
      <c r="S115" s="1">
        <f t="shared" si="13"/>
        <v>5925</v>
      </c>
      <c r="T115" s="28">
        <f>VLOOKUP(--F115,经验表!$A$4:$B$53,2,0)*VLOOKUP(--E115,经验表!$W$8:$X$17,2,0)</f>
        <v>5925</v>
      </c>
      <c r="U115" s="1">
        <f t="shared" si="14"/>
        <v>29400</v>
      </c>
      <c r="V115" s="1">
        <f t="shared" si="15"/>
        <v>29400</v>
      </c>
    </row>
    <row r="116" spans="1:22" x14ac:dyDescent="0.35">
      <c r="A116" s="3">
        <v>91000013</v>
      </c>
      <c r="B116" s="3" t="s">
        <v>10</v>
      </c>
      <c r="C116" s="29">
        <f t="shared" si="11"/>
        <v>1</v>
      </c>
      <c r="D116" s="29" t="str">
        <f t="shared" si="8"/>
        <v>3</v>
      </c>
      <c r="E116" s="42" t="str">
        <f t="shared" si="9"/>
        <v>3</v>
      </c>
      <c r="F116" s="1">
        <v>10</v>
      </c>
      <c r="G116" s="28" t="str">
        <f t="shared" si="10"/>
        <v>310</v>
      </c>
      <c r="H116" s="1">
        <v>2</v>
      </c>
      <c r="I116" s="1">
        <v>15210</v>
      </c>
      <c r="L116" s="2">
        <v>7459</v>
      </c>
      <c r="M116" s="2">
        <v>37195</v>
      </c>
      <c r="N116" s="2">
        <f>INT(VLOOKUP(--D116,'属性表（单）'!$H$7:$I$11,2,0)*VLOOKUP(F116,'属性表（单）'!$B$4:$D$53,3,0))</f>
        <v>6075</v>
      </c>
      <c r="O116" s="34">
        <f t="shared" si="12"/>
        <v>607</v>
      </c>
      <c r="P116" s="1">
        <f>IF(H116=26,VLOOKUP(G116,'属性表（单核）'!$H$2:$I$251,2,0),IF(H116=59,VLOOKUP(G116,'属性表（单核）'!$C$2:$D$251,2,0),INT(N116/VLOOKUP(H116,'属性表（单）'!$N$4:$O$24,2,0))))</f>
        <v>607</v>
      </c>
      <c r="S116" s="1">
        <f t="shared" si="13"/>
        <v>7125</v>
      </c>
      <c r="T116" s="28">
        <f>VLOOKUP(--F116,经验表!$A$4:$B$53,2,0)*VLOOKUP(--E116,经验表!$W$8:$X$17,2,0)</f>
        <v>7125</v>
      </c>
      <c r="U116" s="1">
        <f t="shared" si="14"/>
        <v>35325</v>
      </c>
      <c r="V116" s="1">
        <f t="shared" si="15"/>
        <v>35325</v>
      </c>
    </row>
    <row r="117" spans="1:22" x14ac:dyDescent="0.35">
      <c r="A117" s="3">
        <v>91100013</v>
      </c>
      <c r="B117" s="3" t="s">
        <v>10</v>
      </c>
      <c r="C117" s="29">
        <f t="shared" si="11"/>
        <v>1</v>
      </c>
      <c r="D117" s="29" t="str">
        <f t="shared" si="8"/>
        <v>3</v>
      </c>
      <c r="E117" s="42" t="str">
        <f t="shared" si="9"/>
        <v>3</v>
      </c>
      <c r="F117" s="1">
        <v>11</v>
      </c>
      <c r="G117" s="28" t="str">
        <f t="shared" si="10"/>
        <v>311</v>
      </c>
      <c r="H117" s="1">
        <v>2</v>
      </c>
      <c r="I117" s="1">
        <v>15898</v>
      </c>
      <c r="L117" s="2">
        <v>8568</v>
      </c>
      <c r="M117" s="2">
        <v>44654</v>
      </c>
      <c r="N117" s="2">
        <f>INT(VLOOKUP(--D117,'属性表（单）'!$H$7:$I$11,2,0)*VLOOKUP(F117,'属性表（单）'!$B$4:$D$53,3,0))</f>
        <v>6412</v>
      </c>
      <c r="O117" s="34">
        <f t="shared" si="12"/>
        <v>641</v>
      </c>
      <c r="P117" s="1">
        <f>IF(H117=26,VLOOKUP(G117,'属性表（单核）'!$H$2:$I$251,2,0),IF(H117=59,VLOOKUP(G117,'属性表（单核）'!$C$2:$D$251,2,0),INT(N117/VLOOKUP(H117,'属性表（单）'!$N$4:$O$24,2,0))))</f>
        <v>641</v>
      </c>
      <c r="S117" s="1">
        <f t="shared" si="13"/>
        <v>8325</v>
      </c>
      <c r="T117" s="28">
        <f>VLOOKUP(--F117,经验表!$A$4:$B$53,2,0)*VLOOKUP(--E117,经验表!$W$8:$X$17,2,0)</f>
        <v>8325</v>
      </c>
      <c r="U117" s="1">
        <f t="shared" si="14"/>
        <v>42450</v>
      </c>
      <c r="V117" s="1">
        <f t="shared" si="15"/>
        <v>42450</v>
      </c>
    </row>
    <row r="118" spans="1:22" x14ac:dyDescent="0.35">
      <c r="A118" s="3">
        <v>91200013</v>
      </c>
      <c r="B118" s="3" t="s">
        <v>10</v>
      </c>
      <c r="C118" s="29">
        <f t="shared" si="11"/>
        <v>1</v>
      </c>
      <c r="D118" s="29" t="str">
        <f t="shared" si="8"/>
        <v>3</v>
      </c>
      <c r="E118" s="42" t="str">
        <f t="shared" si="9"/>
        <v>3</v>
      </c>
      <c r="F118" s="1">
        <v>12</v>
      </c>
      <c r="G118" s="28" t="str">
        <f t="shared" si="10"/>
        <v>312</v>
      </c>
      <c r="H118" s="1">
        <v>2</v>
      </c>
      <c r="I118" s="1">
        <v>16600</v>
      </c>
      <c r="L118" s="2">
        <v>9797</v>
      </c>
      <c r="M118" s="2">
        <v>53222</v>
      </c>
      <c r="N118" s="2">
        <f>INT(VLOOKUP(--D118,'属性表（单）'!$H$7:$I$11,2,0)*VLOOKUP(F118,'属性表（单）'!$B$4:$D$53,3,0))</f>
        <v>6862</v>
      </c>
      <c r="O118" s="34">
        <f t="shared" si="12"/>
        <v>686</v>
      </c>
      <c r="P118" s="1">
        <f>IF(H118=26,VLOOKUP(G118,'属性表（单核）'!$H$2:$I$251,2,0),IF(H118=59,VLOOKUP(G118,'属性表（单核）'!$C$2:$D$251,2,0),INT(N118/VLOOKUP(H118,'属性表（单）'!$N$4:$O$24,2,0))))</f>
        <v>686</v>
      </c>
      <c r="S118" s="1">
        <f t="shared" si="13"/>
        <v>9525</v>
      </c>
      <c r="T118" s="28">
        <f>VLOOKUP(--F118,经验表!$A$4:$B$53,2,0)*VLOOKUP(--E118,经验表!$W$8:$X$17,2,0)</f>
        <v>9525</v>
      </c>
      <c r="U118" s="1">
        <f t="shared" si="14"/>
        <v>50775</v>
      </c>
      <c r="V118" s="1">
        <f t="shared" si="15"/>
        <v>50775</v>
      </c>
    </row>
    <row r="119" spans="1:22" x14ac:dyDescent="0.35">
      <c r="A119" s="3">
        <v>91300013</v>
      </c>
      <c r="B119" s="3" t="s">
        <v>10</v>
      </c>
      <c r="C119" s="29">
        <f t="shared" si="11"/>
        <v>1</v>
      </c>
      <c r="D119" s="29" t="str">
        <f t="shared" si="8"/>
        <v>3</v>
      </c>
      <c r="E119" s="42" t="str">
        <f t="shared" si="9"/>
        <v>3</v>
      </c>
      <c r="F119" s="1">
        <v>13</v>
      </c>
      <c r="G119" s="28" t="str">
        <f t="shared" si="10"/>
        <v>313</v>
      </c>
      <c r="H119" s="1">
        <v>2</v>
      </c>
      <c r="I119" s="1">
        <v>17316</v>
      </c>
      <c r="L119" s="2">
        <v>11157</v>
      </c>
      <c r="M119" s="2">
        <v>63019</v>
      </c>
      <c r="N119" s="2">
        <f>INT(VLOOKUP(--D119,'属性表（单）'!$H$7:$I$11,2,0)*VLOOKUP(F119,'属性表（单）'!$B$4:$D$53,3,0))</f>
        <v>7312</v>
      </c>
      <c r="O119" s="34">
        <f t="shared" si="12"/>
        <v>731</v>
      </c>
      <c r="P119" s="1">
        <f>IF(H119=26,VLOOKUP(G119,'属性表（单核）'!$H$2:$I$251,2,0),IF(H119=59,VLOOKUP(G119,'属性表（单核）'!$C$2:$D$251,2,0),INT(N119/VLOOKUP(H119,'属性表（单）'!$N$4:$O$24,2,0))))</f>
        <v>731</v>
      </c>
      <c r="S119" s="1">
        <f t="shared" si="13"/>
        <v>10725</v>
      </c>
      <c r="T119" s="28">
        <f>VLOOKUP(--F119,经验表!$A$4:$B$53,2,0)*VLOOKUP(--E119,经验表!$W$8:$X$17,2,0)</f>
        <v>10725</v>
      </c>
      <c r="U119" s="1">
        <f t="shared" si="14"/>
        <v>60300</v>
      </c>
      <c r="V119" s="1">
        <f t="shared" si="15"/>
        <v>60300</v>
      </c>
    </row>
    <row r="120" spans="1:22" x14ac:dyDescent="0.35">
      <c r="A120" s="3">
        <v>91400013</v>
      </c>
      <c r="B120" s="3" t="s">
        <v>10</v>
      </c>
      <c r="C120" s="29">
        <f t="shared" si="11"/>
        <v>1</v>
      </c>
      <c r="D120" s="29" t="str">
        <f t="shared" si="8"/>
        <v>3</v>
      </c>
      <c r="E120" s="42" t="str">
        <f t="shared" si="9"/>
        <v>3</v>
      </c>
      <c r="F120" s="1">
        <v>14</v>
      </c>
      <c r="G120" s="28" t="str">
        <f t="shared" si="10"/>
        <v>314</v>
      </c>
      <c r="H120" s="1">
        <v>2</v>
      </c>
      <c r="I120" s="1">
        <v>18046</v>
      </c>
      <c r="L120" s="2">
        <v>12663</v>
      </c>
      <c r="M120" s="2">
        <v>74176</v>
      </c>
      <c r="N120" s="2">
        <f>INT(VLOOKUP(--D120,'属性表（单）'!$H$7:$I$11,2,0)*VLOOKUP(F120,'属性表（单）'!$B$4:$D$53,3,0))</f>
        <v>7762</v>
      </c>
      <c r="O120" s="34">
        <f t="shared" si="12"/>
        <v>776</v>
      </c>
      <c r="P120" s="1">
        <f>IF(H120=26,VLOOKUP(G120,'属性表（单核）'!$H$2:$I$251,2,0),IF(H120=59,VLOOKUP(G120,'属性表（单核）'!$C$2:$D$251,2,0),INT(N120/VLOOKUP(H120,'属性表（单）'!$N$4:$O$24,2,0))))</f>
        <v>776</v>
      </c>
      <c r="S120" s="1">
        <f t="shared" si="13"/>
        <v>12525</v>
      </c>
      <c r="T120" s="28">
        <f>VLOOKUP(--F120,经验表!$A$4:$B$53,2,0)*VLOOKUP(--E120,经验表!$W$8:$X$17,2,0)</f>
        <v>12525</v>
      </c>
      <c r="U120" s="1">
        <f t="shared" si="14"/>
        <v>71025</v>
      </c>
      <c r="V120" s="1">
        <f t="shared" si="15"/>
        <v>71025</v>
      </c>
    </row>
    <row r="121" spans="1:22" x14ac:dyDescent="0.35">
      <c r="A121" s="3">
        <v>91500013</v>
      </c>
      <c r="B121" s="3" t="s">
        <v>10</v>
      </c>
      <c r="C121" s="29">
        <f t="shared" si="11"/>
        <v>1</v>
      </c>
      <c r="D121" s="29" t="str">
        <f t="shared" si="8"/>
        <v>3</v>
      </c>
      <c r="E121" s="42" t="str">
        <f t="shared" si="9"/>
        <v>3</v>
      </c>
      <c r="F121" s="1">
        <v>15</v>
      </c>
      <c r="G121" s="28" t="str">
        <f t="shared" si="10"/>
        <v>315</v>
      </c>
      <c r="H121" s="1">
        <v>2</v>
      </c>
      <c r="I121" s="1">
        <v>18790</v>
      </c>
      <c r="L121" s="2">
        <v>14329</v>
      </c>
      <c r="M121" s="2">
        <v>86839</v>
      </c>
      <c r="N121" s="2">
        <f>INT(VLOOKUP(--D121,'属性表（单）'!$H$7:$I$11,2,0)*VLOOKUP(F121,'属性表（单）'!$B$4:$D$53,3,0))</f>
        <v>8212</v>
      </c>
      <c r="O121" s="34">
        <f t="shared" si="12"/>
        <v>821</v>
      </c>
      <c r="P121" s="1">
        <f>IF(H121=26,VLOOKUP(G121,'属性表（单核）'!$H$2:$I$251,2,0),IF(H121=59,VLOOKUP(G121,'属性表（单核）'!$C$2:$D$251,2,0),INT(N121/VLOOKUP(H121,'属性表（单）'!$N$4:$O$24,2,0))))</f>
        <v>821</v>
      </c>
      <c r="S121" s="1">
        <f t="shared" si="13"/>
        <v>14325</v>
      </c>
      <c r="T121" s="28">
        <f>VLOOKUP(--F121,经验表!$A$4:$B$53,2,0)*VLOOKUP(--E121,经验表!$W$8:$X$17,2,0)</f>
        <v>14325</v>
      </c>
      <c r="U121" s="1">
        <f t="shared" si="14"/>
        <v>83550</v>
      </c>
      <c r="V121" s="1">
        <f t="shared" si="15"/>
        <v>83550</v>
      </c>
    </row>
    <row r="122" spans="1:22" x14ac:dyDescent="0.35">
      <c r="A122" s="3">
        <v>91600013</v>
      </c>
      <c r="B122" s="3" t="s">
        <v>10</v>
      </c>
      <c r="C122" s="29">
        <f t="shared" si="11"/>
        <v>1</v>
      </c>
      <c r="D122" s="29" t="str">
        <f t="shared" si="8"/>
        <v>3</v>
      </c>
      <c r="E122" s="42" t="str">
        <f t="shared" si="9"/>
        <v>3</v>
      </c>
      <c r="F122" s="1">
        <v>16</v>
      </c>
      <c r="G122" s="28" t="str">
        <f t="shared" si="10"/>
        <v>316</v>
      </c>
      <c r="H122" s="1">
        <v>2</v>
      </c>
      <c r="I122" s="1">
        <v>19550</v>
      </c>
      <c r="L122" s="2">
        <v>16173</v>
      </c>
      <c r="M122" s="2">
        <v>101168</v>
      </c>
      <c r="N122" s="2">
        <f>INT(VLOOKUP(--D122,'属性表（单）'!$H$7:$I$11,2,0)*VLOOKUP(F122,'属性表（单）'!$B$4:$D$53,3,0))</f>
        <v>8662</v>
      </c>
      <c r="O122" s="34">
        <f t="shared" si="12"/>
        <v>866</v>
      </c>
      <c r="P122" s="1">
        <f>IF(H122=26,VLOOKUP(G122,'属性表（单核）'!$H$2:$I$251,2,0),IF(H122=59,VLOOKUP(G122,'属性表（单核）'!$C$2:$D$251,2,0),INT(N122/VLOOKUP(H122,'属性表（单）'!$N$4:$O$24,2,0))))</f>
        <v>866</v>
      </c>
      <c r="S122" s="1">
        <f t="shared" si="13"/>
        <v>16125</v>
      </c>
      <c r="T122" s="28">
        <f>VLOOKUP(--F122,经验表!$A$4:$B$53,2,0)*VLOOKUP(--E122,经验表!$W$8:$X$17,2,0)</f>
        <v>16125</v>
      </c>
      <c r="U122" s="1">
        <f t="shared" si="14"/>
        <v>97875</v>
      </c>
      <c r="V122" s="1">
        <f t="shared" si="15"/>
        <v>97875</v>
      </c>
    </row>
    <row r="123" spans="1:22" x14ac:dyDescent="0.35">
      <c r="A123" s="3">
        <v>91700013</v>
      </c>
      <c r="B123" s="3" t="s">
        <v>10</v>
      </c>
      <c r="C123" s="29">
        <f t="shared" si="11"/>
        <v>1</v>
      </c>
      <c r="D123" s="29" t="str">
        <f t="shared" si="8"/>
        <v>3</v>
      </c>
      <c r="E123" s="42" t="str">
        <f t="shared" si="9"/>
        <v>3</v>
      </c>
      <c r="F123" s="1">
        <v>17</v>
      </c>
      <c r="G123" s="28" t="str">
        <f t="shared" si="10"/>
        <v>317</v>
      </c>
      <c r="H123" s="1">
        <v>2</v>
      </c>
      <c r="I123" s="1">
        <v>20326</v>
      </c>
      <c r="L123" s="2">
        <v>18211</v>
      </c>
      <c r="M123" s="2">
        <v>117341</v>
      </c>
      <c r="N123" s="2">
        <f>INT(VLOOKUP(--D123,'属性表（单）'!$H$7:$I$11,2,0)*VLOOKUP(F123,'属性表（单）'!$B$4:$D$53,3,0))</f>
        <v>9225</v>
      </c>
      <c r="O123" s="34">
        <f t="shared" si="12"/>
        <v>922</v>
      </c>
      <c r="P123" s="1">
        <f>IF(H123=26,VLOOKUP(G123,'属性表（单核）'!$H$2:$I$251,2,0),IF(H123=59,VLOOKUP(G123,'属性表（单核）'!$C$2:$D$251,2,0),INT(N123/VLOOKUP(H123,'属性表（单）'!$N$4:$O$24,2,0))))</f>
        <v>922</v>
      </c>
      <c r="S123" s="1">
        <f t="shared" si="13"/>
        <v>17925</v>
      </c>
      <c r="T123" s="28">
        <f>VLOOKUP(--F123,经验表!$A$4:$B$53,2,0)*VLOOKUP(--E123,经验表!$W$8:$X$17,2,0)</f>
        <v>17925</v>
      </c>
      <c r="U123" s="1">
        <f t="shared" si="14"/>
        <v>114000</v>
      </c>
      <c r="V123" s="1">
        <f t="shared" si="15"/>
        <v>114000</v>
      </c>
    </row>
    <row r="124" spans="1:22" x14ac:dyDescent="0.35">
      <c r="A124" s="3">
        <v>91800013</v>
      </c>
      <c r="B124" s="3" t="s">
        <v>10</v>
      </c>
      <c r="C124" s="29">
        <f t="shared" si="11"/>
        <v>1</v>
      </c>
      <c r="D124" s="29" t="str">
        <f t="shared" si="8"/>
        <v>3</v>
      </c>
      <c r="E124" s="42" t="str">
        <f t="shared" si="9"/>
        <v>3</v>
      </c>
      <c r="F124" s="1">
        <v>18</v>
      </c>
      <c r="G124" s="28" t="str">
        <f t="shared" si="10"/>
        <v>318</v>
      </c>
      <c r="H124" s="1">
        <v>2</v>
      </c>
      <c r="I124" s="1">
        <v>21116</v>
      </c>
      <c r="L124" s="2">
        <v>20464</v>
      </c>
      <c r="M124" s="2">
        <v>135552</v>
      </c>
      <c r="N124" s="2">
        <f>INT(VLOOKUP(--D124,'属性表（单）'!$H$7:$I$11,2,0)*VLOOKUP(F124,'属性表（单）'!$B$4:$D$53,3,0))</f>
        <v>9787</v>
      </c>
      <c r="O124" s="34">
        <f t="shared" si="12"/>
        <v>978</v>
      </c>
      <c r="P124" s="1">
        <f>IF(H124=26,VLOOKUP(G124,'属性表（单核）'!$H$2:$I$251,2,0),IF(H124=59,VLOOKUP(G124,'属性表（单核）'!$C$2:$D$251,2,0),INT(N124/VLOOKUP(H124,'属性表（单）'!$N$4:$O$24,2,0))))</f>
        <v>978</v>
      </c>
      <c r="S124" s="1">
        <f t="shared" si="13"/>
        <v>20475</v>
      </c>
      <c r="T124" s="28">
        <f>VLOOKUP(--F124,经验表!$A$4:$B$53,2,0)*VLOOKUP(--E124,经验表!$W$8:$X$17,2,0)</f>
        <v>20475</v>
      </c>
      <c r="U124" s="1">
        <f t="shared" si="14"/>
        <v>131925</v>
      </c>
      <c r="V124" s="1">
        <f t="shared" si="15"/>
        <v>131925</v>
      </c>
    </row>
    <row r="125" spans="1:22" x14ac:dyDescent="0.35">
      <c r="A125" s="3">
        <v>91900013</v>
      </c>
      <c r="B125" s="3" t="s">
        <v>10</v>
      </c>
      <c r="C125" s="29">
        <f t="shared" si="11"/>
        <v>1</v>
      </c>
      <c r="D125" s="29" t="str">
        <f t="shared" si="8"/>
        <v>3</v>
      </c>
      <c r="E125" s="42" t="str">
        <f t="shared" si="9"/>
        <v>3</v>
      </c>
      <c r="F125" s="1">
        <v>19</v>
      </c>
      <c r="G125" s="28" t="str">
        <f t="shared" si="10"/>
        <v>319</v>
      </c>
      <c r="H125" s="1">
        <v>2</v>
      </c>
      <c r="I125" s="1">
        <v>21922</v>
      </c>
      <c r="L125" s="2">
        <v>22954</v>
      </c>
      <c r="M125" s="2">
        <v>156016</v>
      </c>
      <c r="N125" s="2">
        <f>INT(VLOOKUP(--D125,'属性表（单）'!$H$7:$I$11,2,0)*VLOOKUP(F125,'属性表（单）'!$B$4:$D$53,3,0))</f>
        <v>10350</v>
      </c>
      <c r="O125" s="34">
        <f t="shared" si="12"/>
        <v>1035</v>
      </c>
      <c r="P125" s="1">
        <f>IF(H125=26,VLOOKUP(G125,'属性表（单核）'!$H$2:$I$251,2,0),IF(H125=59,VLOOKUP(G125,'属性表（单核）'!$C$2:$D$251,2,0),INT(N125/VLOOKUP(H125,'属性表（单）'!$N$4:$O$24,2,0))))</f>
        <v>1035</v>
      </c>
      <c r="S125" s="1">
        <f t="shared" si="13"/>
        <v>23025</v>
      </c>
      <c r="T125" s="28">
        <f>VLOOKUP(--F125,经验表!$A$4:$B$53,2,0)*VLOOKUP(--E125,经验表!$W$8:$X$17,2,0)</f>
        <v>23025</v>
      </c>
      <c r="U125" s="1">
        <f t="shared" si="14"/>
        <v>152400</v>
      </c>
      <c r="V125" s="1">
        <f t="shared" si="15"/>
        <v>152400</v>
      </c>
    </row>
    <row r="126" spans="1:22" x14ac:dyDescent="0.35">
      <c r="A126" s="3">
        <v>92000013</v>
      </c>
      <c r="B126" s="3" t="s">
        <v>10</v>
      </c>
      <c r="C126" s="29">
        <f t="shared" si="11"/>
        <v>1</v>
      </c>
      <c r="D126" s="29" t="str">
        <f t="shared" si="8"/>
        <v>3</v>
      </c>
      <c r="E126" s="42" t="str">
        <f t="shared" si="9"/>
        <v>3</v>
      </c>
      <c r="F126" s="1">
        <v>20</v>
      </c>
      <c r="G126" s="28" t="str">
        <f t="shared" si="10"/>
        <v>320</v>
      </c>
      <c r="H126" s="1">
        <v>2</v>
      </c>
      <c r="I126" s="1">
        <v>22744</v>
      </c>
      <c r="L126" s="2">
        <v>25706</v>
      </c>
      <c r="M126" s="2">
        <v>178970</v>
      </c>
      <c r="N126" s="2">
        <f>INT(VLOOKUP(--D126,'属性表（单）'!$H$7:$I$11,2,0)*VLOOKUP(F126,'属性表（单）'!$B$4:$D$53,3,0))</f>
        <v>10912</v>
      </c>
      <c r="O126" s="34">
        <f t="shared" si="12"/>
        <v>1091</v>
      </c>
      <c r="P126" s="1">
        <f>IF(H126=26,VLOOKUP(G126,'属性表（单核）'!$H$2:$I$251,2,0),IF(H126=59,VLOOKUP(G126,'属性表（单核）'!$C$2:$D$251,2,0),INT(N126/VLOOKUP(H126,'属性表（单）'!$N$4:$O$24,2,0))))</f>
        <v>1091</v>
      </c>
      <c r="S126" s="1">
        <f t="shared" si="13"/>
        <v>25575</v>
      </c>
      <c r="T126" s="28">
        <f>VLOOKUP(--F126,经验表!$A$4:$B$53,2,0)*VLOOKUP(--E126,经验表!$W$8:$X$17,2,0)</f>
        <v>25575</v>
      </c>
      <c r="U126" s="1">
        <f t="shared" si="14"/>
        <v>175425</v>
      </c>
      <c r="V126" s="1">
        <f t="shared" si="15"/>
        <v>175425</v>
      </c>
    </row>
    <row r="127" spans="1:22" x14ac:dyDescent="0.35">
      <c r="A127" s="3">
        <v>92100013</v>
      </c>
      <c r="B127" s="3" t="s">
        <v>10</v>
      </c>
      <c r="C127" s="29">
        <f t="shared" si="11"/>
        <v>1</v>
      </c>
      <c r="D127" s="29" t="str">
        <f t="shared" si="8"/>
        <v>3</v>
      </c>
      <c r="E127" s="42" t="str">
        <f t="shared" si="9"/>
        <v>3</v>
      </c>
      <c r="F127" s="1">
        <v>21</v>
      </c>
      <c r="G127" s="28" t="str">
        <f t="shared" si="10"/>
        <v>321</v>
      </c>
      <c r="H127" s="1">
        <v>2</v>
      </c>
      <c r="I127" s="1">
        <v>23582</v>
      </c>
      <c r="L127" s="2">
        <v>28745</v>
      </c>
      <c r="M127" s="2">
        <v>204676</v>
      </c>
      <c r="N127" s="2">
        <f>INT(VLOOKUP(--D127,'属性表（单）'!$H$7:$I$11,2,0)*VLOOKUP(F127,'属性表（单）'!$B$4:$D$53,3,0))</f>
        <v>11475</v>
      </c>
      <c r="O127" s="34">
        <f t="shared" si="12"/>
        <v>1147</v>
      </c>
      <c r="P127" s="1">
        <f>IF(H127=26,VLOOKUP(G127,'属性表（单核）'!$H$2:$I$251,2,0),IF(H127=59,VLOOKUP(G127,'属性表（单核）'!$C$2:$D$251,2,0),INT(N127/VLOOKUP(H127,'属性表（单）'!$N$4:$O$24,2,0))))</f>
        <v>1147</v>
      </c>
      <c r="S127" s="1">
        <f t="shared" si="13"/>
        <v>28125</v>
      </c>
      <c r="T127" s="28">
        <f>VLOOKUP(--F127,经验表!$A$4:$B$53,2,0)*VLOOKUP(--E127,经验表!$W$8:$X$17,2,0)</f>
        <v>28125</v>
      </c>
      <c r="U127" s="1">
        <f t="shared" si="14"/>
        <v>201000</v>
      </c>
      <c r="V127" s="1">
        <f t="shared" si="15"/>
        <v>201000</v>
      </c>
    </row>
    <row r="128" spans="1:22" x14ac:dyDescent="0.35">
      <c r="A128" s="3">
        <v>92200013</v>
      </c>
      <c r="B128" s="3" t="s">
        <v>10</v>
      </c>
      <c r="C128" s="29">
        <f t="shared" si="11"/>
        <v>1</v>
      </c>
      <c r="D128" s="29" t="str">
        <f t="shared" si="8"/>
        <v>3</v>
      </c>
      <c r="E128" s="42" t="str">
        <f t="shared" si="9"/>
        <v>3</v>
      </c>
      <c r="F128" s="1">
        <v>22</v>
      </c>
      <c r="G128" s="28" t="str">
        <f t="shared" si="10"/>
        <v>322</v>
      </c>
      <c r="H128" s="1">
        <v>2</v>
      </c>
      <c r="I128" s="1">
        <v>24438</v>
      </c>
      <c r="L128" s="2">
        <v>32102</v>
      </c>
      <c r="M128" s="2">
        <v>233421</v>
      </c>
      <c r="N128" s="2">
        <f>INT(VLOOKUP(--D128,'属性表（单）'!$H$7:$I$11,2,0)*VLOOKUP(F128,'属性表（单）'!$B$4:$D$53,3,0))</f>
        <v>12150</v>
      </c>
      <c r="O128" s="34">
        <f t="shared" si="12"/>
        <v>1215</v>
      </c>
      <c r="P128" s="1">
        <f>IF(H128=26,VLOOKUP(G128,'属性表（单核）'!$H$2:$I$251,2,0),IF(H128=59,VLOOKUP(G128,'属性表（单核）'!$C$2:$D$251,2,0),INT(N128/VLOOKUP(H128,'属性表（单）'!$N$4:$O$24,2,0))))</f>
        <v>1215</v>
      </c>
      <c r="S128" s="1">
        <f t="shared" si="13"/>
        <v>31575</v>
      </c>
      <c r="T128" s="28">
        <f>VLOOKUP(--F128,经验表!$A$4:$B$53,2,0)*VLOOKUP(--E128,经验表!$W$8:$X$17,2,0)</f>
        <v>31575</v>
      </c>
      <c r="U128" s="1">
        <f t="shared" si="14"/>
        <v>229125</v>
      </c>
      <c r="V128" s="1">
        <f t="shared" si="15"/>
        <v>229125</v>
      </c>
    </row>
    <row r="129" spans="1:22" x14ac:dyDescent="0.35">
      <c r="A129" s="3">
        <v>92300013</v>
      </c>
      <c r="B129" s="3" t="s">
        <v>10</v>
      </c>
      <c r="C129" s="29">
        <f t="shared" si="11"/>
        <v>1</v>
      </c>
      <c r="D129" s="29" t="str">
        <f t="shared" si="8"/>
        <v>3</v>
      </c>
      <c r="E129" s="42" t="str">
        <f t="shared" si="9"/>
        <v>3</v>
      </c>
      <c r="F129" s="1">
        <v>23</v>
      </c>
      <c r="G129" s="28" t="str">
        <f t="shared" si="10"/>
        <v>323</v>
      </c>
      <c r="H129" s="1">
        <v>2</v>
      </c>
      <c r="I129" s="1">
        <v>25310</v>
      </c>
      <c r="L129" s="2">
        <v>35809</v>
      </c>
      <c r="M129" s="2">
        <v>265523</v>
      </c>
      <c r="N129" s="2">
        <f>INT(VLOOKUP(--D129,'属性表（单）'!$H$7:$I$11,2,0)*VLOOKUP(F129,'属性表（单）'!$B$4:$D$53,3,0))</f>
        <v>12825</v>
      </c>
      <c r="O129" s="34">
        <f t="shared" si="12"/>
        <v>1282</v>
      </c>
      <c r="P129" s="1">
        <f>IF(H129=26,VLOOKUP(G129,'属性表（单核）'!$H$2:$I$251,2,0),IF(H129=59,VLOOKUP(G129,'属性表（单核）'!$C$2:$D$251,2,0),INT(N129/VLOOKUP(H129,'属性表（单）'!$N$4:$O$24,2,0))))</f>
        <v>1282</v>
      </c>
      <c r="S129" s="1">
        <f t="shared" si="13"/>
        <v>35025</v>
      </c>
      <c r="T129" s="28">
        <f>VLOOKUP(--F129,经验表!$A$4:$B$53,2,0)*VLOOKUP(--E129,经验表!$W$8:$X$17,2,0)</f>
        <v>35025</v>
      </c>
      <c r="U129" s="1">
        <f t="shared" si="14"/>
        <v>260700</v>
      </c>
      <c r="V129" s="1">
        <f t="shared" si="15"/>
        <v>260700</v>
      </c>
    </row>
    <row r="130" spans="1:22" x14ac:dyDescent="0.35">
      <c r="A130" s="3">
        <v>92400013</v>
      </c>
      <c r="B130" s="3" t="s">
        <v>10</v>
      </c>
      <c r="C130" s="29">
        <f t="shared" si="11"/>
        <v>1</v>
      </c>
      <c r="D130" s="29" t="str">
        <f t="shared" si="8"/>
        <v>3</v>
      </c>
      <c r="E130" s="42" t="str">
        <f t="shared" si="9"/>
        <v>3</v>
      </c>
      <c r="F130" s="1">
        <v>24</v>
      </c>
      <c r="G130" s="28" t="str">
        <f t="shared" si="10"/>
        <v>324</v>
      </c>
      <c r="H130" s="1">
        <v>2</v>
      </c>
      <c r="I130" s="1">
        <v>26200</v>
      </c>
      <c r="L130" s="2">
        <v>39901</v>
      </c>
      <c r="M130" s="2">
        <v>301332</v>
      </c>
      <c r="N130" s="2">
        <f>INT(VLOOKUP(--D130,'属性表（单）'!$H$7:$I$11,2,0)*VLOOKUP(F130,'属性表（单）'!$B$4:$D$53,3,0))</f>
        <v>13500</v>
      </c>
      <c r="O130" s="34">
        <f t="shared" si="12"/>
        <v>1350</v>
      </c>
      <c r="P130" s="1">
        <f>IF(H130=26,VLOOKUP(G130,'属性表（单核）'!$H$2:$I$251,2,0),IF(H130=59,VLOOKUP(G130,'属性表（单核）'!$C$2:$D$251,2,0),INT(N130/VLOOKUP(H130,'属性表（单）'!$N$4:$O$24,2,0))))</f>
        <v>1350</v>
      </c>
      <c r="S130" s="1">
        <f t="shared" si="13"/>
        <v>38475</v>
      </c>
      <c r="T130" s="28">
        <f>VLOOKUP(--F130,经验表!$A$4:$B$53,2,0)*VLOOKUP(--E130,经验表!$W$8:$X$17,2,0)</f>
        <v>38475</v>
      </c>
      <c r="U130" s="1">
        <f t="shared" si="14"/>
        <v>295725</v>
      </c>
      <c r="V130" s="1">
        <f t="shared" si="15"/>
        <v>295725</v>
      </c>
    </row>
    <row r="131" spans="1:22" x14ac:dyDescent="0.35">
      <c r="A131" s="3">
        <v>92500013</v>
      </c>
      <c r="B131" s="3" t="s">
        <v>10</v>
      </c>
      <c r="C131" s="29">
        <f t="shared" si="11"/>
        <v>1</v>
      </c>
      <c r="D131" s="29" t="str">
        <f t="shared" ref="D131:D194" si="16">RIGHT(A131,1)</f>
        <v>3</v>
      </c>
      <c r="E131" s="42" t="str">
        <f t="shared" ref="E131:E194" si="17">IF(C131=1,RIGHT(A131,1),C131&amp;RIGHT(A131,1))</f>
        <v>3</v>
      </c>
      <c r="F131" s="1">
        <v>25</v>
      </c>
      <c r="G131" s="28" t="str">
        <f t="shared" ref="G131:G194" si="18">D131&amp;F131</f>
        <v>325</v>
      </c>
      <c r="H131" s="1">
        <v>2</v>
      </c>
      <c r="I131" s="1">
        <v>27108</v>
      </c>
      <c r="L131" s="2">
        <v>44418</v>
      </c>
      <c r="M131" s="2">
        <v>341233</v>
      </c>
      <c r="N131" s="2">
        <f>INT(VLOOKUP(--D131,'属性表（单）'!$H$7:$I$11,2,0)*VLOOKUP(F131,'属性表（单）'!$B$4:$D$53,3,0))</f>
        <v>14175</v>
      </c>
      <c r="O131" s="34">
        <f t="shared" si="12"/>
        <v>1417</v>
      </c>
      <c r="P131" s="1">
        <f>IF(H131=26,VLOOKUP(G131,'属性表（单核）'!$H$2:$I$251,2,0),IF(H131=59,VLOOKUP(G131,'属性表（单核）'!$C$2:$D$251,2,0),INT(N131/VLOOKUP(H131,'属性表（单）'!$N$4:$O$24,2,0))))</f>
        <v>1417</v>
      </c>
      <c r="S131" s="1">
        <f t="shared" si="13"/>
        <v>41925</v>
      </c>
      <c r="T131" s="28">
        <f>VLOOKUP(--F131,经验表!$A$4:$B$53,2,0)*VLOOKUP(--E131,经验表!$W$8:$X$17,2,0)</f>
        <v>41925</v>
      </c>
      <c r="U131" s="1">
        <f t="shared" si="14"/>
        <v>334200</v>
      </c>
      <c r="V131" s="1">
        <f t="shared" si="15"/>
        <v>334200</v>
      </c>
    </row>
    <row r="132" spans="1:22" x14ac:dyDescent="0.35">
      <c r="A132" s="3">
        <v>92600013</v>
      </c>
      <c r="B132" s="3" t="s">
        <v>10</v>
      </c>
      <c r="C132" s="29">
        <f t="shared" ref="C132:C195" si="19">C131</f>
        <v>1</v>
      </c>
      <c r="D132" s="29" t="str">
        <f t="shared" si="16"/>
        <v>3</v>
      </c>
      <c r="E132" s="42" t="str">
        <f t="shared" si="17"/>
        <v>3</v>
      </c>
      <c r="F132" s="1">
        <v>26</v>
      </c>
      <c r="G132" s="28" t="str">
        <f t="shared" si="18"/>
        <v>326</v>
      </c>
      <c r="H132" s="1">
        <v>2</v>
      </c>
      <c r="I132" s="1">
        <v>28034</v>
      </c>
      <c r="L132" s="2">
        <v>49403</v>
      </c>
      <c r="M132" s="2">
        <v>385651</v>
      </c>
      <c r="N132" s="2">
        <f>INT(VLOOKUP(--D132,'属性表（单）'!$H$7:$I$11,2,0)*VLOOKUP(F132,'属性表（单）'!$B$4:$D$53,3,0))</f>
        <v>14850</v>
      </c>
      <c r="O132" s="34">
        <f t="shared" si="12"/>
        <v>1485</v>
      </c>
      <c r="P132" s="1">
        <f>IF(H132=26,VLOOKUP(G132,'属性表（单核）'!$H$2:$I$251,2,0),IF(H132=59,VLOOKUP(G132,'属性表（单核）'!$C$2:$D$251,2,0),INT(N132/VLOOKUP(H132,'属性表（单）'!$N$4:$O$24,2,0))))</f>
        <v>1485</v>
      </c>
      <c r="S132" s="1">
        <f t="shared" si="13"/>
        <v>46425</v>
      </c>
      <c r="T132" s="28">
        <f>VLOOKUP(--F132,经验表!$A$4:$B$53,2,0)*VLOOKUP(--E132,经验表!$W$8:$X$17,2,0)</f>
        <v>46425</v>
      </c>
      <c r="U132" s="1">
        <f t="shared" si="14"/>
        <v>376125</v>
      </c>
      <c r="V132" s="1">
        <f t="shared" si="15"/>
        <v>376125</v>
      </c>
    </row>
    <row r="133" spans="1:22" x14ac:dyDescent="0.35">
      <c r="A133" s="3">
        <v>92700013</v>
      </c>
      <c r="B133" s="3" t="s">
        <v>10</v>
      </c>
      <c r="C133" s="29">
        <f t="shared" si="19"/>
        <v>1</v>
      </c>
      <c r="D133" s="29" t="str">
        <f t="shared" si="16"/>
        <v>3</v>
      </c>
      <c r="E133" s="42" t="str">
        <f t="shared" si="17"/>
        <v>3</v>
      </c>
      <c r="F133" s="1">
        <v>27</v>
      </c>
      <c r="G133" s="28" t="str">
        <f t="shared" si="18"/>
        <v>327</v>
      </c>
      <c r="H133" s="1">
        <v>2</v>
      </c>
      <c r="I133" s="1">
        <v>28980</v>
      </c>
      <c r="L133" s="2">
        <v>54904</v>
      </c>
      <c r="M133" s="2">
        <v>435054</v>
      </c>
      <c r="N133" s="2">
        <f>INT(VLOOKUP(--D133,'属性表（单）'!$H$7:$I$11,2,0)*VLOOKUP(F133,'属性表（单）'!$B$4:$D$53,3,0))</f>
        <v>15637</v>
      </c>
      <c r="O133" s="34">
        <f t="shared" si="12"/>
        <v>1563</v>
      </c>
      <c r="P133" s="1">
        <f>IF(H133=26,VLOOKUP(G133,'属性表（单核）'!$H$2:$I$251,2,0),IF(H133=59,VLOOKUP(G133,'属性表（单核）'!$C$2:$D$251,2,0),INT(N133/VLOOKUP(H133,'属性表（单）'!$N$4:$O$24,2,0))))</f>
        <v>1563</v>
      </c>
      <c r="S133" s="1">
        <f t="shared" si="13"/>
        <v>50925</v>
      </c>
      <c r="T133" s="28">
        <f>VLOOKUP(--F133,经验表!$A$4:$B$53,2,0)*VLOOKUP(--E133,经验表!$W$8:$X$17,2,0)</f>
        <v>50925</v>
      </c>
      <c r="U133" s="1">
        <f t="shared" si="14"/>
        <v>422550</v>
      </c>
      <c r="V133" s="1">
        <f t="shared" si="15"/>
        <v>422550</v>
      </c>
    </row>
    <row r="134" spans="1:22" x14ac:dyDescent="0.35">
      <c r="A134" s="3">
        <v>92800013</v>
      </c>
      <c r="B134" s="3" t="s">
        <v>10</v>
      </c>
      <c r="C134" s="29">
        <f t="shared" si="19"/>
        <v>1</v>
      </c>
      <c r="D134" s="29" t="str">
        <f t="shared" si="16"/>
        <v>3</v>
      </c>
      <c r="E134" s="42" t="str">
        <f t="shared" si="17"/>
        <v>3</v>
      </c>
      <c r="F134" s="1">
        <v>28</v>
      </c>
      <c r="G134" s="28" t="str">
        <f t="shared" si="18"/>
        <v>328</v>
      </c>
      <c r="H134" s="1">
        <v>2</v>
      </c>
      <c r="I134" s="1">
        <v>29942</v>
      </c>
      <c r="L134" s="2">
        <v>60974</v>
      </c>
      <c r="M134" s="2">
        <v>489958</v>
      </c>
      <c r="N134" s="2">
        <f>INT(VLOOKUP(--D134,'属性表（单）'!$H$7:$I$11,2,0)*VLOOKUP(F134,'属性表（单）'!$B$4:$D$53,3,0))</f>
        <v>16425</v>
      </c>
      <c r="O134" s="34">
        <f t="shared" si="12"/>
        <v>1642</v>
      </c>
      <c r="P134" s="1">
        <f>IF(H134=26,VLOOKUP(G134,'属性表（单核）'!$H$2:$I$251,2,0),IF(H134=59,VLOOKUP(G134,'属性表（单核）'!$C$2:$D$251,2,0),INT(N134/VLOOKUP(H134,'属性表（单）'!$N$4:$O$24,2,0))))</f>
        <v>1642</v>
      </c>
      <c r="S134" s="1">
        <f t="shared" si="13"/>
        <v>55425</v>
      </c>
      <c r="T134" s="28">
        <f>VLOOKUP(--F134,经验表!$A$4:$B$53,2,0)*VLOOKUP(--E134,经验表!$W$8:$X$17,2,0)</f>
        <v>55425</v>
      </c>
      <c r="U134" s="1">
        <f t="shared" si="14"/>
        <v>473475</v>
      </c>
      <c r="V134" s="1">
        <f t="shared" si="15"/>
        <v>473475</v>
      </c>
    </row>
    <row r="135" spans="1:22" x14ac:dyDescent="0.35">
      <c r="A135" s="3">
        <v>92900013</v>
      </c>
      <c r="B135" s="3" t="s">
        <v>10</v>
      </c>
      <c r="C135" s="29">
        <f t="shared" si="19"/>
        <v>1</v>
      </c>
      <c r="D135" s="29" t="str">
        <f t="shared" si="16"/>
        <v>3</v>
      </c>
      <c r="E135" s="42" t="str">
        <f t="shared" si="17"/>
        <v>3</v>
      </c>
      <c r="F135" s="1">
        <v>29</v>
      </c>
      <c r="G135" s="28" t="str">
        <f t="shared" si="18"/>
        <v>329</v>
      </c>
      <c r="H135" s="1">
        <v>2</v>
      </c>
      <c r="I135" s="1">
        <v>30926</v>
      </c>
      <c r="L135" s="2">
        <v>67670</v>
      </c>
      <c r="M135" s="2">
        <v>550932</v>
      </c>
      <c r="N135" s="2">
        <f>INT(VLOOKUP(--D135,'属性表（单）'!$H$7:$I$11,2,0)*VLOOKUP(F135,'属性表（单）'!$B$4:$D$53,3,0))</f>
        <v>17212</v>
      </c>
      <c r="O135" s="34">
        <f t="shared" ref="O135:O198" si="20">INT(IF(C135=1,P135,P135*$X$14))</f>
        <v>1721</v>
      </c>
      <c r="P135" s="1">
        <f>IF(H135=26,VLOOKUP(G135,'属性表（单核）'!$H$2:$I$251,2,0),IF(H135=59,VLOOKUP(G135,'属性表（单核）'!$C$2:$D$251,2,0),INT(N135/VLOOKUP(H135,'属性表（单）'!$N$4:$O$24,2,0))))</f>
        <v>1721</v>
      </c>
      <c r="S135" s="1">
        <f t="shared" si="13"/>
        <v>59925</v>
      </c>
      <c r="T135" s="28">
        <f>VLOOKUP(--F135,经验表!$A$4:$B$53,2,0)*VLOOKUP(--E135,经验表!$W$8:$X$17,2,0)</f>
        <v>59925</v>
      </c>
      <c r="U135" s="1">
        <f t="shared" si="14"/>
        <v>528900</v>
      </c>
      <c r="V135" s="1">
        <f t="shared" si="15"/>
        <v>528900</v>
      </c>
    </row>
    <row r="136" spans="1:22" x14ac:dyDescent="0.35">
      <c r="A136" s="3">
        <v>93000013</v>
      </c>
      <c r="B136" s="3" t="s">
        <v>10</v>
      </c>
      <c r="C136" s="29">
        <f t="shared" si="19"/>
        <v>1</v>
      </c>
      <c r="D136" s="29" t="str">
        <f t="shared" si="16"/>
        <v>3</v>
      </c>
      <c r="E136" s="42" t="str">
        <f t="shared" si="17"/>
        <v>3</v>
      </c>
      <c r="F136" s="1">
        <v>30</v>
      </c>
      <c r="G136" s="28" t="str">
        <f t="shared" si="18"/>
        <v>330</v>
      </c>
      <c r="H136" s="1">
        <v>2</v>
      </c>
      <c r="I136" s="1">
        <v>31928</v>
      </c>
      <c r="L136" s="2">
        <v>75056</v>
      </c>
      <c r="M136" s="2">
        <v>618602</v>
      </c>
      <c r="N136" s="2">
        <f>INT(VLOOKUP(--D136,'属性表（单）'!$H$7:$I$11,2,0)*VLOOKUP(F136,'属性表（单）'!$B$4:$D$53,3,0))</f>
        <v>18000</v>
      </c>
      <c r="O136" s="34">
        <f t="shared" si="20"/>
        <v>1800</v>
      </c>
      <c r="P136" s="1">
        <f>IF(H136=26,VLOOKUP(G136,'属性表（单核）'!$H$2:$I$251,2,0),IF(H136=59,VLOOKUP(G136,'属性表（单核）'!$C$2:$D$251,2,0),INT(N136/VLOOKUP(H136,'属性表（单）'!$N$4:$O$24,2,0))))</f>
        <v>1800</v>
      </c>
      <c r="S136" s="1">
        <f t="shared" ref="S136:S199" si="21">INT(T136)</f>
        <v>65625</v>
      </c>
      <c r="T136" s="28">
        <f>VLOOKUP(--F136,经验表!$A$4:$B$53,2,0)*VLOOKUP(--E136,经验表!$W$8:$X$17,2,0)</f>
        <v>65625</v>
      </c>
      <c r="U136" s="1">
        <f t="shared" ref="U136:U199" si="22">INT(IF(C136=1,IF(F136=1,VLOOKUP(--D136,$X$8:$Y$12,2,0),V136),IF(F136=1,VLOOKUP(--D136,$X$17:$Y$21,2,0),V136)))</f>
        <v>588825</v>
      </c>
      <c r="V136" s="1">
        <f t="shared" si="15"/>
        <v>588825</v>
      </c>
    </row>
    <row r="137" spans="1:22" x14ac:dyDescent="0.35">
      <c r="A137" s="3">
        <v>93100013</v>
      </c>
      <c r="B137" s="3" t="s">
        <v>10</v>
      </c>
      <c r="C137" s="29">
        <f t="shared" si="19"/>
        <v>1</v>
      </c>
      <c r="D137" s="29" t="str">
        <f t="shared" si="16"/>
        <v>3</v>
      </c>
      <c r="E137" s="42" t="str">
        <f t="shared" si="17"/>
        <v>3</v>
      </c>
      <c r="F137" s="1">
        <v>31</v>
      </c>
      <c r="G137" s="28" t="str">
        <f t="shared" si="18"/>
        <v>331</v>
      </c>
      <c r="H137" s="1">
        <v>2</v>
      </c>
      <c r="I137" s="1">
        <v>32950</v>
      </c>
      <c r="L137" s="1">
        <v>83203</v>
      </c>
      <c r="M137" s="2">
        <v>693658</v>
      </c>
      <c r="N137" s="2">
        <f>INT(VLOOKUP(--D137,'属性表（单）'!$H$7:$I$11,2,0)*VLOOKUP(F137,'属性表（单）'!$B$4:$D$53,3,0))</f>
        <v>18787</v>
      </c>
      <c r="O137" s="34">
        <f t="shared" si="20"/>
        <v>1878</v>
      </c>
      <c r="P137" s="1">
        <f>IF(H137=26,VLOOKUP(G137,'属性表（单核）'!$H$2:$I$251,2,0),IF(H137=59,VLOOKUP(G137,'属性表（单核）'!$C$2:$D$251,2,0),INT(N137/VLOOKUP(H137,'属性表（单）'!$N$4:$O$24,2,0))))</f>
        <v>1878</v>
      </c>
      <c r="S137" s="1">
        <f t="shared" si="21"/>
        <v>71325</v>
      </c>
      <c r="T137" s="28">
        <f>VLOOKUP(--F137,经验表!$A$4:$B$53,2,0)*VLOOKUP(--E137,经验表!$W$8:$X$17,2,0)</f>
        <v>71325</v>
      </c>
      <c r="U137" s="1">
        <f t="shared" si="22"/>
        <v>654450</v>
      </c>
      <c r="V137" s="1">
        <f t="shared" ref="V137:V200" si="23">S136+U136</f>
        <v>654450</v>
      </c>
    </row>
    <row r="138" spans="1:22" x14ac:dyDescent="0.35">
      <c r="A138" s="1">
        <v>93200013</v>
      </c>
      <c r="B138" s="3" t="s">
        <v>10</v>
      </c>
      <c r="C138" s="29">
        <f t="shared" si="19"/>
        <v>1</v>
      </c>
      <c r="D138" s="29" t="str">
        <f t="shared" si="16"/>
        <v>3</v>
      </c>
      <c r="E138" s="42" t="str">
        <f t="shared" si="17"/>
        <v>3</v>
      </c>
      <c r="F138" s="1">
        <v>32</v>
      </c>
      <c r="G138" s="28" t="str">
        <f t="shared" si="18"/>
        <v>332</v>
      </c>
      <c r="H138" s="1">
        <v>2</v>
      </c>
      <c r="I138" s="1">
        <v>33992</v>
      </c>
      <c r="L138" s="1">
        <v>92189</v>
      </c>
      <c r="M138" s="2">
        <v>776861</v>
      </c>
      <c r="N138" s="2">
        <f>INT(VLOOKUP(--D138,'属性表（单）'!$H$7:$I$11,2,0)*VLOOKUP(F138,'属性表（单）'!$B$4:$D$53,3,0))</f>
        <v>19687</v>
      </c>
      <c r="O138" s="34">
        <f t="shared" si="20"/>
        <v>1968</v>
      </c>
      <c r="P138" s="1">
        <f>IF(H138=26,VLOOKUP(G138,'属性表（单核）'!$H$2:$I$251,2,0),IF(H138=59,VLOOKUP(G138,'属性表（单核）'!$C$2:$D$251,2,0),INT(N138/VLOOKUP(H138,'属性表（单）'!$N$4:$O$24,2,0))))</f>
        <v>1968</v>
      </c>
      <c r="S138" s="1">
        <f t="shared" si="21"/>
        <v>77025</v>
      </c>
      <c r="T138" s="28">
        <f>VLOOKUP(--F138,经验表!$A$4:$B$53,2,0)*VLOOKUP(--E138,经验表!$W$8:$X$17,2,0)</f>
        <v>77025</v>
      </c>
      <c r="U138" s="1">
        <f t="shared" si="22"/>
        <v>725775</v>
      </c>
      <c r="V138" s="1">
        <f t="shared" si="23"/>
        <v>725775</v>
      </c>
    </row>
    <row r="139" spans="1:22" x14ac:dyDescent="0.35">
      <c r="A139" s="1">
        <v>93300013</v>
      </c>
      <c r="B139" s="3" t="s">
        <v>10</v>
      </c>
      <c r="C139" s="29">
        <f t="shared" si="19"/>
        <v>1</v>
      </c>
      <c r="D139" s="29" t="str">
        <f t="shared" si="16"/>
        <v>3</v>
      </c>
      <c r="E139" s="42" t="str">
        <f t="shared" si="17"/>
        <v>3</v>
      </c>
      <c r="F139" s="1">
        <v>33</v>
      </c>
      <c r="G139" s="28" t="str">
        <f t="shared" si="18"/>
        <v>333</v>
      </c>
      <c r="H139" s="1">
        <v>2</v>
      </c>
      <c r="I139" s="1">
        <v>35056</v>
      </c>
      <c r="L139" s="1">
        <v>102097</v>
      </c>
      <c r="M139" s="2">
        <v>869050</v>
      </c>
      <c r="N139" s="2">
        <f>INT(VLOOKUP(--D139,'属性表（单）'!$H$7:$I$11,2,0)*VLOOKUP(F139,'属性表（单）'!$B$4:$D$53,3,0))</f>
        <v>20587</v>
      </c>
      <c r="O139" s="34">
        <f t="shared" si="20"/>
        <v>2058</v>
      </c>
      <c r="P139" s="1">
        <f>IF(H139=26,VLOOKUP(G139,'属性表（单核）'!$H$2:$I$251,2,0),IF(H139=59,VLOOKUP(G139,'属性表（单核）'!$C$2:$D$251,2,0),INT(N139/VLOOKUP(H139,'属性表（单）'!$N$4:$O$24,2,0))))</f>
        <v>2058</v>
      </c>
      <c r="S139" s="1">
        <f t="shared" si="21"/>
        <v>82725</v>
      </c>
      <c r="T139" s="28">
        <f>VLOOKUP(--F139,经验表!$A$4:$B$53,2,0)*VLOOKUP(--E139,经验表!$W$8:$X$17,2,0)</f>
        <v>82725</v>
      </c>
      <c r="U139" s="1">
        <f t="shared" si="22"/>
        <v>802800</v>
      </c>
      <c r="V139" s="1">
        <f t="shared" si="23"/>
        <v>802800</v>
      </c>
    </row>
    <row r="140" spans="1:22" x14ac:dyDescent="0.35">
      <c r="A140" s="1">
        <v>93400013</v>
      </c>
      <c r="B140" s="3" t="s">
        <v>10</v>
      </c>
      <c r="C140" s="29">
        <f t="shared" si="19"/>
        <v>1</v>
      </c>
      <c r="D140" s="29" t="str">
        <f t="shared" si="16"/>
        <v>3</v>
      </c>
      <c r="E140" s="42" t="str">
        <f t="shared" si="17"/>
        <v>3</v>
      </c>
      <c r="F140" s="1">
        <v>34</v>
      </c>
      <c r="G140" s="28" t="str">
        <f t="shared" si="18"/>
        <v>334</v>
      </c>
      <c r="H140" s="1">
        <v>2</v>
      </c>
      <c r="I140" s="1">
        <v>36142</v>
      </c>
      <c r="L140" s="1">
        <v>113024</v>
      </c>
      <c r="M140" s="2">
        <v>971147</v>
      </c>
      <c r="N140" s="2">
        <f>INT(VLOOKUP(--D140,'属性表（单）'!$H$7:$I$11,2,0)*VLOOKUP(F140,'属性表（单）'!$B$4:$D$53,3,0))</f>
        <v>21487</v>
      </c>
      <c r="O140" s="34">
        <f t="shared" si="20"/>
        <v>2148</v>
      </c>
      <c r="P140" s="1">
        <f>IF(H140=26,VLOOKUP(G140,'属性表（单核）'!$H$2:$I$251,2,0),IF(H140=59,VLOOKUP(G140,'属性表（单核）'!$C$2:$D$251,2,0),INT(N140/VLOOKUP(H140,'属性表（单）'!$N$4:$O$24,2,0))))</f>
        <v>2148</v>
      </c>
      <c r="S140" s="1">
        <f t="shared" si="21"/>
        <v>89775</v>
      </c>
      <c r="T140" s="28">
        <f>VLOOKUP(--F140,经验表!$A$4:$B$53,2,0)*VLOOKUP(--E140,经验表!$W$8:$X$17,2,0)</f>
        <v>89775</v>
      </c>
      <c r="U140" s="1">
        <f t="shared" si="22"/>
        <v>885525</v>
      </c>
      <c r="V140" s="1">
        <f t="shared" si="23"/>
        <v>885525</v>
      </c>
    </row>
    <row r="141" spans="1:22" x14ac:dyDescent="0.35">
      <c r="A141" s="1">
        <v>93500013</v>
      </c>
      <c r="B141" s="3" t="s">
        <v>10</v>
      </c>
      <c r="C141" s="29">
        <f t="shared" si="19"/>
        <v>1</v>
      </c>
      <c r="D141" s="29" t="str">
        <f t="shared" si="16"/>
        <v>3</v>
      </c>
      <c r="E141" s="42" t="str">
        <f t="shared" si="17"/>
        <v>3</v>
      </c>
      <c r="F141" s="1">
        <v>35</v>
      </c>
      <c r="G141" s="28" t="str">
        <f t="shared" si="18"/>
        <v>335</v>
      </c>
      <c r="H141" s="1">
        <v>2</v>
      </c>
      <c r="I141" s="1">
        <v>37248</v>
      </c>
      <c r="L141" s="1">
        <v>125071</v>
      </c>
      <c r="M141" s="2">
        <v>1084171</v>
      </c>
      <c r="N141" s="2">
        <f>INT(VLOOKUP(--D141,'属性表（单）'!$H$7:$I$11,2,0)*VLOOKUP(F141,'属性表（单）'!$B$4:$D$53,3,0))</f>
        <v>22387</v>
      </c>
      <c r="O141" s="34">
        <f t="shared" si="20"/>
        <v>2238</v>
      </c>
      <c r="P141" s="1">
        <f>IF(H141=26,VLOOKUP(G141,'属性表（单核）'!$H$2:$I$251,2,0),IF(H141=59,VLOOKUP(G141,'属性表（单核）'!$C$2:$D$251,2,0),INT(N141/VLOOKUP(H141,'属性表（单）'!$N$4:$O$24,2,0))))</f>
        <v>2238</v>
      </c>
      <c r="S141" s="1">
        <f t="shared" si="21"/>
        <v>96825</v>
      </c>
      <c r="T141" s="28">
        <f>VLOOKUP(--F141,经验表!$A$4:$B$53,2,0)*VLOOKUP(--E141,经验表!$W$8:$X$17,2,0)</f>
        <v>96825</v>
      </c>
      <c r="U141" s="1">
        <f t="shared" si="22"/>
        <v>975300</v>
      </c>
      <c r="V141" s="1">
        <f t="shared" si="23"/>
        <v>975300</v>
      </c>
    </row>
    <row r="142" spans="1:22" x14ac:dyDescent="0.35">
      <c r="A142" s="1">
        <v>93600013</v>
      </c>
      <c r="B142" s="3" t="s">
        <v>10</v>
      </c>
      <c r="C142" s="29">
        <f t="shared" si="19"/>
        <v>1</v>
      </c>
      <c r="D142" s="29" t="str">
        <f t="shared" si="16"/>
        <v>3</v>
      </c>
      <c r="E142" s="42" t="str">
        <f t="shared" si="17"/>
        <v>3</v>
      </c>
      <c r="F142" s="1">
        <v>36</v>
      </c>
      <c r="G142" s="28" t="str">
        <f t="shared" si="18"/>
        <v>336</v>
      </c>
      <c r="H142" s="1">
        <v>2</v>
      </c>
      <c r="I142" s="1">
        <v>38378</v>
      </c>
      <c r="L142" s="1">
        <v>138354</v>
      </c>
      <c r="M142" s="1">
        <v>1209242</v>
      </c>
      <c r="N142" s="2">
        <f>INT(VLOOKUP(--D142,'属性表（单）'!$H$7:$I$11,2,0)*VLOOKUP(F142,'属性表（单）'!$B$4:$D$53,3,0))</f>
        <v>23287</v>
      </c>
      <c r="O142" s="34">
        <f t="shared" si="20"/>
        <v>2328</v>
      </c>
      <c r="P142" s="1">
        <f>IF(H142=26,VLOOKUP(G142,'属性表（单核）'!$H$2:$I$251,2,0),IF(H142=59,VLOOKUP(G142,'属性表（单核）'!$C$2:$D$251,2,0),INT(N142/VLOOKUP(H142,'属性表（单）'!$N$4:$O$24,2,0))))</f>
        <v>2328</v>
      </c>
      <c r="S142" s="1">
        <f t="shared" si="21"/>
        <v>103875</v>
      </c>
      <c r="T142" s="28">
        <f>VLOOKUP(--F142,经验表!$A$4:$B$53,2,0)*VLOOKUP(--E142,经验表!$W$8:$X$17,2,0)</f>
        <v>103875</v>
      </c>
      <c r="U142" s="1">
        <f t="shared" si="22"/>
        <v>1072125</v>
      </c>
      <c r="V142" s="1">
        <f t="shared" si="23"/>
        <v>1072125</v>
      </c>
    </row>
    <row r="143" spans="1:22" x14ac:dyDescent="0.35">
      <c r="A143" s="1">
        <v>93700013</v>
      </c>
      <c r="B143" s="3" t="s">
        <v>10</v>
      </c>
      <c r="C143" s="29">
        <f t="shared" si="19"/>
        <v>1</v>
      </c>
      <c r="D143" s="29" t="str">
        <f t="shared" si="16"/>
        <v>3</v>
      </c>
      <c r="E143" s="42" t="str">
        <f t="shared" si="17"/>
        <v>3</v>
      </c>
      <c r="F143" s="1">
        <v>37</v>
      </c>
      <c r="G143" s="28" t="str">
        <f t="shared" si="18"/>
        <v>337</v>
      </c>
      <c r="H143" s="1">
        <v>2</v>
      </c>
      <c r="I143" s="1">
        <v>39528</v>
      </c>
      <c r="L143" s="1">
        <v>152998</v>
      </c>
      <c r="M143" s="1">
        <v>1347596</v>
      </c>
      <c r="N143" s="2">
        <f>INT(VLOOKUP(--D143,'属性表（单）'!$H$7:$I$11,2,0)*VLOOKUP(F143,'属性表（单）'!$B$4:$D$53,3,0))</f>
        <v>24300</v>
      </c>
      <c r="O143" s="34">
        <f t="shared" si="20"/>
        <v>2430</v>
      </c>
      <c r="P143" s="1">
        <f>IF(H143=26,VLOOKUP(G143,'属性表（单核）'!$H$2:$I$251,2,0),IF(H143=59,VLOOKUP(G143,'属性表（单核）'!$C$2:$D$251,2,0),INT(N143/VLOOKUP(H143,'属性表（单）'!$N$4:$O$24,2,0))))</f>
        <v>2430</v>
      </c>
      <c r="S143" s="1">
        <f t="shared" si="21"/>
        <v>110925</v>
      </c>
      <c r="T143" s="28">
        <f>VLOOKUP(--F143,经验表!$A$4:$B$53,2,0)*VLOOKUP(--E143,经验表!$W$8:$X$17,2,0)</f>
        <v>110925</v>
      </c>
      <c r="U143" s="1">
        <f t="shared" si="22"/>
        <v>1176000</v>
      </c>
      <c r="V143" s="1">
        <f t="shared" si="23"/>
        <v>1176000</v>
      </c>
    </row>
    <row r="144" spans="1:22" x14ac:dyDescent="0.35">
      <c r="A144" s="1">
        <v>93800013</v>
      </c>
      <c r="B144" s="3" t="s">
        <v>10</v>
      </c>
      <c r="C144" s="29">
        <f t="shared" si="19"/>
        <v>1</v>
      </c>
      <c r="D144" s="29" t="str">
        <f t="shared" si="16"/>
        <v>3</v>
      </c>
      <c r="E144" s="42" t="str">
        <f t="shared" si="17"/>
        <v>3</v>
      </c>
      <c r="F144" s="1">
        <v>38</v>
      </c>
      <c r="G144" s="28" t="str">
        <f t="shared" si="18"/>
        <v>338</v>
      </c>
      <c r="H144" s="1">
        <v>2</v>
      </c>
      <c r="I144" s="1">
        <v>40702</v>
      </c>
      <c r="L144" s="1">
        <v>169142</v>
      </c>
      <c r="M144" s="1">
        <v>1500594</v>
      </c>
      <c r="N144" s="2">
        <f>INT(VLOOKUP(--D144,'属性表（单）'!$H$7:$I$11,2,0)*VLOOKUP(F144,'属性表（单）'!$B$4:$D$53,3,0))</f>
        <v>25312</v>
      </c>
      <c r="O144" s="34">
        <f t="shared" si="20"/>
        <v>2531</v>
      </c>
      <c r="P144" s="1">
        <f>IF(H144=26,VLOOKUP(G144,'属性表（单核）'!$H$2:$I$251,2,0),IF(H144=59,VLOOKUP(G144,'属性表（单核）'!$C$2:$D$251,2,0),INT(N144/VLOOKUP(H144,'属性表（单）'!$N$4:$O$24,2,0))))</f>
        <v>2531</v>
      </c>
      <c r="S144" s="1">
        <f t="shared" si="21"/>
        <v>119475</v>
      </c>
      <c r="T144" s="28">
        <f>VLOOKUP(--F144,经验表!$A$4:$B$53,2,0)*VLOOKUP(--E144,经验表!$W$8:$X$17,2,0)</f>
        <v>119475</v>
      </c>
      <c r="U144" s="1">
        <f t="shared" si="22"/>
        <v>1286925</v>
      </c>
      <c r="V144" s="1">
        <f t="shared" si="23"/>
        <v>1286925</v>
      </c>
    </row>
    <row r="145" spans="1:22" x14ac:dyDescent="0.35">
      <c r="A145" s="1">
        <v>93900013</v>
      </c>
      <c r="B145" s="3" t="s">
        <v>10</v>
      </c>
      <c r="C145" s="29">
        <f t="shared" si="19"/>
        <v>1</v>
      </c>
      <c r="D145" s="29" t="str">
        <f t="shared" si="16"/>
        <v>3</v>
      </c>
      <c r="E145" s="42" t="str">
        <f t="shared" si="17"/>
        <v>3</v>
      </c>
      <c r="F145" s="1">
        <v>39</v>
      </c>
      <c r="G145" s="28" t="str">
        <f t="shared" si="18"/>
        <v>339</v>
      </c>
      <c r="H145" s="1">
        <v>2</v>
      </c>
      <c r="I145" s="1">
        <v>41900</v>
      </c>
      <c r="L145" s="1">
        <v>186938</v>
      </c>
      <c r="M145" s="1">
        <v>1669736</v>
      </c>
      <c r="N145" s="2">
        <f>INT(VLOOKUP(--D145,'属性表（单）'!$H$7:$I$11,2,0)*VLOOKUP(F145,'属性表（单）'!$B$4:$D$53,3,0))</f>
        <v>26325</v>
      </c>
      <c r="O145" s="34">
        <f t="shared" si="20"/>
        <v>2632</v>
      </c>
      <c r="P145" s="1">
        <f>IF(H145=26,VLOOKUP(G145,'属性表（单核）'!$H$2:$I$251,2,0),IF(H145=59,VLOOKUP(G145,'属性表（单核）'!$C$2:$D$251,2,0),INT(N145/VLOOKUP(H145,'属性表（单）'!$N$4:$O$24,2,0))))</f>
        <v>2632</v>
      </c>
      <c r="S145" s="1">
        <f t="shared" si="21"/>
        <v>128025</v>
      </c>
      <c r="T145" s="28">
        <f>VLOOKUP(--F145,经验表!$A$4:$B$53,2,0)*VLOOKUP(--E145,经验表!$W$8:$X$17,2,0)</f>
        <v>128025</v>
      </c>
      <c r="U145" s="1">
        <f t="shared" si="22"/>
        <v>1406400</v>
      </c>
      <c r="V145" s="1">
        <f t="shared" si="23"/>
        <v>1406400</v>
      </c>
    </row>
    <row r="146" spans="1:22" x14ac:dyDescent="0.35">
      <c r="A146" s="1">
        <v>94000013</v>
      </c>
      <c r="B146" s="3" t="s">
        <v>10</v>
      </c>
      <c r="C146" s="29">
        <f t="shared" si="19"/>
        <v>1</v>
      </c>
      <c r="D146" s="29" t="str">
        <f t="shared" si="16"/>
        <v>3</v>
      </c>
      <c r="E146" s="42" t="str">
        <f t="shared" si="17"/>
        <v>3</v>
      </c>
      <c r="F146" s="1">
        <v>40</v>
      </c>
      <c r="G146" s="28" t="str">
        <f t="shared" si="18"/>
        <v>340</v>
      </c>
      <c r="H146" s="1">
        <v>2</v>
      </c>
      <c r="I146" s="1">
        <v>43122</v>
      </c>
      <c r="L146" s="1">
        <v>206554</v>
      </c>
      <c r="M146" s="1">
        <v>1856674</v>
      </c>
      <c r="N146" s="2">
        <f>INT(VLOOKUP(--D146,'属性表（单）'!$H$7:$I$11,2,0)*VLOOKUP(F146,'属性表（单）'!$B$4:$D$53,3,0))</f>
        <v>27337</v>
      </c>
      <c r="O146" s="34">
        <f t="shared" si="20"/>
        <v>2733</v>
      </c>
      <c r="P146" s="1">
        <f>IF(H146=26,VLOOKUP(G146,'属性表（单核）'!$H$2:$I$251,2,0),IF(H146=59,VLOOKUP(G146,'属性表（单核）'!$C$2:$D$251,2,0),INT(N146/VLOOKUP(H146,'属性表（单）'!$N$4:$O$24,2,0))))</f>
        <v>2733</v>
      </c>
      <c r="S146" s="1">
        <f t="shared" si="21"/>
        <v>136575</v>
      </c>
      <c r="T146" s="28">
        <f>VLOOKUP(--F146,经验表!$A$4:$B$53,2,0)*VLOOKUP(--E146,经验表!$W$8:$X$17,2,0)</f>
        <v>136575</v>
      </c>
      <c r="U146" s="1">
        <f t="shared" si="22"/>
        <v>1534425</v>
      </c>
      <c r="V146" s="1">
        <f t="shared" si="23"/>
        <v>1534425</v>
      </c>
    </row>
    <row r="147" spans="1:22" x14ac:dyDescent="0.35">
      <c r="A147" s="1">
        <v>94100013</v>
      </c>
      <c r="B147" s="3" t="s">
        <v>10</v>
      </c>
      <c r="C147" s="29">
        <f t="shared" si="19"/>
        <v>1</v>
      </c>
      <c r="D147" s="29" t="str">
        <f t="shared" si="16"/>
        <v>3</v>
      </c>
      <c r="E147" s="42" t="str">
        <f t="shared" si="17"/>
        <v>3</v>
      </c>
      <c r="F147" s="1">
        <v>41</v>
      </c>
      <c r="G147" s="28" t="str">
        <f t="shared" si="18"/>
        <v>341</v>
      </c>
      <c r="H147" s="1">
        <v>2</v>
      </c>
      <c r="I147" s="1">
        <v>44368</v>
      </c>
      <c r="L147" s="1">
        <v>228175</v>
      </c>
      <c r="M147" s="1">
        <v>2063228</v>
      </c>
      <c r="N147" s="2">
        <f>INT(VLOOKUP(--D147,'属性表（单）'!$H$7:$I$11,2,0)*VLOOKUP(F147,'属性表（单）'!$B$4:$D$53,3,0))</f>
        <v>28350</v>
      </c>
      <c r="O147" s="34">
        <f t="shared" si="20"/>
        <v>2835</v>
      </c>
      <c r="P147" s="1">
        <f>IF(H147=26,VLOOKUP(G147,'属性表（单核）'!$H$2:$I$251,2,0),IF(H147=59,VLOOKUP(G147,'属性表（单核）'!$C$2:$D$251,2,0),INT(N147/VLOOKUP(H147,'属性表（单）'!$N$4:$O$24,2,0))))</f>
        <v>2835</v>
      </c>
      <c r="S147" s="1">
        <f t="shared" si="21"/>
        <v>145125</v>
      </c>
      <c r="T147" s="28">
        <f>VLOOKUP(--F147,经验表!$A$4:$B$53,2,0)*VLOOKUP(--E147,经验表!$W$8:$X$17,2,0)</f>
        <v>145125</v>
      </c>
      <c r="U147" s="1">
        <f t="shared" si="22"/>
        <v>1671000</v>
      </c>
      <c r="V147" s="1">
        <f t="shared" si="23"/>
        <v>1671000</v>
      </c>
    </row>
    <row r="148" spans="1:22" x14ac:dyDescent="0.35">
      <c r="A148" s="1">
        <v>94200013</v>
      </c>
      <c r="B148" s="3" t="s">
        <v>10</v>
      </c>
      <c r="C148" s="29">
        <f t="shared" si="19"/>
        <v>1</v>
      </c>
      <c r="D148" s="29" t="str">
        <f t="shared" si="16"/>
        <v>3</v>
      </c>
      <c r="E148" s="42" t="str">
        <f t="shared" si="17"/>
        <v>3</v>
      </c>
      <c r="F148" s="1">
        <v>42</v>
      </c>
      <c r="G148" s="28" t="str">
        <f t="shared" si="18"/>
        <v>342</v>
      </c>
      <c r="H148" s="1">
        <v>2</v>
      </c>
      <c r="I148" s="1">
        <v>45640</v>
      </c>
      <c r="L148" s="1">
        <v>252006</v>
      </c>
      <c r="M148" s="1">
        <v>2291403</v>
      </c>
      <c r="N148" s="2">
        <f>INT(VLOOKUP(--D148,'属性表（单）'!$H$7:$I$11,2,0)*VLOOKUP(F148,'属性表（单）'!$B$4:$D$53,3,0))</f>
        <v>29475</v>
      </c>
      <c r="O148" s="34">
        <f t="shared" si="20"/>
        <v>2947</v>
      </c>
      <c r="P148" s="1">
        <f>IF(H148=26,VLOOKUP(G148,'属性表（单核）'!$H$2:$I$251,2,0),IF(H148=59,VLOOKUP(G148,'属性表（单核）'!$C$2:$D$251,2,0),INT(N148/VLOOKUP(H148,'属性表（单）'!$N$4:$O$24,2,0))))</f>
        <v>2947</v>
      </c>
      <c r="S148" s="1">
        <f t="shared" si="21"/>
        <v>155325</v>
      </c>
      <c r="T148" s="28">
        <f>VLOOKUP(--F148,经验表!$A$4:$B$53,2,0)*VLOOKUP(--E148,经验表!$W$8:$X$17,2,0)</f>
        <v>155325</v>
      </c>
      <c r="U148" s="1">
        <f t="shared" si="22"/>
        <v>1816125</v>
      </c>
      <c r="V148" s="1">
        <f t="shared" si="23"/>
        <v>1816125</v>
      </c>
    </row>
    <row r="149" spans="1:22" x14ac:dyDescent="0.35">
      <c r="A149" s="1">
        <v>94300013</v>
      </c>
      <c r="B149" s="3" t="s">
        <v>10</v>
      </c>
      <c r="C149" s="29">
        <f t="shared" si="19"/>
        <v>1</v>
      </c>
      <c r="D149" s="29" t="str">
        <f t="shared" si="16"/>
        <v>3</v>
      </c>
      <c r="E149" s="42" t="str">
        <f t="shared" si="17"/>
        <v>3</v>
      </c>
      <c r="F149" s="1">
        <v>43</v>
      </c>
      <c r="G149" s="28" t="str">
        <f t="shared" si="18"/>
        <v>343</v>
      </c>
      <c r="H149" s="1">
        <v>2</v>
      </c>
      <c r="I149" s="1">
        <v>46936</v>
      </c>
      <c r="L149" s="1">
        <v>278271</v>
      </c>
      <c r="M149" s="1">
        <v>2543409</v>
      </c>
      <c r="N149" s="2">
        <f>INT(VLOOKUP(--D149,'属性表（单）'!$H$7:$I$11,2,0)*VLOOKUP(F149,'属性表（单）'!$B$4:$D$53,3,0))</f>
        <v>30600</v>
      </c>
      <c r="O149" s="34">
        <f t="shared" si="20"/>
        <v>3060</v>
      </c>
      <c r="P149" s="1">
        <f>IF(H149=26,VLOOKUP(G149,'属性表（单核）'!$H$2:$I$251,2,0),IF(H149=59,VLOOKUP(G149,'属性表（单核）'!$C$2:$D$251,2,0),INT(N149/VLOOKUP(H149,'属性表（单）'!$N$4:$O$24,2,0))))</f>
        <v>3060</v>
      </c>
      <c r="S149" s="1">
        <f t="shared" si="21"/>
        <v>165525</v>
      </c>
      <c r="T149" s="28">
        <f>VLOOKUP(--F149,经验表!$A$4:$B$53,2,0)*VLOOKUP(--E149,经验表!$W$8:$X$17,2,0)</f>
        <v>165525</v>
      </c>
      <c r="U149" s="1">
        <f t="shared" si="22"/>
        <v>1971450</v>
      </c>
      <c r="V149" s="1">
        <f t="shared" si="23"/>
        <v>1971450</v>
      </c>
    </row>
    <row r="150" spans="1:22" x14ac:dyDescent="0.35">
      <c r="A150" s="1">
        <v>94400013</v>
      </c>
      <c r="B150" s="3" t="s">
        <v>10</v>
      </c>
      <c r="C150" s="29">
        <f t="shared" si="19"/>
        <v>1</v>
      </c>
      <c r="D150" s="29" t="str">
        <f t="shared" si="16"/>
        <v>3</v>
      </c>
      <c r="E150" s="42" t="str">
        <f t="shared" si="17"/>
        <v>3</v>
      </c>
      <c r="F150" s="1">
        <v>44</v>
      </c>
      <c r="G150" s="28" t="str">
        <f t="shared" si="18"/>
        <v>344</v>
      </c>
      <c r="H150" s="1">
        <v>2</v>
      </c>
      <c r="I150" s="1">
        <v>48260</v>
      </c>
      <c r="L150" s="1">
        <v>307218</v>
      </c>
      <c r="M150" s="1">
        <v>2821680</v>
      </c>
      <c r="N150" s="2">
        <f>INT(VLOOKUP(--D150,'属性表（单）'!$H$7:$I$11,2,0)*VLOOKUP(F150,'属性表（单）'!$B$4:$D$53,3,0))</f>
        <v>31725</v>
      </c>
      <c r="O150" s="34">
        <f t="shared" si="20"/>
        <v>3172</v>
      </c>
      <c r="P150" s="1">
        <f>IF(H150=26,VLOOKUP(G150,'属性表（单核）'!$H$2:$I$251,2,0),IF(H150=59,VLOOKUP(G150,'属性表（单核）'!$C$2:$D$251,2,0),INT(N150/VLOOKUP(H150,'属性表（单）'!$N$4:$O$24,2,0))))</f>
        <v>3172</v>
      </c>
      <c r="S150" s="1">
        <f t="shared" si="21"/>
        <v>175725</v>
      </c>
      <c r="T150" s="28">
        <f>VLOOKUP(--F150,经验表!$A$4:$B$53,2,0)*VLOOKUP(--E150,经验表!$W$8:$X$17,2,0)</f>
        <v>175725</v>
      </c>
      <c r="U150" s="1">
        <f t="shared" si="22"/>
        <v>2136975</v>
      </c>
      <c r="V150" s="1">
        <f t="shared" si="23"/>
        <v>2136975</v>
      </c>
    </row>
    <row r="151" spans="1:22" x14ac:dyDescent="0.35">
      <c r="A151" s="1">
        <v>94500013</v>
      </c>
      <c r="B151" s="3" t="s">
        <v>10</v>
      </c>
      <c r="C151" s="29">
        <f t="shared" si="19"/>
        <v>1</v>
      </c>
      <c r="D151" s="29" t="str">
        <f t="shared" si="16"/>
        <v>3</v>
      </c>
      <c r="E151" s="42" t="str">
        <f t="shared" si="17"/>
        <v>3</v>
      </c>
      <c r="F151" s="1">
        <v>45</v>
      </c>
      <c r="G151" s="28" t="str">
        <f t="shared" si="18"/>
        <v>345</v>
      </c>
      <c r="H151" s="1">
        <v>2</v>
      </c>
      <c r="I151" s="1">
        <v>49608</v>
      </c>
      <c r="L151" s="1">
        <v>339119</v>
      </c>
      <c r="M151" s="1">
        <v>3128898</v>
      </c>
      <c r="N151" s="2">
        <f>INT(VLOOKUP(--D151,'属性表（单）'!$H$7:$I$11,2,0)*VLOOKUP(F151,'属性表（单）'!$B$4:$D$53,3,0))</f>
        <v>32850</v>
      </c>
      <c r="O151" s="34">
        <f t="shared" si="20"/>
        <v>3285</v>
      </c>
      <c r="P151" s="1">
        <f>IF(H151=26,VLOOKUP(G151,'属性表（单核）'!$H$2:$I$251,2,0),IF(H151=59,VLOOKUP(G151,'属性表（单核）'!$C$2:$D$251,2,0),INT(N151/VLOOKUP(H151,'属性表（单）'!$N$4:$O$24,2,0))))</f>
        <v>3285</v>
      </c>
      <c r="S151" s="1">
        <f t="shared" si="21"/>
        <v>185925</v>
      </c>
      <c r="T151" s="28">
        <f>VLOOKUP(--F151,经验表!$A$4:$B$53,2,0)*VLOOKUP(--E151,经验表!$W$8:$X$17,2,0)</f>
        <v>185925</v>
      </c>
      <c r="U151" s="1">
        <f t="shared" si="22"/>
        <v>2312700</v>
      </c>
      <c r="V151" s="1">
        <f t="shared" si="23"/>
        <v>2312700</v>
      </c>
    </row>
    <row r="152" spans="1:22" x14ac:dyDescent="0.35">
      <c r="A152" s="1">
        <v>94600013</v>
      </c>
      <c r="B152" s="3" t="s">
        <v>10</v>
      </c>
      <c r="C152" s="29">
        <f t="shared" si="19"/>
        <v>1</v>
      </c>
      <c r="D152" s="29" t="str">
        <f t="shared" si="16"/>
        <v>3</v>
      </c>
      <c r="E152" s="42" t="str">
        <f t="shared" si="17"/>
        <v>3</v>
      </c>
      <c r="F152" s="1">
        <v>46</v>
      </c>
      <c r="G152" s="28" t="str">
        <f t="shared" si="18"/>
        <v>346</v>
      </c>
      <c r="H152" s="1">
        <v>2</v>
      </c>
      <c r="I152" s="1">
        <v>50984</v>
      </c>
      <c r="L152" s="1">
        <v>374276</v>
      </c>
      <c r="M152" s="1">
        <v>3468017</v>
      </c>
      <c r="N152" s="2">
        <f>INT(VLOOKUP(--D152,'属性表（单）'!$H$7:$I$11,2,0)*VLOOKUP(F152,'属性表（单）'!$B$4:$D$53,3,0))</f>
        <v>33975</v>
      </c>
      <c r="O152" s="34">
        <f t="shared" si="20"/>
        <v>3397</v>
      </c>
      <c r="P152" s="1">
        <f>IF(H152=26,VLOOKUP(G152,'属性表（单核）'!$H$2:$I$251,2,0),IF(H152=59,VLOOKUP(G152,'属性表（单核）'!$C$2:$D$251,2,0),INT(N152/VLOOKUP(H152,'属性表（单）'!$N$4:$O$24,2,0))))</f>
        <v>3397</v>
      </c>
      <c r="S152" s="1">
        <f t="shared" si="21"/>
        <v>197925</v>
      </c>
      <c r="T152" s="28">
        <f>VLOOKUP(--F152,经验表!$A$4:$B$53,2,0)*VLOOKUP(--E152,经验表!$W$8:$X$17,2,0)</f>
        <v>197925</v>
      </c>
      <c r="U152" s="1">
        <f t="shared" si="22"/>
        <v>2498625</v>
      </c>
      <c r="V152" s="1">
        <f t="shared" si="23"/>
        <v>2498625</v>
      </c>
    </row>
    <row r="153" spans="1:22" x14ac:dyDescent="0.35">
      <c r="A153" s="1">
        <v>94700013</v>
      </c>
      <c r="B153" s="3" t="s">
        <v>10</v>
      </c>
      <c r="C153" s="29">
        <f t="shared" si="19"/>
        <v>1</v>
      </c>
      <c r="D153" s="29" t="str">
        <f t="shared" si="16"/>
        <v>3</v>
      </c>
      <c r="E153" s="42" t="str">
        <f t="shared" si="17"/>
        <v>3</v>
      </c>
      <c r="F153" s="1">
        <v>47</v>
      </c>
      <c r="G153" s="28" t="str">
        <f t="shared" si="18"/>
        <v>347</v>
      </c>
      <c r="H153" s="1">
        <v>2</v>
      </c>
      <c r="I153" s="1">
        <v>52388</v>
      </c>
      <c r="L153" s="1">
        <v>413018</v>
      </c>
      <c r="M153" s="1">
        <v>3842293</v>
      </c>
      <c r="N153" s="2">
        <f>INT(VLOOKUP(--D153,'属性表（单）'!$H$7:$I$11,2,0)*VLOOKUP(F153,'属性表（单）'!$B$4:$D$53,3,0))</f>
        <v>35212</v>
      </c>
      <c r="O153" s="34">
        <f t="shared" si="20"/>
        <v>3521</v>
      </c>
      <c r="P153" s="1">
        <f>IF(H153=26,VLOOKUP(G153,'属性表（单核）'!$H$2:$I$251,2,0),IF(H153=59,VLOOKUP(G153,'属性表（单核）'!$C$2:$D$251,2,0),INT(N153/VLOOKUP(H153,'属性表（单）'!$N$4:$O$24,2,0))))</f>
        <v>3521</v>
      </c>
      <c r="S153" s="1">
        <f t="shared" si="21"/>
        <v>209925</v>
      </c>
      <c r="T153" s="28">
        <f>VLOOKUP(--F153,经验表!$A$4:$B$53,2,0)*VLOOKUP(--E153,经验表!$W$8:$X$17,2,0)</f>
        <v>209925</v>
      </c>
      <c r="U153" s="1">
        <f t="shared" si="22"/>
        <v>2696550</v>
      </c>
      <c r="V153" s="1">
        <f t="shared" si="23"/>
        <v>2696550</v>
      </c>
    </row>
    <row r="154" spans="1:22" x14ac:dyDescent="0.35">
      <c r="A154" s="1">
        <v>94800013</v>
      </c>
      <c r="B154" s="3" t="s">
        <v>10</v>
      </c>
      <c r="C154" s="29">
        <f t="shared" si="19"/>
        <v>1</v>
      </c>
      <c r="D154" s="29" t="str">
        <f t="shared" si="16"/>
        <v>3</v>
      </c>
      <c r="E154" s="42" t="str">
        <f t="shared" si="17"/>
        <v>3</v>
      </c>
      <c r="F154" s="1">
        <v>48</v>
      </c>
      <c r="G154" s="28" t="str">
        <f t="shared" si="18"/>
        <v>348</v>
      </c>
      <c r="H154" s="1">
        <v>2</v>
      </c>
      <c r="I154" s="1">
        <v>53820</v>
      </c>
      <c r="L154" s="1">
        <v>455711</v>
      </c>
      <c r="M154" s="1">
        <v>4255311</v>
      </c>
      <c r="N154" s="2">
        <f>INT(VLOOKUP(--D154,'属性表（单）'!$H$7:$I$11,2,0)*VLOOKUP(F154,'属性表（单）'!$B$4:$D$53,3,0))</f>
        <v>36450</v>
      </c>
      <c r="O154" s="34">
        <f t="shared" si="20"/>
        <v>3645</v>
      </c>
      <c r="P154" s="1">
        <f>IF(H154=26,VLOOKUP(G154,'属性表（单核）'!$H$2:$I$251,2,0),IF(H154=59,VLOOKUP(G154,'属性表（单核）'!$C$2:$D$251,2,0),INT(N154/VLOOKUP(H154,'属性表（单）'!$N$4:$O$24,2,0))))</f>
        <v>3645</v>
      </c>
      <c r="S154" s="1">
        <f t="shared" si="21"/>
        <v>221925</v>
      </c>
      <c r="T154" s="28">
        <f>VLOOKUP(--F154,经验表!$A$4:$B$53,2,0)*VLOOKUP(--E154,经验表!$W$8:$X$17,2,0)</f>
        <v>221925</v>
      </c>
      <c r="U154" s="1">
        <f t="shared" si="22"/>
        <v>2906475</v>
      </c>
      <c r="V154" s="1">
        <f t="shared" si="23"/>
        <v>2906475</v>
      </c>
    </row>
    <row r="155" spans="1:22" x14ac:dyDescent="0.35">
      <c r="A155" s="1">
        <v>94900013</v>
      </c>
      <c r="B155" s="3" t="s">
        <v>10</v>
      </c>
      <c r="C155" s="29">
        <f t="shared" si="19"/>
        <v>1</v>
      </c>
      <c r="D155" s="29" t="str">
        <f t="shared" si="16"/>
        <v>3</v>
      </c>
      <c r="E155" s="42" t="str">
        <f t="shared" si="17"/>
        <v>3</v>
      </c>
      <c r="F155" s="1">
        <v>49</v>
      </c>
      <c r="G155" s="28" t="str">
        <f t="shared" si="18"/>
        <v>349</v>
      </c>
      <c r="H155" s="1">
        <v>2</v>
      </c>
      <c r="I155" s="1">
        <v>55280</v>
      </c>
      <c r="L155" s="1">
        <v>502756</v>
      </c>
      <c r="M155" s="1">
        <v>4711022</v>
      </c>
      <c r="N155" s="2">
        <f>INT(VLOOKUP(--D155,'属性表（单）'!$H$7:$I$11,2,0)*VLOOKUP(F155,'属性表（单）'!$B$4:$D$53,3,0))</f>
        <v>37687</v>
      </c>
      <c r="O155" s="34">
        <f t="shared" si="20"/>
        <v>3768</v>
      </c>
      <c r="P155" s="1">
        <f>IF(H155=26,VLOOKUP(G155,'属性表（单核）'!$H$2:$I$251,2,0),IF(H155=59,VLOOKUP(G155,'属性表（单核）'!$C$2:$D$251,2,0),INT(N155/VLOOKUP(H155,'属性表（单）'!$N$4:$O$24,2,0))))</f>
        <v>3768</v>
      </c>
      <c r="S155" s="1">
        <f t="shared" si="21"/>
        <v>233925</v>
      </c>
      <c r="T155" s="28">
        <f>VLOOKUP(--F155,经验表!$A$4:$B$53,2,0)*VLOOKUP(--E155,经验表!$W$8:$X$17,2,0)</f>
        <v>233925</v>
      </c>
      <c r="U155" s="1">
        <f t="shared" si="22"/>
        <v>3128400</v>
      </c>
      <c r="V155" s="1">
        <f t="shared" si="23"/>
        <v>3128400</v>
      </c>
    </row>
    <row r="156" spans="1:22" x14ac:dyDescent="0.35">
      <c r="A156" s="1">
        <v>95000013</v>
      </c>
      <c r="B156" s="3" t="s">
        <v>10</v>
      </c>
      <c r="C156" s="29">
        <f t="shared" si="19"/>
        <v>1</v>
      </c>
      <c r="D156" s="29" t="str">
        <f t="shared" si="16"/>
        <v>3</v>
      </c>
      <c r="E156" s="42" t="str">
        <f t="shared" si="17"/>
        <v>3</v>
      </c>
      <c r="F156" s="1">
        <v>50</v>
      </c>
      <c r="G156" s="28" t="str">
        <f t="shared" si="18"/>
        <v>350</v>
      </c>
      <c r="H156" s="1">
        <v>2</v>
      </c>
      <c r="I156" s="1">
        <v>56770</v>
      </c>
      <c r="L156" s="1">
        <v>99999999</v>
      </c>
      <c r="M156" s="1">
        <v>5213778</v>
      </c>
      <c r="N156" s="2">
        <f>INT(VLOOKUP(--D156,'属性表（单）'!$H$7:$I$11,2,0)*VLOOKUP(F156,'属性表（单）'!$B$4:$D$53,3,0))</f>
        <v>38925</v>
      </c>
      <c r="O156" s="34">
        <f t="shared" si="20"/>
        <v>3892</v>
      </c>
      <c r="P156" s="1">
        <f>IF(H156=26,VLOOKUP(G156,'属性表（单核）'!$H$2:$I$251,2,0),IF(H156=59,VLOOKUP(G156,'属性表（单核）'!$C$2:$D$251,2,0),INT(N156/VLOOKUP(H156,'属性表（单）'!$N$4:$O$24,2,0))))</f>
        <v>3892</v>
      </c>
      <c r="S156" s="1">
        <f t="shared" si="21"/>
        <v>247875</v>
      </c>
      <c r="T156" s="28">
        <f>VLOOKUP(--F156,经验表!$A$4:$B$53,2,0)*VLOOKUP(--E156,经验表!$W$8:$X$17,2,0)</f>
        <v>247875</v>
      </c>
      <c r="U156" s="1">
        <f t="shared" si="22"/>
        <v>3362325</v>
      </c>
      <c r="V156" s="1">
        <f t="shared" si="23"/>
        <v>3362325</v>
      </c>
    </row>
    <row r="157" spans="1:22" x14ac:dyDescent="0.35">
      <c r="A157" s="1">
        <v>90100014</v>
      </c>
      <c r="B157" s="3" t="s">
        <v>10</v>
      </c>
      <c r="C157" s="29">
        <f t="shared" si="19"/>
        <v>1</v>
      </c>
      <c r="D157" s="29" t="str">
        <f t="shared" si="16"/>
        <v>4</v>
      </c>
      <c r="E157" s="42" t="str">
        <f t="shared" si="17"/>
        <v>4</v>
      </c>
      <c r="F157" s="1">
        <v>1</v>
      </c>
      <c r="G157" s="28" t="str">
        <f t="shared" si="18"/>
        <v>41</v>
      </c>
      <c r="H157" s="1">
        <v>2</v>
      </c>
      <c r="I157" s="1">
        <v>13690</v>
      </c>
      <c r="L157" s="1">
        <v>1862</v>
      </c>
      <c r="M157" s="1">
        <v>25000</v>
      </c>
      <c r="N157" s="2">
        <f>INT(VLOOKUP(--D157,'属性表（单）'!$H$7:$I$11,2,0)*VLOOKUP(F157,'属性表（单）'!$B$4:$D$53,3,0))</f>
        <v>6400</v>
      </c>
      <c r="O157" s="34">
        <f t="shared" si="20"/>
        <v>640</v>
      </c>
      <c r="P157" s="1">
        <f>IF(H157=26,VLOOKUP(G157,'属性表（单核）'!$H$2:$I$251,2,0),IF(H157=59,VLOOKUP(G157,'属性表（单核）'!$C$2:$D$251,2,0),INT(N157/VLOOKUP(H157,'属性表（单）'!$N$4:$O$24,2,0))))</f>
        <v>640</v>
      </c>
      <c r="S157" s="1">
        <f t="shared" si="21"/>
        <v>1462</v>
      </c>
      <c r="T157" s="28">
        <f>VLOOKUP(--F157,经验表!$A$4:$B$53,2,0)*VLOOKUP(--E157,经验表!$W$8:$X$17,2,0)</f>
        <v>1462.5000000000002</v>
      </c>
      <c r="U157" s="1">
        <f t="shared" si="22"/>
        <v>25000</v>
      </c>
      <c r="V157" s="1">
        <f t="shared" si="23"/>
        <v>3610200</v>
      </c>
    </row>
    <row r="158" spans="1:22" x14ac:dyDescent="0.35">
      <c r="A158" s="1">
        <v>90200014</v>
      </c>
      <c r="B158" s="3" t="s">
        <v>10</v>
      </c>
      <c r="C158" s="29">
        <f t="shared" si="19"/>
        <v>1</v>
      </c>
      <c r="D158" s="29" t="str">
        <f t="shared" si="16"/>
        <v>4</v>
      </c>
      <c r="E158" s="42" t="str">
        <f t="shared" si="17"/>
        <v>4</v>
      </c>
      <c r="F158" s="1">
        <v>2</v>
      </c>
      <c r="G158" s="28" t="str">
        <f t="shared" si="18"/>
        <v>42</v>
      </c>
      <c r="H158" s="1">
        <v>2</v>
      </c>
      <c r="I158" s="1">
        <v>14648</v>
      </c>
      <c r="L158" s="1">
        <v>2430</v>
      </c>
      <c r="M158" s="1">
        <v>26862</v>
      </c>
      <c r="N158" s="2">
        <f>INT(VLOOKUP(--D158,'属性表（单）'!$H$7:$I$11,2,0)*VLOOKUP(F158,'属性表（单）'!$B$4:$D$53,3,0))</f>
        <v>6800</v>
      </c>
      <c r="O158" s="34">
        <f t="shared" si="20"/>
        <v>680</v>
      </c>
      <c r="P158" s="1">
        <f>IF(H158=26,VLOOKUP(G158,'属性表（单核）'!$H$2:$I$251,2,0),IF(H158=59,VLOOKUP(G158,'属性表（单核）'!$C$2:$D$251,2,0),INT(N158/VLOOKUP(H158,'属性表（单）'!$N$4:$O$24,2,0))))</f>
        <v>680</v>
      </c>
      <c r="S158" s="1">
        <f t="shared" si="21"/>
        <v>2047</v>
      </c>
      <c r="T158" s="28">
        <f>VLOOKUP(--F158,经验表!$A$4:$B$53,2,0)*VLOOKUP(--E158,经验表!$W$8:$X$17,2,0)</f>
        <v>2047.5000000000002</v>
      </c>
      <c r="U158" s="1">
        <f t="shared" si="22"/>
        <v>26462</v>
      </c>
      <c r="V158" s="1">
        <f t="shared" si="23"/>
        <v>26462</v>
      </c>
    </row>
    <row r="159" spans="1:22" x14ac:dyDescent="0.35">
      <c r="A159" s="1">
        <v>90300014</v>
      </c>
      <c r="B159" s="3" t="s">
        <v>10</v>
      </c>
      <c r="C159" s="29">
        <f t="shared" si="19"/>
        <v>1</v>
      </c>
      <c r="D159" s="29" t="str">
        <f t="shared" si="16"/>
        <v>4</v>
      </c>
      <c r="E159" s="42" t="str">
        <f t="shared" si="17"/>
        <v>4</v>
      </c>
      <c r="F159" s="1">
        <v>3</v>
      </c>
      <c r="G159" s="28" t="str">
        <f t="shared" si="18"/>
        <v>43</v>
      </c>
      <c r="H159" s="1">
        <v>2</v>
      </c>
      <c r="I159" s="1">
        <v>15620</v>
      </c>
      <c r="L159" s="1">
        <v>3059</v>
      </c>
      <c r="M159" s="1">
        <v>29292</v>
      </c>
      <c r="N159" s="2">
        <f>INT(VLOOKUP(--D159,'属性表（单）'!$H$7:$I$11,2,0)*VLOOKUP(F159,'属性表（单）'!$B$4:$D$53,3,0))</f>
        <v>7200</v>
      </c>
      <c r="O159" s="34">
        <f t="shared" si="20"/>
        <v>720</v>
      </c>
      <c r="P159" s="1">
        <f>IF(H159=26,VLOOKUP(G159,'属性表（单核）'!$H$2:$I$251,2,0),IF(H159=59,VLOOKUP(G159,'属性表（单核）'!$C$2:$D$251,2,0),INT(N159/VLOOKUP(H159,'属性表（单）'!$N$4:$O$24,2,0))))</f>
        <v>720</v>
      </c>
      <c r="S159" s="1">
        <f t="shared" si="21"/>
        <v>2632</v>
      </c>
      <c r="T159" s="28">
        <f>VLOOKUP(--F159,经验表!$A$4:$B$53,2,0)*VLOOKUP(--E159,经验表!$W$8:$X$17,2,0)</f>
        <v>2632.5000000000005</v>
      </c>
      <c r="U159" s="1">
        <f t="shared" si="22"/>
        <v>28509</v>
      </c>
      <c r="V159" s="1">
        <f t="shared" si="23"/>
        <v>28509</v>
      </c>
    </row>
    <row r="160" spans="1:22" x14ac:dyDescent="0.35">
      <c r="A160" s="1">
        <v>90400014</v>
      </c>
      <c r="B160" s="3" t="s">
        <v>10</v>
      </c>
      <c r="C160" s="29">
        <f t="shared" si="19"/>
        <v>1</v>
      </c>
      <c r="D160" s="29" t="str">
        <f t="shared" si="16"/>
        <v>4</v>
      </c>
      <c r="E160" s="42" t="str">
        <f t="shared" si="17"/>
        <v>4</v>
      </c>
      <c r="F160" s="1">
        <v>4</v>
      </c>
      <c r="G160" s="28" t="str">
        <f t="shared" si="18"/>
        <v>44</v>
      </c>
      <c r="H160" s="1">
        <v>2</v>
      </c>
      <c r="I160" s="1">
        <v>16608</v>
      </c>
      <c r="L160" s="1">
        <v>3754</v>
      </c>
      <c r="M160" s="1">
        <v>32351</v>
      </c>
      <c r="N160" s="2">
        <f>INT(VLOOKUP(--D160,'属性表（单）'!$H$7:$I$11,2,0)*VLOOKUP(F160,'属性表（单）'!$B$4:$D$53,3,0))</f>
        <v>7600</v>
      </c>
      <c r="O160" s="34">
        <f t="shared" si="20"/>
        <v>760</v>
      </c>
      <c r="P160" s="1">
        <f>IF(H160=26,VLOOKUP(G160,'属性表（单核）'!$H$2:$I$251,2,0),IF(H160=59,VLOOKUP(G160,'属性表（单核）'!$C$2:$D$251,2,0),INT(N160/VLOOKUP(H160,'属性表（单）'!$N$4:$O$24,2,0))))</f>
        <v>760</v>
      </c>
      <c r="S160" s="1">
        <f t="shared" si="21"/>
        <v>3217</v>
      </c>
      <c r="T160" s="28">
        <f>VLOOKUP(--F160,经验表!$A$4:$B$53,2,0)*VLOOKUP(--E160,经验表!$W$8:$X$17,2,0)</f>
        <v>3217.5000000000005</v>
      </c>
      <c r="U160" s="1">
        <f t="shared" si="22"/>
        <v>31141</v>
      </c>
      <c r="V160" s="1">
        <f t="shared" si="23"/>
        <v>31141</v>
      </c>
    </row>
    <row r="161" spans="1:22" x14ac:dyDescent="0.35">
      <c r="A161" s="1">
        <v>90500014</v>
      </c>
      <c r="B161" s="3" t="s">
        <v>10</v>
      </c>
      <c r="C161" s="29">
        <f t="shared" si="19"/>
        <v>1</v>
      </c>
      <c r="D161" s="29" t="str">
        <f t="shared" si="16"/>
        <v>4</v>
      </c>
      <c r="E161" s="42" t="str">
        <f t="shared" si="17"/>
        <v>4</v>
      </c>
      <c r="F161" s="1">
        <v>5</v>
      </c>
      <c r="G161" s="28" t="str">
        <f t="shared" si="18"/>
        <v>45</v>
      </c>
      <c r="H161" s="1">
        <v>2</v>
      </c>
      <c r="I161" s="1">
        <v>17610</v>
      </c>
      <c r="L161" s="1">
        <v>4522</v>
      </c>
      <c r="M161" s="1">
        <v>36105</v>
      </c>
      <c r="N161" s="2">
        <f>INT(VLOOKUP(--D161,'属性表（单）'!$H$7:$I$11,2,0)*VLOOKUP(F161,'属性表（单）'!$B$4:$D$53,3,0))</f>
        <v>8000</v>
      </c>
      <c r="O161" s="34">
        <f t="shared" si="20"/>
        <v>800</v>
      </c>
      <c r="P161" s="1">
        <f>IF(H161=26,VLOOKUP(G161,'属性表（单核）'!$H$2:$I$251,2,0),IF(H161=59,VLOOKUP(G161,'属性表（单核）'!$C$2:$D$251,2,0),INT(N161/VLOOKUP(H161,'属性表（单）'!$N$4:$O$24,2,0))))</f>
        <v>800</v>
      </c>
      <c r="S161" s="1">
        <f t="shared" si="21"/>
        <v>3802</v>
      </c>
      <c r="T161" s="28">
        <f>VLOOKUP(--F161,经验表!$A$4:$B$53,2,0)*VLOOKUP(--E161,经验表!$W$8:$X$17,2,0)</f>
        <v>3802.5000000000005</v>
      </c>
      <c r="U161" s="1">
        <f t="shared" si="22"/>
        <v>34358</v>
      </c>
      <c r="V161" s="1">
        <f t="shared" si="23"/>
        <v>34358</v>
      </c>
    </row>
    <row r="162" spans="1:22" x14ac:dyDescent="0.35">
      <c r="A162" s="1">
        <v>90600014</v>
      </c>
      <c r="B162" s="3" t="s">
        <v>10</v>
      </c>
      <c r="C162" s="29">
        <f t="shared" si="19"/>
        <v>1</v>
      </c>
      <c r="D162" s="29" t="str">
        <f t="shared" si="16"/>
        <v>4</v>
      </c>
      <c r="E162" s="42" t="str">
        <f t="shared" si="17"/>
        <v>4</v>
      </c>
      <c r="F162" s="1">
        <v>6</v>
      </c>
      <c r="G162" s="28" t="str">
        <f t="shared" si="18"/>
        <v>46</v>
      </c>
      <c r="H162" s="1">
        <v>2</v>
      </c>
      <c r="I162" s="1">
        <v>18626</v>
      </c>
      <c r="L162" s="1">
        <v>5370</v>
      </c>
      <c r="M162" s="1">
        <v>40627</v>
      </c>
      <c r="N162" s="2">
        <f>INT(VLOOKUP(--D162,'属性表（单）'!$H$7:$I$11,2,0)*VLOOKUP(F162,'属性表（单）'!$B$4:$D$53,3,0))</f>
        <v>8400</v>
      </c>
      <c r="O162" s="34">
        <f t="shared" si="20"/>
        <v>840</v>
      </c>
      <c r="P162" s="1">
        <f>IF(H162=26,VLOOKUP(G162,'属性表（单核）'!$H$2:$I$251,2,0),IF(H162=59,VLOOKUP(G162,'属性表（单核）'!$C$2:$D$251,2,0),INT(N162/VLOOKUP(H162,'属性表（单）'!$N$4:$O$24,2,0))))</f>
        <v>840</v>
      </c>
      <c r="S162" s="1">
        <f t="shared" si="21"/>
        <v>4777</v>
      </c>
      <c r="T162" s="28">
        <f>VLOOKUP(--F162,经验表!$A$4:$B$53,2,0)*VLOOKUP(--E162,经验表!$W$8:$X$17,2,0)</f>
        <v>4777.5</v>
      </c>
      <c r="U162" s="1">
        <f t="shared" si="22"/>
        <v>38160</v>
      </c>
      <c r="V162" s="1">
        <f t="shared" si="23"/>
        <v>38160</v>
      </c>
    </row>
    <row r="163" spans="1:22" x14ac:dyDescent="0.35">
      <c r="A163" s="1">
        <v>90700014</v>
      </c>
      <c r="B163" s="3" t="s">
        <v>10</v>
      </c>
      <c r="C163" s="29">
        <f t="shared" si="19"/>
        <v>1</v>
      </c>
      <c r="D163" s="29" t="str">
        <f t="shared" si="16"/>
        <v>4</v>
      </c>
      <c r="E163" s="42" t="str">
        <f t="shared" si="17"/>
        <v>4</v>
      </c>
      <c r="F163" s="1">
        <v>7</v>
      </c>
      <c r="G163" s="28" t="str">
        <f t="shared" si="18"/>
        <v>47</v>
      </c>
      <c r="H163" s="1">
        <v>2</v>
      </c>
      <c r="I163" s="1">
        <v>19660</v>
      </c>
      <c r="L163" s="1">
        <v>6305</v>
      </c>
      <c r="M163" s="1">
        <v>45997</v>
      </c>
      <c r="N163" s="2">
        <f>INT(VLOOKUP(--D163,'属性表（单）'!$H$7:$I$11,2,0)*VLOOKUP(F163,'属性表（单）'!$B$4:$D$53,3,0))</f>
        <v>9000</v>
      </c>
      <c r="O163" s="34">
        <f t="shared" si="20"/>
        <v>900</v>
      </c>
      <c r="P163" s="1">
        <f>IF(H163=26,VLOOKUP(G163,'属性表（单核）'!$H$2:$I$251,2,0),IF(H163=59,VLOOKUP(G163,'属性表（单核）'!$C$2:$D$251,2,0),INT(N163/VLOOKUP(H163,'属性表（单）'!$N$4:$O$24,2,0))))</f>
        <v>900</v>
      </c>
      <c r="S163" s="1">
        <f t="shared" si="21"/>
        <v>5752</v>
      </c>
      <c r="T163" s="28">
        <f>VLOOKUP(--F163,经验表!$A$4:$B$53,2,0)*VLOOKUP(--E163,经验表!$W$8:$X$17,2,0)</f>
        <v>5752.5000000000009</v>
      </c>
      <c r="U163" s="1">
        <f t="shared" si="22"/>
        <v>42937</v>
      </c>
      <c r="V163" s="1">
        <f t="shared" si="23"/>
        <v>42937</v>
      </c>
    </row>
    <row r="164" spans="1:22" x14ac:dyDescent="0.35">
      <c r="A164" s="1">
        <v>90800014</v>
      </c>
      <c r="B164" s="3" t="s">
        <v>10</v>
      </c>
      <c r="C164" s="29">
        <f t="shared" si="19"/>
        <v>1</v>
      </c>
      <c r="D164" s="29" t="str">
        <f t="shared" si="16"/>
        <v>4</v>
      </c>
      <c r="E164" s="42" t="str">
        <f t="shared" si="17"/>
        <v>4</v>
      </c>
      <c r="F164" s="1">
        <v>8</v>
      </c>
      <c r="G164" s="28" t="str">
        <f t="shared" si="18"/>
        <v>48</v>
      </c>
      <c r="H164" s="1">
        <v>2</v>
      </c>
      <c r="I164" s="1">
        <v>20706</v>
      </c>
      <c r="L164" s="1">
        <v>7337</v>
      </c>
      <c r="M164" s="1">
        <v>52302</v>
      </c>
      <c r="N164" s="2">
        <f>INT(VLOOKUP(--D164,'属性表（单）'!$H$7:$I$11,2,0)*VLOOKUP(F164,'属性表（单）'!$B$4:$D$53,3,0))</f>
        <v>9600</v>
      </c>
      <c r="O164" s="34">
        <f t="shared" si="20"/>
        <v>960</v>
      </c>
      <c r="P164" s="1">
        <f>IF(H164=26,VLOOKUP(G164,'属性表（单核）'!$H$2:$I$251,2,0),IF(H164=59,VLOOKUP(G164,'属性表（单核）'!$C$2:$D$251,2,0),INT(N164/VLOOKUP(H164,'属性表（单）'!$N$4:$O$24,2,0))))</f>
        <v>960</v>
      </c>
      <c r="S164" s="1">
        <f t="shared" si="21"/>
        <v>6727</v>
      </c>
      <c r="T164" s="28">
        <f>VLOOKUP(--F164,经验表!$A$4:$B$53,2,0)*VLOOKUP(--E164,经验表!$W$8:$X$17,2,0)</f>
        <v>6727.5000000000009</v>
      </c>
      <c r="U164" s="1">
        <f t="shared" si="22"/>
        <v>48689</v>
      </c>
      <c r="V164" s="1">
        <f t="shared" si="23"/>
        <v>48689</v>
      </c>
    </row>
    <row r="165" spans="1:22" x14ac:dyDescent="0.35">
      <c r="A165" s="1">
        <v>90900014</v>
      </c>
      <c r="B165" s="3" t="s">
        <v>10</v>
      </c>
      <c r="C165" s="29">
        <f t="shared" si="19"/>
        <v>1</v>
      </c>
      <c r="D165" s="29" t="str">
        <f t="shared" si="16"/>
        <v>4</v>
      </c>
      <c r="E165" s="42" t="str">
        <f t="shared" si="17"/>
        <v>4</v>
      </c>
      <c r="F165" s="1">
        <v>9</v>
      </c>
      <c r="G165" s="28" t="str">
        <f t="shared" si="18"/>
        <v>49</v>
      </c>
      <c r="H165" s="1">
        <v>2</v>
      </c>
      <c r="I165" s="1">
        <v>21770</v>
      </c>
      <c r="L165" s="1">
        <v>8475</v>
      </c>
      <c r="M165" s="1">
        <v>59639</v>
      </c>
      <c r="N165" s="2">
        <f>INT(VLOOKUP(--D165,'属性表（单）'!$H$7:$I$11,2,0)*VLOOKUP(F165,'属性表（单）'!$B$4:$D$53,3,0))</f>
        <v>10200</v>
      </c>
      <c r="O165" s="34">
        <f t="shared" si="20"/>
        <v>1020</v>
      </c>
      <c r="P165" s="1">
        <f>IF(H165=26,VLOOKUP(G165,'属性表（单核）'!$H$2:$I$251,2,0),IF(H165=59,VLOOKUP(G165,'属性表（单核）'!$C$2:$D$251,2,0),INT(N165/VLOOKUP(H165,'属性表（单）'!$N$4:$O$24,2,0))))</f>
        <v>1020</v>
      </c>
      <c r="S165" s="1">
        <f t="shared" si="21"/>
        <v>7702</v>
      </c>
      <c r="T165" s="28">
        <f>VLOOKUP(--F165,经验表!$A$4:$B$53,2,0)*VLOOKUP(--E165,经验表!$W$8:$X$17,2,0)</f>
        <v>7702.5000000000009</v>
      </c>
      <c r="U165" s="1">
        <f t="shared" si="22"/>
        <v>55416</v>
      </c>
      <c r="V165" s="1">
        <f t="shared" si="23"/>
        <v>55416</v>
      </c>
    </row>
    <row r="166" spans="1:22" x14ac:dyDescent="0.35">
      <c r="A166" s="1">
        <v>91000014</v>
      </c>
      <c r="B166" s="3" t="s">
        <v>10</v>
      </c>
      <c r="C166" s="29">
        <f t="shared" si="19"/>
        <v>1</v>
      </c>
      <c r="D166" s="29" t="str">
        <f t="shared" si="16"/>
        <v>4</v>
      </c>
      <c r="E166" s="42" t="str">
        <f t="shared" si="17"/>
        <v>4</v>
      </c>
      <c r="F166" s="1">
        <v>10</v>
      </c>
      <c r="G166" s="28" t="str">
        <f t="shared" si="18"/>
        <v>410</v>
      </c>
      <c r="H166" s="1">
        <v>2</v>
      </c>
      <c r="I166" s="1">
        <v>22850</v>
      </c>
      <c r="L166" s="1">
        <v>9729</v>
      </c>
      <c r="M166" s="1">
        <v>68114</v>
      </c>
      <c r="N166" s="2">
        <f>INT(VLOOKUP(--D166,'属性表（单）'!$H$7:$I$11,2,0)*VLOOKUP(F166,'属性表（单）'!$B$4:$D$53,3,0))</f>
        <v>10800</v>
      </c>
      <c r="O166" s="34">
        <f t="shared" si="20"/>
        <v>1080</v>
      </c>
      <c r="P166" s="1">
        <f>IF(H166=26,VLOOKUP(G166,'属性表（单核）'!$H$2:$I$251,2,0),IF(H166=59,VLOOKUP(G166,'属性表（单核）'!$C$2:$D$251,2,0),INT(N166/VLOOKUP(H166,'属性表（单）'!$N$4:$O$24,2,0))))</f>
        <v>1080</v>
      </c>
      <c r="S166" s="1">
        <f t="shared" si="21"/>
        <v>9262</v>
      </c>
      <c r="T166" s="28">
        <f>VLOOKUP(--F166,经验表!$A$4:$B$53,2,0)*VLOOKUP(--E166,经验表!$W$8:$X$17,2,0)</f>
        <v>9262.5</v>
      </c>
      <c r="U166" s="1">
        <f t="shared" si="22"/>
        <v>63118</v>
      </c>
      <c r="V166" s="1">
        <f t="shared" si="23"/>
        <v>63118</v>
      </c>
    </row>
    <row r="167" spans="1:22" x14ac:dyDescent="0.35">
      <c r="A167" s="1">
        <v>91100014</v>
      </c>
      <c r="B167" s="3" t="s">
        <v>10</v>
      </c>
      <c r="C167" s="29">
        <f t="shared" si="19"/>
        <v>1</v>
      </c>
      <c r="D167" s="29" t="str">
        <f t="shared" si="16"/>
        <v>4</v>
      </c>
      <c r="E167" s="42" t="str">
        <f t="shared" si="17"/>
        <v>4</v>
      </c>
      <c r="F167" s="1">
        <v>11</v>
      </c>
      <c r="G167" s="28" t="str">
        <f t="shared" si="18"/>
        <v>411</v>
      </c>
      <c r="H167" s="1">
        <v>2</v>
      </c>
      <c r="I167" s="1">
        <v>23946</v>
      </c>
      <c r="L167" s="1">
        <v>11110</v>
      </c>
      <c r="M167" s="1">
        <v>77843</v>
      </c>
      <c r="N167" s="2">
        <f>INT(VLOOKUP(--D167,'属性表（单）'!$H$7:$I$11,2,0)*VLOOKUP(F167,'属性表（单）'!$B$4:$D$53,3,0))</f>
        <v>11400</v>
      </c>
      <c r="O167" s="34">
        <f t="shared" si="20"/>
        <v>1140</v>
      </c>
      <c r="P167" s="1">
        <f>IF(H167=26,VLOOKUP(G167,'属性表（单核）'!$H$2:$I$251,2,0),IF(H167=59,VLOOKUP(G167,'属性表（单核）'!$C$2:$D$251,2,0),INT(N167/VLOOKUP(H167,'属性表（单）'!$N$4:$O$24,2,0))))</f>
        <v>1140</v>
      </c>
      <c r="S167" s="1">
        <f t="shared" si="21"/>
        <v>10822</v>
      </c>
      <c r="T167" s="28">
        <f>VLOOKUP(--F167,经验表!$A$4:$B$53,2,0)*VLOOKUP(--E167,经验表!$W$8:$X$17,2,0)</f>
        <v>10822.500000000002</v>
      </c>
      <c r="U167" s="1">
        <f t="shared" si="22"/>
        <v>72380</v>
      </c>
      <c r="V167" s="1">
        <f t="shared" si="23"/>
        <v>72380</v>
      </c>
    </row>
    <row r="168" spans="1:22" x14ac:dyDescent="0.35">
      <c r="A168" s="1">
        <v>91200014</v>
      </c>
      <c r="B168" s="3" t="s">
        <v>10</v>
      </c>
      <c r="C168" s="29">
        <f t="shared" si="19"/>
        <v>1</v>
      </c>
      <c r="D168" s="29" t="str">
        <f t="shared" si="16"/>
        <v>4</v>
      </c>
      <c r="E168" s="42" t="str">
        <f t="shared" si="17"/>
        <v>4</v>
      </c>
      <c r="F168" s="1">
        <v>12</v>
      </c>
      <c r="G168" s="28" t="str">
        <f t="shared" si="18"/>
        <v>412</v>
      </c>
      <c r="H168" s="1">
        <v>2</v>
      </c>
      <c r="I168" s="1">
        <v>25058</v>
      </c>
      <c r="L168" s="1">
        <v>12630</v>
      </c>
      <c r="M168" s="1">
        <v>88953</v>
      </c>
      <c r="N168" s="2">
        <f>INT(VLOOKUP(--D168,'属性表（单）'!$H$7:$I$11,2,0)*VLOOKUP(F168,'属性表（单）'!$B$4:$D$53,3,0))</f>
        <v>12200</v>
      </c>
      <c r="O168" s="34">
        <f t="shared" si="20"/>
        <v>1220</v>
      </c>
      <c r="P168" s="1">
        <f>IF(H168=26,VLOOKUP(G168,'属性表（单核）'!$H$2:$I$251,2,0),IF(H168=59,VLOOKUP(G168,'属性表（单核）'!$C$2:$D$251,2,0),INT(N168/VLOOKUP(H168,'属性表（单）'!$N$4:$O$24,2,0))))</f>
        <v>1220</v>
      </c>
      <c r="S168" s="1">
        <f t="shared" si="21"/>
        <v>12382</v>
      </c>
      <c r="T168" s="28">
        <f>VLOOKUP(--F168,经验表!$A$4:$B$53,2,0)*VLOOKUP(--E168,经验表!$W$8:$X$17,2,0)</f>
        <v>12382.500000000002</v>
      </c>
      <c r="U168" s="1">
        <f t="shared" si="22"/>
        <v>83202</v>
      </c>
      <c r="V168" s="1">
        <f t="shared" si="23"/>
        <v>83202</v>
      </c>
    </row>
    <row r="169" spans="1:22" x14ac:dyDescent="0.35">
      <c r="A169" s="1">
        <v>91300014</v>
      </c>
      <c r="B169" s="3" t="s">
        <v>10</v>
      </c>
      <c r="C169" s="29">
        <f t="shared" si="19"/>
        <v>1</v>
      </c>
      <c r="D169" s="29" t="str">
        <f t="shared" si="16"/>
        <v>4</v>
      </c>
      <c r="E169" s="42" t="str">
        <f t="shared" si="17"/>
        <v>4</v>
      </c>
      <c r="F169" s="1">
        <v>13</v>
      </c>
      <c r="G169" s="28" t="str">
        <f t="shared" si="18"/>
        <v>413</v>
      </c>
      <c r="H169" s="1">
        <v>2</v>
      </c>
      <c r="I169" s="1">
        <v>26186</v>
      </c>
      <c r="L169" s="1">
        <v>14303</v>
      </c>
      <c r="M169" s="1">
        <v>101583</v>
      </c>
      <c r="N169" s="2">
        <f>INT(VLOOKUP(--D169,'属性表（单）'!$H$7:$I$11,2,0)*VLOOKUP(F169,'属性表（单）'!$B$4:$D$53,3,0))</f>
        <v>13000</v>
      </c>
      <c r="O169" s="34">
        <f t="shared" si="20"/>
        <v>1300</v>
      </c>
      <c r="P169" s="1">
        <f>IF(H169=26,VLOOKUP(G169,'属性表（单核）'!$H$2:$I$251,2,0),IF(H169=59,VLOOKUP(G169,'属性表（单核）'!$C$2:$D$251,2,0),INT(N169/VLOOKUP(H169,'属性表（单）'!$N$4:$O$24,2,0))))</f>
        <v>1300</v>
      </c>
      <c r="S169" s="1">
        <f t="shared" si="21"/>
        <v>13942</v>
      </c>
      <c r="T169" s="28">
        <f>VLOOKUP(--F169,经验表!$A$4:$B$53,2,0)*VLOOKUP(--E169,经验表!$W$8:$X$17,2,0)</f>
        <v>13942.500000000002</v>
      </c>
      <c r="U169" s="1">
        <f t="shared" si="22"/>
        <v>95584</v>
      </c>
      <c r="V169" s="1">
        <f t="shared" si="23"/>
        <v>95584</v>
      </c>
    </row>
    <row r="170" spans="1:22" x14ac:dyDescent="0.35">
      <c r="A170" s="1">
        <v>91400014</v>
      </c>
      <c r="B170" s="3" t="s">
        <v>10</v>
      </c>
      <c r="C170" s="29">
        <f t="shared" si="19"/>
        <v>1</v>
      </c>
      <c r="D170" s="29" t="str">
        <f t="shared" si="16"/>
        <v>4</v>
      </c>
      <c r="E170" s="42" t="str">
        <f t="shared" si="17"/>
        <v>4</v>
      </c>
      <c r="F170" s="1">
        <v>14</v>
      </c>
      <c r="G170" s="28" t="str">
        <f t="shared" si="18"/>
        <v>414</v>
      </c>
      <c r="H170" s="1">
        <v>2</v>
      </c>
      <c r="I170" s="1">
        <v>27332</v>
      </c>
      <c r="L170" s="1">
        <v>16144</v>
      </c>
      <c r="M170" s="1">
        <v>115886</v>
      </c>
      <c r="N170" s="2">
        <f>INT(VLOOKUP(--D170,'属性表（单）'!$H$7:$I$11,2,0)*VLOOKUP(F170,'属性表（单）'!$B$4:$D$53,3,0))</f>
        <v>13800</v>
      </c>
      <c r="O170" s="34">
        <f t="shared" si="20"/>
        <v>1380</v>
      </c>
      <c r="P170" s="1">
        <f>IF(H170=26,VLOOKUP(G170,'属性表（单核）'!$H$2:$I$251,2,0),IF(H170=59,VLOOKUP(G170,'属性表（单核）'!$C$2:$D$251,2,0),INT(N170/VLOOKUP(H170,'属性表（单）'!$N$4:$O$24,2,0))))</f>
        <v>1380</v>
      </c>
      <c r="S170" s="1">
        <f t="shared" si="21"/>
        <v>16282</v>
      </c>
      <c r="T170" s="28">
        <f>VLOOKUP(--F170,经验表!$A$4:$B$53,2,0)*VLOOKUP(--E170,经验表!$W$8:$X$17,2,0)</f>
        <v>16282.500000000002</v>
      </c>
      <c r="U170" s="1">
        <f t="shared" si="22"/>
        <v>109526</v>
      </c>
      <c r="V170" s="1">
        <f t="shared" si="23"/>
        <v>109526</v>
      </c>
    </row>
    <row r="171" spans="1:22" x14ac:dyDescent="0.35">
      <c r="A171" s="1">
        <v>91500014</v>
      </c>
      <c r="B171" s="3" t="s">
        <v>10</v>
      </c>
      <c r="C171" s="29">
        <f t="shared" si="19"/>
        <v>1</v>
      </c>
      <c r="D171" s="29" t="str">
        <f t="shared" si="16"/>
        <v>4</v>
      </c>
      <c r="E171" s="42" t="str">
        <f t="shared" si="17"/>
        <v>4</v>
      </c>
      <c r="F171" s="1">
        <v>15</v>
      </c>
      <c r="G171" s="28" t="str">
        <f t="shared" si="18"/>
        <v>415</v>
      </c>
      <c r="H171" s="1">
        <v>2</v>
      </c>
      <c r="I171" s="1">
        <v>28496</v>
      </c>
      <c r="L171" s="1">
        <v>18170</v>
      </c>
      <c r="M171" s="1">
        <v>132030</v>
      </c>
      <c r="N171" s="2">
        <f>INT(VLOOKUP(--D171,'属性表（单）'!$H$7:$I$11,2,0)*VLOOKUP(F171,'属性表（单）'!$B$4:$D$53,3,0))</f>
        <v>14600</v>
      </c>
      <c r="O171" s="34">
        <f t="shared" si="20"/>
        <v>1460</v>
      </c>
      <c r="P171" s="1">
        <f>IF(H171=26,VLOOKUP(G171,'属性表（单核）'!$H$2:$I$251,2,0),IF(H171=59,VLOOKUP(G171,'属性表（单核）'!$C$2:$D$251,2,0),INT(N171/VLOOKUP(H171,'属性表（单）'!$N$4:$O$24,2,0))))</f>
        <v>1460</v>
      </c>
      <c r="S171" s="1">
        <f t="shared" si="21"/>
        <v>18622</v>
      </c>
      <c r="T171" s="28">
        <f>VLOOKUP(--F171,经验表!$A$4:$B$53,2,0)*VLOOKUP(--E171,经验表!$W$8:$X$17,2,0)</f>
        <v>18622.5</v>
      </c>
      <c r="U171" s="1">
        <f t="shared" si="22"/>
        <v>125808</v>
      </c>
      <c r="V171" s="1">
        <f t="shared" si="23"/>
        <v>125808</v>
      </c>
    </row>
    <row r="172" spans="1:22" x14ac:dyDescent="0.35">
      <c r="A172" s="1">
        <v>91600014</v>
      </c>
      <c r="B172" s="3" t="s">
        <v>10</v>
      </c>
      <c r="C172" s="29">
        <f t="shared" si="19"/>
        <v>1</v>
      </c>
      <c r="D172" s="29" t="str">
        <f t="shared" si="16"/>
        <v>4</v>
      </c>
      <c r="E172" s="42" t="str">
        <f t="shared" si="17"/>
        <v>4</v>
      </c>
      <c r="F172" s="1">
        <v>16</v>
      </c>
      <c r="G172" s="28" t="str">
        <f t="shared" si="18"/>
        <v>416</v>
      </c>
      <c r="H172" s="1">
        <v>2</v>
      </c>
      <c r="I172" s="1">
        <v>29676</v>
      </c>
      <c r="L172" s="1">
        <v>20397</v>
      </c>
      <c r="M172" s="1">
        <v>150200</v>
      </c>
      <c r="N172" s="2">
        <f>INT(VLOOKUP(--D172,'属性表（单）'!$H$7:$I$11,2,0)*VLOOKUP(F172,'属性表（单）'!$B$4:$D$53,3,0))</f>
        <v>15400</v>
      </c>
      <c r="O172" s="34">
        <f t="shared" si="20"/>
        <v>1540</v>
      </c>
      <c r="P172" s="1">
        <f>IF(H172=26,VLOOKUP(G172,'属性表（单核）'!$H$2:$I$251,2,0),IF(H172=59,VLOOKUP(G172,'属性表（单核）'!$C$2:$D$251,2,0),INT(N172/VLOOKUP(H172,'属性表（单）'!$N$4:$O$24,2,0))))</f>
        <v>1540</v>
      </c>
      <c r="S172" s="1">
        <f t="shared" si="21"/>
        <v>20962</v>
      </c>
      <c r="T172" s="28">
        <f>VLOOKUP(--F172,经验表!$A$4:$B$53,2,0)*VLOOKUP(--E172,经验表!$W$8:$X$17,2,0)</f>
        <v>20962.500000000004</v>
      </c>
      <c r="U172" s="1">
        <f t="shared" si="22"/>
        <v>144430</v>
      </c>
      <c r="V172" s="1">
        <f t="shared" si="23"/>
        <v>144430</v>
      </c>
    </row>
    <row r="173" spans="1:22" x14ac:dyDescent="0.35">
      <c r="A173" s="1">
        <v>91700014</v>
      </c>
      <c r="B173" s="3" t="s">
        <v>10</v>
      </c>
      <c r="C173" s="29">
        <f t="shared" si="19"/>
        <v>1</v>
      </c>
      <c r="D173" s="29" t="str">
        <f t="shared" si="16"/>
        <v>4</v>
      </c>
      <c r="E173" s="42" t="str">
        <f t="shared" si="17"/>
        <v>4</v>
      </c>
      <c r="F173" s="1">
        <v>17</v>
      </c>
      <c r="G173" s="28" t="str">
        <f t="shared" si="18"/>
        <v>417</v>
      </c>
      <c r="H173" s="1">
        <v>2</v>
      </c>
      <c r="I173" s="1">
        <v>30874</v>
      </c>
      <c r="L173" s="1">
        <v>22845</v>
      </c>
      <c r="M173" s="1">
        <v>170597</v>
      </c>
      <c r="N173" s="2">
        <f>INT(VLOOKUP(--D173,'属性表（单）'!$H$7:$I$11,2,0)*VLOOKUP(F173,'属性表（单）'!$B$4:$D$53,3,0))</f>
        <v>16400</v>
      </c>
      <c r="O173" s="34">
        <f t="shared" si="20"/>
        <v>1640</v>
      </c>
      <c r="P173" s="1">
        <f>IF(H173=26,VLOOKUP(G173,'属性表（单核）'!$H$2:$I$251,2,0),IF(H173=59,VLOOKUP(G173,'属性表（单核）'!$C$2:$D$251,2,0),INT(N173/VLOOKUP(H173,'属性表（单）'!$N$4:$O$24,2,0))))</f>
        <v>1640</v>
      </c>
      <c r="S173" s="1">
        <f t="shared" si="21"/>
        <v>23302</v>
      </c>
      <c r="T173" s="28">
        <f>VLOOKUP(--F173,经验表!$A$4:$B$53,2,0)*VLOOKUP(--E173,经验表!$W$8:$X$17,2,0)</f>
        <v>23302.500000000004</v>
      </c>
      <c r="U173" s="1">
        <f t="shared" si="22"/>
        <v>165392</v>
      </c>
      <c r="V173" s="1">
        <f t="shared" si="23"/>
        <v>165392</v>
      </c>
    </row>
    <row r="174" spans="1:22" x14ac:dyDescent="0.35">
      <c r="A174" s="1">
        <v>91800014</v>
      </c>
      <c r="B174" s="3" t="s">
        <v>10</v>
      </c>
      <c r="C174" s="29">
        <f t="shared" si="19"/>
        <v>1</v>
      </c>
      <c r="D174" s="29" t="str">
        <f t="shared" si="16"/>
        <v>4</v>
      </c>
      <c r="E174" s="42" t="str">
        <f t="shared" si="17"/>
        <v>4</v>
      </c>
      <c r="F174" s="1">
        <v>18</v>
      </c>
      <c r="G174" s="28" t="str">
        <f t="shared" si="18"/>
        <v>418</v>
      </c>
      <c r="H174" s="1">
        <v>2</v>
      </c>
      <c r="I174" s="1">
        <v>32090</v>
      </c>
      <c r="L174" s="1">
        <v>25537</v>
      </c>
      <c r="M174" s="1">
        <v>193442</v>
      </c>
      <c r="N174" s="2">
        <f>INT(VLOOKUP(--D174,'属性表（单）'!$H$7:$I$11,2,0)*VLOOKUP(F174,'属性表（单）'!$B$4:$D$53,3,0))</f>
        <v>17400</v>
      </c>
      <c r="O174" s="34">
        <f t="shared" si="20"/>
        <v>1740</v>
      </c>
      <c r="P174" s="1">
        <f>IF(H174=26,VLOOKUP(G174,'属性表（单核）'!$H$2:$I$251,2,0),IF(H174=59,VLOOKUP(G174,'属性表（单核）'!$C$2:$D$251,2,0),INT(N174/VLOOKUP(H174,'属性表（单）'!$N$4:$O$24,2,0))))</f>
        <v>1740</v>
      </c>
      <c r="S174" s="1">
        <f t="shared" si="21"/>
        <v>26617</v>
      </c>
      <c r="T174" s="28">
        <f>VLOOKUP(--F174,经验表!$A$4:$B$53,2,0)*VLOOKUP(--E174,经验表!$W$8:$X$17,2,0)</f>
        <v>26617.500000000004</v>
      </c>
      <c r="U174" s="1">
        <f t="shared" si="22"/>
        <v>188694</v>
      </c>
      <c r="V174" s="1">
        <f t="shared" si="23"/>
        <v>188694</v>
      </c>
    </row>
    <row r="175" spans="1:22" x14ac:dyDescent="0.35">
      <c r="A175" s="1">
        <v>91900014</v>
      </c>
      <c r="B175" s="3" t="s">
        <v>10</v>
      </c>
      <c r="C175" s="29">
        <f t="shared" si="19"/>
        <v>1</v>
      </c>
      <c r="D175" s="29" t="str">
        <f t="shared" si="16"/>
        <v>4</v>
      </c>
      <c r="E175" s="42" t="str">
        <f t="shared" si="17"/>
        <v>4</v>
      </c>
      <c r="F175" s="1">
        <v>19</v>
      </c>
      <c r="G175" s="28" t="str">
        <f t="shared" si="18"/>
        <v>419</v>
      </c>
      <c r="H175" s="1">
        <v>2</v>
      </c>
      <c r="I175" s="1">
        <v>33324</v>
      </c>
      <c r="L175" s="1">
        <v>28494</v>
      </c>
      <c r="M175" s="1">
        <v>218979</v>
      </c>
      <c r="N175" s="2">
        <f>INT(VLOOKUP(--D175,'属性表（单）'!$H$7:$I$11,2,0)*VLOOKUP(F175,'属性表（单）'!$B$4:$D$53,3,0))</f>
        <v>18400</v>
      </c>
      <c r="O175" s="34">
        <f t="shared" si="20"/>
        <v>1840</v>
      </c>
      <c r="P175" s="1">
        <f>IF(H175=26,VLOOKUP(G175,'属性表（单核）'!$H$2:$I$251,2,0),IF(H175=59,VLOOKUP(G175,'属性表（单核）'!$C$2:$D$251,2,0),INT(N175/VLOOKUP(H175,'属性表（单）'!$N$4:$O$24,2,0))))</f>
        <v>1840</v>
      </c>
      <c r="S175" s="1">
        <f t="shared" si="21"/>
        <v>29932</v>
      </c>
      <c r="T175" s="28">
        <f>VLOOKUP(--F175,经验表!$A$4:$B$53,2,0)*VLOOKUP(--E175,经验表!$W$8:$X$17,2,0)</f>
        <v>29932.500000000004</v>
      </c>
      <c r="U175" s="1">
        <f t="shared" si="22"/>
        <v>215311</v>
      </c>
      <c r="V175" s="1">
        <f t="shared" si="23"/>
        <v>215311</v>
      </c>
    </row>
    <row r="176" spans="1:22" x14ac:dyDescent="0.35">
      <c r="A176" s="1">
        <v>92000014</v>
      </c>
      <c r="B176" s="3" t="s">
        <v>10</v>
      </c>
      <c r="C176" s="29">
        <f t="shared" si="19"/>
        <v>1</v>
      </c>
      <c r="D176" s="29" t="str">
        <f t="shared" si="16"/>
        <v>4</v>
      </c>
      <c r="E176" s="42" t="str">
        <f t="shared" si="17"/>
        <v>4</v>
      </c>
      <c r="F176" s="1">
        <v>20</v>
      </c>
      <c r="G176" s="28" t="str">
        <f t="shared" si="18"/>
        <v>420</v>
      </c>
      <c r="H176" s="1">
        <v>2</v>
      </c>
      <c r="I176" s="1">
        <v>34578</v>
      </c>
      <c r="L176" s="1">
        <v>31744</v>
      </c>
      <c r="M176" s="1">
        <v>247473</v>
      </c>
      <c r="N176" s="2">
        <f>INT(VLOOKUP(--D176,'属性表（单）'!$H$7:$I$11,2,0)*VLOOKUP(F176,'属性表（单）'!$B$4:$D$53,3,0))</f>
        <v>19400</v>
      </c>
      <c r="O176" s="34">
        <f t="shared" si="20"/>
        <v>1940</v>
      </c>
      <c r="P176" s="1">
        <f>IF(H176=26,VLOOKUP(G176,'属性表（单核）'!$H$2:$I$251,2,0),IF(H176=59,VLOOKUP(G176,'属性表（单核）'!$C$2:$D$251,2,0),INT(N176/VLOOKUP(H176,'属性表（单）'!$N$4:$O$24,2,0))))</f>
        <v>1940</v>
      </c>
      <c r="S176" s="1">
        <f t="shared" si="21"/>
        <v>33247</v>
      </c>
      <c r="T176" s="28">
        <f>VLOOKUP(--F176,经验表!$A$4:$B$53,2,0)*VLOOKUP(--E176,经验表!$W$8:$X$17,2,0)</f>
        <v>33247.5</v>
      </c>
      <c r="U176" s="1">
        <f t="shared" si="22"/>
        <v>245243</v>
      </c>
      <c r="V176" s="1">
        <f t="shared" si="23"/>
        <v>245243</v>
      </c>
    </row>
    <row r="177" spans="1:22" x14ac:dyDescent="0.35">
      <c r="A177" s="1">
        <v>92100014</v>
      </c>
      <c r="B177" s="3" t="s">
        <v>10</v>
      </c>
      <c r="C177" s="29">
        <f t="shared" si="19"/>
        <v>1</v>
      </c>
      <c r="D177" s="29" t="str">
        <f t="shared" si="16"/>
        <v>4</v>
      </c>
      <c r="E177" s="42" t="str">
        <f t="shared" si="17"/>
        <v>4</v>
      </c>
      <c r="F177" s="1">
        <v>21</v>
      </c>
      <c r="G177" s="28" t="str">
        <f t="shared" si="18"/>
        <v>421</v>
      </c>
      <c r="H177" s="1">
        <v>2</v>
      </c>
      <c r="I177" s="1">
        <v>35850</v>
      </c>
      <c r="L177" s="1">
        <v>35314</v>
      </c>
      <c r="M177" s="1">
        <v>279217</v>
      </c>
      <c r="N177" s="2">
        <f>INT(VLOOKUP(--D177,'属性表（单）'!$H$7:$I$11,2,0)*VLOOKUP(F177,'属性表（单）'!$B$4:$D$53,3,0))</f>
        <v>20400</v>
      </c>
      <c r="O177" s="34">
        <f t="shared" si="20"/>
        <v>2040</v>
      </c>
      <c r="P177" s="1">
        <f>IF(H177=26,VLOOKUP(G177,'属性表（单核）'!$H$2:$I$251,2,0),IF(H177=59,VLOOKUP(G177,'属性表（单核）'!$C$2:$D$251,2,0),INT(N177/VLOOKUP(H177,'属性表（单）'!$N$4:$O$24,2,0))))</f>
        <v>2040</v>
      </c>
      <c r="S177" s="1">
        <f t="shared" si="21"/>
        <v>36562</v>
      </c>
      <c r="T177" s="28">
        <f>VLOOKUP(--F177,经验表!$A$4:$B$53,2,0)*VLOOKUP(--E177,经验表!$W$8:$X$17,2,0)</f>
        <v>36562.5</v>
      </c>
      <c r="U177" s="1">
        <f t="shared" si="22"/>
        <v>278490</v>
      </c>
      <c r="V177" s="1">
        <f t="shared" si="23"/>
        <v>278490</v>
      </c>
    </row>
    <row r="178" spans="1:22" x14ac:dyDescent="0.35">
      <c r="A178" s="1">
        <v>92200014</v>
      </c>
      <c r="B178" s="3" t="s">
        <v>10</v>
      </c>
      <c r="C178" s="29">
        <f t="shared" si="19"/>
        <v>1</v>
      </c>
      <c r="D178" s="29" t="str">
        <f t="shared" si="16"/>
        <v>4</v>
      </c>
      <c r="E178" s="42" t="str">
        <f t="shared" si="17"/>
        <v>4</v>
      </c>
      <c r="F178" s="1">
        <v>22</v>
      </c>
      <c r="G178" s="28" t="str">
        <f t="shared" si="18"/>
        <v>422</v>
      </c>
      <c r="H178" s="1">
        <v>2</v>
      </c>
      <c r="I178" s="1">
        <v>37140</v>
      </c>
      <c r="L178" s="1">
        <v>39236</v>
      </c>
      <c r="M178" s="1">
        <v>314531</v>
      </c>
      <c r="N178" s="2">
        <f>INT(VLOOKUP(--D178,'属性表（单）'!$H$7:$I$11,2,0)*VLOOKUP(F178,'属性表（单）'!$B$4:$D$53,3,0))</f>
        <v>21600</v>
      </c>
      <c r="O178" s="34">
        <f t="shared" si="20"/>
        <v>2160</v>
      </c>
      <c r="P178" s="1">
        <f>IF(H178=26,VLOOKUP(G178,'属性表（单核）'!$H$2:$I$251,2,0),IF(H178=59,VLOOKUP(G178,'属性表（单核）'!$C$2:$D$251,2,0),INT(N178/VLOOKUP(H178,'属性表（单）'!$N$4:$O$24,2,0))))</f>
        <v>2160</v>
      </c>
      <c r="S178" s="1">
        <f t="shared" si="21"/>
        <v>41047</v>
      </c>
      <c r="T178" s="28">
        <f>VLOOKUP(--F178,经验表!$A$4:$B$53,2,0)*VLOOKUP(--E178,经验表!$W$8:$X$17,2,0)</f>
        <v>41047.500000000007</v>
      </c>
      <c r="U178" s="1">
        <f t="shared" si="22"/>
        <v>315052</v>
      </c>
      <c r="V178" s="1">
        <f t="shared" si="23"/>
        <v>315052</v>
      </c>
    </row>
    <row r="179" spans="1:22" x14ac:dyDescent="0.35">
      <c r="A179" s="1">
        <v>92300014</v>
      </c>
      <c r="B179" s="3" t="s">
        <v>10</v>
      </c>
      <c r="C179" s="29">
        <f t="shared" si="19"/>
        <v>1</v>
      </c>
      <c r="D179" s="29" t="str">
        <f t="shared" si="16"/>
        <v>4</v>
      </c>
      <c r="E179" s="42" t="str">
        <f t="shared" si="17"/>
        <v>4</v>
      </c>
      <c r="F179" s="1">
        <v>23</v>
      </c>
      <c r="G179" s="28" t="str">
        <f t="shared" si="18"/>
        <v>423</v>
      </c>
      <c r="H179" s="1">
        <v>2</v>
      </c>
      <c r="I179" s="1">
        <v>38450</v>
      </c>
      <c r="L179" s="1">
        <v>43542</v>
      </c>
      <c r="M179" s="1">
        <v>353767</v>
      </c>
      <c r="N179" s="2">
        <f>INT(VLOOKUP(--D179,'属性表（单）'!$H$7:$I$11,2,0)*VLOOKUP(F179,'属性表（单）'!$B$4:$D$53,3,0))</f>
        <v>22800</v>
      </c>
      <c r="O179" s="34">
        <f t="shared" si="20"/>
        <v>2280</v>
      </c>
      <c r="P179" s="1">
        <f>IF(H179=26,VLOOKUP(G179,'属性表（单核）'!$H$2:$I$251,2,0),IF(H179=59,VLOOKUP(G179,'属性表（单核）'!$C$2:$D$251,2,0),INT(N179/VLOOKUP(H179,'属性表（单）'!$N$4:$O$24,2,0))))</f>
        <v>2280</v>
      </c>
      <c r="S179" s="1">
        <f t="shared" si="21"/>
        <v>45532</v>
      </c>
      <c r="T179" s="28">
        <f>VLOOKUP(--F179,经验表!$A$4:$B$53,2,0)*VLOOKUP(--E179,经验表!$W$8:$X$17,2,0)</f>
        <v>45532.500000000007</v>
      </c>
      <c r="U179" s="1">
        <f t="shared" si="22"/>
        <v>356099</v>
      </c>
      <c r="V179" s="1">
        <f t="shared" si="23"/>
        <v>356099</v>
      </c>
    </row>
    <row r="180" spans="1:22" x14ac:dyDescent="0.35">
      <c r="A180" s="1">
        <v>92400014</v>
      </c>
      <c r="B180" s="3" t="s">
        <v>10</v>
      </c>
      <c r="C180" s="29">
        <f t="shared" si="19"/>
        <v>1</v>
      </c>
      <c r="D180" s="29" t="str">
        <f t="shared" si="16"/>
        <v>4</v>
      </c>
      <c r="E180" s="42" t="str">
        <f t="shared" si="17"/>
        <v>4</v>
      </c>
      <c r="F180" s="1">
        <v>24</v>
      </c>
      <c r="G180" s="28" t="str">
        <f t="shared" si="18"/>
        <v>424</v>
      </c>
      <c r="H180" s="1">
        <v>2</v>
      </c>
      <c r="I180" s="1">
        <v>39780</v>
      </c>
      <c r="L180" s="1">
        <v>48271</v>
      </c>
      <c r="M180" s="1">
        <v>397309</v>
      </c>
      <c r="N180" s="2">
        <f>INT(VLOOKUP(--D180,'属性表（单）'!$H$7:$I$11,2,0)*VLOOKUP(F180,'属性表（单）'!$B$4:$D$53,3,0))</f>
        <v>24000</v>
      </c>
      <c r="O180" s="34">
        <f t="shared" si="20"/>
        <v>2400</v>
      </c>
      <c r="P180" s="1">
        <f>IF(H180=26,VLOOKUP(G180,'属性表（单核）'!$H$2:$I$251,2,0),IF(H180=59,VLOOKUP(G180,'属性表（单核）'!$C$2:$D$251,2,0),INT(N180/VLOOKUP(H180,'属性表（单）'!$N$4:$O$24,2,0))))</f>
        <v>2400</v>
      </c>
      <c r="S180" s="1">
        <f t="shared" si="21"/>
        <v>50017</v>
      </c>
      <c r="T180" s="28">
        <f>VLOOKUP(--F180,经验表!$A$4:$B$53,2,0)*VLOOKUP(--E180,经验表!$W$8:$X$17,2,0)</f>
        <v>50017.500000000007</v>
      </c>
      <c r="U180" s="1">
        <f t="shared" si="22"/>
        <v>401631</v>
      </c>
      <c r="V180" s="1">
        <f t="shared" si="23"/>
        <v>401631</v>
      </c>
    </row>
    <row r="181" spans="1:22" x14ac:dyDescent="0.35">
      <c r="A181" s="1">
        <v>92500014</v>
      </c>
      <c r="B181" s="3" t="s">
        <v>10</v>
      </c>
      <c r="C181" s="29">
        <f t="shared" si="19"/>
        <v>1</v>
      </c>
      <c r="D181" s="29" t="str">
        <f t="shared" si="16"/>
        <v>4</v>
      </c>
      <c r="E181" s="42" t="str">
        <f t="shared" si="17"/>
        <v>4</v>
      </c>
      <c r="F181" s="1">
        <v>25</v>
      </c>
      <c r="G181" s="28" t="str">
        <f t="shared" si="18"/>
        <v>425</v>
      </c>
      <c r="H181" s="1">
        <v>2</v>
      </c>
      <c r="I181" s="1">
        <v>41130</v>
      </c>
      <c r="L181" s="1">
        <v>53462</v>
      </c>
      <c r="M181" s="1">
        <v>445580</v>
      </c>
      <c r="N181" s="2">
        <f>INT(VLOOKUP(--D181,'属性表（单）'!$H$7:$I$11,2,0)*VLOOKUP(F181,'属性表（单）'!$B$4:$D$53,3,0))</f>
        <v>25200</v>
      </c>
      <c r="O181" s="34">
        <f t="shared" si="20"/>
        <v>2520</v>
      </c>
      <c r="P181" s="1">
        <f>IF(H181=26,VLOOKUP(G181,'属性表（单核）'!$H$2:$I$251,2,0),IF(H181=59,VLOOKUP(G181,'属性表（单核）'!$C$2:$D$251,2,0),INT(N181/VLOOKUP(H181,'属性表（单）'!$N$4:$O$24,2,0))))</f>
        <v>2520</v>
      </c>
      <c r="S181" s="1">
        <f t="shared" si="21"/>
        <v>54502</v>
      </c>
      <c r="T181" s="28">
        <f>VLOOKUP(--F181,经验表!$A$4:$B$53,2,0)*VLOOKUP(--E181,经验表!$W$8:$X$17,2,0)</f>
        <v>54502.500000000007</v>
      </c>
      <c r="U181" s="1">
        <f t="shared" si="22"/>
        <v>451648</v>
      </c>
      <c r="V181" s="1">
        <f t="shared" si="23"/>
        <v>451648</v>
      </c>
    </row>
    <row r="182" spans="1:22" x14ac:dyDescent="0.35">
      <c r="A182" s="1">
        <v>92600014</v>
      </c>
      <c r="B182" s="3" t="s">
        <v>10</v>
      </c>
      <c r="C182" s="29">
        <f t="shared" si="19"/>
        <v>1</v>
      </c>
      <c r="D182" s="29" t="str">
        <f t="shared" si="16"/>
        <v>4</v>
      </c>
      <c r="E182" s="42" t="str">
        <f t="shared" si="17"/>
        <v>4</v>
      </c>
      <c r="F182" s="1">
        <v>26</v>
      </c>
      <c r="G182" s="28" t="str">
        <f t="shared" si="18"/>
        <v>426</v>
      </c>
      <c r="H182" s="1">
        <v>2</v>
      </c>
      <c r="I182" s="1">
        <v>42500</v>
      </c>
      <c r="L182" s="1">
        <v>59161</v>
      </c>
      <c r="M182" s="1">
        <v>499042</v>
      </c>
      <c r="N182" s="2">
        <f>INT(VLOOKUP(--D182,'属性表（单）'!$H$7:$I$11,2,0)*VLOOKUP(F182,'属性表（单）'!$B$4:$D$53,3,0))</f>
        <v>26400</v>
      </c>
      <c r="O182" s="34">
        <f t="shared" si="20"/>
        <v>2640</v>
      </c>
      <c r="P182" s="1">
        <f>IF(H182=26,VLOOKUP(G182,'属性表（单核）'!$H$2:$I$251,2,0),IF(H182=59,VLOOKUP(G182,'属性表（单核）'!$C$2:$D$251,2,0),INT(N182/VLOOKUP(H182,'属性表（单）'!$N$4:$O$24,2,0))))</f>
        <v>2640</v>
      </c>
      <c r="S182" s="1">
        <f t="shared" si="21"/>
        <v>60352</v>
      </c>
      <c r="T182" s="28">
        <f>VLOOKUP(--F182,经验表!$A$4:$B$53,2,0)*VLOOKUP(--E182,经验表!$W$8:$X$17,2,0)</f>
        <v>60352.500000000007</v>
      </c>
      <c r="U182" s="1">
        <f t="shared" si="22"/>
        <v>506150</v>
      </c>
      <c r="V182" s="1">
        <f t="shared" si="23"/>
        <v>506150</v>
      </c>
    </row>
    <row r="183" spans="1:22" x14ac:dyDescent="0.35">
      <c r="A183" s="1">
        <v>92700014</v>
      </c>
      <c r="B183" s="3" t="s">
        <v>10</v>
      </c>
      <c r="C183" s="29">
        <f t="shared" si="19"/>
        <v>1</v>
      </c>
      <c r="D183" s="29" t="str">
        <f t="shared" si="16"/>
        <v>4</v>
      </c>
      <c r="E183" s="42" t="str">
        <f t="shared" si="17"/>
        <v>4</v>
      </c>
      <c r="F183" s="1">
        <v>27</v>
      </c>
      <c r="G183" s="28" t="str">
        <f t="shared" si="18"/>
        <v>427</v>
      </c>
      <c r="H183" s="1">
        <v>2</v>
      </c>
      <c r="I183" s="1">
        <v>43890</v>
      </c>
      <c r="L183" s="1">
        <v>65417</v>
      </c>
      <c r="M183" s="1">
        <v>558203</v>
      </c>
      <c r="N183" s="2">
        <f>INT(VLOOKUP(--D183,'属性表（单）'!$H$7:$I$11,2,0)*VLOOKUP(F183,'属性表（单）'!$B$4:$D$53,3,0))</f>
        <v>27800</v>
      </c>
      <c r="O183" s="34">
        <f t="shared" si="20"/>
        <v>2780</v>
      </c>
      <c r="P183" s="1">
        <f>IF(H183=26,VLOOKUP(G183,'属性表（单核）'!$H$2:$I$251,2,0),IF(H183=59,VLOOKUP(G183,'属性表（单核）'!$C$2:$D$251,2,0),INT(N183/VLOOKUP(H183,'属性表（单）'!$N$4:$O$24,2,0))))</f>
        <v>2780</v>
      </c>
      <c r="S183" s="1">
        <f t="shared" si="21"/>
        <v>66202</v>
      </c>
      <c r="T183" s="28">
        <f>VLOOKUP(--F183,经验表!$A$4:$B$53,2,0)*VLOOKUP(--E183,经验表!$W$8:$X$17,2,0)</f>
        <v>66202.5</v>
      </c>
      <c r="U183" s="1">
        <f t="shared" si="22"/>
        <v>566502</v>
      </c>
      <c r="V183" s="1">
        <f t="shared" si="23"/>
        <v>566502</v>
      </c>
    </row>
    <row r="184" spans="1:22" x14ac:dyDescent="0.35">
      <c r="A184" s="1">
        <v>92800014</v>
      </c>
      <c r="B184" s="3" t="s">
        <v>10</v>
      </c>
      <c r="C184" s="29">
        <f t="shared" si="19"/>
        <v>1</v>
      </c>
      <c r="D184" s="29" t="str">
        <f t="shared" si="16"/>
        <v>4</v>
      </c>
      <c r="E184" s="42" t="str">
        <f t="shared" si="17"/>
        <v>4</v>
      </c>
      <c r="F184" s="1">
        <v>28</v>
      </c>
      <c r="G184" s="28" t="str">
        <f t="shared" si="18"/>
        <v>428</v>
      </c>
      <c r="H184" s="1">
        <v>2</v>
      </c>
      <c r="I184" s="1">
        <v>45300</v>
      </c>
      <c r="L184" s="1">
        <v>72283</v>
      </c>
      <c r="M184" s="1">
        <v>623620</v>
      </c>
      <c r="N184" s="2">
        <f>INT(VLOOKUP(--D184,'属性表（单）'!$H$7:$I$11,2,0)*VLOOKUP(F184,'属性表（单）'!$B$4:$D$53,3,0))</f>
        <v>29200</v>
      </c>
      <c r="O184" s="34">
        <f t="shared" si="20"/>
        <v>2920</v>
      </c>
      <c r="P184" s="1">
        <f>IF(H184=26,VLOOKUP(G184,'属性表（单核）'!$H$2:$I$251,2,0),IF(H184=59,VLOOKUP(G184,'属性表（单核）'!$C$2:$D$251,2,0),INT(N184/VLOOKUP(H184,'属性表（单）'!$N$4:$O$24,2,0))))</f>
        <v>2920</v>
      </c>
      <c r="S184" s="1">
        <f t="shared" si="21"/>
        <v>72052</v>
      </c>
      <c r="T184" s="28">
        <f>VLOOKUP(--F184,经验表!$A$4:$B$53,2,0)*VLOOKUP(--E184,经验表!$W$8:$X$17,2,0)</f>
        <v>72052.5</v>
      </c>
      <c r="U184" s="1">
        <f t="shared" si="22"/>
        <v>632704</v>
      </c>
      <c r="V184" s="1">
        <f t="shared" si="23"/>
        <v>632704</v>
      </c>
    </row>
    <row r="185" spans="1:22" x14ac:dyDescent="0.35">
      <c r="A185" s="1">
        <v>92900014</v>
      </c>
      <c r="B185" s="3" t="s">
        <v>10</v>
      </c>
      <c r="C185" s="29">
        <f t="shared" si="19"/>
        <v>1</v>
      </c>
      <c r="D185" s="29" t="str">
        <f t="shared" si="16"/>
        <v>4</v>
      </c>
      <c r="E185" s="42" t="str">
        <f t="shared" si="17"/>
        <v>4</v>
      </c>
      <c r="F185" s="1">
        <v>29</v>
      </c>
      <c r="G185" s="28" t="str">
        <f t="shared" si="18"/>
        <v>429</v>
      </c>
      <c r="H185" s="1">
        <v>2</v>
      </c>
      <c r="I185" s="1">
        <v>46734</v>
      </c>
      <c r="L185" s="1">
        <v>79819</v>
      </c>
      <c r="M185" s="1">
        <v>695903</v>
      </c>
      <c r="N185" s="2">
        <f>INT(VLOOKUP(--D185,'属性表（单）'!$H$7:$I$11,2,0)*VLOOKUP(F185,'属性表（单）'!$B$4:$D$53,3,0))</f>
        <v>30600</v>
      </c>
      <c r="O185" s="34">
        <f t="shared" si="20"/>
        <v>3060</v>
      </c>
      <c r="P185" s="1">
        <f>IF(H185=26,VLOOKUP(G185,'属性表（单核）'!$H$2:$I$251,2,0),IF(H185=59,VLOOKUP(G185,'属性表（单核）'!$C$2:$D$251,2,0),INT(N185/VLOOKUP(H185,'属性表（单）'!$N$4:$O$24,2,0))))</f>
        <v>3060</v>
      </c>
      <c r="S185" s="1">
        <f t="shared" si="21"/>
        <v>77902</v>
      </c>
      <c r="T185" s="28">
        <f>VLOOKUP(--F185,经验表!$A$4:$B$53,2,0)*VLOOKUP(--E185,经验表!$W$8:$X$17,2,0)</f>
        <v>77902.5</v>
      </c>
      <c r="U185" s="1">
        <f t="shared" si="22"/>
        <v>704756</v>
      </c>
      <c r="V185" s="1">
        <f t="shared" si="23"/>
        <v>704756</v>
      </c>
    </row>
    <row r="186" spans="1:22" x14ac:dyDescent="0.35">
      <c r="A186" s="1">
        <v>93000014</v>
      </c>
      <c r="B186" s="3" t="s">
        <v>10</v>
      </c>
      <c r="C186" s="29">
        <f t="shared" si="19"/>
        <v>1</v>
      </c>
      <c r="D186" s="29" t="str">
        <f t="shared" si="16"/>
        <v>4</v>
      </c>
      <c r="E186" s="42" t="str">
        <f t="shared" si="17"/>
        <v>4</v>
      </c>
      <c r="F186" s="1">
        <v>30</v>
      </c>
      <c r="G186" s="28" t="str">
        <f t="shared" si="18"/>
        <v>430</v>
      </c>
      <c r="H186" s="1">
        <v>2</v>
      </c>
      <c r="I186" s="1">
        <v>48188</v>
      </c>
      <c r="L186" s="1">
        <v>88088</v>
      </c>
      <c r="M186" s="1">
        <v>775722</v>
      </c>
      <c r="N186" s="2">
        <f>INT(VLOOKUP(--D186,'属性表（单）'!$H$7:$I$11,2,0)*VLOOKUP(F186,'属性表（单）'!$B$4:$D$53,3,0))</f>
        <v>32000</v>
      </c>
      <c r="O186" s="34">
        <f t="shared" si="20"/>
        <v>3200</v>
      </c>
      <c r="P186" s="1">
        <f>IF(H186=26,VLOOKUP(G186,'属性表（单核）'!$H$2:$I$251,2,0),IF(H186=59,VLOOKUP(G186,'属性表（单核）'!$C$2:$D$251,2,0),INT(N186/VLOOKUP(H186,'属性表（单）'!$N$4:$O$24,2,0))))</f>
        <v>3200</v>
      </c>
      <c r="S186" s="1">
        <f t="shared" si="21"/>
        <v>85312</v>
      </c>
      <c r="T186" s="28">
        <f>VLOOKUP(--F186,经验表!$A$4:$B$53,2,0)*VLOOKUP(--E186,经验表!$W$8:$X$17,2,0)</f>
        <v>85312.500000000015</v>
      </c>
      <c r="U186" s="1">
        <f t="shared" si="22"/>
        <v>782658</v>
      </c>
      <c r="V186" s="1">
        <f t="shared" si="23"/>
        <v>782658</v>
      </c>
    </row>
    <row r="187" spans="1:22" x14ac:dyDescent="0.35">
      <c r="A187" s="1">
        <v>93100014</v>
      </c>
      <c r="B187" s="3" t="s">
        <v>10</v>
      </c>
      <c r="C187" s="29">
        <f t="shared" si="19"/>
        <v>1</v>
      </c>
      <c r="D187" s="29" t="str">
        <f t="shared" si="16"/>
        <v>4</v>
      </c>
      <c r="E187" s="42" t="str">
        <f t="shared" si="17"/>
        <v>4</v>
      </c>
      <c r="F187" s="1">
        <v>31</v>
      </c>
      <c r="G187" s="28" t="str">
        <f t="shared" si="18"/>
        <v>431</v>
      </c>
      <c r="H187" s="1">
        <v>2</v>
      </c>
      <c r="I187" s="1">
        <v>49664</v>
      </c>
      <c r="L187" s="1">
        <v>97161</v>
      </c>
      <c r="M187" s="1">
        <v>863810</v>
      </c>
      <c r="N187" s="2">
        <f>INT(VLOOKUP(--D187,'属性表（单）'!$H$7:$I$11,2,0)*VLOOKUP(F187,'属性表（单）'!$B$4:$D$53,3,0))</f>
        <v>33400</v>
      </c>
      <c r="O187" s="34">
        <f t="shared" si="20"/>
        <v>3340</v>
      </c>
      <c r="P187" s="1">
        <f>IF(H187=26,VLOOKUP(G187,'属性表（单核）'!$H$2:$I$251,2,0),IF(H187=59,VLOOKUP(G187,'属性表（单核）'!$C$2:$D$251,2,0),INT(N187/VLOOKUP(H187,'属性表（单）'!$N$4:$O$24,2,0))))</f>
        <v>3340</v>
      </c>
      <c r="S187" s="1">
        <f t="shared" si="21"/>
        <v>92722</v>
      </c>
      <c r="T187" s="28">
        <f>VLOOKUP(--F187,经验表!$A$4:$B$53,2,0)*VLOOKUP(--E187,经验表!$W$8:$X$17,2,0)</f>
        <v>92722.500000000015</v>
      </c>
      <c r="U187" s="1">
        <f t="shared" si="22"/>
        <v>867970</v>
      </c>
      <c r="V187" s="1">
        <f t="shared" si="23"/>
        <v>867970</v>
      </c>
    </row>
    <row r="188" spans="1:22" x14ac:dyDescent="0.35">
      <c r="A188" s="1">
        <v>93200014</v>
      </c>
      <c r="B188" s="3" t="s">
        <v>10</v>
      </c>
      <c r="C188" s="29">
        <f t="shared" si="19"/>
        <v>1</v>
      </c>
      <c r="D188" s="29" t="str">
        <f t="shared" si="16"/>
        <v>4</v>
      </c>
      <c r="E188" s="42" t="str">
        <f t="shared" si="17"/>
        <v>4</v>
      </c>
      <c r="F188" s="1">
        <v>32</v>
      </c>
      <c r="G188" s="28" t="str">
        <f t="shared" si="18"/>
        <v>432</v>
      </c>
      <c r="H188" s="1">
        <v>2</v>
      </c>
      <c r="I188" s="1">
        <v>51162</v>
      </c>
      <c r="L188" s="1">
        <v>107116</v>
      </c>
      <c r="M188" s="1">
        <v>960971</v>
      </c>
      <c r="N188" s="2">
        <f>INT(VLOOKUP(--D188,'属性表（单）'!$H$7:$I$11,2,0)*VLOOKUP(F188,'属性表（单）'!$B$4:$D$53,3,0))</f>
        <v>35000</v>
      </c>
      <c r="O188" s="34">
        <f t="shared" si="20"/>
        <v>3500</v>
      </c>
      <c r="P188" s="1">
        <f>IF(H188=26,VLOOKUP(G188,'属性表（单核）'!$H$2:$I$251,2,0),IF(H188=59,VLOOKUP(G188,'属性表（单核）'!$C$2:$D$251,2,0),INT(N188/VLOOKUP(H188,'属性表（单）'!$N$4:$O$24,2,0))))</f>
        <v>3500</v>
      </c>
      <c r="S188" s="1">
        <f t="shared" si="21"/>
        <v>100132</v>
      </c>
      <c r="T188" s="28">
        <f>VLOOKUP(--F188,经验表!$A$4:$B$53,2,0)*VLOOKUP(--E188,经验表!$W$8:$X$17,2,0)</f>
        <v>100132.50000000001</v>
      </c>
      <c r="U188" s="1">
        <f t="shared" si="22"/>
        <v>960692</v>
      </c>
      <c r="V188" s="1">
        <f t="shared" si="23"/>
        <v>960692</v>
      </c>
    </row>
    <row r="189" spans="1:22" x14ac:dyDescent="0.35">
      <c r="A189" s="1">
        <v>93300014</v>
      </c>
      <c r="B189" s="3" t="s">
        <v>10</v>
      </c>
      <c r="C189" s="29">
        <f t="shared" si="19"/>
        <v>1</v>
      </c>
      <c r="D189" s="29" t="str">
        <f t="shared" si="16"/>
        <v>4</v>
      </c>
      <c r="E189" s="42" t="str">
        <f t="shared" si="17"/>
        <v>4</v>
      </c>
      <c r="F189" s="1">
        <v>33</v>
      </c>
      <c r="G189" s="28" t="str">
        <f t="shared" si="18"/>
        <v>433</v>
      </c>
      <c r="H189" s="1">
        <v>2</v>
      </c>
      <c r="I189" s="1">
        <v>52682</v>
      </c>
      <c r="L189" s="1">
        <v>118038</v>
      </c>
      <c r="M189" s="1">
        <v>1068087</v>
      </c>
      <c r="N189" s="2">
        <f>INT(VLOOKUP(--D189,'属性表（单）'!$H$7:$I$11,2,0)*VLOOKUP(F189,'属性表（单）'!$B$4:$D$53,3,0))</f>
        <v>36600</v>
      </c>
      <c r="O189" s="34">
        <f t="shared" si="20"/>
        <v>3660</v>
      </c>
      <c r="P189" s="1">
        <f>IF(H189=26,VLOOKUP(G189,'属性表（单核）'!$H$2:$I$251,2,0),IF(H189=59,VLOOKUP(G189,'属性表（单核）'!$C$2:$D$251,2,0),INT(N189/VLOOKUP(H189,'属性表（单）'!$N$4:$O$24,2,0))))</f>
        <v>3660</v>
      </c>
      <c r="S189" s="1">
        <f t="shared" si="21"/>
        <v>107542</v>
      </c>
      <c r="T189" s="28">
        <f>VLOOKUP(--F189,经验表!$A$4:$B$53,2,0)*VLOOKUP(--E189,经验表!$W$8:$X$17,2,0)</f>
        <v>107542.50000000001</v>
      </c>
      <c r="U189" s="1">
        <f t="shared" si="22"/>
        <v>1060824</v>
      </c>
      <c r="V189" s="1">
        <f t="shared" si="23"/>
        <v>1060824</v>
      </c>
    </row>
    <row r="190" spans="1:22" x14ac:dyDescent="0.35">
      <c r="A190" s="1">
        <v>93400014</v>
      </c>
      <c r="B190" s="3" t="s">
        <v>10</v>
      </c>
      <c r="C190" s="29">
        <f t="shared" si="19"/>
        <v>1</v>
      </c>
      <c r="D190" s="29" t="str">
        <f t="shared" si="16"/>
        <v>4</v>
      </c>
      <c r="E190" s="42" t="str">
        <f t="shared" si="17"/>
        <v>4</v>
      </c>
      <c r="F190" s="1">
        <v>34</v>
      </c>
      <c r="G190" s="28" t="str">
        <f t="shared" si="18"/>
        <v>434</v>
      </c>
      <c r="H190" s="1">
        <v>2</v>
      </c>
      <c r="I190" s="1">
        <v>54224</v>
      </c>
      <c r="L190" s="1">
        <v>130019</v>
      </c>
      <c r="M190" s="1">
        <v>1186125</v>
      </c>
      <c r="N190" s="2">
        <f>INT(VLOOKUP(--D190,'属性表（单）'!$H$7:$I$11,2,0)*VLOOKUP(F190,'属性表（单）'!$B$4:$D$53,3,0))</f>
        <v>38200</v>
      </c>
      <c r="O190" s="34">
        <f t="shared" si="20"/>
        <v>3820</v>
      </c>
      <c r="P190" s="1">
        <f>IF(H190=26,VLOOKUP(G190,'属性表（单核）'!$H$2:$I$251,2,0),IF(H190=59,VLOOKUP(G190,'属性表（单核）'!$C$2:$D$251,2,0),INT(N190/VLOOKUP(H190,'属性表（单）'!$N$4:$O$24,2,0))))</f>
        <v>3820</v>
      </c>
      <c r="S190" s="1">
        <f t="shared" si="21"/>
        <v>116707</v>
      </c>
      <c r="T190" s="28">
        <f>VLOOKUP(--F190,经验表!$A$4:$B$53,2,0)*VLOOKUP(--E190,经验表!$W$8:$X$17,2,0)</f>
        <v>116707.50000000001</v>
      </c>
      <c r="U190" s="1">
        <f t="shared" si="22"/>
        <v>1168366</v>
      </c>
      <c r="V190" s="1">
        <f t="shared" si="23"/>
        <v>1168366</v>
      </c>
    </row>
    <row r="191" spans="1:22" x14ac:dyDescent="0.35">
      <c r="A191" s="1">
        <v>93500014</v>
      </c>
      <c r="B191" s="3" t="s">
        <v>10</v>
      </c>
      <c r="C191" s="29">
        <f t="shared" si="19"/>
        <v>1</v>
      </c>
      <c r="D191" s="29" t="str">
        <f t="shared" si="16"/>
        <v>4</v>
      </c>
      <c r="E191" s="42" t="str">
        <f t="shared" si="17"/>
        <v>4</v>
      </c>
      <c r="F191" s="1">
        <v>35</v>
      </c>
      <c r="G191" s="28" t="str">
        <f t="shared" si="18"/>
        <v>435</v>
      </c>
      <c r="H191" s="1">
        <v>2</v>
      </c>
      <c r="I191" s="1">
        <v>55792</v>
      </c>
      <c r="L191" s="1">
        <v>143163</v>
      </c>
      <c r="M191" s="1">
        <v>1316144</v>
      </c>
      <c r="N191" s="2">
        <f>INT(VLOOKUP(--D191,'属性表（单）'!$H$7:$I$11,2,0)*VLOOKUP(F191,'属性表（单）'!$B$4:$D$53,3,0))</f>
        <v>39800</v>
      </c>
      <c r="O191" s="34">
        <f t="shared" si="20"/>
        <v>3980</v>
      </c>
      <c r="P191" s="1">
        <f>IF(H191=26,VLOOKUP(G191,'属性表（单核）'!$H$2:$I$251,2,0),IF(H191=59,VLOOKUP(G191,'属性表（单核）'!$C$2:$D$251,2,0),INT(N191/VLOOKUP(H191,'属性表（单）'!$N$4:$O$24,2,0))))</f>
        <v>3980</v>
      </c>
      <c r="S191" s="1">
        <f t="shared" si="21"/>
        <v>125872</v>
      </c>
      <c r="T191" s="28">
        <f>VLOOKUP(--F191,经验表!$A$4:$B$53,2,0)*VLOOKUP(--E191,经验表!$W$8:$X$17,2,0)</f>
        <v>125872.50000000001</v>
      </c>
      <c r="U191" s="1">
        <f t="shared" si="22"/>
        <v>1285073</v>
      </c>
      <c r="V191" s="1">
        <f t="shared" si="23"/>
        <v>1285073</v>
      </c>
    </row>
    <row r="192" spans="1:22" x14ac:dyDescent="0.35">
      <c r="A192" s="1">
        <v>93600014</v>
      </c>
      <c r="B192" s="3" t="s">
        <v>10</v>
      </c>
      <c r="C192" s="29">
        <f t="shared" si="19"/>
        <v>1</v>
      </c>
      <c r="D192" s="29" t="str">
        <f t="shared" si="16"/>
        <v>4</v>
      </c>
      <c r="E192" s="42" t="str">
        <f t="shared" si="17"/>
        <v>4</v>
      </c>
      <c r="F192" s="1">
        <v>36</v>
      </c>
      <c r="G192" s="28" t="str">
        <f t="shared" si="18"/>
        <v>436</v>
      </c>
      <c r="H192" s="1">
        <v>2</v>
      </c>
      <c r="I192" s="1">
        <v>57380</v>
      </c>
      <c r="L192" s="1">
        <v>157581</v>
      </c>
      <c r="M192" s="1">
        <v>1459307</v>
      </c>
      <c r="N192" s="2">
        <f>INT(VLOOKUP(--D192,'属性表（单）'!$H$7:$I$11,2,0)*VLOOKUP(F192,'属性表（单）'!$B$4:$D$53,3,0))</f>
        <v>41400</v>
      </c>
      <c r="O192" s="34">
        <f t="shared" si="20"/>
        <v>4140</v>
      </c>
      <c r="P192" s="1">
        <f>IF(H192=26,VLOOKUP(G192,'属性表（单核）'!$H$2:$I$251,2,0),IF(H192=59,VLOOKUP(G192,'属性表（单核）'!$C$2:$D$251,2,0),INT(N192/VLOOKUP(H192,'属性表（单）'!$N$4:$O$24,2,0))))</f>
        <v>4140</v>
      </c>
      <c r="S192" s="1">
        <f t="shared" si="21"/>
        <v>135037</v>
      </c>
      <c r="T192" s="28">
        <f>VLOOKUP(--F192,经验表!$A$4:$B$53,2,0)*VLOOKUP(--E192,经验表!$W$8:$X$17,2,0)</f>
        <v>135037.5</v>
      </c>
      <c r="U192" s="1">
        <f t="shared" si="22"/>
        <v>1410945</v>
      </c>
      <c r="V192" s="1">
        <f t="shared" si="23"/>
        <v>1410945</v>
      </c>
    </row>
    <row r="193" spans="1:22" x14ac:dyDescent="0.35">
      <c r="A193" s="1">
        <v>93700014</v>
      </c>
      <c r="B193" s="3" t="s">
        <v>10</v>
      </c>
      <c r="C193" s="29">
        <f t="shared" si="19"/>
        <v>1</v>
      </c>
      <c r="D193" s="29" t="str">
        <f t="shared" si="16"/>
        <v>4</v>
      </c>
      <c r="E193" s="42" t="str">
        <f t="shared" si="17"/>
        <v>4</v>
      </c>
      <c r="F193" s="1">
        <v>37</v>
      </c>
      <c r="G193" s="28" t="str">
        <f t="shared" si="18"/>
        <v>437</v>
      </c>
      <c r="H193" s="1">
        <v>2</v>
      </c>
      <c r="I193" s="1">
        <v>58994</v>
      </c>
      <c r="L193" s="1">
        <v>173395</v>
      </c>
      <c r="M193" s="1">
        <v>1616888</v>
      </c>
      <c r="N193" s="2">
        <f>INT(VLOOKUP(--D193,'属性表（单）'!$H$7:$I$11,2,0)*VLOOKUP(F193,'属性表（单）'!$B$4:$D$53,3,0))</f>
        <v>43200</v>
      </c>
      <c r="O193" s="34">
        <f t="shared" si="20"/>
        <v>4320</v>
      </c>
      <c r="P193" s="1">
        <f>IF(H193=26,VLOOKUP(G193,'属性表（单核）'!$H$2:$I$251,2,0),IF(H193=59,VLOOKUP(G193,'属性表（单核）'!$C$2:$D$251,2,0),INT(N193/VLOOKUP(H193,'属性表（单）'!$N$4:$O$24,2,0))))</f>
        <v>4320</v>
      </c>
      <c r="S193" s="1">
        <f t="shared" si="21"/>
        <v>144202</v>
      </c>
      <c r="T193" s="28">
        <f>VLOOKUP(--F193,经验表!$A$4:$B$53,2,0)*VLOOKUP(--E193,经验表!$W$8:$X$17,2,0)</f>
        <v>144202.5</v>
      </c>
      <c r="U193" s="1">
        <f t="shared" si="22"/>
        <v>1545982</v>
      </c>
      <c r="V193" s="1">
        <f t="shared" si="23"/>
        <v>1545982</v>
      </c>
    </row>
    <row r="194" spans="1:22" x14ac:dyDescent="0.35">
      <c r="A194" s="1">
        <v>93800014</v>
      </c>
      <c r="B194" s="3" t="s">
        <v>10</v>
      </c>
      <c r="C194" s="29">
        <f t="shared" si="19"/>
        <v>1</v>
      </c>
      <c r="D194" s="29" t="str">
        <f t="shared" si="16"/>
        <v>4</v>
      </c>
      <c r="E194" s="42" t="str">
        <f t="shared" si="17"/>
        <v>4</v>
      </c>
      <c r="F194" s="1">
        <v>38</v>
      </c>
      <c r="G194" s="28" t="str">
        <f t="shared" si="18"/>
        <v>438</v>
      </c>
      <c r="H194" s="1">
        <v>2</v>
      </c>
      <c r="I194" s="1">
        <v>60632</v>
      </c>
      <c r="L194" s="1">
        <v>190741</v>
      </c>
      <c r="M194" s="1">
        <v>1790283</v>
      </c>
      <c r="N194" s="2">
        <f>INT(VLOOKUP(--D194,'属性表（单）'!$H$7:$I$11,2,0)*VLOOKUP(F194,'属性表（单）'!$B$4:$D$53,3,0))</f>
        <v>45000</v>
      </c>
      <c r="O194" s="34">
        <f t="shared" si="20"/>
        <v>4500</v>
      </c>
      <c r="P194" s="1">
        <f>IF(H194=26,VLOOKUP(G194,'属性表（单核）'!$H$2:$I$251,2,0),IF(H194=59,VLOOKUP(G194,'属性表（单核）'!$C$2:$D$251,2,0),INT(N194/VLOOKUP(H194,'属性表（单）'!$N$4:$O$24,2,0))))</f>
        <v>4500</v>
      </c>
      <c r="S194" s="1">
        <f t="shared" si="21"/>
        <v>155317</v>
      </c>
      <c r="T194" s="28">
        <f>VLOOKUP(--F194,经验表!$A$4:$B$53,2,0)*VLOOKUP(--E194,经验表!$W$8:$X$17,2,0)</f>
        <v>155317.5</v>
      </c>
      <c r="U194" s="1">
        <f t="shared" si="22"/>
        <v>1690184</v>
      </c>
      <c r="V194" s="1">
        <f t="shared" si="23"/>
        <v>1690184</v>
      </c>
    </row>
    <row r="195" spans="1:22" x14ac:dyDescent="0.35">
      <c r="A195" s="1">
        <v>93900014</v>
      </c>
      <c r="B195" s="3" t="s">
        <v>10</v>
      </c>
      <c r="C195" s="29">
        <f t="shared" si="19"/>
        <v>1</v>
      </c>
      <c r="D195" s="29" t="str">
        <f t="shared" ref="D195:D258" si="24">RIGHT(A195,1)</f>
        <v>4</v>
      </c>
      <c r="E195" s="42" t="str">
        <f t="shared" ref="E195:E258" si="25">IF(C195=1,RIGHT(A195,1),C195&amp;RIGHT(A195,1))</f>
        <v>4</v>
      </c>
      <c r="F195" s="1">
        <v>39</v>
      </c>
      <c r="G195" s="28" t="str">
        <f t="shared" ref="G195:G258" si="26">D195&amp;F195</f>
        <v>439</v>
      </c>
      <c r="H195" s="1">
        <v>2</v>
      </c>
      <c r="I195" s="1">
        <v>62294</v>
      </c>
      <c r="L195" s="1">
        <v>209765</v>
      </c>
      <c r="M195" s="1">
        <v>1981024</v>
      </c>
      <c r="N195" s="2">
        <f>INT(VLOOKUP(--D195,'属性表（单）'!$H$7:$I$11,2,0)*VLOOKUP(F195,'属性表（单）'!$B$4:$D$53,3,0))</f>
        <v>46800</v>
      </c>
      <c r="O195" s="34">
        <f t="shared" si="20"/>
        <v>4680</v>
      </c>
      <c r="P195" s="1">
        <f>IF(H195=26,VLOOKUP(G195,'属性表（单核）'!$H$2:$I$251,2,0),IF(H195=59,VLOOKUP(G195,'属性表（单核）'!$C$2:$D$251,2,0),INT(N195/VLOOKUP(H195,'属性表（单）'!$N$4:$O$24,2,0))))</f>
        <v>4680</v>
      </c>
      <c r="S195" s="1">
        <f t="shared" si="21"/>
        <v>166432</v>
      </c>
      <c r="T195" s="28">
        <f>VLOOKUP(--F195,经验表!$A$4:$B$53,2,0)*VLOOKUP(--E195,经验表!$W$8:$X$17,2,0)</f>
        <v>166432.50000000003</v>
      </c>
      <c r="U195" s="1">
        <f t="shared" si="22"/>
        <v>1845501</v>
      </c>
      <c r="V195" s="1">
        <f t="shared" si="23"/>
        <v>1845501</v>
      </c>
    </row>
    <row r="196" spans="1:22" x14ac:dyDescent="0.35">
      <c r="A196" s="1">
        <v>94000014</v>
      </c>
      <c r="B196" s="3" t="s">
        <v>10</v>
      </c>
      <c r="C196" s="29">
        <f t="shared" ref="C196:C259" si="27">C195</f>
        <v>1</v>
      </c>
      <c r="D196" s="29" t="str">
        <f t="shared" si="24"/>
        <v>4</v>
      </c>
      <c r="E196" s="42" t="str">
        <f t="shared" si="25"/>
        <v>4</v>
      </c>
      <c r="F196" s="1">
        <v>40</v>
      </c>
      <c r="G196" s="28" t="str">
        <f t="shared" si="26"/>
        <v>440</v>
      </c>
      <c r="H196" s="1">
        <v>2</v>
      </c>
      <c r="I196" s="1">
        <v>63982</v>
      </c>
      <c r="L196" s="1">
        <v>230630</v>
      </c>
      <c r="M196" s="1">
        <v>2190789</v>
      </c>
      <c r="N196" s="2">
        <f>INT(VLOOKUP(--D196,'属性表（单）'!$H$7:$I$11,2,0)*VLOOKUP(F196,'属性表（单）'!$B$4:$D$53,3,0))</f>
        <v>48600</v>
      </c>
      <c r="O196" s="34">
        <f t="shared" si="20"/>
        <v>4860</v>
      </c>
      <c r="P196" s="1">
        <f>IF(H196=26,VLOOKUP(G196,'属性表（单核）'!$H$2:$I$251,2,0),IF(H196=59,VLOOKUP(G196,'属性表（单核）'!$C$2:$D$251,2,0),INT(N196/VLOOKUP(H196,'属性表（单）'!$N$4:$O$24,2,0))))</f>
        <v>4860</v>
      </c>
      <c r="S196" s="1">
        <f t="shared" si="21"/>
        <v>177547</v>
      </c>
      <c r="T196" s="28">
        <f>VLOOKUP(--F196,经验表!$A$4:$B$53,2,0)*VLOOKUP(--E196,经验表!$W$8:$X$17,2,0)</f>
        <v>177547.50000000003</v>
      </c>
      <c r="U196" s="1">
        <f t="shared" si="22"/>
        <v>2011933</v>
      </c>
      <c r="V196" s="1">
        <f t="shared" si="23"/>
        <v>2011933</v>
      </c>
    </row>
    <row r="197" spans="1:22" x14ac:dyDescent="0.35">
      <c r="A197" s="1">
        <v>94100014</v>
      </c>
      <c r="B197" s="3" t="s">
        <v>10</v>
      </c>
      <c r="C197" s="29">
        <f t="shared" si="27"/>
        <v>1</v>
      </c>
      <c r="D197" s="29" t="str">
        <f t="shared" si="24"/>
        <v>4</v>
      </c>
      <c r="E197" s="42" t="str">
        <f t="shared" si="25"/>
        <v>4</v>
      </c>
      <c r="F197" s="1">
        <v>41</v>
      </c>
      <c r="G197" s="28" t="str">
        <f t="shared" si="26"/>
        <v>441</v>
      </c>
      <c r="H197" s="1">
        <v>2</v>
      </c>
      <c r="I197" s="1">
        <v>65696</v>
      </c>
      <c r="L197" s="1">
        <v>253512</v>
      </c>
      <c r="M197" s="1">
        <v>2421419</v>
      </c>
      <c r="N197" s="2">
        <f>INT(VLOOKUP(--D197,'属性表（单）'!$H$7:$I$11,2,0)*VLOOKUP(F197,'属性表（单）'!$B$4:$D$53,3,0))</f>
        <v>50400</v>
      </c>
      <c r="O197" s="34">
        <f t="shared" si="20"/>
        <v>5040</v>
      </c>
      <c r="P197" s="1">
        <f>IF(H197=26,VLOOKUP(G197,'属性表（单核）'!$H$2:$I$251,2,0),IF(H197=59,VLOOKUP(G197,'属性表（单核）'!$C$2:$D$251,2,0),INT(N197/VLOOKUP(H197,'属性表（单）'!$N$4:$O$24,2,0))))</f>
        <v>5040</v>
      </c>
      <c r="S197" s="1">
        <f t="shared" si="21"/>
        <v>188662</v>
      </c>
      <c r="T197" s="28">
        <f>VLOOKUP(--F197,经验表!$A$4:$B$53,2,0)*VLOOKUP(--E197,经验表!$W$8:$X$17,2,0)</f>
        <v>188662.50000000003</v>
      </c>
      <c r="U197" s="1">
        <f t="shared" si="22"/>
        <v>2189480</v>
      </c>
      <c r="V197" s="1">
        <f t="shared" si="23"/>
        <v>2189480</v>
      </c>
    </row>
    <row r="198" spans="1:22" x14ac:dyDescent="0.35">
      <c r="A198" s="1">
        <v>94200014</v>
      </c>
      <c r="B198" s="3" t="s">
        <v>10</v>
      </c>
      <c r="C198" s="29">
        <f t="shared" si="27"/>
        <v>1</v>
      </c>
      <c r="D198" s="29" t="str">
        <f t="shared" si="24"/>
        <v>4</v>
      </c>
      <c r="E198" s="42" t="str">
        <f t="shared" si="25"/>
        <v>4</v>
      </c>
      <c r="F198" s="1">
        <v>42</v>
      </c>
      <c r="G198" s="28" t="str">
        <f t="shared" si="26"/>
        <v>442</v>
      </c>
      <c r="H198" s="1">
        <v>2</v>
      </c>
      <c r="I198" s="1">
        <v>67434</v>
      </c>
      <c r="L198" s="1">
        <v>278605</v>
      </c>
      <c r="M198" s="1">
        <v>2674931</v>
      </c>
      <c r="N198" s="2">
        <f>INT(VLOOKUP(--D198,'属性表（单）'!$H$7:$I$11,2,0)*VLOOKUP(F198,'属性表（单）'!$B$4:$D$53,3,0))</f>
        <v>52400</v>
      </c>
      <c r="O198" s="34">
        <f t="shared" si="20"/>
        <v>5240</v>
      </c>
      <c r="P198" s="1">
        <f>IF(H198=26,VLOOKUP(G198,'属性表（单核）'!$H$2:$I$251,2,0),IF(H198=59,VLOOKUP(G198,'属性表（单核）'!$C$2:$D$251,2,0),INT(N198/VLOOKUP(H198,'属性表（单）'!$N$4:$O$24,2,0))))</f>
        <v>5240</v>
      </c>
      <c r="S198" s="1">
        <f t="shared" si="21"/>
        <v>201922</v>
      </c>
      <c r="T198" s="28">
        <f>VLOOKUP(--F198,经验表!$A$4:$B$53,2,0)*VLOOKUP(--E198,经验表!$W$8:$X$17,2,0)</f>
        <v>201922.50000000003</v>
      </c>
      <c r="U198" s="1">
        <f t="shared" si="22"/>
        <v>2378142</v>
      </c>
      <c r="V198" s="1">
        <f t="shared" si="23"/>
        <v>2378142</v>
      </c>
    </row>
    <row r="199" spans="1:22" x14ac:dyDescent="0.35">
      <c r="A199" s="1">
        <v>94300014</v>
      </c>
      <c r="B199" s="3" t="s">
        <v>10</v>
      </c>
      <c r="C199" s="29">
        <f t="shared" si="27"/>
        <v>1</v>
      </c>
      <c r="D199" s="29" t="str">
        <f t="shared" si="24"/>
        <v>4</v>
      </c>
      <c r="E199" s="42" t="str">
        <f t="shared" si="25"/>
        <v>4</v>
      </c>
      <c r="F199" s="1">
        <v>43</v>
      </c>
      <c r="G199" s="28" t="str">
        <f t="shared" si="26"/>
        <v>443</v>
      </c>
      <c r="H199" s="1">
        <v>2</v>
      </c>
      <c r="I199" s="1">
        <v>69198</v>
      </c>
      <c r="L199" s="1">
        <v>306124</v>
      </c>
      <c r="M199" s="1">
        <v>2953536</v>
      </c>
      <c r="N199" s="2">
        <f>INT(VLOOKUP(--D199,'属性表（单）'!$H$7:$I$11,2,0)*VLOOKUP(F199,'属性表（单）'!$B$4:$D$53,3,0))</f>
        <v>54400</v>
      </c>
      <c r="O199" s="34">
        <f t="shared" ref="O199:O262" si="28">INT(IF(C199=1,P199,P199*$X$14))</f>
        <v>5440</v>
      </c>
      <c r="P199" s="1">
        <f>IF(H199=26,VLOOKUP(G199,'属性表（单核）'!$H$2:$I$251,2,0),IF(H199=59,VLOOKUP(G199,'属性表（单核）'!$C$2:$D$251,2,0),INT(N199/VLOOKUP(H199,'属性表（单）'!$N$4:$O$24,2,0))))</f>
        <v>5440</v>
      </c>
      <c r="S199" s="1">
        <f t="shared" si="21"/>
        <v>215182</v>
      </c>
      <c r="T199" s="28">
        <f>VLOOKUP(--F199,经验表!$A$4:$B$53,2,0)*VLOOKUP(--E199,经验表!$W$8:$X$17,2,0)</f>
        <v>215182.50000000003</v>
      </c>
      <c r="U199" s="1">
        <f t="shared" si="22"/>
        <v>2580064</v>
      </c>
      <c r="V199" s="1">
        <f t="shared" si="23"/>
        <v>2580064</v>
      </c>
    </row>
    <row r="200" spans="1:22" x14ac:dyDescent="0.35">
      <c r="A200" s="1">
        <v>94400014</v>
      </c>
      <c r="B200" s="3" t="s">
        <v>10</v>
      </c>
      <c r="C200" s="29">
        <f t="shared" si="27"/>
        <v>1</v>
      </c>
      <c r="D200" s="29" t="str">
        <f t="shared" si="24"/>
        <v>4</v>
      </c>
      <c r="E200" s="42" t="str">
        <f t="shared" si="25"/>
        <v>4</v>
      </c>
      <c r="F200" s="1">
        <v>44</v>
      </c>
      <c r="G200" s="28" t="str">
        <f t="shared" si="26"/>
        <v>444</v>
      </c>
      <c r="H200" s="1">
        <v>2</v>
      </c>
      <c r="I200" s="1">
        <v>70988</v>
      </c>
      <c r="L200" s="1">
        <v>336300</v>
      </c>
      <c r="M200" s="1">
        <v>3259660</v>
      </c>
      <c r="N200" s="2">
        <f>INT(VLOOKUP(--D200,'属性表（单）'!$H$7:$I$11,2,0)*VLOOKUP(F200,'属性表（单）'!$B$4:$D$53,3,0))</f>
        <v>56400</v>
      </c>
      <c r="O200" s="34">
        <f t="shared" si="28"/>
        <v>5640</v>
      </c>
      <c r="P200" s="1">
        <f>IF(H200=26,VLOOKUP(G200,'属性表（单核）'!$H$2:$I$251,2,0),IF(H200=59,VLOOKUP(G200,'属性表（单核）'!$C$2:$D$251,2,0),INT(N200/VLOOKUP(H200,'属性表（单）'!$N$4:$O$24,2,0))))</f>
        <v>5640</v>
      </c>
      <c r="S200" s="1">
        <f t="shared" ref="S200:S263" si="29">INT(T200)</f>
        <v>228442</v>
      </c>
      <c r="T200" s="28">
        <f>VLOOKUP(--F200,经验表!$A$4:$B$53,2,0)*VLOOKUP(--E200,经验表!$W$8:$X$17,2,0)</f>
        <v>228442.50000000003</v>
      </c>
      <c r="U200" s="1">
        <f t="shared" ref="U200:U263" si="30">INT(IF(C200=1,IF(F200=1,VLOOKUP(--D200,$X$8:$Y$12,2,0),V200),IF(F200=1,VLOOKUP(--D200,$X$17:$Y$21,2,0),V200)))</f>
        <v>2795246</v>
      </c>
      <c r="V200" s="1">
        <f t="shared" si="23"/>
        <v>2795246</v>
      </c>
    </row>
    <row r="201" spans="1:22" x14ac:dyDescent="0.35">
      <c r="A201" s="1">
        <v>94500014</v>
      </c>
      <c r="B201" s="3" t="s">
        <v>10</v>
      </c>
      <c r="C201" s="29">
        <f t="shared" si="27"/>
        <v>1</v>
      </c>
      <c r="D201" s="29" t="str">
        <f t="shared" si="24"/>
        <v>4</v>
      </c>
      <c r="E201" s="42" t="str">
        <f t="shared" si="25"/>
        <v>4</v>
      </c>
      <c r="F201" s="1">
        <v>45</v>
      </c>
      <c r="G201" s="28" t="str">
        <f t="shared" si="26"/>
        <v>445</v>
      </c>
      <c r="H201" s="1">
        <v>2</v>
      </c>
      <c r="I201" s="1">
        <v>72806</v>
      </c>
      <c r="L201" s="1">
        <v>369390</v>
      </c>
      <c r="M201" s="1">
        <v>3595960</v>
      </c>
      <c r="N201" s="2">
        <f>INT(VLOOKUP(--D201,'属性表（单）'!$H$7:$I$11,2,0)*VLOOKUP(F201,'属性表（单）'!$B$4:$D$53,3,0))</f>
        <v>58400</v>
      </c>
      <c r="O201" s="34">
        <f t="shared" si="28"/>
        <v>5840</v>
      </c>
      <c r="P201" s="1">
        <f>IF(H201=26,VLOOKUP(G201,'属性表（单核）'!$H$2:$I$251,2,0),IF(H201=59,VLOOKUP(G201,'属性表（单核）'!$C$2:$D$251,2,0),INT(N201/VLOOKUP(H201,'属性表（单）'!$N$4:$O$24,2,0))))</f>
        <v>5840</v>
      </c>
      <c r="S201" s="1">
        <f t="shared" si="29"/>
        <v>241702</v>
      </c>
      <c r="T201" s="28">
        <f>VLOOKUP(--F201,经验表!$A$4:$B$53,2,0)*VLOOKUP(--E201,经验表!$W$8:$X$17,2,0)</f>
        <v>241702.50000000003</v>
      </c>
      <c r="U201" s="1">
        <f t="shared" si="30"/>
        <v>3023688</v>
      </c>
      <c r="V201" s="1">
        <f t="shared" ref="V201:V264" si="31">S200+U200</f>
        <v>3023688</v>
      </c>
    </row>
    <row r="202" spans="1:22" x14ac:dyDescent="0.35">
      <c r="A202" s="1">
        <v>94600014</v>
      </c>
      <c r="B202" s="3" t="s">
        <v>10</v>
      </c>
      <c r="C202" s="29">
        <f t="shared" si="27"/>
        <v>1</v>
      </c>
      <c r="D202" s="29" t="str">
        <f t="shared" si="24"/>
        <v>4</v>
      </c>
      <c r="E202" s="42" t="str">
        <f t="shared" si="25"/>
        <v>4</v>
      </c>
      <c r="F202" s="1">
        <v>46</v>
      </c>
      <c r="G202" s="28" t="str">
        <f t="shared" si="26"/>
        <v>446</v>
      </c>
      <c r="H202" s="1">
        <v>2</v>
      </c>
      <c r="I202" s="1">
        <v>74652</v>
      </c>
      <c r="L202" s="1">
        <v>405674</v>
      </c>
      <c r="M202" s="1">
        <v>3965350</v>
      </c>
      <c r="N202" s="2">
        <f>INT(VLOOKUP(--D202,'属性表（单）'!$H$7:$I$11,2,0)*VLOOKUP(F202,'属性表（单）'!$B$4:$D$53,3,0))</f>
        <v>60400</v>
      </c>
      <c r="O202" s="34">
        <f t="shared" si="28"/>
        <v>6040</v>
      </c>
      <c r="P202" s="1">
        <f>IF(H202=26,VLOOKUP(G202,'属性表（单核）'!$H$2:$I$251,2,0),IF(H202=59,VLOOKUP(G202,'属性表（单核）'!$C$2:$D$251,2,0),INT(N202/VLOOKUP(H202,'属性表（单）'!$N$4:$O$24,2,0))))</f>
        <v>6040</v>
      </c>
      <c r="S202" s="1">
        <f t="shared" si="29"/>
        <v>257302</v>
      </c>
      <c r="T202" s="28">
        <f>VLOOKUP(--F202,经验表!$A$4:$B$53,2,0)*VLOOKUP(--E202,经验表!$W$8:$X$17,2,0)</f>
        <v>257302.50000000003</v>
      </c>
      <c r="U202" s="1">
        <f t="shared" si="30"/>
        <v>3265390</v>
      </c>
      <c r="V202" s="1">
        <f t="shared" si="31"/>
        <v>3265390</v>
      </c>
    </row>
    <row r="203" spans="1:22" x14ac:dyDescent="0.35">
      <c r="A203" s="1">
        <v>94700014</v>
      </c>
      <c r="B203" s="3" t="s">
        <v>10</v>
      </c>
      <c r="C203" s="29">
        <f t="shared" si="27"/>
        <v>1</v>
      </c>
      <c r="D203" s="29" t="str">
        <f t="shared" si="24"/>
        <v>4</v>
      </c>
      <c r="E203" s="42" t="str">
        <f t="shared" si="25"/>
        <v>4</v>
      </c>
      <c r="F203" s="1">
        <v>47</v>
      </c>
      <c r="G203" s="28" t="str">
        <f t="shared" si="26"/>
        <v>447</v>
      </c>
      <c r="H203" s="1">
        <v>2</v>
      </c>
      <c r="I203" s="1">
        <v>76524</v>
      </c>
      <c r="L203" s="1">
        <v>445460</v>
      </c>
      <c r="M203" s="1">
        <v>4371024</v>
      </c>
      <c r="N203" s="2">
        <f>INT(VLOOKUP(--D203,'属性表（单）'!$H$7:$I$11,2,0)*VLOOKUP(F203,'属性表（单）'!$B$4:$D$53,3,0))</f>
        <v>62600</v>
      </c>
      <c r="O203" s="34">
        <f t="shared" si="28"/>
        <v>6260</v>
      </c>
      <c r="P203" s="1">
        <f>IF(H203=26,VLOOKUP(G203,'属性表（单核）'!$H$2:$I$251,2,0),IF(H203=59,VLOOKUP(G203,'属性表（单核）'!$C$2:$D$251,2,0),INT(N203/VLOOKUP(H203,'属性表（单）'!$N$4:$O$24,2,0))))</f>
        <v>6260</v>
      </c>
      <c r="S203" s="1">
        <f t="shared" si="29"/>
        <v>272902</v>
      </c>
      <c r="T203" s="28">
        <f>VLOOKUP(--F203,经验表!$A$4:$B$53,2,0)*VLOOKUP(--E203,经验表!$W$8:$X$17,2,0)</f>
        <v>272902.5</v>
      </c>
      <c r="U203" s="1">
        <f t="shared" si="30"/>
        <v>3522692</v>
      </c>
      <c r="V203" s="1">
        <f t="shared" si="31"/>
        <v>3522692</v>
      </c>
    </row>
    <row r="204" spans="1:22" x14ac:dyDescent="0.35">
      <c r="A204" s="1">
        <v>94800014</v>
      </c>
      <c r="B204" s="3" t="s">
        <v>10</v>
      </c>
      <c r="C204" s="29">
        <f t="shared" si="27"/>
        <v>1</v>
      </c>
      <c r="D204" s="29" t="str">
        <f t="shared" si="24"/>
        <v>4</v>
      </c>
      <c r="E204" s="42" t="str">
        <f t="shared" si="25"/>
        <v>4</v>
      </c>
      <c r="F204" s="1">
        <v>48</v>
      </c>
      <c r="G204" s="28" t="str">
        <f t="shared" si="26"/>
        <v>448</v>
      </c>
      <c r="H204" s="1">
        <v>2</v>
      </c>
      <c r="I204" s="1">
        <v>78426</v>
      </c>
      <c r="L204" s="1">
        <v>489086</v>
      </c>
      <c r="M204" s="1">
        <v>4816484</v>
      </c>
      <c r="N204" s="2">
        <f>INT(VLOOKUP(--D204,'属性表（单）'!$H$7:$I$11,2,0)*VLOOKUP(F204,'属性表（单）'!$B$4:$D$53,3,0))</f>
        <v>64800</v>
      </c>
      <c r="O204" s="34">
        <f t="shared" si="28"/>
        <v>6480</v>
      </c>
      <c r="P204" s="1">
        <f>IF(H204=26,VLOOKUP(G204,'属性表（单核）'!$H$2:$I$251,2,0),IF(H204=59,VLOOKUP(G204,'属性表（单核）'!$C$2:$D$251,2,0),INT(N204/VLOOKUP(H204,'属性表（单）'!$N$4:$O$24,2,0))))</f>
        <v>6480</v>
      </c>
      <c r="S204" s="1">
        <f t="shared" si="29"/>
        <v>288502</v>
      </c>
      <c r="T204" s="28">
        <f>VLOOKUP(--F204,经验表!$A$4:$B$53,2,0)*VLOOKUP(--E204,经验表!$W$8:$X$17,2,0)</f>
        <v>288502.5</v>
      </c>
      <c r="U204" s="1">
        <f t="shared" si="30"/>
        <v>3795594</v>
      </c>
      <c r="V204" s="1">
        <f t="shared" si="31"/>
        <v>3795594</v>
      </c>
    </row>
    <row r="205" spans="1:22" x14ac:dyDescent="0.35">
      <c r="A205" s="1">
        <v>94900014</v>
      </c>
      <c r="B205" s="3" t="s">
        <v>10</v>
      </c>
      <c r="C205" s="29">
        <f t="shared" si="27"/>
        <v>1</v>
      </c>
      <c r="D205" s="29" t="str">
        <f t="shared" si="24"/>
        <v>4</v>
      </c>
      <c r="E205" s="42" t="str">
        <f t="shared" si="25"/>
        <v>4</v>
      </c>
      <c r="F205" s="1">
        <v>49</v>
      </c>
      <c r="G205" s="28" t="str">
        <f t="shared" si="26"/>
        <v>449</v>
      </c>
      <c r="H205" s="1">
        <v>2</v>
      </c>
      <c r="I205" s="1">
        <v>80354</v>
      </c>
      <c r="L205" s="1">
        <v>536919</v>
      </c>
      <c r="M205" s="1">
        <v>5305570</v>
      </c>
      <c r="N205" s="2">
        <f>INT(VLOOKUP(--D205,'属性表（单）'!$H$7:$I$11,2,0)*VLOOKUP(F205,'属性表（单）'!$B$4:$D$53,3,0))</f>
        <v>67000</v>
      </c>
      <c r="O205" s="34">
        <f t="shared" si="28"/>
        <v>6700</v>
      </c>
      <c r="P205" s="1">
        <f>IF(H205=26,VLOOKUP(G205,'属性表（单核）'!$H$2:$I$251,2,0),IF(H205=59,VLOOKUP(G205,'属性表（单核）'!$C$2:$D$251,2,0),INT(N205/VLOOKUP(H205,'属性表（单）'!$N$4:$O$24,2,0))))</f>
        <v>6700</v>
      </c>
      <c r="S205" s="1">
        <f t="shared" si="29"/>
        <v>304102</v>
      </c>
      <c r="T205" s="28">
        <f>VLOOKUP(--F205,经验表!$A$4:$B$53,2,0)*VLOOKUP(--E205,经验表!$W$8:$X$17,2,0)</f>
        <v>304102.5</v>
      </c>
      <c r="U205" s="1">
        <f t="shared" si="30"/>
        <v>4084096</v>
      </c>
      <c r="V205" s="1">
        <f t="shared" si="31"/>
        <v>4084096</v>
      </c>
    </row>
    <row r="206" spans="1:22" x14ac:dyDescent="0.35">
      <c r="A206" s="1">
        <v>95000014</v>
      </c>
      <c r="B206" s="3" t="s">
        <v>10</v>
      </c>
      <c r="C206" s="29">
        <f t="shared" si="27"/>
        <v>1</v>
      </c>
      <c r="D206" s="29" t="str">
        <f t="shared" si="24"/>
        <v>4</v>
      </c>
      <c r="E206" s="42" t="str">
        <f t="shared" si="25"/>
        <v>4</v>
      </c>
      <c r="F206" s="1">
        <v>50</v>
      </c>
      <c r="G206" s="28" t="str">
        <f t="shared" si="26"/>
        <v>450</v>
      </c>
      <c r="H206" s="1">
        <v>2</v>
      </c>
      <c r="I206" s="1">
        <v>82314</v>
      </c>
      <c r="L206" s="1">
        <v>99999999</v>
      </c>
      <c r="M206" s="1">
        <v>5842489</v>
      </c>
      <c r="N206" s="2">
        <f>INT(VLOOKUP(--D206,'属性表（单）'!$H$7:$I$11,2,0)*VLOOKUP(F206,'属性表（单）'!$B$4:$D$53,3,0))</f>
        <v>69200</v>
      </c>
      <c r="O206" s="34">
        <f t="shared" si="28"/>
        <v>6920</v>
      </c>
      <c r="P206" s="1">
        <f>IF(H206=26,VLOOKUP(G206,'属性表（单核）'!$H$2:$I$251,2,0),IF(H206=59,VLOOKUP(G206,'属性表（单核）'!$C$2:$D$251,2,0),INT(N206/VLOOKUP(H206,'属性表（单）'!$N$4:$O$24,2,0))))</f>
        <v>6920</v>
      </c>
      <c r="S206" s="1">
        <f t="shared" si="29"/>
        <v>322237</v>
      </c>
      <c r="T206" s="28">
        <f>VLOOKUP(--F206,经验表!$A$4:$B$53,2,0)*VLOOKUP(--E206,经验表!$W$8:$X$17,2,0)</f>
        <v>322237.50000000006</v>
      </c>
      <c r="U206" s="1">
        <f t="shared" si="30"/>
        <v>4388198</v>
      </c>
      <c r="V206" s="1">
        <f t="shared" si="31"/>
        <v>4388198</v>
      </c>
    </row>
    <row r="207" spans="1:22" x14ac:dyDescent="0.35">
      <c r="A207" s="1">
        <v>90100015</v>
      </c>
      <c r="B207" s="3" t="s">
        <v>10</v>
      </c>
      <c r="C207" s="29">
        <f t="shared" si="27"/>
        <v>1</v>
      </c>
      <c r="D207" s="29" t="str">
        <f t="shared" si="24"/>
        <v>5</v>
      </c>
      <c r="E207" s="42" t="str">
        <f t="shared" si="25"/>
        <v>5</v>
      </c>
      <c r="F207" s="1">
        <v>1</v>
      </c>
      <c r="G207" s="28" t="str">
        <f t="shared" si="26"/>
        <v>51</v>
      </c>
      <c r="H207" s="1">
        <v>2</v>
      </c>
      <c r="I207" s="1">
        <v>19202</v>
      </c>
      <c r="L207" s="1">
        <v>2650</v>
      </c>
      <c r="M207" s="1">
        <v>75000</v>
      </c>
      <c r="N207" s="2">
        <f>INT(VLOOKUP(--D207,'属性表（单）'!$H$7:$I$11,2,0)*VLOOKUP(F207,'属性表（单）'!$B$4:$D$53,3,0))</f>
        <v>9600</v>
      </c>
      <c r="O207" s="34">
        <f t="shared" si="28"/>
        <v>960</v>
      </c>
      <c r="P207" s="1">
        <f>IF(H207=26,VLOOKUP(G207,'属性表（单核）'!$H$2:$I$251,2,0),IF(H207=59,VLOOKUP(G207,'属性表（单核）'!$C$2:$D$251,2,0),INT(N207/VLOOKUP(H207,'属性表（单）'!$N$4:$O$24,2,0))))</f>
        <v>960</v>
      </c>
      <c r="S207" s="1">
        <f t="shared" si="29"/>
        <v>1901</v>
      </c>
      <c r="T207" s="28">
        <f>VLOOKUP(--F207,经验表!$A$4:$B$53,2,0)*VLOOKUP(--E207,经验表!$W$8:$X$17,2,0)</f>
        <v>1901.25</v>
      </c>
      <c r="U207" s="1">
        <f t="shared" si="30"/>
        <v>75000</v>
      </c>
      <c r="V207" s="1">
        <f t="shared" si="31"/>
        <v>4710435</v>
      </c>
    </row>
    <row r="208" spans="1:22" x14ac:dyDescent="0.35">
      <c r="A208" s="1">
        <v>90200015</v>
      </c>
      <c r="B208" s="3" t="s">
        <v>10</v>
      </c>
      <c r="C208" s="29">
        <f t="shared" si="27"/>
        <v>1</v>
      </c>
      <c r="D208" s="29" t="str">
        <f t="shared" si="24"/>
        <v>5</v>
      </c>
      <c r="E208" s="42" t="str">
        <f t="shared" si="25"/>
        <v>5</v>
      </c>
      <c r="F208" s="1">
        <v>2</v>
      </c>
      <c r="G208" s="28" t="str">
        <f t="shared" si="26"/>
        <v>52</v>
      </c>
      <c r="H208" s="1">
        <v>2</v>
      </c>
      <c r="I208" s="1">
        <v>20796</v>
      </c>
      <c r="L208" s="1">
        <v>3394</v>
      </c>
      <c r="M208" s="1">
        <v>77650</v>
      </c>
      <c r="N208" s="2">
        <f>INT(VLOOKUP(--D208,'属性表（单）'!$H$7:$I$11,2,0)*VLOOKUP(F208,'属性表（单）'!$B$4:$D$53,3,0))</f>
        <v>10200</v>
      </c>
      <c r="O208" s="34">
        <f t="shared" si="28"/>
        <v>1020</v>
      </c>
      <c r="P208" s="1">
        <f>IF(H208=26,VLOOKUP(G208,'属性表（单核）'!$H$2:$I$251,2,0),IF(H208=59,VLOOKUP(G208,'属性表（单核）'!$C$2:$D$251,2,0),INT(N208/VLOOKUP(H208,'属性表（单）'!$N$4:$O$24,2,0))))</f>
        <v>1020</v>
      </c>
      <c r="S208" s="1">
        <f t="shared" si="29"/>
        <v>2661</v>
      </c>
      <c r="T208" s="28">
        <f>VLOOKUP(--F208,经验表!$A$4:$B$53,2,0)*VLOOKUP(--E208,经验表!$W$8:$X$17,2,0)</f>
        <v>2661.75</v>
      </c>
      <c r="U208" s="1">
        <f t="shared" si="30"/>
        <v>76901</v>
      </c>
      <c r="V208" s="1">
        <f t="shared" si="31"/>
        <v>76901</v>
      </c>
    </row>
    <row r="209" spans="1:22" x14ac:dyDescent="0.35">
      <c r="A209" s="1">
        <v>90300015</v>
      </c>
      <c r="B209" s="3" t="s">
        <v>10</v>
      </c>
      <c r="C209" s="29">
        <f t="shared" si="27"/>
        <v>1</v>
      </c>
      <c r="D209" s="29" t="str">
        <f t="shared" si="24"/>
        <v>5</v>
      </c>
      <c r="E209" s="42" t="str">
        <f t="shared" si="25"/>
        <v>5</v>
      </c>
      <c r="F209" s="1">
        <v>3</v>
      </c>
      <c r="G209" s="28" t="str">
        <f t="shared" si="26"/>
        <v>53</v>
      </c>
      <c r="H209" s="1">
        <v>2</v>
      </c>
      <c r="I209" s="1">
        <v>22406</v>
      </c>
      <c r="L209" s="1">
        <v>4210</v>
      </c>
      <c r="M209" s="1">
        <v>81044</v>
      </c>
      <c r="N209" s="2">
        <f>INT(VLOOKUP(--D209,'属性表（单）'!$H$7:$I$11,2,0)*VLOOKUP(F209,'属性表（单）'!$B$4:$D$53,3,0))</f>
        <v>10800</v>
      </c>
      <c r="O209" s="34">
        <f t="shared" si="28"/>
        <v>1080</v>
      </c>
      <c r="P209" s="1">
        <f>IF(H209=26,VLOOKUP(G209,'属性表（单核）'!$H$2:$I$251,2,0),IF(H209=59,VLOOKUP(G209,'属性表（单核）'!$C$2:$D$251,2,0),INT(N209/VLOOKUP(H209,'属性表（单）'!$N$4:$O$24,2,0))))</f>
        <v>1080</v>
      </c>
      <c r="S209" s="1">
        <f t="shared" si="29"/>
        <v>3422</v>
      </c>
      <c r="T209" s="28">
        <f>VLOOKUP(--F209,经验表!$A$4:$B$53,2,0)*VLOOKUP(--E209,经验表!$W$8:$X$17,2,0)</f>
        <v>3422.25</v>
      </c>
      <c r="U209" s="1">
        <f t="shared" si="30"/>
        <v>79562</v>
      </c>
      <c r="V209" s="1">
        <f t="shared" si="31"/>
        <v>79562</v>
      </c>
    </row>
    <row r="210" spans="1:22" x14ac:dyDescent="0.35">
      <c r="A210" s="1">
        <v>90400015</v>
      </c>
      <c r="B210" s="3" t="s">
        <v>10</v>
      </c>
      <c r="C210" s="29">
        <f t="shared" si="27"/>
        <v>1</v>
      </c>
      <c r="D210" s="29" t="str">
        <f t="shared" si="24"/>
        <v>5</v>
      </c>
      <c r="E210" s="42" t="str">
        <f t="shared" si="25"/>
        <v>5</v>
      </c>
      <c r="F210" s="1">
        <v>4</v>
      </c>
      <c r="G210" s="28" t="str">
        <f t="shared" si="26"/>
        <v>54</v>
      </c>
      <c r="H210" s="1">
        <v>2</v>
      </c>
      <c r="I210" s="1">
        <v>24032</v>
      </c>
      <c r="L210" s="1">
        <v>5105</v>
      </c>
      <c r="M210" s="1">
        <v>85254</v>
      </c>
      <c r="N210" s="2">
        <f>INT(VLOOKUP(--D210,'属性表（单）'!$H$7:$I$11,2,0)*VLOOKUP(F210,'属性表（单）'!$B$4:$D$53,3,0))</f>
        <v>11400</v>
      </c>
      <c r="O210" s="34">
        <f t="shared" si="28"/>
        <v>1140</v>
      </c>
      <c r="P210" s="1">
        <f>IF(H210=26,VLOOKUP(G210,'属性表（单核）'!$H$2:$I$251,2,0),IF(H210=59,VLOOKUP(G210,'属性表（单核）'!$C$2:$D$251,2,0),INT(N210/VLOOKUP(H210,'属性表（单）'!$N$4:$O$24,2,0))))</f>
        <v>1140</v>
      </c>
      <c r="S210" s="1">
        <f t="shared" si="29"/>
        <v>4182</v>
      </c>
      <c r="T210" s="28">
        <f>VLOOKUP(--F210,经验表!$A$4:$B$53,2,0)*VLOOKUP(--E210,经验表!$W$8:$X$17,2,0)</f>
        <v>4182.75</v>
      </c>
      <c r="U210" s="1">
        <f t="shared" si="30"/>
        <v>82984</v>
      </c>
      <c r="V210" s="1">
        <f t="shared" si="31"/>
        <v>82984</v>
      </c>
    </row>
    <row r="211" spans="1:22" x14ac:dyDescent="0.35">
      <c r="A211" s="1">
        <v>90500015</v>
      </c>
      <c r="B211" s="3" t="s">
        <v>10</v>
      </c>
      <c r="C211" s="29">
        <f t="shared" si="27"/>
        <v>1</v>
      </c>
      <c r="D211" s="29" t="str">
        <f t="shared" si="24"/>
        <v>5</v>
      </c>
      <c r="E211" s="42" t="str">
        <f t="shared" si="25"/>
        <v>5</v>
      </c>
      <c r="F211" s="1">
        <v>5</v>
      </c>
      <c r="G211" s="28" t="str">
        <f t="shared" si="26"/>
        <v>55</v>
      </c>
      <c r="H211" s="1">
        <v>2</v>
      </c>
      <c r="I211" s="1">
        <v>25674</v>
      </c>
      <c r="L211" s="1">
        <v>6087</v>
      </c>
      <c r="M211" s="1">
        <v>90359</v>
      </c>
      <c r="N211" s="2">
        <f>INT(VLOOKUP(--D211,'属性表（单）'!$H$7:$I$11,2,0)*VLOOKUP(F211,'属性表（单）'!$B$4:$D$53,3,0))</f>
        <v>12000</v>
      </c>
      <c r="O211" s="34">
        <f t="shared" si="28"/>
        <v>1200</v>
      </c>
      <c r="P211" s="1">
        <f>IF(H211=26,VLOOKUP(G211,'属性表（单核）'!$H$2:$I$251,2,0),IF(H211=59,VLOOKUP(G211,'属性表（单核）'!$C$2:$D$251,2,0),INT(N211/VLOOKUP(H211,'属性表（单）'!$N$4:$O$24,2,0))))</f>
        <v>1200</v>
      </c>
      <c r="S211" s="1">
        <f t="shared" si="29"/>
        <v>4943</v>
      </c>
      <c r="T211" s="28">
        <f>VLOOKUP(--F211,经验表!$A$4:$B$53,2,0)*VLOOKUP(--E211,经验表!$W$8:$X$17,2,0)</f>
        <v>4943.25</v>
      </c>
      <c r="U211" s="1">
        <f t="shared" si="30"/>
        <v>87166</v>
      </c>
      <c r="V211" s="1">
        <f t="shared" si="31"/>
        <v>87166</v>
      </c>
    </row>
    <row r="212" spans="1:22" x14ac:dyDescent="0.35">
      <c r="A212" s="1">
        <v>90600015</v>
      </c>
      <c r="B212" s="3" t="s">
        <v>10</v>
      </c>
      <c r="C212" s="29">
        <f t="shared" si="27"/>
        <v>1</v>
      </c>
      <c r="D212" s="29" t="str">
        <f t="shared" si="24"/>
        <v>5</v>
      </c>
      <c r="E212" s="42" t="str">
        <f t="shared" si="25"/>
        <v>5</v>
      </c>
      <c r="F212" s="1">
        <v>6</v>
      </c>
      <c r="G212" s="28" t="str">
        <f t="shared" si="26"/>
        <v>56</v>
      </c>
      <c r="H212" s="1">
        <v>2</v>
      </c>
      <c r="I212" s="1">
        <v>27334</v>
      </c>
      <c r="L212" s="1">
        <v>7163</v>
      </c>
      <c r="M212" s="1">
        <v>96446</v>
      </c>
      <c r="N212" s="2">
        <f>INT(VLOOKUP(--D212,'属性表（单）'!$H$7:$I$11,2,0)*VLOOKUP(F212,'属性表（单）'!$B$4:$D$53,3,0))</f>
        <v>12600</v>
      </c>
      <c r="O212" s="34">
        <f t="shared" si="28"/>
        <v>1260</v>
      </c>
      <c r="P212" s="1">
        <f>IF(H212=26,VLOOKUP(G212,'属性表（单核）'!$H$2:$I$251,2,0),IF(H212=59,VLOOKUP(G212,'属性表（单核）'!$C$2:$D$251,2,0),INT(N212/VLOOKUP(H212,'属性表（单）'!$N$4:$O$24,2,0))))</f>
        <v>1260</v>
      </c>
      <c r="S212" s="1">
        <f t="shared" si="29"/>
        <v>6210</v>
      </c>
      <c r="T212" s="28">
        <f>VLOOKUP(--F212,经验表!$A$4:$B$53,2,0)*VLOOKUP(--E212,经验表!$W$8:$X$17,2,0)</f>
        <v>6210.75</v>
      </c>
      <c r="U212" s="1">
        <f t="shared" si="30"/>
        <v>92109</v>
      </c>
      <c r="V212" s="1">
        <f t="shared" si="31"/>
        <v>92109</v>
      </c>
    </row>
    <row r="213" spans="1:22" x14ac:dyDescent="0.35">
      <c r="A213" s="1">
        <v>90700015</v>
      </c>
      <c r="B213" s="3" t="s">
        <v>10</v>
      </c>
      <c r="C213" s="29">
        <f t="shared" si="27"/>
        <v>1</v>
      </c>
      <c r="D213" s="29" t="str">
        <f t="shared" si="24"/>
        <v>5</v>
      </c>
      <c r="E213" s="42" t="str">
        <f t="shared" si="25"/>
        <v>5</v>
      </c>
      <c r="F213" s="1">
        <v>7</v>
      </c>
      <c r="G213" s="28" t="str">
        <f t="shared" si="26"/>
        <v>57</v>
      </c>
      <c r="H213" s="1">
        <v>2</v>
      </c>
      <c r="I213" s="1">
        <v>29008</v>
      </c>
      <c r="L213" s="1">
        <v>8342</v>
      </c>
      <c r="M213" s="1">
        <v>103609</v>
      </c>
      <c r="N213" s="2">
        <f>INT(VLOOKUP(--D213,'属性表（单）'!$H$7:$I$11,2,0)*VLOOKUP(F213,'属性表（单）'!$B$4:$D$53,3,0))</f>
        <v>13500</v>
      </c>
      <c r="O213" s="34">
        <f t="shared" si="28"/>
        <v>1350</v>
      </c>
      <c r="P213" s="1">
        <f>IF(H213=26,VLOOKUP(G213,'属性表（单核）'!$H$2:$I$251,2,0),IF(H213=59,VLOOKUP(G213,'属性表（单核）'!$C$2:$D$251,2,0),INT(N213/VLOOKUP(H213,'属性表（单）'!$N$4:$O$24,2,0))))</f>
        <v>1350</v>
      </c>
      <c r="S213" s="1">
        <f t="shared" si="29"/>
        <v>7478</v>
      </c>
      <c r="T213" s="28">
        <f>VLOOKUP(--F213,经验表!$A$4:$B$53,2,0)*VLOOKUP(--E213,经验表!$W$8:$X$17,2,0)</f>
        <v>7478.25</v>
      </c>
      <c r="U213" s="1">
        <f t="shared" si="30"/>
        <v>98319</v>
      </c>
      <c r="V213" s="1">
        <f t="shared" si="31"/>
        <v>98319</v>
      </c>
    </row>
    <row r="214" spans="1:22" x14ac:dyDescent="0.35">
      <c r="A214" s="1">
        <v>90800015</v>
      </c>
      <c r="B214" s="3" t="s">
        <v>10</v>
      </c>
      <c r="C214" s="29">
        <f t="shared" si="27"/>
        <v>1</v>
      </c>
      <c r="D214" s="29" t="str">
        <f t="shared" si="24"/>
        <v>5</v>
      </c>
      <c r="E214" s="42" t="str">
        <f t="shared" si="25"/>
        <v>5</v>
      </c>
      <c r="F214" s="1">
        <v>8</v>
      </c>
      <c r="G214" s="28" t="str">
        <f t="shared" si="26"/>
        <v>58</v>
      </c>
      <c r="H214" s="1">
        <v>2</v>
      </c>
      <c r="I214" s="1">
        <v>30700</v>
      </c>
      <c r="L214" s="1">
        <v>9634</v>
      </c>
      <c r="M214" s="1">
        <v>111951</v>
      </c>
      <c r="N214" s="2">
        <f>INT(VLOOKUP(--D214,'属性表（单）'!$H$7:$I$11,2,0)*VLOOKUP(F214,'属性表（单）'!$B$4:$D$53,3,0))</f>
        <v>14400</v>
      </c>
      <c r="O214" s="34">
        <f t="shared" si="28"/>
        <v>1440</v>
      </c>
      <c r="P214" s="1">
        <f>IF(H214=26,VLOOKUP(G214,'属性表（单核）'!$H$2:$I$251,2,0),IF(H214=59,VLOOKUP(G214,'属性表（单核）'!$C$2:$D$251,2,0),INT(N214/VLOOKUP(H214,'属性表（单）'!$N$4:$O$24,2,0))))</f>
        <v>1440</v>
      </c>
      <c r="S214" s="1">
        <f t="shared" si="29"/>
        <v>8745</v>
      </c>
      <c r="T214" s="28">
        <f>VLOOKUP(--F214,经验表!$A$4:$B$53,2,0)*VLOOKUP(--E214,经验表!$W$8:$X$17,2,0)</f>
        <v>8745.75</v>
      </c>
      <c r="U214" s="1">
        <f t="shared" si="30"/>
        <v>105797</v>
      </c>
      <c r="V214" s="1">
        <f t="shared" si="31"/>
        <v>105797</v>
      </c>
    </row>
    <row r="215" spans="1:22" x14ac:dyDescent="0.35">
      <c r="A215" s="1">
        <v>90900015</v>
      </c>
      <c r="B215" s="3" t="s">
        <v>10</v>
      </c>
      <c r="C215" s="29">
        <f t="shared" si="27"/>
        <v>1</v>
      </c>
      <c r="D215" s="29" t="str">
        <f t="shared" si="24"/>
        <v>5</v>
      </c>
      <c r="E215" s="42" t="str">
        <f t="shared" si="25"/>
        <v>5</v>
      </c>
      <c r="F215" s="1">
        <v>9</v>
      </c>
      <c r="G215" s="28" t="str">
        <f t="shared" si="26"/>
        <v>59</v>
      </c>
      <c r="H215" s="1">
        <v>2</v>
      </c>
      <c r="I215" s="1">
        <v>32410</v>
      </c>
      <c r="L215" s="1">
        <v>11048</v>
      </c>
      <c r="M215" s="1">
        <v>121585</v>
      </c>
      <c r="N215" s="2">
        <f>INT(VLOOKUP(--D215,'属性表（单）'!$H$7:$I$11,2,0)*VLOOKUP(F215,'属性表（单）'!$B$4:$D$53,3,0))</f>
        <v>15300</v>
      </c>
      <c r="O215" s="34">
        <f t="shared" si="28"/>
        <v>1530</v>
      </c>
      <c r="P215" s="1">
        <f>IF(H215=26,VLOOKUP(G215,'属性表（单核）'!$H$2:$I$251,2,0),IF(H215=59,VLOOKUP(G215,'属性表（单核）'!$C$2:$D$251,2,0),INT(N215/VLOOKUP(H215,'属性表（单）'!$N$4:$O$24,2,0))))</f>
        <v>1530</v>
      </c>
      <c r="S215" s="1">
        <f t="shared" si="29"/>
        <v>10013</v>
      </c>
      <c r="T215" s="28">
        <f>VLOOKUP(--F215,经验表!$A$4:$B$53,2,0)*VLOOKUP(--E215,经验表!$W$8:$X$17,2,0)</f>
        <v>10013.25</v>
      </c>
      <c r="U215" s="1">
        <f t="shared" si="30"/>
        <v>114542</v>
      </c>
      <c r="V215" s="1">
        <f t="shared" si="31"/>
        <v>114542</v>
      </c>
    </row>
    <row r="216" spans="1:22" x14ac:dyDescent="0.35">
      <c r="A216" s="1">
        <v>91000015</v>
      </c>
      <c r="B216" s="3" t="s">
        <v>10</v>
      </c>
      <c r="C216" s="29">
        <f t="shared" si="27"/>
        <v>1</v>
      </c>
      <c r="D216" s="29" t="str">
        <f t="shared" si="24"/>
        <v>5</v>
      </c>
      <c r="E216" s="42" t="str">
        <f t="shared" si="25"/>
        <v>5</v>
      </c>
      <c r="F216" s="1">
        <v>10</v>
      </c>
      <c r="G216" s="28" t="str">
        <f t="shared" si="26"/>
        <v>510</v>
      </c>
      <c r="H216" s="1">
        <v>2</v>
      </c>
      <c r="I216" s="1">
        <v>34136</v>
      </c>
      <c r="L216" s="1">
        <v>12596</v>
      </c>
      <c r="M216" s="1">
        <v>132633</v>
      </c>
      <c r="N216" s="2">
        <f>INT(VLOOKUP(--D216,'属性表（单）'!$H$7:$I$11,2,0)*VLOOKUP(F216,'属性表（单）'!$B$4:$D$53,3,0))</f>
        <v>16200</v>
      </c>
      <c r="O216" s="34">
        <f t="shared" si="28"/>
        <v>1620</v>
      </c>
      <c r="P216" s="1">
        <f>IF(H216=26,VLOOKUP(G216,'属性表（单核）'!$H$2:$I$251,2,0),IF(H216=59,VLOOKUP(G216,'属性表（单核）'!$C$2:$D$251,2,0),INT(N216/VLOOKUP(H216,'属性表（单）'!$N$4:$O$24,2,0))))</f>
        <v>1620</v>
      </c>
      <c r="S216" s="1">
        <f t="shared" si="29"/>
        <v>12041</v>
      </c>
      <c r="T216" s="28">
        <f>VLOOKUP(--F216,经验表!$A$4:$B$53,2,0)*VLOOKUP(--E216,经验表!$W$8:$X$17,2,0)</f>
        <v>12041.25</v>
      </c>
      <c r="U216" s="1">
        <f t="shared" si="30"/>
        <v>124555</v>
      </c>
      <c r="V216" s="1">
        <f t="shared" si="31"/>
        <v>124555</v>
      </c>
    </row>
    <row r="217" spans="1:22" x14ac:dyDescent="0.35">
      <c r="A217" s="1">
        <v>91100015</v>
      </c>
      <c r="B217" s="3" t="s">
        <v>10</v>
      </c>
      <c r="C217" s="29">
        <f t="shared" si="27"/>
        <v>1</v>
      </c>
      <c r="D217" s="29" t="str">
        <f t="shared" si="24"/>
        <v>5</v>
      </c>
      <c r="E217" s="42" t="str">
        <f t="shared" si="25"/>
        <v>5</v>
      </c>
      <c r="F217" s="1">
        <v>11</v>
      </c>
      <c r="G217" s="28" t="str">
        <f t="shared" si="26"/>
        <v>511</v>
      </c>
      <c r="H217" s="1">
        <v>2</v>
      </c>
      <c r="I217" s="1">
        <v>35878</v>
      </c>
      <c r="L217" s="1">
        <v>14290</v>
      </c>
      <c r="M217" s="1">
        <v>145229</v>
      </c>
      <c r="N217" s="2">
        <f>INT(VLOOKUP(--D217,'属性表（单）'!$H$7:$I$11,2,0)*VLOOKUP(F217,'属性表（单）'!$B$4:$D$53,3,0))</f>
        <v>17100</v>
      </c>
      <c r="O217" s="34">
        <f t="shared" si="28"/>
        <v>1710</v>
      </c>
      <c r="P217" s="1">
        <f>IF(H217=26,VLOOKUP(G217,'属性表（单核）'!$H$2:$I$251,2,0),IF(H217=59,VLOOKUP(G217,'属性表（单核）'!$C$2:$D$251,2,0),INT(N217/VLOOKUP(H217,'属性表（单）'!$N$4:$O$24,2,0))))</f>
        <v>1710</v>
      </c>
      <c r="S217" s="1">
        <f t="shared" si="29"/>
        <v>14069</v>
      </c>
      <c r="T217" s="28">
        <f>VLOOKUP(--F217,经验表!$A$4:$B$53,2,0)*VLOOKUP(--E217,经验表!$W$8:$X$17,2,0)</f>
        <v>14069.25</v>
      </c>
      <c r="U217" s="1">
        <f t="shared" si="30"/>
        <v>136596</v>
      </c>
      <c r="V217" s="1">
        <f t="shared" si="31"/>
        <v>136596</v>
      </c>
    </row>
    <row r="218" spans="1:22" x14ac:dyDescent="0.35">
      <c r="A218" s="1">
        <v>91200015</v>
      </c>
      <c r="B218" s="3" t="s">
        <v>10</v>
      </c>
      <c r="C218" s="29">
        <f t="shared" si="27"/>
        <v>1</v>
      </c>
      <c r="D218" s="29" t="str">
        <f t="shared" si="24"/>
        <v>5</v>
      </c>
      <c r="E218" s="42" t="str">
        <f t="shared" si="25"/>
        <v>5</v>
      </c>
      <c r="F218" s="1">
        <v>12</v>
      </c>
      <c r="G218" s="28" t="str">
        <f t="shared" si="26"/>
        <v>512</v>
      </c>
      <c r="H218" s="1">
        <v>2</v>
      </c>
      <c r="I218" s="1">
        <v>37638</v>
      </c>
      <c r="L218" s="1">
        <v>16143</v>
      </c>
      <c r="M218" s="1">
        <v>159519</v>
      </c>
      <c r="N218" s="2">
        <f>INT(VLOOKUP(--D218,'属性表（单）'!$H$7:$I$11,2,0)*VLOOKUP(F218,'属性表（单）'!$B$4:$D$53,3,0))</f>
        <v>18300</v>
      </c>
      <c r="O218" s="34">
        <f t="shared" si="28"/>
        <v>1830</v>
      </c>
      <c r="P218" s="1">
        <f>IF(H218=26,VLOOKUP(G218,'属性表（单核）'!$H$2:$I$251,2,0),IF(H218=59,VLOOKUP(G218,'属性表（单核）'!$C$2:$D$251,2,0),INT(N218/VLOOKUP(H218,'属性表（单）'!$N$4:$O$24,2,0))))</f>
        <v>1830</v>
      </c>
      <c r="S218" s="1">
        <f t="shared" si="29"/>
        <v>16097</v>
      </c>
      <c r="T218" s="28">
        <f>VLOOKUP(--F218,经验表!$A$4:$B$53,2,0)*VLOOKUP(--E218,经验表!$W$8:$X$17,2,0)</f>
        <v>16097.25</v>
      </c>
      <c r="U218" s="1">
        <f t="shared" si="30"/>
        <v>150665</v>
      </c>
      <c r="V218" s="1">
        <f t="shared" si="31"/>
        <v>150665</v>
      </c>
    </row>
    <row r="219" spans="1:22" x14ac:dyDescent="0.35">
      <c r="A219" s="1">
        <v>91300015</v>
      </c>
      <c r="B219" s="3" t="s">
        <v>10</v>
      </c>
      <c r="C219" s="29">
        <f t="shared" si="27"/>
        <v>1</v>
      </c>
      <c r="D219" s="29" t="str">
        <f t="shared" si="24"/>
        <v>5</v>
      </c>
      <c r="E219" s="42" t="str">
        <f t="shared" si="25"/>
        <v>5</v>
      </c>
      <c r="F219" s="1">
        <v>13</v>
      </c>
      <c r="G219" s="28" t="str">
        <f t="shared" si="26"/>
        <v>513</v>
      </c>
      <c r="H219" s="1">
        <v>2</v>
      </c>
      <c r="I219" s="1">
        <v>39418</v>
      </c>
      <c r="L219" s="1">
        <v>18170</v>
      </c>
      <c r="M219" s="1">
        <v>175662</v>
      </c>
      <c r="N219" s="2">
        <f>INT(VLOOKUP(--D219,'属性表（单）'!$H$7:$I$11,2,0)*VLOOKUP(F219,'属性表（单）'!$B$4:$D$53,3,0))</f>
        <v>19500</v>
      </c>
      <c r="O219" s="34">
        <f t="shared" si="28"/>
        <v>1950</v>
      </c>
      <c r="P219" s="1">
        <f>IF(H219=26,VLOOKUP(G219,'属性表（单核）'!$H$2:$I$251,2,0),IF(H219=59,VLOOKUP(G219,'属性表（单核）'!$C$2:$D$251,2,0),INT(N219/VLOOKUP(H219,'属性表（单）'!$N$4:$O$24,2,0))))</f>
        <v>1950</v>
      </c>
      <c r="S219" s="1">
        <f t="shared" si="29"/>
        <v>18125</v>
      </c>
      <c r="T219" s="28">
        <f>VLOOKUP(--F219,经验表!$A$4:$B$53,2,0)*VLOOKUP(--E219,经验表!$W$8:$X$17,2,0)</f>
        <v>18125.25</v>
      </c>
      <c r="U219" s="1">
        <f t="shared" si="30"/>
        <v>166762</v>
      </c>
      <c r="V219" s="1">
        <f t="shared" si="31"/>
        <v>166762</v>
      </c>
    </row>
    <row r="220" spans="1:22" x14ac:dyDescent="0.35">
      <c r="A220" s="1">
        <v>91400015</v>
      </c>
      <c r="B220" s="3" t="s">
        <v>10</v>
      </c>
      <c r="C220" s="29">
        <f t="shared" si="27"/>
        <v>1</v>
      </c>
      <c r="D220" s="29" t="str">
        <f t="shared" si="24"/>
        <v>5</v>
      </c>
      <c r="E220" s="42" t="str">
        <f t="shared" si="25"/>
        <v>5</v>
      </c>
      <c r="F220" s="1">
        <v>14</v>
      </c>
      <c r="G220" s="28" t="str">
        <f t="shared" si="26"/>
        <v>514</v>
      </c>
      <c r="H220" s="1">
        <v>2</v>
      </c>
      <c r="I220" s="1">
        <v>41214</v>
      </c>
      <c r="L220" s="1">
        <v>20387</v>
      </c>
      <c r="M220" s="1">
        <v>193832</v>
      </c>
      <c r="N220" s="2">
        <f>INT(VLOOKUP(--D220,'属性表（单）'!$H$7:$I$11,2,0)*VLOOKUP(F220,'属性表（单）'!$B$4:$D$53,3,0))</f>
        <v>20700</v>
      </c>
      <c r="O220" s="34">
        <f t="shared" si="28"/>
        <v>2070</v>
      </c>
      <c r="P220" s="1">
        <f>IF(H220=26,VLOOKUP(G220,'属性表（单核）'!$H$2:$I$251,2,0),IF(H220=59,VLOOKUP(G220,'属性表（单核）'!$C$2:$D$251,2,0),INT(N220/VLOOKUP(H220,'属性表（单）'!$N$4:$O$24,2,0))))</f>
        <v>2070</v>
      </c>
      <c r="S220" s="1">
        <f t="shared" si="29"/>
        <v>21167</v>
      </c>
      <c r="T220" s="28">
        <f>VLOOKUP(--F220,经验表!$A$4:$B$53,2,0)*VLOOKUP(--E220,经验表!$W$8:$X$17,2,0)</f>
        <v>21167.25</v>
      </c>
      <c r="U220" s="1">
        <f t="shared" si="30"/>
        <v>184887</v>
      </c>
      <c r="V220" s="1">
        <f t="shared" si="31"/>
        <v>184887</v>
      </c>
    </row>
    <row r="221" spans="1:22" x14ac:dyDescent="0.35">
      <c r="A221" s="1">
        <v>91500015</v>
      </c>
      <c r="B221" s="3" t="s">
        <v>10</v>
      </c>
      <c r="C221" s="29">
        <f t="shared" si="27"/>
        <v>1</v>
      </c>
      <c r="D221" s="29" t="str">
        <f t="shared" si="24"/>
        <v>5</v>
      </c>
      <c r="E221" s="42" t="str">
        <f t="shared" si="25"/>
        <v>5</v>
      </c>
      <c r="F221" s="1">
        <v>15</v>
      </c>
      <c r="G221" s="28" t="str">
        <f t="shared" si="26"/>
        <v>515</v>
      </c>
      <c r="H221" s="1">
        <v>2</v>
      </c>
      <c r="I221" s="1">
        <v>43028</v>
      </c>
      <c r="L221" s="1">
        <v>22811</v>
      </c>
      <c r="M221" s="1">
        <v>214219</v>
      </c>
      <c r="N221" s="2">
        <f>INT(VLOOKUP(--D221,'属性表（单）'!$H$7:$I$11,2,0)*VLOOKUP(F221,'属性表（单）'!$B$4:$D$53,3,0))</f>
        <v>21900</v>
      </c>
      <c r="O221" s="34">
        <f t="shared" si="28"/>
        <v>2190</v>
      </c>
      <c r="P221" s="1">
        <f>IF(H221=26,VLOOKUP(G221,'属性表（单核）'!$H$2:$I$251,2,0),IF(H221=59,VLOOKUP(G221,'属性表（单核）'!$C$2:$D$251,2,0),INT(N221/VLOOKUP(H221,'属性表（单）'!$N$4:$O$24,2,0))))</f>
        <v>2190</v>
      </c>
      <c r="S221" s="1">
        <f t="shared" si="29"/>
        <v>24209</v>
      </c>
      <c r="T221" s="28">
        <f>VLOOKUP(--F221,经验表!$A$4:$B$53,2,0)*VLOOKUP(--E221,经验表!$W$8:$X$17,2,0)</f>
        <v>24209.25</v>
      </c>
      <c r="U221" s="1">
        <f t="shared" si="30"/>
        <v>206054</v>
      </c>
      <c r="V221" s="1">
        <f t="shared" si="31"/>
        <v>206054</v>
      </c>
    </row>
    <row r="222" spans="1:22" x14ac:dyDescent="0.35">
      <c r="A222" s="1">
        <v>91600015</v>
      </c>
      <c r="B222" s="3" t="s">
        <v>10</v>
      </c>
      <c r="C222" s="29">
        <f t="shared" si="27"/>
        <v>1</v>
      </c>
      <c r="D222" s="29" t="str">
        <f t="shared" si="24"/>
        <v>5</v>
      </c>
      <c r="E222" s="42" t="str">
        <f t="shared" si="25"/>
        <v>5</v>
      </c>
      <c r="F222" s="1">
        <v>16</v>
      </c>
      <c r="G222" s="28" t="str">
        <f t="shared" si="26"/>
        <v>516</v>
      </c>
      <c r="H222" s="1">
        <v>2</v>
      </c>
      <c r="I222" s="1">
        <v>44860</v>
      </c>
      <c r="L222" s="1">
        <v>25460</v>
      </c>
      <c r="M222" s="1">
        <v>237030</v>
      </c>
      <c r="N222" s="2">
        <f>INT(VLOOKUP(--D222,'属性表（单）'!$H$7:$I$11,2,0)*VLOOKUP(F222,'属性表（单）'!$B$4:$D$53,3,0))</f>
        <v>23100</v>
      </c>
      <c r="O222" s="34">
        <f t="shared" si="28"/>
        <v>2310</v>
      </c>
      <c r="P222" s="1">
        <f>IF(H222=26,VLOOKUP(G222,'属性表（单核）'!$H$2:$I$251,2,0),IF(H222=59,VLOOKUP(G222,'属性表（单核）'!$C$2:$D$251,2,0),INT(N222/VLOOKUP(H222,'属性表（单）'!$N$4:$O$24,2,0))))</f>
        <v>2310</v>
      </c>
      <c r="S222" s="1">
        <f t="shared" si="29"/>
        <v>27251</v>
      </c>
      <c r="T222" s="28">
        <f>VLOOKUP(--F222,经验表!$A$4:$B$53,2,0)*VLOOKUP(--E222,经验表!$W$8:$X$17,2,0)</f>
        <v>27251.25</v>
      </c>
      <c r="U222" s="1">
        <f t="shared" si="30"/>
        <v>230263</v>
      </c>
      <c r="V222" s="1">
        <f t="shared" si="31"/>
        <v>230263</v>
      </c>
    </row>
    <row r="223" spans="1:22" x14ac:dyDescent="0.35">
      <c r="A223" s="1">
        <v>91700015</v>
      </c>
      <c r="B223" s="3" t="s">
        <v>10</v>
      </c>
      <c r="C223" s="29">
        <f t="shared" si="27"/>
        <v>1</v>
      </c>
      <c r="D223" s="29" t="str">
        <f t="shared" si="24"/>
        <v>5</v>
      </c>
      <c r="E223" s="42" t="str">
        <f t="shared" si="25"/>
        <v>5</v>
      </c>
      <c r="F223" s="1">
        <v>17</v>
      </c>
      <c r="G223" s="28" t="str">
        <f t="shared" si="26"/>
        <v>517</v>
      </c>
      <c r="H223" s="1">
        <v>2</v>
      </c>
      <c r="I223" s="1">
        <v>46710</v>
      </c>
      <c r="L223" s="1">
        <v>28356</v>
      </c>
      <c r="M223" s="1">
        <v>262490</v>
      </c>
      <c r="N223" s="2">
        <f>INT(VLOOKUP(--D223,'属性表（单）'!$H$7:$I$11,2,0)*VLOOKUP(F223,'属性表（单）'!$B$4:$D$53,3,0))</f>
        <v>24600</v>
      </c>
      <c r="O223" s="34">
        <f t="shared" si="28"/>
        <v>2460</v>
      </c>
      <c r="P223" s="1">
        <f>IF(H223=26,VLOOKUP(G223,'属性表（单核）'!$H$2:$I$251,2,0),IF(H223=59,VLOOKUP(G223,'属性表（单核）'!$C$2:$D$251,2,0),INT(N223/VLOOKUP(H223,'属性表（单）'!$N$4:$O$24,2,0))))</f>
        <v>2460</v>
      </c>
      <c r="S223" s="1">
        <f t="shared" si="29"/>
        <v>30293</v>
      </c>
      <c r="T223" s="28">
        <f>VLOOKUP(--F223,经验表!$A$4:$B$53,2,0)*VLOOKUP(--E223,经验表!$W$8:$X$17,2,0)</f>
        <v>30293.25</v>
      </c>
      <c r="U223" s="1">
        <f t="shared" si="30"/>
        <v>257514</v>
      </c>
      <c r="V223" s="1">
        <f t="shared" si="31"/>
        <v>257514</v>
      </c>
    </row>
    <row r="224" spans="1:22" x14ac:dyDescent="0.35">
      <c r="A224" s="1">
        <v>91800015</v>
      </c>
      <c r="B224" s="3" t="s">
        <v>10</v>
      </c>
      <c r="C224" s="29">
        <f t="shared" si="27"/>
        <v>1</v>
      </c>
      <c r="D224" s="29" t="str">
        <f t="shared" si="24"/>
        <v>5</v>
      </c>
      <c r="E224" s="42" t="str">
        <f t="shared" si="25"/>
        <v>5</v>
      </c>
      <c r="F224" s="1">
        <v>18</v>
      </c>
      <c r="G224" s="28" t="str">
        <f t="shared" si="26"/>
        <v>518</v>
      </c>
      <c r="H224" s="1">
        <v>2</v>
      </c>
      <c r="I224" s="1">
        <v>48578</v>
      </c>
      <c r="L224" s="1">
        <v>31521</v>
      </c>
      <c r="M224" s="1">
        <v>290846</v>
      </c>
      <c r="N224" s="2">
        <f>INT(VLOOKUP(--D224,'属性表（单）'!$H$7:$I$11,2,0)*VLOOKUP(F224,'属性表（单）'!$B$4:$D$53,3,0))</f>
        <v>26100</v>
      </c>
      <c r="O224" s="34">
        <f t="shared" si="28"/>
        <v>2610</v>
      </c>
      <c r="P224" s="1">
        <f>IF(H224=26,VLOOKUP(G224,'属性表（单核）'!$H$2:$I$251,2,0),IF(H224=59,VLOOKUP(G224,'属性表（单核）'!$C$2:$D$251,2,0),INT(N224/VLOOKUP(H224,'属性表（单）'!$N$4:$O$24,2,0))))</f>
        <v>2610</v>
      </c>
      <c r="S224" s="1">
        <f t="shared" si="29"/>
        <v>34602</v>
      </c>
      <c r="T224" s="28">
        <f>VLOOKUP(--F224,经验表!$A$4:$B$53,2,0)*VLOOKUP(--E224,经验表!$W$8:$X$17,2,0)</f>
        <v>34602.75</v>
      </c>
      <c r="U224" s="1">
        <f t="shared" si="30"/>
        <v>287807</v>
      </c>
      <c r="V224" s="1">
        <f t="shared" si="31"/>
        <v>287807</v>
      </c>
    </row>
    <row r="225" spans="1:22" x14ac:dyDescent="0.35">
      <c r="A225" s="1">
        <v>91900015</v>
      </c>
      <c r="B225" s="3" t="s">
        <v>10</v>
      </c>
      <c r="C225" s="29">
        <f t="shared" si="27"/>
        <v>1</v>
      </c>
      <c r="D225" s="29" t="str">
        <f t="shared" si="24"/>
        <v>5</v>
      </c>
      <c r="E225" s="42" t="str">
        <f t="shared" si="25"/>
        <v>5</v>
      </c>
      <c r="F225" s="1">
        <v>19</v>
      </c>
      <c r="G225" s="28" t="str">
        <f t="shared" si="26"/>
        <v>519</v>
      </c>
      <c r="H225" s="1">
        <v>2</v>
      </c>
      <c r="I225" s="1">
        <v>50466</v>
      </c>
      <c r="L225" s="1">
        <v>34978</v>
      </c>
      <c r="M225" s="1">
        <v>322367</v>
      </c>
      <c r="N225" s="2">
        <f>INT(VLOOKUP(--D225,'属性表（单）'!$H$7:$I$11,2,0)*VLOOKUP(F225,'属性表（单）'!$B$4:$D$53,3,0))</f>
        <v>27600</v>
      </c>
      <c r="O225" s="34">
        <f t="shared" si="28"/>
        <v>2760</v>
      </c>
      <c r="P225" s="1">
        <f>IF(H225=26,VLOOKUP(G225,'属性表（单核）'!$H$2:$I$251,2,0),IF(H225=59,VLOOKUP(G225,'属性表（单核）'!$C$2:$D$251,2,0),INT(N225/VLOOKUP(H225,'属性表（单）'!$N$4:$O$24,2,0))))</f>
        <v>2760</v>
      </c>
      <c r="S225" s="1">
        <f t="shared" si="29"/>
        <v>38912</v>
      </c>
      <c r="T225" s="28">
        <f>VLOOKUP(--F225,经验表!$A$4:$B$53,2,0)*VLOOKUP(--E225,经验表!$W$8:$X$17,2,0)</f>
        <v>38912.25</v>
      </c>
      <c r="U225" s="1">
        <f t="shared" si="30"/>
        <v>322409</v>
      </c>
      <c r="V225" s="1">
        <f t="shared" si="31"/>
        <v>322409</v>
      </c>
    </row>
    <row r="226" spans="1:22" x14ac:dyDescent="0.35">
      <c r="A226" s="1">
        <v>92000015</v>
      </c>
      <c r="B226" s="3" t="s">
        <v>10</v>
      </c>
      <c r="C226" s="29">
        <f t="shared" si="27"/>
        <v>1</v>
      </c>
      <c r="D226" s="29" t="str">
        <f t="shared" si="24"/>
        <v>5</v>
      </c>
      <c r="E226" s="42" t="str">
        <f t="shared" si="25"/>
        <v>5</v>
      </c>
      <c r="F226" s="1">
        <v>20</v>
      </c>
      <c r="G226" s="28" t="str">
        <f t="shared" si="26"/>
        <v>520</v>
      </c>
      <c r="H226" s="1">
        <v>2</v>
      </c>
      <c r="I226" s="1">
        <v>52374</v>
      </c>
      <c r="L226" s="1">
        <v>38756</v>
      </c>
      <c r="M226" s="1">
        <v>357345</v>
      </c>
      <c r="N226" s="2">
        <f>INT(VLOOKUP(--D226,'属性表（单）'!$H$7:$I$11,2,0)*VLOOKUP(F226,'属性表（单）'!$B$4:$D$53,3,0))</f>
        <v>29100</v>
      </c>
      <c r="O226" s="34">
        <f t="shared" si="28"/>
        <v>2910</v>
      </c>
      <c r="P226" s="1">
        <f>IF(H226=26,VLOOKUP(G226,'属性表（单核）'!$H$2:$I$251,2,0),IF(H226=59,VLOOKUP(G226,'属性表（单核）'!$C$2:$D$251,2,0),INT(N226/VLOOKUP(H226,'属性表（单）'!$N$4:$O$24,2,0))))</f>
        <v>2910</v>
      </c>
      <c r="S226" s="1">
        <f t="shared" si="29"/>
        <v>43221</v>
      </c>
      <c r="T226" s="28">
        <f>VLOOKUP(--F226,经验表!$A$4:$B$53,2,0)*VLOOKUP(--E226,经验表!$W$8:$X$17,2,0)</f>
        <v>43221.75</v>
      </c>
      <c r="U226" s="1">
        <f t="shared" si="30"/>
        <v>361321</v>
      </c>
      <c r="V226" s="1">
        <f t="shared" si="31"/>
        <v>361321</v>
      </c>
    </row>
    <row r="227" spans="1:22" x14ac:dyDescent="0.35">
      <c r="A227" s="1">
        <v>92100015</v>
      </c>
      <c r="B227" s="3" t="s">
        <v>10</v>
      </c>
      <c r="C227" s="29">
        <f t="shared" si="27"/>
        <v>1</v>
      </c>
      <c r="D227" s="29" t="str">
        <f t="shared" si="24"/>
        <v>5</v>
      </c>
      <c r="E227" s="42" t="str">
        <f t="shared" si="25"/>
        <v>5</v>
      </c>
      <c r="F227" s="1">
        <v>21</v>
      </c>
      <c r="G227" s="28" t="str">
        <f t="shared" si="26"/>
        <v>521</v>
      </c>
      <c r="H227" s="1">
        <v>2</v>
      </c>
      <c r="I227" s="1">
        <v>54298</v>
      </c>
      <c r="L227" s="1">
        <v>42883</v>
      </c>
      <c r="M227" s="1">
        <v>396101</v>
      </c>
      <c r="N227" s="2">
        <f>INT(VLOOKUP(--D227,'属性表（单）'!$H$7:$I$11,2,0)*VLOOKUP(F227,'属性表（单）'!$B$4:$D$53,3,0))</f>
        <v>30600</v>
      </c>
      <c r="O227" s="34">
        <f t="shared" si="28"/>
        <v>3060</v>
      </c>
      <c r="P227" s="1">
        <f>IF(H227=26,VLOOKUP(G227,'属性表（单核）'!$H$2:$I$251,2,0),IF(H227=59,VLOOKUP(G227,'属性表（单核）'!$C$2:$D$251,2,0),INT(N227/VLOOKUP(H227,'属性表（单）'!$N$4:$O$24,2,0))))</f>
        <v>3060</v>
      </c>
      <c r="S227" s="1">
        <f t="shared" si="29"/>
        <v>47531</v>
      </c>
      <c r="T227" s="28">
        <f>VLOOKUP(--F227,经验表!$A$4:$B$53,2,0)*VLOOKUP(--E227,经验表!$W$8:$X$17,2,0)</f>
        <v>47531.25</v>
      </c>
      <c r="U227" s="1">
        <f t="shared" si="30"/>
        <v>404542</v>
      </c>
      <c r="V227" s="1">
        <f t="shared" si="31"/>
        <v>404542</v>
      </c>
    </row>
    <row r="228" spans="1:22" x14ac:dyDescent="0.35">
      <c r="A228" s="1">
        <v>92200015</v>
      </c>
      <c r="B228" s="3" t="s">
        <v>10</v>
      </c>
      <c r="C228" s="29">
        <f t="shared" si="27"/>
        <v>1</v>
      </c>
      <c r="D228" s="29" t="str">
        <f t="shared" si="24"/>
        <v>5</v>
      </c>
      <c r="E228" s="42" t="str">
        <f t="shared" si="25"/>
        <v>5</v>
      </c>
      <c r="F228" s="1">
        <v>22</v>
      </c>
      <c r="G228" s="28" t="str">
        <f t="shared" si="26"/>
        <v>522</v>
      </c>
      <c r="H228" s="1">
        <v>2</v>
      </c>
      <c r="I228" s="1">
        <v>56244</v>
      </c>
      <c r="L228" s="1">
        <v>47391</v>
      </c>
      <c r="M228" s="1">
        <v>438984</v>
      </c>
      <c r="N228" s="2">
        <f>INT(VLOOKUP(--D228,'属性表（单）'!$H$7:$I$11,2,0)*VLOOKUP(F228,'属性表（单）'!$B$4:$D$53,3,0))</f>
        <v>32400</v>
      </c>
      <c r="O228" s="34">
        <f t="shared" si="28"/>
        <v>3240</v>
      </c>
      <c r="P228" s="1">
        <f>IF(H228=26,VLOOKUP(G228,'属性表（单核）'!$H$2:$I$251,2,0),IF(H228=59,VLOOKUP(G228,'属性表（单核）'!$C$2:$D$251,2,0),INT(N228/VLOOKUP(H228,'属性表（单）'!$N$4:$O$24,2,0))))</f>
        <v>3240</v>
      </c>
      <c r="S228" s="1">
        <f t="shared" si="29"/>
        <v>53361</v>
      </c>
      <c r="T228" s="28">
        <f>VLOOKUP(--F228,经验表!$A$4:$B$53,2,0)*VLOOKUP(--E228,经验表!$W$8:$X$17,2,0)</f>
        <v>53361.75</v>
      </c>
      <c r="U228" s="1">
        <f t="shared" si="30"/>
        <v>452073</v>
      </c>
      <c r="V228" s="1">
        <f t="shared" si="31"/>
        <v>452073</v>
      </c>
    </row>
    <row r="229" spans="1:22" x14ac:dyDescent="0.35">
      <c r="A229" s="1">
        <v>92300015</v>
      </c>
      <c r="B229" s="3" t="s">
        <v>10</v>
      </c>
      <c r="C229" s="29">
        <f t="shared" si="27"/>
        <v>1</v>
      </c>
      <c r="D229" s="29" t="str">
        <f t="shared" si="24"/>
        <v>5</v>
      </c>
      <c r="E229" s="42" t="str">
        <f t="shared" si="25"/>
        <v>5</v>
      </c>
      <c r="F229" s="1">
        <v>23</v>
      </c>
      <c r="G229" s="28" t="str">
        <f t="shared" si="26"/>
        <v>523</v>
      </c>
      <c r="H229" s="1">
        <v>2</v>
      </c>
      <c r="I229" s="1">
        <v>58208</v>
      </c>
      <c r="L229" s="1">
        <v>52314</v>
      </c>
      <c r="M229" s="1">
        <v>486375</v>
      </c>
      <c r="N229" s="2">
        <f>INT(VLOOKUP(--D229,'属性表（单）'!$H$7:$I$11,2,0)*VLOOKUP(F229,'属性表（单）'!$B$4:$D$53,3,0))</f>
        <v>34200</v>
      </c>
      <c r="O229" s="34">
        <f t="shared" si="28"/>
        <v>3420</v>
      </c>
      <c r="P229" s="1">
        <f>IF(H229=26,VLOOKUP(G229,'属性表（单核）'!$H$2:$I$251,2,0),IF(H229=59,VLOOKUP(G229,'属性表（单核）'!$C$2:$D$251,2,0),INT(N229/VLOOKUP(H229,'属性表（单）'!$N$4:$O$24,2,0))))</f>
        <v>3420</v>
      </c>
      <c r="S229" s="1">
        <f t="shared" si="29"/>
        <v>59192</v>
      </c>
      <c r="T229" s="28">
        <f>VLOOKUP(--F229,经验表!$A$4:$B$53,2,0)*VLOOKUP(--E229,经验表!$W$8:$X$17,2,0)</f>
        <v>59192.25</v>
      </c>
      <c r="U229" s="1">
        <f t="shared" si="30"/>
        <v>505434</v>
      </c>
      <c r="V229" s="1">
        <f t="shared" si="31"/>
        <v>505434</v>
      </c>
    </row>
    <row r="230" spans="1:22" x14ac:dyDescent="0.35">
      <c r="A230" s="1">
        <v>92400015</v>
      </c>
      <c r="B230" s="3" t="s">
        <v>10</v>
      </c>
      <c r="C230" s="29">
        <f t="shared" si="27"/>
        <v>1</v>
      </c>
      <c r="D230" s="29" t="str">
        <f t="shared" si="24"/>
        <v>5</v>
      </c>
      <c r="E230" s="42" t="str">
        <f t="shared" si="25"/>
        <v>5</v>
      </c>
      <c r="F230" s="1">
        <v>24</v>
      </c>
      <c r="G230" s="28" t="str">
        <f t="shared" si="26"/>
        <v>524</v>
      </c>
      <c r="H230" s="1">
        <v>2</v>
      </c>
      <c r="I230" s="1">
        <v>60192</v>
      </c>
      <c r="L230" s="1">
        <v>57690</v>
      </c>
      <c r="M230" s="1">
        <v>538689</v>
      </c>
      <c r="N230" s="2">
        <f>INT(VLOOKUP(--D230,'属性表（单）'!$H$7:$I$11,2,0)*VLOOKUP(F230,'属性表（单）'!$B$4:$D$53,3,0))</f>
        <v>36000</v>
      </c>
      <c r="O230" s="34">
        <f t="shared" si="28"/>
        <v>3600</v>
      </c>
      <c r="P230" s="1">
        <f>IF(H230=26,VLOOKUP(G230,'属性表（单核）'!$H$2:$I$251,2,0),IF(H230=59,VLOOKUP(G230,'属性表（单核）'!$C$2:$D$251,2,0),INT(N230/VLOOKUP(H230,'属性表（单）'!$N$4:$O$24,2,0))))</f>
        <v>3600</v>
      </c>
      <c r="S230" s="1">
        <f t="shared" si="29"/>
        <v>65022</v>
      </c>
      <c r="T230" s="28">
        <f>VLOOKUP(--F230,经验表!$A$4:$B$53,2,0)*VLOOKUP(--E230,经验表!$W$8:$X$17,2,0)</f>
        <v>65022.750000000007</v>
      </c>
      <c r="U230" s="1">
        <f t="shared" si="30"/>
        <v>564626</v>
      </c>
      <c r="V230" s="1">
        <f t="shared" si="31"/>
        <v>564626</v>
      </c>
    </row>
    <row r="231" spans="1:22" x14ac:dyDescent="0.35">
      <c r="A231" s="1">
        <v>92500015</v>
      </c>
      <c r="B231" s="3" t="s">
        <v>10</v>
      </c>
      <c r="C231" s="29">
        <f t="shared" si="27"/>
        <v>1</v>
      </c>
      <c r="D231" s="29" t="str">
        <f t="shared" si="24"/>
        <v>5</v>
      </c>
      <c r="E231" s="42" t="str">
        <f t="shared" si="25"/>
        <v>5</v>
      </c>
      <c r="F231" s="1">
        <v>25</v>
      </c>
      <c r="G231" s="28" t="str">
        <f t="shared" si="26"/>
        <v>525</v>
      </c>
      <c r="H231" s="1">
        <v>2</v>
      </c>
      <c r="I231" s="1">
        <v>62196</v>
      </c>
      <c r="L231" s="1">
        <v>63561</v>
      </c>
      <c r="M231" s="1">
        <v>596379</v>
      </c>
      <c r="N231" s="2">
        <f>INT(VLOOKUP(--D231,'属性表（单）'!$H$7:$I$11,2,0)*VLOOKUP(F231,'属性表（单）'!$B$4:$D$53,3,0))</f>
        <v>37800</v>
      </c>
      <c r="O231" s="34">
        <f t="shared" si="28"/>
        <v>3780</v>
      </c>
      <c r="P231" s="1">
        <f>IF(H231=26,VLOOKUP(G231,'属性表（单核）'!$H$2:$I$251,2,0),IF(H231=59,VLOOKUP(G231,'属性表（单核）'!$C$2:$D$251,2,0),INT(N231/VLOOKUP(H231,'属性表（单）'!$N$4:$O$24,2,0))))</f>
        <v>3780</v>
      </c>
      <c r="S231" s="1">
        <f t="shared" si="29"/>
        <v>70853</v>
      </c>
      <c r="T231" s="28">
        <f>VLOOKUP(--F231,经验表!$A$4:$B$53,2,0)*VLOOKUP(--E231,经验表!$W$8:$X$17,2,0)</f>
        <v>70853.25</v>
      </c>
      <c r="U231" s="1">
        <f t="shared" si="30"/>
        <v>629648</v>
      </c>
      <c r="V231" s="1">
        <f t="shared" si="31"/>
        <v>629648</v>
      </c>
    </row>
    <row r="232" spans="1:22" x14ac:dyDescent="0.35">
      <c r="A232" s="1">
        <v>92600015</v>
      </c>
      <c r="B232" s="3" t="s">
        <v>10</v>
      </c>
      <c r="C232" s="29">
        <f t="shared" si="27"/>
        <v>1</v>
      </c>
      <c r="D232" s="29" t="str">
        <f t="shared" si="24"/>
        <v>5</v>
      </c>
      <c r="E232" s="42" t="str">
        <f t="shared" si="25"/>
        <v>5</v>
      </c>
      <c r="F232" s="1">
        <v>26</v>
      </c>
      <c r="G232" s="28" t="str">
        <f t="shared" si="26"/>
        <v>526</v>
      </c>
      <c r="H232" s="1">
        <v>2</v>
      </c>
      <c r="I232" s="1">
        <v>64220</v>
      </c>
      <c r="L232" s="1">
        <v>69971</v>
      </c>
      <c r="M232" s="1">
        <v>659940</v>
      </c>
      <c r="N232" s="2">
        <f>INT(VLOOKUP(--D232,'属性表（单）'!$H$7:$I$11,2,0)*VLOOKUP(F232,'属性表（单）'!$B$4:$D$53,3,0))</f>
        <v>39600</v>
      </c>
      <c r="O232" s="34">
        <f t="shared" si="28"/>
        <v>3960</v>
      </c>
      <c r="P232" s="1">
        <f>IF(H232=26,VLOOKUP(G232,'属性表（单核）'!$H$2:$I$251,2,0),IF(H232=59,VLOOKUP(G232,'属性表（单核）'!$C$2:$D$251,2,0),INT(N232/VLOOKUP(H232,'属性表（单）'!$N$4:$O$24,2,0))))</f>
        <v>3960</v>
      </c>
      <c r="S232" s="1">
        <f t="shared" si="29"/>
        <v>78458</v>
      </c>
      <c r="T232" s="28">
        <f>VLOOKUP(--F232,经验表!$A$4:$B$53,2,0)*VLOOKUP(--E232,经验表!$W$8:$X$17,2,0)</f>
        <v>78458.25</v>
      </c>
      <c r="U232" s="1">
        <f t="shared" si="30"/>
        <v>700501</v>
      </c>
      <c r="V232" s="1">
        <f t="shared" si="31"/>
        <v>700501</v>
      </c>
    </row>
    <row r="233" spans="1:22" x14ac:dyDescent="0.35">
      <c r="A233" s="1">
        <v>92700015</v>
      </c>
      <c r="B233" s="3" t="s">
        <v>10</v>
      </c>
      <c r="C233" s="29">
        <f t="shared" si="27"/>
        <v>1</v>
      </c>
      <c r="D233" s="29" t="str">
        <f t="shared" si="24"/>
        <v>5</v>
      </c>
      <c r="E233" s="42" t="str">
        <f t="shared" si="25"/>
        <v>5</v>
      </c>
      <c r="F233" s="1">
        <v>27</v>
      </c>
      <c r="G233" s="28" t="str">
        <f t="shared" si="26"/>
        <v>527</v>
      </c>
      <c r="H233" s="1">
        <v>2</v>
      </c>
      <c r="I233" s="1">
        <v>66264</v>
      </c>
      <c r="L233" s="1">
        <v>76969</v>
      </c>
      <c r="M233" s="1">
        <v>729911</v>
      </c>
      <c r="N233" s="2">
        <f>INT(VLOOKUP(--D233,'属性表（单）'!$H$7:$I$11,2,0)*VLOOKUP(F233,'属性表（单）'!$B$4:$D$53,3,0))</f>
        <v>41700</v>
      </c>
      <c r="O233" s="34">
        <f t="shared" si="28"/>
        <v>4170</v>
      </c>
      <c r="P233" s="1">
        <f>IF(H233=26,VLOOKUP(G233,'属性表（单核）'!$H$2:$I$251,2,0),IF(H233=59,VLOOKUP(G233,'属性表（单核）'!$C$2:$D$251,2,0),INT(N233/VLOOKUP(H233,'属性表（单）'!$N$4:$O$24,2,0))))</f>
        <v>4170</v>
      </c>
      <c r="S233" s="1">
        <f t="shared" si="29"/>
        <v>86063</v>
      </c>
      <c r="T233" s="28">
        <f>VLOOKUP(--F233,经验表!$A$4:$B$53,2,0)*VLOOKUP(--E233,经验表!$W$8:$X$17,2,0)</f>
        <v>86063.25</v>
      </c>
      <c r="U233" s="1">
        <f t="shared" si="30"/>
        <v>778959</v>
      </c>
      <c r="V233" s="1">
        <f t="shared" si="31"/>
        <v>778959</v>
      </c>
    </row>
    <row r="234" spans="1:22" x14ac:dyDescent="0.35">
      <c r="A234" s="1">
        <v>92800015</v>
      </c>
      <c r="B234" s="3" t="s">
        <v>10</v>
      </c>
      <c r="C234" s="29">
        <f t="shared" si="27"/>
        <v>1</v>
      </c>
      <c r="D234" s="29" t="str">
        <f t="shared" si="24"/>
        <v>5</v>
      </c>
      <c r="E234" s="42" t="str">
        <f t="shared" si="25"/>
        <v>5</v>
      </c>
      <c r="F234" s="1">
        <v>28</v>
      </c>
      <c r="G234" s="28" t="str">
        <f t="shared" si="26"/>
        <v>528</v>
      </c>
      <c r="H234" s="1">
        <v>2</v>
      </c>
      <c r="I234" s="1">
        <v>68328</v>
      </c>
      <c r="L234" s="1">
        <v>84610</v>
      </c>
      <c r="M234" s="1">
        <v>806880</v>
      </c>
      <c r="N234" s="2">
        <f>INT(VLOOKUP(--D234,'属性表（单）'!$H$7:$I$11,2,0)*VLOOKUP(F234,'属性表（单）'!$B$4:$D$53,3,0))</f>
        <v>43800</v>
      </c>
      <c r="O234" s="34">
        <f t="shared" si="28"/>
        <v>4380</v>
      </c>
      <c r="P234" s="1">
        <f>IF(H234=26,VLOOKUP(G234,'属性表（单核）'!$H$2:$I$251,2,0),IF(H234=59,VLOOKUP(G234,'属性表（单核）'!$C$2:$D$251,2,0),INT(N234/VLOOKUP(H234,'属性表（单）'!$N$4:$O$24,2,0))))</f>
        <v>4380</v>
      </c>
      <c r="S234" s="1">
        <f t="shared" si="29"/>
        <v>93668</v>
      </c>
      <c r="T234" s="28">
        <f>VLOOKUP(--F234,经验表!$A$4:$B$53,2,0)*VLOOKUP(--E234,经验表!$W$8:$X$17,2,0)</f>
        <v>93668.25</v>
      </c>
      <c r="U234" s="1">
        <f t="shared" si="30"/>
        <v>865022</v>
      </c>
      <c r="V234" s="1">
        <f t="shared" si="31"/>
        <v>865022</v>
      </c>
    </row>
    <row r="235" spans="1:22" x14ac:dyDescent="0.35">
      <c r="A235" s="1">
        <v>92900015</v>
      </c>
      <c r="B235" s="3" t="s">
        <v>10</v>
      </c>
      <c r="C235" s="29">
        <f t="shared" si="27"/>
        <v>1</v>
      </c>
      <c r="D235" s="29" t="str">
        <f t="shared" si="24"/>
        <v>5</v>
      </c>
      <c r="E235" s="42" t="str">
        <f t="shared" si="25"/>
        <v>5</v>
      </c>
      <c r="F235" s="1">
        <v>29</v>
      </c>
      <c r="G235" s="28" t="str">
        <f t="shared" si="26"/>
        <v>529</v>
      </c>
      <c r="H235" s="1">
        <v>2</v>
      </c>
      <c r="I235" s="1">
        <v>70414</v>
      </c>
      <c r="L235" s="1">
        <v>92951</v>
      </c>
      <c r="M235" s="1">
        <v>891490</v>
      </c>
      <c r="N235" s="2">
        <f>INT(VLOOKUP(--D235,'属性表（单）'!$H$7:$I$11,2,0)*VLOOKUP(F235,'属性表（单）'!$B$4:$D$53,3,0))</f>
        <v>45900</v>
      </c>
      <c r="O235" s="34">
        <f t="shared" si="28"/>
        <v>4590</v>
      </c>
      <c r="P235" s="1">
        <f>IF(H235=26,VLOOKUP(G235,'属性表（单核）'!$H$2:$I$251,2,0),IF(H235=59,VLOOKUP(G235,'属性表（单核）'!$C$2:$D$251,2,0),INT(N235/VLOOKUP(H235,'属性表（单）'!$N$4:$O$24,2,0))))</f>
        <v>4590</v>
      </c>
      <c r="S235" s="1">
        <f t="shared" si="29"/>
        <v>101273</v>
      </c>
      <c r="T235" s="28">
        <f>VLOOKUP(--F235,经验表!$A$4:$B$53,2,0)*VLOOKUP(--E235,经验表!$W$8:$X$17,2,0)</f>
        <v>101273.25</v>
      </c>
      <c r="U235" s="1">
        <f t="shared" si="30"/>
        <v>958690</v>
      </c>
      <c r="V235" s="1">
        <f t="shared" si="31"/>
        <v>958690</v>
      </c>
    </row>
    <row r="236" spans="1:22" x14ac:dyDescent="0.35">
      <c r="A236" s="1">
        <v>93000015</v>
      </c>
      <c r="B236" s="3" t="s">
        <v>10</v>
      </c>
      <c r="C236" s="29">
        <f t="shared" si="27"/>
        <v>1</v>
      </c>
      <c r="D236" s="29" t="str">
        <f t="shared" si="24"/>
        <v>5</v>
      </c>
      <c r="E236" s="42" t="str">
        <f t="shared" si="25"/>
        <v>5</v>
      </c>
      <c r="F236" s="1">
        <v>30</v>
      </c>
      <c r="G236" s="28" t="str">
        <f t="shared" si="26"/>
        <v>530</v>
      </c>
      <c r="H236" s="1">
        <v>2</v>
      </c>
      <c r="I236" s="1">
        <v>72520</v>
      </c>
      <c r="L236" s="1">
        <v>102055</v>
      </c>
      <c r="M236" s="1">
        <v>984441</v>
      </c>
      <c r="N236" s="2">
        <f>INT(VLOOKUP(--D236,'属性表（单）'!$H$7:$I$11,2,0)*VLOOKUP(F236,'属性表（单）'!$B$4:$D$53,3,0))</f>
        <v>48000</v>
      </c>
      <c r="O236" s="34">
        <f t="shared" si="28"/>
        <v>4800</v>
      </c>
      <c r="P236" s="1">
        <f>IF(H236=26,VLOOKUP(G236,'属性表（单核）'!$H$2:$I$251,2,0),IF(H236=59,VLOOKUP(G236,'属性表（单核）'!$C$2:$D$251,2,0),INT(N236/VLOOKUP(H236,'属性表（单）'!$N$4:$O$24,2,0))))</f>
        <v>4800</v>
      </c>
      <c r="S236" s="1">
        <f t="shared" si="29"/>
        <v>110906</v>
      </c>
      <c r="T236" s="28">
        <f>VLOOKUP(--F236,经验表!$A$4:$B$53,2,0)*VLOOKUP(--E236,经验表!$W$8:$X$17,2,0)</f>
        <v>110906.25</v>
      </c>
      <c r="U236" s="1">
        <f t="shared" si="30"/>
        <v>1059963</v>
      </c>
      <c r="V236" s="1">
        <f t="shared" si="31"/>
        <v>1059963</v>
      </c>
    </row>
    <row r="237" spans="1:22" x14ac:dyDescent="0.35">
      <c r="A237" s="1">
        <v>93100015</v>
      </c>
      <c r="B237" s="3" t="s">
        <v>10</v>
      </c>
      <c r="C237" s="29">
        <f t="shared" si="27"/>
        <v>1</v>
      </c>
      <c r="D237" s="29" t="str">
        <f t="shared" si="24"/>
        <v>5</v>
      </c>
      <c r="E237" s="42" t="str">
        <f t="shared" si="25"/>
        <v>5</v>
      </c>
      <c r="F237" s="1">
        <v>31</v>
      </c>
      <c r="G237" s="28" t="str">
        <f t="shared" si="26"/>
        <v>531</v>
      </c>
      <c r="H237" s="1">
        <v>2</v>
      </c>
      <c r="I237" s="1">
        <v>74646</v>
      </c>
      <c r="L237" s="1">
        <v>111993</v>
      </c>
      <c r="M237" s="1">
        <v>1086496</v>
      </c>
      <c r="N237" s="2">
        <f>INT(VLOOKUP(--D237,'属性表（单）'!$H$7:$I$11,2,0)*VLOOKUP(F237,'属性表（单）'!$B$4:$D$53,3,0))</f>
        <v>50100</v>
      </c>
      <c r="O237" s="34">
        <f t="shared" si="28"/>
        <v>5010</v>
      </c>
      <c r="P237" s="1">
        <f>IF(H237=26,VLOOKUP(G237,'属性表（单核）'!$H$2:$I$251,2,0),IF(H237=59,VLOOKUP(G237,'属性表（单核）'!$C$2:$D$251,2,0),INT(N237/VLOOKUP(H237,'属性表（单）'!$N$4:$O$24,2,0))))</f>
        <v>5010</v>
      </c>
      <c r="S237" s="1">
        <f t="shared" si="29"/>
        <v>120539</v>
      </c>
      <c r="T237" s="28">
        <f>VLOOKUP(--F237,经验表!$A$4:$B$53,2,0)*VLOOKUP(--E237,经验表!$W$8:$X$17,2,0)</f>
        <v>120539.25</v>
      </c>
      <c r="U237" s="1">
        <f t="shared" si="30"/>
        <v>1170869</v>
      </c>
      <c r="V237" s="1">
        <f t="shared" si="31"/>
        <v>1170869</v>
      </c>
    </row>
    <row r="238" spans="1:22" x14ac:dyDescent="0.35">
      <c r="A238" s="1">
        <v>93200015</v>
      </c>
      <c r="B238" s="3" t="s">
        <v>10</v>
      </c>
      <c r="C238" s="29">
        <f t="shared" si="27"/>
        <v>1</v>
      </c>
      <c r="D238" s="29" t="str">
        <f t="shared" si="24"/>
        <v>5</v>
      </c>
      <c r="E238" s="42" t="str">
        <f t="shared" si="25"/>
        <v>5</v>
      </c>
      <c r="F238" s="1">
        <v>32</v>
      </c>
      <c r="G238" s="28" t="str">
        <f t="shared" si="26"/>
        <v>532</v>
      </c>
      <c r="H238" s="1">
        <v>2</v>
      </c>
      <c r="I238" s="1">
        <v>76794</v>
      </c>
      <c r="L238" s="1">
        <v>122840</v>
      </c>
      <c r="M238" s="1">
        <v>1198489</v>
      </c>
      <c r="N238" s="2">
        <f>INT(VLOOKUP(--D238,'属性表（单）'!$H$7:$I$11,2,0)*VLOOKUP(F238,'属性表（单）'!$B$4:$D$53,3,0))</f>
        <v>52500</v>
      </c>
      <c r="O238" s="34">
        <f t="shared" si="28"/>
        <v>5250</v>
      </c>
      <c r="P238" s="1">
        <f>IF(H238=26,VLOOKUP(G238,'属性表（单核）'!$H$2:$I$251,2,0),IF(H238=59,VLOOKUP(G238,'属性表（单核）'!$C$2:$D$251,2,0),INT(N238/VLOOKUP(H238,'属性表（单）'!$N$4:$O$24,2,0))))</f>
        <v>5250</v>
      </c>
      <c r="S238" s="1">
        <f t="shared" si="29"/>
        <v>130172</v>
      </c>
      <c r="T238" s="28">
        <f>VLOOKUP(--F238,经验表!$A$4:$B$53,2,0)*VLOOKUP(--E238,经验表!$W$8:$X$17,2,0)</f>
        <v>130172.25000000001</v>
      </c>
      <c r="U238" s="1">
        <f t="shared" si="30"/>
        <v>1291408</v>
      </c>
      <c r="V238" s="1">
        <f t="shared" si="31"/>
        <v>1291408</v>
      </c>
    </row>
    <row r="239" spans="1:22" x14ac:dyDescent="0.35">
      <c r="A239" s="1">
        <v>93300015</v>
      </c>
      <c r="B239" s="3" t="s">
        <v>10</v>
      </c>
      <c r="C239" s="29">
        <f t="shared" si="27"/>
        <v>1</v>
      </c>
      <c r="D239" s="29" t="str">
        <f t="shared" si="24"/>
        <v>5</v>
      </c>
      <c r="E239" s="42" t="str">
        <f t="shared" si="25"/>
        <v>5</v>
      </c>
      <c r="F239" s="1">
        <v>33</v>
      </c>
      <c r="G239" s="28" t="str">
        <f t="shared" si="26"/>
        <v>533</v>
      </c>
      <c r="H239" s="1">
        <v>2</v>
      </c>
      <c r="I239" s="1">
        <v>78964</v>
      </c>
      <c r="L239" s="1">
        <v>134679</v>
      </c>
      <c r="M239" s="1">
        <v>1321329</v>
      </c>
      <c r="N239" s="2">
        <f>INT(VLOOKUP(--D239,'属性表（单）'!$H$7:$I$11,2,0)*VLOOKUP(F239,'属性表（单）'!$B$4:$D$53,3,0))</f>
        <v>54900</v>
      </c>
      <c r="O239" s="34">
        <f t="shared" si="28"/>
        <v>5490</v>
      </c>
      <c r="P239" s="1">
        <f>IF(H239=26,VLOOKUP(G239,'属性表（单核）'!$H$2:$I$251,2,0),IF(H239=59,VLOOKUP(G239,'属性表（单核）'!$C$2:$D$251,2,0),INT(N239/VLOOKUP(H239,'属性表（单）'!$N$4:$O$24,2,0))))</f>
        <v>5490</v>
      </c>
      <c r="S239" s="1">
        <f t="shared" si="29"/>
        <v>139805</v>
      </c>
      <c r="T239" s="28">
        <f>VLOOKUP(--F239,经验表!$A$4:$B$53,2,0)*VLOOKUP(--E239,经验表!$W$8:$X$17,2,0)</f>
        <v>139805.25</v>
      </c>
      <c r="U239" s="1">
        <f t="shared" si="30"/>
        <v>1421580</v>
      </c>
      <c r="V239" s="1">
        <f t="shared" si="31"/>
        <v>1421580</v>
      </c>
    </row>
    <row r="240" spans="1:22" x14ac:dyDescent="0.35">
      <c r="A240" s="1">
        <v>93400015</v>
      </c>
      <c r="B240" s="3" t="s">
        <v>10</v>
      </c>
      <c r="C240" s="29">
        <f t="shared" si="27"/>
        <v>1</v>
      </c>
      <c r="D240" s="29" t="str">
        <f t="shared" si="24"/>
        <v>5</v>
      </c>
      <c r="E240" s="42" t="str">
        <f t="shared" si="25"/>
        <v>5</v>
      </c>
      <c r="F240" s="1">
        <v>34</v>
      </c>
      <c r="G240" s="28" t="str">
        <f t="shared" si="26"/>
        <v>534</v>
      </c>
      <c r="H240" s="1">
        <v>2</v>
      </c>
      <c r="I240" s="1">
        <v>81156</v>
      </c>
      <c r="L240" s="1">
        <v>147599</v>
      </c>
      <c r="M240" s="1">
        <v>1456008</v>
      </c>
      <c r="N240" s="2">
        <f>INT(VLOOKUP(--D240,'属性表（单）'!$H$7:$I$11,2,0)*VLOOKUP(F240,'属性表（单）'!$B$4:$D$53,3,0))</f>
        <v>57300</v>
      </c>
      <c r="O240" s="34">
        <f t="shared" si="28"/>
        <v>5730</v>
      </c>
      <c r="P240" s="1">
        <f>IF(H240=26,VLOOKUP(G240,'属性表（单核）'!$H$2:$I$251,2,0),IF(H240=59,VLOOKUP(G240,'属性表（单核）'!$C$2:$D$251,2,0),INT(N240/VLOOKUP(H240,'属性表（单）'!$N$4:$O$24,2,0))))</f>
        <v>5730</v>
      </c>
      <c r="S240" s="1">
        <f t="shared" si="29"/>
        <v>151719</v>
      </c>
      <c r="T240" s="28">
        <f>VLOOKUP(--F240,经验表!$A$4:$B$53,2,0)*VLOOKUP(--E240,经验表!$W$8:$X$17,2,0)</f>
        <v>151719.75</v>
      </c>
      <c r="U240" s="1">
        <f t="shared" si="30"/>
        <v>1561385</v>
      </c>
      <c r="V240" s="1">
        <f t="shared" si="31"/>
        <v>1561385</v>
      </c>
    </row>
    <row r="241" spans="1:22" x14ac:dyDescent="0.35">
      <c r="A241" s="1">
        <v>93500015</v>
      </c>
      <c r="B241" s="3" t="s">
        <v>10</v>
      </c>
      <c r="C241" s="29">
        <f t="shared" si="27"/>
        <v>1</v>
      </c>
      <c r="D241" s="29" t="str">
        <f t="shared" si="24"/>
        <v>5</v>
      </c>
      <c r="E241" s="42" t="str">
        <f t="shared" si="25"/>
        <v>5</v>
      </c>
      <c r="F241" s="1">
        <v>35</v>
      </c>
      <c r="G241" s="28" t="str">
        <f t="shared" si="26"/>
        <v>535</v>
      </c>
      <c r="H241" s="1">
        <v>2</v>
      </c>
      <c r="I241" s="1">
        <v>83370</v>
      </c>
      <c r="L241" s="1">
        <v>161700</v>
      </c>
      <c r="M241" s="1">
        <v>1603607</v>
      </c>
      <c r="N241" s="2">
        <f>INT(VLOOKUP(--D241,'属性表（单）'!$H$7:$I$11,2,0)*VLOOKUP(F241,'属性表（单）'!$B$4:$D$53,3,0))</f>
        <v>59700</v>
      </c>
      <c r="O241" s="34">
        <f t="shared" si="28"/>
        <v>5970</v>
      </c>
      <c r="P241" s="1">
        <f>IF(H241=26,VLOOKUP(G241,'属性表（单核）'!$H$2:$I$251,2,0),IF(H241=59,VLOOKUP(G241,'属性表（单核）'!$C$2:$D$251,2,0),INT(N241/VLOOKUP(H241,'属性表（单）'!$N$4:$O$24,2,0))))</f>
        <v>5970</v>
      </c>
      <c r="S241" s="1">
        <f t="shared" si="29"/>
        <v>163634</v>
      </c>
      <c r="T241" s="28">
        <f>VLOOKUP(--F241,经验表!$A$4:$B$53,2,0)*VLOOKUP(--E241,经验表!$W$8:$X$17,2,0)</f>
        <v>163634.25</v>
      </c>
      <c r="U241" s="1">
        <f t="shared" si="30"/>
        <v>1713104</v>
      </c>
      <c r="V241" s="1">
        <f t="shared" si="31"/>
        <v>1713104</v>
      </c>
    </row>
    <row r="242" spans="1:22" x14ac:dyDescent="0.35">
      <c r="A242" s="1">
        <v>93600015</v>
      </c>
      <c r="B242" s="3" t="s">
        <v>10</v>
      </c>
      <c r="C242" s="29">
        <f t="shared" si="27"/>
        <v>1</v>
      </c>
      <c r="D242" s="29" t="str">
        <f t="shared" si="24"/>
        <v>5</v>
      </c>
      <c r="E242" s="42" t="str">
        <f t="shared" si="25"/>
        <v>5</v>
      </c>
      <c r="F242" s="1">
        <v>36</v>
      </c>
      <c r="G242" s="28" t="str">
        <f t="shared" si="26"/>
        <v>536</v>
      </c>
      <c r="H242" s="1">
        <v>2</v>
      </c>
      <c r="I242" s="1">
        <v>85604</v>
      </c>
      <c r="L242" s="1">
        <v>177088</v>
      </c>
      <c r="M242" s="1">
        <v>1765307</v>
      </c>
      <c r="N242" s="2">
        <f>INT(VLOOKUP(--D242,'属性表（单）'!$H$7:$I$11,2,0)*VLOOKUP(F242,'属性表（单）'!$B$4:$D$53,3,0))</f>
        <v>62100</v>
      </c>
      <c r="O242" s="34">
        <f t="shared" si="28"/>
        <v>6210</v>
      </c>
      <c r="P242" s="1">
        <f>IF(H242=26,VLOOKUP(G242,'属性表（单核）'!$H$2:$I$251,2,0),IF(H242=59,VLOOKUP(G242,'属性表（单核）'!$C$2:$D$251,2,0),INT(N242/VLOOKUP(H242,'属性表（单）'!$N$4:$O$24,2,0))))</f>
        <v>6210</v>
      </c>
      <c r="S242" s="1">
        <f t="shared" si="29"/>
        <v>175548</v>
      </c>
      <c r="T242" s="28">
        <f>VLOOKUP(--F242,经验表!$A$4:$B$53,2,0)*VLOOKUP(--E242,经验表!$W$8:$X$17,2,0)</f>
        <v>175548.75</v>
      </c>
      <c r="U242" s="1">
        <f t="shared" si="30"/>
        <v>1876738</v>
      </c>
      <c r="V242" s="1">
        <f t="shared" si="31"/>
        <v>1876738</v>
      </c>
    </row>
    <row r="243" spans="1:22" x14ac:dyDescent="0.35">
      <c r="A243" s="1">
        <v>93700015</v>
      </c>
      <c r="B243" s="3" t="s">
        <v>10</v>
      </c>
      <c r="C243" s="29">
        <f t="shared" si="27"/>
        <v>1</v>
      </c>
      <c r="D243" s="29" t="str">
        <f t="shared" si="24"/>
        <v>5</v>
      </c>
      <c r="E243" s="42" t="str">
        <f t="shared" si="25"/>
        <v>5</v>
      </c>
      <c r="F243" s="1">
        <v>37</v>
      </c>
      <c r="G243" s="28" t="str">
        <f t="shared" si="26"/>
        <v>537</v>
      </c>
      <c r="H243" s="1">
        <v>2</v>
      </c>
      <c r="I243" s="1">
        <v>87862</v>
      </c>
      <c r="L243" s="1">
        <v>193880</v>
      </c>
      <c r="M243" s="1">
        <v>1942395</v>
      </c>
      <c r="N243" s="2">
        <f>INT(VLOOKUP(--D243,'属性表（单）'!$H$7:$I$11,2,0)*VLOOKUP(F243,'属性表（单）'!$B$4:$D$53,3,0))</f>
        <v>64800</v>
      </c>
      <c r="O243" s="34">
        <f t="shared" si="28"/>
        <v>6480</v>
      </c>
      <c r="P243" s="1">
        <f>IF(H243=26,VLOOKUP(G243,'属性表（单核）'!$H$2:$I$251,2,0),IF(H243=59,VLOOKUP(G243,'属性表（单核）'!$C$2:$D$251,2,0),INT(N243/VLOOKUP(H243,'属性表（单）'!$N$4:$O$24,2,0))))</f>
        <v>6480</v>
      </c>
      <c r="S243" s="1">
        <f t="shared" si="29"/>
        <v>187463</v>
      </c>
      <c r="T243" s="28">
        <f>VLOOKUP(--F243,经验表!$A$4:$B$53,2,0)*VLOOKUP(--E243,经验表!$W$8:$X$17,2,0)</f>
        <v>187463.25</v>
      </c>
      <c r="U243" s="1">
        <f t="shared" si="30"/>
        <v>2052286</v>
      </c>
      <c r="V243" s="1">
        <f t="shared" si="31"/>
        <v>2052286</v>
      </c>
    </row>
    <row r="244" spans="1:22" x14ac:dyDescent="0.35">
      <c r="A244" s="1">
        <v>93800015</v>
      </c>
      <c r="B244" s="3" t="s">
        <v>10</v>
      </c>
      <c r="C244" s="29">
        <f t="shared" si="27"/>
        <v>1</v>
      </c>
      <c r="D244" s="29" t="str">
        <f t="shared" si="24"/>
        <v>5</v>
      </c>
      <c r="E244" s="42" t="str">
        <f t="shared" si="25"/>
        <v>5</v>
      </c>
      <c r="F244" s="1">
        <v>38</v>
      </c>
      <c r="G244" s="28" t="str">
        <f t="shared" si="26"/>
        <v>538</v>
      </c>
      <c r="H244" s="1">
        <v>2</v>
      </c>
      <c r="I244" s="1">
        <v>90144</v>
      </c>
      <c r="L244" s="1">
        <v>212204</v>
      </c>
      <c r="M244" s="1">
        <v>2136275</v>
      </c>
      <c r="N244" s="2">
        <f>INT(VLOOKUP(--D244,'属性表（单）'!$H$7:$I$11,2,0)*VLOOKUP(F244,'属性表（单）'!$B$4:$D$53,3,0))</f>
        <v>67500</v>
      </c>
      <c r="O244" s="34">
        <f t="shared" si="28"/>
        <v>6750</v>
      </c>
      <c r="P244" s="1">
        <f>IF(H244=26,VLOOKUP(G244,'属性表（单核）'!$H$2:$I$251,2,0),IF(H244=59,VLOOKUP(G244,'属性表（单核）'!$C$2:$D$251,2,0),INT(N244/VLOOKUP(H244,'属性表（单）'!$N$4:$O$24,2,0))))</f>
        <v>6750</v>
      </c>
      <c r="S244" s="1">
        <f t="shared" si="29"/>
        <v>201912</v>
      </c>
      <c r="T244" s="28">
        <f>VLOOKUP(--F244,经验表!$A$4:$B$53,2,0)*VLOOKUP(--E244,经验表!$W$8:$X$17,2,0)</f>
        <v>201912.75</v>
      </c>
      <c r="U244" s="1">
        <f t="shared" si="30"/>
        <v>2239749</v>
      </c>
      <c r="V244" s="1">
        <f t="shared" si="31"/>
        <v>2239749</v>
      </c>
    </row>
    <row r="245" spans="1:22" x14ac:dyDescent="0.35">
      <c r="A245" s="1">
        <v>93900015</v>
      </c>
      <c r="B245" s="3" t="s">
        <v>10</v>
      </c>
      <c r="C245" s="29">
        <f t="shared" si="27"/>
        <v>1</v>
      </c>
      <c r="D245" s="29" t="str">
        <f t="shared" si="24"/>
        <v>5</v>
      </c>
      <c r="E245" s="42" t="str">
        <f t="shared" si="25"/>
        <v>5</v>
      </c>
      <c r="F245" s="1">
        <v>39</v>
      </c>
      <c r="G245" s="28" t="str">
        <f t="shared" si="26"/>
        <v>539</v>
      </c>
      <c r="H245" s="1">
        <v>2</v>
      </c>
      <c r="I245" s="1">
        <v>92446</v>
      </c>
      <c r="L245" s="1">
        <v>232200</v>
      </c>
      <c r="M245" s="1">
        <v>2348479</v>
      </c>
      <c r="N245" s="2">
        <f>INT(VLOOKUP(--D245,'属性表（单）'!$H$7:$I$11,2,0)*VLOOKUP(F245,'属性表（单）'!$B$4:$D$53,3,0))</f>
        <v>70200</v>
      </c>
      <c r="O245" s="34">
        <f t="shared" si="28"/>
        <v>7020</v>
      </c>
      <c r="P245" s="1">
        <f>IF(H245=26,VLOOKUP(G245,'属性表（单核）'!$H$2:$I$251,2,0),IF(H245=59,VLOOKUP(G245,'属性表（单核）'!$C$2:$D$251,2,0),INT(N245/VLOOKUP(H245,'属性表（单）'!$N$4:$O$24,2,0))))</f>
        <v>7020</v>
      </c>
      <c r="S245" s="1">
        <f t="shared" si="29"/>
        <v>216362</v>
      </c>
      <c r="T245" s="28">
        <f>VLOOKUP(--F245,经验表!$A$4:$B$53,2,0)*VLOOKUP(--E245,经验表!$W$8:$X$17,2,0)</f>
        <v>216362.25</v>
      </c>
      <c r="U245" s="1">
        <f t="shared" si="30"/>
        <v>2441661</v>
      </c>
      <c r="V245" s="1">
        <f t="shared" si="31"/>
        <v>2441661</v>
      </c>
    </row>
    <row r="246" spans="1:22" x14ac:dyDescent="0.35">
      <c r="A246" s="1">
        <v>94000015</v>
      </c>
      <c r="B246" s="3" t="s">
        <v>10</v>
      </c>
      <c r="C246" s="29">
        <f t="shared" si="27"/>
        <v>1</v>
      </c>
      <c r="D246" s="29" t="str">
        <f t="shared" si="24"/>
        <v>5</v>
      </c>
      <c r="E246" s="42" t="str">
        <f t="shared" si="25"/>
        <v>5</v>
      </c>
      <c r="F246" s="1">
        <v>40</v>
      </c>
      <c r="G246" s="28" t="str">
        <f t="shared" si="26"/>
        <v>540</v>
      </c>
      <c r="H246" s="1">
        <v>2</v>
      </c>
      <c r="I246" s="1">
        <v>94772</v>
      </c>
      <c r="L246" s="1">
        <v>254017</v>
      </c>
      <c r="M246" s="1">
        <v>2580679</v>
      </c>
      <c r="N246" s="2">
        <f>INT(VLOOKUP(--D246,'属性表（单）'!$H$7:$I$11,2,0)*VLOOKUP(F246,'属性表（单）'!$B$4:$D$53,3,0))</f>
        <v>72900</v>
      </c>
      <c r="O246" s="34">
        <f t="shared" si="28"/>
        <v>7290</v>
      </c>
      <c r="P246" s="1">
        <f>IF(H246=26,VLOOKUP(G246,'属性表（单核）'!$H$2:$I$251,2,0),IF(H246=59,VLOOKUP(G246,'属性表（单核）'!$C$2:$D$251,2,0),INT(N246/VLOOKUP(H246,'属性表（单）'!$N$4:$O$24,2,0))))</f>
        <v>7290</v>
      </c>
      <c r="S246" s="1">
        <f t="shared" si="29"/>
        <v>230811</v>
      </c>
      <c r="T246" s="28">
        <f>VLOOKUP(--F246,经验表!$A$4:$B$53,2,0)*VLOOKUP(--E246,经验表!$W$8:$X$17,2,0)</f>
        <v>230811.75</v>
      </c>
      <c r="U246" s="1">
        <f t="shared" si="30"/>
        <v>2658023</v>
      </c>
      <c r="V246" s="1">
        <f t="shared" si="31"/>
        <v>2658023</v>
      </c>
    </row>
    <row r="247" spans="1:22" x14ac:dyDescent="0.35">
      <c r="A247" s="1">
        <v>94100015</v>
      </c>
      <c r="B247" s="3" t="s">
        <v>10</v>
      </c>
      <c r="C247" s="29">
        <f t="shared" si="27"/>
        <v>1</v>
      </c>
      <c r="D247" s="29" t="str">
        <f t="shared" si="24"/>
        <v>5</v>
      </c>
      <c r="E247" s="42" t="str">
        <f t="shared" si="25"/>
        <v>5</v>
      </c>
      <c r="F247" s="1">
        <v>41</v>
      </c>
      <c r="G247" s="28" t="str">
        <f t="shared" si="26"/>
        <v>541</v>
      </c>
      <c r="H247" s="1">
        <v>2</v>
      </c>
      <c r="I247" s="1">
        <v>97122</v>
      </c>
      <c r="L247" s="1">
        <v>277824</v>
      </c>
      <c r="M247" s="1">
        <v>2834696</v>
      </c>
      <c r="N247" s="2">
        <f>INT(VLOOKUP(--D247,'属性表（单）'!$H$7:$I$11,2,0)*VLOOKUP(F247,'属性表（单）'!$B$4:$D$53,3,0))</f>
        <v>75600</v>
      </c>
      <c r="O247" s="34">
        <f t="shared" si="28"/>
        <v>7560</v>
      </c>
      <c r="P247" s="1">
        <f>IF(H247=26,VLOOKUP(G247,'属性表（单核）'!$H$2:$I$251,2,0),IF(H247=59,VLOOKUP(G247,'属性表（单核）'!$C$2:$D$251,2,0),INT(N247/VLOOKUP(H247,'属性表（单）'!$N$4:$O$24,2,0))))</f>
        <v>7560</v>
      </c>
      <c r="S247" s="1">
        <f t="shared" si="29"/>
        <v>245261</v>
      </c>
      <c r="T247" s="28">
        <f>VLOOKUP(--F247,经验表!$A$4:$B$53,2,0)*VLOOKUP(--E247,经验表!$W$8:$X$17,2,0)</f>
        <v>245261.25</v>
      </c>
      <c r="U247" s="1">
        <f t="shared" si="30"/>
        <v>2888834</v>
      </c>
      <c r="V247" s="1">
        <f t="shared" si="31"/>
        <v>2888834</v>
      </c>
    </row>
    <row r="248" spans="1:22" x14ac:dyDescent="0.35">
      <c r="A248" s="1">
        <v>94200015</v>
      </c>
      <c r="B248" s="3" t="s">
        <v>10</v>
      </c>
      <c r="C248" s="29">
        <f t="shared" si="27"/>
        <v>1</v>
      </c>
      <c r="D248" s="29" t="str">
        <f t="shared" si="24"/>
        <v>5</v>
      </c>
      <c r="E248" s="42" t="str">
        <f t="shared" si="25"/>
        <v>5</v>
      </c>
      <c r="F248" s="1">
        <v>42</v>
      </c>
      <c r="G248" s="28" t="str">
        <f t="shared" si="26"/>
        <v>542</v>
      </c>
      <c r="H248" s="1">
        <v>2</v>
      </c>
      <c r="I248" s="1">
        <v>99496</v>
      </c>
      <c r="L248" s="1">
        <v>303799</v>
      </c>
      <c r="M248" s="1">
        <v>3112520</v>
      </c>
      <c r="N248" s="2">
        <f>INT(VLOOKUP(--D248,'属性表（单）'!$H$7:$I$11,2,0)*VLOOKUP(F248,'属性表（单）'!$B$4:$D$53,3,0))</f>
        <v>78600</v>
      </c>
      <c r="O248" s="34">
        <f t="shared" si="28"/>
        <v>7860</v>
      </c>
      <c r="P248" s="1">
        <f>IF(H248=26,VLOOKUP(G248,'属性表（单核）'!$H$2:$I$251,2,0),IF(H248=59,VLOOKUP(G248,'属性表（单核）'!$C$2:$D$251,2,0),INT(N248/VLOOKUP(H248,'属性表（单）'!$N$4:$O$24,2,0))))</f>
        <v>7860</v>
      </c>
      <c r="S248" s="1">
        <f t="shared" si="29"/>
        <v>262499</v>
      </c>
      <c r="T248" s="28">
        <f>VLOOKUP(--F248,经验表!$A$4:$B$53,2,0)*VLOOKUP(--E248,经验表!$W$8:$X$17,2,0)</f>
        <v>262499.25</v>
      </c>
      <c r="U248" s="1">
        <f t="shared" si="30"/>
        <v>3134095</v>
      </c>
      <c r="V248" s="1">
        <f t="shared" si="31"/>
        <v>3134095</v>
      </c>
    </row>
    <row r="249" spans="1:22" x14ac:dyDescent="0.35">
      <c r="A249" s="1">
        <v>94300015</v>
      </c>
      <c r="B249" s="3" t="s">
        <v>10</v>
      </c>
      <c r="C249" s="29">
        <f t="shared" si="27"/>
        <v>1</v>
      </c>
      <c r="D249" s="29" t="str">
        <f t="shared" si="24"/>
        <v>5</v>
      </c>
      <c r="E249" s="42" t="str">
        <f t="shared" si="25"/>
        <v>5</v>
      </c>
      <c r="F249" s="1">
        <v>43</v>
      </c>
      <c r="G249" s="28" t="str">
        <f t="shared" si="26"/>
        <v>543</v>
      </c>
      <c r="H249" s="1">
        <v>2</v>
      </c>
      <c r="I249" s="1">
        <v>101892</v>
      </c>
      <c r="L249" s="1">
        <v>332141</v>
      </c>
      <c r="M249" s="1">
        <v>3416319</v>
      </c>
      <c r="N249" s="2">
        <f>INT(VLOOKUP(--D249,'属性表（单）'!$H$7:$I$11,2,0)*VLOOKUP(F249,'属性表（单）'!$B$4:$D$53,3,0))</f>
        <v>81600</v>
      </c>
      <c r="O249" s="34">
        <f t="shared" si="28"/>
        <v>8160</v>
      </c>
      <c r="P249" s="1">
        <f>IF(H249=26,VLOOKUP(G249,'属性表（单核）'!$H$2:$I$251,2,0),IF(H249=59,VLOOKUP(G249,'属性表（单核）'!$C$2:$D$251,2,0),INT(N249/VLOOKUP(H249,'属性表（单）'!$N$4:$O$24,2,0))))</f>
        <v>8160</v>
      </c>
      <c r="S249" s="1">
        <f t="shared" si="29"/>
        <v>279737</v>
      </c>
      <c r="T249" s="28">
        <f>VLOOKUP(--F249,经验表!$A$4:$B$53,2,0)*VLOOKUP(--E249,经验表!$W$8:$X$17,2,0)</f>
        <v>279737.25</v>
      </c>
      <c r="U249" s="1">
        <f t="shared" si="30"/>
        <v>3396594</v>
      </c>
      <c r="V249" s="1">
        <f t="shared" si="31"/>
        <v>3396594</v>
      </c>
    </row>
    <row r="250" spans="1:22" x14ac:dyDescent="0.35">
      <c r="A250" s="1">
        <v>94400015</v>
      </c>
      <c r="B250" s="3" t="s">
        <v>10</v>
      </c>
      <c r="C250" s="29">
        <f t="shared" si="27"/>
        <v>1</v>
      </c>
      <c r="D250" s="29" t="str">
        <f t="shared" si="24"/>
        <v>5</v>
      </c>
      <c r="E250" s="42" t="str">
        <f t="shared" si="25"/>
        <v>5</v>
      </c>
      <c r="F250" s="1">
        <v>44</v>
      </c>
      <c r="G250" s="28" t="str">
        <f t="shared" si="26"/>
        <v>544</v>
      </c>
      <c r="H250" s="1">
        <v>2</v>
      </c>
      <c r="I250" s="1">
        <v>104314</v>
      </c>
      <c r="L250" s="1">
        <v>363063</v>
      </c>
      <c r="M250" s="1">
        <v>3748460</v>
      </c>
      <c r="N250" s="2">
        <f>INT(VLOOKUP(--D250,'属性表（单）'!$H$7:$I$11,2,0)*VLOOKUP(F250,'属性表（单）'!$B$4:$D$53,3,0))</f>
        <v>84600</v>
      </c>
      <c r="O250" s="34">
        <f t="shared" si="28"/>
        <v>8460</v>
      </c>
      <c r="P250" s="1">
        <f>IF(H250=26,VLOOKUP(G250,'属性表（单核）'!$H$2:$I$251,2,0),IF(H250=59,VLOOKUP(G250,'属性表（单核）'!$C$2:$D$251,2,0),INT(N250/VLOOKUP(H250,'属性表（单）'!$N$4:$O$24,2,0))))</f>
        <v>8460</v>
      </c>
      <c r="S250" s="1">
        <f t="shared" si="29"/>
        <v>296975</v>
      </c>
      <c r="T250" s="28">
        <f>VLOOKUP(--F250,经验表!$A$4:$B$53,2,0)*VLOOKUP(--E250,经验表!$W$8:$X$17,2,0)</f>
        <v>296975.25</v>
      </c>
      <c r="U250" s="1">
        <f t="shared" si="30"/>
        <v>3676331</v>
      </c>
      <c r="V250" s="1">
        <f t="shared" si="31"/>
        <v>3676331</v>
      </c>
    </row>
    <row r="251" spans="1:22" x14ac:dyDescent="0.35">
      <c r="A251" s="1">
        <v>94500015</v>
      </c>
      <c r="B251" s="3" t="s">
        <v>10</v>
      </c>
      <c r="C251" s="29">
        <f t="shared" si="27"/>
        <v>1</v>
      </c>
      <c r="D251" s="29" t="str">
        <f t="shared" si="24"/>
        <v>5</v>
      </c>
      <c r="E251" s="42" t="str">
        <f t="shared" si="25"/>
        <v>5</v>
      </c>
      <c r="F251" s="1">
        <v>45</v>
      </c>
      <c r="G251" s="28" t="str">
        <f t="shared" si="26"/>
        <v>545</v>
      </c>
      <c r="H251" s="1">
        <v>2</v>
      </c>
      <c r="I251" s="1">
        <v>106758</v>
      </c>
      <c r="L251" s="1">
        <v>396801</v>
      </c>
      <c r="M251" s="1">
        <v>4111523</v>
      </c>
      <c r="N251" s="2">
        <f>INT(VLOOKUP(--D251,'属性表（单）'!$H$7:$I$11,2,0)*VLOOKUP(F251,'属性表（单）'!$B$4:$D$53,3,0))</f>
        <v>87600</v>
      </c>
      <c r="O251" s="34">
        <f t="shared" si="28"/>
        <v>8760</v>
      </c>
      <c r="P251" s="1">
        <f>IF(H251=26,VLOOKUP(G251,'属性表（单核）'!$H$2:$I$251,2,0),IF(H251=59,VLOOKUP(G251,'属性表（单核）'!$C$2:$D$251,2,0),INT(N251/VLOOKUP(H251,'属性表（单）'!$N$4:$O$24,2,0))))</f>
        <v>8760</v>
      </c>
      <c r="S251" s="1">
        <f t="shared" si="29"/>
        <v>314213</v>
      </c>
      <c r="T251" s="28">
        <f>VLOOKUP(--F251,经验表!$A$4:$B$53,2,0)*VLOOKUP(--E251,经验表!$W$8:$X$17,2,0)</f>
        <v>314213.25</v>
      </c>
      <c r="U251" s="1">
        <f t="shared" si="30"/>
        <v>3973306</v>
      </c>
      <c r="V251" s="1">
        <f t="shared" si="31"/>
        <v>3973306</v>
      </c>
    </row>
    <row r="252" spans="1:22" x14ac:dyDescent="0.35">
      <c r="A252" s="1">
        <v>94600015</v>
      </c>
      <c r="B252" s="3" t="s">
        <v>10</v>
      </c>
      <c r="C252" s="29">
        <f t="shared" si="27"/>
        <v>1</v>
      </c>
      <c r="D252" s="29" t="str">
        <f t="shared" si="24"/>
        <v>5</v>
      </c>
      <c r="E252" s="42" t="str">
        <f t="shared" si="25"/>
        <v>5</v>
      </c>
      <c r="F252" s="1">
        <v>46</v>
      </c>
      <c r="G252" s="28" t="str">
        <f t="shared" si="26"/>
        <v>546</v>
      </c>
      <c r="H252" s="1">
        <v>2</v>
      </c>
      <c r="I252" s="1">
        <v>109228</v>
      </c>
      <c r="L252" s="1">
        <v>433610</v>
      </c>
      <c r="M252" s="1">
        <v>4508324</v>
      </c>
      <c r="N252" s="2">
        <f>INT(VLOOKUP(--D252,'属性表（单）'!$H$7:$I$11,2,0)*VLOOKUP(F252,'属性表（单）'!$B$4:$D$53,3,0))</f>
        <v>90600</v>
      </c>
      <c r="O252" s="34">
        <f t="shared" si="28"/>
        <v>9060</v>
      </c>
      <c r="P252" s="1">
        <f>IF(H252=26,VLOOKUP(G252,'属性表（单核）'!$H$2:$I$251,2,0),IF(H252=59,VLOOKUP(G252,'属性表（单核）'!$C$2:$D$251,2,0),INT(N252/VLOOKUP(H252,'属性表（单）'!$N$4:$O$24,2,0))))</f>
        <v>9060</v>
      </c>
      <c r="S252" s="1">
        <f t="shared" si="29"/>
        <v>334493</v>
      </c>
      <c r="T252" s="28">
        <f>VLOOKUP(--F252,经验表!$A$4:$B$53,2,0)*VLOOKUP(--E252,经验表!$W$8:$X$17,2,0)</f>
        <v>334493.25</v>
      </c>
      <c r="U252" s="1">
        <f t="shared" si="30"/>
        <v>4287519</v>
      </c>
      <c r="V252" s="1">
        <f t="shared" si="31"/>
        <v>4287519</v>
      </c>
    </row>
    <row r="253" spans="1:22" x14ac:dyDescent="0.35">
      <c r="A253" s="1">
        <v>94700015</v>
      </c>
      <c r="B253" s="3" t="s">
        <v>10</v>
      </c>
      <c r="C253" s="29">
        <f t="shared" si="27"/>
        <v>1</v>
      </c>
      <c r="D253" s="29" t="str">
        <f t="shared" si="24"/>
        <v>5</v>
      </c>
      <c r="E253" s="42" t="str">
        <f t="shared" si="25"/>
        <v>5</v>
      </c>
      <c r="F253" s="1">
        <v>47</v>
      </c>
      <c r="G253" s="28" t="str">
        <f t="shared" si="26"/>
        <v>547</v>
      </c>
      <c r="H253" s="1">
        <v>2</v>
      </c>
      <c r="I253" s="1">
        <v>111722</v>
      </c>
      <c r="L253" s="1">
        <v>473769</v>
      </c>
      <c r="M253" s="1">
        <v>4941934</v>
      </c>
      <c r="N253" s="2">
        <f>INT(VLOOKUP(--D253,'属性表（单）'!$H$7:$I$11,2,0)*VLOOKUP(F253,'属性表（单）'!$B$4:$D$53,3,0))</f>
        <v>93900</v>
      </c>
      <c r="O253" s="34">
        <f t="shared" si="28"/>
        <v>9390</v>
      </c>
      <c r="P253" s="1">
        <f>IF(H253=26,VLOOKUP(G253,'属性表（单核）'!$H$2:$I$251,2,0),IF(H253=59,VLOOKUP(G253,'属性表（单核）'!$C$2:$D$251,2,0),INT(N253/VLOOKUP(H253,'属性表（单）'!$N$4:$O$24,2,0))))</f>
        <v>9390</v>
      </c>
      <c r="S253" s="1">
        <f t="shared" si="29"/>
        <v>354773</v>
      </c>
      <c r="T253" s="28">
        <f>VLOOKUP(--F253,经验表!$A$4:$B$53,2,0)*VLOOKUP(--E253,经验表!$W$8:$X$17,2,0)</f>
        <v>354773.25</v>
      </c>
      <c r="U253" s="1">
        <f t="shared" si="30"/>
        <v>4622012</v>
      </c>
      <c r="V253" s="1">
        <f t="shared" si="31"/>
        <v>4622012</v>
      </c>
    </row>
    <row r="254" spans="1:22" x14ac:dyDescent="0.35">
      <c r="A254" s="1">
        <v>94800015</v>
      </c>
      <c r="B254" s="3" t="s">
        <v>10</v>
      </c>
      <c r="C254" s="29">
        <f t="shared" si="27"/>
        <v>1</v>
      </c>
      <c r="D254" s="29" t="str">
        <f t="shared" si="24"/>
        <v>5</v>
      </c>
      <c r="E254" s="42" t="str">
        <f t="shared" si="25"/>
        <v>5</v>
      </c>
      <c r="F254" s="1">
        <v>48</v>
      </c>
      <c r="G254" s="28" t="str">
        <f t="shared" si="26"/>
        <v>548</v>
      </c>
      <c r="H254" s="1">
        <v>2</v>
      </c>
      <c r="I254" s="1">
        <v>114240</v>
      </c>
      <c r="L254" s="1">
        <v>517582</v>
      </c>
      <c r="M254" s="1">
        <v>5415703</v>
      </c>
      <c r="N254" s="2">
        <f>INT(VLOOKUP(--D254,'属性表（单）'!$H$7:$I$11,2,0)*VLOOKUP(F254,'属性表（单）'!$B$4:$D$53,3,0))</f>
        <v>97200</v>
      </c>
      <c r="O254" s="34">
        <f t="shared" si="28"/>
        <v>9720</v>
      </c>
      <c r="P254" s="1">
        <f>IF(H254=26,VLOOKUP(G254,'属性表（单核）'!$H$2:$I$251,2,0),IF(H254=59,VLOOKUP(G254,'属性表（单核）'!$C$2:$D$251,2,0),INT(N254/VLOOKUP(H254,'属性表（单）'!$N$4:$O$24,2,0))))</f>
        <v>9720</v>
      </c>
      <c r="S254" s="1">
        <f t="shared" si="29"/>
        <v>375053</v>
      </c>
      <c r="T254" s="28">
        <f>VLOOKUP(--F254,经验表!$A$4:$B$53,2,0)*VLOOKUP(--E254,经验表!$W$8:$X$17,2,0)</f>
        <v>375053.25</v>
      </c>
      <c r="U254" s="1">
        <f t="shared" si="30"/>
        <v>4976785</v>
      </c>
      <c r="V254" s="1">
        <f t="shared" si="31"/>
        <v>4976785</v>
      </c>
    </row>
    <row r="255" spans="1:22" x14ac:dyDescent="0.35">
      <c r="A255" s="1">
        <v>94900015</v>
      </c>
      <c r="B255" s="3" t="s">
        <v>10</v>
      </c>
      <c r="C255" s="29">
        <f t="shared" si="27"/>
        <v>1</v>
      </c>
      <c r="D255" s="29" t="str">
        <f t="shared" si="24"/>
        <v>5</v>
      </c>
      <c r="E255" s="42" t="str">
        <f t="shared" si="25"/>
        <v>5</v>
      </c>
      <c r="F255" s="1">
        <v>49</v>
      </c>
      <c r="G255" s="28" t="str">
        <f t="shared" si="26"/>
        <v>549</v>
      </c>
      <c r="H255" s="1">
        <v>2</v>
      </c>
      <c r="I255" s="1">
        <v>116786</v>
      </c>
      <c r="L255" s="1">
        <v>565382</v>
      </c>
      <c r="M255" s="1">
        <v>5933285</v>
      </c>
      <c r="N255" s="2">
        <f>INT(VLOOKUP(--D255,'属性表（单）'!$H$7:$I$11,2,0)*VLOOKUP(F255,'属性表（单）'!$B$4:$D$53,3,0))</f>
        <v>100500</v>
      </c>
      <c r="O255" s="34">
        <f t="shared" si="28"/>
        <v>10050</v>
      </c>
      <c r="P255" s="1">
        <f>IF(H255=26,VLOOKUP(G255,'属性表（单核）'!$H$2:$I$251,2,0),IF(H255=59,VLOOKUP(G255,'属性表（单核）'!$C$2:$D$251,2,0),INT(N255/VLOOKUP(H255,'属性表（单）'!$N$4:$O$24,2,0))))</f>
        <v>10050</v>
      </c>
      <c r="S255" s="1">
        <f t="shared" si="29"/>
        <v>395333</v>
      </c>
      <c r="T255" s="28">
        <f>VLOOKUP(--F255,经验表!$A$4:$B$53,2,0)*VLOOKUP(--E255,经验表!$W$8:$X$17,2,0)</f>
        <v>395333.25</v>
      </c>
      <c r="U255" s="1">
        <f t="shared" si="30"/>
        <v>5351838</v>
      </c>
      <c r="V255" s="1">
        <f t="shared" si="31"/>
        <v>5351838</v>
      </c>
    </row>
    <row r="256" spans="1:22" x14ac:dyDescent="0.35">
      <c r="A256" s="1">
        <v>95000015</v>
      </c>
      <c r="B256" s="3" t="s">
        <v>10</v>
      </c>
      <c r="C256" s="29">
        <f t="shared" si="27"/>
        <v>1</v>
      </c>
      <c r="D256" s="29" t="str">
        <f t="shared" si="24"/>
        <v>5</v>
      </c>
      <c r="E256" s="42" t="str">
        <f t="shared" si="25"/>
        <v>5</v>
      </c>
      <c r="F256" s="1">
        <v>50</v>
      </c>
      <c r="G256" s="28" t="str">
        <f t="shared" si="26"/>
        <v>550</v>
      </c>
      <c r="H256" s="1">
        <v>2</v>
      </c>
      <c r="I256" s="1">
        <v>119356</v>
      </c>
      <c r="L256" s="1">
        <v>99999999</v>
      </c>
      <c r="M256" s="1">
        <v>6498667</v>
      </c>
      <c r="N256" s="2">
        <f>INT(VLOOKUP(--D256,'属性表（单）'!$H$7:$I$11,2,0)*VLOOKUP(F256,'属性表（单）'!$B$4:$D$53,3,0))</f>
        <v>103800</v>
      </c>
      <c r="O256" s="34">
        <f t="shared" si="28"/>
        <v>10380</v>
      </c>
      <c r="P256" s="1">
        <f>IF(H256=26,VLOOKUP(G256,'属性表（单核）'!$H$2:$I$251,2,0),IF(H256=59,VLOOKUP(G256,'属性表（单核）'!$C$2:$D$251,2,0),INT(N256/VLOOKUP(H256,'属性表（单）'!$N$4:$O$24,2,0))))</f>
        <v>10380</v>
      </c>
      <c r="S256" s="1">
        <f t="shared" si="29"/>
        <v>418908</v>
      </c>
      <c r="T256" s="28">
        <f>VLOOKUP(--F256,经验表!$A$4:$B$53,2,0)*VLOOKUP(--E256,经验表!$W$8:$X$17,2,0)</f>
        <v>418908.75</v>
      </c>
      <c r="U256" s="1">
        <f t="shared" si="30"/>
        <v>5747171</v>
      </c>
      <c r="V256" s="1">
        <f t="shared" si="31"/>
        <v>5747171</v>
      </c>
    </row>
    <row r="257" spans="1:22" x14ac:dyDescent="0.35">
      <c r="A257" s="1">
        <v>90100021</v>
      </c>
      <c r="B257" s="3" t="s">
        <v>11</v>
      </c>
      <c r="C257" s="29">
        <f t="shared" si="27"/>
        <v>1</v>
      </c>
      <c r="D257" s="29" t="str">
        <f t="shared" si="24"/>
        <v>1</v>
      </c>
      <c r="E257" s="42" t="str">
        <f t="shared" si="25"/>
        <v>1</v>
      </c>
      <c r="F257" s="1">
        <v>1</v>
      </c>
      <c r="G257" s="28" t="str">
        <f t="shared" si="26"/>
        <v>11</v>
      </c>
      <c r="H257" s="1">
        <v>3</v>
      </c>
      <c r="I257" s="1">
        <v>157</v>
      </c>
      <c r="L257" s="1">
        <v>758</v>
      </c>
      <c r="M257" s="1">
        <v>200</v>
      </c>
      <c r="N257" s="2">
        <f>INT(VLOOKUP(--D257,'属性表（单）'!$H$7:$I$11,2,0)*VLOOKUP(F257,'属性表（单）'!$B$4:$D$53,3,0))</f>
        <v>1600</v>
      </c>
      <c r="O257" s="34">
        <f t="shared" si="28"/>
        <v>160</v>
      </c>
      <c r="P257" s="1">
        <f>IF(H257=26,VLOOKUP(G257,'属性表（单核）'!$H$2:$I$251,2,0),IF(H257=59,VLOOKUP(G257,'属性表（单核）'!$C$2:$D$251,2,0),INT(N257/VLOOKUP(H257,'属性表（单）'!$N$4:$O$24,2,0))))</f>
        <v>160</v>
      </c>
      <c r="S257" s="1">
        <f t="shared" si="29"/>
        <v>750</v>
      </c>
      <c r="T257" s="28">
        <f>VLOOKUP(--F257,经验表!$A$4:$B$53,2,0)*VLOOKUP(--E257,经验表!$W$8:$X$17,2,0)</f>
        <v>750</v>
      </c>
      <c r="U257" s="1">
        <f t="shared" si="30"/>
        <v>240</v>
      </c>
      <c r="V257" s="1">
        <f t="shared" si="31"/>
        <v>6166079</v>
      </c>
    </row>
    <row r="258" spans="1:22" x14ac:dyDescent="0.35">
      <c r="A258" s="1">
        <v>90200021</v>
      </c>
      <c r="B258" s="3" t="s">
        <v>11</v>
      </c>
      <c r="C258" s="29">
        <f t="shared" si="27"/>
        <v>1</v>
      </c>
      <c r="D258" s="29" t="str">
        <f t="shared" si="24"/>
        <v>1</v>
      </c>
      <c r="E258" s="42" t="str">
        <f t="shared" si="25"/>
        <v>1</v>
      </c>
      <c r="F258" s="1">
        <v>2</v>
      </c>
      <c r="G258" s="28" t="str">
        <f t="shared" si="26"/>
        <v>12</v>
      </c>
      <c r="H258" s="1">
        <v>3</v>
      </c>
      <c r="I258" s="1">
        <v>168</v>
      </c>
      <c r="L258" s="1">
        <v>1013</v>
      </c>
      <c r="M258" s="1">
        <v>958</v>
      </c>
      <c r="N258" s="2">
        <f>INT(VLOOKUP(--D258,'属性表（单）'!$H$7:$I$11,2,0)*VLOOKUP(F258,'属性表（单）'!$B$4:$D$53,3,0))</f>
        <v>1700</v>
      </c>
      <c r="O258" s="34">
        <f t="shared" si="28"/>
        <v>170</v>
      </c>
      <c r="P258" s="1">
        <f>IF(H258=26,VLOOKUP(G258,'属性表（单核）'!$H$2:$I$251,2,0),IF(H258=59,VLOOKUP(G258,'属性表（单核）'!$C$2:$D$251,2,0),INT(N258/VLOOKUP(H258,'属性表（单）'!$N$4:$O$24,2,0))))</f>
        <v>170</v>
      </c>
      <c r="S258" s="1">
        <f t="shared" si="29"/>
        <v>1050</v>
      </c>
      <c r="T258" s="28">
        <f>VLOOKUP(--F258,经验表!$A$4:$B$53,2,0)*VLOOKUP(--E258,经验表!$W$8:$X$17,2,0)</f>
        <v>1050</v>
      </c>
      <c r="U258" s="1">
        <f t="shared" si="30"/>
        <v>990</v>
      </c>
      <c r="V258" s="1">
        <f t="shared" si="31"/>
        <v>990</v>
      </c>
    </row>
    <row r="259" spans="1:22" x14ac:dyDescent="0.35">
      <c r="A259" s="1">
        <v>90300021</v>
      </c>
      <c r="B259" s="3" t="s">
        <v>11</v>
      </c>
      <c r="C259" s="29">
        <f t="shared" si="27"/>
        <v>1</v>
      </c>
      <c r="D259" s="29" t="str">
        <f t="shared" ref="D259:D322" si="32">RIGHT(A259,1)</f>
        <v>1</v>
      </c>
      <c r="E259" s="42" t="str">
        <f t="shared" ref="E259:E322" si="33">IF(C259=1,RIGHT(A259,1),C259&amp;RIGHT(A259,1))</f>
        <v>1</v>
      </c>
      <c r="F259" s="1">
        <v>3</v>
      </c>
      <c r="G259" s="28" t="str">
        <f t="shared" ref="G259:G322" si="34">D259&amp;F259</f>
        <v>13</v>
      </c>
      <c r="H259" s="1">
        <v>3</v>
      </c>
      <c r="I259" s="1">
        <v>179</v>
      </c>
      <c r="L259" s="1">
        <v>1302</v>
      </c>
      <c r="M259" s="1">
        <v>1971</v>
      </c>
      <c r="N259" s="2">
        <f>INT(VLOOKUP(--D259,'属性表（单）'!$H$7:$I$11,2,0)*VLOOKUP(F259,'属性表（单）'!$B$4:$D$53,3,0))</f>
        <v>1800</v>
      </c>
      <c r="O259" s="34">
        <f t="shared" si="28"/>
        <v>180</v>
      </c>
      <c r="P259" s="1">
        <f>IF(H259=26,VLOOKUP(G259,'属性表（单核）'!$H$2:$I$251,2,0),IF(H259=59,VLOOKUP(G259,'属性表（单核）'!$C$2:$D$251,2,0),INT(N259/VLOOKUP(H259,'属性表（单）'!$N$4:$O$24,2,0))))</f>
        <v>180</v>
      </c>
      <c r="S259" s="1">
        <f t="shared" si="29"/>
        <v>1350</v>
      </c>
      <c r="T259" s="28">
        <f>VLOOKUP(--F259,经验表!$A$4:$B$53,2,0)*VLOOKUP(--E259,经验表!$W$8:$X$17,2,0)</f>
        <v>1350</v>
      </c>
      <c r="U259" s="1">
        <f t="shared" si="30"/>
        <v>2040</v>
      </c>
      <c r="V259" s="1">
        <f t="shared" si="31"/>
        <v>2040</v>
      </c>
    </row>
    <row r="260" spans="1:22" x14ac:dyDescent="0.35">
      <c r="A260" s="1">
        <v>90400021</v>
      </c>
      <c r="B260" s="3" t="s">
        <v>11</v>
      </c>
      <c r="C260" s="29">
        <f t="shared" ref="C260:C323" si="35">C259</f>
        <v>1</v>
      </c>
      <c r="D260" s="29" t="str">
        <f t="shared" si="32"/>
        <v>1</v>
      </c>
      <c r="E260" s="42" t="str">
        <f t="shared" si="33"/>
        <v>1</v>
      </c>
      <c r="F260" s="1">
        <v>4</v>
      </c>
      <c r="G260" s="28" t="str">
        <f t="shared" si="34"/>
        <v>14</v>
      </c>
      <c r="H260" s="1">
        <v>3</v>
      </c>
      <c r="I260" s="1">
        <v>191</v>
      </c>
      <c r="L260" s="1">
        <v>1629</v>
      </c>
      <c r="M260" s="1">
        <v>3273</v>
      </c>
      <c r="N260" s="2">
        <f>INT(VLOOKUP(--D260,'属性表（单）'!$H$7:$I$11,2,0)*VLOOKUP(F260,'属性表（单）'!$B$4:$D$53,3,0))</f>
        <v>1900</v>
      </c>
      <c r="O260" s="34">
        <f t="shared" si="28"/>
        <v>190</v>
      </c>
      <c r="P260" s="1">
        <f>IF(H260=26,VLOOKUP(G260,'属性表（单核）'!$H$2:$I$251,2,0),IF(H260=59,VLOOKUP(G260,'属性表（单核）'!$C$2:$D$251,2,0),INT(N260/VLOOKUP(H260,'属性表（单）'!$N$4:$O$24,2,0))))</f>
        <v>190</v>
      </c>
      <c r="S260" s="1">
        <f t="shared" si="29"/>
        <v>1650</v>
      </c>
      <c r="T260" s="28">
        <f>VLOOKUP(--F260,经验表!$A$4:$B$53,2,0)*VLOOKUP(--E260,经验表!$W$8:$X$17,2,0)</f>
        <v>1650</v>
      </c>
      <c r="U260" s="1">
        <f t="shared" si="30"/>
        <v>3390</v>
      </c>
      <c r="V260" s="1">
        <f t="shared" si="31"/>
        <v>3390</v>
      </c>
    </row>
    <row r="261" spans="1:22" x14ac:dyDescent="0.35">
      <c r="A261" s="1">
        <v>90500021</v>
      </c>
      <c r="B261" s="3" t="s">
        <v>11</v>
      </c>
      <c r="C261" s="29">
        <f t="shared" si="35"/>
        <v>1</v>
      </c>
      <c r="D261" s="29" t="str">
        <f t="shared" si="32"/>
        <v>1</v>
      </c>
      <c r="E261" s="42" t="str">
        <f t="shared" si="33"/>
        <v>1</v>
      </c>
      <c r="F261" s="1">
        <v>5</v>
      </c>
      <c r="G261" s="28" t="str">
        <f t="shared" si="34"/>
        <v>15</v>
      </c>
      <c r="H261" s="1">
        <v>3</v>
      </c>
      <c r="I261" s="1">
        <v>203</v>
      </c>
      <c r="L261" s="1">
        <v>1997</v>
      </c>
      <c r="M261" s="1">
        <v>4902</v>
      </c>
      <c r="N261" s="2">
        <f>INT(VLOOKUP(--D261,'属性表（单）'!$H$7:$I$11,2,0)*VLOOKUP(F261,'属性表（单）'!$B$4:$D$53,3,0))</f>
        <v>2000</v>
      </c>
      <c r="O261" s="34">
        <f t="shared" si="28"/>
        <v>200</v>
      </c>
      <c r="P261" s="1">
        <f>IF(H261=26,VLOOKUP(G261,'属性表（单核）'!$H$2:$I$251,2,0),IF(H261=59,VLOOKUP(G261,'属性表（单核）'!$C$2:$D$251,2,0),INT(N261/VLOOKUP(H261,'属性表（单）'!$N$4:$O$24,2,0))))</f>
        <v>200</v>
      </c>
      <c r="S261" s="1">
        <f t="shared" si="29"/>
        <v>1950</v>
      </c>
      <c r="T261" s="28">
        <f>VLOOKUP(--F261,经验表!$A$4:$B$53,2,0)*VLOOKUP(--E261,经验表!$W$8:$X$17,2,0)</f>
        <v>1950</v>
      </c>
      <c r="U261" s="1">
        <f t="shared" si="30"/>
        <v>5040</v>
      </c>
      <c r="V261" s="1">
        <f t="shared" si="31"/>
        <v>5040</v>
      </c>
    </row>
    <row r="262" spans="1:22" x14ac:dyDescent="0.35">
      <c r="A262" s="1">
        <v>90600021</v>
      </c>
      <c r="B262" s="3" t="s">
        <v>11</v>
      </c>
      <c r="C262" s="29">
        <f t="shared" si="35"/>
        <v>1</v>
      </c>
      <c r="D262" s="29" t="str">
        <f t="shared" si="32"/>
        <v>1</v>
      </c>
      <c r="E262" s="42" t="str">
        <f t="shared" si="33"/>
        <v>1</v>
      </c>
      <c r="F262" s="1">
        <v>6</v>
      </c>
      <c r="G262" s="28" t="str">
        <f t="shared" si="34"/>
        <v>16</v>
      </c>
      <c r="H262" s="1">
        <v>3</v>
      </c>
      <c r="I262" s="1">
        <v>215</v>
      </c>
      <c r="L262" s="1">
        <v>2413</v>
      </c>
      <c r="M262" s="1">
        <v>6899</v>
      </c>
      <c r="N262" s="2">
        <f>INT(VLOOKUP(--D262,'属性表（单）'!$H$7:$I$11,2,0)*VLOOKUP(F262,'属性表（单）'!$B$4:$D$53,3,0))</f>
        <v>2100</v>
      </c>
      <c r="O262" s="34">
        <f t="shared" si="28"/>
        <v>210</v>
      </c>
      <c r="P262" s="1">
        <f>IF(H262=26,VLOOKUP(G262,'属性表（单核）'!$H$2:$I$251,2,0),IF(H262=59,VLOOKUP(G262,'属性表（单核）'!$C$2:$D$251,2,0),INT(N262/VLOOKUP(H262,'属性表（单）'!$N$4:$O$24,2,0))))</f>
        <v>210</v>
      </c>
      <c r="S262" s="1">
        <f t="shared" si="29"/>
        <v>2450</v>
      </c>
      <c r="T262" s="28">
        <f>VLOOKUP(--F262,经验表!$A$4:$B$53,2,0)*VLOOKUP(--E262,经验表!$W$8:$X$17,2,0)</f>
        <v>2450</v>
      </c>
      <c r="U262" s="1">
        <f t="shared" si="30"/>
        <v>6990</v>
      </c>
      <c r="V262" s="1">
        <f t="shared" si="31"/>
        <v>6990</v>
      </c>
    </row>
    <row r="263" spans="1:22" x14ac:dyDescent="0.35">
      <c r="A263" s="1">
        <v>90700021</v>
      </c>
      <c r="B263" s="3" t="s">
        <v>11</v>
      </c>
      <c r="C263" s="29">
        <f t="shared" si="35"/>
        <v>1</v>
      </c>
      <c r="D263" s="29" t="str">
        <f t="shared" si="32"/>
        <v>1</v>
      </c>
      <c r="E263" s="42" t="str">
        <f t="shared" si="33"/>
        <v>1</v>
      </c>
      <c r="F263" s="1">
        <v>7</v>
      </c>
      <c r="G263" s="28" t="str">
        <f t="shared" si="34"/>
        <v>17</v>
      </c>
      <c r="H263" s="1">
        <v>3</v>
      </c>
      <c r="I263" s="1">
        <v>228</v>
      </c>
      <c r="L263" s="1">
        <v>2881</v>
      </c>
      <c r="M263" s="1">
        <v>9312</v>
      </c>
      <c r="N263" s="2">
        <f>INT(VLOOKUP(--D263,'属性表（单）'!$H$7:$I$11,2,0)*VLOOKUP(F263,'属性表（单）'!$B$4:$D$53,3,0))</f>
        <v>2250</v>
      </c>
      <c r="O263" s="34">
        <f t="shared" ref="O263:O326" si="36">INT(IF(C263=1,P263,P263*$X$14))</f>
        <v>225</v>
      </c>
      <c r="P263" s="1">
        <f>IF(H263=26,VLOOKUP(G263,'属性表（单核）'!$H$2:$I$251,2,0),IF(H263=59,VLOOKUP(G263,'属性表（单核）'!$C$2:$D$251,2,0),INT(N263/VLOOKUP(H263,'属性表（单）'!$N$4:$O$24,2,0))))</f>
        <v>225</v>
      </c>
      <c r="S263" s="1">
        <f t="shared" si="29"/>
        <v>2950</v>
      </c>
      <c r="T263" s="28">
        <f>VLOOKUP(--F263,经验表!$A$4:$B$53,2,0)*VLOOKUP(--E263,经验表!$W$8:$X$17,2,0)</f>
        <v>2950</v>
      </c>
      <c r="U263" s="1">
        <f t="shared" si="30"/>
        <v>9440</v>
      </c>
      <c r="V263" s="1">
        <f t="shared" si="31"/>
        <v>9440</v>
      </c>
    </row>
    <row r="264" spans="1:22" x14ac:dyDescent="0.35">
      <c r="A264" s="1">
        <v>90800021</v>
      </c>
      <c r="B264" s="3" t="s">
        <v>11</v>
      </c>
      <c r="C264" s="29">
        <f t="shared" si="35"/>
        <v>1</v>
      </c>
      <c r="D264" s="29" t="str">
        <f t="shared" si="32"/>
        <v>1</v>
      </c>
      <c r="E264" s="42" t="str">
        <f t="shared" si="33"/>
        <v>1</v>
      </c>
      <c r="F264" s="1">
        <v>8</v>
      </c>
      <c r="G264" s="28" t="str">
        <f t="shared" si="34"/>
        <v>18</v>
      </c>
      <c r="H264" s="1">
        <v>3</v>
      </c>
      <c r="I264" s="1">
        <v>241</v>
      </c>
      <c r="L264" s="1">
        <v>3408</v>
      </c>
      <c r="M264" s="1">
        <v>12193</v>
      </c>
      <c r="N264" s="2">
        <f>INT(VLOOKUP(--D264,'属性表（单）'!$H$7:$I$11,2,0)*VLOOKUP(F264,'属性表（单）'!$B$4:$D$53,3,0))</f>
        <v>2400</v>
      </c>
      <c r="O264" s="34">
        <f t="shared" si="36"/>
        <v>240</v>
      </c>
      <c r="P264" s="1">
        <f>IF(H264=26,VLOOKUP(G264,'属性表（单核）'!$H$2:$I$251,2,0),IF(H264=59,VLOOKUP(G264,'属性表（单核）'!$C$2:$D$251,2,0),INT(N264/VLOOKUP(H264,'属性表（单）'!$N$4:$O$24,2,0))))</f>
        <v>240</v>
      </c>
      <c r="S264" s="1">
        <f t="shared" ref="S264:S327" si="37">INT(T264)</f>
        <v>3450</v>
      </c>
      <c r="T264" s="28">
        <f>VLOOKUP(--F264,经验表!$A$4:$B$53,2,0)*VLOOKUP(--E264,经验表!$W$8:$X$17,2,0)</f>
        <v>3450</v>
      </c>
      <c r="U264" s="1">
        <f t="shared" ref="U264:U327" si="38">INT(IF(C264=1,IF(F264=1,VLOOKUP(--D264,$X$8:$Y$12,2,0),V264),IF(F264=1,VLOOKUP(--D264,$X$17:$Y$21,2,0),V264)))</f>
        <v>12390</v>
      </c>
      <c r="V264" s="1">
        <f t="shared" si="31"/>
        <v>12390</v>
      </c>
    </row>
    <row r="265" spans="1:22" x14ac:dyDescent="0.35">
      <c r="A265" s="1">
        <v>90900021</v>
      </c>
      <c r="B265" s="3" t="s">
        <v>11</v>
      </c>
      <c r="C265" s="29">
        <f t="shared" si="35"/>
        <v>1</v>
      </c>
      <c r="D265" s="29" t="str">
        <f t="shared" si="32"/>
        <v>1</v>
      </c>
      <c r="E265" s="42" t="str">
        <f t="shared" si="33"/>
        <v>1</v>
      </c>
      <c r="F265" s="1">
        <v>9</v>
      </c>
      <c r="G265" s="28" t="str">
        <f t="shared" si="34"/>
        <v>19</v>
      </c>
      <c r="H265" s="1">
        <v>3</v>
      </c>
      <c r="I265" s="1">
        <v>255</v>
      </c>
      <c r="L265" s="1">
        <v>4000</v>
      </c>
      <c r="M265" s="1">
        <v>15601</v>
      </c>
      <c r="N265" s="2">
        <f>INT(VLOOKUP(--D265,'属性表（单）'!$H$7:$I$11,2,0)*VLOOKUP(F265,'属性表（单）'!$B$4:$D$53,3,0))</f>
        <v>2550</v>
      </c>
      <c r="O265" s="34">
        <f t="shared" si="36"/>
        <v>255</v>
      </c>
      <c r="P265" s="1">
        <f>IF(H265=26,VLOOKUP(G265,'属性表（单核）'!$H$2:$I$251,2,0),IF(H265=59,VLOOKUP(G265,'属性表（单核）'!$C$2:$D$251,2,0),INT(N265/VLOOKUP(H265,'属性表（单）'!$N$4:$O$24,2,0))))</f>
        <v>255</v>
      </c>
      <c r="S265" s="1">
        <f t="shared" si="37"/>
        <v>3950</v>
      </c>
      <c r="T265" s="28">
        <f>VLOOKUP(--F265,经验表!$A$4:$B$53,2,0)*VLOOKUP(--E265,经验表!$W$8:$X$17,2,0)</f>
        <v>3950</v>
      </c>
      <c r="U265" s="1">
        <f t="shared" si="38"/>
        <v>15840</v>
      </c>
      <c r="V265" s="1">
        <f t="shared" ref="V265:V328" si="39">S264+U264</f>
        <v>15840</v>
      </c>
    </row>
    <row r="266" spans="1:22" x14ac:dyDescent="0.35">
      <c r="A266" s="1">
        <v>91000021</v>
      </c>
      <c r="B266" s="3" t="s">
        <v>11</v>
      </c>
      <c r="C266" s="29">
        <f t="shared" si="35"/>
        <v>1</v>
      </c>
      <c r="D266" s="29" t="str">
        <f t="shared" si="32"/>
        <v>1</v>
      </c>
      <c r="E266" s="42" t="str">
        <f t="shared" si="33"/>
        <v>1</v>
      </c>
      <c r="F266" s="1">
        <v>10</v>
      </c>
      <c r="G266" s="28" t="str">
        <f t="shared" si="34"/>
        <v>110</v>
      </c>
      <c r="H266" s="1">
        <v>3</v>
      </c>
      <c r="I266" s="1">
        <v>269</v>
      </c>
      <c r="L266" s="1">
        <v>4664</v>
      </c>
      <c r="M266" s="1">
        <v>19601</v>
      </c>
      <c r="N266" s="2">
        <f>INT(VLOOKUP(--D266,'属性表（单）'!$H$7:$I$11,2,0)*VLOOKUP(F266,'属性表（单）'!$B$4:$D$53,3,0))</f>
        <v>2700</v>
      </c>
      <c r="O266" s="34">
        <f t="shared" si="36"/>
        <v>270</v>
      </c>
      <c r="P266" s="1">
        <f>IF(H266=26,VLOOKUP(G266,'属性表（单核）'!$H$2:$I$251,2,0),IF(H266=59,VLOOKUP(G266,'属性表（单核）'!$C$2:$D$251,2,0),INT(N266/VLOOKUP(H266,'属性表（单）'!$N$4:$O$24,2,0))))</f>
        <v>270</v>
      </c>
      <c r="S266" s="1">
        <f t="shared" si="37"/>
        <v>4750</v>
      </c>
      <c r="T266" s="28">
        <f>VLOOKUP(--F266,经验表!$A$4:$B$53,2,0)*VLOOKUP(--E266,经验表!$W$8:$X$17,2,0)</f>
        <v>4750</v>
      </c>
      <c r="U266" s="1">
        <f t="shared" si="38"/>
        <v>19790</v>
      </c>
      <c r="V266" s="1">
        <f t="shared" si="39"/>
        <v>19790</v>
      </c>
    </row>
    <row r="267" spans="1:22" x14ac:dyDescent="0.35">
      <c r="A267" s="1">
        <v>91100021</v>
      </c>
      <c r="B267" s="3" t="s">
        <v>11</v>
      </c>
      <c r="C267" s="29">
        <f t="shared" si="35"/>
        <v>1</v>
      </c>
      <c r="D267" s="29" t="str">
        <f t="shared" si="32"/>
        <v>1</v>
      </c>
      <c r="E267" s="42" t="str">
        <f t="shared" si="33"/>
        <v>1</v>
      </c>
      <c r="F267" s="1">
        <v>11</v>
      </c>
      <c r="G267" s="28" t="str">
        <f t="shared" si="34"/>
        <v>111</v>
      </c>
      <c r="H267" s="1">
        <v>3</v>
      </c>
      <c r="I267" s="1">
        <v>283</v>
      </c>
      <c r="L267" s="1">
        <v>5410</v>
      </c>
      <c r="M267" s="1">
        <v>24265</v>
      </c>
      <c r="N267" s="2">
        <f>INT(VLOOKUP(--D267,'属性表（单）'!$H$7:$I$11,2,0)*VLOOKUP(F267,'属性表（单）'!$B$4:$D$53,3,0))</f>
        <v>2850</v>
      </c>
      <c r="O267" s="34">
        <f t="shared" si="36"/>
        <v>285</v>
      </c>
      <c r="P267" s="1">
        <f>IF(H267=26,VLOOKUP(G267,'属性表（单核）'!$H$2:$I$251,2,0),IF(H267=59,VLOOKUP(G267,'属性表（单核）'!$C$2:$D$251,2,0),INT(N267/VLOOKUP(H267,'属性表（单）'!$N$4:$O$24,2,0))))</f>
        <v>285</v>
      </c>
      <c r="S267" s="1">
        <f t="shared" si="37"/>
        <v>5550</v>
      </c>
      <c r="T267" s="28">
        <f>VLOOKUP(--F267,经验表!$A$4:$B$53,2,0)*VLOOKUP(--E267,经验表!$W$8:$X$17,2,0)</f>
        <v>5550</v>
      </c>
      <c r="U267" s="1">
        <f t="shared" si="38"/>
        <v>24540</v>
      </c>
      <c r="V267" s="1">
        <f t="shared" si="39"/>
        <v>24540</v>
      </c>
    </row>
    <row r="268" spans="1:22" x14ac:dyDescent="0.35">
      <c r="A268" s="1">
        <v>91200021</v>
      </c>
      <c r="B268" s="3" t="s">
        <v>11</v>
      </c>
      <c r="C268" s="29">
        <f t="shared" si="35"/>
        <v>1</v>
      </c>
      <c r="D268" s="29" t="str">
        <f t="shared" si="32"/>
        <v>1</v>
      </c>
      <c r="E268" s="42" t="str">
        <f t="shared" si="33"/>
        <v>1</v>
      </c>
      <c r="F268" s="1">
        <v>12</v>
      </c>
      <c r="G268" s="28" t="str">
        <f t="shared" si="34"/>
        <v>112</v>
      </c>
      <c r="H268" s="1">
        <v>3</v>
      </c>
      <c r="I268" s="1">
        <v>298</v>
      </c>
      <c r="L268" s="1">
        <v>6246</v>
      </c>
      <c r="M268" s="1">
        <v>29675</v>
      </c>
      <c r="N268" s="2">
        <f>INT(VLOOKUP(--D268,'属性表（单）'!$H$7:$I$11,2,0)*VLOOKUP(F268,'属性表（单）'!$B$4:$D$53,3,0))</f>
        <v>3050</v>
      </c>
      <c r="O268" s="34">
        <f t="shared" si="36"/>
        <v>305</v>
      </c>
      <c r="P268" s="1">
        <f>IF(H268=26,VLOOKUP(G268,'属性表（单核）'!$H$2:$I$251,2,0),IF(H268=59,VLOOKUP(G268,'属性表（单核）'!$C$2:$D$251,2,0),INT(N268/VLOOKUP(H268,'属性表（单）'!$N$4:$O$24,2,0))))</f>
        <v>305</v>
      </c>
      <c r="S268" s="1">
        <f t="shared" si="37"/>
        <v>6350</v>
      </c>
      <c r="T268" s="28">
        <f>VLOOKUP(--F268,经验表!$A$4:$B$53,2,0)*VLOOKUP(--E268,经验表!$W$8:$X$17,2,0)</f>
        <v>6350</v>
      </c>
      <c r="U268" s="1">
        <f t="shared" si="38"/>
        <v>30090</v>
      </c>
      <c r="V268" s="1">
        <f t="shared" si="39"/>
        <v>30090</v>
      </c>
    </row>
    <row r="269" spans="1:22" x14ac:dyDescent="0.35">
      <c r="A269" s="1">
        <v>91300021</v>
      </c>
      <c r="B269" s="3" t="s">
        <v>11</v>
      </c>
      <c r="C269" s="29">
        <f t="shared" si="35"/>
        <v>1</v>
      </c>
      <c r="D269" s="29" t="str">
        <f t="shared" si="32"/>
        <v>1</v>
      </c>
      <c r="E269" s="42" t="str">
        <f t="shared" si="33"/>
        <v>1</v>
      </c>
      <c r="F269" s="1">
        <v>13</v>
      </c>
      <c r="G269" s="28" t="str">
        <f t="shared" si="34"/>
        <v>113</v>
      </c>
      <c r="H269" s="1">
        <v>3</v>
      </c>
      <c r="I269" s="1">
        <v>313</v>
      </c>
      <c r="L269" s="1">
        <v>7184</v>
      </c>
      <c r="M269" s="1">
        <v>35921</v>
      </c>
      <c r="N269" s="2">
        <f>INT(VLOOKUP(--D269,'属性表（单）'!$H$7:$I$11,2,0)*VLOOKUP(F269,'属性表（单）'!$B$4:$D$53,3,0))</f>
        <v>3250</v>
      </c>
      <c r="O269" s="34">
        <f t="shared" si="36"/>
        <v>325</v>
      </c>
      <c r="P269" s="1">
        <f>IF(H269=26,VLOOKUP(G269,'属性表（单核）'!$H$2:$I$251,2,0),IF(H269=59,VLOOKUP(G269,'属性表（单核）'!$C$2:$D$251,2,0),INT(N269/VLOOKUP(H269,'属性表（单）'!$N$4:$O$24,2,0))))</f>
        <v>325</v>
      </c>
      <c r="S269" s="1">
        <f t="shared" si="37"/>
        <v>7150</v>
      </c>
      <c r="T269" s="28">
        <f>VLOOKUP(--F269,经验表!$A$4:$B$53,2,0)*VLOOKUP(--E269,经验表!$W$8:$X$17,2,0)</f>
        <v>7150</v>
      </c>
      <c r="U269" s="1">
        <f t="shared" si="38"/>
        <v>36440</v>
      </c>
      <c r="V269" s="1">
        <f t="shared" si="39"/>
        <v>36440</v>
      </c>
    </row>
    <row r="270" spans="1:22" x14ac:dyDescent="0.35">
      <c r="A270" s="1">
        <v>91400021</v>
      </c>
      <c r="B270" s="3" t="s">
        <v>11</v>
      </c>
      <c r="C270" s="29">
        <f t="shared" si="35"/>
        <v>1</v>
      </c>
      <c r="D270" s="29" t="str">
        <f t="shared" si="32"/>
        <v>1</v>
      </c>
      <c r="E270" s="42" t="str">
        <f t="shared" si="33"/>
        <v>1</v>
      </c>
      <c r="F270" s="1">
        <v>14</v>
      </c>
      <c r="G270" s="28" t="str">
        <f t="shared" si="34"/>
        <v>114</v>
      </c>
      <c r="H270" s="1">
        <v>3</v>
      </c>
      <c r="I270" s="1">
        <v>329</v>
      </c>
      <c r="L270" s="1">
        <v>8233</v>
      </c>
      <c r="M270" s="1">
        <v>43105</v>
      </c>
      <c r="N270" s="2">
        <f>INT(VLOOKUP(--D270,'属性表（单）'!$H$7:$I$11,2,0)*VLOOKUP(F270,'属性表（单）'!$B$4:$D$53,3,0))</f>
        <v>3450</v>
      </c>
      <c r="O270" s="34">
        <f t="shared" si="36"/>
        <v>345</v>
      </c>
      <c r="P270" s="1">
        <f>IF(H270=26,VLOOKUP(G270,'属性表（单核）'!$H$2:$I$251,2,0),IF(H270=59,VLOOKUP(G270,'属性表（单核）'!$C$2:$D$251,2,0),INT(N270/VLOOKUP(H270,'属性表（单）'!$N$4:$O$24,2,0))))</f>
        <v>345</v>
      </c>
      <c r="S270" s="1">
        <f t="shared" si="37"/>
        <v>8350</v>
      </c>
      <c r="T270" s="28">
        <f>VLOOKUP(--F270,经验表!$A$4:$B$53,2,0)*VLOOKUP(--E270,经验表!$W$8:$X$17,2,0)</f>
        <v>8350</v>
      </c>
      <c r="U270" s="1">
        <f t="shared" si="38"/>
        <v>43590</v>
      </c>
      <c r="V270" s="1">
        <f t="shared" si="39"/>
        <v>43590</v>
      </c>
    </row>
    <row r="271" spans="1:22" x14ac:dyDescent="0.35">
      <c r="A271" s="1">
        <v>91500021</v>
      </c>
      <c r="B271" s="3" t="s">
        <v>11</v>
      </c>
      <c r="C271" s="29">
        <f t="shared" si="35"/>
        <v>1</v>
      </c>
      <c r="D271" s="29" t="str">
        <f t="shared" si="32"/>
        <v>1</v>
      </c>
      <c r="E271" s="42" t="str">
        <f t="shared" si="33"/>
        <v>1</v>
      </c>
      <c r="F271" s="1">
        <v>15</v>
      </c>
      <c r="G271" s="28" t="str">
        <f t="shared" si="34"/>
        <v>115</v>
      </c>
      <c r="H271" s="1">
        <v>3</v>
      </c>
      <c r="I271" s="1">
        <v>345</v>
      </c>
      <c r="L271" s="1">
        <v>9408</v>
      </c>
      <c r="M271" s="1">
        <v>51338</v>
      </c>
      <c r="N271" s="2">
        <f>INT(VLOOKUP(--D271,'属性表（单）'!$H$7:$I$11,2,0)*VLOOKUP(F271,'属性表（单）'!$B$4:$D$53,3,0))</f>
        <v>3650</v>
      </c>
      <c r="O271" s="34">
        <f t="shared" si="36"/>
        <v>365</v>
      </c>
      <c r="P271" s="1">
        <f>IF(H271=26,VLOOKUP(G271,'属性表（单核）'!$H$2:$I$251,2,0),IF(H271=59,VLOOKUP(G271,'属性表（单核）'!$C$2:$D$251,2,0),INT(N271/VLOOKUP(H271,'属性表（单）'!$N$4:$O$24,2,0))))</f>
        <v>365</v>
      </c>
      <c r="S271" s="1">
        <f t="shared" si="37"/>
        <v>9550</v>
      </c>
      <c r="T271" s="28">
        <f>VLOOKUP(--F271,经验表!$A$4:$B$53,2,0)*VLOOKUP(--E271,经验表!$W$8:$X$17,2,0)</f>
        <v>9550</v>
      </c>
      <c r="U271" s="1">
        <f t="shared" si="38"/>
        <v>51940</v>
      </c>
      <c r="V271" s="1">
        <f t="shared" si="39"/>
        <v>51940</v>
      </c>
    </row>
    <row r="272" spans="1:22" x14ac:dyDescent="0.35">
      <c r="A272" s="1">
        <v>91600021</v>
      </c>
      <c r="B272" s="3" t="s">
        <v>11</v>
      </c>
      <c r="C272" s="29">
        <f t="shared" si="35"/>
        <v>1</v>
      </c>
      <c r="D272" s="29" t="str">
        <f t="shared" si="32"/>
        <v>1</v>
      </c>
      <c r="E272" s="42" t="str">
        <f t="shared" si="33"/>
        <v>1</v>
      </c>
      <c r="F272" s="1">
        <v>16</v>
      </c>
      <c r="G272" s="28" t="str">
        <f t="shared" si="34"/>
        <v>116</v>
      </c>
      <c r="H272" s="1">
        <v>3</v>
      </c>
      <c r="I272" s="1">
        <v>361</v>
      </c>
      <c r="L272" s="1">
        <v>10722</v>
      </c>
      <c r="M272" s="1">
        <v>60746</v>
      </c>
      <c r="N272" s="2">
        <f>INT(VLOOKUP(--D272,'属性表（单）'!$H$7:$I$11,2,0)*VLOOKUP(F272,'属性表（单）'!$B$4:$D$53,3,0))</f>
        <v>3850</v>
      </c>
      <c r="O272" s="34">
        <f t="shared" si="36"/>
        <v>385</v>
      </c>
      <c r="P272" s="1">
        <f>IF(H272=26,VLOOKUP(G272,'属性表（单核）'!$H$2:$I$251,2,0),IF(H272=59,VLOOKUP(G272,'属性表（单核）'!$C$2:$D$251,2,0),INT(N272/VLOOKUP(H272,'属性表（单）'!$N$4:$O$24,2,0))))</f>
        <v>385</v>
      </c>
      <c r="S272" s="1">
        <f t="shared" si="37"/>
        <v>10750</v>
      </c>
      <c r="T272" s="28">
        <f>VLOOKUP(--F272,经验表!$A$4:$B$53,2,0)*VLOOKUP(--E272,经验表!$W$8:$X$17,2,0)</f>
        <v>10750</v>
      </c>
      <c r="U272" s="1">
        <f t="shared" si="38"/>
        <v>61490</v>
      </c>
      <c r="V272" s="1">
        <f t="shared" si="39"/>
        <v>61490</v>
      </c>
    </row>
    <row r="273" spans="1:22" x14ac:dyDescent="0.35">
      <c r="A273" s="1">
        <v>91700021</v>
      </c>
      <c r="B273" s="3" t="s">
        <v>11</v>
      </c>
      <c r="C273" s="29">
        <f t="shared" si="35"/>
        <v>1</v>
      </c>
      <c r="D273" s="29" t="str">
        <f t="shared" si="32"/>
        <v>1</v>
      </c>
      <c r="E273" s="42" t="str">
        <f t="shared" si="33"/>
        <v>1</v>
      </c>
      <c r="F273" s="1">
        <v>17</v>
      </c>
      <c r="G273" s="28" t="str">
        <f t="shared" si="34"/>
        <v>117</v>
      </c>
      <c r="H273" s="1">
        <v>3</v>
      </c>
      <c r="I273" s="1">
        <v>378</v>
      </c>
      <c r="L273" s="1">
        <v>12192</v>
      </c>
      <c r="M273" s="1">
        <v>71468</v>
      </c>
      <c r="N273" s="2">
        <f>INT(VLOOKUP(--D273,'属性表（单）'!$H$7:$I$11,2,0)*VLOOKUP(F273,'属性表（单）'!$B$4:$D$53,3,0))</f>
        <v>4100</v>
      </c>
      <c r="O273" s="34">
        <f t="shared" si="36"/>
        <v>410</v>
      </c>
      <c r="P273" s="1">
        <f>IF(H273=26,VLOOKUP(G273,'属性表（单核）'!$H$2:$I$251,2,0),IF(H273=59,VLOOKUP(G273,'属性表（单核）'!$C$2:$D$251,2,0),INT(N273/VLOOKUP(H273,'属性表（单）'!$N$4:$O$24,2,0))))</f>
        <v>410</v>
      </c>
      <c r="S273" s="1">
        <f t="shared" si="37"/>
        <v>11950</v>
      </c>
      <c r="T273" s="28">
        <f>VLOOKUP(--F273,经验表!$A$4:$B$53,2,0)*VLOOKUP(--E273,经验表!$W$8:$X$17,2,0)</f>
        <v>11950</v>
      </c>
      <c r="U273" s="1">
        <f t="shared" si="38"/>
        <v>72240</v>
      </c>
      <c r="V273" s="1">
        <f t="shared" si="39"/>
        <v>72240</v>
      </c>
    </row>
    <row r="274" spans="1:22" x14ac:dyDescent="0.35">
      <c r="A274" s="1">
        <v>91800021</v>
      </c>
      <c r="B274" s="3" t="s">
        <v>11</v>
      </c>
      <c r="C274" s="29">
        <f t="shared" si="35"/>
        <v>1</v>
      </c>
      <c r="D274" s="29" t="str">
        <f t="shared" si="32"/>
        <v>1</v>
      </c>
      <c r="E274" s="42" t="str">
        <f t="shared" si="33"/>
        <v>1</v>
      </c>
      <c r="F274" s="1">
        <v>18</v>
      </c>
      <c r="G274" s="28" t="str">
        <f t="shared" si="34"/>
        <v>118</v>
      </c>
      <c r="H274" s="1">
        <v>3</v>
      </c>
      <c r="I274" s="1">
        <v>396</v>
      </c>
      <c r="L274" s="1">
        <v>13835</v>
      </c>
      <c r="M274" s="1">
        <v>83660</v>
      </c>
      <c r="N274" s="2">
        <f>INT(VLOOKUP(--D274,'属性表（单）'!$H$7:$I$11,2,0)*VLOOKUP(F274,'属性表（单）'!$B$4:$D$53,3,0))</f>
        <v>4350</v>
      </c>
      <c r="O274" s="34">
        <f t="shared" si="36"/>
        <v>435</v>
      </c>
      <c r="P274" s="1">
        <f>IF(H274=26,VLOOKUP(G274,'属性表（单核）'!$H$2:$I$251,2,0),IF(H274=59,VLOOKUP(G274,'属性表（单核）'!$C$2:$D$251,2,0),INT(N274/VLOOKUP(H274,'属性表（单）'!$N$4:$O$24,2,0))))</f>
        <v>435</v>
      </c>
      <c r="S274" s="1">
        <f t="shared" si="37"/>
        <v>13650</v>
      </c>
      <c r="T274" s="28">
        <f>VLOOKUP(--F274,经验表!$A$4:$B$53,2,0)*VLOOKUP(--E274,经验表!$W$8:$X$17,2,0)</f>
        <v>13650</v>
      </c>
      <c r="U274" s="1">
        <f t="shared" si="38"/>
        <v>84190</v>
      </c>
      <c r="V274" s="1">
        <f t="shared" si="39"/>
        <v>84190</v>
      </c>
    </row>
    <row r="275" spans="1:22" x14ac:dyDescent="0.35">
      <c r="A275" s="1">
        <v>91900021</v>
      </c>
      <c r="B275" s="3" t="s">
        <v>11</v>
      </c>
      <c r="C275" s="29">
        <f t="shared" si="35"/>
        <v>1</v>
      </c>
      <c r="D275" s="29" t="str">
        <f t="shared" si="32"/>
        <v>1</v>
      </c>
      <c r="E275" s="42" t="str">
        <f t="shared" si="33"/>
        <v>1</v>
      </c>
      <c r="F275" s="1">
        <v>19</v>
      </c>
      <c r="G275" s="28" t="str">
        <f t="shared" si="34"/>
        <v>119</v>
      </c>
      <c r="H275" s="1">
        <v>3</v>
      </c>
      <c r="I275" s="1">
        <v>414</v>
      </c>
      <c r="L275" s="1">
        <v>15671</v>
      </c>
      <c r="M275" s="1">
        <v>97495</v>
      </c>
      <c r="N275" s="2">
        <f>INT(VLOOKUP(--D275,'属性表（单）'!$H$7:$I$11,2,0)*VLOOKUP(F275,'属性表（单）'!$B$4:$D$53,3,0))</f>
        <v>4600</v>
      </c>
      <c r="O275" s="34">
        <f t="shared" si="36"/>
        <v>460</v>
      </c>
      <c r="P275" s="1">
        <f>IF(H275=26,VLOOKUP(G275,'属性表（单核）'!$H$2:$I$251,2,0),IF(H275=59,VLOOKUP(G275,'属性表（单核）'!$C$2:$D$251,2,0),INT(N275/VLOOKUP(H275,'属性表（单）'!$N$4:$O$24,2,0))))</f>
        <v>460</v>
      </c>
      <c r="S275" s="1">
        <f t="shared" si="37"/>
        <v>15350</v>
      </c>
      <c r="T275" s="28">
        <f>VLOOKUP(--F275,经验表!$A$4:$B$53,2,0)*VLOOKUP(--E275,经验表!$W$8:$X$17,2,0)</f>
        <v>15350</v>
      </c>
      <c r="U275" s="1">
        <f t="shared" si="38"/>
        <v>97840</v>
      </c>
      <c r="V275" s="1">
        <f t="shared" si="39"/>
        <v>97840</v>
      </c>
    </row>
    <row r="276" spans="1:22" x14ac:dyDescent="0.35">
      <c r="A276" s="1">
        <v>92000021</v>
      </c>
      <c r="B276" s="3" t="s">
        <v>11</v>
      </c>
      <c r="C276" s="29">
        <f t="shared" si="35"/>
        <v>1</v>
      </c>
      <c r="D276" s="29" t="str">
        <f t="shared" si="32"/>
        <v>1</v>
      </c>
      <c r="E276" s="42" t="str">
        <f t="shared" si="33"/>
        <v>1</v>
      </c>
      <c r="F276" s="1">
        <v>20</v>
      </c>
      <c r="G276" s="28" t="str">
        <f t="shared" si="34"/>
        <v>120</v>
      </c>
      <c r="H276" s="1">
        <v>3</v>
      </c>
      <c r="I276" s="1">
        <v>433</v>
      </c>
      <c r="L276" s="1">
        <v>17721</v>
      </c>
      <c r="M276" s="1">
        <v>113166</v>
      </c>
      <c r="N276" s="2">
        <f>INT(VLOOKUP(--D276,'属性表（单）'!$H$7:$I$11,2,0)*VLOOKUP(F276,'属性表（单）'!$B$4:$D$53,3,0))</f>
        <v>4850</v>
      </c>
      <c r="O276" s="34">
        <f t="shared" si="36"/>
        <v>485</v>
      </c>
      <c r="P276" s="1">
        <f>IF(H276=26,VLOOKUP(G276,'属性表（单核）'!$H$2:$I$251,2,0),IF(H276=59,VLOOKUP(G276,'属性表（单核）'!$C$2:$D$251,2,0),INT(N276/VLOOKUP(H276,'属性表（单）'!$N$4:$O$24,2,0))))</f>
        <v>485</v>
      </c>
      <c r="S276" s="1">
        <f t="shared" si="37"/>
        <v>17050</v>
      </c>
      <c r="T276" s="28">
        <f>VLOOKUP(--F276,经验表!$A$4:$B$53,2,0)*VLOOKUP(--E276,经验表!$W$8:$X$17,2,0)</f>
        <v>17050</v>
      </c>
      <c r="U276" s="1">
        <f t="shared" si="38"/>
        <v>113190</v>
      </c>
      <c r="V276" s="1">
        <f t="shared" si="39"/>
        <v>113190</v>
      </c>
    </row>
    <row r="277" spans="1:22" x14ac:dyDescent="0.35">
      <c r="A277" s="1">
        <v>92100021</v>
      </c>
      <c r="B277" s="3" t="s">
        <v>11</v>
      </c>
      <c r="C277" s="29">
        <f t="shared" si="35"/>
        <v>1</v>
      </c>
      <c r="D277" s="29" t="str">
        <f t="shared" si="32"/>
        <v>1</v>
      </c>
      <c r="E277" s="42" t="str">
        <f t="shared" si="33"/>
        <v>1</v>
      </c>
      <c r="F277" s="1">
        <v>21</v>
      </c>
      <c r="G277" s="28" t="str">
        <f t="shared" si="34"/>
        <v>121</v>
      </c>
      <c r="H277" s="1">
        <v>3</v>
      </c>
      <c r="I277" s="1">
        <v>452</v>
      </c>
      <c r="L277" s="1">
        <v>20011</v>
      </c>
      <c r="M277" s="1">
        <v>130887</v>
      </c>
      <c r="N277" s="2">
        <f>INT(VLOOKUP(--D277,'属性表（单）'!$H$7:$I$11,2,0)*VLOOKUP(F277,'属性表（单）'!$B$4:$D$53,3,0))</f>
        <v>5100</v>
      </c>
      <c r="O277" s="34">
        <f t="shared" si="36"/>
        <v>510</v>
      </c>
      <c r="P277" s="1">
        <f>IF(H277=26,VLOOKUP(G277,'属性表（单核）'!$H$2:$I$251,2,0),IF(H277=59,VLOOKUP(G277,'属性表（单核）'!$C$2:$D$251,2,0),INT(N277/VLOOKUP(H277,'属性表（单）'!$N$4:$O$24,2,0))))</f>
        <v>510</v>
      </c>
      <c r="S277" s="1">
        <f t="shared" si="37"/>
        <v>18750</v>
      </c>
      <c r="T277" s="28">
        <f>VLOOKUP(--F277,经验表!$A$4:$B$53,2,0)*VLOOKUP(--E277,经验表!$W$8:$X$17,2,0)</f>
        <v>18750</v>
      </c>
      <c r="U277" s="1">
        <f t="shared" si="38"/>
        <v>130240</v>
      </c>
      <c r="V277" s="1">
        <f t="shared" si="39"/>
        <v>130240</v>
      </c>
    </row>
    <row r="278" spans="1:22" x14ac:dyDescent="0.35">
      <c r="A278" s="1">
        <v>92200021</v>
      </c>
      <c r="B278" s="3" t="s">
        <v>11</v>
      </c>
      <c r="C278" s="29">
        <f t="shared" si="35"/>
        <v>1</v>
      </c>
      <c r="D278" s="29" t="str">
        <f t="shared" si="32"/>
        <v>1</v>
      </c>
      <c r="E278" s="42" t="str">
        <f t="shared" si="33"/>
        <v>1</v>
      </c>
      <c r="F278" s="1">
        <v>22</v>
      </c>
      <c r="G278" s="28" t="str">
        <f t="shared" si="34"/>
        <v>122</v>
      </c>
      <c r="H278" s="1">
        <v>3</v>
      </c>
      <c r="I278" s="1">
        <v>472</v>
      </c>
      <c r="L278" s="1">
        <v>22567</v>
      </c>
      <c r="M278" s="1">
        <v>150898</v>
      </c>
      <c r="N278" s="2">
        <f>INT(VLOOKUP(--D278,'属性表（单）'!$H$7:$I$11,2,0)*VLOOKUP(F278,'属性表（单）'!$B$4:$D$53,3,0))</f>
        <v>5400</v>
      </c>
      <c r="O278" s="34">
        <f t="shared" si="36"/>
        <v>540</v>
      </c>
      <c r="P278" s="1">
        <f>IF(H278=26,VLOOKUP(G278,'属性表（单核）'!$H$2:$I$251,2,0),IF(H278=59,VLOOKUP(G278,'属性表（单核）'!$C$2:$D$251,2,0),INT(N278/VLOOKUP(H278,'属性表（单）'!$N$4:$O$24,2,0))))</f>
        <v>540</v>
      </c>
      <c r="S278" s="1">
        <f t="shared" si="37"/>
        <v>21050</v>
      </c>
      <c r="T278" s="28">
        <f>VLOOKUP(--F278,经验表!$A$4:$B$53,2,0)*VLOOKUP(--E278,经验表!$W$8:$X$17,2,0)</f>
        <v>21050</v>
      </c>
      <c r="U278" s="1">
        <f t="shared" si="38"/>
        <v>148990</v>
      </c>
      <c r="V278" s="1">
        <f t="shared" si="39"/>
        <v>148990</v>
      </c>
    </row>
    <row r="279" spans="1:22" x14ac:dyDescent="0.35">
      <c r="A279" s="1">
        <v>92300021</v>
      </c>
      <c r="B279" s="3" t="s">
        <v>11</v>
      </c>
      <c r="C279" s="29">
        <f t="shared" si="35"/>
        <v>1</v>
      </c>
      <c r="D279" s="29" t="str">
        <f t="shared" si="32"/>
        <v>1</v>
      </c>
      <c r="E279" s="42" t="str">
        <f t="shared" si="33"/>
        <v>1</v>
      </c>
      <c r="F279" s="1">
        <v>23</v>
      </c>
      <c r="G279" s="28" t="str">
        <f t="shared" si="34"/>
        <v>123</v>
      </c>
      <c r="H279" s="1">
        <v>3</v>
      </c>
      <c r="I279" s="1">
        <v>493</v>
      </c>
      <c r="L279" s="1">
        <v>25419</v>
      </c>
      <c r="M279" s="1">
        <v>173465</v>
      </c>
      <c r="N279" s="2">
        <f>INT(VLOOKUP(--D279,'属性表（单）'!$H$7:$I$11,2,0)*VLOOKUP(F279,'属性表（单）'!$B$4:$D$53,3,0))</f>
        <v>5700</v>
      </c>
      <c r="O279" s="34">
        <f t="shared" si="36"/>
        <v>570</v>
      </c>
      <c r="P279" s="1">
        <f>IF(H279=26,VLOOKUP(G279,'属性表（单核）'!$H$2:$I$251,2,0),IF(H279=59,VLOOKUP(G279,'属性表（单核）'!$C$2:$D$251,2,0),INT(N279/VLOOKUP(H279,'属性表（单）'!$N$4:$O$24,2,0))))</f>
        <v>570</v>
      </c>
      <c r="S279" s="1">
        <f t="shared" si="37"/>
        <v>23350</v>
      </c>
      <c r="T279" s="28">
        <f>VLOOKUP(--F279,经验表!$A$4:$B$53,2,0)*VLOOKUP(--E279,经验表!$W$8:$X$17,2,0)</f>
        <v>23350</v>
      </c>
      <c r="U279" s="1">
        <f t="shared" si="38"/>
        <v>170040</v>
      </c>
      <c r="V279" s="1">
        <f t="shared" si="39"/>
        <v>170040</v>
      </c>
    </row>
    <row r="280" spans="1:22" x14ac:dyDescent="0.35">
      <c r="A280" s="1">
        <v>92400021</v>
      </c>
      <c r="B280" s="3" t="s">
        <v>11</v>
      </c>
      <c r="C280" s="29">
        <f t="shared" si="35"/>
        <v>1</v>
      </c>
      <c r="D280" s="29" t="str">
        <f t="shared" si="32"/>
        <v>1</v>
      </c>
      <c r="E280" s="42" t="str">
        <f t="shared" si="33"/>
        <v>1</v>
      </c>
      <c r="F280" s="1">
        <v>24</v>
      </c>
      <c r="G280" s="28" t="str">
        <f t="shared" si="34"/>
        <v>124</v>
      </c>
      <c r="H280" s="1">
        <v>3</v>
      </c>
      <c r="I280" s="1">
        <v>514</v>
      </c>
      <c r="L280" s="1">
        <v>28601</v>
      </c>
      <c r="M280" s="1">
        <v>198884</v>
      </c>
      <c r="N280" s="2">
        <f>INT(VLOOKUP(--D280,'属性表（单）'!$H$7:$I$11,2,0)*VLOOKUP(F280,'属性表（单）'!$B$4:$D$53,3,0))</f>
        <v>6000</v>
      </c>
      <c r="O280" s="34">
        <f t="shared" si="36"/>
        <v>600</v>
      </c>
      <c r="P280" s="1">
        <f>IF(H280=26,VLOOKUP(G280,'属性表（单核）'!$H$2:$I$251,2,0),IF(H280=59,VLOOKUP(G280,'属性表（单核）'!$C$2:$D$251,2,0),INT(N280/VLOOKUP(H280,'属性表（单）'!$N$4:$O$24,2,0))))</f>
        <v>600</v>
      </c>
      <c r="S280" s="1">
        <f t="shared" si="37"/>
        <v>25650</v>
      </c>
      <c r="T280" s="28">
        <f>VLOOKUP(--F280,经验表!$A$4:$B$53,2,0)*VLOOKUP(--E280,经验表!$W$8:$X$17,2,0)</f>
        <v>25650</v>
      </c>
      <c r="U280" s="1">
        <f t="shared" si="38"/>
        <v>193390</v>
      </c>
      <c r="V280" s="1">
        <f t="shared" si="39"/>
        <v>193390</v>
      </c>
    </row>
    <row r="281" spans="1:22" x14ac:dyDescent="0.35">
      <c r="A281" s="1">
        <v>92500021</v>
      </c>
      <c r="B281" s="3" t="s">
        <v>11</v>
      </c>
      <c r="C281" s="29">
        <f t="shared" si="35"/>
        <v>1</v>
      </c>
      <c r="D281" s="29" t="str">
        <f t="shared" si="32"/>
        <v>1</v>
      </c>
      <c r="E281" s="42" t="str">
        <f t="shared" si="33"/>
        <v>1</v>
      </c>
      <c r="F281" s="1">
        <v>25</v>
      </c>
      <c r="G281" s="28" t="str">
        <f t="shared" si="34"/>
        <v>125</v>
      </c>
      <c r="H281" s="1">
        <v>3</v>
      </c>
      <c r="I281" s="1">
        <v>535</v>
      </c>
      <c r="L281" s="1">
        <v>32151</v>
      </c>
      <c r="M281" s="1">
        <v>227485</v>
      </c>
      <c r="N281" s="2">
        <f>INT(VLOOKUP(--D281,'属性表（单）'!$H$7:$I$11,2,0)*VLOOKUP(F281,'属性表（单）'!$B$4:$D$53,3,0))</f>
        <v>6300</v>
      </c>
      <c r="O281" s="34">
        <f t="shared" si="36"/>
        <v>630</v>
      </c>
      <c r="P281" s="1">
        <f>IF(H281=26,VLOOKUP(G281,'属性表（单核）'!$H$2:$I$251,2,0),IF(H281=59,VLOOKUP(G281,'属性表（单核）'!$C$2:$D$251,2,0),INT(N281/VLOOKUP(H281,'属性表（单）'!$N$4:$O$24,2,0))))</f>
        <v>630</v>
      </c>
      <c r="S281" s="1">
        <f t="shared" si="37"/>
        <v>27950</v>
      </c>
      <c r="T281" s="28">
        <f>VLOOKUP(--F281,经验表!$A$4:$B$53,2,0)*VLOOKUP(--E281,经验表!$W$8:$X$17,2,0)</f>
        <v>27950</v>
      </c>
      <c r="U281" s="1">
        <f t="shared" si="38"/>
        <v>219040</v>
      </c>
      <c r="V281" s="1">
        <f t="shared" si="39"/>
        <v>219040</v>
      </c>
    </row>
    <row r="282" spans="1:22" x14ac:dyDescent="0.35">
      <c r="A282" s="1">
        <v>92600021</v>
      </c>
      <c r="B282" s="3" t="s">
        <v>11</v>
      </c>
      <c r="C282" s="29">
        <f t="shared" si="35"/>
        <v>1</v>
      </c>
      <c r="D282" s="29" t="str">
        <f t="shared" si="32"/>
        <v>1</v>
      </c>
      <c r="E282" s="42" t="str">
        <f t="shared" si="33"/>
        <v>1</v>
      </c>
      <c r="F282" s="1">
        <v>26</v>
      </c>
      <c r="G282" s="28" t="str">
        <f t="shared" si="34"/>
        <v>126</v>
      </c>
      <c r="H282" s="1">
        <v>3</v>
      </c>
      <c r="I282" s="1">
        <v>558</v>
      </c>
      <c r="L282" s="1">
        <v>36110</v>
      </c>
      <c r="M282" s="1">
        <v>259636</v>
      </c>
      <c r="N282" s="2">
        <f>INT(VLOOKUP(--D282,'属性表（单）'!$H$7:$I$11,2,0)*VLOOKUP(F282,'属性表（单）'!$B$4:$D$53,3,0))</f>
        <v>6600</v>
      </c>
      <c r="O282" s="34">
        <f t="shared" si="36"/>
        <v>660</v>
      </c>
      <c r="P282" s="1">
        <f>IF(H282=26,VLOOKUP(G282,'属性表（单核）'!$H$2:$I$251,2,0),IF(H282=59,VLOOKUP(G282,'属性表（单核）'!$C$2:$D$251,2,0),INT(N282/VLOOKUP(H282,'属性表（单）'!$N$4:$O$24,2,0))))</f>
        <v>660</v>
      </c>
      <c r="S282" s="1">
        <f t="shared" si="37"/>
        <v>30950</v>
      </c>
      <c r="T282" s="28">
        <f>VLOOKUP(--F282,经验表!$A$4:$B$53,2,0)*VLOOKUP(--E282,经验表!$W$8:$X$17,2,0)</f>
        <v>30950</v>
      </c>
      <c r="U282" s="1">
        <f t="shared" si="38"/>
        <v>246990</v>
      </c>
      <c r="V282" s="1">
        <f t="shared" si="39"/>
        <v>246990</v>
      </c>
    </row>
    <row r="283" spans="1:22" x14ac:dyDescent="0.35">
      <c r="A283" s="1">
        <v>92700021</v>
      </c>
      <c r="B283" s="3" t="s">
        <v>11</v>
      </c>
      <c r="C283" s="29">
        <f t="shared" si="35"/>
        <v>1</v>
      </c>
      <c r="D283" s="29" t="str">
        <f t="shared" si="32"/>
        <v>1</v>
      </c>
      <c r="E283" s="42" t="str">
        <f t="shared" si="33"/>
        <v>1</v>
      </c>
      <c r="F283" s="1">
        <v>27</v>
      </c>
      <c r="G283" s="28" t="str">
        <f t="shared" si="34"/>
        <v>127</v>
      </c>
      <c r="H283" s="1">
        <v>3</v>
      </c>
      <c r="I283" s="1">
        <v>581</v>
      </c>
      <c r="L283" s="1">
        <v>40525</v>
      </c>
      <c r="M283" s="1">
        <v>295746</v>
      </c>
      <c r="N283" s="2">
        <f>INT(VLOOKUP(--D283,'属性表（单）'!$H$7:$I$11,2,0)*VLOOKUP(F283,'属性表（单）'!$B$4:$D$53,3,0))</f>
        <v>6950</v>
      </c>
      <c r="O283" s="34">
        <f t="shared" si="36"/>
        <v>695</v>
      </c>
      <c r="P283" s="1">
        <f>IF(H283=26,VLOOKUP(G283,'属性表（单核）'!$H$2:$I$251,2,0),IF(H283=59,VLOOKUP(G283,'属性表（单核）'!$C$2:$D$251,2,0),INT(N283/VLOOKUP(H283,'属性表（单）'!$N$4:$O$24,2,0))))</f>
        <v>695</v>
      </c>
      <c r="S283" s="1">
        <f t="shared" si="37"/>
        <v>33950</v>
      </c>
      <c r="T283" s="28">
        <f>VLOOKUP(--F283,经验表!$A$4:$B$53,2,0)*VLOOKUP(--E283,经验表!$W$8:$X$17,2,0)</f>
        <v>33950</v>
      </c>
      <c r="U283" s="1">
        <f t="shared" si="38"/>
        <v>277940</v>
      </c>
      <c r="V283" s="1">
        <f t="shared" si="39"/>
        <v>277940</v>
      </c>
    </row>
    <row r="284" spans="1:22" x14ac:dyDescent="0.35">
      <c r="A284" s="1">
        <v>92800021</v>
      </c>
      <c r="B284" s="3" t="s">
        <v>11</v>
      </c>
      <c r="C284" s="29">
        <f t="shared" si="35"/>
        <v>1</v>
      </c>
      <c r="D284" s="29" t="str">
        <f t="shared" si="32"/>
        <v>1</v>
      </c>
      <c r="E284" s="42" t="str">
        <f t="shared" si="33"/>
        <v>1</v>
      </c>
      <c r="F284" s="1">
        <v>28</v>
      </c>
      <c r="G284" s="28" t="str">
        <f t="shared" si="34"/>
        <v>128</v>
      </c>
      <c r="H284" s="1">
        <v>3</v>
      </c>
      <c r="I284" s="1">
        <v>604</v>
      </c>
      <c r="L284" s="1">
        <v>45446</v>
      </c>
      <c r="M284" s="1">
        <v>336271</v>
      </c>
      <c r="N284" s="2">
        <f>INT(VLOOKUP(--D284,'属性表（单）'!$H$7:$I$11,2,0)*VLOOKUP(F284,'属性表（单）'!$B$4:$D$53,3,0))</f>
        <v>7300</v>
      </c>
      <c r="O284" s="34">
        <f t="shared" si="36"/>
        <v>730</v>
      </c>
      <c r="P284" s="1">
        <f>IF(H284=26,VLOOKUP(G284,'属性表（单核）'!$H$2:$I$251,2,0),IF(H284=59,VLOOKUP(G284,'属性表（单核）'!$C$2:$D$251,2,0),INT(N284/VLOOKUP(H284,'属性表（单）'!$N$4:$O$24,2,0))))</f>
        <v>730</v>
      </c>
      <c r="S284" s="1">
        <f t="shared" si="37"/>
        <v>36950</v>
      </c>
      <c r="T284" s="28">
        <f>VLOOKUP(--F284,经验表!$A$4:$B$53,2,0)*VLOOKUP(--E284,经验表!$W$8:$X$17,2,0)</f>
        <v>36950</v>
      </c>
      <c r="U284" s="1">
        <f t="shared" si="38"/>
        <v>311890</v>
      </c>
      <c r="V284" s="1">
        <f t="shared" si="39"/>
        <v>311890</v>
      </c>
    </row>
    <row r="285" spans="1:22" x14ac:dyDescent="0.35">
      <c r="A285" s="1">
        <v>92900021</v>
      </c>
      <c r="B285" s="3" t="s">
        <v>11</v>
      </c>
      <c r="C285" s="29">
        <f t="shared" si="35"/>
        <v>1</v>
      </c>
      <c r="D285" s="29" t="str">
        <f t="shared" si="32"/>
        <v>1</v>
      </c>
      <c r="E285" s="42" t="str">
        <f t="shared" si="33"/>
        <v>1</v>
      </c>
      <c r="F285" s="1">
        <v>29</v>
      </c>
      <c r="G285" s="28" t="str">
        <f t="shared" si="34"/>
        <v>129</v>
      </c>
      <c r="H285" s="1">
        <v>3</v>
      </c>
      <c r="I285" s="1">
        <v>629</v>
      </c>
      <c r="L285" s="1">
        <v>50931</v>
      </c>
      <c r="M285" s="1">
        <v>381717</v>
      </c>
      <c r="N285" s="2">
        <f>INT(VLOOKUP(--D285,'属性表（单）'!$H$7:$I$11,2,0)*VLOOKUP(F285,'属性表（单）'!$B$4:$D$53,3,0))</f>
        <v>7650</v>
      </c>
      <c r="O285" s="34">
        <f t="shared" si="36"/>
        <v>765</v>
      </c>
      <c r="P285" s="1">
        <f>IF(H285=26,VLOOKUP(G285,'属性表（单核）'!$H$2:$I$251,2,0),IF(H285=59,VLOOKUP(G285,'属性表（单核）'!$C$2:$D$251,2,0),INT(N285/VLOOKUP(H285,'属性表（单）'!$N$4:$O$24,2,0))))</f>
        <v>765</v>
      </c>
      <c r="S285" s="1">
        <f t="shared" si="37"/>
        <v>39950</v>
      </c>
      <c r="T285" s="28">
        <f>VLOOKUP(--F285,经验表!$A$4:$B$53,2,0)*VLOOKUP(--E285,经验表!$W$8:$X$17,2,0)</f>
        <v>39950</v>
      </c>
      <c r="U285" s="1">
        <f t="shared" si="38"/>
        <v>348840</v>
      </c>
      <c r="V285" s="1">
        <f t="shared" si="39"/>
        <v>348840</v>
      </c>
    </row>
    <row r="286" spans="1:22" x14ac:dyDescent="0.35">
      <c r="A286" s="1">
        <v>93000021</v>
      </c>
      <c r="B286" s="3" t="s">
        <v>11</v>
      </c>
      <c r="C286" s="29">
        <f t="shared" si="35"/>
        <v>1</v>
      </c>
      <c r="D286" s="29" t="str">
        <f t="shared" si="32"/>
        <v>1</v>
      </c>
      <c r="E286" s="42" t="str">
        <f t="shared" si="33"/>
        <v>1</v>
      </c>
      <c r="F286" s="1">
        <v>30</v>
      </c>
      <c r="G286" s="28" t="str">
        <f t="shared" si="34"/>
        <v>130</v>
      </c>
      <c r="H286" s="1">
        <v>3</v>
      </c>
      <c r="I286" s="1">
        <v>654</v>
      </c>
      <c r="L286" s="1">
        <v>57045</v>
      </c>
      <c r="M286" s="1">
        <v>432648</v>
      </c>
      <c r="N286" s="2">
        <f>INT(VLOOKUP(--D286,'属性表（单）'!$H$7:$I$11,2,0)*VLOOKUP(F286,'属性表（单）'!$B$4:$D$53,3,0))</f>
        <v>8000</v>
      </c>
      <c r="O286" s="34">
        <f t="shared" si="36"/>
        <v>800</v>
      </c>
      <c r="P286" s="1">
        <f>IF(H286=26,VLOOKUP(G286,'属性表（单核）'!$H$2:$I$251,2,0),IF(H286=59,VLOOKUP(G286,'属性表（单核）'!$C$2:$D$251,2,0),INT(N286/VLOOKUP(H286,'属性表（单）'!$N$4:$O$24,2,0))))</f>
        <v>800</v>
      </c>
      <c r="S286" s="1">
        <f t="shared" si="37"/>
        <v>43750</v>
      </c>
      <c r="T286" s="28">
        <f>VLOOKUP(--F286,经验表!$A$4:$B$53,2,0)*VLOOKUP(--E286,经验表!$W$8:$X$17,2,0)</f>
        <v>43750</v>
      </c>
      <c r="U286" s="1">
        <f t="shared" si="38"/>
        <v>388790</v>
      </c>
      <c r="V286" s="1">
        <f t="shared" si="39"/>
        <v>388790</v>
      </c>
    </row>
    <row r="287" spans="1:22" x14ac:dyDescent="0.35">
      <c r="A287" s="1">
        <v>93100021</v>
      </c>
      <c r="B287" s="3" t="s">
        <v>11</v>
      </c>
      <c r="C287" s="29">
        <f t="shared" si="35"/>
        <v>1</v>
      </c>
      <c r="D287" s="29" t="str">
        <f t="shared" si="32"/>
        <v>1</v>
      </c>
      <c r="E287" s="42" t="str">
        <f t="shared" si="33"/>
        <v>1</v>
      </c>
      <c r="F287" s="1">
        <v>31</v>
      </c>
      <c r="G287" s="28" t="str">
        <f t="shared" si="34"/>
        <v>131</v>
      </c>
      <c r="H287" s="1">
        <v>3</v>
      </c>
      <c r="I287" s="1">
        <v>680</v>
      </c>
      <c r="L287" s="1">
        <v>63857</v>
      </c>
      <c r="M287" s="1">
        <v>489693</v>
      </c>
      <c r="N287" s="2">
        <f>INT(VLOOKUP(--D287,'属性表（单）'!$H$7:$I$11,2,0)*VLOOKUP(F287,'属性表（单）'!$B$4:$D$53,3,0))</f>
        <v>8350</v>
      </c>
      <c r="O287" s="34">
        <f t="shared" si="36"/>
        <v>835</v>
      </c>
      <c r="P287" s="1">
        <f>IF(H287=26,VLOOKUP(G287,'属性表（单核）'!$H$2:$I$251,2,0),IF(H287=59,VLOOKUP(G287,'属性表（单核）'!$C$2:$D$251,2,0),INT(N287/VLOOKUP(H287,'属性表（单）'!$N$4:$O$24,2,0))))</f>
        <v>835</v>
      </c>
      <c r="S287" s="1">
        <f t="shared" si="37"/>
        <v>47550</v>
      </c>
      <c r="T287" s="28">
        <f>VLOOKUP(--F287,经验表!$A$4:$B$53,2,0)*VLOOKUP(--E287,经验表!$W$8:$X$17,2,0)</f>
        <v>47550</v>
      </c>
      <c r="U287" s="1">
        <f t="shared" si="38"/>
        <v>432540</v>
      </c>
      <c r="V287" s="1">
        <f t="shared" si="39"/>
        <v>432540</v>
      </c>
    </row>
    <row r="288" spans="1:22" x14ac:dyDescent="0.35">
      <c r="A288" s="1">
        <v>93200021</v>
      </c>
      <c r="B288" s="3" t="s">
        <v>11</v>
      </c>
      <c r="C288" s="29">
        <f t="shared" si="35"/>
        <v>1</v>
      </c>
      <c r="D288" s="29" t="str">
        <f t="shared" si="32"/>
        <v>1</v>
      </c>
      <c r="E288" s="42" t="str">
        <f t="shared" si="33"/>
        <v>1</v>
      </c>
      <c r="F288" s="1">
        <v>32</v>
      </c>
      <c r="G288" s="28" t="str">
        <f t="shared" si="34"/>
        <v>132</v>
      </c>
      <c r="H288" s="1">
        <v>3</v>
      </c>
      <c r="I288" s="1">
        <v>707</v>
      </c>
      <c r="L288" s="1">
        <v>71446</v>
      </c>
      <c r="M288" s="1">
        <v>553550</v>
      </c>
      <c r="N288" s="2">
        <f>INT(VLOOKUP(--D288,'属性表（单）'!$H$7:$I$11,2,0)*VLOOKUP(F288,'属性表（单）'!$B$4:$D$53,3,0))</f>
        <v>8750</v>
      </c>
      <c r="O288" s="34">
        <f t="shared" si="36"/>
        <v>875</v>
      </c>
      <c r="P288" s="1">
        <f>IF(H288=26,VLOOKUP(G288,'属性表（单核）'!$H$2:$I$251,2,0),IF(H288=59,VLOOKUP(G288,'属性表（单核）'!$C$2:$D$251,2,0),INT(N288/VLOOKUP(H288,'属性表（单）'!$N$4:$O$24,2,0))))</f>
        <v>875</v>
      </c>
      <c r="S288" s="1">
        <f t="shared" si="37"/>
        <v>51350</v>
      </c>
      <c r="T288" s="28">
        <f>VLOOKUP(--F288,经验表!$A$4:$B$53,2,0)*VLOOKUP(--E288,经验表!$W$8:$X$17,2,0)</f>
        <v>51350</v>
      </c>
      <c r="U288" s="1">
        <f t="shared" si="38"/>
        <v>480090</v>
      </c>
      <c r="V288" s="1">
        <f t="shared" si="39"/>
        <v>480090</v>
      </c>
    </row>
    <row r="289" spans="1:22" x14ac:dyDescent="0.35">
      <c r="A289" s="1">
        <v>93300021</v>
      </c>
      <c r="B289" s="3" t="s">
        <v>11</v>
      </c>
      <c r="C289" s="29">
        <f t="shared" si="35"/>
        <v>1</v>
      </c>
      <c r="D289" s="29" t="str">
        <f t="shared" si="32"/>
        <v>1</v>
      </c>
      <c r="E289" s="42" t="str">
        <f t="shared" si="33"/>
        <v>1</v>
      </c>
      <c r="F289" s="1">
        <v>33</v>
      </c>
      <c r="G289" s="28" t="str">
        <f t="shared" si="34"/>
        <v>133</v>
      </c>
      <c r="H289" s="1">
        <v>3</v>
      </c>
      <c r="I289" s="1">
        <v>734</v>
      </c>
      <c r="L289" s="1">
        <v>79901</v>
      </c>
      <c r="M289" s="1">
        <v>624996</v>
      </c>
      <c r="N289" s="2">
        <f>INT(VLOOKUP(--D289,'属性表（单）'!$H$7:$I$11,2,0)*VLOOKUP(F289,'属性表（单）'!$B$4:$D$53,3,0))</f>
        <v>9150</v>
      </c>
      <c r="O289" s="34">
        <f t="shared" si="36"/>
        <v>915</v>
      </c>
      <c r="P289" s="1">
        <f>IF(H289=26,VLOOKUP(G289,'属性表（单核）'!$H$2:$I$251,2,0),IF(H289=59,VLOOKUP(G289,'属性表（单核）'!$C$2:$D$251,2,0),INT(N289/VLOOKUP(H289,'属性表（单）'!$N$4:$O$24,2,0))))</f>
        <v>915</v>
      </c>
      <c r="S289" s="1">
        <f t="shared" si="37"/>
        <v>55150</v>
      </c>
      <c r="T289" s="28">
        <f>VLOOKUP(--F289,经验表!$A$4:$B$53,2,0)*VLOOKUP(--E289,经验表!$W$8:$X$17,2,0)</f>
        <v>55150</v>
      </c>
      <c r="U289" s="1">
        <f t="shared" si="38"/>
        <v>531440</v>
      </c>
      <c r="V289" s="1">
        <f t="shared" si="39"/>
        <v>531440</v>
      </c>
    </row>
    <row r="290" spans="1:22" x14ac:dyDescent="0.35">
      <c r="A290" s="1">
        <v>93400021</v>
      </c>
      <c r="B290" s="3" t="s">
        <v>11</v>
      </c>
      <c r="C290" s="29">
        <f t="shared" si="35"/>
        <v>1</v>
      </c>
      <c r="D290" s="29" t="str">
        <f t="shared" si="32"/>
        <v>1</v>
      </c>
      <c r="E290" s="42" t="str">
        <f t="shared" si="33"/>
        <v>1</v>
      </c>
      <c r="F290" s="1">
        <v>34</v>
      </c>
      <c r="G290" s="28" t="str">
        <f t="shared" si="34"/>
        <v>134</v>
      </c>
      <c r="H290" s="1">
        <v>3</v>
      </c>
      <c r="I290" s="1">
        <v>762</v>
      </c>
      <c r="L290" s="1">
        <v>89319</v>
      </c>
      <c r="M290" s="1">
        <v>704897</v>
      </c>
      <c r="N290" s="2">
        <f>INT(VLOOKUP(--D290,'属性表（单）'!$H$7:$I$11,2,0)*VLOOKUP(F290,'属性表（单）'!$B$4:$D$53,3,0))</f>
        <v>9550</v>
      </c>
      <c r="O290" s="34">
        <f t="shared" si="36"/>
        <v>955</v>
      </c>
      <c r="P290" s="1">
        <f>IF(H290=26,VLOOKUP(G290,'属性表（单核）'!$H$2:$I$251,2,0),IF(H290=59,VLOOKUP(G290,'属性表（单核）'!$C$2:$D$251,2,0),INT(N290/VLOOKUP(H290,'属性表（单）'!$N$4:$O$24,2,0))))</f>
        <v>955</v>
      </c>
      <c r="S290" s="1">
        <f t="shared" si="37"/>
        <v>59850</v>
      </c>
      <c r="T290" s="28">
        <f>VLOOKUP(--F290,经验表!$A$4:$B$53,2,0)*VLOOKUP(--E290,经验表!$W$8:$X$17,2,0)</f>
        <v>59850</v>
      </c>
      <c r="U290" s="1">
        <f t="shared" si="38"/>
        <v>586590</v>
      </c>
      <c r="V290" s="1">
        <f t="shared" si="39"/>
        <v>586590</v>
      </c>
    </row>
    <row r="291" spans="1:22" x14ac:dyDescent="0.35">
      <c r="A291" s="1">
        <v>93500021</v>
      </c>
      <c r="B291" s="3" t="s">
        <v>11</v>
      </c>
      <c r="C291" s="29">
        <f t="shared" si="35"/>
        <v>1</v>
      </c>
      <c r="D291" s="29" t="str">
        <f t="shared" si="32"/>
        <v>1</v>
      </c>
      <c r="E291" s="42" t="str">
        <f t="shared" si="33"/>
        <v>1</v>
      </c>
      <c r="F291" s="1">
        <v>35</v>
      </c>
      <c r="G291" s="28" t="str">
        <f t="shared" si="34"/>
        <v>135</v>
      </c>
      <c r="H291" s="1">
        <v>3</v>
      </c>
      <c r="I291" s="1">
        <v>792</v>
      </c>
      <c r="L291" s="1">
        <v>99809</v>
      </c>
      <c r="M291" s="1">
        <v>794216</v>
      </c>
      <c r="N291" s="2">
        <f>INT(VLOOKUP(--D291,'属性表（单）'!$H$7:$I$11,2,0)*VLOOKUP(F291,'属性表（单）'!$B$4:$D$53,3,0))</f>
        <v>9950</v>
      </c>
      <c r="O291" s="34">
        <f t="shared" si="36"/>
        <v>995</v>
      </c>
      <c r="P291" s="1">
        <f>IF(H291=26,VLOOKUP(G291,'属性表（单核）'!$H$2:$I$251,2,0),IF(H291=59,VLOOKUP(G291,'属性表（单核）'!$C$2:$D$251,2,0),INT(N291/VLOOKUP(H291,'属性表（单）'!$N$4:$O$24,2,0))))</f>
        <v>995</v>
      </c>
      <c r="S291" s="1">
        <f t="shared" si="37"/>
        <v>64550</v>
      </c>
      <c r="T291" s="28">
        <f>VLOOKUP(--F291,经验表!$A$4:$B$53,2,0)*VLOOKUP(--E291,经验表!$W$8:$X$17,2,0)</f>
        <v>64550</v>
      </c>
      <c r="U291" s="1">
        <f t="shared" si="38"/>
        <v>646440</v>
      </c>
      <c r="V291" s="1">
        <f t="shared" si="39"/>
        <v>646440</v>
      </c>
    </row>
    <row r="292" spans="1:22" x14ac:dyDescent="0.35">
      <c r="A292" s="1">
        <v>93600021</v>
      </c>
      <c r="B292" s="3" t="s">
        <v>11</v>
      </c>
      <c r="C292" s="29">
        <f t="shared" si="35"/>
        <v>1</v>
      </c>
      <c r="D292" s="29" t="str">
        <f t="shared" si="32"/>
        <v>1</v>
      </c>
      <c r="E292" s="42" t="str">
        <f t="shared" si="33"/>
        <v>1</v>
      </c>
      <c r="F292" s="1">
        <v>36</v>
      </c>
      <c r="G292" s="28" t="str">
        <f t="shared" si="34"/>
        <v>136</v>
      </c>
      <c r="H292" s="1">
        <v>3</v>
      </c>
      <c r="I292" s="1">
        <v>822</v>
      </c>
      <c r="L292" s="1">
        <v>111492</v>
      </c>
      <c r="M292" s="1">
        <v>894025</v>
      </c>
      <c r="N292" s="2">
        <f>INT(VLOOKUP(--D292,'属性表（单）'!$H$7:$I$11,2,0)*VLOOKUP(F292,'属性表（单）'!$B$4:$D$53,3,0))</f>
        <v>10350</v>
      </c>
      <c r="O292" s="34">
        <f t="shared" si="36"/>
        <v>1035</v>
      </c>
      <c r="P292" s="1">
        <f>IF(H292=26,VLOOKUP(G292,'属性表（单核）'!$H$2:$I$251,2,0),IF(H292=59,VLOOKUP(G292,'属性表（单核）'!$C$2:$D$251,2,0),INT(N292/VLOOKUP(H292,'属性表（单）'!$N$4:$O$24,2,0))))</f>
        <v>1035</v>
      </c>
      <c r="S292" s="1">
        <f t="shared" si="37"/>
        <v>69250</v>
      </c>
      <c r="T292" s="28">
        <f>VLOOKUP(--F292,经验表!$A$4:$B$53,2,0)*VLOOKUP(--E292,经验表!$W$8:$X$17,2,0)</f>
        <v>69250</v>
      </c>
      <c r="U292" s="1">
        <f t="shared" si="38"/>
        <v>710990</v>
      </c>
      <c r="V292" s="1">
        <f t="shared" si="39"/>
        <v>710990</v>
      </c>
    </row>
    <row r="293" spans="1:22" x14ac:dyDescent="0.35">
      <c r="A293" s="1">
        <v>93700021</v>
      </c>
      <c r="B293" s="3" t="s">
        <v>11</v>
      </c>
      <c r="C293" s="29">
        <f t="shared" si="35"/>
        <v>1</v>
      </c>
      <c r="D293" s="29" t="str">
        <f t="shared" si="32"/>
        <v>1</v>
      </c>
      <c r="E293" s="42" t="str">
        <f t="shared" si="33"/>
        <v>1</v>
      </c>
      <c r="F293" s="1">
        <v>37</v>
      </c>
      <c r="G293" s="28" t="str">
        <f t="shared" si="34"/>
        <v>137</v>
      </c>
      <c r="H293" s="1">
        <v>3</v>
      </c>
      <c r="I293" s="1">
        <v>852</v>
      </c>
      <c r="L293" s="1">
        <v>124501</v>
      </c>
      <c r="M293" s="1">
        <v>1005517</v>
      </c>
      <c r="N293" s="2">
        <f>INT(VLOOKUP(--D293,'属性表（单）'!$H$7:$I$11,2,0)*VLOOKUP(F293,'属性表（单）'!$B$4:$D$53,3,0))</f>
        <v>10800</v>
      </c>
      <c r="O293" s="34">
        <f t="shared" si="36"/>
        <v>1080</v>
      </c>
      <c r="P293" s="1">
        <f>IF(H293=26,VLOOKUP(G293,'属性表（单核）'!$H$2:$I$251,2,0),IF(H293=59,VLOOKUP(G293,'属性表（单核）'!$C$2:$D$251,2,0),INT(N293/VLOOKUP(H293,'属性表（单）'!$N$4:$O$24,2,0))))</f>
        <v>1080</v>
      </c>
      <c r="S293" s="1">
        <f t="shared" si="37"/>
        <v>73950</v>
      </c>
      <c r="T293" s="28">
        <f>VLOOKUP(--F293,经验表!$A$4:$B$53,2,0)*VLOOKUP(--E293,经验表!$W$8:$X$17,2,0)</f>
        <v>73950</v>
      </c>
      <c r="U293" s="1">
        <f t="shared" si="38"/>
        <v>780240</v>
      </c>
      <c r="V293" s="1">
        <f t="shared" si="39"/>
        <v>780240</v>
      </c>
    </row>
    <row r="294" spans="1:22" x14ac:dyDescent="0.35">
      <c r="A294" s="1">
        <v>93800021</v>
      </c>
      <c r="B294" s="3" t="s">
        <v>11</v>
      </c>
      <c r="C294" s="29">
        <f t="shared" si="35"/>
        <v>1</v>
      </c>
      <c r="D294" s="29" t="str">
        <f t="shared" si="32"/>
        <v>1</v>
      </c>
      <c r="E294" s="42" t="str">
        <f t="shared" si="33"/>
        <v>1</v>
      </c>
      <c r="F294" s="1">
        <v>38</v>
      </c>
      <c r="G294" s="28" t="str">
        <f t="shared" si="34"/>
        <v>138</v>
      </c>
      <c r="H294" s="1">
        <v>3</v>
      </c>
      <c r="I294" s="1">
        <v>884</v>
      </c>
      <c r="L294" s="1">
        <v>138988</v>
      </c>
      <c r="M294" s="1">
        <v>1130018</v>
      </c>
      <c r="N294" s="2">
        <f>INT(VLOOKUP(--D294,'属性表（单）'!$H$7:$I$11,2,0)*VLOOKUP(F294,'属性表（单）'!$B$4:$D$53,3,0))</f>
        <v>11250</v>
      </c>
      <c r="O294" s="34">
        <f t="shared" si="36"/>
        <v>1125</v>
      </c>
      <c r="P294" s="1">
        <f>IF(H294=26,VLOOKUP(G294,'属性表（单核）'!$H$2:$I$251,2,0),IF(H294=59,VLOOKUP(G294,'属性表（单核）'!$C$2:$D$251,2,0),INT(N294/VLOOKUP(H294,'属性表（单）'!$N$4:$O$24,2,0))))</f>
        <v>1125</v>
      </c>
      <c r="S294" s="1">
        <f t="shared" si="37"/>
        <v>79650</v>
      </c>
      <c r="T294" s="28">
        <f>VLOOKUP(--F294,经验表!$A$4:$B$53,2,0)*VLOOKUP(--E294,经验表!$W$8:$X$17,2,0)</f>
        <v>79650</v>
      </c>
      <c r="U294" s="1">
        <f t="shared" si="38"/>
        <v>854190</v>
      </c>
      <c r="V294" s="1">
        <f t="shared" si="39"/>
        <v>854190</v>
      </c>
    </row>
    <row r="295" spans="1:22" x14ac:dyDescent="0.35">
      <c r="A295" s="1">
        <v>93900021</v>
      </c>
      <c r="B295" s="3" t="s">
        <v>11</v>
      </c>
      <c r="C295" s="29">
        <f t="shared" si="35"/>
        <v>1</v>
      </c>
      <c r="D295" s="29" t="str">
        <f t="shared" si="32"/>
        <v>1</v>
      </c>
      <c r="E295" s="42" t="str">
        <f t="shared" si="33"/>
        <v>1</v>
      </c>
      <c r="F295" s="1">
        <v>39</v>
      </c>
      <c r="G295" s="28" t="str">
        <f t="shared" si="34"/>
        <v>139</v>
      </c>
      <c r="H295" s="1">
        <v>3</v>
      </c>
      <c r="I295" s="1">
        <v>917</v>
      </c>
      <c r="L295" s="1">
        <v>155117</v>
      </c>
      <c r="M295" s="1">
        <v>1269006</v>
      </c>
      <c r="N295" s="2">
        <f>INT(VLOOKUP(--D295,'属性表（单）'!$H$7:$I$11,2,0)*VLOOKUP(F295,'属性表（单）'!$B$4:$D$53,3,0))</f>
        <v>11700</v>
      </c>
      <c r="O295" s="34">
        <f t="shared" si="36"/>
        <v>1170</v>
      </c>
      <c r="P295" s="1">
        <f>IF(H295=26,VLOOKUP(G295,'属性表（单核）'!$H$2:$I$251,2,0),IF(H295=59,VLOOKUP(G295,'属性表（单核）'!$C$2:$D$251,2,0),INT(N295/VLOOKUP(H295,'属性表（单）'!$N$4:$O$24,2,0))))</f>
        <v>1170</v>
      </c>
      <c r="S295" s="1">
        <f t="shared" si="37"/>
        <v>85350</v>
      </c>
      <c r="T295" s="28">
        <f>VLOOKUP(--F295,经验表!$A$4:$B$53,2,0)*VLOOKUP(--E295,经验表!$W$8:$X$17,2,0)</f>
        <v>85350</v>
      </c>
      <c r="U295" s="1">
        <f t="shared" si="38"/>
        <v>933840</v>
      </c>
      <c r="V295" s="1">
        <f t="shared" si="39"/>
        <v>933840</v>
      </c>
    </row>
    <row r="296" spans="1:22" x14ac:dyDescent="0.35">
      <c r="A296" s="1">
        <v>94000021</v>
      </c>
      <c r="B296" s="3" t="s">
        <v>11</v>
      </c>
      <c r="C296" s="29">
        <f t="shared" si="35"/>
        <v>1</v>
      </c>
      <c r="D296" s="29" t="str">
        <f t="shared" si="32"/>
        <v>1</v>
      </c>
      <c r="E296" s="42" t="str">
        <f t="shared" si="33"/>
        <v>1</v>
      </c>
      <c r="F296" s="1">
        <v>40</v>
      </c>
      <c r="G296" s="28" t="str">
        <f t="shared" si="34"/>
        <v>140</v>
      </c>
      <c r="H296" s="1">
        <v>3</v>
      </c>
      <c r="I296" s="1">
        <v>951</v>
      </c>
      <c r="L296" s="1">
        <v>173074</v>
      </c>
      <c r="M296" s="1">
        <v>1424123</v>
      </c>
      <c r="N296" s="2">
        <f>INT(VLOOKUP(--D296,'属性表（单）'!$H$7:$I$11,2,0)*VLOOKUP(F296,'属性表（单）'!$B$4:$D$53,3,0))</f>
        <v>12150</v>
      </c>
      <c r="O296" s="34">
        <f t="shared" si="36"/>
        <v>1215</v>
      </c>
      <c r="P296" s="1">
        <f>IF(H296=26,VLOOKUP(G296,'属性表（单核）'!$H$2:$I$251,2,0),IF(H296=59,VLOOKUP(G296,'属性表（单核）'!$C$2:$D$251,2,0),INT(N296/VLOOKUP(H296,'属性表（单）'!$N$4:$O$24,2,0))))</f>
        <v>1215</v>
      </c>
      <c r="S296" s="1">
        <f t="shared" si="37"/>
        <v>91050</v>
      </c>
      <c r="T296" s="28">
        <f>VLOOKUP(--F296,经验表!$A$4:$B$53,2,0)*VLOOKUP(--E296,经验表!$W$8:$X$17,2,0)</f>
        <v>91050</v>
      </c>
      <c r="U296" s="1">
        <f t="shared" si="38"/>
        <v>1019190</v>
      </c>
      <c r="V296" s="1">
        <f t="shared" si="39"/>
        <v>1019190</v>
      </c>
    </row>
    <row r="297" spans="1:22" x14ac:dyDescent="0.35">
      <c r="A297" s="1">
        <v>94100021</v>
      </c>
      <c r="B297" s="3" t="s">
        <v>11</v>
      </c>
      <c r="C297" s="29">
        <f t="shared" si="35"/>
        <v>1</v>
      </c>
      <c r="D297" s="29" t="str">
        <f t="shared" si="32"/>
        <v>1</v>
      </c>
      <c r="E297" s="42" t="str">
        <f t="shared" si="33"/>
        <v>1</v>
      </c>
      <c r="F297" s="1">
        <v>41</v>
      </c>
      <c r="G297" s="28" t="str">
        <f t="shared" si="34"/>
        <v>141</v>
      </c>
      <c r="H297" s="1">
        <v>3</v>
      </c>
      <c r="I297" s="1">
        <v>986</v>
      </c>
      <c r="L297" s="1">
        <v>193065</v>
      </c>
      <c r="M297" s="1">
        <v>1597197</v>
      </c>
      <c r="N297" s="2">
        <f>INT(VLOOKUP(--D297,'属性表（单）'!$H$7:$I$11,2,0)*VLOOKUP(F297,'属性表（单）'!$B$4:$D$53,3,0))</f>
        <v>12600</v>
      </c>
      <c r="O297" s="34">
        <f t="shared" si="36"/>
        <v>1260</v>
      </c>
      <c r="P297" s="1">
        <f>IF(H297=26,VLOOKUP(G297,'属性表（单核）'!$H$2:$I$251,2,0),IF(H297=59,VLOOKUP(G297,'属性表（单核）'!$C$2:$D$251,2,0),INT(N297/VLOOKUP(H297,'属性表（单）'!$N$4:$O$24,2,0))))</f>
        <v>1260</v>
      </c>
      <c r="S297" s="1">
        <f t="shared" si="37"/>
        <v>96750</v>
      </c>
      <c r="T297" s="28">
        <f>VLOOKUP(--F297,经验表!$A$4:$B$53,2,0)*VLOOKUP(--E297,经验表!$W$8:$X$17,2,0)</f>
        <v>96750</v>
      </c>
      <c r="U297" s="1">
        <f t="shared" si="38"/>
        <v>1110240</v>
      </c>
      <c r="V297" s="1">
        <f t="shared" si="39"/>
        <v>1110240</v>
      </c>
    </row>
    <row r="298" spans="1:22" x14ac:dyDescent="0.35">
      <c r="A298" s="1">
        <v>94200021</v>
      </c>
      <c r="B298" s="3" t="s">
        <v>11</v>
      </c>
      <c r="C298" s="29">
        <f t="shared" si="35"/>
        <v>1</v>
      </c>
      <c r="D298" s="29" t="str">
        <f t="shared" si="32"/>
        <v>1</v>
      </c>
      <c r="E298" s="42" t="str">
        <f t="shared" si="33"/>
        <v>1</v>
      </c>
      <c r="F298" s="1">
        <v>42</v>
      </c>
      <c r="G298" s="28" t="str">
        <f t="shared" si="34"/>
        <v>142</v>
      </c>
      <c r="H298" s="1">
        <v>3</v>
      </c>
      <c r="I298" s="1">
        <v>1022</v>
      </c>
      <c r="L298" s="1">
        <v>215320</v>
      </c>
      <c r="M298" s="1">
        <v>1790262</v>
      </c>
      <c r="N298" s="2">
        <f>INT(VLOOKUP(--D298,'属性表（单）'!$H$7:$I$11,2,0)*VLOOKUP(F298,'属性表（单）'!$B$4:$D$53,3,0))</f>
        <v>13100</v>
      </c>
      <c r="O298" s="34">
        <f t="shared" si="36"/>
        <v>1310</v>
      </c>
      <c r="P298" s="1">
        <f>IF(H298=26,VLOOKUP(G298,'属性表（单核）'!$H$2:$I$251,2,0),IF(H298=59,VLOOKUP(G298,'属性表（单核）'!$C$2:$D$251,2,0),INT(N298/VLOOKUP(H298,'属性表（单）'!$N$4:$O$24,2,0))))</f>
        <v>1310</v>
      </c>
      <c r="S298" s="1">
        <f t="shared" si="37"/>
        <v>103550</v>
      </c>
      <c r="T298" s="28">
        <f>VLOOKUP(--F298,经验表!$A$4:$B$53,2,0)*VLOOKUP(--E298,经验表!$W$8:$X$17,2,0)</f>
        <v>103550</v>
      </c>
      <c r="U298" s="1">
        <f t="shared" si="38"/>
        <v>1206990</v>
      </c>
      <c r="V298" s="1">
        <f t="shared" si="39"/>
        <v>1206990</v>
      </c>
    </row>
    <row r="299" spans="1:22" x14ac:dyDescent="0.35">
      <c r="A299" s="1">
        <v>94300021</v>
      </c>
      <c r="B299" s="3" t="s">
        <v>11</v>
      </c>
      <c r="C299" s="29">
        <f t="shared" si="35"/>
        <v>1</v>
      </c>
      <c r="D299" s="29" t="str">
        <f t="shared" si="32"/>
        <v>1</v>
      </c>
      <c r="E299" s="42" t="str">
        <f t="shared" si="33"/>
        <v>1</v>
      </c>
      <c r="F299" s="1">
        <v>43</v>
      </c>
      <c r="G299" s="28" t="str">
        <f t="shared" si="34"/>
        <v>143</v>
      </c>
      <c r="H299" s="1">
        <v>3</v>
      </c>
      <c r="I299" s="1">
        <v>1058</v>
      </c>
      <c r="L299" s="1">
        <v>240092</v>
      </c>
      <c r="M299" s="1">
        <v>2005582</v>
      </c>
      <c r="N299" s="2">
        <f>INT(VLOOKUP(--D299,'属性表（单）'!$H$7:$I$11,2,0)*VLOOKUP(F299,'属性表（单）'!$B$4:$D$53,3,0))</f>
        <v>13600</v>
      </c>
      <c r="O299" s="34">
        <f t="shared" si="36"/>
        <v>1360</v>
      </c>
      <c r="P299" s="1">
        <f>IF(H299=26,VLOOKUP(G299,'属性表（单核）'!$H$2:$I$251,2,0),IF(H299=59,VLOOKUP(G299,'属性表（单核）'!$C$2:$D$251,2,0),INT(N299/VLOOKUP(H299,'属性表（单）'!$N$4:$O$24,2,0))))</f>
        <v>1360</v>
      </c>
      <c r="S299" s="1">
        <f t="shared" si="37"/>
        <v>110350</v>
      </c>
      <c r="T299" s="28">
        <f>VLOOKUP(--F299,经验表!$A$4:$B$53,2,0)*VLOOKUP(--E299,经验表!$W$8:$X$17,2,0)</f>
        <v>110350</v>
      </c>
      <c r="U299" s="1">
        <f t="shared" si="38"/>
        <v>1310540</v>
      </c>
      <c r="V299" s="1">
        <f t="shared" si="39"/>
        <v>1310540</v>
      </c>
    </row>
    <row r="300" spans="1:22" x14ac:dyDescent="0.35">
      <c r="A300" s="1">
        <v>94400021</v>
      </c>
      <c r="B300" s="3" t="s">
        <v>11</v>
      </c>
      <c r="C300" s="29">
        <f t="shared" si="35"/>
        <v>1</v>
      </c>
      <c r="D300" s="29" t="str">
        <f t="shared" si="32"/>
        <v>1</v>
      </c>
      <c r="E300" s="42" t="str">
        <f t="shared" si="33"/>
        <v>1</v>
      </c>
      <c r="F300" s="1">
        <v>44</v>
      </c>
      <c r="G300" s="28" t="str">
        <f t="shared" si="34"/>
        <v>144</v>
      </c>
      <c r="H300" s="1">
        <v>3</v>
      </c>
      <c r="I300" s="1">
        <v>1096</v>
      </c>
      <c r="L300" s="1">
        <v>267666</v>
      </c>
      <c r="M300" s="1">
        <v>2245674</v>
      </c>
      <c r="N300" s="2">
        <f>INT(VLOOKUP(--D300,'属性表（单）'!$H$7:$I$11,2,0)*VLOOKUP(F300,'属性表（单）'!$B$4:$D$53,3,0))</f>
        <v>14100</v>
      </c>
      <c r="O300" s="34">
        <f t="shared" si="36"/>
        <v>1410</v>
      </c>
      <c r="P300" s="1">
        <f>IF(H300=26,VLOOKUP(G300,'属性表（单核）'!$H$2:$I$251,2,0),IF(H300=59,VLOOKUP(G300,'属性表（单核）'!$C$2:$D$251,2,0),INT(N300/VLOOKUP(H300,'属性表（单）'!$N$4:$O$24,2,0))))</f>
        <v>1410</v>
      </c>
      <c r="S300" s="1">
        <f t="shared" si="37"/>
        <v>117150</v>
      </c>
      <c r="T300" s="28">
        <f>VLOOKUP(--F300,经验表!$A$4:$B$53,2,0)*VLOOKUP(--E300,经验表!$W$8:$X$17,2,0)</f>
        <v>117150</v>
      </c>
      <c r="U300" s="1">
        <f t="shared" si="38"/>
        <v>1420890</v>
      </c>
      <c r="V300" s="1">
        <f t="shared" si="39"/>
        <v>1420890</v>
      </c>
    </row>
    <row r="301" spans="1:22" x14ac:dyDescent="0.35">
      <c r="A301" s="1">
        <v>94500021</v>
      </c>
      <c r="B301" s="3" t="s">
        <v>11</v>
      </c>
      <c r="C301" s="29">
        <f t="shared" si="35"/>
        <v>1</v>
      </c>
      <c r="D301" s="29" t="str">
        <f t="shared" si="32"/>
        <v>1</v>
      </c>
      <c r="E301" s="42" t="str">
        <f t="shared" si="33"/>
        <v>1</v>
      </c>
      <c r="F301" s="1">
        <v>45</v>
      </c>
      <c r="G301" s="28" t="str">
        <f t="shared" si="34"/>
        <v>145</v>
      </c>
      <c r="H301" s="1">
        <v>3</v>
      </c>
      <c r="I301" s="1">
        <v>1136</v>
      </c>
      <c r="L301" s="1">
        <v>298357</v>
      </c>
      <c r="M301" s="1">
        <v>2513340</v>
      </c>
      <c r="N301" s="2">
        <f>INT(VLOOKUP(--D301,'属性表（单）'!$H$7:$I$11,2,0)*VLOOKUP(F301,'属性表（单）'!$B$4:$D$53,3,0))</f>
        <v>14600</v>
      </c>
      <c r="O301" s="34">
        <f t="shared" si="36"/>
        <v>1460</v>
      </c>
      <c r="P301" s="1">
        <f>IF(H301=26,VLOOKUP(G301,'属性表（单核）'!$H$2:$I$251,2,0),IF(H301=59,VLOOKUP(G301,'属性表（单核）'!$C$2:$D$251,2,0),INT(N301/VLOOKUP(H301,'属性表（单）'!$N$4:$O$24,2,0))))</f>
        <v>1460</v>
      </c>
      <c r="S301" s="1">
        <f t="shared" si="37"/>
        <v>123950</v>
      </c>
      <c r="T301" s="28">
        <f>VLOOKUP(--F301,经验表!$A$4:$B$53,2,0)*VLOOKUP(--E301,经验表!$W$8:$X$17,2,0)</f>
        <v>123950</v>
      </c>
      <c r="U301" s="1">
        <f t="shared" si="38"/>
        <v>1538040</v>
      </c>
      <c r="V301" s="1">
        <f t="shared" si="39"/>
        <v>1538040</v>
      </c>
    </row>
    <row r="302" spans="1:22" x14ac:dyDescent="0.35">
      <c r="A302" s="1">
        <v>94600021</v>
      </c>
      <c r="B302" s="3" t="s">
        <v>11</v>
      </c>
      <c r="C302" s="29">
        <f t="shared" si="35"/>
        <v>1</v>
      </c>
      <c r="D302" s="29" t="str">
        <f t="shared" si="32"/>
        <v>1</v>
      </c>
      <c r="E302" s="42" t="str">
        <f t="shared" si="33"/>
        <v>1</v>
      </c>
      <c r="F302" s="1">
        <v>46</v>
      </c>
      <c r="G302" s="28" t="str">
        <f t="shared" si="34"/>
        <v>146</v>
      </c>
      <c r="H302" s="1">
        <v>3</v>
      </c>
      <c r="I302" s="1">
        <v>1176</v>
      </c>
      <c r="L302" s="1">
        <v>332516</v>
      </c>
      <c r="M302" s="1">
        <v>2811697</v>
      </c>
      <c r="N302" s="2">
        <f>INT(VLOOKUP(--D302,'属性表（单）'!$H$7:$I$11,2,0)*VLOOKUP(F302,'属性表（单）'!$B$4:$D$53,3,0))</f>
        <v>15100</v>
      </c>
      <c r="O302" s="34">
        <f t="shared" si="36"/>
        <v>1510</v>
      </c>
      <c r="P302" s="1">
        <f>IF(H302=26,VLOOKUP(G302,'属性表（单核）'!$H$2:$I$251,2,0),IF(H302=59,VLOOKUP(G302,'属性表（单核）'!$C$2:$D$251,2,0),INT(N302/VLOOKUP(H302,'属性表（单）'!$N$4:$O$24,2,0))))</f>
        <v>1510</v>
      </c>
      <c r="S302" s="1">
        <f t="shared" si="37"/>
        <v>131950</v>
      </c>
      <c r="T302" s="28">
        <f>VLOOKUP(--F302,经验表!$A$4:$B$53,2,0)*VLOOKUP(--E302,经验表!$W$8:$X$17,2,0)</f>
        <v>131950</v>
      </c>
      <c r="U302" s="1">
        <f t="shared" si="38"/>
        <v>1661990</v>
      </c>
      <c r="V302" s="1">
        <f t="shared" si="39"/>
        <v>1661990</v>
      </c>
    </row>
    <row r="303" spans="1:22" x14ac:dyDescent="0.35">
      <c r="A303" s="1">
        <v>94700021</v>
      </c>
      <c r="B303" s="3" t="s">
        <v>11</v>
      </c>
      <c r="C303" s="29">
        <f t="shared" si="35"/>
        <v>1</v>
      </c>
      <c r="D303" s="29" t="str">
        <f t="shared" si="32"/>
        <v>1</v>
      </c>
      <c r="E303" s="42" t="str">
        <f t="shared" si="33"/>
        <v>1</v>
      </c>
      <c r="F303" s="1">
        <v>47</v>
      </c>
      <c r="G303" s="28" t="str">
        <f t="shared" si="34"/>
        <v>147</v>
      </c>
      <c r="H303" s="1">
        <v>3</v>
      </c>
      <c r="I303" s="1">
        <v>1218</v>
      </c>
      <c r="L303" s="1">
        <v>370533</v>
      </c>
      <c r="M303" s="1">
        <v>3144213</v>
      </c>
      <c r="N303" s="2">
        <f>INT(VLOOKUP(--D303,'属性表（单）'!$H$7:$I$11,2,0)*VLOOKUP(F303,'属性表（单）'!$B$4:$D$53,3,0))</f>
        <v>15650</v>
      </c>
      <c r="O303" s="34">
        <f t="shared" si="36"/>
        <v>1565</v>
      </c>
      <c r="P303" s="1">
        <f>IF(H303=26,VLOOKUP(G303,'属性表（单核）'!$H$2:$I$251,2,0),IF(H303=59,VLOOKUP(G303,'属性表（单核）'!$C$2:$D$251,2,0),INT(N303/VLOOKUP(H303,'属性表（单）'!$N$4:$O$24,2,0))))</f>
        <v>1565</v>
      </c>
      <c r="S303" s="1">
        <f t="shared" si="37"/>
        <v>139950</v>
      </c>
      <c r="T303" s="28">
        <f>VLOOKUP(--F303,经验表!$A$4:$B$53,2,0)*VLOOKUP(--E303,经验表!$W$8:$X$17,2,0)</f>
        <v>139950</v>
      </c>
      <c r="U303" s="1">
        <f t="shared" si="38"/>
        <v>1793940</v>
      </c>
      <c r="V303" s="1">
        <f t="shared" si="39"/>
        <v>1793940</v>
      </c>
    </row>
    <row r="304" spans="1:22" x14ac:dyDescent="0.35">
      <c r="A304" s="1">
        <v>94800021</v>
      </c>
      <c r="B304" s="3" t="s">
        <v>11</v>
      </c>
      <c r="C304" s="29">
        <f t="shared" si="35"/>
        <v>1</v>
      </c>
      <c r="D304" s="29" t="str">
        <f t="shared" si="32"/>
        <v>1</v>
      </c>
      <c r="E304" s="42" t="str">
        <f t="shared" si="33"/>
        <v>1</v>
      </c>
      <c r="F304" s="1">
        <v>48</v>
      </c>
      <c r="G304" s="28" t="str">
        <f t="shared" si="34"/>
        <v>148</v>
      </c>
      <c r="H304" s="1">
        <v>3</v>
      </c>
      <c r="I304" s="1">
        <v>1260</v>
      </c>
      <c r="L304" s="1">
        <v>412842</v>
      </c>
      <c r="M304" s="1">
        <v>3514746</v>
      </c>
      <c r="N304" s="2">
        <f>INT(VLOOKUP(--D304,'属性表（单）'!$H$7:$I$11,2,0)*VLOOKUP(F304,'属性表（单）'!$B$4:$D$53,3,0))</f>
        <v>16200</v>
      </c>
      <c r="O304" s="34">
        <f t="shared" si="36"/>
        <v>1620</v>
      </c>
      <c r="P304" s="1">
        <f>IF(H304=26,VLOOKUP(G304,'属性表（单核）'!$H$2:$I$251,2,0),IF(H304=59,VLOOKUP(G304,'属性表（单核）'!$C$2:$D$251,2,0),INT(N304/VLOOKUP(H304,'属性表（单）'!$N$4:$O$24,2,0))))</f>
        <v>1620</v>
      </c>
      <c r="S304" s="1">
        <f t="shared" si="37"/>
        <v>147950</v>
      </c>
      <c r="T304" s="28">
        <f>VLOOKUP(--F304,经验表!$A$4:$B$53,2,0)*VLOOKUP(--E304,经验表!$W$8:$X$17,2,0)</f>
        <v>147950</v>
      </c>
      <c r="U304" s="1">
        <f t="shared" si="38"/>
        <v>1933890</v>
      </c>
      <c r="V304" s="1">
        <f t="shared" si="39"/>
        <v>1933890</v>
      </c>
    </row>
    <row r="305" spans="1:22" x14ac:dyDescent="0.35">
      <c r="A305" s="1">
        <v>94900021</v>
      </c>
      <c r="B305" s="3" t="s">
        <v>11</v>
      </c>
      <c r="C305" s="29">
        <f t="shared" si="35"/>
        <v>1</v>
      </c>
      <c r="D305" s="29" t="str">
        <f t="shared" si="32"/>
        <v>1</v>
      </c>
      <c r="E305" s="42" t="str">
        <f t="shared" si="33"/>
        <v>1</v>
      </c>
      <c r="F305" s="1">
        <v>49</v>
      </c>
      <c r="G305" s="28" t="str">
        <f t="shared" si="34"/>
        <v>149</v>
      </c>
      <c r="H305" s="1">
        <v>3</v>
      </c>
      <c r="I305" s="1">
        <v>1304</v>
      </c>
      <c r="L305" s="1">
        <v>459927</v>
      </c>
      <c r="M305" s="1">
        <v>3927588</v>
      </c>
      <c r="N305" s="2">
        <f>INT(VLOOKUP(--D305,'属性表（单）'!$H$7:$I$11,2,0)*VLOOKUP(F305,'属性表（单）'!$B$4:$D$53,3,0))</f>
        <v>16750</v>
      </c>
      <c r="O305" s="34">
        <f t="shared" si="36"/>
        <v>1675</v>
      </c>
      <c r="P305" s="1">
        <f>IF(H305=26,VLOOKUP(G305,'属性表（单核）'!$H$2:$I$251,2,0),IF(H305=59,VLOOKUP(G305,'属性表（单核）'!$C$2:$D$251,2,0),INT(N305/VLOOKUP(H305,'属性表（单）'!$N$4:$O$24,2,0))))</f>
        <v>1675</v>
      </c>
      <c r="S305" s="1">
        <f t="shared" si="37"/>
        <v>155950</v>
      </c>
      <c r="T305" s="28">
        <f>VLOOKUP(--F305,经验表!$A$4:$B$53,2,0)*VLOOKUP(--E305,经验表!$W$8:$X$17,2,0)</f>
        <v>155950</v>
      </c>
      <c r="U305" s="1">
        <f t="shared" si="38"/>
        <v>2081840</v>
      </c>
      <c r="V305" s="1">
        <f t="shared" si="39"/>
        <v>2081840</v>
      </c>
    </row>
    <row r="306" spans="1:22" x14ac:dyDescent="0.35">
      <c r="A306" s="1">
        <v>95000021</v>
      </c>
      <c r="B306" s="3" t="s">
        <v>11</v>
      </c>
      <c r="C306" s="29">
        <f t="shared" si="35"/>
        <v>1</v>
      </c>
      <c r="D306" s="29" t="str">
        <f t="shared" si="32"/>
        <v>1</v>
      </c>
      <c r="E306" s="42" t="str">
        <f t="shared" si="33"/>
        <v>1</v>
      </c>
      <c r="F306" s="1">
        <v>50</v>
      </c>
      <c r="G306" s="28" t="str">
        <f t="shared" si="34"/>
        <v>150</v>
      </c>
      <c r="H306" s="1">
        <v>3</v>
      </c>
      <c r="I306" s="1">
        <v>1350</v>
      </c>
      <c r="L306" s="1">
        <v>99999999</v>
      </c>
      <c r="M306" s="1">
        <v>4387515</v>
      </c>
      <c r="N306" s="2">
        <f>INT(VLOOKUP(--D306,'属性表（单）'!$H$7:$I$11,2,0)*VLOOKUP(F306,'属性表（单）'!$B$4:$D$53,3,0))</f>
        <v>17300</v>
      </c>
      <c r="O306" s="34">
        <f t="shared" si="36"/>
        <v>1730</v>
      </c>
      <c r="P306" s="1">
        <f>IF(H306=26,VLOOKUP(G306,'属性表（单核）'!$H$2:$I$251,2,0),IF(H306=59,VLOOKUP(G306,'属性表（单核）'!$C$2:$D$251,2,0),INT(N306/VLOOKUP(H306,'属性表（单）'!$N$4:$O$24,2,0))))</f>
        <v>1730</v>
      </c>
      <c r="S306" s="1">
        <f t="shared" si="37"/>
        <v>165250</v>
      </c>
      <c r="T306" s="28">
        <f>VLOOKUP(--F306,经验表!$A$4:$B$53,2,0)*VLOOKUP(--E306,经验表!$W$8:$X$17,2,0)</f>
        <v>165250</v>
      </c>
      <c r="U306" s="1">
        <f t="shared" si="38"/>
        <v>2237790</v>
      </c>
      <c r="V306" s="1">
        <f t="shared" si="39"/>
        <v>2237790</v>
      </c>
    </row>
    <row r="307" spans="1:22" x14ac:dyDescent="0.35">
      <c r="A307" s="1">
        <v>90100022</v>
      </c>
      <c r="B307" s="3" t="s">
        <v>11</v>
      </c>
      <c r="C307" s="29">
        <f t="shared" si="35"/>
        <v>1</v>
      </c>
      <c r="D307" s="29" t="str">
        <f t="shared" si="32"/>
        <v>2</v>
      </c>
      <c r="E307" s="42" t="str">
        <f t="shared" si="33"/>
        <v>2</v>
      </c>
      <c r="F307" s="1">
        <v>1</v>
      </c>
      <c r="G307" s="28" t="str">
        <f t="shared" si="34"/>
        <v>21</v>
      </c>
      <c r="H307" s="1">
        <v>3</v>
      </c>
      <c r="I307" s="1">
        <v>275</v>
      </c>
      <c r="L307" s="1">
        <v>987</v>
      </c>
      <c r="M307" s="1">
        <v>1000</v>
      </c>
      <c r="N307" s="2">
        <f>INT(VLOOKUP(--D307,'属性表（单）'!$H$7:$I$11,2,0)*VLOOKUP(F307,'属性表（单）'!$B$4:$D$53,3,0))</f>
        <v>2400</v>
      </c>
      <c r="O307" s="34">
        <f t="shared" si="36"/>
        <v>240</v>
      </c>
      <c r="P307" s="1">
        <f>IF(H307=26,VLOOKUP(G307,'属性表（单核）'!$H$2:$I$251,2,0),IF(H307=59,VLOOKUP(G307,'属性表（单核）'!$C$2:$D$251,2,0),INT(N307/VLOOKUP(H307,'属性表（单）'!$N$4:$O$24,2,0))))</f>
        <v>240</v>
      </c>
      <c r="S307" s="1">
        <f t="shared" si="37"/>
        <v>900</v>
      </c>
      <c r="T307" s="28">
        <f>VLOOKUP(--F307,经验表!$A$4:$B$53,2,0)*VLOOKUP(--E307,经验表!$W$8:$X$17,2,0)</f>
        <v>900</v>
      </c>
      <c r="U307" s="1">
        <f t="shared" si="38"/>
        <v>1200</v>
      </c>
      <c r="V307" s="1">
        <f t="shared" si="39"/>
        <v>2403040</v>
      </c>
    </row>
    <row r="308" spans="1:22" x14ac:dyDescent="0.35">
      <c r="A308" s="1">
        <v>90200022</v>
      </c>
      <c r="B308" s="3" t="s">
        <v>11</v>
      </c>
      <c r="C308" s="29">
        <f t="shared" si="35"/>
        <v>1</v>
      </c>
      <c r="D308" s="29" t="str">
        <f t="shared" si="32"/>
        <v>2</v>
      </c>
      <c r="E308" s="42" t="str">
        <f t="shared" si="33"/>
        <v>2</v>
      </c>
      <c r="F308" s="1">
        <v>2</v>
      </c>
      <c r="G308" s="28" t="str">
        <f t="shared" si="34"/>
        <v>22</v>
      </c>
      <c r="H308" s="1">
        <v>3</v>
      </c>
      <c r="I308" s="1">
        <v>293</v>
      </c>
      <c r="L308" s="1">
        <v>1312</v>
      </c>
      <c r="M308" s="1">
        <v>1987</v>
      </c>
      <c r="N308" s="2">
        <f>INT(VLOOKUP(--D308,'属性表（单）'!$H$7:$I$11,2,0)*VLOOKUP(F308,'属性表（单）'!$B$4:$D$53,3,0))</f>
        <v>2550</v>
      </c>
      <c r="O308" s="34">
        <f t="shared" si="36"/>
        <v>255</v>
      </c>
      <c r="P308" s="1">
        <f>IF(H308=26,VLOOKUP(G308,'属性表（单核）'!$H$2:$I$251,2,0),IF(H308=59,VLOOKUP(G308,'属性表（单核）'!$C$2:$D$251,2,0),INT(N308/VLOOKUP(H308,'属性表（单）'!$N$4:$O$24,2,0))))</f>
        <v>255</v>
      </c>
      <c r="S308" s="1">
        <f t="shared" si="37"/>
        <v>1260</v>
      </c>
      <c r="T308" s="28">
        <f>VLOOKUP(--F308,经验表!$A$4:$B$53,2,0)*VLOOKUP(--E308,经验表!$W$8:$X$17,2,0)</f>
        <v>1260</v>
      </c>
      <c r="U308" s="1">
        <f t="shared" si="38"/>
        <v>2100</v>
      </c>
      <c r="V308" s="1">
        <f t="shared" si="39"/>
        <v>2100</v>
      </c>
    </row>
    <row r="309" spans="1:22" x14ac:dyDescent="0.35">
      <c r="A309" s="1">
        <v>90300022</v>
      </c>
      <c r="B309" s="3" t="s">
        <v>11</v>
      </c>
      <c r="C309" s="29">
        <f t="shared" si="35"/>
        <v>1</v>
      </c>
      <c r="D309" s="29" t="str">
        <f t="shared" si="32"/>
        <v>2</v>
      </c>
      <c r="E309" s="42" t="str">
        <f t="shared" si="33"/>
        <v>2</v>
      </c>
      <c r="F309" s="1">
        <v>3</v>
      </c>
      <c r="G309" s="28" t="str">
        <f t="shared" si="34"/>
        <v>23</v>
      </c>
      <c r="H309" s="1">
        <v>3</v>
      </c>
      <c r="I309" s="1">
        <v>311</v>
      </c>
      <c r="L309" s="1">
        <v>1678</v>
      </c>
      <c r="M309" s="1">
        <v>3299</v>
      </c>
      <c r="N309" s="2">
        <f>INT(VLOOKUP(--D309,'属性表（单）'!$H$7:$I$11,2,0)*VLOOKUP(F309,'属性表（单）'!$B$4:$D$53,3,0))</f>
        <v>2700</v>
      </c>
      <c r="O309" s="34">
        <f t="shared" si="36"/>
        <v>270</v>
      </c>
      <c r="P309" s="1">
        <f>IF(H309=26,VLOOKUP(G309,'属性表（单核）'!$H$2:$I$251,2,0),IF(H309=59,VLOOKUP(G309,'属性表（单核）'!$C$2:$D$251,2,0),INT(N309/VLOOKUP(H309,'属性表（单）'!$N$4:$O$24,2,0))))</f>
        <v>270</v>
      </c>
      <c r="S309" s="1">
        <f t="shared" si="37"/>
        <v>1620</v>
      </c>
      <c r="T309" s="28">
        <f>VLOOKUP(--F309,经验表!$A$4:$B$53,2,0)*VLOOKUP(--E309,经验表!$W$8:$X$17,2,0)</f>
        <v>1620</v>
      </c>
      <c r="U309" s="1">
        <f t="shared" si="38"/>
        <v>3360</v>
      </c>
      <c r="V309" s="1">
        <f t="shared" si="39"/>
        <v>3360</v>
      </c>
    </row>
    <row r="310" spans="1:22" x14ac:dyDescent="0.35">
      <c r="A310" s="1">
        <v>90400022</v>
      </c>
      <c r="B310" s="3" t="s">
        <v>11</v>
      </c>
      <c r="C310" s="29">
        <f t="shared" si="35"/>
        <v>1</v>
      </c>
      <c r="D310" s="29" t="str">
        <f t="shared" si="32"/>
        <v>2</v>
      </c>
      <c r="E310" s="42" t="str">
        <f t="shared" si="33"/>
        <v>2</v>
      </c>
      <c r="F310" s="1">
        <v>4</v>
      </c>
      <c r="G310" s="28" t="str">
        <f t="shared" si="34"/>
        <v>24</v>
      </c>
      <c r="H310" s="1">
        <v>3</v>
      </c>
      <c r="I310" s="1">
        <v>330</v>
      </c>
      <c r="L310" s="1">
        <v>2088</v>
      </c>
      <c r="M310" s="1">
        <v>4977</v>
      </c>
      <c r="N310" s="2">
        <f>INT(VLOOKUP(--D310,'属性表（单）'!$H$7:$I$11,2,0)*VLOOKUP(F310,'属性表（单）'!$B$4:$D$53,3,0))</f>
        <v>2850</v>
      </c>
      <c r="O310" s="34">
        <f t="shared" si="36"/>
        <v>285</v>
      </c>
      <c r="P310" s="1">
        <f>IF(H310=26,VLOOKUP(G310,'属性表（单核）'!$H$2:$I$251,2,0),IF(H310=59,VLOOKUP(G310,'属性表（单核）'!$C$2:$D$251,2,0),INT(N310/VLOOKUP(H310,'属性表（单）'!$N$4:$O$24,2,0))))</f>
        <v>285</v>
      </c>
      <c r="S310" s="1">
        <f t="shared" si="37"/>
        <v>1980</v>
      </c>
      <c r="T310" s="28">
        <f>VLOOKUP(--F310,经验表!$A$4:$B$53,2,0)*VLOOKUP(--E310,经验表!$W$8:$X$17,2,0)</f>
        <v>1980</v>
      </c>
      <c r="U310" s="1">
        <f t="shared" si="38"/>
        <v>4980</v>
      </c>
      <c r="V310" s="1">
        <f t="shared" si="39"/>
        <v>4980</v>
      </c>
    </row>
    <row r="311" spans="1:22" x14ac:dyDescent="0.35">
      <c r="A311" s="1">
        <v>90500022</v>
      </c>
      <c r="B311" s="3" t="s">
        <v>11</v>
      </c>
      <c r="C311" s="29">
        <f t="shared" si="35"/>
        <v>1</v>
      </c>
      <c r="D311" s="29" t="str">
        <f t="shared" si="32"/>
        <v>2</v>
      </c>
      <c r="E311" s="42" t="str">
        <f t="shared" si="33"/>
        <v>2</v>
      </c>
      <c r="F311" s="1">
        <v>5</v>
      </c>
      <c r="G311" s="28" t="str">
        <f t="shared" si="34"/>
        <v>25</v>
      </c>
      <c r="H311" s="1">
        <v>3</v>
      </c>
      <c r="I311" s="1">
        <v>349</v>
      </c>
      <c r="L311" s="1">
        <v>2549</v>
      </c>
      <c r="M311" s="1">
        <v>7065</v>
      </c>
      <c r="N311" s="2">
        <f>INT(VLOOKUP(--D311,'属性表（单）'!$H$7:$I$11,2,0)*VLOOKUP(F311,'属性表（单）'!$B$4:$D$53,3,0))</f>
        <v>3000</v>
      </c>
      <c r="O311" s="34">
        <f t="shared" si="36"/>
        <v>300</v>
      </c>
      <c r="P311" s="1">
        <f>IF(H311=26,VLOOKUP(G311,'属性表（单核）'!$H$2:$I$251,2,0),IF(H311=59,VLOOKUP(G311,'属性表（单核）'!$C$2:$D$251,2,0),INT(N311/VLOOKUP(H311,'属性表（单）'!$N$4:$O$24,2,0))))</f>
        <v>300</v>
      </c>
      <c r="S311" s="1">
        <f t="shared" si="37"/>
        <v>2340</v>
      </c>
      <c r="T311" s="28">
        <f>VLOOKUP(--F311,经验表!$A$4:$B$53,2,0)*VLOOKUP(--E311,经验表!$W$8:$X$17,2,0)</f>
        <v>2340</v>
      </c>
      <c r="U311" s="1">
        <f t="shared" si="38"/>
        <v>6960</v>
      </c>
      <c r="V311" s="1">
        <f t="shared" si="39"/>
        <v>6960</v>
      </c>
    </row>
    <row r="312" spans="1:22" x14ac:dyDescent="0.35">
      <c r="A312" s="1">
        <v>90600022</v>
      </c>
      <c r="B312" s="3" t="s">
        <v>11</v>
      </c>
      <c r="C312" s="29">
        <f t="shared" si="35"/>
        <v>1</v>
      </c>
      <c r="D312" s="29" t="str">
        <f t="shared" si="32"/>
        <v>2</v>
      </c>
      <c r="E312" s="42" t="str">
        <f t="shared" si="33"/>
        <v>2</v>
      </c>
      <c r="F312" s="1">
        <v>6</v>
      </c>
      <c r="G312" s="28" t="str">
        <f t="shared" si="34"/>
        <v>26</v>
      </c>
      <c r="H312" s="1">
        <v>3</v>
      </c>
      <c r="I312" s="1">
        <v>369</v>
      </c>
      <c r="L312" s="1">
        <v>3064</v>
      </c>
      <c r="M312" s="1">
        <v>9614</v>
      </c>
      <c r="N312" s="2">
        <f>INT(VLOOKUP(--D312,'属性表（单）'!$H$7:$I$11,2,0)*VLOOKUP(F312,'属性表（单）'!$B$4:$D$53,3,0))</f>
        <v>3150</v>
      </c>
      <c r="O312" s="34">
        <f t="shared" si="36"/>
        <v>315</v>
      </c>
      <c r="P312" s="1">
        <f>IF(H312=26,VLOOKUP(G312,'属性表（单核）'!$H$2:$I$251,2,0),IF(H312=59,VLOOKUP(G312,'属性表（单核）'!$C$2:$D$251,2,0),INT(N312/VLOOKUP(H312,'属性表（单）'!$N$4:$O$24,2,0))))</f>
        <v>315</v>
      </c>
      <c r="S312" s="1">
        <f t="shared" si="37"/>
        <v>2940</v>
      </c>
      <c r="T312" s="28">
        <f>VLOOKUP(--F312,经验表!$A$4:$B$53,2,0)*VLOOKUP(--E312,经验表!$W$8:$X$17,2,0)</f>
        <v>2940</v>
      </c>
      <c r="U312" s="1">
        <f t="shared" si="38"/>
        <v>9300</v>
      </c>
      <c r="V312" s="1">
        <f t="shared" si="39"/>
        <v>9300</v>
      </c>
    </row>
    <row r="313" spans="1:22" x14ac:dyDescent="0.35">
      <c r="A313" s="1">
        <v>90700022</v>
      </c>
      <c r="B313" s="3" t="s">
        <v>11</v>
      </c>
      <c r="C313" s="29">
        <f t="shared" si="35"/>
        <v>1</v>
      </c>
      <c r="D313" s="29" t="str">
        <f t="shared" si="32"/>
        <v>2</v>
      </c>
      <c r="E313" s="42" t="str">
        <f t="shared" si="33"/>
        <v>2</v>
      </c>
      <c r="F313" s="1">
        <v>7</v>
      </c>
      <c r="G313" s="28" t="str">
        <f t="shared" si="34"/>
        <v>27</v>
      </c>
      <c r="H313" s="1">
        <v>3</v>
      </c>
      <c r="I313" s="1">
        <v>389</v>
      </c>
      <c r="L313" s="1">
        <v>3640</v>
      </c>
      <c r="M313" s="1">
        <v>12678</v>
      </c>
      <c r="N313" s="2">
        <f>INT(VLOOKUP(--D313,'属性表（单）'!$H$7:$I$11,2,0)*VLOOKUP(F313,'属性表（单）'!$B$4:$D$53,3,0))</f>
        <v>3375</v>
      </c>
      <c r="O313" s="34">
        <f t="shared" si="36"/>
        <v>337</v>
      </c>
      <c r="P313" s="1">
        <f>IF(H313=26,VLOOKUP(G313,'属性表（单核）'!$H$2:$I$251,2,0),IF(H313=59,VLOOKUP(G313,'属性表（单核）'!$C$2:$D$251,2,0),INT(N313/VLOOKUP(H313,'属性表（单）'!$N$4:$O$24,2,0))))</f>
        <v>337</v>
      </c>
      <c r="S313" s="1">
        <f t="shared" si="37"/>
        <v>3540</v>
      </c>
      <c r="T313" s="28">
        <f>VLOOKUP(--F313,经验表!$A$4:$B$53,2,0)*VLOOKUP(--E313,经验表!$W$8:$X$17,2,0)</f>
        <v>3540</v>
      </c>
      <c r="U313" s="1">
        <f t="shared" si="38"/>
        <v>12240</v>
      </c>
      <c r="V313" s="1">
        <f t="shared" si="39"/>
        <v>12240</v>
      </c>
    </row>
    <row r="314" spans="1:22" x14ac:dyDescent="0.35">
      <c r="A314" s="1">
        <v>90800022</v>
      </c>
      <c r="B314" s="3" t="s">
        <v>11</v>
      </c>
      <c r="C314" s="29">
        <f t="shared" si="35"/>
        <v>1</v>
      </c>
      <c r="D314" s="29" t="str">
        <f t="shared" si="32"/>
        <v>2</v>
      </c>
      <c r="E314" s="42" t="str">
        <f t="shared" si="33"/>
        <v>2</v>
      </c>
      <c r="F314" s="1">
        <v>8</v>
      </c>
      <c r="G314" s="28" t="str">
        <f t="shared" si="34"/>
        <v>28</v>
      </c>
      <c r="H314" s="1">
        <v>3</v>
      </c>
      <c r="I314" s="1">
        <v>410</v>
      </c>
      <c r="L314" s="1">
        <v>4285</v>
      </c>
      <c r="M314" s="1">
        <v>16318</v>
      </c>
      <c r="N314" s="2">
        <f>INT(VLOOKUP(--D314,'属性表（单）'!$H$7:$I$11,2,0)*VLOOKUP(F314,'属性表（单）'!$B$4:$D$53,3,0))</f>
        <v>3600</v>
      </c>
      <c r="O314" s="34">
        <f t="shared" si="36"/>
        <v>360</v>
      </c>
      <c r="P314" s="1">
        <f>IF(H314=26,VLOOKUP(G314,'属性表（单核）'!$H$2:$I$251,2,0),IF(H314=59,VLOOKUP(G314,'属性表（单核）'!$C$2:$D$251,2,0),INT(N314/VLOOKUP(H314,'属性表（单）'!$N$4:$O$24,2,0))))</f>
        <v>360</v>
      </c>
      <c r="S314" s="1">
        <f t="shared" si="37"/>
        <v>4140</v>
      </c>
      <c r="T314" s="28">
        <f>VLOOKUP(--F314,经验表!$A$4:$B$53,2,0)*VLOOKUP(--E314,经验表!$W$8:$X$17,2,0)</f>
        <v>4140</v>
      </c>
      <c r="U314" s="1">
        <f t="shared" si="38"/>
        <v>15780</v>
      </c>
      <c r="V314" s="1">
        <f t="shared" si="39"/>
        <v>15780</v>
      </c>
    </row>
    <row r="315" spans="1:22" x14ac:dyDescent="0.35">
      <c r="A315" s="1">
        <v>90900022</v>
      </c>
      <c r="B315" s="3" t="s">
        <v>11</v>
      </c>
      <c r="C315" s="29">
        <f t="shared" si="35"/>
        <v>1</v>
      </c>
      <c r="D315" s="29" t="str">
        <f t="shared" si="32"/>
        <v>2</v>
      </c>
      <c r="E315" s="42" t="str">
        <f t="shared" si="33"/>
        <v>2</v>
      </c>
      <c r="F315" s="1">
        <v>9</v>
      </c>
      <c r="G315" s="28" t="str">
        <f t="shared" si="34"/>
        <v>29</v>
      </c>
      <c r="H315" s="1">
        <v>3</v>
      </c>
      <c r="I315" s="1">
        <v>431</v>
      </c>
      <c r="L315" s="1">
        <v>5005</v>
      </c>
      <c r="M315" s="1">
        <v>20603</v>
      </c>
      <c r="N315" s="2">
        <f>INT(VLOOKUP(--D315,'属性表（单）'!$H$7:$I$11,2,0)*VLOOKUP(F315,'属性表（单）'!$B$4:$D$53,3,0))</f>
        <v>3825</v>
      </c>
      <c r="O315" s="34">
        <f t="shared" si="36"/>
        <v>382</v>
      </c>
      <c r="P315" s="1">
        <f>IF(H315=26,VLOOKUP(G315,'属性表（单核）'!$H$2:$I$251,2,0),IF(H315=59,VLOOKUP(G315,'属性表（单核）'!$C$2:$D$251,2,0),INT(N315/VLOOKUP(H315,'属性表（单）'!$N$4:$O$24,2,0))))</f>
        <v>382</v>
      </c>
      <c r="S315" s="1">
        <f t="shared" si="37"/>
        <v>4740</v>
      </c>
      <c r="T315" s="28">
        <f>VLOOKUP(--F315,经验表!$A$4:$B$53,2,0)*VLOOKUP(--E315,经验表!$W$8:$X$17,2,0)</f>
        <v>4740</v>
      </c>
      <c r="U315" s="1">
        <f t="shared" si="38"/>
        <v>19920</v>
      </c>
      <c r="V315" s="1">
        <f t="shared" si="39"/>
        <v>19920</v>
      </c>
    </row>
    <row r="316" spans="1:22" x14ac:dyDescent="0.35">
      <c r="A316" s="1">
        <v>91000022</v>
      </c>
      <c r="B316" s="3" t="s">
        <v>11</v>
      </c>
      <c r="C316" s="29">
        <f t="shared" si="35"/>
        <v>1</v>
      </c>
      <c r="D316" s="29" t="str">
        <f t="shared" si="32"/>
        <v>2</v>
      </c>
      <c r="E316" s="42" t="str">
        <f t="shared" si="33"/>
        <v>2</v>
      </c>
      <c r="F316" s="1">
        <v>10</v>
      </c>
      <c r="G316" s="28" t="str">
        <f t="shared" si="34"/>
        <v>210</v>
      </c>
      <c r="H316" s="1">
        <v>3</v>
      </c>
      <c r="I316" s="1">
        <v>453</v>
      </c>
      <c r="L316" s="1">
        <v>5808</v>
      </c>
      <c r="M316" s="1">
        <v>25608</v>
      </c>
      <c r="N316" s="2">
        <f>INT(VLOOKUP(--D316,'属性表（单）'!$H$7:$I$11,2,0)*VLOOKUP(F316,'属性表（单）'!$B$4:$D$53,3,0))</f>
        <v>4050</v>
      </c>
      <c r="O316" s="34">
        <f t="shared" si="36"/>
        <v>405</v>
      </c>
      <c r="P316" s="1">
        <f>IF(H316=26,VLOOKUP(G316,'属性表（单核）'!$H$2:$I$251,2,0),IF(H316=59,VLOOKUP(G316,'属性表（单核）'!$C$2:$D$251,2,0),INT(N316/VLOOKUP(H316,'属性表（单）'!$N$4:$O$24,2,0))))</f>
        <v>405</v>
      </c>
      <c r="S316" s="1">
        <f t="shared" si="37"/>
        <v>5700</v>
      </c>
      <c r="T316" s="28">
        <f>VLOOKUP(--F316,经验表!$A$4:$B$53,2,0)*VLOOKUP(--E316,经验表!$W$8:$X$17,2,0)</f>
        <v>5700</v>
      </c>
      <c r="U316" s="1">
        <f t="shared" si="38"/>
        <v>24660</v>
      </c>
      <c r="V316" s="1">
        <f t="shared" si="39"/>
        <v>24660</v>
      </c>
    </row>
    <row r="317" spans="1:22" x14ac:dyDescent="0.35">
      <c r="A317" s="1">
        <v>91100022</v>
      </c>
      <c r="B317" s="3" t="s">
        <v>11</v>
      </c>
      <c r="C317" s="29">
        <f t="shared" si="35"/>
        <v>1</v>
      </c>
      <c r="D317" s="29" t="str">
        <f t="shared" si="32"/>
        <v>2</v>
      </c>
      <c r="E317" s="42" t="str">
        <f t="shared" si="33"/>
        <v>2</v>
      </c>
      <c r="F317" s="1">
        <v>11</v>
      </c>
      <c r="G317" s="28" t="str">
        <f t="shared" si="34"/>
        <v>211</v>
      </c>
      <c r="H317" s="1">
        <v>3</v>
      </c>
      <c r="I317" s="1">
        <v>475</v>
      </c>
      <c r="L317" s="1">
        <v>6704</v>
      </c>
      <c r="M317" s="1">
        <v>31416</v>
      </c>
      <c r="N317" s="2">
        <f>INT(VLOOKUP(--D317,'属性表（单）'!$H$7:$I$11,2,0)*VLOOKUP(F317,'属性表（单）'!$B$4:$D$53,3,0))</f>
        <v>4275</v>
      </c>
      <c r="O317" s="34">
        <f t="shared" si="36"/>
        <v>427</v>
      </c>
      <c r="P317" s="1">
        <f>IF(H317=26,VLOOKUP(G317,'属性表（单核）'!$H$2:$I$251,2,0),IF(H317=59,VLOOKUP(G317,'属性表（单核）'!$C$2:$D$251,2,0),INT(N317/VLOOKUP(H317,'属性表（单）'!$N$4:$O$24,2,0))))</f>
        <v>427</v>
      </c>
      <c r="S317" s="1">
        <f t="shared" si="37"/>
        <v>6660</v>
      </c>
      <c r="T317" s="28">
        <f>VLOOKUP(--F317,经验表!$A$4:$B$53,2,0)*VLOOKUP(--E317,经验表!$W$8:$X$17,2,0)</f>
        <v>6660</v>
      </c>
      <c r="U317" s="1">
        <f t="shared" si="38"/>
        <v>30360</v>
      </c>
      <c r="V317" s="1">
        <f t="shared" si="39"/>
        <v>30360</v>
      </c>
    </row>
    <row r="318" spans="1:22" x14ac:dyDescent="0.35">
      <c r="A318" s="1">
        <v>91200022</v>
      </c>
      <c r="B318" s="3" t="s">
        <v>11</v>
      </c>
      <c r="C318" s="29">
        <f t="shared" si="35"/>
        <v>1</v>
      </c>
      <c r="D318" s="29" t="str">
        <f t="shared" si="32"/>
        <v>2</v>
      </c>
      <c r="E318" s="42" t="str">
        <f t="shared" si="33"/>
        <v>2</v>
      </c>
      <c r="F318" s="1">
        <v>12</v>
      </c>
      <c r="G318" s="28" t="str">
        <f t="shared" si="34"/>
        <v>212</v>
      </c>
      <c r="H318" s="1">
        <v>3</v>
      </c>
      <c r="I318" s="1">
        <v>498</v>
      </c>
      <c r="L318" s="1">
        <v>7703</v>
      </c>
      <c r="M318" s="1">
        <v>38120</v>
      </c>
      <c r="N318" s="2">
        <f>INT(VLOOKUP(--D318,'属性表（单）'!$H$7:$I$11,2,0)*VLOOKUP(F318,'属性表（单）'!$B$4:$D$53,3,0))</f>
        <v>4575</v>
      </c>
      <c r="O318" s="34">
        <f t="shared" si="36"/>
        <v>457</v>
      </c>
      <c r="P318" s="1">
        <f>IF(H318=26,VLOOKUP(G318,'属性表（单核）'!$H$2:$I$251,2,0),IF(H318=59,VLOOKUP(G318,'属性表（单核）'!$C$2:$D$251,2,0),INT(N318/VLOOKUP(H318,'属性表（单）'!$N$4:$O$24,2,0))))</f>
        <v>457</v>
      </c>
      <c r="S318" s="1">
        <f t="shared" si="37"/>
        <v>7620</v>
      </c>
      <c r="T318" s="28">
        <f>VLOOKUP(--F318,经验表!$A$4:$B$53,2,0)*VLOOKUP(--E318,经验表!$W$8:$X$17,2,0)</f>
        <v>7620</v>
      </c>
      <c r="U318" s="1">
        <f t="shared" si="38"/>
        <v>37020</v>
      </c>
      <c r="V318" s="1">
        <f t="shared" si="39"/>
        <v>37020</v>
      </c>
    </row>
    <row r="319" spans="1:22" x14ac:dyDescent="0.35">
      <c r="A319" s="1">
        <v>91300022</v>
      </c>
      <c r="B319" s="3" t="s">
        <v>11</v>
      </c>
      <c r="C319" s="29">
        <f t="shared" si="35"/>
        <v>1</v>
      </c>
      <c r="D319" s="29" t="str">
        <f t="shared" si="32"/>
        <v>2</v>
      </c>
      <c r="E319" s="42" t="str">
        <f t="shared" si="33"/>
        <v>2</v>
      </c>
      <c r="F319" s="1">
        <v>13</v>
      </c>
      <c r="G319" s="28" t="str">
        <f t="shared" si="34"/>
        <v>213</v>
      </c>
      <c r="H319" s="1">
        <v>3</v>
      </c>
      <c r="I319" s="1">
        <v>522</v>
      </c>
      <c r="L319" s="1">
        <v>8816</v>
      </c>
      <c r="M319" s="1">
        <v>45823</v>
      </c>
      <c r="N319" s="2">
        <f>INT(VLOOKUP(--D319,'属性表（单）'!$H$7:$I$11,2,0)*VLOOKUP(F319,'属性表（单）'!$B$4:$D$53,3,0))</f>
        <v>4875</v>
      </c>
      <c r="O319" s="34">
        <f t="shared" si="36"/>
        <v>487</v>
      </c>
      <c r="P319" s="1">
        <f>IF(H319=26,VLOOKUP(G319,'属性表（单核）'!$H$2:$I$251,2,0),IF(H319=59,VLOOKUP(G319,'属性表（单核）'!$C$2:$D$251,2,0),INT(N319/VLOOKUP(H319,'属性表（单）'!$N$4:$O$24,2,0))))</f>
        <v>487</v>
      </c>
      <c r="S319" s="1">
        <f t="shared" si="37"/>
        <v>8580</v>
      </c>
      <c r="T319" s="28">
        <f>VLOOKUP(--F319,经验表!$A$4:$B$53,2,0)*VLOOKUP(--E319,经验表!$W$8:$X$17,2,0)</f>
        <v>8580</v>
      </c>
      <c r="U319" s="1">
        <f t="shared" si="38"/>
        <v>44640</v>
      </c>
      <c r="V319" s="1">
        <f t="shared" si="39"/>
        <v>44640</v>
      </c>
    </row>
    <row r="320" spans="1:22" x14ac:dyDescent="0.35">
      <c r="A320" s="1">
        <v>91400022</v>
      </c>
      <c r="B320" s="3" t="s">
        <v>11</v>
      </c>
      <c r="C320" s="29">
        <f t="shared" si="35"/>
        <v>1</v>
      </c>
      <c r="D320" s="29" t="str">
        <f t="shared" si="32"/>
        <v>2</v>
      </c>
      <c r="E320" s="42" t="str">
        <f t="shared" si="33"/>
        <v>2</v>
      </c>
      <c r="F320" s="1">
        <v>14</v>
      </c>
      <c r="G320" s="28" t="str">
        <f t="shared" si="34"/>
        <v>214</v>
      </c>
      <c r="H320" s="1">
        <v>3</v>
      </c>
      <c r="I320" s="1">
        <v>546</v>
      </c>
      <c r="L320" s="1">
        <v>10055</v>
      </c>
      <c r="M320" s="1">
        <v>54639</v>
      </c>
      <c r="N320" s="2">
        <f>INT(VLOOKUP(--D320,'属性表（单）'!$H$7:$I$11,2,0)*VLOOKUP(F320,'属性表（单）'!$B$4:$D$53,3,0))</f>
        <v>5175</v>
      </c>
      <c r="O320" s="34">
        <f t="shared" si="36"/>
        <v>517</v>
      </c>
      <c r="P320" s="1">
        <f>IF(H320=26,VLOOKUP(G320,'属性表（单核）'!$H$2:$I$251,2,0),IF(H320=59,VLOOKUP(G320,'属性表（单核）'!$C$2:$D$251,2,0),INT(N320/VLOOKUP(H320,'属性表（单）'!$N$4:$O$24,2,0))))</f>
        <v>517</v>
      </c>
      <c r="S320" s="1">
        <f t="shared" si="37"/>
        <v>10020</v>
      </c>
      <c r="T320" s="28">
        <f>VLOOKUP(--F320,经验表!$A$4:$B$53,2,0)*VLOOKUP(--E320,经验表!$W$8:$X$17,2,0)</f>
        <v>10020</v>
      </c>
      <c r="U320" s="1">
        <f t="shared" si="38"/>
        <v>53220</v>
      </c>
      <c r="V320" s="1">
        <f t="shared" si="39"/>
        <v>53220</v>
      </c>
    </row>
    <row r="321" spans="1:22" x14ac:dyDescent="0.35">
      <c r="A321" s="1">
        <v>91500022</v>
      </c>
      <c r="B321" s="3" t="s">
        <v>11</v>
      </c>
      <c r="C321" s="29">
        <f t="shared" si="35"/>
        <v>1</v>
      </c>
      <c r="D321" s="29" t="str">
        <f t="shared" si="32"/>
        <v>2</v>
      </c>
      <c r="E321" s="42" t="str">
        <f t="shared" si="33"/>
        <v>2</v>
      </c>
      <c r="F321" s="1">
        <v>15</v>
      </c>
      <c r="G321" s="28" t="str">
        <f t="shared" si="34"/>
        <v>215</v>
      </c>
      <c r="H321" s="1">
        <v>3</v>
      </c>
      <c r="I321" s="1">
        <v>570</v>
      </c>
      <c r="L321" s="1">
        <v>11434</v>
      </c>
      <c r="M321" s="1">
        <v>64694</v>
      </c>
      <c r="N321" s="2">
        <f>INT(VLOOKUP(--D321,'属性表（单）'!$H$7:$I$11,2,0)*VLOOKUP(F321,'属性表（单）'!$B$4:$D$53,3,0))</f>
        <v>5475</v>
      </c>
      <c r="O321" s="34">
        <f t="shared" si="36"/>
        <v>547</v>
      </c>
      <c r="P321" s="1">
        <f>IF(H321=26,VLOOKUP(G321,'属性表（单核）'!$H$2:$I$251,2,0),IF(H321=59,VLOOKUP(G321,'属性表（单核）'!$C$2:$D$251,2,0),INT(N321/VLOOKUP(H321,'属性表（单）'!$N$4:$O$24,2,0))))</f>
        <v>547</v>
      </c>
      <c r="S321" s="1">
        <f t="shared" si="37"/>
        <v>11460</v>
      </c>
      <c r="T321" s="28">
        <f>VLOOKUP(--F321,经验表!$A$4:$B$53,2,0)*VLOOKUP(--E321,经验表!$W$8:$X$17,2,0)</f>
        <v>11460</v>
      </c>
      <c r="U321" s="1">
        <f t="shared" si="38"/>
        <v>63240</v>
      </c>
      <c r="V321" s="1">
        <f t="shared" si="39"/>
        <v>63240</v>
      </c>
    </row>
    <row r="322" spans="1:22" x14ac:dyDescent="0.35">
      <c r="A322" s="1">
        <v>91600022</v>
      </c>
      <c r="B322" s="3" t="s">
        <v>11</v>
      </c>
      <c r="C322" s="29">
        <f t="shared" si="35"/>
        <v>1</v>
      </c>
      <c r="D322" s="29" t="str">
        <f t="shared" si="32"/>
        <v>2</v>
      </c>
      <c r="E322" s="42" t="str">
        <f t="shared" si="33"/>
        <v>2</v>
      </c>
      <c r="F322" s="1">
        <v>16</v>
      </c>
      <c r="G322" s="28" t="str">
        <f t="shared" si="34"/>
        <v>216</v>
      </c>
      <c r="H322" s="1">
        <v>3</v>
      </c>
      <c r="I322" s="1">
        <v>596</v>
      </c>
      <c r="L322" s="1">
        <v>12968</v>
      </c>
      <c r="M322" s="1">
        <v>76128</v>
      </c>
      <c r="N322" s="2">
        <f>INT(VLOOKUP(--D322,'属性表（单）'!$H$7:$I$11,2,0)*VLOOKUP(F322,'属性表（单）'!$B$4:$D$53,3,0))</f>
        <v>5775</v>
      </c>
      <c r="O322" s="34">
        <f t="shared" si="36"/>
        <v>577</v>
      </c>
      <c r="P322" s="1">
        <f>IF(H322=26,VLOOKUP(G322,'属性表（单核）'!$H$2:$I$251,2,0),IF(H322=59,VLOOKUP(G322,'属性表（单核）'!$C$2:$D$251,2,0),INT(N322/VLOOKUP(H322,'属性表（单）'!$N$4:$O$24,2,0))))</f>
        <v>577</v>
      </c>
      <c r="S322" s="1">
        <f t="shared" si="37"/>
        <v>12900</v>
      </c>
      <c r="T322" s="28">
        <f>VLOOKUP(--F322,经验表!$A$4:$B$53,2,0)*VLOOKUP(--E322,经验表!$W$8:$X$17,2,0)</f>
        <v>12900</v>
      </c>
      <c r="U322" s="1">
        <f t="shared" si="38"/>
        <v>74700</v>
      </c>
      <c r="V322" s="1">
        <f t="shared" si="39"/>
        <v>74700</v>
      </c>
    </row>
    <row r="323" spans="1:22" x14ac:dyDescent="0.35">
      <c r="A323" s="1">
        <v>91700022</v>
      </c>
      <c r="B323" s="3" t="s">
        <v>11</v>
      </c>
      <c r="C323" s="29">
        <f t="shared" si="35"/>
        <v>1</v>
      </c>
      <c r="D323" s="29" t="str">
        <f t="shared" ref="D323:D386" si="40">RIGHT(A323,1)</f>
        <v>2</v>
      </c>
      <c r="E323" s="42" t="str">
        <f t="shared" ref="E323:E386" si="41">IF(C323=1,RIGHT(A323,1),C323&amp;RIGHT(A323,1))</f>
        <v>2</v>
      </c>
      <c r="F323" s="1">
        <v>17</v>
      </c>
      <c r="G323" s="28" t="str">
        <f t="shared" ref="G323:G386" si="42">D323&amp;F323</f>
        <v>217</v>
      </c>
      <c r="H323" s="1">
        <v>3</v>
      </c>
      <c r="I323" s="1">
        <v>621</v>
      </c>
      <c r="L323" s="1">
        <v>14674</v>
      </c>
      <c r="M323" s="1">
        <v>89096</v>
      </c>
      <c r="N323" s="2">
        <f>INT(VLOOKUP(--D323,'属性表（单）'!$H$7:$I$11,2,0)*VLOOKUP(F323,'属性表（单）'!$B$4:$D$53,3,0))</f>
        <v>6150</v>
      </c>
      <c r="O323" s="34">
        <f t="shared" si="36"/>
        <v>615</v>
      </c>
      <c r="P323" s="1">
        <f>IF(H323=26,VLOOKUP(G323,'属性表（单核）'!$H$2:$I$251,2,0),IF(H323=59,VLOOKUP(G323,'属性表（单核）'!$C$2:$D$251,2,0),INT(N323/VLOOKUP(H323,'属性表（单）'!$N$4:$O$24,2,0))))</f>
        <v>615</v>
      </c>
      <c r="S323" s="1">
        <f t="shared" si="37"/>
        <v>14340</v>
      </c>
      <c r="T323" s="28">
        <f>VLOOKUP(--F323,经验表!$A$4:$B$53,2,0)*VLOOKUP(--E323,经验表!$W$8:$X$17,2,0)</f>
        <v>14340</v>
      </c>
      <c r="U323" s="1">
        <f t="shared" si="38"/>
        <v>87600</v>
      </c>
      <c r="V323" s="1">
        <f t="shared" si="39"/>
        <v>87600</v>
      </c>
    </row>
    <row r="324" spans="1:22" x14ac:dyDescent="0.35">
      <c r="A324" s="1">
        <v>91800022</v>
      </c>
      <c r="B324" s="3" t="s">
        <v>11</v>
      </c>
      <c r="C324" s="29">
        <f t="shared" ref="C324:C387" si="43">C323</f>
        <v>1</v>
      </c>
      <c r="D324" s="29" t="str">
        <f t="shared" si="40"/>
        <v>2</v>
      </c>
      <c r="E324" s="42" t="str">
        <f t="shared" si="41"/>
        <v>2</v>
      </c>
      <c r="F324" s="1">
        <v>18</v>
      </c>
      <c r="G324" s="28" t="str">
        <f t="shared" si="42"/>
        <v>218</v>
      </c>
      <c r="H324" s="1">
        <v>3</v>
      </c>
      <c r="I324" s="1">
        <v>648</v>
      </c>
      <c r="L324" s="1">
        <v>16570</v>
      </c>
      <c r="M324" s="1">
        <v>103770</v>
      </c>
      <c r="N324" s="2">
        <f>INT(VLOOKUP(--D324,'属性表（单）'!$H$7:$I$11,2,0)*VLOOKUP(F324,'属性表（单）'!$B$4:$D$53,3,0))</f>
        <v>6525</v>
      </c>
      <c r="O324" s="34">
        <f t="shared" si="36"/>
        <v>652</v>
      </c>
      <c r="P324" s="1">
        <f>IF(H324=26,VLOOKUP(G324,'属性表（单核）'!$H$2:$I$251,2,0),IF(H324=59,VLOOKUP(G324,'属性表（单核）'!$C$2:$D$251,2,0),INT(N324/VLOOKUP(H324,'属性表（单）'!$N$4:$O$24,2,0))))</f>
        <v>652</v>
      </c>
      <c r="S324" s="1">
        <f t="shared" si="37"/>
        <v>16380</v>
      </c>
      <c r="T324" s="28">
        <f>VLOOKUP(--F324,经验表!$A$4:$B$53,2,0)*VLOOKUP(--E324,经验表!$W$8:$X$17,2,0)</f>
        <v>16380</v>
      </c>
      <c r="U324" s="1">
        <f t="shared" si="38"/>
        <v>101940</v>
      </c>
      <c r="V324" s="1">
        <f t="shared" si="39"/>
        <v>101940</v>
      </c>
    </row>
    <row r="325" spans="1:22" x14ac:dyDescent="0.35">
      <c r="A325" s="1">
        <v>91900022</v>
      </c>
      <c r="B325" s="3" t="s">
        <v>11</v>
      </c>
      <c r="C325" s="29">
        <f t="shared" si="43"/>
        <v>1</v>
      </c>
      <c r="D325" s="29" t="str">
        <f t="shared" si="40"/>
        <v>2</v>
      </c>
      <c r="E325" s="42" t="str">
        <f t="shared" si="41"/>
        <v>2</v>
      </c>
      <c r="F325" s="1">
        <v>19</v>
      </c>
      <c r="G325" s="28" t="str">
        <f t="shared" si="42"/>
        <v>219</v>
      </c>
      <c r="H325" s="1">
        <v>3</v>
      </c>
      <c r="I325" s="1">
        <v>675</v>
      </c>
      <c r="L325" s="1">
        <v>18678</v>
      </c>
      <c r="M325" s="1">
        <v>120340</v>
      </c>
      <c r="N325" s="2">
        <f>INT(VLOOKUP(--D325,'属性表（单）'!$H$7:$I$11,2,0)*VLOOKUP(F325,'属性表（单）'!$B$4:$D$53,3,0))</f>
        <v>6900</v>
      </c>
      <c r="O325" s="34">
        <f t="shared" si="36"/>
        <v>690</v>
      </c>
      <c r="P325" s="1">
        <f>IF(H325=26,VLOOKUP(G325,'属性表（单核）'!$H$2:$I$251,2,0),IF(H325=59,VLOOKUP(G325,'属性表（单核）'!$C$2:$D$251,2,0),INT(N325/VLOOKUP(H325,'属性表（单）'!$N$4:$O$24,2,0))))</f>
        <v>690</v>
      </c>
      <c r="S325" s="1">
        <f t="shared" si="37"/>
        <v>18420</v>
      </c>
      <c r="T325" s="28">
        <f>VLOOKUP(--F325,经验表!$A$4:$B$53,2,0)*VLOOKUP(--E325,经验表!$W$8:$X$17,2,0)</f>
        <v>18420</v>
      </c>
      <c r="U325" s="1">
        <f t="shared" si="38"/>
        <v>118320</v>
      </c>
      <c r="V325" s="1">
        <f t="shared" si="39"/>
        <v>118320</v>
      </c>
    </row>
    <row r="326" spans="1:22" x14ac:dyDescent="0.35">
      <c r="A326" s="1">
        <v>92000022</v>
      </c>
      <c r="B326" s="3" t="s">
        <v>11</v>
      </c>
      <c r="C326" s="29">
        <f t="shared" si="43"/>
        <v>1</v>
      </c>
      <c r="D326" s="29" t="str">
        <f t="shared" si="40"/>
        <v>2</v>
      </c>
      <c r="E326" s="42" t="str">
        <f t="shared" si="41"/>
        <v>2</v>
      </c>
      <c r="F326" s="1">
        <v>20</v>
      </c>
      <c r="G326" s="28" t="str">
        <f t="shared" si="42"/>
        <v>220</v>
      </c>
      <c r="H326" s="1">
        <v>3</v>
      </c>
      <c r="I326" s="1">
        <v>703</v>
      </c>
      <c r="L326" s="1">
        <v>21019</v>
      </c>
      <c r="M326" s="1">
        <v>139018</v>
      </c>
      <c r="N326" s="2">
        <f>INT(VLOOKUP(--D326,'属性表（单）'!$H$7:$I$11,2,0)*VLOOKUP(F326,'属性表（单）'!$B$4:$D$53,3,0))</f>
        <v>7275</v>
      </c>
      <c r="O326" s="34">
        <f t="shared" si="36"/>
        <v>727</v>
      </c>
      <c r="P326" s="1">
        <f>IF(H326=26,VLOOKUP(G326,'属性表（单核）'!$H$2:$I$251,2,0),IF(H326=59,VLOOKUP(G326,'属性表（单核）'!$C$2:$D$251,2,0),INT(N326/VLOOKUP(H326,'属性表（单）'!$N$4:$O$24,2,0))))</f>
        <v>727</v>
      </c>
      <c r="S326" s="1">
        <f t="shared" si="37"/>
        <v>20460</v>
      </c>
      <c r="T326" s="28">
        <f>VLOOKUP(--F326,经验表!$A$4:$B$53,2,0)*VLOOKUP(--E326,经验表!$W$8:$X$17,2,0)</f>
        <v>20460</v>
      </c>
      <c r="U326" s="1">
        <f t="shared" si="38"/>
        <v>136740</v>
      </c>
      <c r="V326" s="1">
        <f t="shared" si="39"/>
        <v>136740</v>
      </c>
    </row>
    <row r="327" spans="1:22" x14ac:dyDescent="0.35">
      <c r="A327" s="1">
        <v>92100022</v>
      </c>
      <c r="B327" s="3" t="s">
        <v>11</v>
      </c>
      <c r="C327" s="29">
        <f t="shared" si="43"/>
        <v>1</v>
      </c>
      <c r="D327" s="29" t="str">
        <f t="shared" si="40"/>
        <v>2</v>
      </c>
      <c r="E327" s="42" t="str">
        <f t="shared" si="41"/>
        <v>2</v>
      </c>
      <c r="F327" s="1">
        <v>21</v>
      </c>
      <c r="G327" s="28" t="str">
        <f t="shared" si="42"/>
        <v>221</v>
      </c>
      <c r="H327" s="1">
        <v>3</v>
      </c>
      <c r="I327" s="1">
        <v>732</v>
      </c>
      <c r="L327" s="1">
        <v>23619</v>
      </c>
      <c r="M327" s="1">
        <v>160037</v>
      </c>
      <c r="N327" s="2">
        <f>INT(VLOOKUP(--D327,'属性表（单）'!$H$7:$I$11,2,0)*VLOOKUP(F327,'属性表（单）'!$B$4:$D$53,3,0))</f>
        <v>7650</v>
      </c>
      <c r="O327" s="34">
        <f t="shared" ref="O327:O390" si="44">INT(IF(C327=1,P327,P327*$X$14))</f>
        <v>765</v>
      </c>
      <c r="P327" s="1">
        <f>IF(H327=26,VLOOKUP(G327,'属性表（单核）'!$H$2:$I$251,2,0),IF(H327=59,VLOOKUP(G327,'属性表（单核）'!$C$2:$D$251,2,0),INT(N327/VLOOKUP(H327,'属性表（单）'!$N$4:$O$24,2,0))))</f>
        <v>765</v>
      </c>
      <c r="S327" s="1">
        <f t="shared" si="37"/>
        <v>22500</v>
      </c>
      <c r="T327" s="28">
        <f>VLOOKUP(--F327,经验表!$A$4:$B$53,2,0)*VLOOKUP(--E327,经验表!$W$8:$X$17,2,0)</f>
        <v>22500</v>
      </c>
      <c r="U327" s="1">
        <f t="shared" si="38"/>
        <v>157200</v>
      </c>
      <c r="V327" s="1">
        <f t="shared" si="39"/>
        <v>157200</v>
      </c>
    </row>
    <row r="328" spans="1:22" x14ac:dyDescent="0.35">
      <c r="A328" s="1">
        <v>92200022</v>
      </c>
      <c r="B328" s="3" t="s">
        <v>11</v>
      </c>
      <c r="C328" s="29">
        <f t="shared" si="43"/>
        <v>1</v>
      </c>
      <c r="D328" s="29" t="str">
        <f t="shared" si="40"/>
        <v>2</v>
      </c>
      <c r="E328" s="42" t="str">
        <f t="shared" si="41"/>
        <v>2</v>
      </c>
      <c r="F328" s="1">
        <v>22</v>
      </c>
      <c r="G328" s="28" t="str">
        <f t="shared" si="42"/>
        <v>222</v>
      </c>
      <c r="H328" s="1">
        <v>3</v>
      </c>
      <c r="I328" s="1">
        <v>761</v>
      </c>
      <c r="L328" s="1">
        <v>26507</v>
      </c>
      <c r="M328" s="1">
        <v>183656</v>
      </c>
      <c r="N328" s="2">
        <f>INT(VLOOKUP(--D328,'属性表（单）'!$H$7:$I$11,2,0)*VLOOKUP(F328,'属性表（单）'!$B$4:$D$53,3,0))</f>
        <v>8100</v>
      </c>
      <c r="O328" s="34">
        <f t="shared" si="44"/>
        <v>810</v>
      </c>
      <c r="P328" s="1">
        <f>IF(H328=26,VLOOKUP(G328,'属性表（单核）'!$H$2:$I$251,2,0),IF(H328=59,VLOOKUP(G328,'属性表（单核）'!$C$2:$D$251,2,0),INT(N328/VLOOKUP(H328,'属性表（单）'!$N$4:$O$24,2,0))))</f>
        <v>810</v>
      </c>
      <c r="S328" s="1">
        <f t="shared" ref="S328:S391" si="45">INT(T328)</f>
        <v>25260</v>
      </c>
      <c r="T328" s="28">
        <f>VLOOKUP(--F328,经验表!$A$4:$B$53,2,0)*VLOOKUP(--E328,经验表!$W$8:$X$17,2,0)</f>
        <v>25260</v>
      </c>
      <c r="U328" s="1">
        <f t="shared" ref="U328:U391" si="46">INT(IF(C328=1,IF(F328=1,VLOOKUP(--D328,$X$8:$Y$12,2,0),V328),IF(F328=1,VLOOKUP(--D328,$X$17:$Y$21,2,0),V328)))</f>
        <v>179700</v>
      </c>
      <c r="V328" s="1">
        <f t="shared" si="39"/>
        <v>179700</v>
      </c>
    </row>
    <row r="329" spans="1:22" x14ac:dyDescent="0.35">
      <c r="A329" s="1">
        <v>92300022</v>
      </c>
      <c r="B329" s="3" t="s">
        <v>11</v>
      </c>
      <c r="C329" s="29">
        <f t="shared" si="43"/>
        <v>1</v>
      </c>
      <c r="D329" s="29" t="str">
        <f t="shared" si="40"/>
        <v>2</v>
      </c>
      <c r="E329" s="42" t="str">
        <f t="shared" si="41"/>
        <v>2</v>
      </c>
      <c r="F329" s="1">
        <v>23</v>
      </c>
      <c r="G329" s="28" t="str">
        <f t="shared" si="42"/>
        <v>223</v>
      </c>
      <c r="H329" s="1">
        <v>3</v>
      </c>
      <c r="I329" s="1">
        <v>791</v>
      </c>
      <c r="L329" s="1">
        <v>29712</v>
      </c>
      <c r="M329" s="1">
        <v>210163</v>
      </c>
      <c r="N329" s="2">
        <f>INT(VLOOKUP(--D329,'属性表（单）'!$H$7:$I$11,2,0)*VLOOKUP(F329,'属性表（单）'!$B$4:$D$53,3,0))</f>
        <v>8550</v>
      </c>
      <c r="O329" s="34">
        <f t="shared" si="44"/>
        <v>855</v>
      </c>
      <c r="P329" s="1">
        <f>IF(H329=26,VLOOKUP(G329,'属性表（单核）'!$H$2:$I$251,2,0),IF(H329=59,VLOOKUP(G329,'属性表（单核）'!$C$2:$D$251,2,0),INT(N329/VLOOKUP(H329,'属性表（单）'!$N$4:$O$24,2,0))))</f>
        <v>855</v>
      </c>
      <c r="S329" s="1">
        <f t="shared" si="45"/>
        <v>28020</v>
      </c>
      <c r="T329" s="28">
        <f>VLOOKUP(--F329,经验表!$A$4:$B$53,2,0)*VLOOKUP(--E329,经验表!$W$8:$X$17,2,0)</f>
        <v>28020</v>
      </c>
      <c r="U329" s="1">
        <f t="shared" si="46"/>
        <v>204960</v>
      </c>
      <c r="V329" s="1">
        <f t="shared" ref="V329:V392" si="47">S328+U328</f>
        <v>204960</v>
      </c>
    </row>
    <row r="330" spans="1:22" x14ac:dyDescent="0.35">
      <c r="A330" s="1">
        <v>92400022</v>
      </c>
      <c r="B330" s="3" t="s">
        <v>11</v>
      </c>
      <c r="C330" s="29">
        <f t="shared" si="43"/>
        <v>1</v>
      </c>
      <c r="D330" s="29" t="str">
        <f t="shared" si="40"/>
        <v>2</v>
      </c>
      <c r="E330" s="42" t="str">
        <f t="shared" si="41"/>
        <v>2</v>
      </c>
      <c r="F330" s="1">
        <v>24</v>
      </c>
      <c r="G330" s="28" t="str">
        <f t="shared" si="42"/>
        <v>224</v>
      </c>
      <c r="H330" s="1">
        <v>3</v>
      </c>
      <c r="I330" s="1">
        <v>822</v>
      </c>
      <c r="L330" s="1">
        <v>33270</v>
      </c>
      <c r="M330" s="1">
        <v>239875</v>
      </c>
      <c r="N330" s="2">
        <f>INT(VLOOKUP(--D330,'属性表（单）'!$H$7:$I$11,2,0)*VLOOKUP(F330,'属性表（单）'!$B$4:$D$53,3,0))</f>
        <v>9000</v>
      </c>
      <c r="O330" s="34">
        <f t="shared" si="44"/>
        <v>900</v>
      </c>
      <c r="P330" s="1">
        <f>IF(H330=26,VLOOKUP(G330,'属性表（单核）'!$H$2:$I$251,2,0),IF(H330=59,VLOOKUP(G330,'属性表（单核）'!$C$2:$D$251,2,0),INT(N330/VLOOKUP(H330,'属性表（单）'!$N$4:$O$24,2,0))))</f>
        <v>900</v>
      </c>
      <c r="S330" s="1">
        <f t="shared" si="45"/>
        <v>30780</v>
      </c>
      <c r="T330" s="28">
        <f>VLOOKUP(--F330,经验表!$A$4:$B$53,2,0)*VLOOKUP(--E330,经验表!$W$8:$X$17,2,0)</f>
        <v>30780</v>
      </c>
      <c r="U330" s="1">
        <f t="shared" si="46"/>
        <v>232980</v>
      </c>
      <c r="V330" s="1">
        <f t="shared" si="47"/>
        <v>232980</v>
      </c>
    </row>
    <row r="331" spans="1:22" x14ac:dyDescent="0.35">
      <c r="A331" s="1">
        <v>92500022</v>
      </c>
      <c r="B331" s="3" t="s">
        <v>11</v>
      </c>
      <c r="C331" s="29">
        <f t="shared" si="43"/>
        <v>1</v>
      </c>
      <c r="D331" s="29" t="str">
        <f t="shared" si="40"/>
        <v>2</v>
      </c>
      <c r="E331" s="42" t="str">
        <f t="shared" si="41"/>
        <v>2</v>
      </c>
      <c r="F331" s="1">
        <v>25</v>
      </c>
      <c r="G331" s="28" t="str">
        <f t="shared" si="42"/>
        <v>225</v>
      </c>
      <c r="H331" s="1">
        <v>3</v>
      </c>
      <c r="I331" s="1">
        <v>853</v>
      </c>
      <c r="L331" s="1">
        <v>37218</v>
      </c>
      <c r="M331" s="1">
        <v>273145</v>
      </c>
      <c r="N331" s="2">
        <f>INT(VLOOKUP(--D331,'属性表（单）'!$H$7:$I$11,2,0)*VLOOKUP(F331,'属性表（单）'!$B$4:$D$53,3,0))</f>
        <v>9450</v>
      </c>
      <c r="O331" s="34">
        <f t="shared" si="44"/>
        <v>945</v>
      </c>
      <c r="P331" s="1">
        <f>IF(H331=26,VLOOKUP(G331,'属性表（单核）'!$H$2:$I$251,2,0),IF(H331=59,VLOOKUP(G331,'属性表（单核）'!$C$2:$D$251,2,0),INT(N331/VLOOKUP(H331,'属性表（单）'!$N$4:$O$24,2,0))))</f>
        <v>945</v>
      </c>
      <c r="S331" s="1">
        <f t="shared" si="45"/>
        <v>33540</v>
      </c>
      <c r="T331" s="28">
        <f>VLOOKUP(--F331,经验表!$A$4:$B$53,2,0)*VLOOKUP(--E331,经验表!$W$8:$X$17,2,0)</f>
        <v>33540</v>
      </c>
      <c r="U331" s="1">
        <f t="shared" si="46"/>
        <v>263760</v>
      </c>
      <c r="V331" s="1">
        <f t="shared" si="47"/>
        <v>263760</v>
      </c>
    </row>
    <row r="332" spans="1:22" x14ac:dyDescent="0.35">
      <c r="A332" s="1">
        <v>92600022</v>
      </c>
      <c r="B332" s="3" t="s">
        <v>11</v>
      </c>
      <c r="C332" s="29">
        <f t="shared" si="43"/>
        <v>1</v>
      </c>
      <c r="D332" s="29" t="str">
        <f t="shared" si="40"/>
        <v>2</v>
      </c>
      <c r="E332" s="42" t="str">
        <f t="shared" si="41"/>
        <v>2</v>
      </c>
      <c r="F332" s="1">
        <v>26</v>
      </c>
      <c r="G332" s="28" t="str">
        <f t="shared" si="42"/>
        <v>226</v>
      </c>
      <c r="H332" s="1">
        <v>3</v>
      </c>
      <c r="I332" s="1">
        <v>886</v>
      </c>
      <c r="L332" s="1">
        <v>41598</v>
      </c>
      <c r="M332" s="1">
        <v>310363</v>
      </c>
      <c r="N332" s="2">
        <f>INT(VLOOKUP(--D332,'属性表（单）'!$H$7:$I$11,2,0)*VLOOKUP(F332,'属性表（单）'!$B$4:$D$53,3,0))</f>
        <v>9900</v>
      </c>
      <c r="O332" s="34">
        <f t="shared" si="44"/>
        <v>990</v>
      </c>
      <c r="P332" s="1">
        <f>IF(H332=26,VLOOKUP(G332,'属性表（单核）'!$H$2:$I$251,2,0),IF(H332=59,VLOOKUP(G332,'属性表（单核）'!$C$2:$D$251,2,0),INT(N332/VLOOKUP(H332,'属性表（单）'!$N$4:$O$24,2,0))))</f>
        <v>990</v>
      </c>
      <c r="S332" s="1">
        <f t="shared" si="45"/>
        <v>37140</v>
      </c>
      <c r="T332" s="28">
        <f>VLOOKUP(--F332,经验表!$A$4:$B$53,2,0)*VLOOKUP(--E332,经验表!$W$8:$X$17,2,0)</f>
        <v>37140</v>
      </c>
      <c r="U332" s="1">
        <f t="shared" si="46"/>
        <v>297300</v>
      </c>
      <c r="V332" s="1">
        <f t="shared" si="47"/>
        <v>297300</v>
      </c>
    </row>
    <row r="333" spans="1:22" x14ac:dyDescent="0.35">
      <c r="A333" s="1">
        <v>92700022</v>
      </c>
      <c r="B333" s="3" t="s">
        <v>11</v>
      </c>
      <c r="C333" s="29">
        <f t="shared" si="43"/>
        <v>1</v>
      </c>
      <c r="D333" s="29" t="str">
        <f t="shared" si="40"/>
        <v>2</v>
      </c>
      <c r="E333" s="42" t="str">
        <f t="shared" si="41"/>
        <v>2</v>
      </c>
      <c r="F333" s="1">
        <v>27</v>
      </c>
      <c r="G333" s="28" t="str">
        <f t="shared" si="42"/>
        <v>227</v>
      </c>
      <c r="H333" s="1">
        <v>3</v>
      </c>
      <c r="I333" s="1">
        <v>919</v>
      </c>
      <c r="L333" s="1">
        <v>46457</v>
      </c>
      <c r="M333" s="1">
        <v>351961</v>
      </c>
      <c r="N333" s="2">
        <f>INT(VLOOKUP(--D333,'属性表（单）'!$H$7:$I$11,2,0)*VLOOKUP(F333,'属性表（单）'!$B$4:$D$53,3,0))</f>
        <v>10425</v>
      </c>
      <c r="O333" s="34">
        <f t="shared" si="44"/>
        <v>1042</v>
      </c>
      <c r="P333" s="1">
        <f>IF(H333=26,VLOOKUP(G333,'属性表（单核）'!$H$2:$I$251,2,0),IF(H333=59,VLOOKUP(G333,'属性表（单核）'!$C$2:$D$251,2,0),INT(N333/VLOOKUP(H333,'属性表（单）'!$N$4:$O$24,2,0))))</f>
        <v>1042</v>
      </c>
      <c r="S333" s="1">
        <f t="shared" si="45"/>
        <v>40740</v>
      </c>
      <c r="T333" s="28">
        <f>VLOOKUP(--F333,经验表!$A$4:$B$53,2,0)*VLOOKUP(--E333,经验表!$W$8:$X$17,2,0)</f>
        <v>40740</v>
      </c>
      <c r="U333" s="1">
        <f t="shared" si="46"/>
        <v>334440</v>
      </c>
      <c r="V333" s="1">
        <f t="shared" si="47"/>
        <v>334440</v>
      </c>
    </row>
    <row r="334" spans="1:22" x14ac:dyDescent="0.35">
      <c r="A334" s="1">
        <v>92800022</v>
      </c>
      <c r="B334" s="3" t="s">
        <v>11</v>
      </c>
      <c r="C334" s="29">
        <f t="shared" si="43"/>
        <v>1</v>
      </c>
      <c r="D334" s="29" t="str">
        <f t="shared" si="40"/>
        <v>2</v>
      </c>
      <c r="E334" s="42" t="str">
        <f t="shared" si="41"/>
        <v>2</v>
      </c>
      <c r="F334" s="1">
        <v>28</v>
      </c>
      <c r="G334" s="28" t="str">
        <f t="shared" si="42"/>
        <v>228</v>
      </c>
      <c r="H334" s="1">
        <v>3</v>
      </c>
      <c r="I334" s="1">
        <v>953</v>
      </c>
      <c r="L334" s="1">
        <v>51845</v>
      </c>
      <c r="M334" s="1">
        <v>398418</v>
      </c>
      <c r="N334" s="2">
        <f>INT(VLOOKUP(--D334,'属性表（单）'!$H$7:$I$11,2,0)*VLOOKUP(F334,'属性表（单）'!$B$4:$D$53,3,0))</f>
        <v>10950</v>
      </c>
      <c r="O334" s="34">
        <f t="shared" si="44"/>
        <v>1095</v>
      </c>
      <c r="P334" s="1">
        <f>IF(H334=26,VLOOKUP(G334,'属性表（单核）'!$H$2:$I$251,2,0),IF(H334=59,VLOOKUP(G334,'属性表（单核）'!$C$2:$D$251,2,0),INT(N334/VLOOKUP(H334,'属性表（单）'!$N$4:$O$24,2,0))))</f>
        <v>1095</v>
      </c>
      <c r="S334" s="1">
        <f t="shared" si="45"/>
        <v>44340</v>
      </c>
      <c r="T334" s="28">
        <f>VLOOKUP(--F334,经验表!$A$4:$B$53,2,0)*VLOOKUP(--E334,经验表!$W$8:$X$17,2,0)</f>
        <v>44340</v>
      </c>
      <c r="U334" s="1">
        <f t="shared" si="46"/>
        <v>375180</v>
      </c>
      <c r="V334" s="1">
        <f t="shared" si="47"/>
        <v>375180</v>
      </c>
    </row>
    <row r="335" spans="1:22" x14ac:dyDescent="0.35">
      <c r="A335" s="1">
        <v>92900022</v>
      </c>
      <c r="B335" s="3" t="s">
        <v>11</v>
      </c>
      <c r="C335" s="29">
        <f t="shared" si="43"/>
        <v>1</v>
      </c>
      <c r="D335" s="29" t="str">
        <f t="shared" si="40"/>
        <v>2</v>
      </c>
      <c r="E335" s="42" t="str">
        <f t="shared" si="41"/>
        <v>2</v>
      </c>
      <c r="F335" s="1">
        <v>29</v>
      </c>
      <c r="G335" s="28" t="str">
        <f t="shared" si="42"/>
        <v>229</v>
      </c>
      <c r="H335" s="1">
        <v>3</v>
      </c>
      <c r="I335" s="1">
        <v>987</v>
      </c>
      <c r="L335" s="1">
        <v>57821</v>
      </c>
      <c r="M335" s="1">
        <v>450263</v>
      </c>
      <c r="N335" s="2">
        <f>INT(VLOOKUP(--D335,'属性表（单）'!$H$7:$I$11,2,0)*VLOOKUP(F335,'属性表（单）'!$B$4:$D$53,3,0))</f>
        <v>11475</v>
      </c>
      <c r="O335" s="34">
        <f t="shared" si="44"/>
        <v>1147</v>
      </c>
      <c r="P335" s="1">
        <f>IF(H335=26,VLOOKUP(G335,'属性表（单核）'!$H$2:$I$251,2,0),IF(H335=59,VLOOKUP(G335,'属性表（单核）'!$C$2:$D$251,2,0),INT(N335/VLOOKUP(H335,'属性表（单）'!$N$4:$O$24,2,0))))</f>
        <v>1147</v>
      </c>
      <c r="S335" s="1">
        <f t="shared" si="45"/>
        <v>47940</v>
      </c>
      <c r="T335" s="28">
        <f>VLOOKUP(--F335,经验表!$A$4:$B$53,2,0)*VLOOKUP(--E335,经验表!$W$8:$X$17,2,0)</f>
        <v>47940</v>
      </c>
      <c r="U335" s="1">
        <f t="shared" si="46"/>
        <v>419520</v>
      </c>
      <c r="V335" s="1">
        <f t="shared" si="47"/>
        <v>419520</v>
      </c>
    </row>
    <row r="336" spans="1:22" x14ac:dyDescent="0.35">
      <c r="A336" s="1">
        <v>93000022</v>
      </c>
      <c r="B336" s="3" t="s">
        <v>11</v>
      </c>
      <c r="C336" s="29">
        <f t="shared" si="43"/>
        <v>1</v>
      </c>
      <c r="D336" s="29" t="str">
        <f t="shared" si="40"/>
        <v>2</v>
      </c>
      <c r="E336" s="42" t="str">
        <f t="shared" si="41"/>
        <v>2</v>
      </c>
      <c r="F336" s="1">
        <v>30</v>
      </c>
      <c r="G336" s="28" t="str">
        <f t="shared" si="42"/>
        <v>230</v>
      </c>
      <c r="H336" s="1">
        <v>3</v>
      </c>
      <c r="I336" s="1">
        <v>1023</v>
      </c>
      <c r="L336" s="1">
        <v>64447</v>
      </c>
      <c r="M336" s="1">
        <v>508084</v>
      </c>
      <c r="N336" s="2">
        <f>INT(VLOOKUP(--D336,'属性表（单）'!$H$7:$I$11,2,0)*VLOOKUP(F336,'属性表（单）'!$B$4:$D$53,3,0))</f>
        <v>12000</v>
      </c>
      <c r="O336" s="34">
        <f t="shared" si="44"/>
        <v>1200</v>
      </c>
      <c r="P336" s="1">
        <f>IF(H336=26,VLOOKUP(G336,'属性表（单核）'!$H$2:$I$251,2,0),IF(H336=59,VLOOKUP(G336,'属性表（单核）'!$C$2:$D$251,2,0),INT(N336/VLOOKUP(H336,'属性表（单）'!$N$4:$O$24,2,0))))</f>
        <v>1200</v>
      </c>
      <c r="S336" s="1">
        <f t="shared" si="45"/>
        <v>52500</v>
      </c>
      <c r="T336" s="28">
        <f>VLOOKUP(--F336,经验表!$A$4:$B$53,2,0)*VLOOKUP(--E336,经验表!$W$8:$X$17,2,0)</f>
        <v>52500</v>
      </c>
      <c r="U336" s="1">
        <f t="shared" si="46"/>
        <v>467460</v>
      </c>
      <c r="V336" s="1">
        <f t="shared" si="47"/>
        <v>467460</v>
      </c>
    </row>
    <row r="337" spans="1:22" x14ac:dyDescent="0.35">
      <c r="A337" s="1">
        <v>93100022</v>
      </c>
      <c r="B337" s="3" t="s">
        <v>11</v>
      </c>
      <c r="C337" s="29">
        <f t="shared" si="43"/>
        <v>1</v>
      </c>
      <c r="D337" s="29" t="str">
        <f t="shared" si="40"/>
        <v>2</v>
      </c>
      <c r="E337" s="42" t="str">
        <f t="shared" si="41"/>
        <v>2</v>
      </c>
      <c r="F337" s="1">
        <v>31</v>
      </c>
      <c r="G337" s="28" t="str">
        <f t="shared" si="42"/>
        <v>231</v>
      </c>
      <c r="H337" s="1">
        <v>3</v>
      </c>
      <c r="I337" s="1">
        <v>1060</v>
      </c>
      <c r="L337" s="1">
        <v>71792</v>
      </c>
      <c r="M337" s="1">
        <v>572531</v>
      </c>
      <c r="N337" s="2">
        <f>INT(VLOOKUP(--D337,'属性表（单）'!$H$7:$I$11,2,0)*VLOOKUP(F337,'属性表（单）'!$B$4:$D$53,3,0))</f>
        <v>12525</v>
      </c>
      <c r="O337" s="34">
        <f t="shared" si="44"/>
        <v>1252</v>
      </c>
      <c r="P337" s="1">
        <f>IF(H337=26,VLOOKUP(G337,'属性表（单核）'!$H$2:$I$251,2,0),IF(H337=59,VLOOKUP(G337,'属性表（单核）'!$C$2:$D$251,2,0),INT(N337/VLOOKUP(H337,'属性表（单）'!$N$4:$O$24,2,0))))</f>
        <v>1252</v>
      </c>
      <c r="S337" s="1">
        <f t="shared" si="45"/>
        <v>57060</v>
      </c>
      <c r="T337" s="28">
        <f>VLOOKUP(--F337,经验表!$A$4:$B$53,2,0)*VLOOKUP(--E337,经验表!$W$8:$X$17,2,0)</f>
        <v>57060</v>
      </c>
      <c r="U337" s="1">
        <f t="shared" si="46"/>
        <v>519960</v>
      </c>
      <c r="V337" s="1">
        <f t="shared" si="47"/>
        <v>519960</v>
      </c>
    </row>
    <row r="338" spans="1:22" x14ac:dyDescent="0.35">
      <c r="A338" s="1">
        <v>93200022</v>
      </c>
      <c r="B338" s="3" t="s">
        <v>11</v>
      </c>
      <c r="C338" s="29">
        <f t="shared" si="43"/>
        <v>1</v>
      </c>
      <c r="D338" s="29" t="str">
        <f t="shared" si="40"/>
        <v>2</v>
      </c>
      <c r="E338" s="42" t="str">
        <f t="shared" si="41"/>
        <v>2</v>
      </c>
      <c r="F338" s="1">
        <v>32</v>
      </c>
      <c r="G338" s="28" t="str">
        <f t="shared" si="42"/>
        <v>232</v>
      </c>
      <c r="H338" s="1">
        <v>3</v>
      </c>
      <c r="I338" s="1">
        <v>1097</v>
      </c>
      <c r="L338" s="1">
        <v>79935</v>
      </c>
      <c r="M338" s="1">
        <v>644323</v>
      </c>
      <c r="N338" s="2">
        <f>INT(VLOOKUP(--D338,'属性表（单）'!$H$7:$I$11,2,0)*VLOOKUP(F338,'属性表（单）'!$B$4:$D$53,3,0))</f>
        <v>13125</v>
      </c>
      <c r="O338" s="34">
        <f t="shared" si="44"/>
        <v>1312</v>
      </c>
      <c r="P338" s="1">
        <f>IF(H338=26,VLOOKUP(G338,'属性表（单核）'!$H$2:$I$251,2,0),IF(H338=59,VLOOKUP(G338,'属性表（单核）'!$C$2:$D$251,2,0),INT(N338/VLOOKUP(H338,'属性表（单）'!$N$4:$O$24,2,0))))</f>
        <v>1312</v>
      </c>
      <c r="S338" s="1">
        <f t="shared" si="45"/>
        <v>61620</v>
      </c>
      <c r="T338" s="28">
        <f>VLOOKUP(--F338,经验表!$A$4:$B$53,2,0)*VLOOKUP(--E338,经验表!$W$8:$X$17,2,0)</f>
        <v>61620</v>
      </c>
      <c r="U338" s="1">
        <f t="shared" si="46"/>
        <v>577020</v>
      </c>
      <c r="V338" s="1">
        <f t="shared" si="47"/>
        <v>577020</v>
      </c>
    </row>
    <row r="339" spans="1:22" x14ac:dyDescent="0.35">
      <c r="A339" s="1">
        <v>93300022</v>
      </c>
      <c r="B339" s="3" t="s">
        <v>11</v>
      </c>
      <c r="C339" s="29">
        <f t="shared" si="43"/>
        <v>1</v>
      </c>
      <c r="D339" s="29" t="str">
        <f t="shared" si="40"/>
        <v>2</v>
      </c>
      <c r="E339" s="42" t="str">
        <f t="shared" si="41"/>
        <v>2</v>
      </c>
      <c r="F339" s="1">
        <v>33</v>
      </c>
      <c r="G339" s="28" t="str">
        <f t="shared" si="42"/>
        <v>233</v>
      </c>
      <c r="H339" s="1">
        <v>3</v>
      </c>
      <c r="I339" s="1">
        <v>1136</v>
      </c>
      <c r="L339" s="1">
        <v>88961</v>
      </c>
      <c r="M339" s="1">
        <v>724258</v>
      </c>
      <c r="N339" s="2">
        <f>INT(VLOOKUP(--D339,'属性表（单）'!$H$7:$I$11,2,0)*VLOOKUP(F339,'属性表（单）'!$B$4:$D$53,3,0))</f>
        <v>13725</v>
      </c>
      <c r="O339" s="34">
        <f t="shared" si="44"/>
        <v>1372</v>
      </c>
      <c r="P339" s="1">
        <f>IF(H339=26,VLOOKUP(G339,'属性表（单核）'!$H$2:$I$251,2,0),IF(H339=59,VLOOKUP(G339,'属性表（单核）'!$C$2:$D$251,2,0),INT(N339/VLOOKUP(H339,'属性表（单）'!$N$4:$O$24,2,0))))</f>
        <v>1372</v>
      </c>
      <c r="S339" s="1">
        <f t="shared" si="45"/>
        <v>66180</v>
      </c>
      <c r="T339" s="28">
        <f>VLOOKUP(--F339,经验表!$A$4:$B$53,2,0)*VLOOKUP(--E339,经验表!$W$8:$X$17,2,0)</f>
        <v>66180</v>
      </c>
      <c r="U339" s="1">
        <f t="shared" si="46"/>
        <v>638640</v>
      </c>
      <c r="V339" s="1">
        <f t="shared" si="47"/>
        <v>638640</v>
      </c>
    </row>
    <row r="340" spans="1:22" x14ac:dyDescent="0.35">
      <c r="A340" s="1">
        <v>93400022</v>
      </c>
      <c r="B340" s="3" t="s">
        <v>11</v>
      </c>
      <c r="C340" s="29">
        <f t="shared" si="43"/>
        <v>1</v>
      </c>
      <c r="D340" s="29" t="str">
        <f t="shared" si="40"/>
        <v>2</v>
      </c>
      <c r="E340" s="42" t="str">
        <f t="shared" si="41"/>
        <v>2</v>
      </c>
      <c r="F340" s="1">
        <v>34</v>
      </c>
      <c r="G340" s="28" t="str">
        <f t="shared" si="42"/>
        <v>234</v>
      </c>
      <c r="H340" s="1">
        <v>3</v>
      </c>
      <c r="I340" s="1">
        <v>1175</v>
      </c>
      <c r="L340" s="1">
        <v>98964</v>
      </c>
      <c r="M340" s="1">
        <v>813219</v>
      </c>
      <c r="N340" s="2">
        <f>INT(VLOOKUP(--D340,'属性表（单）'!$H$7:$I$11,2,0)*VLOOKUP(F340,'属性表（单）'!$B$4:$D$53,3,0))</f>
        <v>14325</v>
      </c>
      <c r="O340" s="34">
        <f t="shared" si="44"/>
        <v>1432</v>
      </c>
      <c r="P340" s="1">
        <f>IF(H340=26,VLOOKUP(G340,'属性表（单核）'!$H$2:$I$251,2,0),IF(H340=59,VLOOKUP(G340,'属性表（单核）'!$C$2:$D$251,2,0),INT(N340/VLOOKUP(H340,'属性表（单）'!$N$4:$O$24,2,0))))</f>
        <v>1432</v>
      </c>
      <c r="S340" s="1">
        <f t="shared" si="45"/>
        <v>71820</v>
      </c>
      <c r="T340" s="28">
        <f>VLOOKUP(--F340,经验表!$A$4:$B$53,2,0)*VLOOKUP(--E340,经验表!$W$8:$X$17,2,0)</f>
        <v>71820</v>
      </c>
      <c r="U340" s="1">
        <f t="shared" si="46"/>
        <v>704820</v>
      </c>
      <c r="V340" s="1">
        <f t="shared" si="47"/>
        <v>704820</v>
      </c>
    </row>
    <row r="341" spans="1:22" x14ac:dyDescent="0.35">
      <c r="A341" s="1">
        <v>93500022</v>
      </c>
      <c r="B341" s="3" t="s">
        <v>11</v>
      </c>
      <c r="C341" s="29">
        <f t="shared" si="43"/>
        <v>1</v>
      </c>
      <c r="D341" s="29" t="str">
        <f t="shared" si="40"/>
        <v>2</v>
      </c>
      <c r="E341" s="42" t="str">
        <f t="shared" si="41"/>
        <v>2</v>
      </c>
      <c r="F341" s="1">
        <v>35</v>
      </c>
      <c r="G341" s="28" t="str">
        <f t="shared" si="42"/>
        <v>235</v>
      </c>
      <c r="H341" s="1">
        <v>3</v>
      </c>
      <c r="I341" s="1">
        <v>1215</v>
      </c>
      <c r="L341" s="1">
        <v>110050</v>
      </c>
      <c r="M341" s="1">
        <v>912183</v>
      </c>
      <c r="N341" s="2">
        <f>INT(VLOOKUP(--D341,'属性表（单）'!$H$7:$I$11,2,0)*VLOOKUP(F341,'属性表（单）'!$B$4:$D$53,3,0))</f>
        <v>14925</v>
      </c>
      <c r="O341" s="34">
        <f t="shared" si="44"/>
        <v>1492</v>
      </c>
      <c r="P341" s="1">
        <f>IF(H341=26,VLOOKUP(G341,'属性表（单核）'!$H$2:$I$251,2,0),IF(H341=59,VLOOKUP(G341,'属性表（单核）'!$C$2:$D$251,2,0),INT(N341/VLOOKUP(H341,'属性表（单）'!$N$4:$O$24,2,0))))</f>
        <v>1492</v>
      </c>
      <c r="S341" s="1">
        <f t="shared" si="45"/>
        <v>77460</v>
      </c>
      <c r="T341" s="28">
        <f>VLOOKUP(--F341,经验表!$A$4:$B$53,2,0)*VLOOKUP(--E341,经验表!$W$8:$X$17,2,0)</f>
        <v>77460</v>
      </c>
      <c r="U341" s="1">
        <f t="shared" si="46"/>
        <v>776640</v>
      </c>
      <c r="V341" s="1">
        <f t="shared" si="47"/>
        <v>776640</v>
      </c>
    </row>
    <row r="342" spans="1:22" x14ac:dyDescent="0.35">
      <c r="A342" s="1">
        <v>93600022</v>
      </c>
      <c r="B342" s="3" t="s">
        <v>11</v>
      </c>
      <c r="C342" s="29">
        <f t="shared" si="43"/>
        <v>1</v>
      </c>
      <c r="D342" s="29" t="str">
        <f t="shared" si="40"/>
        <v>2</v>
      </c>
      <c r="E342" s="42" t="str">
        <f t="shared" si="41"/>
        <v>2</v>
      </c>
      <c r="F342" s="1">
        <v>36</v>
      </c>
      <c r="G342" s="28" t="str">
        <f t="shared" si="42"/>
        <v>236</v>
      </c>
      <c r="H342" s="1">
        <v>3</v>
      </c>
      <c r="I342" s="1">
        <v>1257</v>
      </c>
      <c r="L342" s="1">
        <v>122334</v>
      </c>
      <c r="M342" s="1">
        <v>1022233</v>
      </c>
      <c r="N342" s="2">
        <f>INT(VLOOKUP(--D342,'属性表（单）'!$H$7:$I$11,2,0)*VLOOKUP(F342,'属性表（单）'!$B$4:$D$53,3,0))</f>
        <v>15525</v>
      </c>
      <c r="O342" s="34">
        <f t="shared" si="44"/>
        <v>1552</v>
      </c>
      <c r="P342" s="1">
        <f>IF(H342=26,VLOOKUP(G342,'属性表（单核）'!$H$2:$I$251,2,0),IF(H342=59,VLOOKUP(G342,'属性表（单核）'!$C$2:$D$251,2,0),INT(N342/VLOOKUP(H342,'属性表（单）'!$N$4:$O$24,2,0))))</f>
        <v>1552</v>
      </c>
      <c r="S342" s="1">
        <f t="shared" si="45"/>
        <v>83100</v>
      </c>
      <c r="T342" s="28">
        <f>VLOOKUP(--F342,经验表!$A$4:$B$53,2,0)*VLOOKUP(--E342,经验表!$W$8:$X$17,2,0)</f>
        <v>83100</v>
      </c>
      <c r="U342" s="1">
        <f t="shared" si="46"/>
        <v>854100</v>
      </c>
      <c r="V342" s="1">
        <f t="shared" si="47"/>
        <v>854100</v>
      </c>
    </row>
    <row r="343" spans="1:22" x14ac:dyDescent="0.35">
      <c r="A343" s="1">
        <v>93700022</v>
      </c>
      <c r="B343" s="3" t="s">
        <v>11</v>
      </c>
      <c r="C343" s="29">
        <f t="shared" si="43"/>
        <v>1</v>
      </c>
      <c r="D343" s="29" t="str">
        <f t="shared" si="40"/>
        <v>2</v>
      </c>
      <c r="E343" s="42" t="str">
        <f t="shared" si="41"/>
        <v>2</v>
      </c>
      <c r="F343" s="1">
        <v>37</v>
      </c>
      <c r="G343" s="28" t="str">
        <f t="shared" si="42"/>
        <v>237</v>
      </c>
      <c r="H343" s="1">
        <v>3</v>
      </c>
      <c r="I343" s="1">
        <v>1299</v>
      </c>
      <c r="L343" s="1">
        <v>135946</v>
      </c>
      <c r="M343" s="1">
        <v>1144567</v>
      </c>
      <c r="N343" s="2">
        <f>INT(VLOOKUP(--D343,'属性表（单）'!$H$7:$I$11,2,0)*VLOOKUP(F343,'属性表（单）'!$B$4:$D$53,3,0))</f>
        <v>16200</v>
      </c>
      <c r="O343" s="34">
        <f t="shared" si="44"/>
        <v>1620</v>
      </c>
      <c r="P343" s="1">
        <f>IF(H343=26,VLOOKUP(G343,'属性表（单核）'!$H$2:$I$251,2,0),IF(H343=59,VLOOKUP(G343,'属性表（单核）'!$C$2:$D$251,2,0),INT(N343/VLOOKUP(H343,'属性表（单）'!$N$4:$O$24,2,0))))</f>
        <v>1620</v>
      </c>
      <c r="S343" s="1">
        <f t="shared" si="45"/>
        <v>88740</v>
      </c>
      <c r="T343" s="28">
        <f>VLOOKUP(--F343,经验表!$A$4:$B$53,2,0)*VLOOKUP(--E343,经验表!$W$8:$X$17,2,0)</f>
        <v>88740</v>
      </c>
      <c r="U343" s="1">
        <f t="shared" si="46"/>
        <v>937200</v>
      </c>
      <c r="V343" s="1">
        <f t="shared" si="47"/>
        <v>937200</v>
      </c>
    </row>
    <row r="344" spans="1:22" x14ac:dyDescent="0.35">
      <c r="A344" s="1">
        <v>93800022</v>
      </c>
      <c r="B344" s="3" t="s">
        <v>11</v>
      </c>
      <c r="C344" s="29">
        <f t="shared" si="43"/>
        <v>1</v>
      </c>
      <c r="D344" s="29" t="str">
        <f t="shared" si="40"/>
        <v>2</v>
      </c>
      <c r="E344" s="42" t="str">
        <f t="shared" si="41"/>
        <v>2</v>
      </c>
      <c r="F344" s="1">
        <v>38</v>
      </c>
      <c r="G344" s="28" t="str">
        <f t="shared" si="42"/>
        <v>238</v>
      </c>
      <c r="H344" s="1">
        <v>3</v>
      </c>
      <c r="I344" s="1">
        <v>1343</v>
      </c>
      <c r="L344" s="1">
        <v>151027</v>
      </c>
      <c r="M344" s="1">
        <v>1280513</v>
      </c>
      <c r="N344" s="2">
        <f>INT(VLOOKUP(--D344,'属性表（单）'!$H$7:$I$11,2,0)*VLOOKUP(F344,'属性表（单）'!$B$4:$D$53,3,0))</f>
        <v>16875</v>
      </c>
      <c r="O344" s="34">
        <f t="shared" si="44"/>
        <v>1687</v>
      </c>
      <c r="P344" s="1">
        <f>IF(H344=26,VLOOKUP(G344,'属性表（单核）'!$H$2:$I$251,2,0),IF(H344=59,VLOOKUP(G344,'属性表（单核）'!$C$2:$D$251,2,0),INT(N344/VLOOKUP(H344,'属性表（单）'!$N$4:$O$24,2,0))))</f>
        <v>1687</v>
      </c>
      <c r="S344" s="1">
        <f t="shared" si="45"/>
        <v>95580</v>
      </c>
      <c r="T344" s="28">
        <f>VLOOKUP(--F344,经验表!$A$4:$B$53,2,0)*VLOOKUP(--E344,经验表!$W$8:$X$17,2,0)</f>
        <v>95580</v>
      </c>
      <c r="U344" s="1">
        <f t="shared" si="46"/>
        <v>1025940</v>
      </c>
      <c r="V344" s="1">
        <f t="shared" si="47"/>
        <v>1025940</v>
      </c>
    </row>
    <row r="345" spans="1:22" x14ac:dyDescent="0.35">
      <c r="A345" s="1">
        <v>93900022</v>
      </c>
      <c r="B345" s="3" t="s">
        <v>11</v>
      </c>
      <c r="C345" s="29">
        <f t="shared" si="43"/>
        <v>1</v>
      </c>
      <c r="D345" s="29" t="str">
        <f t="shared" si="40"/>
        <v>2</v>
      </c>
      <c r="E345" s="42" t="str">
        <f t="shared" si="41"/>
        <v>2</v>
      </c>
      <c r="F345" s="1">
        <v>39</v>
      </c>
      <c r="G345" s="28" t="str">
        <f t="shared" si="42"/>
        <v>239</v>
      </c>
      <c r="H345" s="1">
        <v>3</v>
      </c>
      <c r="I345" s="1">
        <v>1387</v>
      </c>
      <c r="L345" s="1">
        <v>167735</v>
      </c>
      <c r="M345" s="1">
        <v>1431540</v>
      </c>
      <c r="N345" s="2">
        <f>INT(VLOOKUP(--D345,'属性表（单）'!$H$7:$I$11,2,0)*VLOOKUP(F345,'属性表（单）'!$B$4:$D$53,3,0))</f>
        <v>17550</v>
      </c>
      <c r="O345" s="34">
        <f t="shared" si="44"/>
        <v>1755</v>
      </c>
      <c r="P345" s="1">
        <f>IF(H345=26,VLOOKUP(G345,'属性表（单核）'!$H$2:$I$251,2,0),IF(H345=59,VLOOKUP(G345,'属性表（单核）'!$C$2:$D$251,2,0),INT(N345/VLOOKUP(H345,'属性表（单）'!$N$4:$O$24,2,0))))</f>
        <v>1755</v>
      </c>
      <c r="S345" s="1">
        <f t="shared" si="45"/>
        <v>102420</v>
      </c>
      <c r="T345" s="28">
        <f>VLOOKUP(--F345,经验表!$A$4:$B$53,2,0)*VLOOKUP(--E345,经验表!$W$8:$X$17,2,0)</f>
        <v>102420</v>
      </c>
      <c r="U345" s="1">
        <f t="shared" si="46"/>
        <v>1121520</v>
      </c>
      <c r="V345" s="1">
        <f t="shared" si="47"/>
        <v>1121520</v>
      </c>
    </row>
    <row r="346" spans="1:22" x14ac:dyDescent="0.35">
      <c r="A346" s="1">
        <v>94000022</v>
      </c>
      <c r="B346" s="3" t="s">
        <v>11</v>
      </c>
      <c r="C346" s="29">
        <f t="shared" si="43"/>
        <v>1</v>
      </c>
      <c r="D346" s="29" t="str">
        <f t="shared" si="40"/>
        <v>2</v>
      </c>
      <c r="E346" s="42" t="str">
        <f t="shared" si="41"/>
        <v>2</v>
      </c>
      <c r="F346" s="1">
        <v>40</v>
      </c>
      <c r="G346" s="28" t="str">
        <f t="shared" si="42"/>
        <v>240</v>
      </c>
      <c r="H346" s="1">
        <v>3</v>
      </c>
      <c r="I346" s="1">
        <v>1433</v>
      </c>
      <c r="L346" s="1">
        <v>186245</v>
      </c>
      <c r="M346" s="1">
        <v>1599275</v>
      </c>
      <c r="N346" s="2">
        <f>INT(VLOOKUP(--D346,'属性表（单）'!$H$7:$I$11,2,0)*VLOOKUP(F346,'属性表（单）'!$B$4:$D$53,3,0))</f>
        <v>18225</v>
      </c>
      <c r="O346" s="34">
        <f t="shared" si="44"/>
        <v>1822</v>
      </c>
      <c r="P346" s="1">
        <f>IF(H346=26,VLOOKUP(G346,'属性表（单核）'!$H$2:$I$251,2,0),IF(H346=59,VLOOKUP(G346,'属性表（单核）'!$C$2:$D$251,2,0),INT(N346/VLOOKUP(H346,'属性表（单）'!$N$4:$O$24,2,0))))</f>
        <v>1822</v>
      </c>
      <c r="S346" s="1">
        <f t="shared" si="45"/>
        <v>109260</v>
      </c>
      <c r="T346" s="28">
        <f>VLOOKUP(--F346,经验表!$A$4:$B$53,2,0)*VLOOKUP(--E346,经验表!$W$8:$X$17,2,0)</f>
        <v>109260</v>
      </c>
      <c r="U346" s="1">
        <f t="shared" si="46"/>
        <v>1223940</v>
      </c>
      <c r="V346" s="1">
        <f t="shared" si="47"/>
        <v>1223940</v>
      </c>
    </row>
    <row r="347" spans="1:22" x14ac:dyDescent="0.35">
      <c r="A347" s="1">
        <v>94100022</v>
      </c>
      <c r="B347" s="3" t="s">
        <v>11</v>
      </c>
      <c r="C347" s="29">
        <f t="shared" si="43"/>
        <v>1</v>
      </c>
      <c r="D347" s="29" t="str">
        <f t="shared" si="40"/>
        <v>2</v>
      </c>
      <c r="E347" s="42" t="str">
        <f t="shared" si="41"/>
        <v>2</v>
      </c>
      <c r="F347" s="1">
        <v>41</v>
      </c>
      <c r="G347" s="28" t="str">
        <f t="shared" si="42"/>
        <v>241</v>
      </c>
      <c r="H347" s="1">
        <v>3</v>
      </c>
      <c r="I347" s="1">
        <v>1480</v>
      </c>
      <c r="L347" s="1">
        <v>206749</v>
      </c>
      <c r="M347" s="1">
        <v>1785520</v>
      </c>
      <c r="N347" s="2">
        <f>INT(VLOOKUP(--D347,'属性表（单）'!$H$7:$I$11,2,0)*VLOOKUP(F347,'属性表（单）'!$B$4:$D$53,3,0))</f>
        <v>18900</v>
      </c>
      <c r="O347" s="34">
        <f t="shared" si="44"/>
        <v>1890</v>
      </c>
      <c r="P347" s="1">
        <f>IF(H347=26,VLOOKUP(G347,'属性表（单核）'!$H$2:$I$251,2,0),IF(H347=59,VLOOKUP(G347,'属性表（单核）'!$C$2:$D$251,2,0),INT(N347/VLOOKUP(H347,'属性表（单）'!$N$4:$O$24,2,0))))</f>
        <v>1890</v>
      </c>
      <c r="S347" s="1">
        <f t="shared" si="45"/>
        <v>116100</v>
      </c>
      <c r="T347" s="28">
        <f>VLOOKUP(--F347,经验表!$A$4:$B$53,2,0)*VLOOKUP(--E347,经验表!$W$8:$X$17,2,0)</f>
        <v>116100</v>
      </c>
      <c r="U347" s="1">
        <f t="shared" si="46"/>
        <v>1333200</v>
      </c>
      <c r="V347" s="1">
        <f t="shared" si="47"/>
        <v>1333200</v>
      </c>
    </row>
    <row r="348" spans="1:22" x14ac:dyDescent="0.35">
      <c r="A348" s="1">
        <v>94200022</v>
      </c>
      <c r="B348" s="3" t="s">
        <v>11</v>
      </c>
      <c r="C348" s="29">
        <f t="shared" si="43"/>
        <v>1</v>
      </c>
      <c r="D348" s="29" t="str">
        <f t="shared" si="40"/>
        <v>2</v>
      </c>
      <c r="E348" s="42" t="str">
        <f t="shared" si="41"/>
        <v>2</v>
      </c>
      <c r="F348" s="1">
        <v>42</v>
      </c>
      <c r="G348" s="28" t="str">
        <f t="shared" si="42"/>
        <v>242</v>
      </c>
      <c r="H348" s="1">
        <v>3</v>
      </c>
      <c r="I348" s="1">
        <v>1528</v>
      </c>
      <c r="L348" s="1">
        <v>229461</v>
      </c>
      <c r="M348" s="1">
        <v>1992269</v>
      </c>
      <c r="N348" s="2">
        <f>INT(VLOOKUP(--D348,'属性表（单）'!$H$7:$I$11,2,0)*VLOOKUP(F348,'属性表（单）'!$B$4:$D$53,3,0))</f>
        <v>19650</v>
      </c>
      <c r="O348" s="34">
        <f t="shared" si="44"/>
        <v>1965</v>
      </c>
      <c r="P348" s="1">
        <f>IF(H348=26,VLOOKUP(G348,'属性表（单核）'!$H$2:$I$251,2,0),IF(H348=59,VLOOKUP(G348,'属性表（单核）'!$C$2:$D$251,2,0),INT(N348/VLOOKUP(H348,'属性表（单）'!$N$4:$O$24,2,0))))</f>
        <v>1965</v>
      </c>
      <c r="S348" s="1">
        <f t="shared" si="45"/>
        <v>124260</v>
      </c>
      <c r="T348" s="28">
        <f>VLOOKUP(--F348,经验表!$A$4:$B$53,2,0)*VLOOKUP(--E348,经验表!$W$8:$X$17,2,0)</f>
        <v>124260</v>
      </c>
      <c r="U348" s="1">
        <f t="shared" si="46"/>
        <v>1449300</v>
      </c>
      <c r="V348" s="1">
        <f t="shared" si="47"/>
        <v>1449300</v>
      </c>
    </row>
    <row r="349" spans="1:22" x14ac:dyDescent="0.35">
      <c r="A349" s="1">
        <v>94300022</v>
      </c>
      <c r="B349" s="3" t="s">
        <v>11</v>
      </c>
      <c r="C349" s="29">
        <f t="shared" si="43"/>
        <v>1</v>
      </c>
      <c r="D349" s="29" t="str">
        <f t="shared" si="40"/>
        <v>2</v>
      </c>
      <c r="E349" s="42" t="str">
        <f t="shared" si="41"/>
        <v>2</v>
      </c>
      <c r="F349" s="1">
        <v>43</v>
      </c>
      <c r="G349" s="28" t="str">
        <f t="shared" si="42"/>
        <v>243</v>
      </c>
      <c r="H349" s="1">
        <v>3</v>
      </c>
      <c r="I349" s="1">
        <v>1577</v>
      </c>
      <c r="L349" s="1">
        <v>254619</v>
      </c>
      <c r="M349" s="1">
        <v>2221730</v>
      </c>
      <c r="N349" s="2">
        <f>INT(VLOOKUP(--D349,'属性表（单）'!$H$7:$I$11,2,0)*VLOOKUP(F349,'属性表（单）'!$B$4:$D$53,3,0))</f>
        <v>20400</v>
      </c>
      <c r="O349" s="34">
        <f t="shared" si="44"/>
        <v>2040</v>
      </c>
      <c r="P349" s="1">
        <f>IF(H349=26,VLOOKUP(G349,'属性表（单核）'!$H$2:$I$251,2,0),IF(H349=59,VLOOKUP(G349,'属性表（单核）'!$C$2:$D$251,2,0),INT(N349/VLOOKUP(H349,'属性表（单）'!$N$4:$O$24,2,0))))</f>
        <v>2040</v>
      </c>
      <c r="S349" s="1">
        <f t="shared" si="45"/>
        <v>132420</v>
      </c>
      <c r="T349" s="28">
        <f>VLOOKUP(--F349,经验表!$A$4:$B$53,2,0)*VLOOKUP(--E349,经验表!$W$8:$X$17,2,0)</f>
        <v>132420</v>
      </c>
      <c r="U349" s="1">
        <f t="shared" si="46"/>
        <v>1573560</v>
      </c>
      <c r="V349" s="1">
        <f t="shared" si="47"/>
        <v>1573560</v>
      </c>
    </row>
    <row r="350" spans="1:22" x14ac:dyDescent="0.35">
      <c r="A350" s="1">
        <v>94400022</v>
      </c>
      <c r="B350" s="3" t="s">
        <v>11</v>
      </c>
      <c r="C350" s="29">
        <f t="shared" si="43"/>
        <v>1</v>
      </c>
      <c r="D350" s="29" t="str">
        <f t="shared" si="40"/>
        <v>2</v>
      </c>
      <c r="E350" s="42" t="str">
        <f t="shared" si="41"/>
        <v>2</v>
      </c>
      <c r="F350" s="1">
        <v>44</v>
      </c>
      <c r="G350" s="28" t="str">
        <f t="shared" si="42"/>
        <v>244</v>
      </c>
      <c r="H350" s="1">
        <v>3</v>
      </c>
      <c r="I350" s="1">
        <v>1627</v>
      </c>
      <c r="L350" s="1">
        <v>282483</v>
      </c>
      <c r="M350" s="1">
        <v>2476349</v>
      </c>
      <c r="N350" s="2">
        <f>INT(VLOOKUP(--D350,'属性表（单）'!$H$7:$I$11,2,0)*VLOOKUP(F350,'属性表（单）'!$B$4:$D$53,3,0))</f>
        <v>21150</v>
      </c>
      <c r="O350" s="34">
        <f t="shared" si="44"/>
        <v>2115</v>
      </c>
      <c r="P350" s="1">
        <f>IF(H350=26,VLOOKUP(G350,'属性表（单核）'!$H$2:$I$251,2,0),IF(H350=59,VLOOKUP(G350,'属性表（单核）'!$C$2:$D$251,2,0),INT(N350/VLOOKUP(H350,'属性表（单）'!$N$4:$O$24,2,0))))</f>
        <v>2115</v>
      </c>
      <c r="S350" s="1">
        <f t="shared" si="45"/>
        <v>140580</v>
      </c>
      <c r="T350" s="28">
        <f>VLOOKUP(--F350,经验表!$A$4:$B$53,2,0)*VLOOKUP(--E350,经验表!$W$8:$X$17,2,0)</f>
        <v>140580</v>
      </c>
      <c r="U350" s="1">
        <f t="shared" si="46"/>
        <v>1705980</v>
      </c>
      <c r="V350" s="1">
        <f t="shared" si="47"/>
        <v>1705980</v>
      </c>
    </row>
    <row r="351" spans="1:22" x14ac:dyDescent="0.35">
      <c r="A351" s="1">
        <v>94500022</v>
      </c>
      <c r="B351" s="3" t="s">
        <v>11</v>
      </c>
      <c r="C351" s="29">
        <f t="shared" si="43"/>
        <v>1</v>
      </c>
      <c r="D351" s="29" t="str">
        <f t="shared" si="40"/>
        <v>2</v>
      </c>
      <c r="E351" s="42" t="str">
        <f t="shared" si="41"/>
        <v>2</v>
      </c>
      <c r="F351" s="1">
        <v>45</v>
      </c>
      <c r="G351" s="28" t="str">
        <f t="shared" si="42"/>
        <v>245</v>
      </c>
      <c r="H351" s="1">
        <v>3</v>
      </c>
      <c r="I351" s="1">
        <v>1679</v>
      </c>
      <c r="L351" s="1">
        <v>313344</v>
      </c>
      <c r="M351" s="1">
        <v>2758832</v>
      </c>
      <c r="N351" s="2">
        <f>INT(VLOOKUP(--D351,'属性表（单）'!$H$7:$I$11,2,0)*VLOOKUP(F351,'属性表（单）'!$B$4:$D$53,3,0))</f>
        <v>21900</v>
      </c>
      <c r="O351" s="34">
        <f t="shared" si="44"/>
        <v>2190</v>
      </c>
      <c r="P351" s="1">
        <f>IF(H351=26,VLOOKUP(G351,'属性表（单核）'!$H$2:$I$251,2,0),IF(H351=59,VLOOKUP(G351,'属性表（单核）'!$C$2:$D$251,2,0),INT(N351/VLOOKUP(H351,'属性表（单）'!$N$4:$O$24,2,0))))</f>
        <v>2190</v>
      </c>
      <c r="S351" s="1">
        <f t="shared" si="45"/>
        <v>148740</v>
      </c>
      <c r="T351" s="28">
        <f>VLOOKUP(--F351,经验表!$A$4:$B$53,2,0)*VLOOKUP(--E351,经验表!$W$8:$X$17,2,0)</f>
        <v>148740</v>
      </c>
      <c r="U351" s="1">
        <f t="shared" si="46"/>
        <v>1846560</v>
      </c>
      <c r="V351" s="1">
        <f t="shared" si="47"/>
        <v>1846560</v>
      </c>
    </row>
    <row r="352" spans="1:22" x14ac:dyDescent="0.35">
      <c r="A352" s="1">
        <v>94600022</v>
      </c>
      <c r="B352" s="3" t="s">
        <v>11</v>
      </c>
      <c r="C352" s="29">
        <f t="shared" si="43"/>
        <v>1</v>
      </c>
      <c r="D352" s="29" t="str">
        <f t="shared" si="40"/>
        <v>2</v>
      </c>
      <c r="E352" s="42" t="str">
        <f t="shared" si="41"/>
        <v>2</v>
      </c>
      <c r="F352" s="1">
        <v>46</v>
      </c>
      <c r="G352" s="28" t="str">
        <f t="shared" si="42"/>
        <v>246</v>
      </c>
      <c r="H352" s="1">
        <v>3</v>
      </c>
      <c r="I352" s="1">
        <v>1732</v>
      </c>
      <c r="L352" s="1">
        <v>347524</v>
      </c>
      <c r="M352" s="1">
        <v>3072176</v>
      </c>
      <c r="N352" s="2">
        <f>INT(VLOOKUP(--D352,'属性表（单）'!$H$7:$I$11,2,0)*VLOOKUP(F352,'属性表（单）'!$B$4:$D$53,3,0))</f>
        <v>22650</v>
      </c>
      <c r="O352" s="34">
        <f t="shared" si="44"/>
        <v>2265</v>
      </c>
      <c r="P352" s="1">
        <f>IF(H352=26,VLOOKUP(G352,'属性表（单核）'!$H$2:$I$251,2,0),IF(H352=59,VLOOKUP(G352,'属性表（单核）'!$C$2:$D$251,2,0),INT(N352/VLOOKUP(H352,'属性表（单）'!$N$4:$O$24,2,0))))</f>
        <v>2265</v>
      </c>
      <c r="S352" s="1">
        <f t="shared" si="45"/>
        <v>158340</v>
      </c>
      <c r="T352" s="28">
        <f>VLOOKUP(--F352,经验表!$A$4:$B$53,2,0)*VLOOKUP(--E352,经验表!$W$8:$X$17,2,0)</f>
        <v>158340</v>
      </c>
      <c r="U352" s="1">
        <f t="shared" si="46"/>
        <v>1995300</v>
      </c>
      <c r="V352" s="1">
        <f t="shared" si="47"/>
        <v>1995300</v>
      </c>
    </row>
    <row r="353" spans="1:22" x14ac:dyDescent="0.35">
      <c r="A353" s="1">
        <v>94700022</v>
      </c>
      <c r="B353" s="3" t="s">
        <v>11</v>
      </c>
      <c r="C353" s="29">
        <f t="shared" si="43"/>
        <v>1</v>
      </c>
      <c r="D353" s="29" t="str">
        <f t="shared" si="40"/>
        <v>2</v>
      </c>
      <c r="E353" s="42" t="str">
        <f t="shared" si="41"/>
        <v>2</v>
      </c>
      <c r="F353" s="1">
        <v>47</v>
      </c>
      <c r="G353" s="28" t="str">
        <f t="shared" si="42"/>
        <v>247</v>
      </c>
      <c r="H353" s="1">
        <v>3</v>
      </c>
      <c r="I353" s="1">
        <v>1786</v>
      </c>
      <c r="L353" s="1">
        <v>385377</v>
      </c>
      <c r="M353" s="1">
        <v>3419700</v>
      </c>
      <c r="N353" s="2">
        <f>INT(VLOOKUP(--D353,'属性表（单）'!$H$7:$I$11,2,0)*VLOOKUP(F353,'属性表（单）'!$B$4:$D$53,3,0))</f>
        <v>23475</v>
      </c>
      <c r="O353" s="34">
        <f t="shared" si="44"/>
        <v>2347</v>
      </c>
      <c r="P353" s="1">
        <f>IF(H353=26,VLOOKUP(G353,'属性表（单核）'!$H$2:$I$251,2,0),IF(H353=59,VLOOKUP(G353,'属性表（单核）'!$C$2:$D$251,2,0),INT(N353/VLOOKUP(H353,'属性表（单）'!$N$4:$O$24,2,0))))</f>
        <v>2347</v>
      </c>
      <c r="S353" s="1">
        <f t="shared" si="45"/>
        <v>167940</v>
      </c>
      <c r="T353" s="28">
        <f>VLOOKUP(--F353,经验表!$A$4:$B$53,2,0)*VLOOKUP(--E353,经验表!$W$8:$X$17,2,0)</f>
        <v>167940</v>
      </c>
      <c r="U353" s="1">
        <f t="shared" si="46"/>
        <v>2153640</v>
      </c>
      <c r="V353" s="1">
        <f t="shared" si="47"/>
        <v>2153640</v>
      </c>
    </row>
    <row r="354" spans="1:22" x14ac:dyDescent="0.35">
      <c r="A354" s="1">
        <v>94800022</v>
      </c>
      <c r="B354" s="3" t="s">
        <v>11</v>
      </c>
      <c r="C354" s="29">
        <f t="shared" si="43"/>
        <v>1</v>
      </c>
      <c r="D354" s="29" t="str">
        <f t="shared" si="40"/>
        <v>2</v>
      </c>
      <c r="E354" s="42" t="str">
        <f t="shared" si="41"/>
        <v>2</v>
      </c>
      <c r="F354" s="1">
        <v>48</v>
      </c>
      <c r="G354" s="28" t="str">
        <f t="shared" si="42"/>
        <v>248</v>
      </c>
      <c r="H354" s="1">
        <v>3</v>
      </c>
      <c r="I354" s="1">
        <v>1842</v>
      </c>
      <c r="L354" s="1">
        <v>427297</v>
      </c>
      <c r="M354" s="1">
        <v>3805077</v>
      </c>
      <c r="N354" s="2">
        <f>INT(VLOOKUP(--D354,'属性表（单）'!$H$7:$I$11,2,0)*VLOOKUP(F354,'属性表（单）'!$B$4:$D$53,3,0))</f>
        <v>24300</v>
      </c>
      <c r="O354" s="34">
        <f t="shared" si="44"/>
        <v>2430</v>
      </c>
      <c r="P354" s="1">
        <f>IF(H354=26,VLOOKUP(G354,'属性表（单核）'!$H$2:$I$251,2,0),IF(H354=59,VLOOKUP(G354,'属性表（单核）'!$C$2:$D$251,2,0),INT(N354/VLOOKUP(H354,'属性表（单）'!$N$4:$O$24,2,0))))</f>
        <v>2430</v>
      </c>
      <c r="S354" s="1">
        <f t="shared" si="45"/>
        <v>177540</v>
      </c>
      <c r="T354" s="28">
        <f>VLOOKUP(--F354,经验表!$A$4:$B$53,2,0)*VLOOKUP(--E354,经验表!$W$8:$X$17,2,0)</f>
        <v>177540</v>
      </c>
      <c r="U354" s="1">
        <f t="shared" si="46"/>
        <v>2321580</v>
      </c>
      <c r="V354" s="1">
        <f t="shared" si="47"/>
        <v>2321580</v>
      </c>
    </row>
    <row r="355" spans="1:22" x14ac:dyDescent="0.35">
      <c r="A355" s="1">
        <v>94900022</v>
      </c>
      <c r="B355" s="3" t="s">
        <v>11</v>
      </c>
      <c r="C355" s="29">
        <f t="shared" si="43"/>
        <v>1</v>
      </c>
      <c r="D355" s="29" t="str">
        <f t="shared" si="40"/>
        <v>2</v>
      </c>
      <c r="E355" s="42" t="str">
        <f t="shared" si="41"/>
        <v>2</v>
      </c>
      <c r="F355" s="1">
        <v>49</v>
      </c>
      <c r="G355" s="28" t="str">
        <f t="shared" si="42"/>
        <v>249</v>
      </c>
      <c r="H355" s="1">
        <v>3</v>
      </c>
      <c r="I355" s="1">
        <v>1899</v>
      </c>
      <c r="L355" s="1">
        <v>473719</v>
      </c>
      <c r="M355" s="1">
        <v>4232374</v>
      </c>
      <c r="N355" s="2">
        <f>INT(VLOOKUP(--D355,'属性表（单）'!$H$7:$I$11,2,0)*VLOOKUP(F355,'属性表（单）'!$B$4:$D$53,3,0))</f>
        <v>25125</v>
      </c>
      <c r="O355" s="34">
        <f t="shared" si="44"/>
        <v>2512</v>
      </c>
      <c r="P355" s="1">
        <f>IF(H355=26,VLOOKUP(G355,'属性表（单核）'!$H$2:$I$251,2,0),IF(H355=59,VLOOKUP(G355,'属性表（单核）'!$C$2:$D$251,2,0),INT(N355/VLOOKUP(H355,'属性表（单）'!$N$4:$O$24,2,0))))</f>
        <v>2512</v>
      </c>
      <c r="S355" s="1">
        <f t="shared" si="45"/>
        <v>187140</v>
      </c>
      <c r="T355" s="28">
        <f>VLOOKUP(--F355,经验表!$A$4:$B$53,2,0)*VLOOKUP(--E355,经验表!$W$8:$X$17,2,0)</f>
        <v>187140</v>
      </c>
      <c r="U355" s="1">
        <f t="shared" si="46"/>
        <v>2499120</v>
      </c>
      <c r="V355" s="1">
        <f t="shared" si="47"/>
        <v>2499120</v>
      </c>
    </row>
    <row r="356" spans="1:22" x14ac:dyDescent="0.35">
      <c r="A356" s="1">
        <v>95000022</v>
      </c>
      <c r="B356" s="3" t="s">
        <v>11</v>
      </c>
      <c r="C356" s="29">
        <f t="shared" si="43"/>
        <v>1</v>
      </c>
      <c r="D356" s="29" t="str">
        <f t="shared" si="40"/>
        <v>2</v>
      </c>
      <c r="E356" s="42" t="str">
        <f t="shared" si="41"/>
        <v>2</v>
      </c>
      <c r="F356" s="1">
        <v>50</v>
      </c>
      <c r="G356" s="28" t="str">
        <f t="shared" si="42"/>
        <v>250</v>
      </c>
      <c r="H356" s="1">
        <v>3</v>
      </c>
      <c r="I356" s="1">
        <v>1958</v>
      </c>
      <c r="L356" s="1">
        <v>99999999</v>
      </c>
      <c r="M356" s="1">
        <v>4706093</v>
      </c>
      <c r="N356" s="2">
        <f>INT(VLOOKUP(--D356,'属性表（单）'!$H$7:$I$11,2,0)*VLOOKUP(F356,'属性表（单）'!$B$4:$D$53,3,0))</f>
        <v>25950</v>
      </c>
      <c r="O356" s="34">
        <f t="shared" si="44"/>
        <v>2595</v>
      </c>
      <c r="P356" s="1">
        <f>IF(H356=26,VLOOKUP(G356,'属性表（单核）'!$H$2:$I$251,2,0),IF(H356=59,VLOOKUP(G356,'属性表（单核）'!$C$2:$D$251,2,0),INT(N356/VLOOKUP(H356,'属性表（单）'!$N$4:$O$24,2,0))))</f>
        <v>2595</v>
      </c>
      <c r="S356" s="1">
        <f t="shared" si="45"/>
        <v>198300</v>
      </c>
      <c r="T356" s="28">
        <f>VLOOKUP(--F356,经验表!$A$4:$B$53,2,0)*VLOOKUP(--E356,经验表!$W$8:$X$17,2,0)</f>
        <v>198300</v>
      </c>
      <c r="U356" s="1">
        <f t="shared" si="46"/>
        <v>2686260</v>
      </c>
      <c r="V356" s="1">
        <f t="shared" si="47"/>
        <v>2686260</v>
      </c>
    </row>
    <row r="357" spans="1:22" x14ac:dyDescent="0.35">
      <c r="A357" s="1">
        <v>90100023</v>
      </c>
      <c r="B357" s="3" t="s">
        <v>11</v>
      </c>
      <c r="C357" s="29">
        <f t="shared" si="43"/>
        <v>1</v>
      </c>
      <c r="D357" s="29" t="str">
        <f t="shared" si="40"/>
        <v>3</v>
      </c>
      <c r="E357" s="42" t="str">
        <f t="shared" si="41"/>
        <v>3</v>
      </c>
      <c r="F357" s="1">
        <v>1</v>
      </c>
      <c r="G357" s="28" t="str">
        <f t="shared" si="42"/>
        <v>31</v>
      </c>
      <c r="H357" s="1">
        <v>3</v>
      </c>
      <c r="I357" s="1">
        <v>480</v>
      </c>
      <c r="L357" s="1">
        <v>1324</v>
      </c>
      <c r="M357" s="1">
        <v>5000</v>
      </c>
      <c r="N357" s="2">
        <f>INT(VLOOKUP(--D357,'属性表（单）'!$H$7:$I$11,2,0)*VLOOKUP(F357,'属性表（单）'!$B$4:$D$53,3,0))</f>
        <v>3600</v>
      </c>
      <c r="O357" s="34">
        <f t="shared" si="44"/>
        <v>360</v>
      </c>
      <c r="P357" s="1">
        <f>IF(H357=26,VLOOKUP(G357,'属性表（单核）'!$H$2:$I$251,2,0),IF(H357=59,VLOOKUP(G357,'属性表（单核）'!$C$2:$D$251,2,0),INT(N357/VLOOKUP(H357,'属性表（单）'!$N$4:$O$24,2,0))))</f>
        <v>360</v>
      </c>
      <c r="S357" s="1">
        <f t="shared" si="45"/>
        <v>1125</v>
      </c>
      <c r="T357" s="28">
        <f>VLOOKUP(--F357,经验表!$A$4:$B$53,2,0)*VLOOKUP(--E357,经验表!$W$8:$X$17,2,0)</f>
        <v>1125</v>
      </c>
      <c r="U357" s="1">
        <f t="shared" si="46"/>
        <v>6000</v>
      </c>
      <c r="V357" s="1">
        <f t="shared" si="47"/>
        <v>2884560</v>
      </c>
    </row>
    <row r="358" spans="1:22" x14ac:dyDescent="0.35">
      <c r="A358" s="1">
        <v>90200023</v>
      </c>
      <c r="B358" s="3" t="s">
        <v>11</v>
      </c>
      <c r="C358" s="29">
        <f t="shared" si="43"/>
        <v>1</v>
      </c>
      <c r="D358" s="29" t="str">
        <f t="shared" si="40"/>
        <v>3</v>
      </c>
      <c r="E358" s="42" t="str">
        <f t="shared" si="41"/>
        <v>3</v>
      </c>
      <c r="F358" s="1">
        <v>2</v>
      </c>
      <c r="G358" s="28" t="str">
        <f t="shared" si="42"/>
        <v>32</v>
      </c>
      <c r="H358" s="1">
        <v>3</v>
      </c>
      <c r="I358" s="1">
        <v>508</v>
      </c>
      <c r="L358" s="1">
        <v>1752</v>
      </c>
      <c r="M358" s="1">
        <v>6324</v>
      </c>
      <c r="N358" s="2">
        <f>INT(VLOOKUP(--D358,'属性表（单）'!$H$7:$I$11,2,0)*VLOOKUP(F358,'属性表（单）'!$B$4:$D$53,3,0))</f>
        <v>3825</v>
      </c>
      <c r="O358" s="34">
        <f t="shared" si="44"/>
        <v>382</v>
      </c>
      <c r="P358" s="1">
        <f>IF(H358=26,VLOOKUP(G358,'属性表（单核）'!$H$2:$I$251,2,0),IF(H358=59,VLOOKUP(G358,'属性表（单核）'!$C$2:$D$251,2,0),INT(N358/VLOOKUP(H358,'属性表（单）'!$N$4:$O$24,2,0))))</f>
        <v>382</v>
      </c>
      <c r="S358" s="1">
        <f t="shared" si="45"/>
        <v>1575</v>
      </c>
      <c r="T358" s="28">
        <f>VLOOKUP(--F358,经验表!$A$4:$B$53,2,0)*VLOOKUP(--E358,经验表!$W$8:$X$17,2,0)</f>
        <v>1575</v>
      </c>
      <c r="U358" s="1">
        <f t="shared" si="46"/>
        <v>7125</v>
      </c>
      <c r="V358" s="1">
        <f t="shared" si="47"/>
        <v>7125</v>
      </c>
    </row>
    <row r="359" spans="1:22" x14ac:dyDescent="0.35">
      <c r="A359" s="1">
        <v>90300023</v>
      </c>
      <c r="B359" s="3" t="s">
        <v>11</v>
      </c>
      <c r="C359" s="29">
        <f t="shared" si="43"/>
        <v>1</v>
      </c>
      <c r="D359" s="29" t="str">
        <f t="shared" si="40"/>
        <v>3</v>
      </c>
      <c r="E359" s="42" t="str">
        <f t="shared" si="41"/>
        <v>3</v>
      </c>
      <c r="F359" s="1">
        <v>3</v>
      </c>
      <c r="G359" s="28" t="str">
        <f t="shared" si="42"/>
        <v>33</v>
      </c>
      <c r="H359" s="1">
        <v>3</v>
      </c>
      <c r="I359" s="1">
        <v>538</v>
      </c>
      <c r="L359" s="1">
        <v>2230</v>
      </c>
      <c r="M359" s="1">
        <v>8076</v>
      </c>
      <c r="N359" s="2">
        <f>INT(VLOOKUP(--D359,'属性表（单）'!$H$7:$I$11,2,0)*VLOOKUP(F359,'属性表（单）'!$B$4:$D$53,3,0))</f>
        <v>4050</v>
      </c>
      <c r="O359" s="34">
        <f t="shared" si="44"/>
        <v>405</v>
      </c>
      <c r="P359" s="1">
        <f>IF(H359=26,VLOOKUP(G359,'属性表（单核）'!$H$2:$I$251,2,0),IF(H359=59,VLOOKUP(G359,'属性表（单核）'!$C$2:$D$251,2,0),INT(N359/VLOOKUP(H359,'属性表（单）'!$N$4:$O$24,2,0))))</f>
        <v>405</v>
      </c>
      <c r="S359" s="1">
        <f t="shared" si="45"/>
        <v>2025</v>
      </c>
      <c r="T359" s="28">
        <f>VLOOKUP(--F359,经验表!$A$4:$B$53,2,0)*VLOOKUP(--E359,经验表!$W$8:$X$17,2,0)</f>
        <v>2025</v>
      </c>
      <c r="U359" s="1">
        <f t="shared" si="46"/>
        <v>8700</v>
      </c>
      <c r="V359" s="1">
        <f t="shared" si="47"/>
        <v>8700</v>
      </c>
    </row>
    <row r="360" spans="1:22" x14ac:dyDescent="0.35">
      <c r="A360" s="1">
        <v>90400023</v>
      </c>
      <c r="B360" s="3" t="s">
        <v>11</v>
      </c>
      <c r="C360" s="29">
        <f t="shared" si="43"/>
        <v>1</v>
      </c>
      <c r="D360" s="29" t="str">
        <f t="shared" si="40"/>
        <v>3</v>
      </c>
      <c r="E360" s="42" t="str">
        <f t="shared" si="41"/>
        <v>3</v>
      </c>
      <c r="F360" s="1">
        <v>4</v>
      </c>
      <c r="G360" s="28" t="str">
        <f t="shared" si="42"/>
        <v>34</v>
      </c>
      <c r="H360" s="1">
        <v>3</v>
      </c>
      <c r="I360" s="1">
        <v>568</v>
      </c>
      <c r="L360" s="1">
        <v>2762</v>
      </c>
      <c r="M360" s="1">
        <v>10306</v>
      </c>
      <c r="N360" s="2">
        <f>INT(VLOOKUP(--D360,'属性表（单）'!$H$7:$I$11,2,0)*VLOOKUP(F360,'属性表（单）'!$B$4:$D$53,3,0))</f>
        <v>4275</v>
      </c>
      <c r="O360" s="34">
        <f t="shared" si="44"/>
        <v>427</v>
      </c>
      <c r="P360" s="1">
        <f>IF(H360=26,VLOOKUP(G360,'属性表（单核）'!$H$2:$I$251,2,0),IF(H360=59,VLOOKUP(G360,'属性表（单核）'!$C$2:$D$251,2,0),INT(N360/VLOOKUP(H360,'属性表（单）'!$N$4:$O$24,2,0))))</f>
        <v>427</v>
      </c>
      <c r="S360" s="1">
        <f t="shared" si="45"/>
        <v>2475</v>
      </c>
      <c r="T360" s="28">
        <f>VLOOKUP(--F360,经验表!$A$4:$B$53,2,0)*VLOOKUP(--E360,经验表!$W$8:$X$17,2,0)</f>
        <v>2475</v>
      </c>
      <c r="U360" s="1">
        <f t="shared" si="46"/>
        <v>10725</v>
      </c>
      <c r="V360" s="1">
        <f t="shared" si="47"/>
        <v>10725</v>
      </c>
    </row>
    <row r="361" spans="1:22" x14ac:dyDescent="0.35">
      <c r="A361" s="1">
        <v>90500023</v>
      </c>
      <c r="B361" s="3" t="s">
        <v>11</v>
      </c>
      <c r="C361" s="29">
        <f t="shared" si="43"/>
        <v>1</v>
      </c>
      <c r="D361" s="29" t="str">
        <f t="shared" si="40"/>
        <v>3</v>
      </c>
      <c r="E361" s="42" t="str">
        <f t="shared" si="41"/>
        <v>3</v>
      </c>
      <c r="F361" s="1">
        <v>5</v>
      </c>
      <c r="G361" s="28" t="str">
        <f t="shared" si="42"/>
        <v>35</v>
      </c>
      <c r="H361" s="1">
        <v>3</v>
      </c>
      <c r="I361" s="1">
        <v>598</v>
      </c>
      <c r="L361" s="1">
        <v>3354</v>
      </c>
      <c r="M361" s="1">
        <v>13068</v>
      </c>
      <c r="N361" s="2">
        <f>INT(VLOOKUP(--D361,'属性表（单）'!$H$7:$I$11,2,0)*VLOOKUP(F361,'属性表（单）'!$B$4:$D$53,3,0))</f>
        <v>4500</v>
      </c>
      <c r="O361" s="34">
        <f t="shared" si="44"/>
        <v>450</v>
      </c>
      <c r="P361" s="1">
        <f>IF(H361=26,VLOOKUP(G361,'属性表（单核）'!$H$2:$I$251,2,0),IF(H361=59,VLOOKUP(G361,'属性表（单核）'!$C$2:$D$251,2,0),INT(N361/VLOOKUP(H361,'属性表（单）'!$N$4:$O$24,2,0))))</f>
        <v>450</v>
      </c>
      <c r="S361" s="1">
        <f t="shared" si="45"/>
        <v>2925</v>
      </c>
      <c r="T361" s="28">
        <f>VLOOKUP(--F361,经验表!$A$4:$B$53,2,0)*VLOOKUP(--E361,经验表!$W$8:$X$17,2,0)</f>
        <v>2925</v>
      </c>
      <c r="U361" s="1">
        <f t="shared" si="46"/>
        <v>13200</v>
      </c>
      <c r="V361" s="1">
        <f t="shared" si="47"/>
        <v>13200</v>
      </c>
    </row>
    <row r="362" spans="1:22" x14ac:dyDescent="0.35">
      <c r="A362" s="1">
        <v>90600023</v>
      </c>
      <c r="B362" s="3" t="s">
        <v>11</v>
      </c>
      <c r="C362" s="29">
        <f t="shared" si="43"/>
        <v>1</v>
      </c>
      <c r="D362" s="29" t="str">
        <f t="shared" si="40"/>
        <v>3</v>
      </c>
      <c r="E362" s="42" t="str">
        <f t="shared" si="41"/>
        <v>3</v>
      </c>
      <c r="F362" s="1">
        <v>6</v>
      </c>
      <c r="G362" s="28" t="str">
        <f t="shared" si="42"/>
        <v>36</v>
      </c>
      <c r="H362" s="1">
        <v>3</v>
      </c>
      <c r="I362" s="1">
        <v>630</v>
      </c>
      <c r="L362" s="1">
        <v>4013</v>
      </c>
      <c r="M362" s="1">
        <v>16422</v>
      </c>
      <c r="N362" s="2">
        <f>INT(VLOOKUP(--D362,'属性表（单）'!$H$7:$I$11,2,0)*VLOOKUP(F362,'属性表（单）'!$B$4:$D$53,3,0))</f>
        <v>4725</v>
      </c>
      <c r="O362" s="34">
        <f t="shared" si="44"/>
        <v>472</v>
      </c>
      <c r="P362" s="1">
        <f>IF(H362=26,VLOOKUP(G362,'属性表（单核）'!$H$2:$I$251,2,0),IF(H362=59,VLOOKUP(G362,'属性表（单核）'!$C$2:$D$251,2,0),INT(N362/VLOOKUP(H362,'属性表（单）'!$N$4:$O$24,2,0))))</f>
        <v>472</v>
      </c>
      <c r="S362" s="1">
        <f t="shared" si="45"/>
        <v>3675</v>
      </c>
      <c r="T362" s="28">
        <f>VLOOKUP(--F362,经验表!$A$4:$B$53,2,0)*VLOOKUP(--E362,经验表!$W$8:$X$17,2,0)</f>
        <v>3675</v>
      </c>
      <c r="U362" s="1">
        <f t="shared" si="46"/>
        <v>16125</v>
      </c>
      <c r="V362" s="1">
        <f t="shared" si="47"/>
        <v>16125</v>
      </c>
    </row>
    <row r="363" spans="1:22" x14ac:dyDescent="0.35">
      <c r="A363" s="1">
        <v>90700023</v>
      </c>
      <c r="B363" s="3" t="s">
        <v>11</v>
      </c>
      <c r="C363" s="29">
        <f t="shared" si="43"/>
        <v>1</v>
      </c>
      <c r="D363" s="29" t="str">
        <f t="shared" si="40"/>
        <v>3</v>
      </c>
      <c r="E363" s="42" t="str">
        <f t="shared" si="41"/>
        <v>3</v>
      </c>
      <c r="F363" s="1">
        <v>7</v>
      </c>
      <c r="G363" s="28" t="str">
        <f t="shared" si="42"/>
        <v>37</v>
      </c>
      <c r="H363" s="1">
        <v>3</v>
      </c>
      <c r="I363" s="1">
        <v>661</v>
      </c>
      <c r="L363" s="1">
        <v>4744</v>
      </c>
      <c r="M363" s="1">
        <v>20435</v>
      </c>
      <c r="N363" s="2">
        <f>INT(VLOOKUP(--D363,'属性表（单）'!$H$7:$I$11,2,0)*VLOOKUP(F363,'属性表（单）'!$B$4:$D$53,3,0))</f>
        <v>5062</v>
      </c>
      <c r="O363" s="34">
        <f t="shared" si="44"/>
        <v>506</v>
      </c>
      <c r="P363" s="1">
        <f>IF(H363=26,VLOOKUP(G363,'属性表（单核）'!$H$2:$I$251,2,0),IF(H363=59,VLOOKUP(G363,'属性表（单核）'!$C$2:$D$251,2,0),INT(N363/VLOOKUP(H363,'属性表（单）'!$N$4:$O$24,2,0))))</f>
        <v>506</v>
      </c>
      <c r="S363" s="1">
        <f t="shared" si="45"/>
        <v>4425</v>
      </c>
      <c r="T363" s="28">
        <f>VLOOKUP(--F363,经验表!$A$4:$B$53,2,0)*VLOOKUP(--E363,经验表!$W$8:$X$17,2,0)</f>
        <v>4425</v>
      </c>
      <c r="U363" s="1">
        <f t="shared" si="46"/>
        <v>19800</v>
      </c>
      <c r="V363" s="1">
        <f t="shared" si="47"/>
        <v>19800</v>
      </c>
    </row>
    <row r="364" spans="1:22" x14ac:dyDescent="0.35">
      <c r="A364" s="1">
        <v>90800023</v>
      </c>
      <c r="B364" s="3" t="s">
        <v>11</v>
      </c>
      <c r="C364" s="29">
        <f t="shared" si="43"/>
        <v>1</v>
      </c>
      <c r="D364" s="29" t="str">
        <f t="shared" si="40"/>
        <v>3</v>
      </c>
      <c r="E364" s="42" t="str">
        <f t="shared" si="41"/>
        <v>3</v>
      </c>
      <c r="F364" s="1">
        <v>8</v>
      </c>
      <c r="G364" s="28" t="str">
        <f t="shared" si="42"/>
        <v>38</v>
      </c>
      <c r="H364" s="1">
        <v>3</v>
      </c>
      <c r="I364" s="1">
        <v>694</v>
      </c>
      <c r="L364" s="1">
        <v>5557</v>
      </c>
      <c r="M364" s="1">
        <v>25179</v>
      </c>
      <c r="N364" s="2">
        <f>INT(VLOOKUP(--D364,'属性表（单）'!$H$7:$I$11,2,0)*VLOOKUP(F364,'属性表（单）'!$B$4:$D$53,3,0))</f>
        <v>5400</v>
      </c>
      <c r="O364" s="34">
        <f t="shared" si="44"/>
        <v>540</v>
      </c>
      <c r="P364" s="1">
        <f>IF(H364=26,VLOOKUP(G364,'属性表（单核）'!$H$2:$I$251,2,0),IF(H364=59,VLOOKUP(G364,'属性表（单核）'!$C$2:$D$251,2,0),INT(N364/VLOOKUP(H364,'属性表（单）'!$N$4:$O$24,2,0))))</f>
        <v>540</v>
      </c>
      <c r="S364" s="1">
        <f t="shared" si="45"/>
        <v>5175</v>
      </c>
      <c r="T364" s="28">
        <f>VLOOKUP(--F364,经验表!$A$4:$B$53,2,0)*VLOOKUP(--E364,经验表!$W$8:$X$17,2,0)</f>
        <v>5175</v>
      </c>
      <c r="U364" s="1">
        <f t="shared" si="46"/>
        <v>24225</v>
      </c>
      <c r="V364" s="1">
        <f t="shared" si="47"/>
        <v>24225</v>
      </c>
    </row>
    <row r="365" spans="1:22" x14ac:dyDescent="0.35">
      <c r="A365" s="1">
        <v>90900023</v>
      </c>
      <c r="B365" s="3" t="s">
        <v>11</v>
      </c>
      <c r="C365" s="29">
        <f t="shared" si="43"/>
        <v>1</v>
      </c>
      <c r="D365" s="29" t="str">
        <f t="shared" si="40"/>
        <v>3</v>
      </c>
      <c r="E365" s="42" t="str">
        <f t="shared" si="41"/>
        <v>3</v>
      </c>
      <c r="F365" s="1">
        <v>9</v>
      </c>
      <c r="G365" s="28" t="str">
        <f t="shared" si="42"/>
        <v>39</v>
      </c>
      <c r="H365" s="1">
        <v>3</v>
      </c>
      <c r="I365" s="1">
        <v>727</v>
      </c>
      <c r="L365" s="1">
        <v>6459</v>
      </c>
      <c r="M365" s="1">
        <v>30736</v>
      </c>
      <c r="N365" s="2">
        <f>INT(VLOOKUP(--D365,'属性表（单）'!$H$7:$I$11,2,0)*VLOOKUP(F365,'属性表（单）'!$B$4:$D$53,3,0))</f>
        <v>5737</v>
      </c>
      <c r="O365" s="34">
        <f t="shared" si="44"/>
        <v>573</v>
      </c>
      <c r="P365" s="1">
        <f>IF(H365=26,VLOOKUP(G365,'属性表（单核）'!$H$2:$I$251,2,0),IF(H365=59,VLOOKUP(G365,'属性表（单核）'!$C$2:$D$251,2,0),INT(N365/VLOOKUP(H365,'属性表（单）'!$N$4:$O$24,2,0))))</f>
        <v>573</v>
      </c>
      <c r="S365" s="1">
        <f t="shared" si="45"/>
        <v>5925</v>
      </c>
      <c r="T365" s="28">
        <f>VLOOKUP(--F365,经验表!$A$4:$B$53,2,0)*VLOOKUP(--E365,经验表!$W$8:$X$17,2,0)</f>
        <v>5925</v>
      </c>
      <c r="U365" s="1">
        <f t="shared" si="46"/>
        <v>29400</v>
      </c>
      <c r="V365" s="1">
        <f t="shared" si="47"/>
        <v>29400</v>
      </c>
    </row>
    <row r="366" spans="1:22" x14ac:dyDescent="0.35">
      <c r="A366" s="1">
        <v>91000023</v>
      </c>
      <c r="B366" s="3" t="s">
        <v>11</v>
      </c>
      <c r="C366" s="29">
        <f t="shared" si="43"/>
        <v>1</v>
      </c>
      <c r="D366" s="29" t="str">
        <f t="shared" si="40"/>
        <v>3</v>
      </c>
      <c r="E366" s="42" t="str">
        <f t="shared" si="41"/>
        <v>3</v>
      </c>
      <c r="F366" s="1">
        <v>10</v>
      </c>
      <c r="G366" s="28" t="str">
        <f t="shared" si="42"/>
        <v>310</v>
      </c>
      <c r="H366" s="1">
        <v>3</v>
      </c>
      <c r="I366" s="1">
        <v>760</v>
      </c>
      <c r="L366" s="1">
        <v>7459</v>
      </c>
      <c r="M366" s="1">
        <v>37195</v>
      </c>
      <c r="N366" s="2">
        <f>INT(VLOOKUP(--D366,'属性表（单）'!$H$7:$I$11,2,0)*VLOOKUP(F366,'属性表（单）'!$B$4:$D$53,3,0))</f>
        <v>6075</v>
      </c>
      <c r="O366" s="34">
        <f t="shared" si="44"/>
        <v>607</v>
      </c>
      <c r="P366" s="1">
        <f>IF(H366=26,VLOOKUP(G366,'属性表（单核）'!$H$2:$I$251,2,0),IF(H366=59,VLOOKUP(G366,'属性表（单核）'!$C$2:$D$251,2,0),INT(N366/VLOOKUP(H366,'属性表（单）'!$N$4:$O$24,2,0))))</f>
        <v>607</v>
      </c>
      <c r="S366" s="1">
        <f t="shared" si="45"/>
        <v>7125</v>
      </c>
      <c r="T366" s="28">
        <f>VLOOKUP(--F366,经验表!$A$4:$B$53,2,0)*VLOOKUP(--E366,经验表!$W$8:$X$17,2,0)</f>
        <v>7125</v>
      </c>
      <c r="U366" s="1">
        <f t="shared" si="46"/>
        <v>35325</v>
      </c>
      <c r="V366" s="1">
        <f t="shared" si="47"/>
        <v>35325</v>
      </c>
    </row>
    <row r="367" spans="1:22" x14ac:dyDescent="0.35">
      <c r="A367" s="1">
        <v>91100023</v>
      </c>
      <c r="B367" s="3" t="s">
        <v>11</v>
      </c>
      <c r="C367" s="29">
        <f t="shared" si="43"/>
        <v>1</v>
      </c>
      <c r="D367" s="29" t="str">
        <f t="shared" si="40"/>
        <v>3</v>
      </c>
      <c r="E367" s="42" t="str">
        <f t="shared" si="41"/>
        <v>3</v>
      </c>
      <c r="F367" s="1">
        <v>11</v>
      </c>
      <c r="G367" s="28" t="str">
        <f t="shared" si="42"/>
        <v>311</v>
      </c>
      <c r="H367" s="1">
        <v>3</v>
      </c>
      <c r="I367" s="1">
        <v>795</v>
      </c>
      <c r="L367" s="1">
        <v>8568</v>
      </c>
      <c r="M367" s="1">
        <v>44654</v>
      </c>
      <c r="N367" s="2">
        <f>INT(VLOOKUP(--D367,'属性表（单）'!$H$7:$I$11,2,0)*VLOOKUP(F367,'属性表（单）'!$B$4:$D$53,3,0))</f>
        <v>6412</v>
      </c>
      <c r="O367" s="34">
        <f t="shared" si="44"/>
        <v>641</v>
      </c>
      <c r="P367" s="1">
        <f>IF(H367=26,VLOOKUP(G367,'属性表（单核）'!$H$2:$I$251,2,0),IF(H367=59,VLOOKUP(G367,'属性表（单核）'!$C$2:$D$251,2,0),INT(N367/VLOOKUP(H367,'属性表（单）'!$N$4:$O$24,2,0))))</f>
        <v>641</v>
      </c>
      <c r="S367" s="1">
        <f t="shared" si="45"/>
        <v>8325</v>
      </c>
      <c r="T367" s="28">
        <f>VLOOKUP(--F367,经验表!$A$4:$B$53,2,0)*VLOOKUP(--E367,经验表!$W$8:$X$17,2,0)</f>
        <v>8325</v>
      </c>
      <c r="U367" s="1">
        <f t="shared" si="46"/>
        <v>42450</v>
      </c>
      <c r="V367" s="1">
        <f t="shared" si="47"/>
        <v>42450</v>
      </c>
    </row>
    <row r="368" spans="1:22" x14ac:dyDescent="0.35">
      <c r="A368" s="1">
        <v>91200023</v>
      </c>
      <c r="B368" s="3" t="s">
        <v>11</v>
      </c>
      <c r="C368" s="29">
        <f t="shared" si="43"/>
        <v>1</v>
      </c>
      <c r="D368" s="29" t="str">
        <f t="shared" si="40"/>
        <v>3</v>
      </c>
      <c r="E368" s="42" t="str">
        <f t="shared" si="41"/>
        <v>3</v>
      </c>
      <c r="F368" s="1">
        <v>12</v>
      </c>
      <c r="G368" s="28" t="str">
        <f t="shared" si="42"/>
        <v>312</v>
      </c>
      <c r="H368" s="1">
        <v>3</v>
      </c>
      <c r="I368" s="1">
        <v>830</v>
      </c>
      <c r="L368" s="1">
        <v>9797</v>
      </c>
      <c r="M368" s="1">
        <v>53222</v>
      </c>
      <c r="N368" s="2">
        <f>INT(VLOOKUP(--D368,'属性表（单）'!$H$7:$I$11,2,0)*VLOOKUP(F368,'属性表（单）'!$B$4:$D$53,3,0))</f>
        <v>6862</v>
      </c>
      <c r="O368" s="34">
        <f t="shared" si="44"/>
        <v>686</v>
      </c>
      <c r="P368" s="1">
        <f>IF(H368=26,VLOOKUP(G368,'属性表（单核）'!$H$2:$I$251,2,0),IF(H368=59,VLOOKUP(G368,'属性表（单核）'!$C$2:$D$251,2,0),INT(N368/VLOOKUP(H368,'属性表（单）'!$N$4:$O$24,2,0))))</f>
        <v>686</v>
      </c>
      <c r="S368" s="1">
        <f t="shared" si="45"/>
        <v>9525</v>
      </c>
      <c r="T368" s="28">
        <f>VLOOKUP(--F368,经验表!$A$4:$B$53,2,0)*VLOOKUP(--E368,经验表!$W$8:$X$17,2,0)</f>
        <v>9525</v>
      </c>
      <c r="U368" s="1">
        <f t="shared" si="46"/>
        <v>50775</v>
      </c>
      <c r="V368" s="1">
        <f t="shared" si="47"/>
        <v>50775</v>
      </c>
    </row>
    <row r="369" spans="1:22" x14ac:dyDescent="0.35">
      <c r="A369" s="1">
        <v>91300023</v>
      </c>
      <c r="B369" s="3" t="s">
        <v>11</v>
      </c>
      <c r="C369" s="29">
        <f t="shared" si="43"/>
        <v>1</v>
      </c>
      <c r="D369" s="29" t="str">
        <f t="shared" si="40"/>
        <v>3</v>
      </c>
      <c r="E369" s="42" t="str">
        <f t="shared" si="41"/>
        <v>3</v>
      </c>
      <c r="F369" s="1">
        <v>13</v>
      </c>
      <c r="G369" s="28" t="str">
        <f t="shared" si="42"/>
        <v>313</v>
      </c>
      <c r="H369" s="1">
        <v>3</v>
      </c>
      <c r="I369" s="1">
        <v>866</v>
      </c>
      <c r="L369" s="1">
        <v>11157</v>
      </c>
      <c r="M369" s="1">
        <v>63019</v>
      </c>
      <c r="N369" s="2">
        <f>INT(VLOOKUP(--D369,'属性表（单）'!$H$7:$I$11,2,0)*VLOOKUP(F369,'属性表（单）'!$B$4:$D$53,3,0))</f>
        <v>7312</v>
      </c>
      <c r="O369" s="34">
        <f t="shared" si="44"/>
        <v>731</v>
      </c>
      <c r="P369" s="1">
        <f>IF(H369=26,VLOOKUP(G369,'属性表（单核）'!$H$2:$I$251,2,0),IF(H369=59,VLOOKUP(G369,'属性表（单核）'!$C$2:$D$251,2,0),INT(N369/VLOOKUP(H369,'属性表（单）'!$N$4:$O$24,2,0))))</f>
        <v>731</v>
      </c>
      <c r="S369" s="1">
        <f t="shared" si="45"/>
        <v>10725</v>
      </c>
      <c r="T369" s="28">
        <f>VLOOKUP(--F369,经验表!$A$4:$B$53,2,0)*VLOOKUP(--E369,经验表!$W$8:$X$17,2,0)</f>
        <v>10725</v>
      </c>
      <c r="U369" s="1">
        <f t="shared" si="46"/>
        <v>60300</v>
      </c>
      <c r="V369" s="1">
        <f t="shared" si="47"/>
        <v>60300</v>
      </c>
    </row>
    <row r="370" spans="1:22" x14ac:dyDescent="0.35">
      <c r="A370" s="1">
        <v>91400023</v>
      </c>
      <c r="B370" s="3" t="s">
        <v>11</v>
      </c>
      <c r="C370" s="29">
        <f t="shared" si="43"/>
        <v>1</v>
      </c>
      <c r="D370" s="29" t="str">
        <f t="shared" si="40"/>
        <v>3</v>
      </c>
      <c r="E370" s="42" t="str">
        <f t="shared" si="41"/>
        <v>3</v>
      </c>
      <c r="F370" s="1">
        <v>14</v>
      </c>
      <c r="G370" s="28" t="str">
        <f t="shared" si="42"/>
        <v>314</v>
      </c>
      <c r="H370" s="1">
        <v>3</v>
      </c>
      <c r="I370" s="1">
        <v>902</v>
      </c>
      <c r="L370" s="1">
        <v>12663</v>
      </c>
      <c r="M370" s="1">
        <v>74176</v>
      </c>
      <c r="N370" s="2">
        <f>INT(VLOOKUP(--D370,'属性表（单）'!$H$7:$I$11,2,0)*VLOOKUP(F370,'属性表（单）'!$B$4:$D$53,3,0))</f>
        <v>7762</v>
      </c>
      <c r="O370" s="34">
        <f t="shared" si="44"/>
        <v>776</v>
      </c>
      <c r="P370" s="1">
        <f>IF(H370=26,VLOOKUP(G370,'属性表（单核）'!$H$2:$I$251,2,0),IF(H370=59,VLOOKUP(G370,'属性表（单核）'!$C$2:$D$251,2,0),INT(N370/VLOOKUP(H370,'属性表（单）'!$N$4:$O$24,2,0))))</f>
        <v>776</v>
      </c>
      <c r="S370" s="1">
        <f t="shared" si="45"/>
        <v>12525</v>
      </c>
      <c r="T370" s="28">
        <f>VLOOKUP(--F370,经验表!$A$4:$B$53,2,0)*VLOOKUP(--E370,经验表!$W$8:$X$17,2,0)</f>
        <v>12525</v>
      </c>
      <c r="U370" s="1">
        <f t="shared" si="46"/>
        <v>71025</v>
      </c>
      <c r="V370" s="1">
        <f t="shared" si="47"/>
        <v>71025</v>
      </c>
    </row>
    <row r="371" spans="1:22" x14ac:dyDescent="0.35">
      <c r="A371" s="1">
        <v>91500023</v>
      </c>
      <c r="B371" s="3" t="s">
        <v>11</v>
      </c>
      <c r="C371" s="29">
        <f t="shared" si="43"/>
        <v>1</v>
      </c>
      <c r="D371" s="29" t="str">
        <f t="shared" si="40"/>
        <v>3</v>
      </c>
      <c r="E371" s="42" t="str">
        <f t="shared" si="41"/>
        <v>3</v>
      </c>
      <c r="F371" s="1">
        <v>15</v>
      </c>
      <c r="G371" s="28" t="str">
        <f t="shared" si="42"/>
        <v>315</v>
      </c>
      <c r="H371" s="1">
        <v>3</v>
      </c>
      <c r="I371" s="1">
        <v>940</v>
      </c>
      <c r="L371" s="1">
        <v>14329</v>
      </c>
      <c r="M371" s="1">
        <v>86839</v>
      </c>
      <c r="N371" s="2">
        <f>INT(VLOOKUP(--D371,'属性表（单）'!$H$7:$I$11,2,0)*VLOOKUP(F371,'属性表（单）'!$B$4:$D$53,3,0))</f>
        <v>8212</v>
      </c>
      <c r="O371" s="34">
        <f t="shared" si="44"/>
        <v>821</v>
      </c>
      <c r="P371" s="1">
        <f>IF(H371=26,VLOOKUP(G371,'属性表（单核）'!$H$2:$I$251,2,0),IF(H371=59,VLOOKUP(G371,'属性表（单核）'!$C$2:$D$251,2,0),INT(N371/VLOOKUP(H371,'属性表（单）'!$N$4:$O$24,2,0))))</f>
        <v>821</v>
      </c>
      <c r="S371" s="1">
        <f t="shared" si="45"/>
        <v>14325</v>
      </c>
      <c r="T371" s="28">
        <f>VLOOKUP(--F371,经验表!$A$4:$B$53,2,0)*VLOOKUP(--E371,经验表!$W$8:$X$17,2,0)</f>
        <v>14325</v>
      </c>
      <c r="U371" s="1">
        <f t="shared" si="46"/>
        <v>83550</v>
      </c>
      <c r="V371" s="1">
        <f t="shared" si="47"/>
        <v>83550</v>
      </c>
    </row>
    <row r="372" spans="1:22" x14ac:dyDescent="0.35">
      <c r="A372" s="1">
        <v>91600023</v>
      </c>
      <c r="B372" s="3" t="s">
        <v>11</v>
      </c>
      <c r="C372" s="29">
        <f t="shared" si="43"/>
        <v>1</v>
      </c>
      <c r="D372" s="29" t="str">
        <f t="shared" si="40"/>
        <v>3</v>
      </c>
      <c r="E372" s="42" t="str">
        <f t="shared" si="41"/>
        <v>3</v>
      </c>
      <c r="F372" s="1">
        <v>16</v>
      </c>
      <c r="G372" s="28" t="str">
        <f t="shared" si="42"/>
        <v>316</v>
      </c>
      <c r="H372" s="1">
        <v>3</v>
      </c>
      <c r="I372" s="1">
        <v>978</v>
      </c>
      <c r="L372" s="1">
        <v>16173</v>
      </c>
      <c r="M372" s="1">
        <v>101168</v>
      </c>
      <c r="N372" s="2">
        <f>INT(VLOOKUP(--D372,'属性表（单）'!$H$7:$I$11,2,0)*VLOOKUP(F372,'属性表（单）'!$B$4:$D$53,3,0))</f>
        <v>8662</v>
      </c>
      <c r="O372" s="34">
        <f t="shared" si="44"/>
        <v>866</v>
      </c>
      <c r="P372" s="1">
        <f>IF(H372=26,VLOOKUP(G372,'属性表（单核）'!$H$2:$I$251,2,0),IF(H372=59,VLOOKUP(G372,'属性表（单核）'!$C$2:$D$251,2,0),INT(N372/VLOOKUP(H372,'属性表（单）'!$N$4:$O$24,2,0))))</f>
        <v>866</v>
      </c>
      <c r="S372" s="1">
        <f t="shared" si="45"/>
        <v>16125</v>
      </c>
      <c r="T372" s="28">
        <f>VLOOKUP(--F372,经验表!$A$4:$B$53,2,0)*VLOOKUP(--E372,经验表!$W$8:$X$17,2,0)</f>
        <v>16125</v>
      </c>
      <c r="U372" s="1">
        <f t="shared" si="46"/>
        <v>97875</v>
      </c>
      <c r="V372" s="1">
        <f t="shared" si="47"/>
        <v>97875</v>
      </c>
    </row>
    <row r="373" spans="1:22" x14ac:dyDescent="0.35">
      <c r="A373" s="1">
        <v>91700023</v>
      </c>
      <c r="B373" s="3" t="s">
        <v>11</v>
      </c>
      <c r="C373" s="29">
        <f t="shared" si="43"/>
        <v>1</v>
      </c>
      <c r="D373" s="29" t="str">
        <f t="shared" si="40"/>
        <v>3</v>
      </c>
      <c r="E373" s="42" t="str">
        <f t="shared" si="41"/>
        <v>3</v>
      </c>
      <c r="F373" s="1">
        <v>17</v>
      </c>
      <c r="G373" s="28" t="str">
        <f t="shared" si="42"/>
        <v>317</v>
      </c>
      <c r="H373" s="1">
        <v>3</v>
      </c>
      <c r="I373" s="1">
        <v>1016</v>
      </c>
      <c r="L373" s="1">
        <v>18211</v>
      </c>
      <c r="M373" s="1">
        <v>117341</v>
      </c>
      <c r="N373" s="2">
        <f>INT(VLOOKUP(--D373,'属性表（单）'!$H$7:$I$11,2,0)*VLOOKUP(F373,'属性表（单）'!$B$4:$D$53,3,0))</f>
        <v>9225</v>
      </c>
      <c r="O373" s="34">
        <f t="shared" si="44"/>
        <v>922</v>
      </c>
      <c r="P373" s="1">
        <f>IF(H373=26,VLOOKUP(G373,'属性表（单核）'!$H$2:$I$251,2,0),IF(H373=59,VLOOKUP(G373,'属性表（单核）'!$C$2:$D$251,2,0),INT(N373/VLOOKUP(H373,'属性表（单）'!$N$4:$O$24,2,0))))</f>
        <v>922</v>
      </c>
      <c r="S373" s="1">
        <f t="shared" si="45"/>
        <v>17925</v>
      </c>
      <c r="T373" s="28">
        <f>VLOOKUP(--F373,经验表!$A$4:$B$53,2,0)*VLOOKUP(--E373,经验表!$W$8:$X$17,2,0)</f>
        <v>17925</v>
      </c>
      <c r="U373" s="1">
        <f t="shared" si="46"/>
        <v>114000</v>
      </c>
      <c r="V373" s="1">
        <f t="shared" si="47"/>
        <v>114000</v>
      </c>
    </row>
    <row r="374" spans="1:22" x14ac:dyDescent="0.35">
      <c r="A374" s="1">
        <v>91800023</v>
      </c>
      <c r="B374" s="3" t="s">
        <v>11</v>
      </c>
      <c r="C374" s="29">
        <f t="shared" si="43"/>
        <v>1</v>
      </c>
      <c r="D374" s="29" t="str">
        <f t="shared" si="40"/>
        <v>3</v>
      </c>
      <c r="E374" s="42" t="str">
        <f t="shared" si="41"/>
        <v>3</v>
      </c>
      <c r="F374" s="1">
        <v>18</v>
      </c>
      <c r="G374" s="28" t="str">
        <f t="shared" si="42"/>
        <v>318</v>
      </c>
      <c r="H374" s="1">
        <v>3</v>
      </c>
      <c r="I374" s="1">
        <v>1056</v>
      </c>
      <c r="L374" s="1">
        <v>20464</v>
      </c>
      <c r="M374" s="1">
        <v>135552</v>
      </c>
      <c r="N374" s="2">
        <f>INT(VLOOKUP(--D374,'属性表（单）'!$H$7:$I$11,2,0)*VLOOKUP(F374,'属性表（单）'!$B$4:$D$53,3,0))</f>
        <v>9787</v>
      </c>
      <c r="O374" s="34">
        <f t="shared" si="44"/>
        <v>978</v>
      </c>
      <c r="P374" s="1">
        <f>IF(H374=26,VLOOKUP(G374,'属性表（单核）'!$H$2:$I$251,2,0),IF(H374=59,VLOOKUP(G374,'属性表（单核）'!$C$2:$D$251,2,0),INT(N374/VLOOKUP(H374,'属性表（单）'!$N$4:$O$24,2,0))))</f>
        <v>978</v>
      </c>
      <c r="S374" s="1">
        <f t="shared" si="45"/>
        <v>20475</v>
      </c>
      <c r="T374" s="28">
        <f>VLOOKUP(--F374,经验表!$A$4:$B$53,2,0)*VLOOKUP(--E374,经验表!$W$8:$X$17,2,0)</f>
        <v>20475</v>
      </c>
      <c r="U374" s="1">
        <f t="shared" si="46"/>
        <v>131925</v>
      </c>
      <c r="V374" s="1">
        <f t="shared" si="47"/>
        <v>131925</v>
      </c>
    </row>
    <row r="375" spans="1:22" x14ac:dyDescent="0.35">
      <c r="A375" s="1">
        <v>91900023</v>
      </c>
      <c r="B375" s="3" t="s">
        <v>11</v>
      </c>
      <c r="C375" s="29">
        <f t="shared" si="43"/>
        <v>1</v>
      </c>
      <c r="D375" s="29" t="str">
        <f t="shared" si="40"/>
        <v>3</v>
      </c>
      <c r="E375" s="42" t="str">
        <f t="shared" si="41"/>
        <v>3</v>
      </c>
      <c r="F375" s="1">
        <v>19</v>
      </c>
      <c r="G375" s="28" t="str">
        <f t="shared" si="42"/>
        <v>319</v>
      </c>
      <c r="H375" s="1">
        <v>3</v>
      </c>
      <c r="I375" s="1">
        <v>1096</v>
      </c>
      <c r="L375" s="1">
        <v>22954</v>
      </c>
      <c r="M375" s="1">
        <v>156016</v>
      </c>
      <c r="N375" s="2">
        <f>INT(VLOOKUP(--D375,'属性表（单）'!$H$7:$I$11,2,0)*VLOOKUP(F375,'属性表（单）'!$B$4:$D$53,3,0))</f>
        <v>10350</v>
      </c>
      <c r="O375" s="34">
        <f t="shared" si="44"/>
        <v>1035</v>
      </c>
      <c r="P375" s="1">
        <f>IF(H375=26,VLOOKUP(G375,'属性表（单核）'!$H$2:$I$251,2,0),IF(H375=59,VLOOKUP(G375,'属性表（单核）'!$C$2:$D$251,2,0),INT(N375/VLOOKUP(H375,'属性表（单）'!$N$4:$O$24,2,0))))</f>
        <v>1035</v>
      </c>
      <c r="S375" s="1">
        <f t="shared" si="45"/>
        <v>23025</v>
      </c>
      <c r="T375" s="28">
        <f>VLOOKUP(--F375,经验表!$A$4:$B$53,2,0)*VLOOKUP(--E375,经验表!$W$8:$X$17,2,0)</f>
        <v>23025</v>
      </c>
      <c r="U375" s="1">
        <f t="shared" si="46"/>
        <v>152400</v>
      </c>
      <c r="V375" s="1">
        <f t="shared" si="47"/>
        <v>152400</v>
      </c>
    </row>
    <row r="376" spans="1:22" x14ac:dyDescent="0.35">
      <c r="A376" s="1">
        <v>92000023</v>
      </c>
      <c r="B376" s="3" t="s">
        <v>11</v>
      </c>
      <c r="C376" s="29">
        <f t="shared" si="43"/>
        <v>1</v>
      </c>
      <c r="D376" s="29" t="str">
        <f t="shared" si="40"/>
        <v>3</v>
      </c>
      <c r="E376" s="42" t="str">
        <f t="shared" si="41"/>
        <v>3</v>
      </c>
      <c r="F376" s="1">
        <v>20</v>
      </c>
      <c r="G376" s="28" t="str">
        <f t="shared" si="42"/>
        <v>320</v>
      </c>
      <c r="H376" s="1">
        <v>3</v>
      </c>
      <c r="I376" s="1">
        <v>1137</v>
      </c>
      <c r="L376" s="1">
        <v>25706</v>
      </c>
      <c r="M376" s="1">
        <v>178970</v>
      </c>
      <c r="N376" s="2">
        <f>INT(VLOOKUP(--D376,'属性表（单）'!$H$7:$I$11,2,0)*VLOOKUP(F376,'属性表（单）'!$B$4:$D$53,3,0))</f>
        <v>10912</v>
      </c>
      <c r="O376" s="34">
        <f t="shared" si="44"/>
        <v>1091</v>
      </c>
      <c r="P376" s="1">
        <f>IF(H376=26,VLOOKUP(G376,'属性表（单核）'!$H$2:$I$251,2,0),IF(H376=59,VLOOKUP(G376,'属性表（单核）'!$C$2:$D$251,2,0),INT(N376/VLOOKUP(H376,'属性表（单）'!$N$4:$O$24,2,0))))</f>
        <v>1091</v>
      </c>
      <c r="S376" s="1">
        <f t="shared" si="45"/>
        <v>25575</v>
      </c>
      <c r="T376" s="28">
        <f>VLOOKUP(--F376,经验表!$A$4:$B$53,2,0)*VLOOKUP(--E376,经验表!$W$8:$X$17,2,0)</f>
        <v>25575</v>
      </c>
      <c r="U376" s="1">
        <f t="shared" si="46"/>
        <v>175425</v>
      </c>
      <c r="V376" s="1">
        <f t="shared" si="47"/>
        <v>175425</v>
      </c>
    </row>
    <row r="377" spans="1:22" x14ac:dyDescent="0.35">
      <c r="A377" s="1">
        <v>92100023</v>
      </c>
      <c r="B377" s="3" t="s">
        <v>11</v>
      </c>
      <c r="C377" s="29">
        <f t="shared" si="43"/>
        <v>1</v>
      </c>
      <c r="D377" s="29" t="str">
        <f t="shared" si="40"/>
        <v>3</v>
      </c>
      <c r="E377" s="42" t="str">
        <f t="shared" si="41"/>
        <v>3</v>
      </c>
      <c r="F377" s="1">
        <v>21</v>
      </c>
      <c r="G377" s="28" t="str">
        <f t="shared" si="42"/>
        <v>321</v>
      </c>
      <c r="H377" s="1">
        <v>3</v>
      </c>
      <c r="I377" s="1">
        <v>1179</v>
      </c>
      <c r="L377" s="1">
        <v>28745</v>
      </c>
      <c r="M377" s="1">
        <v>204676</v>
      </c>
      <c r="N377" s="2">
        <f>INT(VLOOKUP(--D377,'属性表（单）'!$H$7:$I$11,2,0)*VLOOKUP(F377,'属性表（单）'!$B$4:$D$53,3,0))</f>
        <v>11475</v>
      </c>
      <c r="O377" s="34">
        <f t="shared" si="44"/>
        <v>1147</v>
      </c>
      <c r="P377" s="1">
        <f>IF(H377=26,VLOOKUP(G377,'属性表（单核）'!$H$2:$I$251,2,0),IF(H377=59,VLOOKUP(G377,'属性表（单核）'!$C$2:$D$251,2,0),INT(N377/VLOOKUP(H377,'属性表（单）'!$N$4:$O$24,2,0))))</f>
        <v>1147</v>
      </c>
      <c r="S377" s="1">
        <f t="shared" si="45"/>
        <v>28125</v>
      </c>
      <c r="T377" s="28">
        <f>VLOOKUP(--F377,经验表!$A$4:$B$53,2,0)*VLOOKUP(--E377,经验表!$W$8:$X$17,2,0)</f>
        <v>28125</v>
      </c>
      <c r="U377" s="1">
        <f t="shared" si="46"/>
        <v>201000</v>
      </c>
      <c r="V377" s="1">
        <f t="shared" si="47"/>
        <v>201000</v>
      </c>
    </row>
    <row r="378" spans="1:22" x14ac:dyDescent="0.35">
      <c r="A378" s="1">
        <v>92200023</v>
      </c>
      <c r="B378" s="3" t="s">
        <v>11</v>
      </c>
      <c r="C378" s="29">
        <f t="shared" si="43"/>
        <v>1</v>
      </c>
      <c r="D378" s="29" t="str">
        <f t="shared" si="40"/>
        <v>3</v>
      </c>
      <c r="E378" s="42" t="str">
        <f t="shared" si="41"/>
        <v>3</v>
      </c>
      <c r="F378" s="1">
        <v>22</v>
      </c>
      <c r="G378" s="28" t="str">
        <f t="shared" si="42"/>
        <v>322</v>
      </c>
      <c r="H378" s="1">
        <v>3</v>
      </c>
      <c r="I378" s="1">
        <v>1222</v>
      </c>
      <c r="L378" s="1">
        <v>32102</v>
      </c>
      <c r="M378" s="1">
        <v>233421</v>
      </c>
      <c r="N378" s="2">
        <f>INT(VLOOKUP(--D378,'属性表（单）'!$H$7:$I$11,2,0)*VLOOKUP(F378,'属性表（单）'!$B$4:$D$53,3,0))</f>
        <v>12150</v>
      </c>
      <c r="O378" s="34">
        <f t="shared" si="44"/>
        <v>1215</v>
      </c>
      <c r="P378" s="1">
        <f>IF(H378=26,VLOOKUP(G378,'属性表（单核）'!$H$2:$I$251,2,0),IF(H378=59,VLOOKUP(G378,'属性表（单核）'!$C$2:$D$251,2,0),INT(N378/VLOOKUP(H378,'属性表（单）'!$N$4:$O$24,2,0))))</f>
        <v>1215</v>
      </c>
      <c r="S378" s="1">
        <f t="shared" si="45"/>
        <v>31575</v>
      </c>
      <c r="T378" s="28">
        <f>VLOOKUP(--F378,经验表!$A$4:$B$53,2,0)*VLOOKUP(--E378,经验表!$W$8:$X$17,2,0)</f>
        <v>31575</v>
      </c>
      <c r="U378" s="1">
        <f t="shared" si="46"/>
        <v>229125</v>
      </c>
      <c r="V378" s="1">
        <f t="shared" si="47"/>
        <v>229125</v>
      </c>
    </row>
    <row r="379" spans="1:22" x14ac:dyDescent="0.35">
      <c r="A379" s="1">
        <v>92300023</v>
      </c>
      <c r="B379" s="3" t="s">
        <v>11</v>
      </c>
      <c r="C379" s="29">
        <f t="shared" si="43"/>
        <v>1</v>
      </c>
      <c r="D379" s="29" t="str">
        <f t="shared" si="40"/>
        <v>3</v>
      </c>
      <c r="E379" s="42" t="str">
        <f t="shared" si="41"/>
        <v>3</v>
      </c>
      <c r="F379" s="1">
        <v>23</v>
      </c>
      <c r="G379" s="28" t="str">
        <f t="shared" si="42"/>
        <v>323</v>
      </c>
      <c r="H379" s="1">
        <v>3</v>
      </c>
      <c r="I379" s="1">
        <v>1266</v>
      </c>
      <c r="L379" s="1">
        <v>35809</v>
      </c>
      <c r="M379" s="1">
        <v>265523</v>
      </c>
      <c r="N379" s="2">
        <f>INT(VLOOKUP(--D379,'属性表（单）'!$H$7:$I$11,2,0)*VLOOKUP(F379,'属性表（单）'!$B$4:$D$53,3,0))</f>
        <v>12825</v>
      </c>
      <c r="O379" s="34">
        <f t="shared" si="44"/>
        <v>1282</v>
      </c>
      <c r="P379" s="1">
        <f>IF(H379=26,VLOOKUP(G379,'属性表（单核）'!$H$2:$I$251,2,0),IF(H379=59,VLOOKUP(G379,'属性表（单核）'!$C$2:$D$251,2,0),INT(N379/VLOOKUP(H379,'属性表（单）'!$N$4:$O$24,2,0))))</f>
        <v>1282</v>
      </c>
      <c r="S379" s="1">
        <f t="shared" si="45"/>
        <v>35025</v>
      </c>
      <c r="T379" s="28">
        <f>VLOOKUP(--F379,经验表!$A$4:$B$53,2,0)*VLOOKUP(--E379,经验表!$W$8:$X$17,2,0)</f>
        <v>35025</v>
      </c>
      <c r="U379" s="1">
        <f t="shared" si="46"/>
        <v>260700</v>
      </c>
      <c r="V379" s="1">
        <f t="shared" si="47"/>
        <v>260700</v>
      </c>
    </row>
    <row r="380" spans="1:22" x14ac:dyDescent="0.35">
      <c r="A380" s="1">
        <v>92400023</v>
      </c>
      <c r="B380" s="3" t="s">
        <v>11</v>
      </c>
      <c r="C380" s="29">
        <f t="shared" si="43"/>
        <v>1</v>
      </c>
      <c r="D380" s="29" t="str">
        <f t="shared" si="40"/>
        <v>3</v>
      </c>
      <c r="E380" s="42" t="str">
        <f t="shared" si="41"/>
        <v>3</v>
      </c>
      <c r="F380" s="1">
        <v>24</v>
      </c>
      <c r="G380" s="28" t="str">
        <f t="shared" si="42"/>
        <v>324</v>
      </c>
      <c r="H380" s="1">
        <v>3</v>
      </c>
      <c r="I380" s="1">
        <v>1310</v>
      </c>
      <c r="L380" s="1">
        <v>39901</v>
      </c>
      <c r="M380" s="1">
        <v>301332</v>
      </c>
      <c r="N380" s="2">
        <f>INT(VLOOKUP(--D380,'属性表（单）'!$H$7:$I$11,2,0)*VLOOKUP(F380,'属性表（单）'!$B$4:$D$53,3,0))</f>
        <v>13500</v>
      </c>
      <c r="O380" s="34">
        <f t="shared" si="44"/>
        <v>1350</v>
      </c>
      <c r="P380" s="1">
        <f>IF(H380=26,VLOOKUP(G380,'属性表（单核）'!$H$2:$I$251,2,0),IF(H380=59,VLOOKUP(G380,'属性表（单核）'!$C$2:$D$251,2,0),INT(N380/VLOOKUP(H380,'属性表（单）'!$N$4:$O$24,2,0))))</f>
        <v>1350</v>
      </c>
      <c r="S380" s="1">
        <f t="shared" si="45"/>
        <v>38475</v>
      </c>
      <c r="T380" s="28">
        <f>VLOOKUP(--F380,经验表!$A$4:$B$53,2,0)*VLOOKUP(--E380,经验表!$W$8:$X$17,2,0)</f>
        <v>38475</v>
      </c>
      <c r="U380" s="1">
        <f t="shared" si="46"/>
        <v>295725</v>
      </c>
      <c r="V380" s="1">
        <f t="shared" si="47"/>
        <v>295725</v>
      </c>
    </row>
    <row r="381" spans="1:22" x14ac:dyDescent="0.35">
      <c r="A381" s="1">
        <v>92500023</v>
      </c>
      <c r="B381" s="3" t="s">
        <v>11</v>
      </c>
      <c r="C381" s="29">
        <f t="shared" si="43"/>
        <v>1</v>
      </c>
      <c r="D381" s="29" t="str">
        <f t="shared" si="40"/>
        <v>3</v>
      </c>
      <c r="E381" s="42" t="str">
        <f t="shared" si="41"/>
        <v>3</v>
      </c>
      <c r="F381" s="1">
        <v>25</v>
      </c>
      <c r="G381" s="28" t="str">
        <f t="shared" si="42"/>
        <v>325</v>
      </c>
      <c r="H381" s="1">
        <v>3</v>
      </c>
      <c r="I381" s="1">
        <v>1355</v>
      </c>
      <c r="L381" s="1">
        <v>44418</v>
      </c>
      <c r="M381" s="1">
        <v>341233</v>
      </c>
      <c r="N381" s="2">
        <f>INT(VLOOKUP(--D381,'属性表（单）'!$H$7:$I$11,2,0)*VLOOKUP(F381,'属性表（单）'!$B$4:$D$53,3,0))</f>
        <v>14175</v>
      </c>
      <c r="O381" s="34">
        <f t="shared" si="44"/>
        <v>1417</v>
      </c>
      <c r="P381" s="1">
        <f>IF(H381=26,VLOOKUP(G381,'属性表（单核）'!$H$2:$I$251,2,0),IF(H381=59,VLOOKUP(G381,'属性表（单核）'!$C$2:$D$251,2,0),INT(N381/VLOOKUP(H381,'属性表（单）'!$N$4:$O$24,2,0))))</f>
        <v>1417</v>
      </c>
      <c r="S381" s="1">
        <f t="shared" si="45"/>
        <v>41925</v>
      </c>
      <c r="T381" s="28">
        <f>VLOOKUP(--F381,经验表!$A$4:$B$53,2,0)*VLOOKUP(--E381,经验表!$W$8:$X$17,2,0)</f>
        <v>41925</v>
      </c>
      <c r="U381" s="1">
        <f t="shared" si="46"/>
        <v>334200</v>
      </c>
      <c r="V381" s="1">
        <f t="shared" si="47"/>
        <v>334200</v>
      </c>
    </row>
    <row r="382" spans="1:22" x14ac:dyDescent="0.35">
      <c r="A382" s="1">
        <v>92600023</v>
      </c>
      <c r="B382" s="3" t="s">
        <v>11</v>
      </c>
      <c r="C382" s="29">
        <f t="shared" si="43"/>
        <v>1</v>
      </c>
      <c r="D382" s="29" t="str">
        <f t="shared" si="40"/>
        <v>3</v>
      </c>
      <c r="E382" s="42" t="str">
        <f t="shared" si="41"/>
        <v>3</v>
      </c>
      <c r="F382" s="1">
        <v>26</v>
      </c>
      <c r="G382" s="28" t="str">
        <f t="shared" si="42"/>
        <v>326</v>
      </c>
      <c r="H382" s="1">
        <v>3</v>
      </c>
      <c r="I382" s="1">
        <v>1402</v>
      </c>
      <c r="L382" s="1">
        <v>49403</v>
      </c>
      <c r="M382" s="1">
        <v>385651</v>
      </c>
      <c r="N382" s="2">
        <f>INT(VLOOKUP(--D382,'属性表（单）'!$H$7:$I$11,2,0)*VLOOKUP(F382,'属性表（单）'!$B$4:$D$53,3,0))</f>
        <v>14850</v>
      </c>
      <c r="O382" s="34">
        <f t="shared" si="44"/>
        <v>1485</v>
      </c>
      <c r="P382" s="1">
        <f>IF(H382=26,VLOOKUP(G382,'属性表（单核）'!$H$2:$I$251,2,0),IF(H382=59,VLOOKUP(G382,'属性表（单核）'!$C$2:$D$251,2,0),INT(N382/VLOOKUP(H382,'属性表（单）'!$N$4:$O$24,2,0))))</f>
        <v>1485</v>
      </c>
      <c r="S382" s="1">
        <f t="shared" si="45"/>
        <v>46425</v>
      </c>
      <c r="T382" s="28">
        <f>VLOOKUP(--F382,经验表!$A$4:$B$53,2,0)*VLOOKUP(--E382,经验表!$W$8:$X$17,2,0)</f>
        <v>46425</v>
      </c>
      <c r="U382" s="1">
        <f t="shared" si="46"/>
        <v>376125</v>
      </c>
      <c r="V382" s="1">
        <f t="shared" si="47"/>
        <v>376125</v>
      </c>
    </row>
    <row r="383" spans="1:22" x14ac:dyDescent="0.35">
      <c r="A383" s="1">
        <v>92700023</v>
      </c>
      <c r="B383" s="3" t="s">
        <v>11</v>
      </c>
      <c r="C383" s="29">
        <f t="shared" si="43"/>
        <v>1</v>
      </c>
      <c r="D383" s="29" t="str">
        <f t="shared" si="40"/>
        <v>3</v>
      </c>
      <c r="E383" s="42" t="str">
        <f t="shared" si="41"/>
        <v>3</v>
      </c>
      <c r="F383" s="1">
        <v>27</v>
      </c>
      <c r="G383" s="28" t="str">
        <f t="shared" si="42"/>
        <v>327</v>
      </c>
      <c r="H383" s="1">
        <v>3</v>
      </c>
      <c r="I383" s="1">
        <v>1449</v>
      </c>
      <c r="L383" s="1">
        <v>54904</v>
      </c>
      <c r="M383" s="1">
        <v>435054</v>
      </c>
      <c r="N383" s="2">
        <f>INT(VLOOKUP(--D383,'属性表（单）'!$H$7:$I$11,2,0)*VLOOKUP(F383,'属性表（单）'!$B$4:$D$53,3,0))</f>
        <v>15637</v>
      </c>
      <c r="O383" s="34">
        <f t="shared" si="44"/>
        <v>1563</v>
      </c>
      <c r="P383" s="1">
        <f>IF(H383=26,VLOOKUP(G383,'属性表（单核）'!$H$2:$I$251,2,0),IF(H383=59,VLOOKUP(G383,'属性表（单核）'!$C$2:$D$251,2,0),INT(N383/VLOOKUP(H383,'属性表（单）'!$N$4:$O$24,2,0))))</f>
        <v>1563</v>
      </c>
      <c r="S383" s="1">
        <f t="shared" si="45"/>
        <v>50925</v>
      </c>
      <c r="T383" s="28">
        <f>VLOOKUP(--F383,经验表!$A$4:$B$53,2,0)*VLOOKUP(--E383,经验表!$W$8:$X$17,2,0)</f>
        <v>50925</v>
      </c>
      <c r="U383" s="1">
        <f t="shared" si="46"/>
        <v>422550</v>
      </c>
      <c r="V383" s="1">
        <f t="shared" si="47"/>
        <v>422550</v>
      </c>
    </row>
    <row r="384" spans="1:22" x14ac:dyDescent="0.35">
      <c r="A384" s="1">
        <v>92800023</v>
      </c>
      <c r="B384" s="3" t="s">
        <v>11</v>
      </c>
      <c r="C384" s="29">
        <f t="shared" si="43"/>
        <v>1</v>
      </c>
      <c r="D384" s="29" t="str">
        <f t="shared" si="40"/>
        <v>3</v>
      </c>
      <c r="E384" s="42" t="str">
        <f t="shared" si="41"/>
        <v>3</v>
      </c>
      <c r="F384" s="1">
        <v>28</v>
      </c>
      <c r="G384" s="28" t="str">
        <f t="shared" si="42"/>
        <v>328</v>
      </c>
      <c r="H384" s="1">
        <v>3</v>
      </c>
      <c r="I384" s="1">
        <v>1497</v>
      </c>
      <c r="L384" s="1">
        <v>60974</v>
      </c>
      <c r="M384" s="1">
        <v>489958</v>
      </c>
      <c r="N384" s="2">
        <f>INT(VLOOKUP(--D384,'属性表（单）'!$H$7:$I$11,2,0)*VLOOKUP(F384,'属性表（单）'!$B$4:$D$53,3,0))</f>
        <v>16425</v>
      </c>
      <c r="O384" s="34">
        <f t="shared" si="44"/>
        <v>1642</v>
      </c>
      <c r="P384" s="1">
        <f>IF(H384=26,VLOOKUP(G384,'属性表（单核）'!$H$2:$I$251,2,0),IF(H384=59,VLOOKUP(G384,'属性表（单核）'!$C$2:$D$251,2,0),INT(N384/VLOOKUP(H384,'属性表（单）'!$N$4:$O$24,2,0))))</f>
        <v>1642</v>
      </c>
      <c r="S384" s="1">
        <f t="shared" si="45"/>
        <v>55425</v>
      </c>
      <c r="T384" s="28">
        <f>VLOOKUP(--F384,经验表!$A$4:$B$53,2,0)*VLOOKUP(--E384,经验表!$W$8:$X$17,2,0)</f>
        <v>55425</v>
      </c>
      <c r="U384" s="1">
        <f t="shared" si="46"/>
        <v>473475</v>
      </c>
      <c r="V384" s="1">
        <f t="shared" si="47"/>
        <v>473475</v>
      </c>
    </row>
    <row r="385" spans="1:22" x14ac:dyDescent="0.35">
      <c r="A385" s="1">
        <v>92900023</v>
      </c>
      <c r="B385" s="3" t="s">
        <v>11</v>
      </c>
      <c r="C385" s="29">
        <f t="shared" si="43"/>
        <v>1</v>
      </c>
      <c r="D385" s="29" t="str">
        <f t="shared" si="40"/>
        <v>3</v>
      </c>
      <c r="E385" s="42" t="str">
        <f t="shared" si="41"/>
        <v>3</v>
      </c>
      <c r="F385" s="1">
        <v>29</v>
      </c>
      <c r="G385" s="28" t="str">
        <f t="shared" si="42"/>
        <v>329</v>
      </c>
      <c r="H385" s="1">
        <v>3</v>
      </c>
      <c r="I385" s="1">
        <v>1546</v>
      </c>
      <c r="L385" s="1">
        <v>67670</v>
      </c>
      <c r="M385" s="1">
        <v>550932</v>
      </c>
      <c r="N385" s="2">
        <f>INT(VLOOKUP(--D385,'属性表（单）'!$H$7:$I$11,2,0)*VLOOKUP(F385,'属性表（单）'!$B$4:$D$53,3,0))</f>
        <v>17212</v>
      </c>
      <c r="O385" s="34">
        <f t="shared" si="44"/>
        <v>1721</v>
      </c>
      <c r="P385" s="1">
        <f>IF(H385=26,VLOOKUP(G385,'属性表（单核）'!$H$2:$I$251,2,0),IF(H385=59,VLOOKUP(G385,'属性表（单核）'!$C$2:$D$251,2,0),INT(N385/VLOOKUP(H385,'属性表（单）'!$N$4:$O$24,2,0))))</f>
        <v>1721</v>
      </c>
      <c r="S385" s="1">
        <f t="shared" si="45"/>
        <v>59925</v>
      </c>
      <c r="T385" s="28">
        <f>VLOOKUP(--F385,经验表!$A$4:$B$53,2,0)*VLOOKUP(--E385,经验表!$W$8:$X$17,2,0)</f>
        <v>59925</v>
      </c>
      <c r="U385" s="1">
        <f t="shared" si="46"/>
        <v>528900</v>
      </c>
      <c r="V385" s="1">
        <f t="shared" si="47"/>
        <v>528900</v>
      </c>
    </row>
    <row r="386" spans="1:22" x14ac:dyDescent="0.35">
      <c r="A386" s="1">
        <v>93000023</v>
      </c>
      <c r="B386" s="3" t="s">
        <v>11</v>
      </c>
      <c r="C386" s="29">
        <f t="shared" si="43"/>
        <v>1</v>
      </c>
      <c r="D386" s="29" t="str">
        <f t="shared" si="40"/>
        <v>3</v>
      </c>
      <c r="E386" s="42" t="str">
        <f t="shared" si="41"/>
        <v>3</v>
      </c>
      <c r="F386" s="1">
        <v>30</v>
      </c>
      <c r="G386" s="28" t="str">
        <f t="shared" si="42"/>
        <v>330</v>
      </c>
      <c r="H386" s="1">
        <v>3</v>
      </c>
      <c r="I386" s="1">
        <v>1596</v>
      </c>
      <c r="L386" s="1">
        <v>75056</v>
      </c>
      <c r="M386" s="1">
        <v>618602</v>
      </c>
      <c r="N386" s="2">
        <f>INT(VLOOKUP(--D386,'属性表（单）'!$H$7:$I$11,2,0)*VLOOKUP(F386,'属性表（单）'!$B$4:$D$53,3,0))</f>
        <v>18000</v>
      </c>
      <c r="O386" s="34">
        <f t="shared" si="44"/>
        <v>1800</v>
      </c>
      <c r="P386" s="1">
        <f>IF(H386=26,VLOOKUP(G386,'属性表（单核）'!$H$2:$I$251,2,0),IF(H386=59,VLOOKUP(G386,'属性表（单核）'!$C$2:$D$251,2,0),INT(N386/VLOOKUP(H386,'属性表（单）'!$N$4:$O$24,2,0))))</f>
        <v>1800</v>
      </c>
      <c r="S386" s="1">
        <f t="shared" si="45"/>
        <v>65625</v>
      </c>
      <c r="T386" s="28">
        <f>VLOOKUP(--F386,经验表!$A$4:$B$53,2,0)*VLOOKUP(--E386,经验表!$W$8:$X$17,2,0)</f>
        <v>65625</v>
      </c>
      <c r="U386" s="1">
        <f t="shared" si="46"/>
        <v>588825</v>
      </c>
      <c r="V386" s="1">
        <f t="shared" si="47"/>
        <v>588825</v>
      </c>
    </row>
    <row r="387" spans="1:22" x14ac:dyDescent="0.35">
      <c r="A387" s="1">
        <v>93100023</v>
      </c>
      <c r="B387" s="3" t="s">
        <v>11</v>
      </c>
      <c r="C387" s="29">
        <f t="shared" si="43"/>
        <v>1</v>
      </c>
      <c r="D387" s="29" t="str">
        <f t="shared" ref="D387:D450" si="48">RIGHT(A387,1)</f>
        <v>3</v>
      </c>
      <c r="E387" s="42" t="str">
        <f t="shared" ref="E387:E450" si="49">IF(C387=1,RIGHT(A387,1),C387&amp;RIGHT(A387,1))</f>
        <v>3</v>
      </c>
      <c r="F387" s="1">
        <v>31</v>
      </c>
      <c r="G387" s="28" t="str">
        <f t="shared" ref="G387:G450" si="50">D387&amp;F387</f>
        <v>331</v>
      </c>
      <c r="H387" s="1">
        <v>3</v>
      </c>
      <c r="I387" s="1">
        <v>1648</v>
      </c>
      <c r="L387" s="1">
        <v>83203</v>
      </c>
      <c r="M387" s="1">
        <v>693658</v>
      </c>
      <c r="N387" s="2">
        <f>INT(VLOOKUP(--D387,'属性表（单）'!$H$7:$I$11,2,0)*VLOOKUP(F387,'属性表（单）'!$B$4:$D$53,3,0))</f>
        <v>18787</v>
      </c>
      <c r="O387" s="34">
        <f t="shared" si="44"/>
        <v>1878</v>
      </c>
      <c r="P387" s="1">
        <f>IF(H387=26,VLOOKUP(G387,'属性表（单核）'!$H$2:$I$251,2,0),IF(H387=59,VLOOKUP(G387,'属性表（单核）'!$C$2:$D$251,2,0),INT(N387/VLOOKUP(H387,'属性表（单）'!$N$4:$O$24,2,0))))</f>
        <v>1878</v>
      </c>
      <c r="S387" s="1">
        <f t="shared" si="45"/>
        <v>71325</v>
      </c>
      <c r="T387" s="28">
        <f>VLOOKUP(--F387,经验表!$A$4:$B$53,2,0)*VLOOKUP(--E387,经验表!$W$8:$X$17,2,0)</f>
        <v>71325</v>
      </c>
      <c r="U387" s="1">
        <f t="shared" si="46"/>
        <v>654450</v>
      </c>
      <c r="V387" s="1">
        <f t="shared" si="47"/>
        <v>654450</v>
      </c>
    </row>
    <row r="388" spans="1:22" x14ac:dyDescent="0.35">
      <c r="A388" s="1">
        <v>93200023</v>
      </c>
      <c r="B388" s="3" t="s">
        <v>11</v>
      </c>
      <c r="C388" s="29">
        <f t="shared" ref="C388:C451" si="51">C387</f>
        <v>1</v>
      </c>
      <c r="D388" s="29" t="str">
        <f t="shared" si="48"/>
        <v>3</v>
      </c>
      <c r="E388" s="42" t="str">
        <f t="shared" si="49"/>
        <v>3</v>
      </c>
      <c r="F388" s="1">
        <v>32</v>
      </c>
      <c r="G388" s="28" t="str">
        <f t="shared" si="50"/>
        <v>332</v>
      </c>
      <c r="H388" s="1">
        <v>3</v>
      </c>
      <c r="I388" s="1">
        <v>1700</v>
      </c>
      <c r="L388" s="1">
        <v>92189</v>
      </c>
      <c r="M388" s="1">
        <v>776861</v>
      </c>
      <c r="N388" s="2">
        <f>INT(VLOOKUP(--D388,'属性表（单）'!$H$7:$I$11,2,0)*VLOOKUP(F388,'属性表（单）'!$B$4:$D$53,3,0))</f>
        <v>19687</v>
      </c>
      <c r="O388" s="34">
        <f t="shared" si="44"/>
        <v>1968</v>
      </c>
      <c r="P388" s="1">
        <f>IF(H388=26,VLOOKUP(G388,'属性表（单核）'!$H$2:$I$251,2,0),IF(H388=59,VLOOKUP(G388,'属性表（单核）'!$C$2:$D$251,2,0),INT(N388/VLOOKUP(H388,'属性表（单）'!$N$4:$O$24,2,0))))</f>
        <v>1968</v>
      </c>
      <c r="S388" s="1">
        <f t="shared" si="45"/>
        <v>77025</v>
      </c>
      <c r="T388" s="28">
        <f>VLOOKUP(--F388,经验表!$A$4:$B$53,2,0)*VLOOKUP(--E388,经验表!$W$8:$X$17,2,0)</f>
        <v>77025</v>
      </c>
      <c r="U388" s="1">
        <f t="shared" si="46"/>
        <v>725775</v>
      </c>
      <c r="V388" s="1">
        <f t="shared" si="47"/>
        <v>725775</v>
      </c>
    </row>
    <row r="389" spans="1:22" x14ac:dyDescent="0.35">
      <c r="A389" s="1">
        <v>93300023</v>
      </c>
      <c r="B389" s="3" t="s">
        <v>11</v>
      </c>
      <c r="C389" s="29">
        <f t="shared" si="51"/>
        <v>1</v>
      </c>
      <c r="D389" s="29" t="str">
        <f t="shared" si="48"/>
        <v>3</v>
      </c>
      <c r="E389" s="42" t="str">
        <f t="shared" si="49"/>
        <v>3</v>
      </c>
      <c r="F389" s="1">
        <v>33</v>
      </c>
      <c r="G389" s="28" t="str">
        <f t="shared" si="50"/>
        <v>333</v>
      </c>
      <c r="H389" s="1">
        <v>3</v>
      </c>
      <c r="I389" s="1">
        <v>1753</v>
      </c>
      <c r="L389" s="1">
        <v>102097</v>
      </c>
      <c r="M389" s="1">
        <v>869050</v>
      </c>
      <c r="N389" s="2">
        <f>INT(VLOOKUP(--D389,'属性表（单）'!$H$7:$I$11,2,0)*VLOOKUP(F389,'属性表（单）'!$B$4:$D$53,3,0))</f>
        <v>20587</v>
      </c>
      <c r="O389" s="34">
        <f t="shared" si="44"/>
        <v>2058</v>
      </c>
      <c r="P389" s="1">
        <f>IF(H389=26,VLOOKUP(G389,'属性表（单核）'!$H$2:$I$251,2,0),IF(H389=59,VLOOKUP(G389,'属性表（单核）'!$C$2:$D$251,2,0),INT(N389/VLOOKUP(H389,'属性表（单）'!$N$4:$O$24,2,0))))</f>
        <v>2058</v>
      </c>
      <c r="S389" s="1">
        <f t="shared" si="45"/>
        <v>82725</v>
      </c>
      <c r="T389" s="28">
        <f>VLOOKUP(--F389,经验表!$A$4:$B$53,2,0)*VLOOKUP(--E389,经验表!$W$8:$X$17,2,0)</f>
        <v>82725</v>
      </c>
      <c r="U389" s="1">
        <f t="shared" si="46"/>
        <v>802800</v>
      </c>
      <c r="V389" s="1">
        <f t="shared" si="47"/>
        <v>802800</v>
      </c>
    </row>
    <row r="390" spans="1:22" x14ac:dyDescent="0.35">
      <c r="A390" s="1">
        <v>93400023</v>
      </c>
      <c r="B390" s="3" t="s">
        <v>11</v>
      </c>
      <c r="C390" s="29">
        <f t="shared" si="51"/>
        <v>1</v>
      </c>
      <c r="D390" s="29" t="str">
        <f t="shared" si="48"/>
        <v>3</v>
      </c>
      <c r="E390" s="42" t="str">
        <f t="shared" si="49"/>
        <v>3</v>
      </c>
      <c r="F390" s="1">
        <v>34</v>
      </c>
      <c r="G390" s="28" t="str">
        <f t="shared" si="50"/>
        <v>334</v>
      </c>
      <c r="H390" s="1">
        <v>3</v>
      </c>
      <c r="I390" s="1">
        <v>1807</v>
      </c>
      <c r="L390" s="1">
        <v>113024</v>
      </c>
      <c r="M390" s="1">
        <v>971147</v>
      </c>
      <c r="N390" s="2">
        <f>INT(VLOOKUP(--D390,'属性表（单）'!$H$7:$I$11,2,0)*VLOOKUP(F390,'属性表（单）'!$B$4:$D$53,3,0))</f>
        <v>21487</v>
      </c>
      <c r="O390" s="34">
        <f t="shared" si="44"/>
        <v>2148</v>
      </c>
      <c r="P390" s="1">
        <f>IF(H390=26,VLOOKUP(G390,'属性表（单核）'!$H$2:$I$251,2,0),IF(H390=59,VLOOKUP(G390,'属性表（单核）'!$C$2:$D$251,2,0),INT(N390/VLOOKUP(H390,'属性表（单）'!$N$4:$O$24,2,0))))</f>
        <v>2148</v>
      </c>
      <c r="S390" s="1">
        <f t="shared" si="45"/>
        <v>89775</v>
      </c>
      <c r="T390" s="28">
        <f>VLOOKUP(--F390,经验表!$A$4:$B$53,2,0)*VLOOKUP(--E390,经验表!$W$8:$X$17,2,0)</f>
        <v>89775</v>
      </c>
      <c r="U390" s="1">
        <f t="shared" si="46"/>
        <v>885525</v>
      </c>
      <c r="V390" s="1">
        <f t="shared" si="47"/>
        <v>885525</v>
      </c>
    </row>
    <row r="391" spans="1:22" x14ac:dyDescent="0.35">
      <c r="A391" s="1">
        <v>93500023</v>
      </c>
      <c r="B391" s="3" t="s">
        <v>11</v>
      </c>
      <c r="C391" s="29">
        <f t="shared" si="51"/>
        <v>1</v>
      </c>
      <c r="D391" s="29" t="str">
        <f t="shared" si="48"/>
        <v>3</v>
      </c>
      <c r="E391" s="42" t="str">
        <f t="shared" si="49"/>
        <v>3</v>
      </c>
      <c r="F391" s="1">
        <v>35</v>
      </c>
      <c r="G391" s="28" t="str">
        <f t="shared" si="50"/>
        <v>335</v>
      </c>
      <c r="H391" s="1">
        <v>3</v>
      </c>
      <c r="I391" s="1">
        <v>1862</v>
      </c>
      <c r="L391" s="1">
        <v>125071</v>
      </c>
      <c r="M391" s="1">
        <v>1084171</v>
      </c>
      <c r="N391" s="2">
        <f>INT(VLOOKUP(--D391,'属性表（单）'!$H$7:$I$11,2,0)*VLOOKUP(F391,'属性表（单）'!$B$4:$D$53,3,0))</f>
        <v>22387</v>
      </c>
      <c r="O391" s="34">
        <f t="shared" ref="O391:O454" si="52">INT(IF(C391=1,P391,P391*$X$14))</f>
        <v>2238</v>
      </c>
      <c r="P391" s="1">
        <f>IF(H391=26,VLOOKUP(G391,'属性表（单核）'!$H$2:$I$251,2,0),IF(H391=59,VLOOKUP(G391,'属性表（单核）'!$C$2:$D$251,2,0),INT(N391/VLOOKUP(H391,'属性表（单）'!$N$4:$O$24,2,0))))</f>
        <v>2238</v>
      </c>
      <c r="S391" s="1">
        <f t="shared" si="45"/>
        <v>96825</v>
      </c>
      <c r="T391" s="28">
        <f>VLOOKUP(--F391,经验表!$A$4:$B$53,2,0)*VLOOKUP(--E391,经验表!$W$8:$X$17,2,0)</f>
        <v>96825</v>
      </c>
      <c r="U391" s="1">
        <f t="shared" si="46"/>
        <v>975300</v>
      </c>
      <c r="V391" s="1">
        <f t="shared" si="47"/>
        <v>975300</v>
      </c>
    </row>
    <row r="392" spans="1:22" x14ac:dyDescent="0.35">
      <c r="A392" s="1">
        <v>93600023</v>
      </c>
      <c r="B392" s="3" t="s">
        <v>11</v>
      </c>
      <c r="C392" s="29">
        <f t="shared" si="51"/>
        <v>1</v>
      </c>
      <c r="D392" s="29" t="str">
        <f t="shared" si="48"/>
        <v>3</v>
      </c>
      <c r="E392" s="42" t="str">
        <f t="shared" si="49"/>
        <v>3</v>
      </c>
      <c r="F392" s="1">
        <v>36</v>
      </c>
      <c r="G392" s="28" t="str">
        <f t="shared" si="50"/>
        <v>336</v>
      </c>
      <c r="H392" s="1">
        <v>3</v>
      </c>
      <c r="I392" s="1">
        <v>1919</v>
      </c>
      <c r="L392" s="1">
        <v>138354</v>
      </c>
      <c r="M392" s="1">
        <v>1209242</v>
      </c>
      <c r="N392" s="2">
        <f>INT(VLOOKUP(--D392,'属性表（单）'!$H$7:$I$11,2,0)*VLOOKUP(F392,'属性表（单）'!$B$4:$D$53,3,0))</f>
        <v>23287</v>
      </c>
      <c r="O392" s="34">
        <f t="shared" si="52"/>
        <v>2328</v>
      </c>
      <c r="P392" s="1">
        <f>IF(H392=26,VLOOKUP(G392,'属性表（单核）'!$H$2:$I$251,2,0),IF(H392=59,VLOOKUP(G392,'属性表（单核）'!$C$2:$D$251,2,0),INT(N392/VLOOKUP(H392,'属性表（单）'!$N$4:$O$24,2,0))))</f>
        <v>2328</v>
      </c>
      <c r="S392" s="1">
        <f t="shared" ref="S392:S455" si="53">INT(T392)</f>
        <v>103875</v>
      </c>
      <c r="T392" s="28">
        <f>VLOOKUP(--F392,经验表!$A$4:$B$53,2,0)*VLOOKUP(--E392,经验表!$W$8:$X$17,2,0)</f>
        <v>103875</v>
      </c>
      <c r="U392" s="1">
        <f t="shared" ref="U392:U455" si="54">INT(IF(C392=1,IF(F392=1,VLOOKUP(--D392,$X$8:$Y$12,2,0),V392),IF(F392=1,VLOOKUP(--D392,$X$17:$Y$21,2,0),V392)))</f>
        <v>1072125</v>
      </c>
      <c r="V392" s="1">
        <f t="shared" si="47"/>
        <v>1072125</v>
      </c>
    </row>
    <row r="393" spans="1:22" x14ac:dyDescent="0.35">
      <c r="A393" s="1">
        <v>93700023</v>
      </c>
      <c r="B393" s="3" t="s">
        <v>11</v>
      </c>
      <c r="C393" s="29">
        <f t="shared" si="51"/>
        <v>1</v>
      </c>
      <c r="D393" s="29" t="str">
        <f t="shared" si="48"/>
        <v>3</v>
      </c>
      <c r="E393" s="42" t="str">
        <f t="shared" si="49"/>
        <v>3</v>
      </c>
      <c r="F393" s="1">
        <v>37</v>
      </c>
      <c r="G393" s="28" t="str">
        <f t="shared" si="50"/>
        <v>337</v>
      </c>
      <c r="H393" s="1">
        <v>3</v>
      </c>
      <c r="I393" s="1">
        <v>1976</v>
      </c>
      <c r="L393" s="1">
        <v>152998</v>
      </c>
      <c r="M393" s="1">
        <v>1347596</v>
      </c>
      <c r="N393" s="2">
        <f>INT(VLOOKUP(--D393,'属性表（单）'!$H$7:$I$11,2,0)*VLOOKUP(F393,'属性表（单）'!$B$4:$D$53,3,0))</f>
        <v>24300</v>
      </c>
      <c r="O393" s="34">
        <f t="shared" si="52"/>
        <v>2430</v>
      </c>
      <c r="P393" s="1">
        <f>IF(H393=26,VLOOKUP(G393,'属性表（单核）'!$H$2:$I$251,2,0),IF(H393=59,VLOOKUP(G393,'属性表（单核）'!$C$2:$D$251,2,0),INT(N393/VLOOKUP(H393,'属性表（单）'!$N$4:$O$24,2,0))))</f>
        <v>2430</v>
      </c>
      <c r="S393" s="1">
        <f t="shared" si="53"/>
        <v>110925</v>
      </c>
      <c r="T393" s="28">
        <f>VLOOKUP(--F393,经验表!$A$4:$B$53,2,0)*VLOOKUP(--E393,经验表!$W$8:$X$17,2,0)</f>
        <v>110925</v>
      </c>
      <c r="U393" s="1">
        <f t="shared" si="54"/>
        <v>1176000</v>
      </c>
      <c r="V393" s="1">
        <f t="shared" ref="V393:V456" si="55">S392+U392</f>
        <v>1176000</v>
      </c>
    </row>
    <row r="394" spans="1:22" x14ac:dyDescent="0.35">
      <c r="A394" s="1">
        <v>93800023</v>
      </c>
      <c r="B394" s="3" t="s">
        <v>11</v>
      </c>
      <c r="C394" s="29">
        <f t="shared" si="51"/>
        <v>1</v>
      </c>
      <c r="D394" s="29" t="str">
        <f t="shared" si="48"/>
        <v>3</v>
      </c>
      <c r="E394" s="42" t="str">
        <f t="shared" si="49"/>
        <v>3</v>
      </c>
      <c r="F394" s="1">
        <v>38</v>
      </c>
      <c r="G394" s="28" t="str">
        <f t="shared" si="50"/>
        <v>338</v>
      </c>
      <c r="H394" s="1">
        <v>3</v>
      </c>
      <c r="I394" s="1">
        <v>2035</v>
      </c>
      <c r="L394" s="1">
        <v>169142</v>
      </c>
      <c r="M394" s="1">
        <v>1500594</v>
      </c>
      <c r="N394" s="2">
        <f>INT(VLOOKUP(--D394,'属性表（单）'!$H$7:$I$11,2,0)*VLOOKUP(F394,'属性表（单）'!$B$4:$D$53,3,0))</f>
        <v>25312</v>
      </c>
      <c r="O394" s="34">
        <f t="shared" si="52"/>
        <v>2531</v>
      </c>
      <c r="P394" s="1">
        <f>IF(H394=26,VLOOKUP(G394,'属性表（单核）'!$H$2:$I$251,2,0),IF(H394=59,VLOOKUP(G394,'属性表（单核）'!$C$2:$D$251,2,0),INT(N394/VLOOKUP(H394,'属性表（单）'!$N$4:$O$24,2,0))))</f>
        <v>2531</v>
      </c>
      <c r="S394" s="1">
        <f t="shared" si="53"/>
        <v>119475</v>
      </c>
      <c r="T394" s="28">
        <f>VLOOKUP(--F394,经验表!$A$4:$B$53,2,0)*VLOOKUP(--E394,经验表!$W$8:$X$17,2,0)</f>
        <v>119475</v>
      </c>
      <c r="U394" s="1">
        <f t="shared" si="54"/>
        <v>1286925</v>
      </c>
      <c r="V394" s="1">
        <f t="shared" si="55"/>
        <v>1286925</v>
      </c>
    </row>
    <row r="395" spans="1:22" x14ac:dyDescent="0.35">
      <c r="A395" s="1">
        <v>93900023</v>
      </c>
      <c r="B395" s="3" t="s">
        <v>11</v>
      </c>
      <c r="C395" s="29">
        <f t="shared" si="51"/>
        <v>1</v>
      </c>
      <c r="D395" s="29" t="str">
        <f t="shared" si="48"/>
        <v>3</v>
      </c>
      <c r="E395" s="42" t="str">
        <f t="shared" si="49"/>
        <v>3</v>
      </c>
      <c r="F395" s="1">
        <v>39</v>
      </c>
      <c r="G395" s="28" t="str">
        <f t="shared" si="50"/>
        <v>339</v>
      </c>
      <c r="H395" s="1">
        <v>3</v>
      </c>
      <c r="I395" s="1">
        <v>2095</v>
      </c>
      <c r="L395" s="1">
        <v>186938</v>
      </c>
      <c r="M395" s="1">
        <v>1669736</v>
      </c>
      <c r="N395" s="2">
        <f>INT(VLOOKUP(--D395,'属性表（单）'!$H$7:$I$11,2,0)*VLOOKUP(F395,'属性表（单）'!$B$4:$D$53,3,0))</f>
        <v>26325</v>
      </c>
      <c r="O395" s="34">
        <f t="shared" si="52"/>
        <v>2632</v>
      </c>
      <c r="P395" s="1">
        <f>IF(H395=26,VLOOKUP(G395,'属性表（单核）'!$H$2:$I$251,2,0),IF(H395=59,VLOOKUP(G395,'属性表（单核）'!$C$2:$D$251,2,0),INT(N395/VLOOKUP(H395,'属性表（单）'!$N$4:$O$24,2,0))))</f>
        <v>2632</v>
      </c>
      <c r="S395" s="1">
        <f t="shared" si="53"/>
        <v>128025</v>
      </c>
      <c r="T395" s="28">
        <f>VLOOKUP(--F395,经验表!$A$4:$B$53,2,0)*VLOOKUP(--E395,经验表!$W$8:$X$17,2,0)</f>
        <v>128025</v>
      </c>
      <c r="U395" s="1">
        <f t="shared" si="54"/>
        <v>1406400</v>
      </c>
      <c r="V395" s="1">
        <f t="shared" si="55"/>
        <v>1406400</v>
      </c>
    </row>
    <row r="396" spans="1:22" x14ac:dyDescent="0.35">
      <c r="A396" s="1">
        <v>94000023</v>
      </c>
      <c r="B396" s="3" t="s">
        <v>11</v>
      </c>
      <c r="C396" s="29">
        <f t="shared" si="51"/>
        <v>1</v>
      </c>
      <c r="D396" s="29" t="str">
        <f t="shared" si="48"/>
        <v>3</v>
      </c>
      <c r="E396" s="42" t="str">
        <f t="shared" si="49"/>
        <v>3</v>
      </c>
      <c r="F396" s="1">
        <v>40</v>
      </c>
      <c r="G396" s="28" t="str">
        <f t="shared" si="50"/>
        <v>340</v>
      </c>
      <c r="H396" s="1">
        <v>3</v>
      </c>
      <c r="I396" s="1">
        <v>2156</v>
      </c>
      <c r="L396" s="1">
        <v>206554</v>
      </c>
      <c r="M396" s="1">
        <v>1856674</v>
      </c>
      <c r="N396" s="2">
        <f>INT(VLOOKUP(--D396,'属性表（单）'!$H$7:$I$11,2,0)*VLOOKUP(F396,'属性表（单）'!$B$4:$D$53,3,0))</f>
        <v>27337</v>
      </c>
      <c r="O396" s="34">
        <f t="shared" si="52"/>
        <v>2733</v>
      </c>
      <c r="P396" s="1">
        <f>IF(H396=26,VLOOKUP(G396,'属性表（单核）'!$H$2:$I$251,2,0),IF(H396=59,VLOOKUP(G396,'属性表（单核）'!$C$2:$D$251,2,0),INT(N396/VLOOKUP(H396,'属性表（单）'!$N$4:$O$24,2,0))))</f>
        <v>2733</v>
      </c>
      <c r="S396" s="1">
        <f t="shared" si="53"/>
        <v>136575</v>
      </c>
      <c r="T396" s="28">
        <f>VLOOKUP(--F396,经验表!$A$4:$B$53,2,0)*VLOOKUP(--E396,经验表!$W$8:$X$17,2,0)</f>
        <v>136575</v>
      </c>
      <c r="U396" s="1">
        <f t="shared" si="54"/>
        <v>1534425</v>
      </c>
      <c r="V396" s="1">
        <f t="shared" si="55"/>
        <v>1534425</v>
      </c>
    </row>
    <row r="397" spans="1:22" x14ac:dyDescent="0.35">
      <c r="A397" s="1">
        <v>94100023</v>
      </c>
      <c r="B397" s="3" t="s">
        <v>11</v>
      </c>
      <c r="C397" s="29">
        <f t="shared" si="51"/>
        <v>1</v>
      </c>
      <c r="D397" s="29" t="str">
        <f t="shared" si="48"/>
        <v>3</v>
      </c>
      <c r="E397" s="42" t="str">
        <f t="shared" si="49"/>
        <v>3</v>
      </c>
      <c r="F397" s="1">
        <v>41</v>
      </c>
      <c r="G397" s="28" t="str">
        <f t="shared" si="50"/>
        <v>341</v>
      </c>
      <c r="H397" s="1">
        <v>3</v>
      </c>
      <c r="I397" s="1">
        <v>2218</v>
      </c>
      <c r="L397" s="1">
        <v>228175</v>
      </c>
      <c r="M397" s="1">
        <v>2063228</v>
      </c>
      <c r="N397" s="2">
        <f>INT(VLOOKUP(--D397,'属性表（单）'!$H$7:$I$11,2,0)*VLOOKUP(F397,'属性表（单）'!$B$4:$D$53,3,0))</f>
        <v>28350</v>
      </c>
      <c r="O397" s="34">
        <f t="shared" si="52"/>
        <v>2835</v>
      </c>
      <c r="P397" s="1">
        <f>IF(H397=26,VLOOKUP(G397,'属性表（单核）'!$H$2:$I$251,2,0),IF(H397=59,VLOOKUP(G397,'属性表（单核）'!$C$2:$D$251,2,0),INT(N397/VLOOKUP(H397,'属性表（单）'!$N$4:$O$24,2,0))))</f>
        <v>2835</v>
      </c>
      <c r="S397" s="1">
        <f t="shared" si="53"/>
        <v>145125</v>
      </c>
      <c r="T397" s="28">
        <f>VLOOKUP(--F397,经验表!$A$4:$B$53,2,0)*VLOOKUP(--E397,经验表!$W$8:$X$17,2,0)</f>
        <v>145125</v>
      </c>
      <c r="U397" s="1">
        <f t="shared" si="54"/>
        <v>1671000</v>
      </c>
      <c r="V397" s="1">
        <f t="shared" si="55"/>
        <v>1671000</v>
      </c>
    </row>
    <row r="398" spans="1:22" x14ac:dyDescent="0.35">
      <c r="A398" s="1">
        <v>94200023</v>
      </c>
      <c r="B398" s="3" t="s">
        <v>11</v>
      </c>
      <c r="C398" s="29">
        <f t="shared" si="51"/>
        <v>1</v>
      </c>
      <c r="D398" s="29" t="str">
        <f t="shared" si="48"/>
        <v>3</v>
      </c>
      <c r="E398" s="42" t="str">
        <f t="shared" si="49"/>
        <v>3</v>
      </c>
      <c r="F398" s="1">
        <v>42</v>
      </c>
      <c r="G398" s="28" t="str">
        <f t="shared" si="50"/>
        <v>342</v>
      </c>
      <c r="H398" s="1">
        <v>3</v>
      </c>
      <c r="I398" s="1">
        <v>2282</v>
      </c>
      <c r="L398" s="1">
        <v>252006</v>
      </c>
      <c r="M398" s="1">
        <v>2291403</v>
      </c>
      <c r="N398" s="2">
        <f>INT(VLOOKUP(--D398,'属性表（单）'!$H$7:$I$11,2,0)*VLOOKUP(F398,'属性表（单）'!$B$4:$D$53,3,0))</f>
        <v>29475</v>
      </c>
      <c r="O398" s="34">
        <f t="shared" si="52"/>
        <v>2947</v>
      </c>
      <c r="P398" s="1">
        <f>IF(H398=26,VLOOKUP(G398,'属性表（单核）'!$H$2:$I$251,2,0),IF(H398=59,VLOOKUP(G398,'属性表（单核）'!$C$2:$D$251,2,0),INT(N398/VLOOKUP(H398,'属性表（单）'!$N$4:$O$24,2,0))))</f>
        <v>2947</v>
      </c>
      <c r="S398" s="1">
        <f t="shared" si="53"/>
        <v>155325</v>
      </c>
      <c r="T398" s="28">
        <f>VLOOKUP(--F398,经验表!$A$4:$B$53,2,0)*VLOOKUP(--E398,经验表!$W$8:$X$17,2,0)</f>
        <v>155325</v>
      </c>
      <c r="U398" s="1">
        <f t="shared" si="54"/>
        <v>1816125</v>
      </c>
      <c r="V398" s="1">
        <f t="shared" si="55"/>
        <v>1816125</v>
      </c>
    </row>
    <row r="399" spans="1:22" x14ac:dyDescent="0.35">
      <c r="A399" s="1">
        <v>94300023</v>
      </c>
      <c r="B399" s="3" t="s">
        <v>11</v>
      </c>
      <c r="C399" s="29">
        <f t="shared" si="51"/>
        <v>1</v>
      </c>
      <c r="D399" s="29" t="str">
        <f t="shared" si="48"/>
        <v>3</v>
      </c>
      <c r="E399" s="42" t="str">
        <f t="shared" si="49"/>
        <v>3</v>
      </c>
      <c r="F399" s="1">
        <v>43</v>
      </c>
      <c r="G399" s="28" t="str">
        <f t="shared" si="50"/>
        <v>343</v>
      </c>
      <c r="H399" s="1">
        <v>3</v>
      </c>
      <c r="I399" s="1">
        <v>2347</v>
      </c>
      <c r="L399" s="1">
        <v>278271</v>
      </c>
      <c r="M399" s="1">
        <v>2543409</v>
      </c>
      <c r="N399" s="2">
        <f>INT(VLOOKUP(--D399,'属性表（单）'!$H$7:$I$11,2,0)*VLOOKUP(F399,'属性表（单）'!$B$4:$D$53,3,0))</f>
        <v>30600</v>
      </c>
      <c r="O399" s="34">
        <f t="shared" si="52"/>
        <v>3060</v>
      </c>
      <c r="P399" s="1">
        <f>IF(H399=26,VLOOKUP(G399,'属性表（单核）'!$H$2:$I$251,2,0),IF(H399=59,VLOOKUP(G399,'属性表（单核）'!$C$2:$D$251,2,0),INT(N399/VLOOKUP(H399,'属性表（单）'!$N$4:$O$24,2,0))))</f>
        <v>3060</v>
      </c>
      <c r="S399" s="1">
        <f t="shared" si="53"/>
        <v>165525</v>
      </c>
      <c r="T399" s="28">
        <f>VLOOKUP(--F399,经验表!$A$4:$B$53,2,0)*VLOOKUP(--E399,经验表!$W$8:$X$17,2,0)</f>
        <v>165525</v>
      </c>
      <c r="U399" s="1">
        <f t="shared" si="54"/>
        <v>1971450</v>
      </c>
      <c r="V399" s="1">
        <f t="shared" si="55"/>
        <v>1971450</v>
      </c>
    </row>
    <row r="400" spans="1:22" x14ac:dyDescent="0.35">
      <c r="A400" s="1">
        <v>94400023</v>
      </c>
      <c r="B400" s="3" t="s">
        <v>11</v>
      </c>
      <c r="C400" s="29">
        <f t="shared" si="51"/>
        <v>1</v>
      </c>
      <c r="D400" s="29" t="str">
        <f t="shared" si="48"/>
        <v>3</v>
      </c>
      <c r="E400" s="42" t="str">
        <f t="shared" si="49"/>
        <v>3</v>
      </c>
      <c r="F400" s="1">
        <v>44</v>
      </c>
      <c r="G400" s="28" t="str">
        <f t="shared" si="50"/>
        <v>344</v>
      </c>
      <c r="H400" s="1">
        <v>3</v>
      </c>
      <c r="I400" s="1">
        <v>2413</v>
      </c>
      <c r="L400" s="1">
        <v>307218</v>
      </c>
      <c r="M400" s="1">
        <v>2821680</v>
      </c>
      <c r="N400" s="2">
        <f>INT(VLOOKUP(--D400,'属性表（单）'!$H$7:$I$11,2,0)*VLOOKUP(F400,'属性表（单）'!$B$4:$D$53,3,0))</f>
        <v>31725</v>
      </c>
      <c r="O400" s="34">
        <f t="shared" si="52"/>
        <v>3172</v>
      </c>
      <c r="P400" s="1">
        <f>IF(H400=26,VLOOKUP(G400,'属性表（单核）'!$H$2:$I$251,2,0),IF(H400=59,VLOOKUP(G400,'属性表（单核）'!$C$2:$D$251,2,0),INT(N400/VLOOKUP(H400,'属性表（单）'!$N$4:$O$24,2,0))))</f>
        <v>3172</v>
      </c>
      <c r="S400" s="1">
        <f t="shared" si="53"/>
        <v>175725</v>
      </c>
      <c r="T400" s="28">
        <f>VLOOKUP(--F400,经验表!$A$4:$B$53,2,0)*VLOOKUP(--E400,经验表!$W$8:$X$17,2,0)</f>
        <v>175725</v>
      </c>
      <c r="U400" s="1">
        <f t="shared" si="54"/>
        <v>2136975</v>
      </c>
      <c r="V400" s="1">
        <f t="shared" si="55"/>
        <v>2136975</v>
      </c>
    </row>
    <row r="401" spans="1:22" x14ac:dyDescent="0.35">
      <c r="A401" s="1">
        <v>94500023</v>
      </c>
      <c r="B401" s="3" t="s">
        <v>11</v>
      </c>
      <c r="C401" s="29">
        <f t="shared" si="51"/>
        <v>1</v>
      </c>
      <c r="D401" s="29" t="str">
        <f t="shared" si="48"/>
        <v>3</v>
      </c>
      <c r="E401" s="42" t="str">
        <f t="shared" si="49"/>
        <v>3</v>
      </c>
      <c r="F401" s="1">
        <v>45</v>
      </c>
      <c r="G401" s="28" t="str">
        <f t="shared" si="50"/>
        <v>345</v>
      </c>
      <c r="H401" s="1">
        <v>3</v>
      </c>
      <c r="I401" s="1">
        <v>2480</v>
      </c>
      <c r="L401" s="1">
        <v>339119</v>
      </c>
      <c r="M401" s="1">
        <v>3128898</v>
      </c>
      <c r="N401" s="2">
        <f>INT(VLOOKUP(--D401,'属性表（单）'!$H$7:$I$11,2,0)*VLOOKUP(F401,'属性表（单）'!$B$4:$D$53,3,0))</f>
        <v>32850</v>
      </c>
      <c r="O401" s="34">
        <f t="shared" si="52"/>
        <v>3285</v>
      </c>
      <c r="P401" s="1">
        <f>IF(H401=26,VLOOKUP(G401,'属性表（单核）'!$H$2:$I$251,2,0),IF(H401=59,VLOOKUP(G401,'属性表（单核）'!$C$2:$D$251,2,0),INT(N401/VLOOKUP(H401,'属性表（单）'!$N$4:$O$24,2,0))))</f>
        <v>3285</v>
      </c>
      <c r="S401" s="1">
        <f t="shared" si="53"/>
        <v>185925</v>
      </c>
      <c r="T401" s="28">
        <f>VLOOKUP(--F401,经验表!$A$4:$B$53,2,0)*VLOOKUP(--E401,经验表!$W$8:$X$17,2,0)</f>
        <v>185925</v>
      </c>
      <c r="U401" s="1">
        <f t="shared" si="54"/>
        <v>2312700</v>
      </c>
      <c r="V401" s="1">
        <f t="shared" si="55"/>
        <v>2312700</v>
      </c>
    </row>
    <row r="402" spans="1:22" x14ac:dyDescent="0.35">
      <c r="A402" s="1">
        <v>94600023</v>
      </c>
      <c r="B402" s="3" t="s">
        <v>11</v>
      </c>
      <c r="C402" s="29">
        <f t="shared" si="51"/>
        <v>1</v>
      </c>
      <c r="D402" s="29" t="str">
        <f t="shared" si="48"/>
        <v>3</v>
      </c>
      <c r="E402" s="42" t="str">
        <f t="shared" si="49"/>
        <v>3</v>
      </c>
      <c r="F402" s="1">
        <v>46</v>
      </c>
      <c r="G402" s="28" t="str">
        <f t="shared" si="50"/>
        <v>346</v>
      </c>
      <c r="H402" s="1">
        <v>3</v>
      </c>
      <c r="I402" s="1">
        <v>2549</v>
      </c>
      <c r="L402" s="1">
        <v>374276</v>
      </c>
      <c r="M402" s="1">
        <v>3468017</v>
      </c>
      <c r="N402" s="2">
        <f>INT(VLOOKUP(--D402,'属性表（单）'!$H$7:$I$11,2,0)*VLOOKUP(F402,'属性表（单）'!$B$4:$D$53,3,0))</f>
        <v>33975</v>
      </c>
      <c r="O402" s="34">
        <f t="shared" si="52"/>
        <v>3397</v>
      </c>
      <c r="P402" s="1">
        <f>IF(H402=26,VLOOKUP(G402,'属性表（单核）'!$H$2:$I$251,2,0),IF(H402=59,VLOOKUP(G402,'属性表（单核）'!$C$2:$D$251,2,0),INT(N402/VLOOKUP(H402,'属性表（单）'!$N$4:$O$24,2,0))))</f>
        <v>3397</v>
      </c>
      <c r="S402" s="1">
        <f t="shared" si="53"/>
        <v>197925</v>
      </c>
      <c r="T402" s="28">
        <f>VLOOKUP(--F402,经验表!$A$4:$B$53,2,0)*VLOOKUP(--E402,经验表!$W$8:$X$17,2,0)</f>
        <v>197925</v>
      </c>
      <c r="U402" s="1">
        <f t="shared" si="54"/>
        <v>2498625</v>
      </c>
      <c r="V402" s="1">
        <f t="shared" si="55"/>
        <v>2498625</v>
      </c>
    </row>
    <row r="403" spans="1:22" x14ac:dyDescent="0.35">
      <c r="A403" s="1">
        <v>94700023</v>
      </c>
      <c r="B403" s="3" t="s">
        <v>11</v>
      </c>
      <c r="C403" s="29">
        <f t="shared" si="51"/>
        <v>1</v>
      </c>
      <c r="D403" s="29" t="str">
        <f t="shared" si="48"/>
        <v>3</v>
      </c>
      <c r="E403" s="42" t="str">
        <f t="shared" si="49"/>
        <v>3</v>
      </c>
      <c r="F403" s="1">
        <v>47</v>
      </c>
      <c r="G403" s="28" t="str">
        <f t="shared" si="50"/>
        <v>347</v>
      </c>
      <c r="H403" s="1">
        <v>3</v>
      </c>
      <c r="I403" s="1">
        <v>2619</v>
      </c>
      <c r="L403" s="1">
        <v>413018</v>
      </c>
      <c r="M403" s="1">
        <v>3842293</v>
      </c>
      <c r="N403" s="2">
        <f>INT(VLOOKUP(--D403,'属性表（单）'!$H$7:$I$11,2,0)*VLOOKUP(F403,'属性表（单）'!$B$4:$D$53,3,0))</f>
        <v>35212</v>
      </c>
      <c r="O403" s="34">
        <f t="shared" si="52"/>
        <v>3521</v>
      </c>
      <c r="P403" s="1">
        <f>IF(H403=26,VLOOKUP(G403,'属性表（单核）'!$H$2:$I$251,2,0),IF(H403=59,VLOOKUP(G403,'属性表（单核）'!$C$2:$D$251,2,0),INT(N403/VLOOKUP(H403,'属性表（单）'!$N$4:$O$24,2,0))))</f>
        <v>3521</v>
      </c>
      <c r="S403" s="1">
        <f t="shared" si="53"/>
        <v>209925</v>
      </c>
      <c r="T403" s="28">
        <f>VLOOKUP(--F403,经验表!$A$4:$B$53,2,0)*VLOOKUP(--E403,经验表!$W$8:$X$17,2,0)</f>
        <v>209925</v>
      </c>
      <c r="U403" s="1">
        <f t="shared" si="54"/>
        <v>2696550</v>
      </c>
      <c r="V403" s="1">
        <f t="shared" si="55"/>
        <v>2696550</v>
      </c>
    </row>
    <row r="404" spans="1:22" x14ac:dyDescent="0.35">
      <c r="A404" s="1">
        <v>94800023</v>
      </c>
      <c r="B404" s="3" t="s">
        <v>11</v>
      </c>
      <c r="C404" s="29">
        <f t="shared" si="51"/>
        <v>1</v>
      </c>
      <c r="D404" s="29" t="str">
        <f t="shared" si="48"/>
        <v>3</v>
      </c>
      <c r="E404" s="42" t="str">
        <f t="shared" si="49"/>
        <v>3</v>
      </c>
      <c r="F404" s="1">
        <v>48</v>
      </c>
      <c r="G404" s="28" t="str">
        <f t="shared" si="50"/>
        <v>348</v>
      </c>
      <c r="H404" s="1">
        <v>3</v>
      </c>
      <c r="I404" s="1">
        <v>2691</v>
      </c>
      <c r="L404" s="1">
        <v>455711</v>
      </c>
      <c r="M404" s="1">
        <v>4255311</v>
      </c>
      <c r="N404" s="2">
        <f>INT(VLOOKUP(--D404,'属性表（单）'!$H$7:$I$11,2,0)*VLOOKUP(F404,'属性表（单）'!$B$4:$D$53,3,0))</f>
        <v>36450</v>
      </c>
      <c r="O404" s="34">
        <f t="shared" si="52"/>
        <v>3645</v>
      </c>
      <c r="P404" s="1">
        <f>IF(H404=26,VLOOKUP(G404,'属性表（单核）'!$H$2:$I$251,2,0),IF(H404=59,VLOOKUP(G404,'属性表（单核）'!$C$2:$D$251,2,0),INT(N404/VLOOKUP(H404,'属性表（单）'!$N$4:$O$24,2,0))))</f>
        <v>3645</v>
      </c>
      <c r="S404" s="1">
        <f t="shared" si="53"/>
        <v>221925</v>
      </c>
      <c r="T404" s="28">
        <f>VLOOKUP(--F404,经验表!$A$4:$B$53,2,0)*VLOOKUP(--E404,经验表!$W$8:$X$17,2,0)</f>
        <v>221925</v>
      </c>
      <c r="U404" s="1">
        <f t="shared" si="54"/>
        <v>2906475</v>
      </c>
      <c r="V404" s="1">
        <f t="shared" si="55"/>
        <v>2906475</v>
      </c>
    </row>
    <row r="405" spans="1:22" x14ac:dyDescent="0.35">
      <c r="A405" s="1">
        <v>94900023</v>
      </c>
      <c r="B405" s="3" t="s">
        <v>11</v>
      </c>
      <c r="C405" s="29">
        <f t="shared" si="51"/>
        <v>1</v>
      </c>
      <c r="D405" s="29" t="str">
        <f t="shared" si="48"/>
        <v>3</v>
      </c>
      <c r="E405" s="42" t="str">
        <f t="shared" si="49"/>
        <v>3</v>
      </c>
      <c r="F405" s="1">
        <v>49</v>
      </c>
      <c r="G405" s="28" t="str">
        <f t="shared" si="50"/>
        <v>349</v>
      </c>
      <c r="H405" s="1">
        <v>3</v>
      </c>
      <c r="I405" s="1">
        <v>2764</v>
      </c>
      <c r="L405" s="1">
        <v>502756</v>
      </c>
      <c r="M405" s="1">
        <v>4711022</v>
      </c>
      <c r="N405" s="2">
        <f>INT(VLOOKUP(--D405,'属性表（单）'!$H$7:$I$11,2,0)*VLOOKUP(F405,'属性表（单）'!$B$4:$D$53,3,0))</f>
        <v>37687</v>
      </c>
      <c r="O405" s="34">
        <f t="shared" si="52"/>
        <v>3768</v>
      </c>
      <c r="P405" s="1">
        <f>IF(H405=26,VLOOKUP(G405,'属性表（单核）'!$H$2:$I$251,2,0),IF(H405=59,VLOOKUP(G405,'属性表（单核）'!$C$2:$D$251,2,0),INT(N405/VLOOKUP(H405,'属性表（单）'!$N$4:$O$24,2,0))))</f>
        <v>3768</v>
      </c>
      <c r="S405" s="1">
        <f t="shared" si="53"/>
        <v>233925</v>
      </c>
      <c r="T405" s="28">
        <f>VLOOKUP(--F405,经验表!$A$4:$B$53,2,0)*VLOOKUP(--E405,经验表!$W$8:$X$17,2,0)</f>
        <v>233925</v>
      </c>
      <c r="U405" s="1">
        <f t="shared" si="54"/>
        <v>3128400</v>
      </c>
      <c r="V405" s="1">
        <f t="shared" si="55"/>
        <v>3128400</v>
      </c>
    </row>
    <row r="406" spans="1:22" x14ac:dyDescent="0.35">
      <c r="A406" s="1">
        <v>95000023</v>
      </c>
      <c r="B406" s="3" t="s">
        <v>11</v>
      </c>
      <c r="C406" s="29">
        <f t="shared" si="51"/>
        <v>1</v>
      </c>
      <c r="D406" s="29" t="str">
        <f t="shared" si="48"/>
        <v>3</v>
      </c>
      <c r="E406" s="42" t="str">
        <f t="shared" si="49"/>
        <v>3</v>
      </c>
      <c r="F406" s="1">
        <v>50</v>
      </c>
      <c r="G406" s="28" t="str">
        <f t="shared" si="50"/>
        <v>350</v>
      </c>
      <c r="H406" s="1">
        <v>3</v>
      </c>
      <c r="I406" s="1">
        <v>2838</v>
      </c>
      <c r="L406" s="1">
        <v>99999999</v>
      </c>
      <c r="M406" s="1">
        <v>5213778</v>
      </c>
      <c r="N406" s="2">
        <f>INT(VLOOKUP(--D406,'属性表（单）'!$H$7:$I$11,2,0)*VLOOKUP(F406,'属性表（单）'!$B$4:$D$53,3,0))</f>
        <v>38925</v>
      </c>
      <c r="O406" s="34">
        <f t="shared" si="52"/>
        <v>3892</v>
      </c>
      <c r="P406" s="1">
        <f>IF(H406=26,VLOOKUP(G406,'属性表（单核）'!$H$2:$I$251,2,0),IF(H406=59,VLOOKUP(G406,'属性表（单核）'!$C$2:$D$251,2,0),INT(N406/VLOOKUP(H406,'属性表（单）'!$N$4:$O$24,2,0))))</f>
        <v>3892</v>
      </c>
      <c r="S406" s="1">
        <f t="shared" si="53"/>
        <v>247875</v>
      </c>
      <c r="T406" s="28">
        <f>VLOOKUP(--F406,经验表!$A$4:$B$53,2,0)*VLOOKUP(--E406,经验表!$W$8:$X$17,2,0)</f>
        <v>247875</v>
      </c>
      <c r="U406" s="1">
        <f t="shared" si="54"/>
        <v>3362325</v>
      </c>
      <c r="V406" s="1">
        <f t="shared" si="55"/>
        <v>3362325</v>
      </c>
    </row>
    <row r="407" spans="1:22" x14ac:dyDescent="0.35">
      <c r="A407" s="1">
        <v>90100024</v>
      </c>
      <c r="B407" s="3" t="s">
        <v>11</v>
      </c>
      <c r="C407" s="29">
        <f t="shared" si="51"/>
        <v>1</v>
      </c>
      <c r="D407" s="29" t="str">
        <f t="shared" si="48"/>
        <v>4</v>
      </c>
      <c r="E407" s="42" t="str">
        <f t="shared" si="49"/>
        <v>4</v>
      </c>
      <c r="F407" s="1">
        <v>1</v>
      </c>
      <c r="G407" s="28" t="str">
        <f t="shared" si="50"/>
        <v>41</v>
      </c>
      <c r="H407" s="1">
        <v>3</v>
      </c>
      <c r="I407" s="1">
        <v>684</v>
      </c>
      <c r="L407" s="1">
        <v>1862</v>
      </c>
      <c r="M407" s="1">
        <v>25000</v>
      </c>
      <c r="N407" s="2">
        <f>INT(VLOOKUP(--D407,'属性表（单）'!$H$7:$I$11,2,0)*VLOOKUP(F407,'属性表（单）'!$B$4:$D$53,3,0))</f>
        <v>6400</v>
      </c>
      <c r="O407" s="34">
        <f t="shared" si="52"/>
        <v>640</v>
      </c>
      <c r="P407" s="1">
        <f>IF(H407=26,VLOOKUP(G407,'属性表（单核）'!$H$2:$I$251,2,0),IF(H407=59,VLOOKUP(G407,'属性表（单核）'!$C$2:$D$251,2,0),INT(N407/VLOOKUP(H407,'属性表（单）'!$N$4:$O$24,2,0))))</f>
        <v>640</v>
      </c>
      <c r="S407" s="1">
        <f t="shared" si="53"/>
        <v>1462</v>
      </c>
      <c r="T407" s="28">
        <f>VLOOKUP(--F407,经验表!$A$4:$B$53,2,0)*VLOOKUP(--E407,经验表!$W$8:$X$17,2,0)</f>
        <v>1462.5000000000002</v>
      </c>
      <c r="U407" s="1">
        <f t="shared" si="54"/>
        <v>25000</v>
      </c>
      <c r="V407" s="1">
        <f t="shared" si="55"/>
        <v>3610200</v>
      </c>
    </row>
    <row r="408" spans="1:22" x14ac:dyDescent="0.35">
      <c r="A408" s="1">
        <v>90200024</v>
      </c>
      <c r="B408" s="3" t="s">
        <v>11</v>
      </c>
      <c r="C408" s="29">
        <f t="shared" si="51"/>
        <v>1</v>
      </c>
      <c r="D408" s="29" t="str">
        <f t="shared" si="48"/>
        <v>4</v>
      </c>
      <c r="E408" s="42" t="str">
        <f t="shared" si="49"/>
        <v>4</v>
      </c>
      <c r="F408" s="1">
        <v>2</v>
      </c>
      <c r="G408" s="28" t="str">
        <f t="shared" si="50"/>
        <v>42</v>
      </c>
      <c r="H408" s="1">
        <v>3</v>
      </c>
      <c r="I408" s="1">
        <v>732</v>
      </c>
      <c r="L408" s="1">
        <v>2430</v>
      </c>
      <c r="M408" s="1">
        <v>26862</v>
      </c>
      <c r="N408" s="2">
        <f>INT(VLOOKUP(--D408,'属性表（单）'!$H$7:$I$11,2,0)*VLOOKUP(F408,'属性表（单）'!$B$4:$D$53,3,0))</f>
        <v>6800</v>
      </c>
      <c r="O408" s="34">
        <f t="shared" si="52"/>
        <v>680</v>
      </c>
      <c r="P408" s="1">
        <f>IF(H408=26,VLOOKUP(G408,'属性表（单核）'!$H$2:$I$251,2,0),IF(H408=59,VLOOKUP(G408,'属性表（单核）'!$C$2:$D$251,2,0),INT(N408/VLOOKUP(H408,'属性表（单）'!$N$4:$O$24,2,0))))</f>
        <v>680</v>
      </c>
      <c r="S408" s="1">
        <f t="shared" si="53"/>
        <v>2047</v>
      </c>
      <c r="T408" s="28">
        <f>VLOOKUP(--F408,经验表!$A$4:$B$53,2,0)*VLOOKUP(--E408,经验表!$W$8:$X$17,2,0)</f>
        <v>2047.5000000000002</v>
      </c>
      <c r="U408" s="1">
        <f t="shared" si="54"/>
        <v>26462</v>
      </c>
      <c r="V408" s="1">
        <f t="shared" si="55"/>
        <v>26462</v>
      </c>
    </row>
    <row r="409" spans="1:22" x14ac:dyDescent="0.35">
      <c r="A409" s="1">
        <v>90300024</v>
      </c>
      <c r="B409" s="3" t="s">
        <v>11</v>
      </c>
      <c r="C409" s="29">
        <f t="shared" si="51"/>
        <v>1</v>
      </c>
      <c r="D409" s="29" t="str">
        <f t="shared" si="48"/>
        <v>4</v>
      </c>
      <c r="E409" s="42" t="str">
        <f t="shared" si="49"/>
        <v>4</v>
      </c>
      <c r="F409" s="1">
        <v>3</v>
      </c>
      <c r="G409" s="28" t="str">
        <f t="shared" si="50"/>
        <v>43</v>
      </c>
      <c r="H409" s="1">
        <v>3</v>
      </c>
      <c r="I409" s="1">
        <v>781</v>
      </c>
      <c r="L409" s="1">
        <v>3059</v>
      </c>
      <c r="M409" s="1">
        <v>29292</v>
      </c>
      <c r="N409" s="2">
        <f>INT(VLOOKUP(--D409,'属性表（单）'!$H$7:$I$11,2,0)*VLOOKUP(F409,'属性表（单）'!$B$4:$D$53,3,0))</f>
        <v>7200</v>
      </c>
      <c r="O409" s="34">
        <f t="shared" si="52"/>
        <v>720</v>
      </c>
      <c r="P409" s="1">
        <f>IF(H409=26,VLOOKUP(G409,'属性表（单核）'!$H$2:$I$251,2,0),IF(H409=59,VLOOKUP(G409,'属性表（单核）'!$C$2:$D$251,2,0),INT(N409/VLOOKUP(H409,'属性表（单）'!$N$4:$O$24,2,0))))</f>
        <v>720</v>
      </c>
      <c r="S409" s="1">
        <f t="shared" si="53"/>
        <v>2632</v>
      </c>
      <c r="T409" s="28">
        <f>VLOOKUP(--F409,经验表!$A$4:$B$53,2,0)*VLOOKUP(--E409,经验表!$W$8:$X$17,2,0)</f>
        <v>2632.5000000000005</v>
      </c>
      <c r="U409" s="1">
        <f t="shared" si="54"/>
        <v>28509</v>
      </c>
      <c r="V409" s="1">
        <f t="shared" si="55"/>
        <v>28509</v>
      </c>
    </row>
    <row r="410" spans="1:22" x14ac:dyDescent="0.35">
      <c r="A410" s="1">
        <v>90400024</v>
      </c>
      <c r="B410" s="3" t="s">
        <v>11</v>
      </c>
      <c r="C410" s="29">
        <f t="shared" si="51"/>
        <v>1</v>
      </c>
      <c r="D410" s="29" t="str">
        <f t="shared" si="48"/>
        <v>4</v>
      </c>
      <c r="E410" s="42" t="str">
        <f t="shared" si="49"/>
        <v>4</v>
      </c>
      <c r="F410" s="1">
        <v>4</v>
      </c>
      <c r="G410" s="28" t="str">
        <f t="shared" si="50"/>
        <v>44</v>
      </c>
      <c r="H410" s="1">
        <v>3</v>
      </c>
      <c r="I410" s="1">
        <v>830</v>
      </c>
      <c r="L410" s="1">
        <v>3754</v>
      </c>
      <c r="M410" s="1">
        <v>32351</v>
      </c>
      <c r="N410" s="2">
        <f>INT(VLOOKUP(--D410,'属性表（单）'!$H$7:$I$11,2,0)*VLOOKUP(F410,'属性表（单）'!$B$4:$D$53,3,0))</f>
        <v>7600</v>
      </c>
      <c r="O410" s="34">
        <f t="shared" si="52"/>
        <v>760</v>
      </c>
      <c r="P410" s="1">
        <f>IF(H410=26,VLOOKUP(G410,'属性表（单核）'!$H$2:$I$251,2,0),IF(H410=59,VLOOKUP(G410,'属性表（单核）'!$C$2:$D$251,2,0),INT(N410/VLOOKUP(H410,'属性表（单）'!$N$4:$O$24,2,0))))</f>
        <v>760</v>
      </c>
      <c r="S410" s="1">
        <f t="shared" si="53"/>
        <v>3217</v>
      </c>
      <c r="T410" s="28">
        <f>VLOOKUP(--F410,经验表!$A$4:$B$53,2,0)*VLOOKUP(--E410,经验表!$W$8:$X$17,2,0)</f>
        <v>3217.5000000000005</v>
      </c>
      <c r="U410" s="1">
        <f t="shared" si="54"/>
        <v>31141</v>
      </c>
      <c r="V410" s="1">
        <f t="shared" si="55"/>
        <v>31141</v>
      </c>
    </row>
    <row r="411" spans="1:22" x14ac:dyDescent="0.35">
      <c r="A411" s="1">
        <v>90500024</v>
      </c>
      <c r="B411" s="3" t="s">
        <v>11</v>
      </c>
      <c r="C411" s="29">
        <f t="shared" si="51"/>
        <v>1</v>
      </c>
      <c r="D411" s="29" t="str">
        <f t="shared" si="48"/>
        <v>4</v>
      </c>
      <c r="E411" s="42" t="str">
        <f t="shared" si="49"/>
        <v>4</v>
      </c>
      <c r="F411" s="1">
        <v>5</v>
      </c>
      <c r="G411" s="28" t="str">
        <f t="shared" si="50"/>
        <v>45</v>
      </c>
      <c r="H411" s="1">
        <v>3</v>
      </c>
      <c r="I411" s="1">
        <v>880</v>
      </c>
      <c r="L411" s="1">
        <v>4522</v>
      </c>
      <c r="M411" s="1">
        <v>36105</v>
      </c>
      <c r="N411" s="2">
        <f>INT(VLOOKUP(--D411,'属性表（单）'!$H$7:$I$11,2,0)*VLOOKUP(F411,'属性表（单）'!$B$4:$D$53,3,0))</f>
        <v>8000</v>
      </c>
      <c r="O411" s="34">
        <f t="shared" si="52"/>
        <v>800</v>
      </c>
      <c r="P411" s="1">
        <f>IF(H411=26,VLOOKUP(G411,'属性表（单核）'!$H$2:$I$251,2,0),IF(H411=59,VLOOKUP(G411,'属性表（单核）'!$C$2:$D$251,2,0),INT(N411/VLOOKUP(H411,'属性表（单）'!$N$4:$O$24,2,0))))</f>
        <v>800</v>
      </c>
      <c r="S411" s="1">
        <f t="shared" si="53"/>
        <v>3802</v>
      </c>
      <c r="T411" s="28">
        <f>VLOOKUP(--F411,经验表!$A$4:$B$53,2,0)*VLOOKUP(--E411,经验表!$W$8:$X$17,2,0)</f>
        <v>3802.5000000000005</v>
      </c>
      <c r="U411" s="1">
        <f t="shared" si="54"/>
        <v>34358</v>
      </c>
      <c r="V411" s="1">
        <f t="shared" si="55"/>
        <v>34358</v>
      </c>
    </row>
    <row r="412" spans="1:22" x14ac:dyDescent="0.35">
      <c r="A412" s="1">
        <v>90600024</v>
      </c>
      <c r="B412" s="3" t="s">
        <v>11</v>
      </c>
      <c r="C412" s="29">
        <f t="shared" si="51"/>
        <v>1</v>
      </c>
      <c r="D412" s="29" t="str">
        <f t="shared" si="48"/>
        <v>4</v>
      </c>
      <c r="E412" s="42" t="str">
        <f t="shared" si="49"/>
        <v>4</v>
      </c>
      <c r="F412" s="1">
        <v>6</v>
      </c>
      <c r="G412" s="28" t="str">
        <f t="shared" si="50"/>
        <v>46</v>
      </c>
      <c r="H412" s="1">
        <v>3</v>
      </c>
      <c r="I412" s="1">
        <v>931</v>
      </c>
      <c r="L412" s="1">
        <v>5370</v>
      </c>
      <c r="M412" s="1">
        <v>40627</v>
      </c>
      <c r="N412" s="2">
        <f>INT(VLOOKUP(--D412,'属性表（单）'!$H$7:$I$11,2,0)*VLOOKUP(F412,'属性表（单）'!$B$4:$D$53,3,0))</f>
        <v>8400</v>
      </c>
      <c r="O412" s="34">
        <f t="shared" si="52"/>
        <v>840</v>
      </c>
      <c r="P412" s="1">
        <f>IF(H412=26,VLOOKUP(G412,'属性表（单核）'!$H$2:$I$251,2,0),IF(H412=59,VLOOKUP(G412,'属性表（单核）'!$C$2:$D$251,2,0),INT(N412/VLOOKUP(H412,'属性表（单）'!$N$4:$O$24,2,0))))</f>
        <v>840</v>
      </c>
      <c r="S412" s="1">
        <f t="shared" si="53"/>
        <v>4777</v>
      </c>
      <c r="T412" s="28">
        <f>VLOOKUP(--F412,经验表!$A$4:$B$53,2,0)*VLOOKUP(--E412,经验表!$W$8:$X$17,2,0)</f>
        <v>4777.5</v>
      </c>
      <c r="U412" s="1">
        <f t="shared" si="54"/>
        <v>38160</v>
      </c>
      <c r="V412" s="1">
        <f t="shared" si="55"/>
        <v>38160</v>
      </c>
    </row>
    <row r="413" spans="1:22" x14ac:dyDescent="0.35">
      <c r="A413" s="1">
        <v>90700024</v>
      </c>
      <c r="B413" s="3" t="s">
        <v>11</v>
      </c>
      <c r="C413" s="29">
        <f t="shared" si="51"/>
        <v>1</v>
      </c>
      <c r="D413" s="29" t="str">
        <f t="shared" si="48"/>
        <v>4</v>
      </c>
      <c r="E413" s="42" t="str">
        <f t="shared" si="49"/>
        <v>4</v>
      </c>
      <c r="F413" s="1">
        <v>7</v>
      </c>
      <c r="G413" s="28" t="str">
        <f t="shared" si="50"/>
        <v>47</v>
      </c>
      <c r="H413" s="1">
        <v>3</v>
      </c>
      <c r="I413" s="1">
        <v>983</v>
      </c>
      <c r="L413" s="1">
        <v>6305</v>
      </c>
      <c r="M413" s="1">
        <v>45997</v>
      </c>
      <c r="N413" s="2">
        <f>INT(VLOOKUP(--D413,'属性表（单）'!$H$7:$I$11,2,0)*VLOOKUP(F413,'属性表（单）'!$B$4:$D$53,3,0))</f>
        <v>9000</v>
      </c>
      <c r="O413" s="34">
        <f t="shared" si="52"/>
        <v>900</v>
      </c>
      <c r="P413" s="1">
        <f>IF(H413=26,VLOOKUP(G413,'属性表（单核）'!$H$2:$I$251,2,0),IF(H413=59,VLOOKUP(G413,'属性表（单核）'!$C$2:$D$251,2,0),INT(N413/VLOOKUP(H413,'属性表（单）'!$N$4:$O$24,2,0))))</f>
        <v>900</v>
      </c>
      <c r="S413" s="1">
        <f t="shared" si="53"/>
        <v>5752</v>
      </c>
      <c r="T413" s="28">
        <f>VLOOKUP(--F413,经验表!$A$4:$B$53,2,0)*VLOOKUP(--E413,经验表!$W$8:$X$17,2,0)</f>
        <v>5752.5000000000009</v>
      </c>
      <c r="U413" s="1">
        <f t="shared" si="54"/>
        <v>42937</v>
      </c>
      <c r="V413" s="1">
        <f t="shared" si="55"/>
        <v>42937</v>
      </c>
    </row>
    <row r="414" spans="1:22" x14ac:dyDescent="0.35">
      <c r="A414" s="1">
        <v>90800024</v>
      </c>
      <c r="B414" s="3" t="s">
        <v>11</v>
      </c>
      <c r="C414" s="29">
        <f t="shared" si="51"/>
        <v>1</v>
      </c>
      <c r="D414" s="29" t="str">
        <f t="shared" si="48"/>
        <v>4</v>
      </c>
      <c r="E414" s="42" t="str">
        <f t="shared" si="49"/>
        <v>4</v>
      </c>
      <c r="F414" s="1">
        <v>8</v>
      </c>
      <c r="G414" s="28" t="str">
        <f t="shared" si="50"/>
        <v>48</v>
      </c>
      <c r="H414" s="1">
        <v>3</v>
      </c>
      <c r="I414" s="1">
        <v>1035</v>
      </c>
      <c r="L414" s="1">
        <v>7337</v>
      </c>
      <c r="M414" s="1">
        <v>52302</v>
      </c>
      <c r="N414" s="2">
        <f>INT(VLOOKUP(--D414,'属性表（单）'!$H$7:$I$11,2,0)*VLOOKUP(F414,'属性表（单）'!$B$4:$D$53,3,0))</f>
        <v>9600</v>
      </c>
      <c r="O414" s="34">
        <f t="shared" si="52"/>
        <v>960</v>
      </c>
      <c r="P414" s="1">
        <f>IF(H414=26,VLOOKUP(G414,'属性表（单核）'!$H$2:$I$251,2,0),IF(H414=59,VLOOKUP(G414,'属性表（单核）'!$C$2:$D$251,2,0),INT(N414/VLOOKUP(H414,'属性表（单）'!$N$4:$O$24,2,0))))</f>
        <v>960</v>
      </c>
      <c r="S414" s="1">
        <f t="shared" si="53"/>
        <v>6727</v>
      </c>
      <c r="T414" s="28">
        <f>VLOOKUP(--F414,经验表!$A$4:$B$53,2,0)*VLOOKUP(--E414,经验表!$W$8:$X$17,2,0)</f>
        <v>6727.5000000000009</v>
      </c>
      <c r="U414" s="1">
        <f t="shared" si="54"/>
        <v>48689</v>
      </c>
      <c r="V414" s="1">
        <f t="shared" si="55"/>
        <v>48689</v>
      </c>
    </row>
    <row r="415" spans="1:22" x14ac:dyDescent="0.35">
      <c r="A415" s="1">
        <v>90900024</v>
      </c>
      <c r="B415" s="3" t="s">
        <v>11</v>
      </c>
      <c r="C415" s="29">
        <f t="shared" si="51"/>
        <v>1</v>
      </c>
      <c r="D415" s="29" t="str">
        <f t="shared" si="48"/>
        <v>4</v>
      </c>
      <c r="E415" s="42" t="str">
        <f t="shared" si="49"/>
        <v>4</v>
      </c>
      <c r="F415" s="1">
        <v>9</v>
      </c>
      <c r="G415" s="28" t="str">
        <f t="shared" si="50"/>
        <v>49</v>
      </c>
      <c r="H415" s="1">
        <v>3</v>
      </c>
      <c r="I415" s="1">
        <v>1088</v>
      </c>
      <c r="L415" s="1">
        <v>8475</v>
      </c>
      <c r="M415" s="1">
        <v>59639</v>
      </c>
      <c r="N415" s="2">
        <f>INT(VLOOKUP(--D415,'属性表（单）'!$H$7:$I$11,2,0)*VLOOKUP(F415,'属性表（单）'!$B$4:$D$53,3,0))</f>
        <v>10200</v>
      </c>
      <c r="O415" s="34">
        <f t="shared" si="52"/>
        <v>1020</v>
      </c>
      <c r="P415" s="1">
        <f>IF(H415=26,VLOOKUP(G415,'属性表（单核）'!$H$2:$I$251,2,0),IF(H415=59,VLOOKUP(G415,'属性表（单核）'!$C$2:$D$251,2,0),INT(N415/VLOOKUP(H415,'属性表（单）'!$N$4:$O$24,2,0))))</f>
        <v>1020</v>
      </c>
      <c r="S415" s="1">
        <f t="shared" si="53"/>
        <v>7702</v>
      </c>
      <c r="T415" s="28">
        <f>VLOOKUP(--F415,经验表!$A$4:$B$53,2,0)*VLOOKUP(--E415,经验表!$W$8:$X$17,2,0)</f>
        <v>7702.5000000000009</v>
      </c>
      <c r="U415" s="1">
        <f t="shared" si="54"/>
        <v>55416</v>
      </c>
      <c r="V415" s="1">
        <f t="shared" si="55"/>
        <v>55416</v>
      </c>
    </row>
    <row r="416" spans="1:22" x14ac:dyDescent="0.35">
      <c r="A416" s="1">
        <v>91000024</v>
      </c>
      <c r="B416" s="3" t="s">
        <v>11</v>
      </c>
      <c r="C416" s="29">
        <f t="shared" si="51"/>
        <v>1</v>
      </c>
      <c r="D416" s="29" t="str">
        <f t="shared" si="48"/>
        <v>4</v>
      </c>
      <c r="E416" s="42" t="str">
        <f t="shared" si="49"/>
        <v>4</v>
      </c>
      <c r="F416" s="1">
        <v>10</v>
      </c>
      <c r="G416" s="28" t="str">
        <f t="shared" si="50"/>
        <v>410</v>
      </c>
      <c r="H416" s="1">
        <v>3</v>
      </c>
      <c r="I416" s="1">
        <v>1142</v>
      </c>
      <c r="L416" s="1">
        <v>9729</v>
      </c>
      <c r="M416" s="1">
        <v>68114</v>
      </c>
      <c r="N416" s="2">
        <f>INT(VLOOKUP(--D416,'属性表（单）'!$H$7:$I$11,2,0)*VLOOKUP(F416,'属性表（单）'!$B$4:$D$53,3,0))</f>
        <v>10800</v>
      </c>
      <c r="O416" s="34">
        <f t="shared" si="52"/>
        <v>1080</v>
      </c>
      <c r="P416" s="1">
        <f>IF(H416=26,VLOOKUP(G416,'属性表（单核）'!$H$2:$I$251,2,0),IF(H416=59,VLOOKUP(G416,'属性表（单核）'!$C$2:$D$251,2,0),INT(N416/VLOOKUP(H416,'属性表（单）'!$N$4:$O$24,2,0))))</f>
        <v>1080</v>
      </c>
      <c r="S416" s="1">
        <f t="shared" si="53"/>
        <v>9262</v>
      </c>
      <c r="T416" s="28">
        <f>VLOOKUP(--F416,经验表!$A$4:$B$53,2,0)*VLOOKUP(--E416,经验表!$W$8:$X$17,2,0)</f>
        <v>9262.5</v>
      </c>
      <c r="U416" s="1">
        <f t="shared" si="54"/>
        <v>63118</v>
      </c>
      <c r="V416" s="1">
        <f t="shared" si="55"/>
        <v>63118</v>
      </c>
    </row>
    <row r="417" spans="1:22" x14ac:dyDescent="0.35">
      <c r="A417" s="1">
        <v>91100024</v>
      </c>
      <c r="B417" s="3" t="s">
        <v>11</v>
      </c>
      <c r="C417" s="29">
        <f t="shared" si="51"/>
        <v>1</v>
      </c>
      <c r="D417" s="29" t="str">
        <f t="shared" si="48"/>
        <v>4</v>
      </c>
      <c r="E417" s="42" t="str">
        <f t="shared" si="49"/>
        <v>4</v>
      </c>
      <c r="F417" s="1">
        <v>11</v>
      </c>
      <c r="G417" s="28" t="str">
        <f t="shared" si="50"/>
        <v>411</v>
      </c>
      <c r="H417" s="1">
        <v>3</v>
      </c>
      <c r="I417" s="1">
        <v>1197</v>
      </c>
      <c r="L417" s="1">
        <v>11110</v>
      </c>
      <c r="M417" s="1">
        <v>77843</v>
      </c>
      <c r="N417" s="2">
        <f>INT(VLOOKUP(--D417,'属性表（单）'!$H$7:$I$11,2,0)*VLOOKUP(F417,'属性表（单）'!$B$4:$D$53,3,0))</f>
        <v>11400</v>
      </c>
      <c r="O417" s="34">
        <f t="shared" si="52"/>
        <v>1140</v>
      </c>
      <c r="P417" s="1">
        <f>IF(H417=26,VLOOKUP(G417,'属性表（单核）'!$H$2:$I$251,2,0),IF(H417=59,VLOOKUP(G417,'属性表（单核）'!$C$2:$D$251,2,0),INT(N417/VLOOKUP(H417,'属性表（单）'!$N$4:$O$24,2,0))))</f>
        <v>1140</v>
      </c>
      <c r="S417" s="1">
        <f t="shared" si="53"/>
        <v>10822</v>
      </c>
      <c r="T417" s="28">
        <f>VLOOKUP(--F417,经验表!$A$4:$B$53,2,0)*VLOOKUP(--E417,经验表!$W$8:$X$17,2,0)</f>
        <v>10822.500000000002</v>
      </c>
      <c r="U417" s="1">
        <f t="shared" si="54"/>
        <v>72380</v>
      </c>
      <c r="V417" s="1">
        <f t="shared" si="55"/>
        <v>72380</v>
      </c>
    </row>
    <row r="418" spans="1:22" x14ac:dyDescent="0.35">
      <c r="A418" s="1">
        <v>91200024</v>
      </c>
      <c r="B418" s="3" t="s">
        <v>11</v>
      </c>
      <c r="C418" s="29">
        <f t="shared" si="51"/>
        <v>1</v>
      </c>
      <c r="D418" s="29" t="str">
        <f t="shared" si="48"/>
        <v>4</v>
      </c>
      <c r="E418" s="42" t="str">
        <f t="shared" si="49"/>
        <v>4</v>
      </c>
      <c r="F418" s="1">
        <v>12</v>
      </c>
      <c r="G418" s="28" t="str">
        <f t="shared" si="50"/>
        <v>412</v>
      </c>
      <c r="H418" s="1">
        <v>3</v>
      </c>
      <c r="I418" s="1">
        <v>1253</v>
      </c>
      <c r="L418" s="1">
        <v>12630</v>
      </c>
      <c r="M418" s="1">
        <v>88953</v>
      </c>
      <c r="N418" s="2">
        <f>INT(VLOOKUP(--D418,'属性表（单）'!$H$7:$I$11,2,0)*VLOOKUP(F418,'属性表（单）'!$B$4:$D$53,3,0))</f>
        <v>12200</v>
      </c>
      <c r="O418" s="34">
        <f t="shared" si="52"/>
        <v>1220</v>
      </c>
      <c r="P418" s="1">
        <f>IF(H418=26,VLOOKUP(G418,'属性表（单核）'!$H$2:$I$251,2,0),IF(H418=59,VLOOKUP(G418,'属性表（单核）'!$C$2:$D$251,2,0),INT(N418/VLOOKUP(H418,'属性表（单）'!$N$4:$O$24,2,0))))</f>
        <v>1220</v>
      </c>
      <c r="S418" s="1">
        <f t="shared" si="53"/>
        <v>12382</v>
      </c>
      <c r="T418" s="28">
        <f>VLOOKUP(--F418,经验表!$A$4:$B$53,2,0)*VLOOKUP(--E418,经验表!$W$8:$X$17,2,0)</f>
        <v>12382.500000000002</v>
      </c>
      <c r="U418" s="1">
        <f t="shared" si="54"/>
        <v>83202</v>
      </c>
      <c r="V418" s="1">
        <f t="shared" si="55"/>
        <v>83202</v>
      </c>
    </row>
    <row r="419" spans="1:22" x14ac:dyDescent="0.35">
      <c r="A419" s="1">
        <v>91300024</v>
      </c>
      <c r="B419" s="3" t="s">
        <v>11</v>
      </c>
      <c r="C419" s="29">
        <f t="shared" si="51"/>
        <v>1</v>
      </c>
      <c r="D419" s="29" t="str">
        <f t="shared" si="48"/>
        <v>4</v>
      </c>
      <c r="E419" s="42" t="str">
        <f t="shared" si="49"/>
        <v>4</v>
      </c>
      <c r="F419" s="1">
        <v>13</v>
      </c>
      <c r="G419" s="28" t="str">
        <f t="shared" si="50"/>
        <v>413</v>
      </c>
      <c r="H419" s="1">
        <v>3</v>
      </c>
      <c r="I419" s="1">
        <v>1309</v>
      </c>
      <c r="L419" s="1">
        <v>14303</v>
      </c>
      <c r="M419" s="1">
        <v>101583</v>
      </c>
      <c r="N419" s="2">
        <f>INT(VLOOKUP(--D419,'属性表（单）'!$H$7:$I$11,2,0)*VLOOKUP(F419,'属性表（单）'!$B$4:$D$53,3,0))</f>
        <v>13000</v>
      </c>
      <c r="O419" s="34">
        <f t="shared" si="52"/>
        <v>1300</v>
      </c>
      <c r="P419" s="1">
        <f>IF(H419=26,VLOOKUP(G419,'属性表（单核）'!$H$2:$I$251,2,0),IF(H419=59,VLOOKUP(G419,'属性表（单核）'!$C$2:$D$251,2,0),INT(N419/VLOOKUP(H419,'属性表（单）'!$N$4:$O$24,2,0))))</f>
        <v>1300</v>
      </c>
      <c r="S419" s="1">
        <f t="shared" si="53"/>
        <v>13942</v>
      </c>
      <c r="T419" s="28">
        <f>VLOOKUP(--F419,经验表!$A$4:$B$53,2,0)*VLOOKUP(--E419,经验表!$W$8:$X$17,2,0)</f>
        <v>13942.500000000002</v>
      </c>
      <c r="U419" s="1">
        <f t="shared" si="54"/>
        <v>95584</v>
      </c>
      <c r="V419" s="1">
        <f t="shared" si="55"/>
        <v>95584</v>
      </c>
    </row>
    <row r="420" spans="1:22" x14ac:dyDescent="0.35">
      <c r="A420" s="1">
        <v>91400024</v>
      </c>
      <c r="B420" s="3" t="s">
        <v>11</v>
      </c>
      <c r="C420" s="29">
        <f t="shared" si="51"/>
        <v>1</v>
      </c>
      <c r="D420" s="29" t="str">
        <f t="shared" si="48"/>
        <v>4</v>
      </c>
      <c r="E420" s="42" t="str">
        <f t="shared" si="49"/>
        <v>4</v>
      </c>
      <c r="F420" s="1">
        <v>14</v>
      </c>
      <c r="G420" s="28" t="str">
        <f t="shared" si="50"/>
        <v>414</v>
      </c>
      <c r="H420" s="1">
        <v>3</v>
      </c>
      <c r="I420" s="1">
        <v>1367</v>
      </c>
      <c r="L420" s="1">
        <v>16144</v>
      </c>
      <c r="M420" s="1">
        <v>115886</v>
      </c>
      <c r="N420" s="2">
        <f>INT(VLOOKUP(--D420,'属性表（单）'!$H$7:$I$11,2,0)*VLOOKUP(F420,'属性表（单）'!$B$4:$D$53,3,0))</f>
        <v>13800</v>
      </c>
      <c r="O420" s="34">
        <f t="shared" si="52"/>
        <v>1380</v>
      </c>
      <c r="P420" s="1">
        <f>IF(H420=26,VLOOKUP(G420,'属性表（单核）'!$H$2:$I$251,2,0),IF(H420=59,VLOOKUP(G420,'属性表（单核）'!$C$2:$D$251,2,0),INT(N420/VLOOKUP(H420,'属性表（单）'!$N$4:$O$24,2,0))))</f>
        <v>1380</v>
      </c>
      <c r="S420" s="1">
        <f t="shared" si="53"/>
        <v>16282</v>
      </c>
      <c r="T420" s="28">
        <f>VLOOKUP(--F420,经验表!$A$4:$B$53,2,0)*VLOOKUP(--E420,经验表!$W$8:$X$17,2,0)</f>
        <v>16282.500000000002</v>
      </c>
      <c r="U420" s="1">
        <f t="shared" si="54"/>
        <v>109526</v>
      </c>
      <c r="V420" s="1">
        <f t="shared" si="55"/>
        <v>109526</v>
      </c>
    </row>
    <row r="421" spans="1:22" x14ac:dyDescent="0.35">
      <c r="A421" s="1">
        <v>91500024</v>
      </c>
      <c r="B421" s="3" t="s">
        <v>11</v>
      </c>
      <c r="C421" s="29">
        <f t="shared" si="51"/>
        <v>1</v>
      </c>
      <c r="D421" s="29" t="str">
        <f t="shared" si="48"/>
        <v>4</v>
      </c>
      <c r="E421" s="42" t="str">
        <f t="shared" si="49"/>
        <v>4</v>
      </c>
      <c r="F421" s="1">
        <v>15</v>
      </c>
      <c r="G421" s="28" t="str">
        <f t="shared" si="50"/>
        <v>415</v>
      </c>
      <c r="H421" s="1">
        <v>3</v>
      </c>
      <c r="I421" s="1">
        <v>1425</v>
      </c>
      <c r="L421" s="1">
        <v>18170</v>
      </c>
      <c r="M421" s="1">
        <v>132030</v>
      </c>
      <c r="N421" s="2">
        <f>INT(VLOOKUP(--D421,'属性表（单）'!$H$7:$I$11,2,0)*VLOOKUP(F421,'属性表（单）'!$B$4:$D$53,3,0))</f>
        <v>14600</v>
      </c>
      <c r="O421" s="34">
        <f t="shared" si="52"/>
        <v>1460</v>
      </c>
      <c r="P421" s="1">
        <f>IF(H421=26,VLOOKUP(G421,'属性表（单核）'!$H$2:$I$251,2,0),IF(H421=59,VLOOKUP(G421,'属性表（单核）'!$C$2:$D$251,2,0),INT(N421/VLOOKUP(H421,'属性表（单）'!$N$4:$O$24,2,0))))</f>
        <v>1460</v>
      </c>
      <c r="S421" s="1">
        <f t="shared" si="53"/>
        <v>18622</v>
      </c>
      <c r="T421" s="28">
        <f>VLOOKUP(--F421,经验表!$A$4:$B$53,2,0)*VLOOKUP(--E421,经验表!$W$8:$X$17,2,0)</f>
        <v>18622.5</v>
      </c>
      <c r="U421" s="1">
        <f t="shared" si="54"/>
        <v>125808</v>
      </c>
      <c r="V421" s="1">
        <f t="shared" si="55"/>
        <v>125808</v>
      </c>
    </row>
    <row r="422" spans="1:22" x14ac:dyDescent="0.35">
      <c r="A422" s="1">
        <v>91600024</v>
      </c>
      <c r="B422" s="3" t="s">
        <v>11</v>
      </c>
      <c r="C422" s="29">
        <f t="shared" si="51"/>
        <v>1</v>
      </c>
      <c r="D422" s="29" t="str">
        <f t="shared" si="48"/>
        <v>4</v>
      </c>
      <c r="E422" s="42" t="str">
        <f t="shared" si="49"/>
        <v>4</v>
      </c>
      <c r="F422" s="1">
        <v>16</v>
      </c>
      <c r="G422" s="28" t="str">
        <f t="shared" si="50"/>
        <v>416</v>
      </c>
      <c r="H422" s="1">
        <v>3</v>
      </c>
      <c r="I422" s="1">
        <v>1484</v>
      </c>
      <c r="L422" s="1">
        <v>20397</v>
      </c>
      <c r="M422" s="1">
        <v>150200</v>
      </c>
      <c r="N422" s="2">
        <f>INT(VLOOKUP(--D422,'属性表（单）'!$H$7:$I$11,2,0)*VLOOKUP(F422,'属性表（单）'!$B$4:$D$53,3,0))</f>
        <v>15400</v>
      </c>
      <c r="O422" s="34">
        <f t="shared" si="52"/>
        <v>1540</v>
      </c>
      <c r="P422" s="1">
        <f>IF(H422=26,VLOOKUP(G422,'属性表（单核）'!$H$2:$I$251,2,0),IF(H422=59,VLOOKUP(G422,'属性表（单核）'!$C$2:$D$251,2,0),INT(N422/VLOOKUP(H422,'属性表（单）'!$N$4:$O$24,2,0))))</f>
        <v>1540</v>
      </c>
      <c r="S422" s="1">
        <f t="shared" si="53"/>
        <v>20962</v>
      </c>
      <c r="T422" s="28">
        <f>VLOOKUP(--F422,经验表!$A$4:$B$53,2,0)*VLOOKUP(--E422,经验表!$W$8:$X$17,2,0)</f>
        <v>20962.500000000004</v>
      </c>
      <c r="U422" s="1">
        <f t="shared" si="54"/>
        <v>144430</v>
      </c>
      <c r="V422" s="1">
        <f t="shared" si="55"/>
        <v>144430</v>
      </c>
    </row>
    <row r="423" spans="1:22" x14ac:dyDescent="0.35">
      <c r="A423" s="1">
        <v>91700024</v>
      </c>
      <c r="B423" s="3" t="s">
        <v>11</v>
      </c>
      <c r="C423" s="29">
        <f t="shared" si="51"/>
        <v>1</v>
      </c>
      <c r="D423" s="29" t="str">
        <f t="shared" si="48"/>
        <v>4</v>
      </c>
      <c r="E423" s="42" t="str">
        <f t="shared" si="49"/>
        <v>4</v>
      </c>
      <c r="F423" s="1">
        <v>17</v>
      </c>
      <c r="G423" s="28" t="str">
        <f t="shared" si="50"/>
        <v>417</v>
      </c>
      <c r="H423" s="1">
        <v>3</v>
      </c>
      <c r="I423" s="1">
        <v>1544</v>
      </c>
      <c r="L423" s="1">
        <v>22845</v>
      </c>
      <c r="M423" s="1">
        <v>170597</v>
      </c>
      <c r="N423" s="2">
        <f>INT(VLOOKUP(--D423,'属性表（单）'!$H$7:$I$11,2,0)*VLOOKUP(F423,'属性表（单）'!$B$4:$D$53,3,0))</f>
        <v>16400</v>
      </c>
      <c r="O423" s="34">
        <f t="shared" si="52"/>
        <v>1640</v>
      </c>
      <c r="P423" s="1">
        <f>IF(H423=26,VLOOKUP(G423,'属性表（单核）'!$H$2:$I$251,2,0),IF(H423=59,VLOOKUP(G423,'属性表（单核）'!$C$2:$D$251,2,0),INT(N423/VLOOKUP(H423,'属性表（单）'!$N$4:$O$24,2,0))))</f>
        <v>1640</v>
      </c>
      <c r="S423" s="1">
        <f t="shared" si="53"/>
        <v>23302</v>
      </c>
      <c r="T423" s="28">
        <f>VLOOKUP(--F423,经验表!$A$4:$B$53,2,0)*VLOOKUP(--E423,经验表!$W$8:$X$17,2,0)</f>
        <v>23302.500000000004</v>
      </c>
      <c r="U423" s="1">
        <f t="shared" si="54"/>
        <v>165392</v>
      </c>
      <c r="V423" s="1">
        <f t="shared" si="55"/>
        <v>165392</v>
      </c>
    </row>
    <row r="424" spans="1:22" x14ac:dyDescent="0.35">
      <c r="A424" s="1">
        <v>91800024</v>
      </c>
      <c r="B424" s="3" t="s">
        <v>11</v>
      </c>
      <c r="C424" s="29">
        <f t="shared" si="51"/>
        <v>1</v>
      </c>
      <c r="D424" s="29" t="str">
        <f t="shared" si="48"/>
        <v>4</v>
      </c>
      <c r="E424" s="42" t="str">
        <f t="shared" si="49"/>
        <v>4</v>
      </c>
      <c r="F424" s="1">
        <v>18</v>
      </c>
      <c r="G424" s="28" t="str">
        <f t="shared" si="50"/>
        <v>418</v>
      </c>
      <c r="H424" s="1">
        <v>3</v>
      </c>
      <c r="I424" s="1">
        <v>1604</v>
      </c>
      <c r="L424" s="1">
        <v>25537</v>
      </c>
      <c r="M424" s="1">
        <v>193442</v>
      </c>
      <c r="N424" s="2">
        <f>INT(VLOOKUP(--D424,'属性表（单）'!$H$7:$I$11,2,0)*VLOOKUP(F424,'属性表（单）'!$B$4:$D$53,3,0))</f>
        <v>17400</v>
      </c>
      <c r="O424" s="34">
        <f t="shared" si="52"/>
        <v>1740</v>
      </c>
      <c r="P424" s="1">
        <f>IF(H424=26,VLOOKUP(G424,'属性表（单核）'!$H$2:$I$251,2,0),IF(H424=59,VLOOKUP(G424,'属性表（单核）'!$C$2:$D$251,2,0),INT(N424/VLOOKUP(H424,'属性表（单）'!$N$4:$O$24,2,0))))</f>
        <v>1740</v>
      </c>
      <c r="S424" s="1">
        <f t="shared" si="53"/>
        <v>26617</v>
      </c>
      <c r="T424" s="28">
        <f>VLOOKUP(--F424,经验表!$A$4:$B$53,2,0)*VLOOKUP(--E424,经验表!$W$8:$X$17,2,0)</f>
        <v>26617.500000000004</v>
      </c>
      <c r="U424" s="1">
        <f t="shared" si="54"/>
        <v>188694</v>
      </c>
      <c r="V424" s="1">
        <f t="shared" si="55"/>
        <v>188694</v>
      </c>
    </row>
    <row r="425" spans="1:22" x14ac:dyDescent="0.35">
      <c r="A425" s="1">
        <v>91900024</v>
      </c>
      <c r="B425" s="3" t="s">
        <v>11</v>
      </c>
      <c r="C425" s="29">
        <f t="shared" si="51"/>
        <v>1</v>
      </c>
      <c r="D425" s="29" t="str">
        <f t="shared" si="48"/>
        <v>4</v>
      </c>
      <c r="E425" s="42" t="str">
        <f t="shared" si="49"/>
        <v>4</v>
      </c>
      <c r="F425" s="1">
        <v>19</v>
      </c>
      <c r="G425" s="28" t="str">
        <f t="shared" si="50"/>
        <v>419</v>
      </c>
      <c r="H425" s="1">
        <v>3</v>
      </c>
      <c r="I425" s="1">
        <v>1666</v>
      </c>
      <c r="L425" s="1">
        <v>28494</v>
      </c>
      <c r="M425" s="1">
        <v>218979</v>
      </c>
      <c r="N425" s="2">
        <f>INT(VLOOKUP(--D425,'属性表（单）'!$H$7:$I$11,2,0)*VLOOKUP(F425,'属性表（单）'!$B$4:$D$53,3,0))</f>
        <v>18400</v>
      </c>
      <c r="O425" s="34">
        <f t="shared" si="52"/>
        <v>1840</v>
      </c>
      <c r="P425" s="1">
        <f>IF(H425=26,VLOOKUP(G425,'属性表（单核）'!$H$2:$I$251,2,0),IF(H425=59,VLOOKUP(G425,'属性表（单核）'!$C$2:$D$251,2,0),INT(N425/VLOOKUP(H425,'属性表（单）'!$N$4:$O$24,2,0))))</f>
        <v>1840</v>
      </c>
      <c r="S425" s="1">
        <f t="shared" si="53"/>
        <v>29932</v>
      </c>
      <c r="T425" s="28">
        <f>VLOOKUP(--F425,经验表!$A$4:$B$53,2,0)*VLOOKUP(--E425,经验表!$W$8:$X$17,2,0)</f>
        <v>29932.500000000004</v>
      </c>
      <c r="U425" s="1">
        <f t="shared" si="54"/>
        <v>215311</v>
      </c>
      <c r="V425" s="1">
        <f t="shared" si="55"/>
        <v>215311</v>
      </c>
    </row>
    <row r="426" spans="1:22" x14ac:dyDescent="0.35">
      <c r="A426" s="1">
        <v>92000024</v>
      </c>
      <c r="B426" s="3" t="s">
        <v>11</v>
      </c>
      <c r="C426" s="29">
        <f t="shared" si="51"/>
        <v>1</v>
      </c>
      <c r="D426" s="29" t="str">
        <f t="shared" si="48"/>
        <v>4</v>
      </c>
      <c r="E426" s="42" t="str">
        <f t="shared" si="49"/>
        <v>4</v>
      </c>
      <c r="F426" s="1">
        <v>20</v>
      </c>
      <c r="G426" s="28" t="str">
        <f t="shared" si="50"/>
        <v>420</v>
      </c>
      <c r="H426" s="1">
        <v>3</v>
      </c>
      <c r="I426" s="1">
        <v>1729</v>
      </c>
      <c r="L426" s="1">
        <v>31744</v>
      </c>
      <c r="M426" s="1">
        <v>247473</v>
      </c>
      <c r="N426" s="2">
        <f>INT(VLOOKUP(--D426,'属性表（单）'!$H$7:$I$11,2,0)*VLOOKUP(F426,'属性表（单）'!$B$4:$D$53,3,0))</f>
        <v>19400</v>
      </c>
      <c r="O426" s="34">
        <f t="shared" si="52"/>
        <v>1940</v>
      </c>
      <c r="P426" s="1">
        <f>IF(H426=26,VLOOKUP(G426,'属性表（单核）'!$H$2:$I$251,2,0),IF(H426=59,VLOOKUP(G426,'属性表（单核）'!$C$2:$D$251,2,0),INT(N426/VLOOKUP(H426,'属性表（单）'!$N$4:$O$24,2,0))))</f>
        <v>1940</v>
      </c>
      <c r="S426" s="1">
        <f t="shared" si="53"/>
        <v>33247</v>
      </c>
      <c r="T426" s="28">
        <f>VLOOKUP(--F426,经验表!$A$4:$B$53,2,0)*VLOOKUP(--E426,经验表!$W$8:$X$17,2,0)</f>
        <v>33247.5</v>
      </c>
      <c r="U426" s="1">
        <f t="shared" si="54"/>
        <v>245243</v>
      </c>
      <c r="V426" s="1">
        <f t="shared" si="55"/>
        <v>245243</v>
      </c>
    </row>
    <row r="427" spans="1:22" x14ac:dyDescent="0.35">
      <c r="A427" s="1">
        <v>92100024</v>
      </c>
      <c r="B427" s="3" t="s">
        <v>11</v>
      </c>
      <c r="C427" s="29">
        <f t="shared" si="51"/>
        <v>1</v>
      </c>
      <c r="D427" s="29" t="str">
        <f t="shared" si="48"/>
        <v>4</v>
      </c>
      <c r="E427" s="42" t="str">
        <f t="shared" si="49"/>
        <v>4</v>
      </c>
      <c r="F427" s="1">
        <v>21</v>
      </c>
      <c r="G427" s="28" t="str">
        <f t="shared" si="50"/>
        <v>421</v>
      </c>
      <c r="H427" s="1">
        <v>3</v>
      </c>
      <c r="I427" s="1">
        <v>1792</v>
      </c>
      <c r="L427" s="1">
        <v>35314</v>
      </c>
      <c r="M427" s="1">
        <v>279217</v>
      </c>
      <c r="N427" s="2">
        <f>INT(VLOOKUP(--D427,'属性表（单）'!$H$7:$I$11,2,0)*VLOOKUP(F427,'属性表（单）'!$B$4:$D$53,3,0))</f>
        <v>20400</v>
      </c>
      <c r="O427" s="34">
        <f t="shared" si="52"/>
        <v>2040</v>
      </c>
      <c r="P427" s="1">
        <f>IF(H427=26,VLOOKUP(G427,'属性表（单核）'!$H$2:$I$251,2,0),IF(H427=59,VLOOKUP(G427,'属性表（单核）'!$C$2:$D$251,2,0),INT(N427/VLOOKUP(H427,'属性表（单）'!$N$4:$O$24,2,0))))</f>
        <v>2040</v>
      </c>
      <c r="S427" s="1">
        <f t="shared" si="53"/>
        <v>36562</v>
      </c>
      <c r="T427" s="28">
        <f>VLOOKUP(--F427,经验表!$A$4:$B$53,2,0)*VLOOKUP(--E427,经验表!$W$8:$X$17,2,0)</f>
        <v>36562.5</v>
      </c>
      <c r="U427" s="1">
        <f t="shared" si="54"/>
        <v>278490</v>
      </c>
      <c r="V427" s="1">
        <f t="shared" si="55"/>
        <v>278490</v>
      </c>
    </row>
    <row r="428" spans="1:22" x14ac:dyDescent="0.35">
      <c r="A428" s="1">
        <v>92200024</v>
      </c>
      <c r="B428" s="3" t="s">
        <v>11</v>
      </c>
      <c r="C428" s="29">
        <f t="shared" si="51"/>
        <v>1</v>
      </c>
      <c r="D428" s="29" t="str">
        <f t="shared" si="48"/>
        <v>4</v>
      </c>
      <c r="E428" s="42" t="str">
        <f t="shared" si="49"/>
        <v>4</v>
      </c>
      <c r="F428" s="1">
        <v>22</v>
      </c>
      <c r="G428" s="28" t="str">
        <f t="shared" si="50"/>
        <v>422</v>
      </c>
      <c r="H428" s="1">
        <v>3</v>
      </c>
      <c r="I428" s="1">
        <v>1857</v>
      </c>
      <c r="L428" s="1">
        <v>39236</v>
      </c>
      <c r="M428" s="1">
        <v>314531</v>
      </c>
      <c r="N428" s="2">
        <f>INT(VLOOKUP(--D428,'属性表（单）'!$H$7:$I$11,2,0)*VLOOKUP(F428,'属性表（单）'!$B$4:$D$53,3,0))</f>
        <v>21600</v>
      </c>
      <c r="O428" s="34">
        <f t="shared" si="52"/>
        <v>2160</v>
      </c>
      <c r="P428" s="1">
        <f>IF(H428=26,VLOOKUP(G428,'属性表（单核）'!$H$2:$I$251,2,0),IF(H428=59,VLOOKUP(G428,'属性表（单核）'!$C$2:$D$251,2,0),INT(N428/VLOOKUP(H428,'属性表（单）'!$N$4:$O$24,2,0))))</f>
        <v>2160</v>
      </c>
      <c r="S428" s="1">
        <f t="shared" si="53"/>
        <v>41047</v>
      </c>
      <c r="T428" s="28">
        <f>VLOOKUP(--F428,经验表!$A$4:$B$53,2,0)*VLOOKUP(--E428,经验表!$W$8:$X$17,2,0)</f>
        <v>41047.500000000007</v>
      </c>
      <c r="U428" s="1">
        <f t="shared" si="54"/>
        <v>315052</v>
      </c>
      <c r="V428" s="1">
        <f t="shared" si="55"/>
        <v>315052</v>
      </c>
    </row>
    <row r="429" spans="1:22" x14ac:dyDescent="0.35">
      <c r="A429" s="1">
        <v>92300024</v>
      </c>
      <c r="B429" s="3" t="s">
        <v>11</v>
      </c>
      <c r="C429" s="29">
        <f t="shared" si="51"/>
        <v>1</v>
      </c>
      <c r="D429" s="29" t="str">
        <f t="shared" si="48"/>
        <v>4</v>
      </c>
      <c r="E429" s="42" t="str">
        <f t="shared" si="49"/>
        <v>4</v>
      </c>
      <c r="F429" s="1">
        <v>23</v>
      </c>
      <c r="G429" s="28" t="str">
        <f t="shared" si="50"/>
        <v>423</v>
      </c>
      <c r="H429" s="1">
        <v>3</v>
      </c>
      <c r="I429" s="1">
        <v>1922</v>
      </c>
      <c r="L429" s="1">
        <v>43542</v>
      </c>
      <c r="M429" s="1">
        <v>353767</v>
      </c>
      <c r="N429" s="2">
        <f>INT(VLOOKUP(--D429,'属性表（单）'!$H$7:$I$11,2,0)*VLOOKUP(F429,'属性表（单）'!$B$4:$D$53,3,0))</f>
        <v>22800</v>
      </c>
      <c r="O429" s="34">
        <f t="shared" si="52"/>
        <v>2280</v>
      </c>
      <c r="P429" s="1">
        <f>IF(H429=26,VLOOKUP(G429,'属性表（单核）'!$H$2:$I$251,2,0),IF(H429=59,VLOOKUP(G429,'属性表（单核）'!$C$2:$D$251,2,0),INT(N429/VLOOKUP(H429,'属性表（单）'!$N$4:$O$24,2,0))))</f>
        <v>2280</v>
      </c>
      <c r="S429" s="1">
        <f t="shared" si="53"/>
        <v>45532</v>
      </c>
      <c r="T429" s="28">
        <f>VLOOKUP(--F429,经验表!$A$4:$B$53,2,0)*VLOOKUP(--E429,经验表!$W$8:$X$17,2,0)</f>
        <v>45532.500000000007</v>
      </c>
      <c r="U429" s="1">
        <f t="shared" si="54"/>
        <v>356099</v>
      </c>
      <c r="V429" s="1">
        <f t="shared" si="55"/>
        <v>356099</v>
      </c>
    </row>
    <row r="430" spans="1:22" x14ac:dyDescent="0.35">
      <c r="A430" s="1">
        <v>92400024</v>
      </c>
      <c r="B430" s="3" t="s">
        <v>11</v>
      </c>
      <c r="C430" s="29">
        <f t="shared" si="51"/>
        <v>1</v>
      </c>
      <c r="D430" s="29" t="str">
        <f t="shared" si="48"/>
        <v>4</v>
      </c>
      <c r="E430" s="42" t="str">
        <f t="shared" si="49"/>
        <v>4</v>
      </c>
      <c r="F430" s="1">
        <v>24</v>
      </c>
      <c r="G430" s="28" t="str">
        <f t="shared" si="50"/>
        <v>424</v>
      </c>
      <c r="H430" s="1">
        <v>3</v>
      </c>
      <c r="I430" s="1">
        <v>1989</v>
      </c>
      <c r="L430" s="1">
        <v>48271</v>
      </c>
      <c r="M430" s="1">
        <v>397309</v>
      </c>
      <c r="N430" s="2">
        <f>INT(VLOOKUP(--D430,'属性表（单）'!$H$7:$I$11,2,0)*VLOOKUP(F430,'属性表（单）'!$B$4:$D$53,3,0))</f>
        <v>24000</v>
      </c>
      <c r="O430" s="34">
        <f t="shared" si="52"/>
        <v>2400</v>
      </c>
      <c r="P430" s="1">
        <f>IF(H430=26,VLOOKUP(G430,'属性表（单核）'!$H$2:$I$251,2,0),IF(H430=59,VLOOKUP(G430,'属性表（单核）'!$C$2:$D$251,2,0),INT(N430/VLOOKUP(H430,'属性表（单）'!$N$4:$O$24,2,0))))</f>
        <v>2400</v>
      </c>
      <c r="S430" s="1">
        <f t="shared" si="53"/>
        <v>50017</v>
      </c>
      <c r="T430" s="28">
        <f>VLOOKUP(--F430,经验表!$A$4:$B$53,2,0)*VLOOKUP(--E430,经验表!$W$8:$X$17,2,0)</f>
        <v>50017.500000000007</v>
      </c>
      <c r="U430" s="1">
        <f t="shared" si="54"/>
        <v>401631</v>
      </c>
      <c r="V430" s="1">
        <f t="shared" si="55"/>
        <v>401631</v>
      </c>
    </row>
    <row r="431" spans="1:22" x14ac:dyDescent="0.35">
      <c r="A431" s="1">
        <v>92500024</v>
      </c>
      <c r="B431" s="3" t="s">
        <v>11</v>
      </c>
      <c r="C431" s="29">
        <f t="shared" si="51"/>
        <v>1</v>
      </c>
      <c r="D431" s="29" t="str">
        <f t="shared" si="48"/>
        <v>4</v>
      </c>
      <c r="E431" s="42" t="str">
        <f t="shared" si="49"/>
        <v>4</v>
      </c>
      <c r="F431" s="1">
        <v>25</v>
      </c>
      <c r="G431" s="28" t="str">
        <f t="shared" si="50"/>
        <v>425</v>
      </c>
      <c r="H431" s="1">
        <v>3</v>
      </c>
      <c r="I431" s="1">
        <v>2056</v>
      </c>
      <c r="L431" s="1">
        <v>53462</v>
      </c>
      <c r="M431" s="1">
        <v>445580</v>
      </c>
      <c r="N431" s="2">
        <f>INT(VLOOKUP(--D431,'属性表（单）'!$H$7:$I$11,2,0)*VLOOKUP(F431,'属性表（单）'!$B$4:$D$53,3,0))</f>
        <v>25200</v>
      </c>
      <c r="O431" s="34">
        <f t="shared" si="52"/>
        <v>2520</v>
      </c>
      <c r="P431" s="1">
        <f>IF(H431=26,VLOOKUP(G431,'属性表（单核）'!$H$2:$I$251,2,0),IF(H431=59,VLOOKUP(G431,'属性表（单核）'!$C$2:$D$251,2,0),INT(N431/VLOOKUP(H431,'属性表（单）'!$N$4:$O$24,2,0))))</f>
        <v>2520</v>
      </c>
      <c r="S431" s="1">
        <f t="shared" si="53"/>
        <v>54502</v>
      </c>
      <c r="T431" s="28">
        <f>VLOOKUP(--F431,经验表!$A$4:$B$53,2,0)*VLOOKUP(--E431,经验表!$W$8:$X$17,2,0)</f>
        <v>54502.500000000007</v>
      </c>
      <c r="U431" s="1">
        <f t="shared" si="54"/>
        <v>451648</v>
      </c>
      <c r="V431" s="1">
        <f t="shared" si="55"/>
        <v>451648</v>
      </c>
    </row>
    <row r="432" spans="1:22" x14ac:dyDescent="0.35">
      <c r="A432" s="1">
        <v>92600024</v>
      </c>
      <c r="B432" s="3" t="s">
        <v>11</v>
      </c>
      <c r="C432" s="29">
        <f t="shared" si="51"/>
        <v>1</v>
      </c>
      <c r="D432" s="29" t="str">
        <f t="shared" si="48"/>
        <v>4</v>
      </c>
      <c r="E432" s="42" t="str">
        <f t="shared" si="49"/>
        <v>4</v>
      </c>
      <c r="F432" s="1">
        <v>26</v>
      </c>
      <c r="G432" s="28" t="str">
        <f t="shared" si="50"/>
        <v>426</v>
      </c>
      <c r="H432" s="1">
        <v>3</v>
      </c>
      <c r="I432" s="1">
        <v>2125</v>
      </c>
      <c r="L432" s="1">
        <v>59161</v>
      </c>
      <c r="M432" s="1">
        <v>499042</v>
      </c>
      <c r="N432" s="2">
        <f>INT(VLOOKUP(--D432,'属性表（单）'!$H$7:$I$11,2,0)*VLOOKUP(F432,'属性表（单）'!$B$4:$D$53,3,0))</f>
        <v>26400</v>
      </c>
      <c r="O432" s="34">
        <f t="shared" si="52"/>
        <v>2640</v>
      </c>
      <c r="P432" s="1">
        <f>IF(H432=26,VLOOKUP(G432,'属性表（单核）'!$H$2:$I$251,2,0),IF(H432=59,VLOOKUP(G432,'属性表（单核）'!$C$2:$D$251,2,0),INT(N432/VLOOKUP(H432,'属性表（单）'!$N$4:$O$24,2,0))))</f>
        <v>2640</v>
      </c>
      <c r="S432" s="1">
        <f t="shared" si="53"/>
        <v>60352</v>
      </c>
      <c r="T432" s="28">
        <f>VLOOKUP(--F432,经验表!$A$4:$B$53,2,0)*VLOOKUP(--E432,经验表!$W$8:$X$17,2,0)</f>
        <v>60352.500000000007</v>
      </c>
      <c r="U432" s="1">
        <f t="shared" si="54"/>
        <v>506150</v>
      </c>
      <c r="V432" s="1">
        <f t="shared" si="55"/>
        <v>506150</v>
      </c>
    </row>
    <row r="433" spans="1:22" x14ac:dyDescent="0.35">
      <c r="A433" s="1">
        <v>92700024</v>
      </c>
      <c r="B433" s="3" t="s">
        <v>11</v>
      </c>
      <c r="C433" s="29">
        <f t="shared" si="51"/>
        <v>1</v>
      </c>
      <c r="D433" s="29" t="str">
        <f t="shared" si="48"/>
        <v>4</v>
      </c>
      <c r="E433" s="42" t="str">
        <f t="shared" si="49"/>
        <v>4</v>
      </c>
      <c r="F433" s="1">
        <v>27</v>
      </c>
      <c r="G433" s="28" t="str">
        <f t="shared" si="50"/>
        <v>427</v>
      </c>
      <c r="H433" s="1">
        <v>3</v>
      </c>
      <c r="I433" s="1">
        <v>2194</v>
      </c>
      <c r="L433" s="1">
        <v>65417</v>
      </c>
      <c r="M433" s="1">
        <v>558203</v>
      </c>
      <c r="N433" s="2">
        <f>INT(VLOOKUP(--D433,'属性表（单）'!$H$7:$I$11,2,0)*VLOOKUP(F433,'属性表（单）'!$B$4:$D$53,3,0))</f>
        <v>27800</v>
      </c>
      <c r="O433" s="34">
        <f t="shared" si="52"/>
        <v>2780</v>
      </c>
      <c r="P433" s="1">
        <f>IF(H433=26,VLOOKUP(G433,'属性表（单核）'!$H$2:$I$251,2,0),IF(H433=59,VLOOKUP(G433,'属性表（单核）'!$C$2:$D$251,2,0),INT(N433/VLOOKUP(H433,'属性表（单）'!$N$4:$O$24,2,0))))</f>
        <v>2780</v>
      </c>
      <c r="S433" s="1">
        <f t="shared" si="53"/>
        <v>66202</v>
      </c>
      <c r="T433" s="28">
        <f>VLOOKUP(--F433,经验表!$A$4:$B$53,2,0)*VLOOKUP(--E433,经验表!$W$8:$X$17,2,0)</f>
        <v>66202.5</v>
      </c>
      <c r="U433" s="1">
        <f t="shared" si="54"/>
        <v>566502</v>
      </c>
      <c r="V433" s="1">
        <f t="shared" si="55"/>
        <v>566502</v>
      </c>
    </row>
    <row r="434" spans="1:22" x14ac:dyDescent="0.35">
      <c r="A434" s="1">
        <v>92800024</v>
      </c>
      <c r="B434" s="3" t="s">
        <v>11</v>
      </c>
      <c r="C434" s="29">
        <f t="shared" si="51"/>
        <v>1</v>
      </c>
      <c r="D434" s="29" t="str">
        <f t="shared" si="48"/>
        <v>4</v>
      </c>
      <c r="E434" s="42" t="str">
        <f t="shared" si="49"/>
        <v>4</v>
      </c>
      <c r="F434" s="1">
        <v>28</v>
      </c>
      <c r="G434" s="28" t="str">
        <f t="shared" si="50"/>
        <v>428</v>
      </c>
      <c r="H434" s="1">
        <v>3</v>
      </c>
      <c r="I434" s="1">
        <v>2265</v>
      </c>
      <c r="L434" s="1">
        <v>72283</v>
      </c>
      <c r="M434" s="1">
        <v>623620</v>
      </c>
      <c r="N434" s="2">
        <f>INT(VLOOKUP(--D434,'属性表（单）'!$H$7:$I$11,2,0)*VLOOKUP(F434,'属性表（单）'!$B$4:$D$53,3,0))</f>
        <v>29200</v>
      </c>
      <c r="O434" s="34">
        <f t="shared" si="52"/>
        <v>2920</v>
      </c>
      <c r="P434" s="1">
        <f>IF(H434=26,VLOOKUP(G434,'属性表（单核）'!$H$2:$I$251,2,0),IF(H434=59,VLOOKUP(G434,'属性表（单核）'!$C$2:$D$251,2,0),INT(N434/VLOOKUP(H434,'属性表（单）'!$N$4:$O$24,2,0))))</f>
        <v>2920</v>
      </c>
      <c r="S434" s="1">
        <f t="shared" si="53"/>
        <v>72052</v>
      </c>
      <c r="T434" s="28">
        <f>VLOOKUP(--F434,经验表!$A$4:$B$53,2,0)*VLOOKUP(--E434,经验表!$W$8:$X$17,2,0)</f>
        <v>72052.5</v>
      </c>
      <c r="U434" s="1">
        <f t="shared" si="54"/>
        <v>632704</v>
      </c>
      <c r="V434" s="1">
        <f t="shared" si="55"/>
        <v>632704</v>
      </c>
    </row>
    <row r="435" spans="1:22" x14ac:dyDescent="0.35">
      <c r="A435" s="1">
        <v>92900024</v>
      </c>
      <c r="B435" s="3" t="s">
        <v>11</v>
      </c>
      <c r="C435" s="29">
        <f t="shared" si="51"/>
        <v>1</v>
      </c>
      <c r="D435" s="29" t="str">
        <f t="shared" si="48"/>
        <v>4</v>
      </c>
      <c r="E435" s="42" t="str">
        <f t="shared" si="49"/>
        <v>4</v>
      </c>
      <c r="F435" s="1">
        <v>29</v>
      </c>
      <c r="G435" s="28" t="str">
        <f t="shared" si="50"/>
        <v>429</v>
      </c>
      <c r="H435" s="1">
        <v>3</v>
      </c>
      <c r="I435" s="1">
        <v>2337</v>
      </c>
      <c r="L435" s="1">
        <v>79819</v>
      </c>
      <c r="M435" s="1">
        <v>695903</v>
      </c>
      <c r="N435" s="2">
        <f>INT(VLOOKUP(--D435,'属性表（单）'!$H$7:$I$11,2,0)*VLOOKUP(F435,'属性表（单）'!$B$4:$D$53,3,0))</f>
        <v>30600</v>
      </c>
      <c r="O435" s="34">
        <f t="shared" si="52"/>
        <v>3060</v>
      </c>
      <c r="P435" s="1">
        <f>IF(H435=26,VLOOKUP(G435,'属性表（单核）'!$H$2:$I$251,2,0),IF(H435=59,VLOOKUP(G435,'属性表（单核）'!$C$2:$D$251,2,0),INT(N435/VLOOKUP(H435,'属性表（单）'!$N$4:$O$24,2,0))))</f>
        <v>3060</v>
      </c>
      <c r="S435" s="1">
        <f t="shared" si="53"/>
        <v>77902</v>
      </c>
      <c r="T435" s="28">
        <f>VLOOKUP(--F435,经验表!$A$4:$B$53,2,0)*VLOOKUP(--E435,经验表!$W$8:$X$17,2,0)</f>
        <v>77902.5</v>
      </c>
      <c r="U435" s="1">
        <f t="shared" si="54"/>
        <v>704756</v>
      </c>
      <c r="V435" s="1">
        <f t="shared" si="55"/>
        <v>704756</v>
      </c>
    </row>
    <row r="436" spans="1:22" x14ac:dyDescent="0.35">
      <c r="A436" s="1">
        <v>93000024</v>
      </c>
      <c r="B436" s="3" t="s">
        <v>11</v>
      </c>
      <c r="C436" s="29">
        <f t="shared" si="51"/>
        <v>1</v>
      </c>
      <c r="D436" s="29" t="str">
        <f t="shared" si="48"/>
        <v>4</v>
      </c>
      <c r="E436" s="42" t="str">
        <f t="shared" si="49"/>
        <v>4</v>
      </c>
      <c r="F436" s="1">
        <v>30</v>
      </c>
      <c r="G436" s="28" t="str">
        <f t="shared" si="50"/>
        <v>430</v>
      </c>
      <c r="H436" s="1">
        <v>3</v>
      </c>
      <c r="I436" s="1">
        <v>2409</v>
      </c>
      <c r="L436" s="1">
        <v>88088</v>
      </c>
      <c r="M436" s="1">
        <v>775722</v>
      </c>
      <c r="N436" s="2">
        <f>INT(VLOOKUP(--D436,'属性表（单）'!$H$7:$I$11,2,0)*VLOOKUP(F436,'属性表（单）'!$B$4:$D$53,3,0))</f>
        <v>32000</v>
      </c>
      <c r="O436" s="34">
        <f t="shared" si="52"/>
        <v>3200</v>
      </c>
      <c r="P436" s="1">
        <f>IF(H436=26,VLOOKUP(G436,'属性表（单核）'!$H$2:$I$251,2,0),IF(H436=59,VLOOKUP(G436,'属性表（单核）'!$C$2:$D$251,2,0),INT(N436/VLOOKUP(H436,'属性表（单）'!$N$4:$O$24,2,0))))</f>
        <v>3200</v>
      </c>
      <c r="S436" s="1">
        <f t="shared" si="53"/>
        <v>85312</v>
      </c>
      <c r="T436" s="28">
        <f>VLOOKUP(--F436,经验表!$A$4:$B$53,2,0)*VLOOKUP(--E436,经验表!$W$8:$X$17,2,0)</f>
        <v>85312.500000000015</v>
      </c>
      <c r="U436" s="1">
        <f t="shared" si="54"/>
        <v>782658</v>
      </c>
      <c r="V436" s="1">
        <f t="shared" si="55"/>
        <v>782658</v>
      </c>
    </row>
    <row r="437" spans="1:22" x14ac:dyDescent="0.35">
      <c r="A437" s="1">
        <v>93100024</v>
      </c>
      <c r="B437" s="3" t="s">
        <v>11</v>
      </c>
      <c r="C437" s="29">
        <f t="shared" si="51"/>
        <v>1</v>
      </c>
      <c r="D437" s="29" t="str">
        <f t="shared" si="48"/>
        <v>4</v>
      </c>
      <c r="E437" s="42" t="str">
        <f t="shared" si="49"/>
        <v>4</v>
      </c>
      <c r="F437" s="1">
        <v>31</v>
      </c>
      <c r="G437" s="28" t="str">
        <f t="shared" si="50"/>
        <v>431</v>
      </c>
      <c r="H437" s="1">
        <v>3</v>
      </c>
      <c r="I437" s="1">
        <v>2483</v>
      </c>
      <c r="L437" s="1">
        <v>97161</v>
      </c>
      <c r="M437" s="1">
        <v>863810</v>
      </c>
      <c r="N437" s="2">
        <f>INT(VLOOKUP(--D437,'属性表（单）'!$H$7:$I$11,2,0)*VLOOKUP(F437,'属性表（单）'!$B$4:$D$53,3,0))</f>
        <v>33400</v>
      </c>
      <c r="O437" s="34">
        <f t="shared" si="52"/>
        <v>3340</v>
      </c>
      <c r="P437" s="1">
        <f>IF(H437=26,VLOOKUP(G437,'属性表（单核）'!$H$2:$I$251,2,0),IF(H437=59,VLOOKUP(G437,'属性表（单核）'!$C$2:$D$251,2,0),INT(N437/VLOOKUP(H437,'属性表（单）'!$N$4:$O$24,2,0))))</f>
        <v>3340</v>
      </c>
      <c r="S437" s="1">
        <f t="shared" si="53"/>
        <v>92722</v>
      </c>
      <c r="T437" s="28">
        <f>VLOOKUP(--F437,经验表!$A$4:$B$53,2,0)*VLOOKUP(--E437,经验表!$W$8:$X$17,2,0)</f>
        <v>92722.500000000015</v>
      </c>
      <c r="U437" s="1">
        <f t="shared" si="54"/>
        <v>867970</v>
      </c>
      <c r="V437" s="1">
        <f t="shared" si="55"/>
        <v>867970</v>
      </c>
    </row>
    <row r="438" spans="1:22" x14ac:dyDescent="0.35">
      <c r="A438" s="1">
        <v>93200024</v>
      </c>
      <c r="B438" s="3" t="s">
        <v>11</v>
      </c>
      <c r="C438" s="29">
        <f t="shared" si="51"/>
        <v>1</v>
      </c>
      <c r="D438" s="29" t="str">
        <f t="shared" si="48"/>
        <v>4</v>
      </c>
      <c r="E438" s="42" t="str">
        <f t="shared" si="49"/>
        <v>4</v>
      </c>
      <c r="F438" s="1">
        <v>32</v>
      </c>
      <c r="G438" s="28" t="str">
        <f t="shared" si="50"/>
        <v>432</v>
      </c>
      <c r="H438" s="1">
        <v>3</v>
      </c>
      <c r="I438" s="1">
        <v>2558</v>
      </c>
      <c r="L438" s="1">
        <v>107116</v>
      </c>
      <c r="M438" s="1">
        <v>960971</v>
      </c>
      <c r="N438" s="2">
        <f>INT(VLOOKUP(--D438,'属性表（单）'!$H$7:$I$11,2,0)*VLOOKUP(F438,'属性表（单）'!$B$4:$D$53,3,0))</f>
        <v>35000</v>
      </c>
      <c r="O438" s="34">
        <f t="shared" si="52"/>
        <v>3500</v>
      </c>
      <c r="P438" s="1">
        <f>IF(H438=26,VLOOKUP(G438,'属性表（单核）'!$H$2:$I$251,2,0),IF(H438=59,VLOOKUP(G438,'属性表（单核）'!$C$2:$D$251,2,0),INT(N438/VLOOKUP(H438,'属性表（单）'!$N$4:$O$24,2,0))))</f>
        <v>3500</v>
      </c>
      <c r="S438" s="1">
        <f t="shared" si="53"/>
        <v>100132</v>
      </c>
      <c r="T438" s="28">
        <f>VLOOKUP(--F438,经验表!$A$4:$B$53,2,0)*VLOOKUP(--E438,经验表!$W$8:$X$17,2,0)</f>
        <v>100132.50000000001</v>
      </c>
      <c r="U438" s="1">
        <f t="shared" si="54"/>
        <v>960692</v>
      </c>
      <c r="V438" s="1">
        <f t="shared" si="55"/>
        <v>960692</v>
      </c>
    </row>
    <row r="439" spans="1:22" x14ac:dyDescent="0.35">
      <c r="A439" s="1">
        <v>93300024</v>
      </c>
      <c r="B439" s="3" t="s">
        <v>11</v>
      </c>
      <c r="C439" s="29">
        <f t="shared" si="51"/>
        <v>1</v>
      </c>
      <c r="D439" s="29" t="str">
        <f t="shared" si="48"/>
        <v>4</v>
      </c>
      <c r="E439" s="42" t="str">
        <f t="shared" si="49"/>
        <v>4</v>
      </c>
      <c r="F439" s="1">
        <v>33</v>
      </c>
      <c r="G439" s="28" t="str">
        <f t="shared" si="50"/>
        <v>433</v>
      </c>
      <c r="H439" s="1">
        <v>3</v>
      </c>
      <c r="I439" s="1">
        <v>2634</v>
      </c>
      <c r="L439" s="1">
        <v>118038</v>
      </c>
      <c r="M439" s="1">
        <v>1068087</v>
      </c>
      <c r="N439" s="2">
        <f>INT(VLOOKUP(--D439,'属性表（单）'!$H$7:$I$11,2,0)*VLOOKUP(F439,'属性表（单）'!$B$4:$D$53,3,0))</f>
        <v>36600</v>
      </c>
      <c r="O439" s="34">
        <f t="shared" si="52"/>
        <v>3660</v>
      </c>
      <c r="P439" s="1">
        <f>IF(H439=26,VLOOKUP(G439,'属性表（单核）'!$H$2:$I$251,2,0),IF(H439=59,VLOOKUP(G439,'属性表（单核）'!$C$2:$D$251,2,0),INT(N439/VLOOKUP(H439,'属性表（单）'!$N$4:$O$24,2,0))))</f>
        <v>3660</v>
      </c>
      <c r="S439" s="1">
        <f t="shared" si="53"/>
        <v>107542</v>
      </c>
      <c r="T439" s="28">
        <f>VLOOKUP(--F439,经验表!$A$4:$B$53,2,0)*VLOOKUP(--E439,经验表!$W$8:$X$17,2,0)</f>
        <v>107542.50000000001</v>
      </c>
      <c r="U439" s="1">
        <f t="shared" si="54"/>
        <v>1060824</v>
      </c>
      <c r="V439" s="1">
        <f t="shared" si="55"/>
        <v>1060824</v>
      </c>
    </row>
    <row r="440" spans="1:22" x14ac:dyDescent="0.35">
      <c r="A440" s="1">
        <v>93400024</v>
      </c>
      <c r="B440" s="3" t="s">
        <v>11</v>
      </c>
      <c r="C440" s="29">
        <f t="shared" si="51"/>
        <v>1</v>
      </c>
      <c r="D440" s="29" t="str">
        <f t="shared" si="48"/>
        <v>4</v>
      </c>
      <c r="E440" s="42" t="str">
        <f t="shared" si="49"/>
        <v>4</v>
      </c>
      <c r="F440" s="1">
        <v>34</v>
      </c>
      <c r="G440" s="28" t="str">
        <f t="shared" si="50"/>
        <v>434</v>
      </c>
      <c r="H440" s="1">
        <v>3</v>
      </c>
      <c r="I440" s="1">
        <v>2711</v>
      </c>
      <c r="L440" s="1">
        <v>130019</v>
      </c>
      <c r="M440" s="1">
        <v>1186125</v>
      </c>
      <c r="N440" s="2">
        <f>INT(VLOOKUP(--D440,'属性表（单）'!$H$7:$I$11,2,0)*VLOOKUP(F440,'属性表（单）'!$B$4:$D$53,3,0))</f>
        <v>38200</v>
      </c>
      <c r="O440" s="34">
        <f t="shared" si="52"/>
        <v>3820</v>
      </c>
      <c r="P440" s="1">
        <f>IF(H440=26,VLOOKUP(G440,'属性表（单核）'!$H$2:$I$251,2,0),IF(H440=59,VLOOKUP(G440,'属性表（单核）'!$C$2:$D$251,2,0),INT(N440/VLOOKUP(H440,'属性表（单）'!$N$4:$O$24,2,0))))</f>
        <v>3820</v>
      </c>
      <c r="S440" s="1">
        <f t="shared" si="53"/>
        <v>116707</v>
      </c>
      <c r="T440" s="28">
        <f>VLOOKUP(--F440,经验表!$A$4:$B$53,2,0)*VLOOKUP(--E440,经验表!$W$8:$X$17,2,0)</f>
        <v>116707.50000000001</v>
      </c>
      <c r="U440" s="1">
        <f t="shared" si="54"/>
        <v>1168366</v>
      </c>
      <c r="V440" s="1">
        <f t="shared" si="55"/>
        <v>1168366</v>
      </c>
    </row>
    <row r="441" spans="1:22" x14ac:dyDescent="0.35">
      <c r="A441" s="1">
        <v>93500024</v>
      </c>
      <c r="B441" s="3" t="s">
        <v>11</v>
      </c>
      <c r="C441" s="29">
        <f t="shared" si="51"/>
        <v>1</v>
      </c>
      <c r="D441" s="29" t="str">
        <f t="shared" si="48"/>
        <v>4</v>
      </c>
      <c r="E441" s="42" t="str">
        <f t="shared" si="49"/>
        <v>4</v>
      </c>
      <c r="F441" s="1">
        <v>35</v>
      </c>
      <c r="G441" s="28" t="str">
        <f t="shared" si="50"/>
        <v>435</v>
      </c>
      <c r="H441" s="1">
        <v>3</v>
      </c>
      <c r="I441" s="1">
        <v>2790</v>
      </c>
      <c r="L441" s="1">
        <v>143163</v>
      </c>
      <c r="M441" s="1">
        <v>1316144</v>
      </c>
      <c r="N441" s="2">
        <f>INT(VLOOKUP(--D441,'属性表（单）'!$H$7:$I$11,2,0)*VLOOKUP(F441,'属性表（单）'!$B$4:$D$53,3,0))</f>
        <v>39800</v>
      </c>
      <c r="O441" s="34">
        <f t="shared" si="52"/>
        <v>3980</v>
      </c>
      <c r="P441" s="1">
        <f>IF(H441=26,VLOOKUP(G441,'属性表（单核）'!$H$2:$I$251,2,0),IF(H441=59,VLOOKUP(G441,'属性表（单核）'!$C$2:$D$251,2,0),INT(N441/VLOOKUP(H441,'属性表（单）'!$N$4:$O$24,2,0))))</f>
        <v>3980</v>
      </c>
      <c r="S441" s="1">
        <f t="shared" si="53"/>
        <v>125872</v>
      </c>
      <c r="T441" s="28">
        <f>VLOOKUP(--F441,经验表!$A$4:$B$53,2,0)*VLOOKUP(--E441,经验表!$W$8:$X$17,2,0)</f>
        <v>125872.50000000001</v>
      </c>
      <c r="U441" s="1">
        <f t="shared" si="54"/>
        <v>1285073</v>
      </c>
      <c r="V441" s="1">
        <f t="shared" si="55"/>
        <v>1285073</v>
      </c>
    </row>
    <row r="442" spans="1:22" x14ac:dyDescent="0.35">
      <c r="A442" s="1">
        <v>93600024</v>
      </c>
      <c r="B442" s="3" t="s">
        <v>11</v>
      </c>
      <c r="C442" s="29">
        <f t="shared" si="51"/>
        <v>1</v>
      </c>
      <c r="D442" s="29" t="str">
        <f t="shared" si="48"/>
        <v>4</v>
      </c>
      <c r="E442" s="42" t="str">
        <f t="shared" si="49"/>
        <v>4</v>
      </c>
      <c r="F442" s="1">
        <v>36</v>
      </c>
      <c r="G442" s="28" t="str">
        <f t="shared" si="50"/>
        <v>436</v>
      </c>
      <c r="H442" s="1">
        <v>3</v>
      </c>
      <c r="I442" s="1">
        <v>2869</v>
      </c>
      <c r="L442" s="1">
        <v>157581</v>
      </c>
      <c r="M442" s="1">
        <v>1459307</v>
      </c>
      <c r="N442" s="2">
        <f>INT(VLOOKUP(--D442,'属性表（单）'!$H$7:$I$11,2,0)*VLOOKUP(F442,'属性表（单）'!$B$4:$D$53,3,0))</f>
        <v>41400</v>
      </c>
      <c r="O442" s="34">
        <f t="shared" si="52"/>
        <v>4140</v>
      </c>
      <c r="P442" s="1">
        <f>IF(H442=26,VLOOKUP(G442,'属性表（单核）'!$H$2:$I$251,2,0),IF(H442=59,VLOOKUP(G442,'属性表（单核）'!$C$2:$D$251,2,0),INT(N442/VLOOKUP(H442,'属性表（单）'!$N$4:$O$24,2,0))))</f>
        <v>4140</v>
      </c>
      <c r="S442" s="1">
        <f t="shared" si="53"/>
        <v>135037</v>
      </c>
      <c r="T442" s="28">
        <f>VLOOKUP(--F442,经验表!$A$4:$B$53,2,0)*VLOOKUP(--E442,经验表!$W$8:$X$17,2,0)</f>
        <v>135037.5</v>
      </c>
      <c r="U442" s="1">
        <f t="shared" si="54"/>
        <v>1410945</v>
      </c>
      <c r="V442" s="1">
        <f t="shared" si="55"/>
        <v>1410945</v>
      </c>
    </row>
    <row r="443" spans="1:22" x14ac:dyDescent="0.35">
      <c r="A443" s="1">
        <v>93700024</v>
      </c>
      <c r="B443" s="3" t="s">
        <v>11</v>
      </c>
      <c r="C443" s="29">
        <f t="shared" si="51"/>
        <v>1</v>
      </c>
      <c r="D443" s="29" t="str">
        <f t="shared" si="48"/>
        <v>4</v>
      </c>
      <c r="E443" s="42" t="str">
        <f t="shared" si="49"/>
        <v>4</v>
      </c>
      <c r="F443" s="1">
        <v>37</v>
      </c>
      <c r="G443" s="28" t="str">
        <f t="shared" si="50"/>
        <v>437</v>
      </c>
      <c r="H443" s="1">
        <v>3</v>
      </c>
      <c r="I443" s="1">
        <v>2950</v>
      </c>
      <c r="L443" s="1">
        <v>173395</v>
      </c>
      <c r="M443" s="1">
        <v>1616888</v>
      </c>
      <c r="N443" s="2">
        <f>INT(VLOOKUP(--D443,'属性表（单）'!$H$7:$I$11,2,0)*VLOOKUP(F443,'属性表（单）'!$B$4:$D$53,3,0))</f>
        <v>43200</v>
      </c>
      <c r="O443" s="34">
        <f t="shared" si="52"/>
        <v>4320</v>
      </c>
      <c r="P443" s="1">
        <f>IF(H443=26,VLOOKUP(G443,'属性表（单核）'!$H$2:$I$251,2,0),IF(H443=59,VLOOKUP(G443,'属性表（单核）'!$C$2:$D$251,2,0),INT(N443/VLOOKUP(H443,'属性表（单）'!$N$4:$O$24,2,0))))</f>
        <v>4320</v>
      </c>
      <c r="S443" s="1">
        <f t="shared" si="53"/>
        <v>144202</v>
      </c>
      <c r="T443" s="28">
        <f>VLOOKUP(--F443,经验表!$A$4:$B$53,2,0)*VLOOKUP(--E443,经验表!$W$8:$X$17,2,0)</f>
        <v>144202.5</v>
      </c>
      <c r="U443" s="1">
        <f t="shared" si="54"/>
        <v>1545982</v>
      </c>
      <c r="V443" s="1">
        <f t="shared" si="55"/>
        <v>1545982</v>
      </c>
    </row>
    <row r="444" spans="1:22" x14ac:dyDescent="0.35">
      <c r="A444" s="1">
        <v>93800024</v>
      </c>
      <c r="B444" s="3" t="s">
        <v>11</v>
      </c>
      <c r="C444" s="29">
        <f t="shared" si="51"/>
        <v>1</v>
      </c>
      <c r="D444" s="29" t="str">
        <f t="shared" si="48"/>
        <v>4</v>
      </c>
      <c r="E444" s="42" t="str">
        <f t="shared" si="49"/>
        <v>4</v>
      </c>
      <c r="F444" s="1">
        <v>38</v>
      </c>
      <c r="G444" s="28" t="str">
        <f t="shared" si="50"/>
        <v>438</v>
      </c>
      <c r="H444" s="1">
        <v>3</v>
      </c>
      <c r="I444" s="1">
        <v>3032</v>
      </c>
      <c r="L444" s="1">
        <v>190741</v>
      </c>
      <c r="M444" s="1">
        <v>1790283</v>
      </c>
      <c r="N444" s="2">
        <f>INT(VLOOKUP(--D444,'属性表（单）'!$H$7:$I$11,2,0)*VLOOKUP(F444,'属性表（单）'!$B$4:$D$53,3,0))</f>
        <v>45000</v>
      </c>
      <c r="O444" s="34">
        <f t="shared" si="52"/>
        <v>4500</v>
      </c>
      <c r="P444" s="1">
        <f>IF(H444=26,VLOOKUP(G444,'属性表（单核）'!$H$2:$I$251,2,0),IF(H444=59,VLOOKUP(G444,'属性表（单核）'!$C$2:$D$251,2,0),INT(N444/VLOOKUP(H444,'属性表（单）'!$N$4:$O$24,2,0))))</f>
        <v>4500</v>
      </c>
      <c r="S444" s="1">
        <f t="shared" si="53"/>
        <v>155317</v>
      </c>
      <c r="T444" s="28">
        <f>VLOOKUP(--F444,经验表!$A$4:$B$53,2,0)*VLOOKUP(--E444,经验表!$W$8:$X$17,2,0)</f>
        <v>155317.5</v>
      </c>
      <c r="U444" s="1">
        <f t="shared" si="54"/>
        <v>1690184</v>
      </c>
      <c r="V444" s="1">
        <f t="shared" si="55"/>
        <v>1690184</v>
      </c>
    </row>
    <row r="445" spans="1:22" x14ac:dyDescent="0.35">
      <c r="A445" s="1">
        <v>93900024</v>
      </c>
      <c r="B445" s="3" t="s">
        <v>11</v>
      </c>
      <c r="C445" s="29">
        <f t="shared" si="51"/>
        <v>1</v>
      </c>
      <c r="D445" s="29" t="str">
        <f t="shared" si="48"/>
        <v>4</v>
      </c>
      <c r="E445" s="42" t="str">
        <f t="shared" si="49"/>
        <v>4</v>
      </c>
      <c r="F445" s="1">
        <v>39</v>
      </c>
      <c r="G445" s="28" t="str">
        <f t="shared" si="50"/>
        <v>439</v>
      </c>
      <c r="H445" s="1">
        <v>3</v>
      </c>
      <c r="I445" s="1">
        <v>3115</v>
      </c>
      <c r="L445" s="1">
        <v>209765</v>
      </c>
      <c r="M445" s="1">
        <v>1981024</v>
      </c>
      <c r="N445" s="2">
        <f>INT(VLOOKUP(--D445,'属性表（单）'!$H$7:$I$11,2,0)*VLOOKUP(F445,'属性表（单）'!$B$4:$D$53,3,0))</f>
        <v>46800</v>
      </c>
      <c r="O445" s="34">
        <f t="shared" si="52"/>
        <v>4680</v>
      </c>
      <c r="P445" s="1">
        <f>IF(H445=26,VLOOKUP(G445,'属性表（单核）'!$H$2:$I$251,2,0),IF(H445=59,VLOOKUP(G445,'属性表（单核）'!$C$2:$D$251,2,0),INT(N445/VLOOKUP(H445,'属性表（单）'!$N$4:$O$24,2,0))))</f>
        <v>4680</v>
      </c>
      <c r="S445" s="1">
        <f t="shared" si="53"/>
        <v>166432</v>
      </c>
      <c r="T445" s="28">
        <f>VLOOKUP(--F445,经验表!$A$4:$B$53,2,0)*VLOOKUP(--E445,经验表!$W$8:$X$17,2,0)</f>
        <v>166432.50000000003</v>
      </c>
      <c r="U445" s="1">
        <f t="shared" si="54"/>
        <v>1845501</v>
      </c>
      <c r="V445" s="1">
        <f t="shared" si="55"/>
        <v>1845501</v>
      </c>
    </row>
    <row r="446" spans="1:22" x14ac:dyDescent="0.35">
      <c r="A446" s="1">
        <v>94000024</v>
      </c>
      <c r="B446" s="3" t="s">
        <v>11</v>
      </c>
      <c r="C446" s="29">
        <f t="shared" si="51"/>
        <v>1</v>
      </c>
      <c r="D446" s="29" t="str">
        <f t="shared" si="48"/>
        <v>4</v>
      </c>
      <c r="E446" s="42" t="str">
        <f t="shared" si="49"/>
        <v>4</v>
      </c>
      <c r="F446" s="1">
        <v>40</v>
      </c>
      <c r="G446" s="28" t="str">
        <f t="shared" si="50"/>
        <v>440</v>
      </c>
      <c r="H446" s="1">
        <v>3</v>
      </c>
      <c r="I446" s="1">
        <v>3199</v>
      </c>
      <c r="L446" s="1">
        <v>230630</v>
      </c>
      <c r="M446" s="1">
        <v>2190789</v>
      </c>
      <c r="N446" s="2">
        <f>INT(VLOOKUP(--D446,'属性表（单）'!$H$7:$I$11,2,0)*VLOOKUP(F446,'属性表（单）'!$B$4:$D$53,3,0))</f>
        <v>48600</v>
      </c>
      <c r="O446" s="34">
        <f t="shared" si="52"/>
        <v>4860</v>
      </c>
      <c r="P446" s="1">
        <f>IF(H446=26,VLOOKUP(G446,'属性表（单核）'!$H$2:$I$251,2,0),IF(H446=59,VLOOKUP(G446,'属性表（单核）'!$C$2:$D$251,2,0),INT(N446/VLOOKUP(H446,'属性表（单）'!$N$4:$O$24,2,0))))</f>
        <v>4860</v>
      </c>
      <c r="S446" s="1">
        <f t="shared" si="53"/>
        <v>177547</v>
      </c>
      <c r="T446" s="28">
        <f>VLOOKUP(--F446,经验表!$A$4:$B$53,2,0)*VLOOKUP(--E446,经验表!$W$8:$X$17,2,0)</f>
        <v>177547.50000000003</v>
      </c>
      <c r="U446" s="1">
        <f t="shared" si="54"/>
        <v>2011933</v>
      </c>
      <c r="V446" s="1">
        <f t="shared" si="55"/>
        <v>2011933</v>
      </c>
    </row>
    <row r="447" spans="1:22" x14ac:dyDescent="0.35">
      <c r="A447" s="1">
        <v>94100024</v>
      </c>
      <c r="B447" s="3" t="s">
        <v>11</v>
      </c>
      <c r="C447" s="29">
        <f t="shared" si="51"/>
        <v>1</v>
      </c>
      <c r="D447" s="29" t="str">
        <f t="shared" si="48"/>
        <v>4</v>
      </c>
      <c r="E447" s="42" t="str">
        <f t="shared" si="49"/>
        <v>4</v>
      </c>
      <c r="F447" s="1">
        <v>41</v>
      </c>
      <c r="G447" s="28" t="str">
        <f t="shared" si="50"/>
        <v>441</v>
      </c>
      <c r="H447" s="1">
        <v>3</v>
      </c>
      <c r="I447" s="1">
        <v>3285</v>
      </c>
      <c r="L447" s="1">
        <v>253512</v>
      </c>
      <c r="M447" s="1">
        <v>2421419</v>
      </c>
      <c r="N447" s="2">
        <f>INT(VLOOKUP(--D447,'属性表（单）'!$H$7:$I$11,2,0)*VLOOKUP(F447,'属性表（单）'!$B$4:$D$53,3,0))</f>
        <v>50400</v>
      </c>
      <c r="O447" s="34">
        <f t="shared" si="52"/>
        <v>5040</v>
      </c>
      <c r="P447" s="1">
        <f>IF(H447=26,VLOOKUP(G447,'属性表（单核）'!$H$2:$I$251,2,0),IF(H447=59,VLOOKUP(G447,'属性表（单核）'!$C$2:$D$251,2,0),INT(N447/VLOOKUP(H447,'属性表（单）'!$N$4:$O$24,2,0))))</f>
        <v>5040</v>
      </c>
      <c r="S447" s="1">
        <f t="shared" si="53"/>
        <v>188662</v>
      </c>
      <c r="T447" s="28">
        <f>VLOOKUP(--F447,经验表!$A$4:$B$53,2,0)*VLOOKUP(--E447,经验表!$W$8:$X$17,2,0)</f>
        <v>188662.50000000003</v>
      </c>
      <c r="U447" s="1">
        <f t="shared" si="54"/>
        <v>2189480</v>
      </c>
      <c r="V447" s="1">
        <f t="shared" si="55"/>
        <v>2189480</v>
      </c>
    </row>
    <row r="448" spans="1:22" x14ac:dyDescent="0.35">
      <c r="A448" s="1">
        <v>94200024</v>
      </c>
      <c r="B448" s="3" t="s">
        <v>11</v>
      </c>
      <c r="C448" s="29">
        <f t="shared" si="51"/>
        <v>1</v>
      </c>
      <c r="D448" s="29" t="str">
        <f t="shared" si="48"/>
        <v>4</v>
      </c>
      <c r="E448" s="42" t="str">
        <f t="shared" si="49"/>
        <v>4</v>
      </c>
      <c r="F448" s="1">
        <v>42</v>
      </c>
      <c r="G448" s="28" t="str">
        <f t="shared" si="50"/>
        <v>442</v>
      </c>
      <c r="H448" s="1">
        <v>3</v>
      </c>
      <c r="I448" s="1">
        <v>3372</v>
      </c>
      <c r="L448" s="1">
        <v>278605</v>
      </c>
      <c r="M448" s="1">
        <v>2674931</v>
      </c>
      <c r="N448" s="2">
        <f>INT(VLOOKUP(--D448,'属性表（单）'!$H$7:$I$11,2,0)*VLOOKUP(F448,'属性表（单）'!$B$4:$D$53,3,0))</f>
        <v>52400</v>
      </c>
      <c r="O448" s="34">
        <f t="shared" si="52"/>
        <v>5240</v>
      </c>
      <c r="P448" s="1">
        <f>IF(H448=26,VLOOKUP(G448,'属性表（单核）'!$H$2:$I$251,2,0),IF(H448=59,VLOOKUP(G448,'属性表（单核）'!$C$2:$D$251,2,0),INT(N448/VLOOKUP(H448,'属性表（单）'!$N$4:$O$24,2,0))))</f>
        <v>5240</v>
      </c>
      <c r="S448" s="1">
        <f t="shared" si="53"/>
        <v>201922</v>
      </c>
      <c r="T448" s="28">
        <f>VLOOKUP(--F448,经验表!$A$4:$B$53,2,0)*VLOOKUP(--E448,经验表!$W$8:$X$17,2,0)</f>
        <v>201922.50000000003</v>
      </c>
      <c r="U448" s="1">
        <f t="shared" si="54"/>
        <v>2378142</v>
      </c>
      <c r="V448" s="1">
        <f t="shared" si="55"/>
        <v>2378142</v>
      </c>
    </row>
    <row r="449" spans="1:22" x14ac:dyDescent="0.35">
      <c r="A449" s="1">
        <v>94300024</v>
      </c>
      <c r="B449" s="3" t="s">
        <v>11</v>
      </c>
      <c r="C449" s="29">
        <f t="shared" si="51"/>
        <v>1</v>
      </c>
      <c r="D449" s="29" t="str">
        <f t="shared" si="48"/>
        <v>4</v>
      </c>
      <c r="E449" s="42" t="str">
        <f t="shared" si="49"/>
        <v>4</v>
      </c>
      <c r="F449" s="1">
        <v>43</v>
      </c>
      <c r="G449" s="28" t="str">
        <f t="shared" si="50"/>
        <v>443</v>
      </c>
      <c r="H449" s="1">
        <v>3</v>
      </c>
      <c r="I449" s="1">
        <v>3460</v>
      </c>
      <c r="L449" s="1">
        <v>306124</v>
      </c>
      <c r="M449" s="1">
        <v>2953536</v>
      </c>
      <c r="N449" s="2">
        <f>INT(VLOOKUP(--D449,'属性表（单）'!$H$7:$I$11,2,0)*VLOOKUP(F449,'属性表（单）'!$B$4:$D$53,3,0))</f>
        <v>54400</v>
      </c>
      <c r="O449" s="34">
        <f t="shared" si="52"/>
        <v>5440</v>
      </c>
      <c r="P449" s="1">
        <f>IF(H449=26,VLOOKUP(G449,'属性表（单核）'!$H$2:$I$251,2,0),IF(H449=59,VLOOKUP(G449,'属性表（单核）'!$C$2:$D$251,2,0),INT(N449/VLOOKUP(H449,'属性表（单）'!$N$4:$O$24,2,0))))</f>
        <v>5440</v>
      </c>
      <c r="S449" s="1">
        <f t="shared" si="53"/>
        <v>215182</v>
      </c>
      <c r="T449" s="28">
        <f>VLOOKUP(--F449,经验表!$A$4:$B$53,2,0)*VLOOKUP(--E449,经验表!$W$8:$X$17,2,0)</f>
        <v>215182.50000000003</v>
      </c>
      <c r="U449" s="1">
        <f t="shared" si="54"/>
        <v>2580064</v>
      </c>
      <c r="V449" s="1">
        <f t="shared" si="55"/>
        <v>2580064</v>
      </c>
    </row>
    <row r="450" spans="1:22" x14ac:dyDescent="0.35">
      <c r="A450" s="1">
        <v>94400024</v>
      </c>
      <c r="B450" s="3" t="s">
        <v>11</v>
      </c>
      <c r="C450" s="29">
        <f t="shared" si="51"/>
        <v>1</v>
      </c>
      <c r="D450" s="29" t="str">
        <f t="shared" si="48"/>
        <v>4</v>
      </c>
      <c r="E450" s="42" t="str">
        <f t="shared" si="49"/>
        <v>4</v>
      </c>
      <c r="F450" s="1">
        <v>44</v>
      </c>
      <c r="G450" s="28" t="str">
        <f t="shared" si="50"/>
        <v>444</v>
      </c>
      <c r="H450" s="1">
        <v>3</v>
      </c>
      <c r="I450" s="1">
        <v>3549</v>
      </c>
      <c r="L450" s="1">
        <v>336300</v>
      </c>
      <c r="M450" s="1">
        <v>3259660</v>
      </c>
      <c r="N450" s="2">
        <f>INT(VLOOKUP(--D450,'属性表（单）'!$H$7:$I$11,2,0)*VLOOKUP(F450,'属性表（单）'!$B$4:$D$53,3,0))</f>
        <v>56400</v>
      </c>
      <c r="O450" s="34">
        <f t="shared" si="52"/>
        <v>5640</v>
      </c>
      <c r="P450" s="1">
        <f>IF(H450=26,VLOOKUP(G450,'属性表（单核）'!$H$2:$I$251,2,0),IF(H450=59,VLOOKUP(G450,'属性表（单核）'!$C$2:$D$251,2,0),INT(N450/VLOOKUP(H450,'属性表（单）'!$N$4:$O$24,2,0))))</f>
        <v>5640</v>
      </c>
      <c r="S450" s="1">
        <f t="shared" si="53"/>
        <v>228442</v>
      </c>
      <c r="T450" s="28">
        <f>VLOOKUP(--F450,经验表!$A$4:$B$53,2,0)*VLOOKUP(--E450,经验表!$W$8:$X$17,2,0)</f>
        <v>228442.50000000003</v>
      </c>
      <c r="U450" s="1">
        <f t="shared" si="54"/>
        <v>2795246</v>
      </c>
      <c r="V450" s="1">
        <f t="shared" si="55"/>
        <v>2795246</v>
      </c>
    </row>
    <row r="451" spans="1:22" x14ac:dyDescent="0.35">
      <c r="A451" s="1">
        <v>94500024</v>
      </c>
      <c r="B451" s="3" t="s">
        <v>11</v>
      </c>
      <c r="C451" s="29">
        <f t="shared" si="51"/>
        <v>1</v>
      </c>
      <c r="D451" s="29" t="str">
        <f t="shared" ref="D451:D514" si="56">RIGHT(A451,1)</f>
        <v>4</v>
      </c>
      <c r="E451" s="42" t="str">
        <f t="shared" ref="E451:E514" si="57">IF(C451=1,RIGHT(A451,1),C451&amp;RIGHT(A451,1))</f>
        <v>4</v>
      </c>
      <c r="F451" s="1">
        <v>45</v>
      </c>
      <c r="G451" s="28" t="str">
        <f t="shared" ref="G451:G514" si="58">D451&amp;F451</f>
        <v>445</v>
      </c>
      <c r="H451" s="1">
        <v>3</v>
      </c>
      <c r="I451" s="1">
        <v>3640</v>
      </c>
      <c r="L451" s="1">
        <v>369390</v>
      </c>
      <c r="M451" s="1">
        <v>3595960</v>
      </c>
      <c r="N451" s="2">
        <f>INT(VLOOKUP(--D451,'属性表（单）'!$H$7:$I$11,2,0)*VLOOKUP(F451,'属性表（单）'!$B$4:$D$53,3,0))</f>
        <v>58400</v>
      </c>
      <c r="O451" s="34">
        <f t="shared" si="52"/>
        <v>5840</v>
      </c>
      <c r="P451" s="1">
        <f>IF(H451=26,VLOOKUP(G451,'属性表（单核）'!$H$2:$I$251,2,0),IF(H451=59,VLOOKUP(G451,'属性表（单核）'!$C$2:$D$251,2,0),INT(N451/VLOOKUP(H451,'属性表（单）'!$N$4:$O$24,2,0))))</f>
        <v>5840</v>
      </c>
      <c r="S451" s="1">
        <f t="shared" si="53"/>
        <v>241702</v>
      </c>
      <c r="T451" s="28">
        <f>VLOOKUP(--F451,经验表!$A$4:$B$53,2,0)*VLOOKUP(--E451,经验表!$W$8:$X$17,2,0)</f>
        <v>241702.50000000003</v>
      </c>
      <c r="U451" s="1">
        <f t="shared" si="54"/>
        <v>3023688</v>
      </c>
      <c r="V451" s="1">
        <f t="shared" si="55"/>
        <v>3023688</v>
      </c>
    </row>
    <row r="452" spans="1:22" x14ac:dyDescent="0.35">
      <c r="A452" s="1">
        <v>94600024</v>
      </c>
      <c r="B452" s="3" t="s">
        <v>11</v>
      </c>
      <c r="C452" s="29">
        <f t="shared" ref="C452:C515" si="59">C451</f>
        <v>1</v>
      </c>
      <c r="D452" s="29" t="str">
        <f t="shared" si="56"/>
        <v>4</v>
      </c>
      <c r="E452" s="42" t="str">
        <f t="shared" si="57"/>
        <v>4</v>
      </c>
      <c r="F452" s="1">
        <v>46</v>
      </c>
      <c r="G452" s="28" t="str">
        <f t="shared" si="58"/>
        <v>446</v>
      </c>
      <c r="H452" s="1">
        <v>3</v>
      </c>
      <c r="I452" s="1">
        <v>3733</v>
      </c>
      <c r="L452" s="1">
        <v>405674</v>
      </c>
      <c r="M452" s="1">
        <v>3965350</v>
      </c>
      <c r="N452" s="2">
        <f>INT(VLOOKUP(--D452,'属性表（单）'!$H$7:$I$11,2,0)*VLOOKUP(F452,'属性表（单）'!$B$4:$D$53,3,0))</f>
        <v>60400</v>
      </c>
      <c r="O452" s="34">
        <f t="shared" si="52"/>
        <v>6040</v>
      </c>
      <c r="P452" s="1">
        <f>IF(H452=26,VLOOKUP(G452,'属性表（单核）'!$H$2:$I$251,2,0),IF(H452=59,VLOOKUP(G452,'属性表（单核）'!$C$2:$D$251,2,0),INT(N452/VLOOKUP(H452,'属性表（单）'!$N$4:$O$24,2,0))))</f>
        <v>6040</v>
      </c>
      <c r="S452" s="1">
        <f t="shared" si="53"/>
        <v>257302</v>
      </c>
      <c r="T452" s="28">
        <f>VLOOKUP(--F452,经验表!$A$4:$B$53,2,0)*VLOOKUP(--E452,经验表!$W$8:$X$17,2,0)</f>
        <v>257302.50000000003</v>
      </c>
      <c r="U452" s="1">
        <f t="shared" si="54"/>
        <v>3265390</v>
      </c>
      <c r="V452" s="1">
        <f t="shared" si="55"/>
        <v>3265390</v>
      </c>
    </row>
    <row r="453" spans="1:22" x14ac:dyDescent="0.35">
      <c r="A453" s="1">
        <v>94700024</v>
      </c>
      <c r="B453" s="3" t="s">
        <v>11</v>
      </c>
      <c r="C453" s="29">
        <f t="shared" si="59"/>
        <v>1</v>
      </c>
      <c r="D453" s="29" t="str">
        <f t="shared" si="56"/>
        <v>4</v>
      </c>
      <c r="E453" s="42" t="str">
        <f t="shared" si="57"/>
        <v>4</v>
      </c>
      <c r="F453" s="1">
        <v>47</v>
      </c>
      <c r="G453" s="28" t="str">
        <f t="shared" si="58"/>
        <v>447</v>
      </c>
      <c r="H453" s="1">
        <v>3</v>
      </c>
      <c r="I453" s="1">
        <v>3826</v>
      </c>
      <c r="L453" s="1">
        <v>445460</v>
      </c>
      <c r="M453" s="1">
        <v>4371024</v>
      </c>
      <c r="N453" s="2">
        <f>INT(VLOOKUP(--D453,'属性表（单）'!$H$7:$I$11,2,0)*VLOOKUP(F453,'属性表（单）'!$B$4:$D$53,3,0))</f>
        <v>62600</v>
      </c>
      <c r="O453" s="34">
        <f t="shared" si="52"/>
        <v>6260</v>
      </c>
      <c r="P453" s="1">
        <f>IF(H453=26,VLOOKUP(G453,'属性表（单核）'!$H$2:$I$251,2,0),IF(H453=59,VLOOKUP(G453,'属性表（单核）'!$C$2:$D$251,2,0),INT(N453/VLOOKUP(H453,'属性表（单）'!$N$4:$O$24,2,0))))</f>
        <v>6260</v>
      </c>
      <c r="S453" s="1">
        <f t="shared" si="53"/>
        <v>272902</v>
      </c>
      <c r="T453" s="28">
        <f>VLOOKUP(--F453,经验表!$A$4:$B$53,2,0)*VLOOKUP(--E453,经验表!$W$8:$X$17,2,0)</f>
        <v>272902.5</v>
      </c>
      <c r="U453" s="1">
        <f t="shared" si="54"/>
        <v>3522692</v>
      </c>
      <c r="V453" s="1">
        <f t="shared" si="55"/>
        <v>3522692</v>
      </c>
    </row>
    <row r="454" spans="1:22" x14ac:dyDescent="0.35">
      <c r="A454" s="1">
        <v>94800024</v>
      </c>
      <c r="B454" s="3" t="s">
        <v>11</v>
      </c>
      <c r="C454" s="29">
        <f t="shared" si="59"/>
        <v>1</v>
      </c>
      <c r="D454" s="29" t="str">
        <f t="shared" si="56"/>
        <v>4</v>
      </c>
      <c r="E454" s="42" t="str">
        <f t="shared" si="57"/>
        <v>4</v>
      </c>
      <c r="F454" s="1">
        <v>48</v>
      </c>
      <c r="G454" s="28" t="str">
        <f t="shared" si="58"/>
        <v>448</v>
      </c>
      <c r="H454" s="1">
        <v>3</v>
      </c>
      <c r="I454" s="1">
        <v>3921</v>
      </c>
      <c r="L454" s="1">
        <v>489086</v>
      </c>
      <c r="M454" s="1">
        <v>4816484</v>
      </c>
      <c r="N454" s="2">
        <f>INT(VLOOKUP(--D454,'属性表（单）'!$H$7:$I$11,2,0)*VLOOKUP(F454,'属性表（单）'!$B$4:$D$53,3,0))</f>
        <v>64800</v>
      </c>
      <c r="O454" s="34">
        <f t="shared" si="52"/>
        <v>6480</v>
      </c>
      <c r="P454" s="1">
        <f>IF(H454=26,VLOOKUP(G454,'属性表（单核）'!$H$2:$I$251,2,0),IF(H454=59,VLOOKUP(G454,'属性表（单核）'!$C$2:$D$251,2,0),INT(N454/VLOOKUP(H454,'属性表（单）'!$N$4:$O$24,2,0))))</f>
        <v>6480</v>
      </c>
      <c r="S454" s="1">
        <f t="shared" si="53"/>
        <v>288502</v>
      </c>
      <c r="T454" s="28">
        <f>VLOOKUP(--F454,经验表!$A$4:$B$53,2,0)*VLOOKUP(--E454,经验表!$W$8:$X$17,2,0)</f>
        <v>288502.5</v>
      </c>
      <c r="U454" s="1">
        <f t="shared" si="54"/>
        <v>3795594</v>
      </c>
      <c r="V454" s="1">
        <f t="shared" si="55"/>
        <v>3795594</v>
      </c>
    </row>
    <row r="455" spans="1:22" x14ac:dyDescent="0.35">
      <c r="A455" s="1">
        <v>94900024</v>
      </c>
      <c r="B455" s="3" t="s">
        <v>11</v>
      </c>
      <c r="C455" s="29">
        <f t="shared" si="59"/>
        <v>1</v>
      </c>
      <c r="D455" s="29" t="str">
        <f t="shared" si="56"/>
        <v>4</v>
      </c>
      <c r="E455" s="42" t="str">
        <f t="shared" si="57"/>
        <v>4</v>
      </c>
      <c r="F455" s="1">
        <v>49</v>
      </c>
      <c r="G455" s="28" t="str">
        <f t="shared" si="58"/>
        <v>449</v>
      </c>
      <c r="H455" s="1">
        <v>3</v>
      </c>
      <c r="I455" s="1">
        <v>4018</v>
      </c>
      <c r="L455" s="1">
        <v>536919</v>
      </c>
      <c r="M455" s="1">
        <v>5305570</v>
      </c>
      <c r="N455" s="2">
        <f>INT(VLOOKUP(--D455,'属性表（单）'!$H$7:$I$11,2,0)*VLOOKUP(F455,'属性表（单）'!$B$4:$D$53,3,0))</f>
        <v>67000</v>
      </c>
      <c r="O455" s="34">
        <f t="shared" ref="O455:O518" si="60">INT(IF(C455=1,P455,P455*$X$14))</f>
        <v>6700</v>
      </c>
      <c r="P455" s="1">
        <f>IF(H455=26,VLOOKUP(G455,'属性表（单核）'!$H$2:$I$251,2,0),IF(H455=59,VLOOKUP(G455,'属性表（单核）'!$C$2:$D$251,2,0),INT(N455/VLOOKUP(H455,'属性表（单）'!$N$4:$O$24,2,0))))</f>
        <v>6700</v>
      </c>
      <c r="S455" s="1">
        <f t="shared" si="53"/>
        <v>304102</v>
      </c>
      <c r="T455" s="28">
        <f>VLOOKUP(--F455,经验表!$A$4:$B$53,2,0)*VLOOKUP(--E455,经验表!$W$8:$X$17,2,0)</f>
        <v>304102.5</v>
      </c>
      <c r="U455" s="1">
        <f t="shared" si="54"/>
        <v>4084096</v>
      </c>
      <c r="V455" s="1">
        <f t="shared" si="55"/>
        <v>4084096</v>
      </c>
    </row>
    <row r="456" spans="1:22" x14ac:dyDescent="0.35">
      <c r="A456" s="1">
        <v>95000024</v>
      </c>
      <c r="B456" s="3" t="s">
        <v>11</v>
      </c>
      <c r="C456" s="29">
        <f t="shared" si="59"/>
        <v>1</v>
      </c>
      <c r="D456" s="29" t="str">
        <f t="shared" si="56"/>
        <v>4</v>
      </c>
      <c r="E456" s="42" t="str">
        <f t="shared" si="57"/>
        <v>4</v>
      </c>
      <c r="F456" s="1">
        <v>50</v>
      </c>
      <c r="G456" s="28" t="str">
        <f t="shared" si="58"/>
        <v>450</v>
      </c>
      <c r="H456" s="1">
        <v>3</v>
      </c>
      <c r="I456" s="1">
        <v>4116</v>
      </c>
      <c r="L456" s="1">
        <v>99999999</v>
      </c>
      <c r="M456" s="1">
        <v>5842489</v>
      </c>
      <c r="N456" s="2">
        <f>INT(VLOOKUP(--D456,'属性表（单）'!$H$7:$I$11,2,0)*VLOOKUP(F456,'属性表（单）'!$B$4:$D$53,3,0))</f>
        <v>69200</v>
      </c>
      <c r="O456" s="34">
        <f t="shared" si="60"/>
        <v>6920</v>
      </c>
      <c r="P456" s="1">
        <f>IF(H456=26,VLOOKUP(G456,'属性表（单核）'!$H$2:$I$251,2,0),IF(H456=59,VLOOKUP(G456,'属性表（单核）'!$C$2:$D$251,2,0),INT(N456/VLOOKUP(H456,'属性表（单）'!$N$4:$O$24,2,0))))</f>
        <v>6920</v>
      </c>
      <c r="S456" s="1">
        <f t="shared" ref="S456:S519" si="61">INT(T456)</f>
        <v>322237</v>
      </c>
      <c r="T456" s="28">
        <f>VLOOKUP(--F456,经验表!$A$4:$B$53,2,0)*VLOOKUP(--E456,经验表!$W$8:$X$17,2,0)</f>
        <v>322237.50000000006</v>
      </c>
      <c r="U456" s="1">
        <f t="shared" ref="U456:U519" si="62">INT(IF(C456=1,IF(F456=1,VLOOKUP(--D456,$X$8:$Y$12,2,0),V456),IF(F456=1,VLOOKUP(--D456,$X$17:$Y$21,2,0),V456)))</f>
        <v>4388198</v>
      </c>
      <c r="V456" s="1">
        <f t="shared" si="55"/>
        <v>4388198</v>
      </c>
    </row>
    <row r="457" spans="1:22" x14ac:dyDescent="0.35">
      <c r="A457" s="1">
        <v>90100025</v>
      </c>
      <c r="B457" s="3" t="s">
        <v>11</v>
      </c>
      <c r="C457" s="29">
        <f t="shared" si="59"/>
        <v>1</v>
      </c>
      <c r="D457" s="29" t="str">
        <f t="shared" si="56"/>
        <v>5</v>
      </c>
      <c r="E457" s="42" t="str">
        <f t="shared" si="57"/>
        <v>5</v>
      </c>
      <c r="F457" s="1">
        <v>1</v>
      </c>
      <c r="G457" s="28" t="str">
        <f t="shared" si="58"/>
        <v>51</v>
      </c>
      <c r="H457" s="1">
        <v>3</v>
      </c>
      <c r="I457" s="1">
        <v>960</v>
      </c>
      <c r="L457" s="1">
        <v>2650</v>
      </c>
      <c r="M457" s="1">
        <v>75000</v>
      </c>
      <c r="N457" s="2">
        <f>INT(VLOOKUP(--D457,'属性表（单）'!$H$7:$I$11,2,0)*VLOOKUP(F457,'属性表（单）'!$B$4:$D$53,3,0))</f>
        <v>9600</v>
      </c>
      <c r="O457" s="34">
        <f t="shared" si="60"/>
        <v>960</v>
      </c>
      <c r="P457" s="1">
        <f>IF(H457=26,VLOOKUP(G457,'属性表（单核）'!$H$2:$I$251,2,0),IF(H457=59,VLOOKUP(G457,'属性表（单核）'!$C$2:$D$251,2,0),INT(N457/VLOOKUP(H457,'属性表（单）'!$N$4:$O$24,2,0))))</f>
        <v>960</v>
      </c>
      <c r="S457" s="1">
        <f t="shared" si="61"/>
        <v>1901</v>
      </c>
      <c r="T457" s="28">
        <f>VLOOKUP(--F457,经验表!$A$4:$B$53,2,0)*VLOOKUP(--E457,经验表!$W$8:$X$17,2,0)</f>
        <v>1901.25</v>
      </c>
      <c r="U457" s="1">
        <f t="shared" si="62"/>
        <v>75000</v>
      </c>
      <c r="V457" s="1">
        <f t="shared" ref="V457:V520" si="63">S456+U456</f>
        <v>4710435</v>
      </c>
    </row>
    <row r="458" spans="1:22" x14ac:dyDescent="0.35">
      <c r="A458" s="1">
        <v>90200025</v>
      </c>
      <c r="B458" s="3" t="s">
        <v>11</v>
      </c>
      <c r="C458" s="29">
        <f t="shared" si="59"/>
        <v>1</v>
      </c>
      <c r="D458" s="29" t="str">
        <f t="shared" si="56"/>
        <v>5</v>
      </c>
      <c r="E458" s="42" t="str">
        <f t="shared" si="57"/>
        <v>5</v>
      </c>
      <c r="F458" s="1">
        <v>2</v>
      </c>
      <c r="G458" s="28" t="str">
        <f t="shared" si="58"/>
        <v>52</v>
      </c>
      <c r="H458" s="1">
        <v>3</v>
      </c>
      <c r="I458" s="1">
        <v>1040</v>
      </c>
      <c r="L458" s="1">
        <v>3394</v>
      </c>
      <c r="M458" s="1">
        <v>77650</v>
      </c>
      <c r="N458" s="2">
        <f>INT(VLOOKUP(--D458,'属性表（单）'!$H$7:$I$11,2,0)*VLOOKUP(F458,'属性表（单）'!$B$4:$D$53,3,0))</f>
        <v>10200</v>
      </c>
      <c r="O458" s="34">
        <f t="shared" si="60"/>
        <v>1020</v>
      </c>
      <c r="P458" s="1">
        <f>IF(H458=26,VLOOKUP(G458,'属性表（单核）'!$H$2:$I$251,2,0),IF(H458=59,VLOOKUP(G458,'属性表（单核）'!$C$2:$D$251,2,0),INT(N458/VLOOKUP(H458,'属性表（单）'!$N$4:$O$24,2,0))))</f>
        <v>1020</v>
      </c>
      <c r="S458" s="1">
        <f t="shared" si="61"/>
        <v>2661</v>
      </c>
      <c r="T458" s="28">
        <f>VLOOKUP(--F458,经验表!$A$4:$B$53,2,0)*VLOOKUP(--E458,经验表!$W$8:$X$17,2,0)</f>
        <v>2661.75</v>
      </c>
      <c r="U458" s="1">
        <f t="shared" si="62"/>
        <v>76901</v>
      </c>
      <c r="V458" s="1">
        <f t="shared" si="63"/>
        <v>76901</v>
      </c>
    </row>
    <row r="459" spans="1:22" x14ac:dyDescent="0.35">
      <c r="A459" s="1">
        <v>90300025</v>
      </c>
      <c r="B459" s="3" t="s">
        <v>11</v>
      </c>
      <c r="C459" s="29">
        <f t="shared" si="59"/>
        <v>1</v>
      </c>
      <c r="D459" s="29" t="str">
        <f t="shared" si="56"/>
        <v>5</v>
      </c>
      <c r="E459" s="42" t="str">
        <f t="shared" si="57"/>
        <v>5</v>
      </c>
      <c r="F459" s="1">
        <v>3</v>
      </c>
      <c r="G459" s="28" t="str">
        <f t="shared" si="58"/>
        <v>53</v>
      </c>
      <c r="H459" s="1">
        <v>3</v>
      </c>
      <c r="I459" s="1">
        <v>1120</v>
      </c>
      <c r="L459" s="1">
        <v>4210</v>
      </c>
      <c r="M459" s="1">
        <v>81044</v>
      </c>
      <c r="N459" s="2">
        <f>INT(VLOOKUP(--D459,'属性表（单）'!$H$7:$I$11,2,0)*VLOOKUP(F459,'属性表（单）'!$B$4:$D$53,3,0))</f>
        <v>10800</v>
      </c>
      <c r="O459" s="34">
        <f t="shared" si="60"/>
        <v>1080</v>
      </c>
      <c r="P459" s="1">
        <f>IF(H459=26,VLOOKUP(G459,'属性表（单核）'!$H$2:$I$251,2,0),IF(H459=59,VLOOKUP(G459,'属性表（单核）'!$C$2:$D$251,2,0),INT(N459/VLOOKUP(H459,'属性表（单）'!$N$4:$O$24,2,0))))</f>
        <v>1080</v>
      </c>
      <c r="S459" s="1">
        <f t="shared" si="61"/>
        <v>3422</v>
      </c>
      <c r="T459" s="28">
        <f>VLOOKUP(--F459,经验表!$A$4:$B$53,2,0)*VLOOKUP(--E459,经验表!$W$8:$X$17,2,0)</f>
        <v>3422.25</v>
      </c>
      <c r="U459" s="1">
        <f t="shared" si="62"/>
        <v>79562</v>
      </c>
      <c r="V459" s="1">
        <f t="shared" si="63"/>
        <v>79562</v>
      </c>
    </row>
    <row r="460" spans="1:22" x14ac:dyDescent="0.35">
      <c r="A460" s="1">
        <v>90400025</v>
      </c>
      <c r="B460" s="3" t="s">
        <v>11</v>
      </c>
      <c r="C460" s="29">
        <f t="shared" si="59"/>
        <v>1</v>
      </c>
      <c r="D460" s="29" t="str">
        <f t="shared" si="56"/>
        <v>5</v>
      </c>
      <c r="E460" s="42" t="str">
        <f t="shared" si="57"/>
        <v>5</v>
      </c>
      <c r="F460" s="1">
        <v>4</v>
      </c>
      <c r="G460" s="28" t="str">
        <f t="shared" si="58"/>
        <v>54</v>
      </c>
      <c r="H460" s="1">
        <v>3</v>
      </c>
      <c r="I460" s="1">
        <v>1202</v>
      </c>
      <c r="L460" s="1">
        <v>5105</v>
      </c>
      <c r="M460" s="1">
        <v>85254</v>
      </c>
      <c r="N460" s="2">
        <f>INT(VLOOKUP(--D460,'属性表（单）'!$H$7:$I$11,2,0)*VLOOKUP(F460,'属性表（单）'!$B$4:$D$53,3,0))</f>
        <v>11400</v>
      </c>
      <c r="O460" s="34">
        <f t="shared" si="60"/>
        <v>1140</v>
      </c>
      <c r="P460" s="1">
        <f>IF(H460=26,VLOOKUP(G460,'属性表（单核）'!$H$2:$I$251,2,0),IF(H460=59,VLOOKUP(G460,'属性表（单核）'!$C$2:$D$251,2,0),INT(N460/VLOOKUP(H460,'属性表（单）'!$N$4:$O$24,2,0))))</f>
        <v>1140</v>
      </c>
      <c r="S460" s="1">
        <f t="shared" si="61"/>
        <v>4182</v>
      </c>
      <c r="T460" s="28">
        <f>VLOOKUP(--F460,经验表!$A$4:$B$53,2,0)*VLOOKUP(--E460,经验表!$W$8:$X$17,2,0)</f>
        <v>4182.75</v>
      </c>
      <c r="U460" s="1">
        <f t="shared" si="62"/>
        <v>82984</v>
      </c>
      <c r="V460" s="1">
        <f t="shared" si="63"/>
        <v>82984</v>
      </c>
    </row>
    <row r="461" spans="1:22" x14ac:dyDescent="0.35">
      <c r="A461" s="1">
        <v>90500025</v>
      </c>
      <c r="B461" s="3" t="s">
        <v>11</v>
      </c>
      <c r="C461" s="29">
        <f t="shared" si="59"/>
        <v>1</v>
      </c>
      <c r="D461" s="29" t="str">
        <f t="shared" si="56"/>
        <v>5</v>
      </c>
      <c r="E461" s="42" t="str">
        <f t="shared" si="57"/>
        <v>5</v>
      </c>
      <c r="F461" s="1">
        <v>5</v>
      </c>
      <c r="G461" s="28" t="str">
        <f t="shared" si="58"/>
        <v>55</v>
      </c>
      <c r="H461" s="1">
        <v>3</v>
      </c>
      <c r="I461" s="1">
        <v>1284</v>
      </c>
      <c r="L461" s="1">
        <v>6087</v>
      </c>
      <c r="M461" s="1">
        <v>90359</v>
      </c>
      <c r="N461" s="2">
        <f>INT(VLOOKUP(--D461,'属性表（单）'!$H$7:$I$11,2,0)*VLOOKUP(F461,'属性表（单）'!$B$4:$D$53,3,0))</f>
        <v>12000</v>
      </c>
      <c r="O461" s="34">
        <f t="shared" si="60"/>
        <v>1200</v>
      </c>
      <c r="P461" s="1">
        <f>IF(H461=26,VLOOKUP(G461,'属性表（单核）'!$H$2:$I$251,2,0),IF(H461=59,VLOOKUP(G461,'属性表（单核）'!$C$2:$D$251,2,0),INT(N461/VLOOKUP(H461,'属性表（单）'!$N$4:$O$24,2,0))))</f>
        <v>1200</v>
      </c>
      <c r="S461" s="1">
        <f t="shared" si="61"/>
        <v>4943</v>
      </c>
      <c r="T461" s="28">
        <f>VLOOKUP(--F461,经验表!$A$4:$B$53,2,0)*VLOOKUP(--E461,经验表!$W$8:$X$17,2,0)</f>
        <v>4943.25</v>
      </c>
      <c r="U461" s="1">
        <f t="shared" si="62"/>
        <v>87166</v>
      </c>
      <c r="V461" s="1">
        <f t="shared" si="63"/>
        <v>87166</v>
      </c>
    </row>
    <row r="462" spans="1:22" x14ac:dyDescent="0.35">
      <c r="A462" s="1">
        <v>90600025</v>
      </c>
      <c r="B462" s="3" t="s">
        <v>11</v>
      </c>
      <c r="C462" s="29">
        <f t="shared" si="59"/>
        <v>1</v>
      </c>
      <c r="D462" s="29" t="str">
        <f t="shared" si="56"/>
        <v>5</v>
      </c>
      <c r="E462" s="42" t="str">
        <f t="shared" si="57"/>
        <v>5</v>
      </c>
      <c r="F462" s="1">
        <v>6</v>
      </c>
      <c r="G462" s="28" t="str">
        <f t="shared" si="58"/>
        <v>56</v>
      </c>
      <c r="H462" s="1">
        <v>3</v>
      </c>
      <c r="I462" s="1">
        <v>1367</v>
      </c>
      <c r="L462" s="1">
        <v>7163</v>
      </c>
      <c r="M462" s="1">
        <v>96446</v>
      </c>
      <c r="N462" s="2">
        <f>INT(VLOOKUP(--D462,'属性表（单）'!$H$7:$I$11,2,0)*VLOOKUP(F462,'属性表（单）'!$B$4:$D$53,3,0))</f>
        <v>12600</v>
      </c>
      <c r="O462" s="34">
        <f t="shared" si="60"/>
        <v>1260</v>
      </c>
      <c r="P462" s="1">
        <f>IF(H462=26,VLOOKUP(G462,'属性表（单核）'!$H$2:$I$251,2,0),IF(H462=59,VLOOKUP(G462,'属性表（单核）'!$C$2:$D$251,2,0),INT(N462/VLOOKUP(H462,'属性表（单）'!$N$4:$O$24,2,0))))</f>
        <v>1260</v>
      </c>
      <c r="S462" s="1">
        <f t="shared" si="61"/>
        <v>6210</v>
      </c>
      <c r="T462" s="28">
        <f>VLOOKUP(--F462,经验表!$A$4:$B$53,2,0)*VLOOKUP(--E462,经验表!$W$8:$X$17,2,0)</f>
        <v>6210.75</v>
      </c>
      <c r="U462" s="1">
        <f t="shared" si="62"/>
        <v>92109</v>
      </c>
      <c r="V462" s="1">
        <f t="shared" si="63"/>
        <v>92109</v>
      </c>
    </row>
    <row r="463" spans="1:22" x14ac:dyDescent="0.35">
      <c r="A463" s="1">
        <v>90700025</v>
      </c>
      <c r="B463" s="3" t="s">
        <v>11</v>
      </c>
      <c r="C463" s="29">
        <f t="shared" si="59"/>
        <v>1</v>
      </c>
      <c r="D463" s="29" t="str">
        <f t="shared" si="56"/>
        <v>5</v>
      </c>
      <c r="E463" s="42" t="str">
        <f t="shared" si="57"/>
        <v>5</v>
      </c>
      <c r="F463" s="1">
        <v>7</v>
      </c>
      <c r="G463" s="28" t="str">
        <f t="shared" si="58"/>
        <v>57</v>
      </c>
      <c r="H463" s="1">
        <v>3</v>
      </c>
      <c r="I463" s="1">
        <v>1450</v>
      </c>
      <c r="L463" s="1">
        <v>8342</v>
      </c>
      <c r="M463" s="1">
        <v>103609</v>
      </c>
      <c r="N463" s="2">
        <f>INT(VLOOKUP(--D463,'属性表（单）'!$H$7:$I$11,2,0)*VLOOKUP(F463,'属性表（单）'!$B$4:$D$53,3,0))</f>
        <v>13500</v>
      </c>
      <c r="O463" s="34">
        <f t="shared" si="60"/>
        <v>1350</v>
      </c>
      <c r="P463" s="1">
        <f>IF(H463=26,VLOOKUP(G463,'属性表（单核）'!$H$2:$I$251,2,0),IF(H463=59,VLOOKUP(G463,'属性表（单核）'!$C$2:$D$251,2,0),INT(N463/VLOOKUP(H463,'属性表（单）'!$N$4:$O$24,2,0))))</f>
        <v>1350</v>
      </c>
      <c r="S463" s="1">
        <f t="shared" si="61"/>
        <v>7478</v>
      </c>
      <c r="T463" s="28">
        <f>VLOOKUP(--F463,经验表!$A$4:$B$53,2,0)*VLOOKUP(--E463,经验表!$W$8:$X$17,2,0)</f>
        <v>7478.25</v>
      </c>
      <c r="U463" s="1">
        <f t="shared" si="62"/>
        <v>98319</v>
      </c>
      <c r="V463" s="1">
        <f t="shared" si="63"/>
        <v>98319</v>
      </c>
    </row>
    <row r="464" spans="1:22" x14ac:dyDescent="0.35">
      <c r="A464" s="1">
        <v>90800025</v>
      </c>
      <c r="B464" s="3" t="s">
        <v>11</v>
      </c>
      <c r="C464" s="29">
        <f t="shared" si="59"/>
        <v>1</v>
      </c>
      <c r="D464" s="29" t="str">
        <f t="shared" si="56"/>
        <v>5</v>
      </c>
      <c r="E464" s="42" t="str">
        <f t="shared" si="57"/>
        <v>5</v>
      </c>
      <c r="F464" s="1">
        <v>8</v>
      </c>
      <c r="G464" s="28" t="str">
        <f t="shared" si="58"/>
        <v>58</v>
      </c>
      <c r="H464" s="1">
        <v>3</v>
      </c>
      <c r="I464" s="1">
        <v>1535</v>
      </c>
      <c r="L464" s="1">
        <v>9634</v>
      </c>
      <c r="M464" s="1">
        <v>111951</v>
      </c>
      <c r="N464" s="2">
        <f>INT(VLOOKUP(--D464,'属性表（单）'!$H$7:$I$11,2,0)*VLOOKUP(F464,'属性表（单）'!$B$4:$D$53,3,0))</f>
        <v>14400</v>
      </c>
      <c r="O464" s="34">
        <f t="shared" si="60"/>
        <v>1440</v>
      </c>
      <c r="P464" s="1">
        <f>IF(H464=26,VLOOKUP(G464,'属性表（单核）'!$H$2:$I$251,2,0),IF(H464=59,VLOOKUP(G464,'属性表（单核）'!$C$2:$D$251,2,0),INT(N464/VLOOKUP(H464,'属性表（单）'!$N$4:$O$24,2,0))))</f>
        <v>1440</v>
      </c>
      <c r="S464" s="1">
        <f t="shared" si="61"/>
        <v>8745</v>
      </c>
      <c r="T464" s="28">
        <f>VLOOKUP(--F464,经验表!$A$4:$B$53,2,0)*VLOOKUP(--E464,经验表!$W$8:$X$17,2,0)</f>
        <v>8745.75</v>
      </c>
      <c r="U464" s="1">
        <f t="shared" si="62"/>
        <v>105797</v>
      </c>
      <c r="V464" s="1">
        <f t="shared" si="63"/>
        <v>105797</v>
      </c>
    </row>
    <row r="465" spans="1:22" x14ac:dyDescent="0.35">
      <c r="A465" s="1">
        <v>90900025</v>
      </c>
      <c r="B465" s="3" t="s">
        <v>11</v>
      </c>
      <c r="C465" s="29">
        <f t="shared" si="59"/>
        <v>1</v>
      </c>
      <c r="D465" s="29" t="str">
        <f t="shared" si="56"/>
        <v>5</v>
      </c>
      <c r="E465" s="42" t="str">
        <f t="shared" si="57"/>
        <v>5</v>
      </c>
      <c r="F465" s="1">
        <v>9</v>
      </c>
      <c r="G465" s="28" t="str">
        <f t="shared" si="58"/>
        <v>59</v>
      </c>
      <c r="H465" s="1">
        <v>3</v>
      </c>
      <c r="I465" s="1">
        <v>1620</v>
      </c>
      <c r="L465" s="1">
        <v>11048</v>
      </c>
      <c r="M465" s="1">
        <v>121585</v>
      </c>
      <c r="N465" s="2">
        <f>INT(VLOOKUP(--D465,'属性表（单）'!$H$7:$I$11,2,0)*VLOOKUP(F465,'属性表（单）'!$B$4:$D$53,3,0))</f>
        <v>15300</v>
      </c>
      <c r="O465" s="34">
        <f t="shared" si="60"/>
        <v>1530</v>
      </c>
      <c r="P465" s="1">
        <f>IF(H465=26,VLOOKUP(G465,'属性表（单核）'!$H$2:$I$251,2,0),IF(H465=59,VLOOKUP(G465,'属性表（单核）'!$C$2:$D$251,2,0),INT(N465/VLOOKUP(H465,'属性表（单）'!$N$4:$O$24,2,0))))</f>
        <v>1530</v>
      </c>
      <c r="S465" s="1">
        <f t="shared" si="61"/>
        <v>10013</v>
      </c>
      <c r="T465" s="28">
        <f>VLOOKUP(--F465,经验表!$A$4:$B$53,2,0)*VLOOKUP(--E465,经验表!$W$8:$X$17,2,0)</f>
        <v>10013.25</v>
      </c>
      <c r="U465" s="1">
        <f t="shared" si="62"/>
        <v>114542</v>
      </c>
      <c r="V465" s="1">
        <f t="shared" si="63"/>
        <v>114542</v>
      </c>
    </row>
    <row r="466" spans="1:22" x14ac:dyDescent="0.35">
      <c r="A466" s="1">
        <v>91000025</v>
      </c>
      <c r="B466" s="3" t="s">
        <v>11</v>
      </c>
      <c r="C466" s="29">
        <f t="shared" si="59"/>
        <v>1</v>
      </c>
      <c r="D466" s="29" t="str">
        <f t="shared" si="56"/>
        <v>5</v>
      </c>
      <c r="E466" s="42" t="str">
        <f t="shared" si="57"/>
        <v>5</v>
      </c>
      <c r="F466" s="1">
        <v>10</v>
      </c>
      <c r="G466" s="28" t="str">
        <f t="shared" si="58"/>
        <v>510</v>
      </c>
      <c r="H466" s="1">
        <v>3</v>
      </c>
      <c r="I466" s="1">
        <v>1707</v>
      </c>
      <c r="L466" s="1">
        <v>12596</v>
      </c>
      <c r="M466" s="1">
        <v>132633</v>
      </c>
      <c r="N466" s="2">
        <f>INT(VLOOKUP(--D466,'属性表（单）'!$H$7:$I$11,2,0)*VLOOKUP(F466,'属性表（单）'!$B$4:$D$53,3,0))</f>
        <v>16200</v>
      </c>
      <c r="O466" s="34">
        <f t="shared" si="60"/>
        <v>1620</v>
      </c>
      <c r="P466" s="1">
        <f>IF(H466=26,VLOOKUP(G466,'属性表（单核）'!$H$2:$I$251,2,0),IF(H466=59,VLOOKUP(G466,'属性表（单核）'!$C$2:$D$251,2,0),INT(N466/VLOOKUP(H466,'属性表（单）'!$N$4:$O$24,2,0))))</f>
        <v>1620</v>
      </c>
      <c r="S466" s="1">
        <f t="shared" si="61"/>
        <v>12041</v>
      </c>
      <c r="T466" s="28">
        <f>VLOOKUP(--F466,经验表!$A$4:$B$53,2,0)*VLOOKUP(--E466,经验表!$W$8:$X$17,2,0)</f>
        <v>12041.25</v>
      </c>
      <c r="U466" s="1">
        <f t="shared" si="62"/>
        <v>124555</v>
      </c>
      <c r="V466" s="1">
        <f t="shared" si="63"/>
        <v>124555</v>
      </c>
    </row>
    <row r="467" spans="1:22" x14ac:dyDescent="0.35">
      <c r="A467" s="1">
        <v>91100025</v>
      </c>
      <c r="B467" s="3" t="s">
        <v>11</v>
      </c>
      <c r="C467" s="29">
        <f t="shared" si="59"/>
        <v>1</v>
      </c>
      <c r="D467" s="29" t="str">
        <f t="shared" si="56"/>
        <v>5</v>
      </c>
      <c r="E467" s="42" t="str">
        <f t="shared" si="57"/>
        <v>5</v>
      </c>
      <c r="F467" s="1">
        <v>11</v>
      </c>
      <c r="G467" s="28" t="str">
        <f t="shared" si="58"/>
        <v>511</v>
      </c>
      <c r="H467" s="1">
        <v>3</v>
      </c>
      <c r="I467" s="1">
        <v>1794</v>
      </c>
      <c r="L467" s="1">
        <v>14290</v>
      </c>
      <c r="M467" s="1">
        <v>145229</v>
      </c>
      <c r="N467" s="2">
        <f>INT(VLOOKUP(--D467,'属性表（单）'!$H$7:$I$11,2,0)*VLOOKUP(F467,'属性表（单）'!$B$4:$D$53,3,0))</f>
        <v>17100</v>
      </c>
      <c r="O467" s="34">
        <f t="shared" si="60"/>
        <v>1710</v>
      </c>
      <c r="P467" s="1">
        <f>IF(H467=26,VLOOKUP(G467,'属性表（单核）'!$H$2:$I$251,2,0),IF(H467=59,VLOOKUP(G467,'属性表（单核）'!$C$2:$D$251,2,0),INT(N467/VLOOKUP(H467,'属性表（单）'!$N$4:$O$24,2,0))))</f>
        <v>1710</v>
      </c>
      <c r="S467" s="1">
        <f t="shared" si="61"/>
        <v>14069</v>
      </c>
      <c r="T467" s="28">
        <f>VLOOKUP(--F467,经验表!$A$4:$B$53,2,0)*VLOOKUP(--E467,经验表!$W$8:$X$17,2,0)</f>
        <v>14069.25</v>
      </c>
      <c r="U467" s="1">
        <f t="shared" si="62"/>
        <v>136596</v>
      </c>
      <c r="V467" s="1">
        <f t="shared" si="63"/>
        <v>136596</v>
      </c>
    </row>
    <row r="468" spans="1:22" x14ac:dyDescent="0.35">
      <c r="A468" s="1">
        <v>91200025</v>
      </c>
      <c r="B468" s="3" t="s">
        <v>11</v>
      </c>
      <c r="C468" s="29">
        <f t="shared" si="59"/>
        <v>1</v>
      </c>
      <c r="D468" s="29" t="str">
        <f t="shared" si="56"/>
        <v>5</v>
      </c>
      <c r="E468" s="42" t="str">
        <f t="shared" si="57"/>
        <v>5</v>
      </c>
      <c r="F468" s="1">
        <v>12</v>
      </c>
      <c r="G468" s="28" t="str">
        <f t="shared" si="58"/>
        <v>512</v>
      </c>
      <c r="H468" s="1">
        <v>3</v>
      </c>
      <c r="I468" s="1">
        <v>1882</v>
      </c>
      <c r="L468" s="1">
        <v>16143</v>
      </c>
      <c r="M468" s="1">
        <v>159519</v>
      </c>
      <c r="N468" s="2">
        <f>INT(VLOOKUP(--D468,'属性表（单）'!$H$7:$I$11,2,0)*VLOOKUP(F468,'属性表（单）'!$B$4:$D$53,3,0))</f>
        <v>18300</v>
      </c>
      <c r="O468" s="34">
        <f t="shared" si="60"/>
        <v>1830</v>
      </c>
      <c r="P468" s="1">
        <f>IF(H468=26,VLOOKUP(G468,'属性表（单核）'!$H$2:$I$251,2,0),IF(H468=59,VLOOKUP(G468,'属性表（单核）'!$C$2:$D$251,2,0),INT(N468/VLOOKUP(H468,'属性表（单）'!$N$4:$O$24,2,0))))</f>
        <v>1830</v>
      </c>
      <c r="S468" s="1">
        <f t="shared" si="61"/>
        <v>16097</v>
      </c>
      <c r="T468" s="28">
        <f>VLOOKUP(--F468,经验表!$A$4:$B$53,2,0)*VLOOKUP(--E468,经验表!$W$8:$X$17,2,0)</f>
        <v>16097.25</v>
      </c>
      <c r="U468" s="1">
        <f t="shared" si="62"/>
        <v>150665</v>
      </c>
      <c r="V468" s="1">
        <f t="shared" si="63"/>
        <v>150665</v>
      </c>
    </row>
    <row r="469" spans="1:22" x14ac:dyDescent="0.35">
      <c r="A469" s="1">
        <v>91300025</v>
      </c>
      <c r="B469" s="3" t="s">
        <v>11</v>
      </c>
      <c r="C469" s="29">
        <f t="shared" si="59"/>
        <v>1</v>
      </c>
      <c r="D469" s="29" t="str">
        <f t="shared" si="56"/>
        <v>5</v>
      </c>
      <c r="E469" s="42" t="str">
        <f t="shared" si="57"/>
        <v>5</v>
      </c>
      <c r="F469" s="1">
        <v>13</v>
      </c>
      <c r="G469" s="28" t="str">
        <f t="shared" si="58"/>
        <v>513</v>
      </c>
      <c r="H469" s="1">
        <v>3</v>
      </c>
      <c r="I469" s="1">
        <v>1971</v>
      </c>
      <c r="L469" s="1">
        <v>18170</v>
      </c>
      <c r="M469" s="1">
        <v>175662</v>
      </c>
      <c r="N469" s="2">
        <f>INT(VLOOKUP(--D469,'属性表（单）'!$H$7:$I$11,2,0)*VLOOKUP(F469,'属性表（单）'!$B$4:$D$53,3,0))</f>
        <v>19500</v>
      </c>
      <c r="O469" s="34">
        <f t="shared" si="60"/>
        <v>1950</v>
      </c>
      <c r="P469" s="1">
        <f>IF(H469=26,VLOOKUP(G469,'属性表（单核）'!$H$2:$I$251,2,0),IF(H469=59,VLOOKUP(G469,'属性表（单核）'!$C$2:$D$251,2,0),INT(N469/VLOOKUP(H469,'属性表（单）'!$N$4:$O$24,2,0))))</f>
        <v>1950</v>
      </c>
      <c r="S469" s="1">
        <f t="shared" si="61"/>
        <v>18125</v>
      </c>
      <c r="T469" s="28">
        <f>VLOOKUP(--F469,经验表!$A$4:$B$53,2,0)*VLOOKUP(--E469,经验表!$W$8:$X$17,2,0)</f>
        <v>18125.25</v>
      </c>
      <c r="U469" s="1">
        <f t="shared" si="62"/>
        <v>166762</v>
      </c>
      <c r="V469" s="1">
        <f t="shared" si="63"/>
        <v>166762</v>
      </c>
    </row>
    <row r="470" spans="1:22" x14ac:dyDescent="0.35">
      <c r="A470" s="1">
        <v>91400025</v>
      </c>
      <c r="B470" s="3" t="s">
        <v>11</v>
      </c>
      <c r="C470" s="29">
        <f t="shared" si="59"/>
        <v>1</v>
      </c>
      <c r="D470" s="29" t="str">
        <f t="shared" si="56"/>
        <v>5</v>
      </c>
      <c r="E470" s="42" t="str">
        <f t="shared" si="57"/>
        <v>5</v>
      </c>
      <c r="F470" s="1">
        <v>14</v>
      </c>
      <c r="G470" s="28" t="str">
        <f t="shared" si="58"/>
        <v>514</v>
      </c>
      <c r="H470" s="1">
        <v>3</v>
      </c>
      <c r="I470" s="1">
        <v>2061</v>
      </c>
      <c r="L470" s="1">
        <v>20387</v>
      </c>
      <c r="M470" s="1">
        <v>193832</v>
      </c>
      <c r="N470" s="2">
        <f>INT(VLOOKUP(--D470,'属性表（单）'!$H$7:$I$11,2,0)*VLOOKUP(F470,'属性表（单）'!$B$4:$D$53,3,0))</f>
        <v>20700</v>
      </c>
      <c r="O470" s="34">
        <f t="shared" si="60"/>
        <v>2070</v>
      </c>
      <c r="P470" s="1">
        <f>IF(H470=26,VLOOKUP(G470,'属性表（单核）'!$H$2:$I$251,2,0),IF(H470=59,VLOOKUP(G470,'属性表（单核）'!$C$2:$D$251,2,0),INT(N470/VLOOKUP(H470,'属性表（单）'!$N$4:$O$24,2,0))))</f>
        <v>2070</v>
      </c>
      <c r="S470" s="1">
        <f t="shared" si="61"/>
        <v>21167</v>
      </c>
      <c r="T470" s="28">
        <f>VLOOKUP(--F470,经验表!$A$4:$B$53,2,0)*VLOOKUP(--E470,经验表!$W$8:$X$17,2,0)</f>
        <v>21167.25</v>
      </c>
      <c r="U470" s="1">
        <f t="shared" si="62"/>
        <v>184887</v>
      </c>
      <c r="V470" s="1">
        <f t="shared" si="63"/>
        <v>184887</v>
      </c>
    </row>
    <row r="471" spans="1:22" x14ac:dyDescent="0.35">
      <c r="A471" s="1">
        <v>91500025</v>
      </c>
      <c r="B471" s="3" t="s">
        <v>11</v>
      </c>
      <c r="C471" s="29">
        <f t="shared" si="59"/>
        <v>1</v>
      </c>
      <c r="D471" s="29" t="str">
        <f t="shared" si="56"/>
        <v>5</v>
      </c>
      <c r="E471" s="42" t="str">
        <f t="shared" si="57"/>
        <v>5</v>
      </c>
      <c r="F471" s="1">
        <v>15</v>
      </c>
      <c r="G471" s="28" t="str">
        <f t="shared" si="58"/>
        <v>515</v>
      </c>
      <c r="H471" s="1">
        <v>3</v>
      </c>
      <c r="I471" s="1">
        <v>2151</v>
      </c>
      <c r="L471" s="1">
        <v>22811</v>
      </c>
      <c r="M471" s="1">
        <v>214219</v>
      </c>
      <c r="N471" s="2">
        <f>INT(VLOOKUP(--D471,'属性表（单）'!$H$7:$I$11,2,0)*VLOOKUP(F471,'属性表（单）'!$B$4:$D$53,3,0))</f>
        <v>21900</v>
      </c>
      <c r="O471" s="34">
        <f t="shared" si="60"/>
        <v>2190</v>
      </c>
      <c r="P471" s="1">
        <f>IF(H471=26,VLOOKUP(G471,'属性表（单核）'!$H$2:$I$251,2,0),IF(H471=59,VLOOKUP(G471,'属性表（单核）'!$C$2:$D$251,2,0),INT(N471/VLOOKUP(H471,'属性表（单）'!$N$4:$O$24,2,0))))</f>
        <v>2190</v>
      </c>
      <c r="S471" s="1">
        <f t="shared" si="61"/>
        <v>24209</v>
      </c>
      <c r="T471" s="28">
        <f>VLOOKUP(--F471,经验表!$A$4:$B$53,2,0)*VLOOKUP(--E471,经验表!$W$8:$X$17,2,0)</f>
        <v>24209.25</v>
      </c>
      <c r="U471" s="1">
        <f t="shared" si="62"/>
        <v>206054</v>
      </c>
      <c r="V471" s="1">
        <f t="shared" si="63"/>
        <v>206054</v>
      </c>
    </row>
    <row r="472" spans="1:22" x14ac:dyDescent="0.35">
      <c r="A472" s="1">
        <v>91600025</v>
      </c>
      <c r="B472" s="3" t="s">
        <v>11</v>
      </c>
      <c r="C472" s="29">
        <f t="shared" si="59"/>
        <v>1</v>
      </c>
      <c r="D472" s="29" t="str">
        <f t="shared" si="56"/>
        <v>5</v>
      </c>
      <c r="E472" s="42" t="str">
        <f t="shared" si="57"/>
        <v>5</v>
      </c>
      <c r="F472" s="1">
        <v>16</v>
      </c>
      <c r="G472" s="28" t="str">
        <f t="shared" si="58"/>
        <v>516</v>
      </c>
      <c r="H472" s="1">
        <v>3</v>
      </c>
      <c r="I472" s="1">
        <v>2243</v>
      </c>
      <c r="L472" s="1">
        <v>25460</v>
      </c>
      <c r="M472" s="1">
        <v>237030</v>
      </c>
      <c r="N472" s="2">
        <f>INT(VLOOKUP(--D472,'属性表（单）'!$H$7:$I$11,2,0)*VLOOKUP(F472,'属性表（单）'!$B$4:$D$53,3,0))</f>
        <v>23100</v>
      </c>
      <c r="O472" s="34">
        <f t="shared" si="60"/>
        <v>2310</v>
      </c>
      <c r="P472" s="1">
        <f>IF(H472=26,VLOOKUP(G472,'属性表（单核）'!$H$2:$I$251,2,0),IF(H472=59,VLOOKUP(G472,'属性表（单核）'!$C$2:$D$251,2,0),INT(N472/VLOOKUP(H472,'属性表（单）'!$N$4:$O$24,2,0))))</f>
        <v>2310</v>
      </c>
      <c r="S472" s="1">
        <f t="shared" si="61"/>
        <v>27251</v>
      </c>
      <c r="T472" s="28">
        <f>VLOOKUP(--F472,经验表!$A$4:$B$53,2,0)*VLOOKUP(--E472,经验表!$W$8:$X$17,2,0)</f>
        <v>27251.25</v>
      </c>
      <c r="U472" s="1">
        <f t="shared" si="62"/>
        <v>230263</v>
      </c>
      <c r="V472" s="1">
        <f t="shared" si="63"/>
        <v>230263</v>
      </c>
    </row>
    <row r="473" spans="1:22" x14ac:dyDescent="0.35">
      <c r="A473" s="1">
        <v>91700025</v>
      </c>
      <c r="B473" s="3" t="s">
        <v>11</v>
      </c>
      <c r="C473" s="29">
        <f t="shared" si="59"/>
        <v>1</v>
      </c>
      <c r="D473" s="29" t="str">
        <f t="shared" si="56"/>
        <v>5</v>
      </c>
      <c r="E473" s="42" t="str">
        <f t="shared" si="57"/>
        <v>5</v>
      </c>
      <c r="F473" s="1">
        <v>17</v>
      </c>
      <c r="G473" s="28" t="str">
        <f t="shared" si="58"/>
        <v>517</v>
      </c>
      <c r="H473" s="1">
        <v>3</v>
      </c>
      <c r="I473" s="1">
        <v>2336</v>
      </c>
      <c r="L473" s="1">
        <v>28356</v>
      </c>
      <c r="M473" s="1">
        <v>262490</v>
      </c>
      <c r="N473" s="2">
        <f>INT(VLOOKUP(--D473,'属性表（单）'!$H$7:$I$11,2,0)*VLOOKUP(F473,'属性表（单）'!$B$4:$D$53,3,0))</f>
        <v>24600</v>
      </c>
      <c r="O473" s="34">
        <f t="shared" si="60"/>
        <v>2460</v>
      </c>
      <c r="P473" s="1">
        <f>IF(H473=26,VLOOKUP(G473,'属性表（单核）'!$H$2:$I$251,2,0),IF(H473=59,VLOOKUP(G473,'属性表（单核）'!$C$2:$D$251,2,0),INT(N473/VLOOKUP(H473,'属性表（单）'!$N$4:$O$24,2,0))))</f>
        <v>2460</v>
      </c>
      <c r="S473" s="1">
        <f t="shared" si="61"/>
        <v>30293</v>
      </c>
      <c r="T473" s="28">
        <f>VLOOKUP(--F473,经验表!$A$4:$B$53,2,0)*VLOOKUP(--E473,经验表!$W$8:$X$17,2,0)</f>
        <v>30293.25</v>
      </c>
      <c r="U473" s="1">
        <f t="shared" si="62"/>
        <v>257514</v>
      </c>
      <c r="V473" s="1">
        <f t="shared" si="63"/>
        <v>257514</v>
      </c>
    </row>
    <row r="474" spans="1:22" x14ac:dyDescent="0.35">
      <c r="A474" s="1">
        <v>91800025</v>
      </c>
      <c r="B474" s="3" t="s">
        <v>11</v>
      </c>
      <c r="C474" s="29">
        <f t="shared" si="59"/>
        <v>1</v>
      </c>
      <c r="D474" s="29" t="str">
        <f t="shared" si="56"/>
        <v>5</v>
      </c>
      <c r="E474" s="42" t="str">
        <f t="shared" si="57"/>
        <v>5</v>
      </c>
      <c r="F474" s="1">
        <v>18</v>
      </c>
      <c r="G474" s="28" t="str">
        <f t="shared" si="58"/>
        <v>518</v>
      </c>
      <c r="H474" s="1">
        <v>3</v>
      </c>
      <c r="I474" s="1">
        <v>2429</v>
      </c>
      <c r="L474" s="1">
        <v>31521</v>
      </c>
      <c r="M474" s="1">
        <v>290846</v>
      </c>
      <c r="N474" s="2">
        <f>INT(VLOOKUP(--D474,'属性表（单）'!$H$7:$I$11,2,0)*VLOOKUP(F474,'属性表（单）'!$B$4:$D$53,3,0))</f>
        <v>26100</v>
      </c>
      <c r="O474" s="34">
        <f t="shared" si="60"/>
        <v>2610</v>
      </c>
      <c r="P474" s="1">
        <f>IF(H474=26,VLOOKUP(G474,'属性表（单核）'!$H$2:$I$251,2,0),IF(H474=59,VLOOKUP(G474,'属性表（单核）'!$C$2:$D$251,2,0),INT(N474/VLOOKUP(H474,'属性表（单）'!$N$4:$O$24,2,0))))</f>
        <v>2610</v>
      </c>
      <c r="S474" s="1">
        <f t="shared" si="61"/>
        <v>34602</v>
      </c>
      <c r="T474" s="28">
        <f>VLOOKUP(--F474,经验表!$A$4:$B$53,2,0)*VLOOKUP(--E474,经验表!$W$8:$X$17,2,0)</f>
        <v>34602.75</v>
      </c>
      <c r="U474" s="1">
        <f t="shared" si="62"/>
        <v>287807</v>
      </c>
      <c r="V474" s="1">
        <f t="shared" si="63"/>
        <v>287807</v>
      </c>
    </row>
    <row r="475" spans="1:22" x14ac:dyDescent="0.35">
      <c r="A475" s="1">
        <v>91900025</v>
      </c>
      <c r="B475" s="3" t="s">
        <v>11</v>
      </c>
      <c r="C475" s="29">
        <f t="shared" si="59"/>
        <v>1</v>
      </c>
      <c r="D475" s="29" t="str">
        <f t="shared" si="56"/>
        <v>5</v>
      </c>
      <c r="E475" s="42" t="str">
        <f t="shared" si="57"/>
        <v>5</v>
      </c>
      <c r="F475" s="1">
        <v>19</v>
      </c>
      <c r="G475" s="28" t="str">
        <f t="shared" si="58"/>
        <v>519</v>
      </c>
      <c r="H475" s="1">
        <v>3</v>
      </c>
      <c r="I475" s="1">
        <v>2523</v>
      </c>
      <c r="L475" s="1">
        <v>34978</v>
      </c>
      <c r="M475" s="1">
        <v>322367</v>
      </c>
      <c r="N475" s="2">
        <f>INT(VLOOKUP(--D475,'属性表（单）'!$H$7:$I$11,2,0)*VLOOKUP(F475,'属性表（单）'!$B$4:$D$53,3,0))</f>
        <v>27600</v>
      </c>
      <c r="O475" s="34">
        <f t="shared" si="60"/>
        <v>2760</v>
      </c>
      <c r="P475" s="1">
        <f>IF(H475=26,VLOOKUP(G475,'属性表（单核）'!$H$2:$I$251,2,0),IF(H475=59,VLOOKUP(G475,'属性表（单核）'!$C$2:$D$251,2,0),INT(N475/VLOOKUP(H475,'属性表（单）'!$N$4:$O$24,2,0))))</f>
        <v>2760</v>
      </c>
      <c r="S475" s="1">
        <f t="shared" si="61"/>
        <v>38912</v>
      </c>
      <c r="T475" s="28">
        <f>VLOOKUP(--F475,经验表!$A$4:$B$53,2,0)*VLOOKUP(--E475,经验表!$W$8:$X$17,2,0)</f>
        <v>38912.25</v>
      </c>
      <c r="U475" s="1">
        <f t="shared" si="62"/>
        <v>322409</v>
      </c>
      <c r="V475" s="1">
        <f t="shared" si="63"/>
        <v>322409</v>
      </c>
    </row>
    <row r="476" spans="1:22" x14ac:dyDescent="0.35">
      <c r="A476" s="1">
        <v>92000025</v>
      </c>
      <c r="B476" s="3" t="s">
        <v>11</v>
      </c>
      <c r="C476" s="29">
        <f t="shared" si="59"/>
        <v>1</v>
      </c>
      <c r="D476" s="29" t="str">
        <f t="shared" si="56"/>
        <v>5</v>
      </c>
      <c r="E476" s="42" t="str">
        <f t="shared" si="57"/>
        <v>5</v>
      </c>
      <c r="F476" s="1">
        <v>20</v>
      </c>
      <c r="G476" s="28" t="str">
        <f t="shared" si="58"/>
        <v>520</v>
      </c>
      <c r="H476" s="1">
        <v>3</v>
      </c>
      <c r="I476" s="1">
        <v>2619</v>
      </c>
      <c r="L476" s="1">
        <v>38756</v>
      </c>
      <c r="M476" s="1">
        <v>357345</v>
      </c>
      <c r="N476" s="2">
        <f>INT(VLOOKUP(--D476,'属性表（单）'!$H$7:$I$11,2,0)*VLOOKUP(F476,'属性表（单）'!$B$4:$D$53,3,0))</f>
        <v>29100</v>
      </c>
      <c r="O476" s="34">
        <f t="shared" si="60"/>
        <v>2910</v>
      </c>
      <c r="P476" s="1">
        <f>IF(H476=26,VLOOKUP(G476,'属性表（单核）'!$H$2:$I$251,2,0),IF(H476=59,VLOOKUP(G476,'属性表（单核）'!$C$2:$D$251,2,0),INT(N476/VLOOKUP(H476,'属性表（单）'!$N$4:$O$24,2,0))))</f>
        <v>2910</v>
      </c>
      <c r="S476" s="1">
        <f t="shared" si="61"/>
        <v>43221</v>
      </c>
      <c r="T476" s="28">
        <f>VLOOKUP(--F476,经验表!$A$4:$B$53,2,0)*VLOOKUP(--E476,经验表!$W$8:$X$17,2,0)</f>
        <v>43221.75</v>
      </c>
      <c r="U476" s="1">
        <f t="shared" si="62"/>
        <v>361321</v>
      </c>
      <c r="V476" s="1">
        <f t="shared" si="63"/>
        <v>361321</v>
      </c>
    </row>
    <row r="477" spans="1:22" x14ac:dyDescent="0.35">
      <c r="A477" s="1">
        <v>92100025</v>
      </c>
      <c r="B477" s="3" t="s">
        <v>11</v>
      </c>
      <c r="C477" s="29">
        <f t="shared" si="59"/>
        <v>1</v>
      </c>
      <c r="D477" s="29" t="str">
        <f t="shared" si="56"/>
        <v>5</v>
      </c>
      <c r="E477" s="42" t="str">
        <f t="shared" si="57"/>
        <v>5</v>
      </c>
      <c r="F477" s="1">
        <v>21</v>
      </c>
      <c r="G477" s="28" t="str">
        <f t="shared" si="58"/>
        <v>521</v>
      </c>
      <c r="H477" s="1">
        <v>3</v>
      </c>
      <c r="I477" s="1">
        <v>2715</v>
      </c>
      <c r="L477" s="1">
        <v>42883</v>
      </c>
      <c r="M477" s="1">
        <v>396101</v>
      </c>
      <c r="N477" s="2">
        <f>INT(VLOOKUP(--D477,'属性表（单）'!$H$7:$I$11,2,0)*VLOOKUP(F477,'属性表（单）'!$B$4:$D$53,3,0))</f>
        <v>30600</v>
      </c>
      <c r="O477" s="34">
        <f t="shared" si="60"/>
        <v>3060</v>
      </c>
      <c r="P477" s="1">
        <f>IF(H477=26,VLOOKUP(G477,'属性表（单核）'!$H$2:$I$251,2,0),IF(H477=59,VLOOKUP(G477,'属性表（单核）'!$C$2:$D$251,2,0),INT(N477/VLOOKUP(H477,'属性表（单）'!$N$4:$O$24,2,0))))</f>
        <v>3060</v>
      </c>
      <c r="S477" s="1">
        <f t="shared" si="61"/>
        <v>47531</v>
      </c>
      <c r="T477" s="28">
        <f>VLOOKUP(--F477,经验表!$A$4:$B$53,2,0)*VLOOKUP(--E477,经验表!$W$8:$X$17,2,0)</f>
        <v>47531.25</v>
      </c>
      <c r="U477" s="1">
        <f t="shared" si="62"/>
        <v>404542</v>
      </c>
      <c r="V477" s="1">
        <f t="shared" si="63"/>
        <v>404542</v>
      </c>
    </row>
    <row r="478" spans="1:22" x14ac:dyDescent="0.35">
      <c r="A478" s="1">
        <v>92200025</v>
      </c>
      <c r="B478" s="3" t="s">
        <v>11</v>
      </c>
      <c r="C478" s="29">
        <f t="shared" si="59"/>
        <v>1</v>
      </c>
      <c r="D478" s="29" t="str">
        <f t="shared" si="56"/>
        <v>5</v>
      </c>
      <c r="E478" s="42" t="str">
        <f t="shared" si="57"/>
        <v>5</v>
      </c>
      <c r="F478" s="1">
        <v>22</v>
      </c>
      <c r="G478" s="28" t="str">
        <f t="shared" si="58"/>
        <v>522</v>
      </c>
      <c r="H478" s="1">
        <v>3</v>
      </c>
      <c r="I478" s="1">
        <v>2812</v>
      </c>
      <c r="L478" s="1">
        <v>47391</v>
      </c>
      <c r="M478" s="1">
        <v>438984</v>
      </c>
      <c r="N478" s="2">
        <f>INT(VLOOKUP(--D478,'属性表（单）'!$H$7:$I$11,2,0)*VLOOKUP(F478,'属性表（单）'!$B$4:$D$53,3,0))</f>
        <v>32400</v>
      </c>
      <c r="O478" s="34">
        <f t="shared" si="60"/>
        <v>3240</v>
      </c>
      <c r="P478" s="1">
        <f>IF(H478=26,VLOOKUP(G478,'属性表（单核）'!$H$2:$I$251,2,0),IF(H478=59,VLOOKUP(G478,'属性表（单核）'!$C$2:$D$251,2,0),INT(N478/VLOOKUP(H478,'属性表（单）'!$N$4:$O$24,2,0))))</f>
        <v>3240</v>
      </c>
      <c r="S478" s="1">
        <f t="shared" si="61"/>
        <v>53361</v>
      </c>
      <c r="T478" s="28">
        <f>VLOOKUP(--F478,经验表!$A$4:$B$53,2,0)*VLOOKUP(--E478,经验表!$W$8:$X$17,2,0)</f>
        <v>53361.75</v>
      </c>
      <c r="U478" s="1">
        <f t="shared" si="62"/>
        <v>452073</v>
      </c>
      <c r="V478" s="1">
        <f t="shared" si="63"/>
        <v>452073</v>
      </c>
    </row>
    <row r="479" spans="1:22" x14ac:dyDescent="0.35">
      <c r="A479" s="1">
        <v>92300025</v>
      </c>
      <c r="B479" s="3" t="s">
        <v>11</v>
      </c>
      <c r="C479" s="29">
        <f t="shared" si="59"/>
        <v>1</v>
      </c>
      <c r="D479" s="29" t="str">
        <f t="shared" si="56"/>
        <v>5</v>
      </c>
      <c r="E479" s="42" t="str">
        <f t="shared" si="57"/>
        <v>5</v>
      </c>
      <c r="F479" s="1">
        <v>23</v>
      </c>
      <c r="G479" s="28" t="str">
        <f t="shared" si="58"/>
        <v>523</v>
      </c>
      <c r="H479" s="1">
        <v>3</v>
      </c>
      <c r="I479" s="1">
        <v>2910</v>
      </c>
      <c r="L479" s="1">
        <v>52314</v>
      </c>
      <c r="M479" s="1">
        <v>486375</v>
      </c>
      <c r="N479" s="2">
        <f>INT(VLOOKUP(--D479,'属性表（单）'!$H$7:$I$11,2,0)*VLOOKUP(F479,'属性表（单）'!$B$4:$D$53,3,0))</f>
        <v>34200</v>
      </c>
      <c r="O479" s="34">
        <f t="shared" si="60"/>
        <v>3420</v>
      </c>
      <c r="P479" s="1">
        <f>IF(H479=26,VLOOKUP(G479,'属性表（单核）'!$H$2:$I$251,2,0),IF(H479=59,VLOOKUP(G479,'属性表（单核）'!$C$2:$D$251,2,0),INT(N479/VLOOKUP(H479,'属性表（单）'!$N$4:$O$24,2,0))))</f>
        <v>3420</v>
      </c>
      <c r="S479" s="1">
        <f t="shared" si="61"/>
        <v>59192</v>
      </c>
      <c r="T479" s="28">
        <f>VLOOKUP(--F479,经验表!$A$4:$B$53,2,0)*VLOOKUP(--E479,经验表!$W$8:$X$17,2,0)</f>
        <v>59192.25</v>
      </c>
      <c r="U479" s="1">
        <f t="shared" si="62"/>
        <v>505434</v>
      </c>
      <c r="V479" s="1">
        <f t="shared" si="63"/>
        <v>505434</v>
      </c>
    </row>
    <row r="480" spans="1:22" x14ac:dyDescent="0.35">
      <c r="A480" s="1">
        <v>92400025</v>
      </c>
      <c r="B480" s="3" t="s">
        <v>11</v>
      </c>
      <c r="C480" s="29">
        <f t="shared" si="59"/>
        <v>1</v>
      </c>
      <c r="D480" s="29" t="str">
        <f t="shared" si="56"/>
        <v>5</v>
      </c>
      <c r="E480" s="42" t="str">
        <f t="shared" si="57"/>
        <v>5</v>
      </c>
      <c r="F480" s="1">
        <v>24</v>
      </c>
      <c r="G480" s="28" t="str">
        <f t="shared" si="58"/>
        <v>524</v>
      </c>
      <c r="H480" s="1">
        <v>3</v>
      </c>
      <c r="I480" s="1">
        <v>3010</v>
      </c>
      <c r="L480" s="1">
        <v>57690</v>
      </c>
      <c r="M480" s="1">
        <v>538689</v>
      </c>
      <c r="N480" s="2">
        <f>INT(VLOOKUP(--D480,'属性表（单）'!$H$7:$I$11,2,0)*VLOOKUP(F480,'属性表（单）'!$B$4:$D$53,3,0))</f>
        <v>36000</v>
      </c>
      <c r="O480" s="34">
        <f t="shared" si="60"/>
        <v>3600</v>
      </c>
      <c r="P480" s="1">
        <f>IF(H480=26,VLOOKUP(G480,'属性表（单核）'!$H$2:$I$251,2,0),IF(H480=59,VLOOKUP(G480,'属性表（单核）'!$C$2:$D$251,2,0),INT(N480/VLOOKUP(H480,'属性表（单）'!$N$4:$O$24,2,0))))</f>
        <v>3600</v>
      </c>
      <c r="S480" s="1">
        <f t="shared" si="61"/>
        <v>65022</v>
      </c>
      <c r="T480" s="28">
        <f>VLOOKUP(--F480,经验表!$A$4:$B$53,2,0)*VLOOKUP(--E480,经验表!$W$8:$X$17,2,0)</f>
        <v>65022.750000000007</v>
      </c>
      <c r="U480" s="1">
        <f t="shared" si="62"/>
        <v>564626</v>
      </c>
      <c r="V480" s="1">
        <f t="shared" si="63"/>
        <v>564626</v>
      </c>
    </row>
    <row r="481" spans="1:22" x14ac:dyDescent="0.35">
      <c r="A481" s="1">
        <v>92500025</v>
      </c>
      <c r="B481" s="3" t="s">
        <v>11</v>
      </c>
      <c r="C481" s="29">
        <f t="shared" si="59"/>
        <v>1</v>
      </c>
      <c r="D481" s="29" t="str">
        <f t="shared" si="56"/>
        <v>5</v>
      </c>
      <c r="E481" s="42" t="str">
        <f t="shared" si="57"/>
        <v>5</v>
      </c>
      <c r="F481" s="1">
        <v>25</v>
      </c>
      <c r="G481" s="28" t="str">
        <f t="shared" si="58"/>
        <v>525</v>
      </c>
      <c r="H481" s="1">
        <v>3</v>
      </c>
      <c r="I481" s="1">
        <v>3110</v>
      </c>
      <c r="L481" s="1">
        <v>63561</v>
      </c>
      <c r="M481" s="1">
        <v>596379</v>
      </c>
      <c r="N481" s="2">
        <f>INT(VLOOKUP(--D481,'属性表（单）'!$H$7:$I$11,2,0)*VLOOKUP(F481,'属性表（单）'!$B$4:$D$53,3,0))</f>
        <v>37800</v>
      </c>
      <c r="O481" s="34">
        <f t="shared" si="60"/>
        <v>3780</v>
      </c>
      <c r="P481" s="1">
        <f>IF(H481=26,VLOOKUP(G481,'属性表（单核）'!$H$2:$I$251,2,0),IF(H481=59,VLOOKUP(G481,'属性表（单核）'!$C$2:$D$251,2,0),INT(N481/VLOOKUP(H481,'属性表（单）'!$N$4:$O$24,2,0))))</f>
        <v>3780</v>
      </c>
      <c r="S481" s="1">
        <f t="shared" si="61"/>
        <v>70853</v>
      </c>
      <c r="T481" s="28">
        <f>VLOOKUP(--F481,经验表!$A$4:$B$53,2,0)*VLOOKUP(--E481,经验表!$W$8:$X$17,2,0)</f>
        <v>70853.25</v>
      </c>
      <c r="U481" s="1">
        <f t="shared" si="62"/>
        <v>629648</v>
      </c>
      <c r="V481" s="1">
        <f t="shared" si="63"/>
        <v>629648</v>
      </c>
    </row>
    <row r="482" spans="1:22" x14ac:dyDescent="0.35">
      <c r="A482" s="1">
        <v>92600025</v>
      </c>
      <c r="B482" s="3" t="s">
        <v>11</v>
      </c>
      <c r="C482" s="29">
        <f t="shared" si="59"/>
        <v>1</v>
      </c>
      <c r="D482" s="29" t="str">
        <f t="shared" si="56"/>
        <v>5</v>
      </c>
      <c r="E482" s="42" t="str">
        <f t="shared" si="57"/>
        <v>5</v>
      </c>
      <c r="F482" s="1">
        <v>26</v>
      </c>
      <c r="G482" s="28" t="str">
        <f t="shared" si="58"/>
        <v>526</v>
      </c>
      <c r="H482" s="1">
        <v>3</v>
      </c>
      <c r="I482" s="1">
        <v>3211</v>
      </c>
      <c r="L482" s="1">
        <v>69971</v>
      </c>
      <c r="M482" s="1">
        <v>659940</v>
      </c>
      <c r="N482" s="2">
        <f>INT(VLOOKUP(--D482,'属性表（单）'!$H$7:$I$11,2,0)*VLOOKUP(F482,'属性表（单）'!$B$4:$D$53,3,0))</f>
        <v>39600</v>
      </c>
      <c r="O482" s="34">
        <f t="shared" si="60"/>
        <v>3960</v>
      </c>
      <c r="P482" s="1">
        <f>IF(H482=26,VLOOKUP(G482,'属性表（单核）'!$H$2:$I$251,2,0),IF(H482=59,VLOOKUP(G482,'属性表（单核）'!$C$2:$D$251,2,0),INT(N482/VLOOKUP(H482,'属性表（单）'!$N$4:$O$24,2,0))))</f>
        <v>3960</v>
      </c>
      <c r="S482" s="1">
        <f t="shared" si="61"/>
        <v>78458</v>
      </c>
      <c r="T482" s="28">
        <f>VLOOKUP(--F482,经验表!$A$4:$B$53,2,0)*VLOOKUP(--E482,经验表!$W$8:$X$17,2,0)</f>
        <v>78458.25</v>
      </c>
      <c r="U482" s="1">
        <f t="shared" si="62"/>
        <v>700501</v>
      </c>
      <c r="V482" s="1">
        <f t="shared" si="63"/>
        <v>700501</v>
      </c>
    </row>
    <row r="483" spans="1:22" x14ac:dyDescent="0.35">
      <c r="A483" s="1">
        <v>92700025</v>
      </c>
      <c r="B483" s="3" t="s">
        <v>11</v>
      </c>
      <c r="C483" s="29">
        <f t="shared" si="59"/>
        <v>1</v>
      </c>
      <c r="D483" s="29" t="str">
        <f t="shared" si="56"/>
        <v>5</v>
      </c>
      <c r="E483" s="42" t="str">
        <f t="shared" si="57"/>
        <v>5</v>
      </c>
      <c r="F483" s="1">
        <v>27</v>
      </c>
      <c r="G483" s="28" t="str">
        <f t="shared" si="58"/>
        <v>527</v>
      </c>
      <c r="H483" s="1">
        <v>3</v>
      </c>
      <c r="I483" s="1">
        <v>3313</v>
      </c>
      <c r="L483" s="1">
        <v>76969</v>
      </c>
      <c r="M483" s="1">
        <v>729911</v>
      </c>
      <c r="N483" s="2">
        <f>INT(VLOOKUP(--D483,'属性表（单）'!$H$7:$I$11,2,0)*VLOOKUP(F483,'属性表（单）'!$B$4:$D$53,3,0))</f>
        <v>41700</v>
      </c>
      <c r="O483" s="34">
        <f t="shared" si="60"/>
        <v>4170</v>
      </c>
      <c r="P483" s="1">
        <f>IF(H483=26,VLOOKUP(G483,'属性表（单核）'!$H$2:$I$251,2,0),IF(H483=59,VLOOKUP(G483,'属性表（单核）'!$C$2:$D$251,2,0),INT(N483/VLOOKUP(H483,'属性表（单）'!$N$4:$O$24,2,0))))</f>
        <v>4170</v>
      </c>
      <c r="S483" s="1">
        <f t="shared" si="61"/>
        <v>86063</v>
      </c>
      <c r="T483" s="28">
        <f>VLOOKUP(--F483,经验表!$A$4:$B$53,2,0)*VLOOKUP(--E483,经验表!$W$8:$X$17,2,0)</f>
        <v>86063.25</v>
      </c>
      <c r="U483" s="1">
        <f t="shared" si="62"/>
        <v>778959</v>
      </c>
      <c r="V483" s="1">
        <f t="shared" si="63"/>
        <v>778959</v>
      </c>
    </row>
    <row r="484" spans="1:22" x14ac:dyDescent="0.35">
      <c r="A484" s="1">
        <v>92800025</v>
      </c>
      <c r="B484" s="3" t="s">
        <v>11</v>
      </c>
      <c r="C484" s="29">
        <f t="shared" si="59"/>
        <v>1</v>
      </c>
      <c r="D484" s="29" t="str">
        <f t="shared" si="56"/>
        <v>5</v>
      </c>
      <c r="E484" s="42" t="str">
        <f t="shared" si="57"/>
        <v>5</v>
      </c>
      <c r="F484" s="1">
        <v>28</v>
      </c>
      <c r="G484" s="28" t="str">
        <f t="shared" si="58"/>
        <v>528</v>
      </c>
      <c r="H484" s="1">
        <v>3</v>
      </c>
      <c r="I484" s="1">
        <v>3416</v>
      </c>
      <c r="L484" s="1">
        <v>84610</v>
      </c>
      <c r="M484" s="1">
        <v>806880</v>
      </c>
      <c r="N484" s="2">
        <f>INT(VLOOKUP(--D484,'属性表（单）'!$H$7:$I$11,2,0)*VLOOKUP(F484,'属性表（单）'!$B$4:$D$53,3,0))</f>
        <v>43800</v>
      </c>
      <c r="O484" s="34">
        <f t="shared" si="60"/>
        <v>4380</v>
      </c>
      <c r="P484" s="1">
        <f>IF(H484=26,VLOOKUP(G484,'属性表（单核）'!$H$2:$I$251,2,0),IF(H484=59,VLOOKUP(G484,'属性表（单核）'!$C$2:$D$251,2,0),INT(N484/VLOOKUP(H484,'属性表（单）'!$N$4:$O$24,2,0))))</f>
        <v>4380</v>
      </c>
      <c r="S484" s="1">
        <f t="shared" si="61"/>
        <v>93668</v>
      </c>
      <c r="T484" s="28">
        <f>VLOOKUP(--F484,经验表!$A$4:$B$53,2,0)*VLOOKUP(--E484,经验表!$W$8:$X$17,2,0)</f>
        <v>93668.25</v>
      </c>
      <c r="U484" s="1">
        <f t="shared" si="62"/>
        <v>865022</v>
      </c>
      <c r="V484" s="1">
        <f t="shared" si="63"/>
        <v>865022</v>
      </c>
    </row>
    <row r="485" spans="1:22" x14ac:dyDescent="0.35">
      <c r="A485" s="1">
        <v>92900025</v>
      </c>
      <c r="B485" s="3" t="s">
        <v>11</v>
      </c>
      <c r="C485" s="29">
        <f t="shared" si="59"/>
        <v>1</v>
      </c>
      <c r="D485" s="29" t="str">
        <f t="shared" si="56"/>
        <v>5</v>
      </c>
      <c r="E485" s="42" t="str">
        <f t="shared" si="57"/>
        <v>5</v>
      </c>
      <c r="F485" s="1">
        <v>29</v>
      </c>
      <c r="G485" s="28" t="str">
        <f t="shared" si="58"/>
        <v>529</v>
      </c>
      <c r="H485" s="1">
        <v>3</v>
      </c>
      <c r="I485" s="1">
        <v>3521</v>
      </c>
      <c r="L485" s="1">
        <v>92951</v>
      </c>
      <c r="M485" s="1">
        <v>891490</v>
      </c>
      <c r="N485" s="2">
        <f>INT(VLOOKUP(--D485,'属性表（单）'!$H$7:$I$11,2,0)*VLOOKUP(F485,'属性表（单）'!$B$4:$D$53,3,0))</f>
        <v>45900</v>
      </c>
      <c r="O485" s="34">
        <f t="shared" si="60"/>
        <v>4590</v>
      </c>
      <c r="P485" s="1">
        <f>IF(H485=26,VLOOKUP(G485,'属性表（单核）'!$H$2:$I$251,2,0),IF(H485=59,VLOOKUP(G485,'属性表（单核）'!$C$2:$D$251,2,0),INT(N485/VLOOKUP(H485,'属性表（单）'!$N$4:$O$24,2,0))))</f>
        <v>4590</v>
      </c>
      <c r="S485" s="1">
        <f t="shared" si="61"/>
        <v>101273</v>
      </c>
      <c r="T485" s="28">
        <f>VLOOKUP(--F485,经验表!$A$4:$B$53,2,0)*VLOOKUP(--E485,经验表!$W$8:$X$17,2,0)</f>
        <v>101273.25</v>
      </c>
      <c r="U485" s="1">
        <f t="shared" si="62"/>
        <v>958690</v>
      </c>
      <c r="V485" s="1">
        <f t="shared" si="63"/>
        <v>958690</v>
      </c>
    </row>
    <row r="486" spans="1:22" x14ac:dyDescent="0.35">
      <c r="A486" s="1">
        <v>93000025</v>
      </c>
      <c r="B486" s="3" t="s">
        <v>11</v>
      </c>
      <c r="C486" s="29">
        <f t="shared" si="59"/>
        <v>1</v>
      </c>
      <c r="D486" s="29" t="str">
        <f t="shared" si="56"/>
        <v>5</v>
      </c>
      <c r="E486" s="42" t="str">
        <f t="shared" si="57"/>
        <v>5</v>
      </c>
      <c r="F486" s="1">
        <v>30</v>
      </c>
      <c r="G486" s="28" t="str">
        <f t="shared" si="58"/>
        <v>530</v>
      </c>
      <c r="H486" s="1">
        <v>3</v>
      </c>
      <c r="I486" s="1">
        <v>3626</v>
      </c>
      <c r="L486" s="1">
        <v>102055</v>
      </c>
      <c r="M486" s="1">
        <v>984441</v>
      </c>
      <c r="N486" s="2">
        <f>INT(VLOOKUP(--D486,'属性表（单）'!$H$7:$I$11,2,0)*VLOOKUP(F486,'属性表（单）'!$B$4:$D$53,3,0))</f>
        <v>48000</v>
      </c>
      <c r="O486" s="34">
        <f t="shared" si="60"/>
        <v>4800</v>
      </c>
      <c r="P486" s="1">
        <f>IF(H486=26,VLOOKUP(G486,'属性表（单核）'!$H$2:$I$251,2,0),IF(H486=59,VLOOKUP(G486,'属性表（单核）'!$C$2:$D$251,2,0),INT(N486/VLOOKUP(H486,'属性表（单）'!$N$4:$O$24,2,0))))</f>
        <v>4800</v>
      </c>
      <c r="S486" s="1">
        <f t="shared" si="61"/>
        <v>110906</v>
      </c>
      <c r="T486" s="28">
        <f>VLOOKUP(--F486,经验表!$A$4:$B$53,2,0)*VLOOKUP(--E486,经验表!$W$8:$X$17,2,0)</f>
        <v>110906.25</v>
      </c>
      <c r="U486" s="1">
        <f t="shared" si="62"/>
        <v>1059963</v>
      </c>
      <c r="V486" s="1">
        <f t="shared" si="63"/>
        <v>1059963</v>
      </c>
    </row>
    <row r="487" spans="1:22" x14ac:dyDescent="0.35">
      <c r="A487" s="1">
        <v>93100025</v>
      </c>
      <c r="B487" s="3" t="s">
        <v>11</v>
      </c>
      <c r="C487" s="29">
        <f t="shared" si="59"/>
        <v>1</v>
      </c>
      <c r="D487" s="29" t="str">
        <f t="shared" si="56"/>
        <v>5</v>
      </c>
      <c r="E487" s="42" t="str">
        <f t="shared" si="57"/>
        <v>5</v>
      </c>
      <c r="F487" s="1">
        <v>31</v>
      </c>
      <c r="G487" s="28" t="str">
        <f t="shared" si="58"/>
        <v>531</v>
      </c>
      <c r="H487" s="1">
        <v>3</v>
      </c>
      <c r="I487" s="1">
        <v>3732</v>
      </c>
      <c r="L487" s="1">
        <v>111993</v>
      </c>
      <c r="M487" s="1">
        <v>1086496</v>
      </c>
      <c r="N487" s="2">
        <f>INT(VLOOKUP(--D487,'属性表（单）'!$H$7:$I$11,2,0)*VLOOKUP(F487,'属性表（单）'!$B$4:$D$53,3,0))</f>
        <v>50100</v>
      </c>
      <c r="O487" s="34">
        <f t="shared" si="60"/>
        <v>5010</v>
      </c>
      <c r="P487" s="1">
        <f>IF(H487=26,VLOOKUP(G487,'属性表（单核）'!$H$2:$I$251,2,0),IF(H487=59,VLOOKUP(G487,'属性表（单核）'!$C$2:$D$251,2,0),INT(N487/VLOOKUP(H487,'属性表（单）'!$N$4:$O$24,2,0))))</f>
        <v>5010</v>
      </c>
      <c r="S487" s="1">
        <f t="shared" si="61"/>
        <v>120539</v>
      </c>
      <c r="T487" s="28">
        <f>VLOOKUP(--F487,经验表!$A$4:$B$53,2,0)*VLOOKUP(--E487,经验表!$W$8:$X$17,2,0)</f>
        <v>120539.25</v>
      </c>
      <c r="U487" s="1">
        <f t="shared" si="62"/>
        <v>1170869</v>
      </c>
      <c r="V487" s="1">
        <f t="shared" si="63"/>
        <v>1170869</v>
      </c>
    </row>
    <row r="488" spans="1:22" x14ac:dyDescent="0.35">
      <c r="A488" s="1">
        <v>93200025</v>
      </c>
      <c r="B488" s="3" t="s">
        <v>11</v>
      </c>
      <c r="C488" s="29">
        <f t="shared" si="59"/>
        <v>1</v>
      </c>
      <c r="D488" s="29" t="str">
        <f t="shared" si="56"/>
        <v>5</v>
      </c>
      <c r="E488" s="42" t="str">
        <f t="shared" si="57"/>
        <v>5</v>
      </c>
      <c r="F488" s="1">
        <v>32</v>
      </c>
      <c r="G488" s="28" t="str">
        <f t="shared" si="58"/>
        <v>532</v>
      </c>
      <c r="H488" s="1">
        <v>3</v>
      </c>
      <c r="I488" s="1">
        <v>3840</v>
      </c>
      <c r="L488" s="1">
        <v>122840</v>
      </c>
      <c r="M488" s="1">
        <v>1198489</v>
      </c>
      <c r="N488" s="2">
        <f>INT(VLOOKUP(--D488,'属性表（单）'!$H$7:$I$11,2,0)*VLOOKUP(F488,'属性表（单）'!$B$4:$D$53,3,0))</f>
        <v>52500</v>
      </c>
      <c r="O488" s="34">
        <f t="shared" si="60"/>
        <v>5250</v>
      </c>
      <c r="P488" s="1">
        <f>IF(H488=26,VLOOKUP(G488,'属性表（单核）'!$H$2:$I$251,2,0),IF(H488=59,VLOOKUP(G488,'属性表（单核）'!$C$2:$D$251,2,0),INT(N488/VLOOKUP(H488,'属性表（单）'!$N$4:$O$24,2,0))))</f>
        <v>5250</v>
      </c>
      <c r="S488" s="1">
        <f t="shared" si="61"/>
        <v>130172</v>
      </c>
      <c r="T488" s="28">
        <f>VLOOKUP(--F488,经验表!$A$4:$B$53,2,0)*VLOOKUP(--E488,经验表!$W$8:$X$17,2,0)</f>
        <v>130172.25000000001</v>
      </c>
      <c r="U488" s="1">
        <f t="shared" si="62"/>
        <v>1291408</v>
      </c>
      <c r="V488" s="1">
        <f t="shared" si="63"/>
        <v>1291408</v>
      </c>
    </row>
    <row r="489" spans="1:22" x14ac:dyDescent="0.35">
      <c r="A489" s="1">
        <v>93300025</v>
      </c>
      <c r="B489" s="3" t="s">
        <v>11</v>
      </c>
      <c r="C489" s="29">
        <f t="shared" si="59"/>
        <v>1</v>
      </c>
      <c r="D489" s="29" t="str">
        <f t="shared" si="56"/>
        <v>5</v>
      </c>
      <c r="E489" s="42" t="str">
        <f t="shared" si="57"/>
        <v>5</v>
      </c>
      <c r="F489" s="1">
        <v>33</v>
      </c>
      <c r="G489" s="28" t="str">
        <f t="shared" si="58"/>
        <v>533</v>
      </c>
      <c r="H489" s="1">
        <v>3</v>
      </c>
      <c r="I489" s="1">
        <v>3948</v>
      </c>
      <c r="L489" s="1">
        <v>134679</v>
      </c>
      <c r="M489" s="1">
        <v>1321329</v>
      </c>
      <c r="N489" s="2">
        <f>INT(VLOOKUP(--D489,'属性表（单）'!$H$7:$I$11,2,0)*VLOOKUP(F489,'属性表（单）'!$B$4:$D$53,3,0))</f>
        <v>54900</v>
      </c>
      <c r="O489" s="34">
        <f t="shared" si="60"/>
        <v>5490</v>
      </c>
      <c r="P489" s="1">
        <f>IF(H489=26,VLOOKUP(G489,'属性表（单核）'!$H$2:$I$251,2,0),IF(H489=59,VLOOKUP(G489,'属性表（单核）'!$C$2:$D$251,2,0),INT(N489/VLOOKUP(H489,'属性表（单）'!$N$4:$O$24,2,0))))</f>
        <v>5490</v>
      </c>
      <c r="S489" s="1">
        <f t="shared" si="61"/>
        <v>139805</v>
      </c>
      <c r="T489" s="28">
        <f>VLOOKUP(--F489,经验表!$A$4:$B$53,2,0)*VLOOKUP(--E489,经验表!$W$8:$X$17,2,0)</f>
        <v>139805.25</v>
      </c>
      <c r="U489" s="1">
        <f t="shared" si="62"/>
        <v>1421580</v>
      </c>
      <c r="V489" s="1">
        <f t="shared" si="63"/>
        <v>1421580</v>
      </c>
    </row>
    <row r="490" spans="1:22" x14ac:dyDescent="0.35">
      <c r="A490" s="1">
        <v>93400025</v>
      </c>
      <c r="B490" s="3" t="s">
        <v>11</v>
      </c>
      <c r="C490" s="29">
        <f t="shared" si="59"/>
        <v>1</v>
      </c>
      <c r="D490" s="29" t="str">
        <f t="shared" si="56"/>
        <v>5</v>
      </c>
      <c r="E490" s="42" t="str">
        <f t="shared" si="57"/>
        <v>5</v>
      </c>
      <c r="F490" s="1">
        <v>34</v>
      </c>
      <c r="G490" s="28" t="str">
        <f t="shared" si="58"/>
        <v>534</v>
      </c>
      <c r="H490" s="1">
        <v>3</v>
      </c>
      <c r="I490" s="1">
        <v>4058</v>
      </c>
      <c r="L490" s="1">
        <v>147599</v>
      </c>
      <c r="M490" s="1">
        <v>1456008</v>
      </c>
      <c r="N490" s="2">
        <f>INT(VLOOKUP(--D490,'属性表（单）'!$H$7:$I$11,2,0)*VLOOKUP(F490,'属性表（单）'!$B$4:$D$53,3,0))</f>
        <v>57300</v>
      </c>
      <c r="O490" s="34">
        <f t="shared" si="60"/>
        <v>5730</v>
      </c>
      <c r="P490" s="1">
        <f>IF(H490=26,VLOOKUP(G490,'属性表（单核）'!$H$2:$I$251,2,0),IF(H490=59,VLOOKUP(G490,'属性表（单核）'!$C$2:$D$251,2,0),INT(N490/VLOOKUP(H490,'属性表（单）'!$N$4:$O$24,2,0))))</f>
        <v>5730</v>
      </c>
      <c r="S490" s="1">
        <f t="shared" si="61"/>
        <v>151719</v>
      </c>
      <c r="T490" s="28">
        <f>VLOOKUP(--F490,经验表!$A$4:$B$53,2,0)*VLOOKUP(--E490,经验表!$W$8:$X$17,2,0)</f>
        <v>151719.75</v>
      </c>
      <c r="U490" s="1">
        <f t="shared" si="62"/>
        <v>1561385</v>
      </c>
      <c r="V490" s="1">
        <f t="shared" si="63"/>
        <v>1561385</v>
      </c>
    </row>
    <row r="491" spans="1:22" x14ac:dyDescent="0.35">
      <c r="A491" s="1">
        <v>93500025</v>
      </c>
      <c r="B491" s="3" t="s">
        <v>11</v>
      </c>
      <c r="C491" s="29">
        <f t="shared" si="59"/>
        <v>1</v>
      </c>
      <c r="D491" s="29" t="str">
        <f t="shared" si="56"/>
        <v>5</v>
      </c>
      <c r="E491" s="42" t="str">
        <f t="shared" si="57"/>
        <v>5</v>
      </c>
      <c r="F491" s="1">
        <v>35</v>
      </c>
      <c r="G491" s="28" t="str">
        <f t="shared" si="58"/>
        <v>535</v>
      </c>
      <c r="H491" s="1">
        <v>3</v>
      </c>
      <c r="I491" s="1">
        <v>4168</v>
      </c>
      <c r="L491" s="1">
        <v>161700</v>
      </c>
      <c r="M491" s="1">
        <v>1603607</v>
      </c>
      <c r="N491" s="2">
        <f>INT(VLOOKUP(--D491,'属性表（单）'!$H$7:$I$11,2,0)*VLOOKUP(F491,'属性表（单）'!$B$4:$D$53,3,0))</f>
        <v>59700</v>
      </c>
      <c r="O491" s="34">
        <f t="shared" si="60"/>
        <v>5970</v>
      </c>
      <c r="P491" s="1">
        <f>IF(H491=26,VLOOKUP(G491,'属性表（单核）'!$H$2:$I$251,2,0),IF(H491=59,VLOOKUP(G491,'属性表（单核）'!$C$2:$D$251,2,0),INT(N491/VLOOKUP(H491,'属性表（单）'!$N$4:$O$24,2,0))))</f>
        <v>5970</v>
      </c>
      <c r="S491" s="1">
        <f t="shared" si="61"/>
        <v>163634</v>
      </c>
      <c r="T491" s="28">
        <f>VLOOKUP(--F491,经验表!$A$4:$B$53,2,0)*VLOOKUP(--E491,经验表!$W$8:$X$17,2,0)</f>
        <v>163634.25</v>
      </c>
      <c r="U491" s="1">
        <f t="shared" si="62"/>
        <v>1713104</v>
      </c>
      <c r="V491" s="1">
        <f t="shared" si="63"/>
        <v>1713104</v>
      </c>
    </row>
    <row r="492" spans="1:22" x14ac:dyDescent="0.35">
      <c r="A492" s="1">
        <v>93600025</v>
      </c>
      <c r="B492" s="3" t="s">
        <v>11</v>
      </c>
      <c r="C492" s="29">
        <f t="shared" si="59"/>
        <v>1</v>
      </c>
      <c r="D492" s="29" t="str">
        <f t="shared" si="56"/>
        <v>5</v>
      </c>
      <c r="E492" s="42" t="str">
        <f t="shared" si="57"/>
        <v>5</v>
      </c>
      <c r="F492" s="1">
        <v>36</v>
      </c>
      <c r="G492" s="28" t="str">
        <f t="shared" si="58"/>
        <v>536</v>
      </c>
      <c r="H492" s="1">
        <v>3</v>
      </c>
      <c r="I492" s="1">
        <v>4280</v>
      </c>
      <c r="L492" s="1">
        <v>177088</v>
      </c>
      <c r="M492" s="1">
        <v>1765307</v>
      </c>
      <c r="N492" s="2">
        <f>INT(VLOOKUP(--D492,'属性表（单）'!$H$7:$I$11,2,0)*VLOOKUP(F492,'属性表（单）'!$B$4:$D$53,3,0))</f>
        <v>62100</v>
      </c>
      <c r="O492" s="34">
        <f t="shared" si="60"/>
        <v>6210</v>
      </c>
      <c r="P492" s="1">
        <f>IF(H492=26,VLOOKUP(G492,'属性表（单核）'!$H$2:$I$251,2,0),IF(H492=59,VLOOKUP(G492,'属性表（单核）'!$C$2:$D$251,2,0),INT(N492/VLOOKUP(H492,'属性表（单）'!$N$4:$O$24,2,0))))</f>
        <v>6210</v>
      </c>
      <c r="S492" s="1">
        <f t="shared" si="61"/>
        <v>175548</v>
      </c>
      <c r="T492" s="28">
        <f>VLOOKUP(--F492,经验表!$A$4:$B$53,2,0)*VLOOKUP(--E492,经验表!$W$8:$X$17,2,0)</f>
        <v>175548.75</v>
      </c>
      <c r="U492" s="1">
        <f t="shared" si="62"/>
        <v>1876738</v>
      </c>
      <c r="V492" s="1">
        <f t="shared" si="63"/>
        <v>1876738</v>
      </c>
    </row>
    <row r="493" spans="1:22" x14ac:dyDescent="0.35">
      <c r="A493" s="1">
        <v>93700025</v>
      </c>
      <c r="B493" s="3" t="s">
        <v>11</v>
      </c>
      <c r="C493" s="29">
        <f t="shared" si="59"/>
        <v>1</v>
      </c>
      <c r="D493" s="29" t="str">
        <f t="shared" si="56"/>
        <v>5</v>
      </c>
      <c r="E493" s="42" t="str">
        <f t="shared" si="57"/>
        <v>5</v>
      </c>
      <c r="F493" s="1">
        <v>37</v>
      </c>
      <c r="G493" s="28" t="str">
        <f t="shared" si="58"/>
        <v>537</v>
      </c>
      <c r="H493" s="1">
        <v>3</v>
      </c>
      <c r="I493" s="1">
        <v>4393</v>
      </c>
      <c r="L493" s="1">
        <v>193880</v>
      </c>
      <c r="M493" s="1">
        <v>1942395</v>
      </c>
      <c r="N493" s="2">
        <f>INT(VLOOKUP(--D493,'属性表（单）'!$H$7:$I$11,2,0)*VLOOKUP(F493,'属性表（单）'!$B$4:$D$53,3,0))</f>
        <v>64800</v>
      </c>
      <c r="O493" s="34">
        <f t="shared" si="60"/>
        <v>6480</v>
      </c>
      <c r="P493" s="1">
        <f>IF(H493=26,VLOOKUP(G493,'属性表（单核）'!$H$2:$I$251,2,0),IF(H493=59,VLOOKUP(G493,'属性表（单核）'!$C$2:$D$251,2,0),INT(N493/VLOOKUP(H493,'属性表（单）'!$N$4:$O$24,2,0))))</f>
        <v>6480</v>
      </c>
      <c r="S493" s="1">
        <f t="shared" si="61"/>
        <v>187463</v>
      </c>
      <c r="T493" s="28">
        <f>VLOOKUP(--F493,经验表!$A$4:$B$53,2,0)*VLOOKUP(--E493,经验表!$W$8:$X$17,2,0)</f>
        <v>187463.25</v>
      </c>
      <c r="U493" s="1">
        <f t="shared" si="62"/>
        <v>2052286</v>
      </c>
      <c r="V493" s="1">
        <f t="shared" si="63"/>
        <v>2052286</v>
      </c>
    </row>
    <row r="494" spans="1:22" x14ac:dyDescent="0.35">
      <c r="A494" s="1">
        <v>93800025</v>
      </c>
      <c r="B494" s="3" t="s">
        <v>11</v>
      </c>
      <c r="C494" s="29">
        <f t="shared" si="59"/>
        <v>1</v>
      </c>
      <c r="D494" s="29" t="str">
        <f t="shared" si="56"/>
        <v>5</v>
      </c>
      <c r="E494" s="42" t="str">
        <f t="shared" si="57"/>
        <v>5</v>
      </c>
      <c r="F494" s="1">
        <v>38</v>
      </c>
      <c r="G494" s="28" t="str">
        <f t="shared" si="58"/>
        <v>538</v>
      </c>
      <c r="H494" s="1">
        <v>3</v>
      </c>
      <c r="I494" s="1">
        <v>4507</v>
      </c>
      <c r="L494" s="1">
        <v>212204</v>
      </c>
      <c r="M494" s="1">
        <v>2136275</v>
      </c>
      <c r="N494" s="2">
        <f>INT(VLOOKUP(--D494,'属性表（单）'!$H$7:$I$11,2,0)*VLOOKUP(F494,'属性表（单）'!$B$4:$D$53,3,0))</f>
        <v>67500</v>
      </c>
      <c r="O494" s="34">
        <f t="shared" si="60"/>
        <v>6750</v>
      </c>
      <c r="P494" s="1">
        <f>IF(H494=26,VLOOKUP(G494,'属性表（单核）'!$H$2:$I$251,2,0),IF(H494=59,VLOOKUP(G494,'属性表（单核）'!$C$2:$D$251,2,0),INT(N494/VLOOKUP(H494,'属性表（单）'!$N$4:$O$24,2,0))))</f>
        <v>6750</v>
      </c>
      <c r="S494" s="1">
        <f t="shared" si="61"/>
        <v>201912</v>
      </c>
      <c r="T494" s="28">
        <f>VLOOKUP(--F494,经验表!$A$4:$B$53,2,0)*VLOOKUP(--E494,经验表!$W$8:$X$17,2,0)</f>
        <v>201912.75</v>
      </c>
      <c r="U494" s="1">
        <f t="shared" si="62"/>
        <v>2239749</v>
      </c>
      <c r="V494" s="1">
        <f t="shared" si="63"/>
        <v>2239749</v>
      </c>
    </row>
    <row r="495" spans="1:22" x14ac:dyDescent="0.35">
      <c r="A495" s="1">
        <v>93900025</v>
      </c>
      <c r="B495" s="3" t="s">
        <v>11</v>
      </c>
      <c r="C495" s="29">
        <f t="shared" si="59"/>
        <v>1</v>
      </c>
      <c r="D495" s="29" t="str">
        <f t="shared" si="56"/>
        <v>5</v>
      </c>
      <c r="E495" s="42" t="str">
        <f t="shared" si="57"/>
        <v>5</v>
      </c>
      <c r="F495" s="1">
        <v>39</v>
      </c>
      <c r="G495" s="28" t="str">
        <f t="shared" si="58"/>
        <v>539</v>
      </c>
      <c r="H495" s="1">
        <v>3</v>
      </c>
      <c r="I495" s="1">
        <v>4622</v>
      </c>
      <c r="L495" s="1">
        <v>232200</v>
      </c>
      <c r="M495" s="1">
        <v>2348479</v>
      </c>
      <c r="N495" s="2">
        <f>INT(VLOOKUP(--D495,'属性表（单）'!$H$7:$I$11,2,0)*VLOOKUP(F495,'属性表（单）'!$B$4:$D$53,3,0))</f>
        <v>70200</v>
      </c>
      <c r="O495" s="34">
        <f t="shared" si="60"/>
        <v>7020</v>
      </c>
      <c r="P495" s="1">
        <f>IF(H495=26,VLOOKUP(G495,'属性表（单核）'!$H$2:$I$251,2,0),IF(H495=59,VLOOKUP(G495,'属性表（单核）'!$C$2:$D$251,2,0),INT(N495/VLOOKUP(H495,'属性表（单）'!$N$4:$O$24,2,0))))</f>
        <v>7020</v>
      </c>
      <c r="S495" s="1">
        <f t="shared" si="61"/>
        <v>216362</v>
      </c>
      <c r="T495" s="28">
        <f>VLOOKUP(--F495,经验表!$A$4:$B$53,2,0)*VLOOKUP(--E495,经验表!$W$8:$X$17,2,0)</f>
        <v>216362.25</v>
      </c>
      <c r="U495" s="1">
        <f t="shared" si="62"/>
        <v>2441661</v>
      </c>
      <c r="V495" s="1">
        <f t="shared" si="63"/>
        <v>2441661</v>
      </c>
    </row>
    <row r="496" spans="1:22" x14ac:dyDescent="0.35">
      <c r="A496" s="1">
        <v>94000025</v>
      </c>
      <c r="B496" s="3" t="s">
        <v>11</v>
      </c>
      <c r="C496" s="29">
        <f t="shared" si="59"/>
        <v>1</v>
      </c>
      <c r="D496" s="29" t="str">
        <f t="shared" si="56"/>
        <v>5</v>
      </c>
      <c r="E496" s="42" t="str">
        <f t="shared" si="57"/>
        <v>5</v>
      </c>
      <c r="F496" s="1">
        <v>40</v>
      </c>
      <c r="G496" s="28" t="str">
        <f t="shared" si="58"/>
        <v>540</v>
      </c>
      <c r="H496" s="1">
        <v>3</v>
      </c>
      <c r="I496" s="1">
        <v>4739</v>
      </c>
      <c r="L496" s="1">
        <v>254017</v>
      </c>
      <c r="M496" s="1">
        <v>2580679</v>
      </c>
      <c r="N496" s="2">
        <f>INT(VLOOKUP(--D496,'属性表（单）'!$H$7:$I$11,2,0)*VLOOKUP(F496,'属性表（单）'!$B$4:$D$53,3,0))</f>
        <v>72900</v>
      </c>
      <c r="O496" s="34">
        <f t="shared" si="60"/>
        <v>7290</v>
      </c>
      <c r="P496" s="1">
        <f>IF(H496=26,VLOOKUP(G496,'属性表（单核）'!$H$2:$I$251,2,0),IF(H496=59,VLOOKUP(G496,'属性表（单核）'!$C$2:$D$251,2,0),INT(N496/VLOOKUP(H496,'属性表（单）'!$N$4:$O$24,2,0))))</f>
        <v>7290</v>
      </c>
      <c r="S496" s="1">
        <f t="shared" si="61"/>
        <v>230811</v>
      </c>
      <c r="T496" s="28">
        <f>VLOOKUP(--F496,经验表!$A$4:$B$53,2,0)*VLOOKUP(--E496,经验表!$W$8:$X$17,2,0)</f>
        <v>230811.75</v>
      </c>
      <c r="U496" s="1">
        <f t="shared" si="62"/>
        <v>2658023</v>
      </c>
      <c r="V496" s="1">
        <f t="shared" si="63"/>
        <v>2658023</v>
      </c>
    </row>
    <row r="497" spans="1:22" x14ac:dyDescent="0.35">
      <c r="A497" s="1">
        <v>94100025</v>
      </c>
      <c r="B497" s="3" t="s">
        <v>11</v>
      </c>
      <c r="C497" s="29">
        <f t="shared" si="59"/>
        <v>1</v>
      </c>
      <c r="D497" s="29" t="str">
        <f t="shared" si="56"/>
        <v>5</v>
      </c>
      <c r="E497" s="42" t="str">
        <f t="shared" si="57"/>
        <v>5</v>
      </c>
      <c r="F497" s="1">
        <v>41</v>
      </c>
      <c r="G497" s="28" t="str">
        <f t="shared" si="58"/>
        <v>541</v>
      </c>
      <c r="H497" s="1">
        <v>3</v>
      </c>
      <c r="I497" s="1">
        <v>4856</v>
      </c>
      <c r="L497" s="1">
        <v>277824</v>
      </c>
      <c r="M497" s="1">
        <v>2834696</v>
      </c>
      <c r="N497" s="2">
        <f>INT(VLOOKUP(--D497,'属性表（单）'!$H$7:$I$11,2,0)*VLOOKUP(F497,'属性表（单）'!$B$4:$D$53,3,0))</f>
        <v>75600</v>
      </c>
      <c r="O497" s="34">
        <f t="shared" si="60"/>
        <v>7560</v>
      </c>
      <c r="P497" s="1">
        <f>IF(H497=26,VLOOKUP(G497,'属性表（单核）'!$H$2:$I$251,2,0),IF(H497=59,VLOOKUP(G497,'属性表（单核）'!$C$2:$D$251,2,0),INT(N497/VLOOKUP(H497,'属性表（单）'!$N$4:$O$24,2,0))))</f>
        <v>7560</v>
      </c>
      <c r="S497" s="1">
        <f t="shared" si="61"/>
        <v>245261</v>
      </c>
      <c r="T497" s="28">
        <f>VLOOKUP(--F497,经验表!$A$4:$B$53,2,0)*VLOOKUP(--E497,经验表!$W$8:$X$17,2,0)</f>
        <v>245261.25</v>
      </c>
      <c r="U497" s="1">
        <f t="shared" si="62"/>
        <v>2888834</v>
      </c>
      <c r="V497" s="1">
        <f t="shared" si="63"/>
        <v>2888834</v>
      </c>
    </row>
    <row r="498" spans="1:22" x14ac:dyDescent="0.35">
      <c r="A498" s="1">
        <v>94200025</v>
      </c>
      <c r="B498" s="3" t="s">
        <v>11</v>
      </c>
      <c r="C498" s="29">
        <f t="shared" si="59"/>
        <v>1</v>
      </c>
      <c r="D498" s="29" t="str">
        <f t="shared" si="56"/>
        <v>5</v>
      </c>
      <c r="E498" s="42" t="str">
        <f t="shared" si="57"/>
        <v>5</v>
      </c>
      <c r="F498" s="1">
        <v>42</v>
      </c>
      <c r="G498" s="28" t="str">
        <f t="shared" si="58"/>
        <v>542</v>
      </c>
      <c r="H498" s="1">
        <v>3</v>
      </c>
      <c r="I498" s="1">
        <v>4975</v>
      </c>
      <c r="L498" s="1">
        <v>303799</v>
      </c>
      <c r="M498" s="1">
        <v>3112520</v>
      </c>
      <c r="N498" s="2">
        <f>INT(VLOOKUP(--D498,'属性表（单）'!$H$7:$I$11,2,0)*VLOOKUP(F498,'属性表（单）'!$B$4:$D$53,3,0))</f>
        <v>78600</v>
      </c>
      <c r="O498" s="34">
        <f t="shared" si="60"/>
        <v>7860</v>
      </c>
      <c r="P498" s="1">
        <f>IF(H498=26,VLOOKUP(G498,'属性表（单核）'!$H$2:$I$251,2,0),IF(H498=59,VLOOKUP(G498,'属性表（单核）'!$C$2:$D$251,2,0),INT(N498/VLOOKUP(H498,'属性表（单）'!$N$4:$O$24,2,0))))</f>
        <v>7860</v>
      </c>
      <c r="S498" s="1">
        <f t="shared" si="61"/>
        <v>262499</v>
      </c>
      <c r="T498" s="28">
        <f>VLOOKUP(--F498,经验表!$A$4:$B$53,2,0)*VLOOKUP(--E498,经验表!$W$8:$X$17,2,0)</f>
        <v>262499.25</v>
      </c>
      <c r="U498" s="1">
        <f t="shared" si="62"/>
        <v>3134095</v>
      </c>
      <c r="V498" s="1">
        <f t="shared" si="63"/>
        <v>3134095</v>
      </c>
    </row>
    <row r="499" spans="1:22" x14ac:dyDescent="0.35">
      <c r="A499" s="1">
        <v>94300025</v>
      </c>
      <c r="B499" s="3" t="s">
        <v>11</v>
      </c>
      <c r="C499" s="29">
        <f t="shared" si="59"/>
        <v>1</v>
      </c>
      <c r="D499" s="29" t="str">
        <f t="shared" si="56"/>
        <v>5</v>
      </c>
      <c r="E499" s="42" t="str">
        <f t="shared" si="57"/>
        <v>5</v>
      </c>
      <c r="F499" s="1">
        <v>43</v>
      </c>
      <c r="G499" s="28" t="str">
        <f t="shared" si="58"/>
        <v>543</v>
      </c>
      <c r="H499" s="1">
        <v>3</v>
      </c>
      <c r="I499" s="1">
        <v>5095</v>
      </c>
      <c r="L499" s="1">
        <v>332141</v>
      </c>
      <c r="M499" s="1">
        <v>3416319</v>
      </c>
      <c r="N499" s="2">
        <f>INT(VLOOKUP(--D499,'属性表（单）'!$H$7:$I$11,2,0)*VLOOKUP(F499,'属性表（单）'!$B$4:$D$53,3,0))</f>
        <v>81600</v>
      </c>
      <c r="O499" s="34">
        <f t="shared" si="60"/>
        <v>8160</v>
      </c>
      <c r="P499" s="1">
        <f>IF(H499=26,VLOOKUP(G499,'属性表（单核）'!$H$2:$I$251,2,0),IF(H499=59,VLOOKUP(G499,'属性表（单核）'!$C$2:$D$251,2,0),INT(N499/VLOOKUP(H499,'属性表（单）'!$N$4:$O$24,2,0))))</f>
        <v>8160</v>
      </c>
      <c r="S499" s="1">
        <f t="shared" si="61"/>
        <v>279737</v>
      </c>
      <c r="T499" s="28">
        <f>VLOOKUP(--F499,经验表!$A$4:$B$53,2,0)*VLOOKUP(--E499,经验表!$W$8:$X$17,2,0)</f>
        <v>279737.25</v>
      </c>
      <c r="U499" s="1">
        <f t="shared" si="62"/>
        <v>3396594</v>
      </c>
      <c r="V499" s="1">
        <f t="shared" si="63"/>
        <v>3396594</v>
      </c>
    </row>
    <row r="500" spans="1:22" x14ac:dyDescent="0.35">
      <c r="A500" s="1">
        <v>94400025</v>
      </c>
      <c r="B500" s="3" t="s">
        <v>11</v>
      </c>
      <c r="C500" s="29">
        <f t="shared" si="59"/>
        <v>1</v>
      </c>
      <c r="D500" s="29" t="str">
        <f t="shared" si="56"/>
        <v>5</v>
      </c>
      <c r="E500" s="42" t="str">
        <f t="shared" si="57"/>
        <v>5</v>
      </c>
      <c r="F500" s="1">
        <v>44</v>
      </c>
      <c r="G500" s="28" t="str">
        <f t="shared" si="58"/>
        <v>544</v>
      </c>
      <c r="H500" s="1">
        <v>3</v>
      </c>
      <c r="I500" s="1">
        <v>5216</v>
      </c>
      <c r="L500" s="1">
        <v>363063</v>
      </c>
      <c r="M500" s="1">
        <v>3748460</v>
      </c>
      <c r="N500" s="2">
        <f>INT(VLOOKUP(--D500,'属性表（单）'!$H$7:$I$11,2,0)*VLOOKUP(F500,'属性表（单）'!$B$4:$D$53,3,0))</f>
        <v>84600</v>
      </c>
      <c r="O500" s="34">
        <f t="shared" si="60"/>
        <v>8460</v>
      </c>
      <c r="P500" s="1">
        <f>IF(H500=26,VLOOKUP(G500,'属性表（单核）'!$H$2:$I$251,2,0),IF(H500=59,VLOOKUP(G500,'属性表（单核）'!$C$2:$D$251,2,0),INT(N500/VLOOKUP(H500,'属性表（单）'!$N$4:$O$24,2,0))))</f>
        <v>8460</v>
      </c>
      <c r="S500" s="1">
        <f t="shared" si="61"/>
        <v>296975</v>
      </c>
      <c r="T500" s="28">
        <f>VLOOKUP(--F500,经验表!$A$4:$B$53,2,0)*VLOOKUP(--E500,经验表!$W$8:$X$17,2,0)</f>
        <v>296975.25</v>
      </c>
      <c r="U500" s="1">
        <f t="shared" si="62"/>
        <v>3676331</v>
      </c>
      <c r="V500" s="1">
        <f t="shared" si="63"/>
        <v>3676331</v>
      </c>
    </row>
    <row r="501" spans="1:22" x14ac:dyDescent="0.35">
      <c r="A501" s="1">
        <v>94500025</v>
      </c>
      <c r="B501" s="3" t="s">
        <v>11</v>
      </c>
      <c r="C501" s="29">
        <f t="shared" si="59"/>
        <v>1</v>
      </c>
      <c r="D501" s="29" t="str">
        <f t="shared" si="56"/>
        <v>5</v>
      </c>
      <c r="E501" s="42" t="str">
        <f t="shared" si="57"/>
        <v>5</v>
      </c>
      <c r="F501" s="1">
        <v>45</v>
      </c>
      <c r="G501" s="28" t="str">
        <f t="shared" si="58"/>
        <v>545</v>
      </c>
      <c r="H501" s="1">
        <v>3</v>
      </c>
      <c r="I501" s="1">
        <v>5338</v>
      </c>
      <c r="L501" s="1">
        <v>396801</v>
      </c>
      <c r="M501" s="1">
        <v>4111523</v>
      </c>
      <c r="N501" s="2">
        <f>INT(VLOOKUP(--D501,'属性表（单）'!$H$7:$I$11,2,0)*VLOOKUP(F501,'属性表（单）'!$B$4:$D$53,3,0))</f>
        <v>87600</v>
      </c>
      <c r="O501" s="34">
        <f t="shared" si="60"/>
        <v>8760</v>
      </c>
      <c r="P501" s="1">
        <f>IF(H501=26,VLOOKUP(G501,'属性表（单核）'!$H$2:$I$251,2,0),IF(H501=59,VLOOKUP(G501,'属性表（单核）'!$C$2:$D$251,2,0),INT(N501/VLOOKUP(H501,'属性表（单）'!$N$4:$O$24,2,0))))</f>
        <v>8760</v>
      </c>
      <c r="S501" s="1">
        <f t="shared" si="61"/>
        <v>314213</v>
      </c>
      <c r="T501" s="28">
        <f>VLOOKUP(--F501,经验表!$A$4:$B$53,2,0)*VLOOKUP(--E501,经验表!$W$8:$X$17,2,0)</f>
        <v>314213.25</v>
      </c>
      <c r="U501" s="1">
        <f t="shared" si="62"/>
        <v>3973306</v>
      </c>
      <c r="V501" s="1">
        <f t="shared" si="63"/>
        <v>3973306</v>
      </c>
    </row>
    <row r="502" spans="1:22" x14ac:dyDescent="0.35">
      <c r="A502" s="1">
        <v>94600025</v>
      </c>
      <c r="B502" s="3" t="s">
        <v>11</v>
      </c>
      <c r="C502" s="29">
        <f t="shared" si="59"/>
        <v>1</v>
      </c>
      <c r="D502" s="29" t="str">
        <f t="shared" si="56"/>
        <v>5</v>
      </c>
      <c r="E502" s="42" t="str">
        <f t="shared" si="57"/>
        <v>5</v>
      </c>
      <c r="F502" s="1">
        <v>46</v>
      </c>
      <c r="G502" s="28" t="str">
        <f t="shared" si="58"/>
        <v>546</v>
      </c>
      <c r="H502" s="1">
        <v>3</v>
      </c>
      <c r="I502" s="1">
        <v>5461</v>
      </c>
      <c r="L502" s="1">
        <v>433610</v>
      </c>
      <c r="M502" s="1">
        <v>4508324</v>
      </c>
      <c r="N502" s="2">
        <f>INT(VLOOKUP(--D502,'属性表（单）'!$H$7:$I$11,2,0)*VLOOKUP(F502,'属性表（单）'!$B$4:$D$53,3,0))</f>
        <v>90600</v>
      </c>
      <c r="O502" s="34">
        <f t="shared" si="60"/>
        <v>9060</v>
      </c>
      <c r="P502" s="1">
        <f>IF(H502=26,VLOOKUP(G502,'属性表（单核）'!$H$2:$I$251,2,0),IF(H502=59,VLOOKUP(G502,'属性表（单核）'!$C$2:$D$251,2,0),INT(N502/VLOOKUP(H502,'属性表（单）'!$N$4:$O$24,2,0))))</f>
        <v>9060</v>
      </c>
      <c r="S502" s="1">
        <f t="shared" si="61"/>
        <v>334493</v>
      </c>
      <c r="T502" s="28">
        <f>VLOOKUP(--F502,经验表!$A$4:$B$53,2,0)*VLOOKUP(--E502,经验表!$W$8:$X$17,2,0)</f>
        <v>334493.25</v>
      </c>
      <c r="U502" s="1">
        <f t="shared" si="62"/>
        <v>4287519</v>
      </c>
      <c r="V502" s="1">
        <f t="shared" si="63"/>
        <v>4287519</v>
      </c>
    </row>
    <row r="503" spans="1:22" x14ac:dyDescent="0.35">
      <c r="A503" s="1">
        <v>94700025</v>
      </c>
      <c r="B503" s="3" t="s">
        <v>11</v>
      </c>
      <c r="C503" s="29">
        <f t="shared" si="59"/>
        <v>1</v>
      </c>
      <c r="D503" s="29" t="str">
        <f t="shared" si="56"/>
        <v>5</v>
      </c>
      <c r="E503" s="42" t="str">
        <f t="shared" si="57"/>
        <v>5</v>
      </c>
      <c r="F503" s="1">
        <v>47</v>
      </c>
      <c r="G503" s="28" t="str">
        <f t="shared" si="58"/>
        <v>547</v>
      </c>
      <c r="H503" s="1">
        <v>3</v>
      </c>
      <c r="I503" s="1">
        <v>5586</v>
      </c>
      <c r="L503" s="1">
        <v>473769</v>
      </c>
      <c r="M503" s="1">
        <v>4941934</v>
      </c>
      <c r="N503" s="2">
        <f>INT(VLOOKUP(--D503,'属性表（单）'!$H$7:$I$11,2,0)*VLOOKUP(F503,'属性表（单）'!$B$4:$D$53,3,0))</f>
        <v>93900</v>
      </c>
      <c r="O503" s="34">
        <f t="shared" si="60"/>
        <v>9390</v>
      </c>
      <c r="P503" s="1">
        <f>IF(H503=26,VLOOKUP(G503,'属性表（单核）'!$H$2:$I$251,2,0),IF(H503=59,VLOOKUP(G503,'属性表（单核）'!$C$2:$D$251,2,0),INT(N503/VLOOKUP(H503,'属性表（单）'!$N$4:$O$24,2,0))))</f>
        <v>9390</v>
      </c>
      <c r="S503" s="1">
        <f t="shared" si="61"/>
        <v>354773</v>
      </c>
      <c r="T503" s="28">
        <f>VLOOKUP(--F503,经验表!$A$4:$B$53,2,0)*VLOOKUP(--E503,经验表!$W$8:$X$17,2,0)</f>
        <v>354773.25</v>
      </c>
      <c r="U503" s="1">
        <f t="shared" si="62"/>
        <v>4622012</v>
      </c>
      <c r="V503" s="1">
        <f t="shared" si="63"/>
        <v>4622012</v>
      </c>
    </row>
    <row r="504" spans="1:22" x14ac:dyDescent="0.35">
      <c r="A504" s="1">
        <v>94800025</v>
      </c>
      <c r="B504" s="3" t="s">
        <v>11</v>
      </c>
      <c r="C504" s="29">
        <f t="shared" si="59"/>
        <v>1</v>
      </c>
      <c r="D504" s="29" t="str">
        <f t="shared" si="56"/>
        <v>5</v>
      </c>
      <c r="E504" s="42" t="str">
        <f t="shared" si="57"/>
        <v>5</v>
      </c>
      <c r="F504" s="1">
        <v>48</v>
      </c>
      <c r="G504" s="28" t="str">
        <f t="shared" si="58"/>
        <v>548</v>
      </c>
      <c r="H504" s="1">
        <v>3</v>
      </c>
      <c r="I504" s="1">
        <v>5712</v>
      </c>
      <c r="L504" s="1">
        <v>517582</v>
      </c>
      <c r="M504" s="1">
        <v>5415703</v>
      </c>
      <c r="N504" s="2">
        <f>INT(VLOOKUP(--D504,'属性表（单）'!$H$7:$I$11,2,0)*VLOOKUP(F504,'属性表（单）'!$B$4:$D$53,3,0))</f>
        <v>97200</v>
      </c>
      <c r="O504" s="34">
        <f t="shared" si="60"/>
        <v>9720</v>
      </c>
      <c r="P504" s="1">
        <f>IF(H504=26,VLOOKUP(G504,'属性表（单核）'!$H$2:$I$251,2,0),IF(H504=59,VLOOKUP(G504,'属性表（单核）'!$C$2:$D$251,2,0),INT(N504/VLOOKUP(H504,'属性表（单）'!$N$4:$O$24,2,0))))</f>
        <v>9720</v>
      </c>
      <c r="S504" s="1">
        <f t="shared" si="61"/>
        <v>375053</v>
      </c>
      <c r="T504" s="28">
        <f>VLOOKUP(--F504,经验表!$A$4:$B$53,2,0)*VLOOKUP(--E504,经验表!$W$8:$X$17,2,0)</f>
        <v>375053.25</v>
      </c>
      <c r="U504" s="1">
        <f t="shared" si="62"/>
        <v>4976785</v>
      </c>
      <c r="V504" s="1">
        <f t="shared" si="63"/>
        <v>4976785</v>
      </c>
    </row>
    <row r="505" spans="1:22" x14ac:dyDescent="0.35">
      <c r="A505" s="1">
        <v>94900025</v>
      </c>
      <c r="B505" s="3" t="s">
        <v>11</v>
      </c>
      <c r="C505" s="29">
        <f t="shared" si="59"/>
        <v>1</v>
      </c>
      <c r="D505" s="29" t="str">
        <f t="shared" si="56"/>
        <v>5</v>
      </c>
      <c r="E505" s="42" t="str">
        <f t="shared" si="57"/>
        <v>5</v>
      </c>
      <c r="F505" s="1">
        <v>49</v>
      </c>
      <c r="G505" s="28" t="str">
        <f t="shared" si="58"/>
        <v>549</v>
      </c>
      <c r="H505" s="1">
        <v>3</v>
      </c>
      <c r="I505" s="1">
        <v>5839</v>
      </c>
      <c r="L505" s="1">
        <v>565382</v>
      </c>
      <c r="M505" s="1">
        <v>5933285</v>
      </c>
      <c r="N505" s="2">
        <f>INT(VLOOKUP(--D505,'属性表（单）'!$H$7:$I$11,2,0)*VLOOKUP(F505,'属性表（单）'!$B$4:$D$53,3,0))</f>
        <v>100500</v>
      </c>
      <c r="O505" s="34">
        <f t="shared" si="60"/>
        <v>10050</v>
      </c>
      <c r="P505" s="1">
        <f>IF(H505=26,VLOOKUP(G505,'属性表（单核）'!$H$2:$I$251,2,0),IF(H505=59,VLOOKUP(G505,'属性表（单核）'!$C$2:$D$251,2,0),INT(N505/VLOOKUP(H505,'属性表（单）'!$N$4:$O$24,2,0))))</f>
        <v>10050</v>
      </c>
      <c r="S505" s="1">
        <f t="shared" si="61"/>
        <v>395333</v>
      </c>
      <c r="T505" s="28">
        <f>VLOOKUP(--F505,经验表!$A$4:$B$53,2,0)*VLOOKUP(--E505,经验表!$W$8:$X$17,2,0)</f>
        <v>395333.25</v>
      </c>
      <c r="U505" s="1">
        <f t="shared" si="62"/>
        <v>5351838</v>
      </c>
      <c r="V505" s="1">
        <f t="shared" si="63"/>
        <v>5351838</v>
      </c>
    </row>
    <row r="506" spans="1:22" x14ac:dyDescent="0.35">
      <c r="A506" s="1">
        <v>95000025</v>
      </c>
      <c r="B506" s="3" t="s">
        <v>11</v>
      </c>
      <c r="C506" s="29">
        <f t="shared" si="59"/>
        <v>1</v>
      </c>
      <c r="D506" s="29" t="str">
        <f t="shared" si="56"/>
        <v>5</v>
      </c>
      <c r="E506" s="42" t="str">
        <f t="shared" si="57"/>
        <v>5</v>
      </c>
      <c r="F506" s="1">
        <v>50</v>
      </c>
      <c r="G506" s="28" t="str">
        <f t="shared" si="58"/>
        <v>550</v>
      </c>
      <c r="H506" s="1">
        <v>3</v>
      </c>
      <c r="I506" s="1">
        <v>5968</v>
      </c>
      <c r="L506" s="1">
        <v>99999999</v>
      </c>
      <c r="M506" s="1">
        <v>6498667</v>
      </c>
      <c r="N506" s="2">
        <f>INT(VLOOKUP(--D506,'属性表（单）'!$H$7:$I$11,2,0)*VLOOKUP(F506,'属性表（单）'!$B$4:$D$53,3,0))</f>
        <v>103800</v>
      </c>
      <c r="O506" s="34">
        <f t="shared" si="60"/>
        <v>10380</v>
      </c>
      <c r="P506" s="1">
        <f>IF(H506=26,VLOOKUP(G506,'属性表（单核）'!$H$2:$I$251,2,0),IF(H506=59,VLOOKUP(G506,'属性表（单核）'!$C$2:$D$251,2,0),INT(N506/VLOOKUP(H506,'属性表（单）'!$N$4:$O$24,2,0))))</f>
        <v>10380</v>
      </c>
      <c r="S506" s="1">
        <f t="shared" si="61"/>
        <v>418908</v>
      </c>
      <c r="T506" s="28">
        <f>VLOOKUP(--F506,经验表!$A$4:$B$53,2,0)*VLOOKUP(--E506,经验表!$W$8:$X$17,2,0)</f>
        <v>418908.75</v>
      </c>
      <c r="U506" s="1">
        <f t="shared" si="62"/>
        <v>5747171</v>
      </c>
      <c r="V506" s="1">
        <f t="shared" si="63"/>
        <v>5747171</v>
      </c>
    </row>
    <row r="507" spans="1:22" x14ac:dyDescent="0.35">
      <c r="A507" s="1">
        <v>90100031</v>
      </c>
      <c r="B507" s="3" t="s">
        <v>12</v>
      </c>
      <c r="C507" s="29">
        <f t="shared" si="59"/>
        <v>1</v>
      </c>
      <c r="D507" s="29" t="str">
        <f t="shared" si="56"/>
        <v>1</v>
      </c>
      <c r="E507" s="42" t="str">
        <f t="shared" si="57"/>
        <v>1</v>
      </c>
      <c r="F507" s="1">
        <v>1</v>
      </c>
      <c r="G507" s="28" t="str">
        <f t="shared" si="58"/>
        <v>11</v>
      </c>
      <c r="H507" s="1">
        <v>1</v>
      </c>
      <c r="I507" s="1">
        <v>157</v>
      </c>
      <c r="L507" s="1">
        <v>758</v>
      </c>
      <c r="M507" s="1">
        <v>200</v>
      </c>
      <c r="N507" s="2">
        <f>INT(VLOOKUP(--D507,'属性表（单）'!$H$7:$I$11,2,0)*VLOOKUP(F507,'属性表（单）'!$B$4:$D$53,3,0))</f>
        <v>1600</v>
      </c>
      <c r="O507" s="34">
        <f t="shared" si="60"/>
        <v>3200</v>
      </c>
      <c r="P507" s="1">
        <f>IF(H507=26,VLOOKUP(G507,'属性表（单核）'!$H$2:$I$251,2,0),IF(H507=59,VLOOKUP(G507,'属性表（单核）'!$C$2:$D$251,2,0),INT(N507/VLOOKUP(H507,'属性表（单）'!$N$4:$O$24,2,0))))</f>
        <v>3200</v>
      </c>
      <c r="S507" s="1">
        <f t="shared" si="61"/>
        <v>750</v>
      </c>
      <c r="T507" s="28">
        <f>VLOOKUP(--F507,经验表!$A$4:$B$53,2,0)*VLOOKUP(--E507,经验表!$W$8:$X$17,2,0)</f>
        <v>750</v>
      </c>
      <c r="U507" s="1">
        <f t="shared" si="62"/>
        <v>240</v>
      </c>
      <c r="V507" s="1">
        <f t="shared" si="63"/>
        <v>6166079</v>
      </c>
    </row>
    <row r="508" spans="1:22" x14ac:dyDescent="0.35">
      <c r="A508" s="1">
        <v>90200031</v>
      </c>
      <c r="B508" s="3" t="s">
        <v>12</v>
      </c>
      <c r="C508" s="29">
        <f t="shared" si="59"/>
        <v>1</v>
      </c>
      <c r="D508" s="29" t="str">
        <f t="shared" si="56"/>
        <v>1</v>
      </c>
      <c r="E508" s="42" t="str">
        <f t="shared" si="57"/>
        <v>1</v>
      </c>
      <c r="F508" s="1">
        <v>2</v>
      </c>
      <c r="G508" s="28" t="str">
        <f t="shared" si="58"/>
        <v>12</v>
      </c>
      <c r="H508" s="1">
        <v>1</v>
      </c>
      <c r="I508" s="1">
        <v>168</v>
      </c>
      <c r="L508" s="1">
        <v>1013</v>
      </c>
      <c r="M508" s="1">
        <v>958</v>
      </c>
      <c r="N508" s="2">
        <f>INT(VLOOKUP(--D508,'属性表（单）'!$H$7:$I$11,2,0)*VLOOKUP(F508,'属性表（单）'!$B$4:$D$53,3,0))</f>
        <v>1700</v>
      </c>
      <c r="O508" s="34">
        <f t="shared" si="60"/>
        <v>3400</v>
      </c>
      <c r="P508" s="1">
        <f>IF(H508=26,VLOOKUP(G508,'属性表（单核）'!$H$2:$I$251,2,0),IF(H508=59,VLOOKUP(G508,'属性表（单核）'!$C$2:$D$251,2,0),INT(N508/VLOOKUP(H508,'属性表（单）'!$N$4:$O$24,2,0))))</f>
        <v>3400</v>
      </c>
      <c r="S508" s="1">
        <f t="shared" si="61"/>
        <v>1050</v>
      </c>
      <c r="T508" s="28">
        <f>VLOOKUP(--F508,经验表!$A$4:$B$53,2,0)*VLOOKUP(--E508,经验表!$W$8:$X$17,2,0)</f>
        <v>1050</v>
      </c>
      <c r="U508" s="1">
        <f t="shared" si="62"/>
        <v>990</v>
      </c>
      <c r="V508" s="1">
        <f t="shared" si="63"/>
        <v>990</v>
      </c>
    </row>
    <row r="509" spans="1:22" x14ac:dyDescent="0.35">
      <c r="A509" s="1">
        <v>90300031</v>
      </c>
      <c r="B509" s="3" t="s">
        <v>12</v>
      </c>
      <c r="C509" s="29">
        <f t="shared" si="59"/>
        <v>1</v>
      </c>
      <c r="D509" s="29" t="str">
        <f t="shared" si="56"/>
        <v>1</v>
      </c>
      <c r="E509" s="42" t="str">
        <f t="shared" si="57"/>
        <v>1</v>
      </c>
      <c r="F509" s="1">
        <v>3</v>
      </c>
      <c r="G509" s="28" t="str">
        <f t="shared" si="58"/>
        <v>13</v>
      </c>
      <c r="H509" s="1">
        <v>1</v>
      </c>
      <c r="I509" s="1">
        <v>179</v>
      </c>
      <c r="L509" s="1">
        <v>1302</v>
      </c>
      <c r="M509" s="1">
        <v>1971</v>
      </c>
      <c r="N509" s="2">
        <f>INT(VLOOKUP(--D509,'属性表（单）'!$H$7:$I$11,2,0)*VLOOKUP(F509,'属性表（单）'!$B$4:$D$53,3,0))</f>
        <v>1800</v>
      </c>
      <c r="O509" s="34">
        <f t="shared" si="60"/>
        <v>3600</v>
      </c>
      <c r="P509" s="1">
        <f>IF(H509=26,VLOOKUP(G509,'属性表（单核）'!$H$2:$I$251,2,0),IF(H509=59,VLOOKUP(G509,'属性表（单核）'!$C$2:$D$251,2,0),INT(N509/VLOOKUP(H509,'属性表（单）'!$N$4:$O$24,2,0))))</f>
        <v>3600</v>
      </c>
      <c r="S509" s="1">
        <f t="shared" si="61"/>
        <v>1350</v>
      </c>
      <c r="T509" s="28">
        <f>VLOOKUP(--F509,经验表!$A$4:$B$53,2,0)*VLOOKUP(--E509,经验表!$W$8:$X$17,2,0)</f>
        <v>1350</v>
      </c>
      <c r="U509" s="1">
        <f t="shared" si="62"/>
        <v>2040</v>
      </c>
      <c r="V509" s="1">
        <f t="shared" si="63"/>
        <v>2040</v>
      </c>
    </row>
    <row r="510" spans="1:22" x14ac:dyDescent="0.35">
      <c r="A510" s="1">
        <v>90400031</v>
      </c>
      <c r="B510" s="3" t="s">
        <v>12</v>
      </c>
      <c r="C510" s="29">
        <f t="shared" si="59"/>
        <v>1</v>
      </c>
      <c r="D510" s="29" t="str">
        <f t="shared" si="56"/>
        <v>1</v>
      </c>
      <c r="E510" s="42" t="str">
        <f t="shared" si="57"/>
        <v>1</v>
      </c>
      <c r="F510" s="1">
        <v>4</v>
      </c>
      <c r="G510" s="28" t="str">
        <f t="shared" si="58"/>
        <v>14</v>
      </c>
      <c r="H510" s="1">
        <v>1</v>
      </c>
      <c r="I510" s="1">
        <v>191</v>
      </c>
      <c r="L510" s="1">
        <v>1629</v>
      </c>
      <c r="M510" s="1">
        <v>3273</v>
      </c>
      <c r="N510" s="2">
        <f>INT(VLOOKUP(--D510,'属性表（单）'!$H$7:$I$11,2,0)*VLOOKUP(F510,'属性表（单）'!$B$4:$D$53,3,0))</f>
        <v>1900</v>
      </c>
      <c r="O510" s="34">
        <f t="shared" si="60"/>
        <v>3800</v>
      </c>
      <c r="P510" s="1">
        <f>IF(H510=26,VLOOKUP(G510,'属性表（单核）'!$H$2:$I$251,2,0),IF(H510=59,VLOOKUP(G510,'属性表（单核）'!$C$2:$D$251,2,0),INT(N510/VLOOKUP(H510,'属性表（单）'!$N$4:$O$24,2,0))))</f>
        <v>3800</v>
      </c>
      <c r="S510" s="1">
        <f t="shared" si="61"/>
        <v>1650</v>
      </c>
      <c r="T510" s="28">
        <f>VLOOKUP(--F510,经验表!$A$4:$B$53,2,0)*VLOOKUP(--E510,经验表!$W$8:$X$17,2,0)</f>
        <v>1650</v>
      </c>
      <c r="U510" s="1">
        <f t="shared" si="62"/>
        <v>3390</v>
      </c>
      <c r="V510" s="1">
        <f t="shared" si="63"/>
        <v>3390</v>
      </c>
    </row>
    <row r="511" spans="1:22" x14ac:dyDescent="0.35">
      <c r="A511" s="1">
        <v>90500031</v>
      </c>
      <c r="B511" s="3" t="s">
        <v>12</v>
      </c>
      <c r="C511" s="29">
        <f t="shared" si="59"/>
        <v>1</v>
      </c>
      <c r="D511" s="29" t="str">
        <f t="shared" si="56"/>
        <v>1</v>
      </c>
      <c r="E511" s="42" t="str">
        <f t="shared" si="57"/>
        <v>1</v>
      </c>
      <c r="F511" s="1">
        <v>5</v>
      </c>
      <c r="G511" s="28" t="str">
        <f t="shared" si="58"/>
        <v>15</v>
      </c>
      <c r="H511" s="1">
        <v>1</v>
      </c>
      <c r="I511" s="1">
        <v>203</v>
      </c>
      <c r="L511" s="1">
        <v>1997</v>
      </c>
      <c r="M511" s="1">
        <v>4902</v>
      </c>
      <c r="N511" s="2">
        <f>INT(VLOOKUP(--D511,'属性表（单）'!$H$7:$I$11,2,0)*VLOOKUP(F511,'属性表（单）'!$B$4:$D$53,3,0))</f>
        <v>2000</v>
      </c>
      <c r="O511" s="34">
        <f t="shared" si="60"/>
        <v>4000</v>
      </c>
      <c r="P511" s="1">
        <f>IF(H511=26,VLOOKUP(G511,'属性表（单核）'!$H$2:$I$251,2,0),IF(H511=59,VLOOKUP(G511,'属性表（单核）'!$C$2:$D$251,2,0),INT(N511/VLOOKUP(H511,'属性表（单）'!$N$4:$O$24,2,0))))</f>
        <v>4000</v>
      </c>
      <c r="S511" s="1">
        <f t="shared" si="61"/>
        <v>1950</v>
      </c>
      <c r="T511" s="28">
        <f>VLOOKUP(--F511,经验表!$A$4:$B$53,2,0)*VLOOKUP(--E511,经验表!$W$8:$X$17,2,0)</f>
        <v>1950</v>
      </c>
      <c r="U511" s="1">
        <f t="shared" si="62"/>
        <v>5040</v>
      </c>
      <c r="V511" s="1">
        <f t="shared" si="63"/>
        <v>5040</v>
      </c>
    </row>
    <row r="512" spans="1:22" x14ac:dyDescent="0.35">
      <c r="A512" s="1">
        <v>90600031</v>
      </c>
      <c r="B512" s="3" t="s">
        <v>12</v>
      </c>
      <c r="C512" s="29">
        <f t="shared" si="59"/>
        <v>1</v>
      </c>
      <c r="D512" s="29" t="str">
        <f t="shared" si="56"/>
        <v>1</v>
      </c>
      <c r="E512" s="42" t="str">
        <f t="shared" si="57"/>
        <v>1</v>
      </c>
      <c r="F512" s="1">
        <v>6</v>
      </c>
      <c r="G512" s="28" t="str">
        <f t="shared" si="58"/>
        <v>16</v>
      </c>
      <c r="H512" s="1">
        <v>1</v>
      </c>
      <c r="I512" s="1">
        <v>215</v>
      </c>
      <c r="L512" s="1">
        <v>2413</v>
      </c>
      <c r="M512" s="1">
        <v>6899</v>
      </c>
      <c r="N512" s="2">
        <f>INT(VLOOKUP(--D512,'属性表（单）'!$H$7:$I$11,2,0)*VLOOKUP(F512,'属性表（单）'!$B$4:$D$53,3,0))</f>
        <v>2100</v>
      </c>
      <c r="O512" s="34">
        <f t="shared" si="60"/>
        <v>4200</v>
      </c>
      <c r="P512" s="1">
        <f>IF(H512=26,VLOOKUP(G512,'属性表（单核）'!$H$2:$I$251,2,0),IF(H512=59,VLOOKUP(G512,'属性表（单核）'!$C$2:$D$251,2,0),INT(N512/VLOOKUP(H512,'属性表（单）'!$N$4:$O$24,2,0))))</f>
        <v>4200</v>
      </c>
      <c r="S512" s="1">
        <f t="shared" si="61"/>
        <v>2450</v>
      </c>
      <c r="T512" s="28">
        <f>VLOOKUP(--F512,经验表!$A$4:$B$53,2,0)*VLOOKUP(--E512,经验表!$W$8:$X$17,2,0)</f>
        <v>2450</v>
      </c>
      <c r="U512" s="1">
        <f t="shared" si="62"/>
        <v>6990</v>
      </c>
      <c r="V512" s="1">
        <f t="shared" si="63"/>
        <v>6990</v>
      </c>
    </row>
    <row r="513" spans="1:22" x14ac:dyDescent="0.35">
      <c r="A513" s="1">
        <v>90700031</v>
      </c>
      <c r="B513" s="3" t="s">
        <v>12</v>
      </c>
      <c r="C513" s="29">
        <f t="shared" si="59"/>
        <v>1</v>
      </c>
      <c r="D513" s="29" t="str">
        <f t="shared" si="56"/>
        <v>1</v>
      </c>
      <c r="E513" s="42" t="str">
        <f t="shared" si="57"/>
        <v>1</v>
      </c>
      <c r="F513" s="1">
        <v>7</v>
      </c>
      <c r="G513" s="28" t="str">
        <f t="shared" si="58"/>
        <v>17</v>
      </c>
      <c r="H513" s="1">
        <v>1</v>
      </c>
      <c r="I513" s="1">
        <v>228</v>
      </c>
      <c r="L513" s="1">
        <v>2881</v>
      </c>
      <c r="M513" s="1">
        <v>9312</v>
      </c>
      <c r="N513" s="2">
        <f>INT(VLOOKUP(--D513,'属性表（单）'!$H$7:$I$11,2,0)*VLOOKUP(F513,'属性表（单）'!$B$4:$D$53,3,0))</f>
        <v>2250</v>
      </c>
      <c r="O513" s="34">
        <f t="shared" si="60"/>
        <v>4500</v>
      </c>
      <c r="P513" s="1">
        <f>IF(H513=26,VLOOKUP(G513,'属性表（单核）'!$H$2:$I$251,2,0),IF(H513=59,VLOOKUP(G513,'属性表（单核）'!$C$2:$D$251,2,0),INT(N513/VLOOKUP(H513,'属性表（单）'!$N$4:$O$24,2,0))))</f>
        <v>4500</v>
      </c>
      <c r="S513" s="1">
        <f t="shared" si="61"/>
        <v>2950</v>
      </c>
      <c r="T513" s="28">
        <f>VLOOKUP(--F513,经验表!$A$4:$B$53,2,0)*VLOOKUP(--E513,经验表!$W$8:$X$17,2,0)</f>
        <v>2950</v>
      </c>
      <c r="U513" s="1">
        <f t="shared" si="62"/>
        <v>9440</v>
      </c>
      <c r="V513" s="1">
        <f t="shared" si="63"/>
        <v>9440</v>
      </c>
    </row>
    <row r="514" spans="1:22" x14ac:dyDescent="0.35">
      <c r="A514" s="1">
        <v>90800031</v>
      </c>
      <c r="B514" s="3" t="s">
        <v>12</v>
      </c>
      <c r="C514" s="29">
        <f t="shared" si="59"/>
        <v>1</v>
      </c>
      <c r="D514" s="29" t="str">
        <f t="shared" si="56"/>
        <v>1</v>
      </c>
      <c r="E514" s="42" t="str">
        <f t="shared" si="57"/>
        <v>1</v>
      </c>
      <c r="F514" s="1">
        <v>8</v>
      </c>
      <c r="G514" s="28" t="str">
        <f t="shared" si="58"/>
        <v>18</v>
      </c>
      <c r="H514" s="1">
        <v>1</v>
      </c>
      <c r="I514" s="1">
        <v>241</v>
      </c>
      <c r="L514" s="1">
        <v>3408</v>
      </c>
      <c r="M514" s="1">
        <v>12193</v>
      </c>
      <c r="N514" s="2">
        <f>INT(VLOOKUP(--D514,'属性表（单）'!$H$7:$I$11,2,0)*VLOOKUP(F514,'属性表（单）'!$B$4:$D$53,3,0))</f>
        <v>2400</v>
      </c>
      <c r="O514" s="34">
        <f t="shared" si="60"/>
        <v>4800</v>
      </c>
      <c r="P514" s="1">
        <f>IF(H514=26,VLOOKUP(G514,'属性表（单核）'!$H$2:$I$251,2,0),IF(H514=59,VLOOKUP(G514,'属性表（单核）'!$C$2:$D$251,2,0),INT(N514/VLOOKUP(H514,'属性表（单）'!$N$4:$O$24,2,0))))</f>
        <v>4800</v>
      </c>
      <c r="S514" s="1">
        <f t="shared" si="61"/>
        <v>3450</v>
      </c>
      <c r="T514" s="28">
        <f>VLOOKUP(--F514,经验表!$A$4:$B$53,2,0)*VLOOKUP(--E514,经验表!$W$8:$X$17,2,0)</f>
        <v>3450</v>
      </c>
      <c r="U514" s="1">
        <f t="shared" si="62"/>
        <v>12390</v>
      </c>
      <c r="V514" s="1">
        <f t="shared" si="63"/>
        <v>12390</v>
      </c>
    </row>
    <row r="515" spans="1:22" x14ac:dyDescent="0.35">
      <c r="A515" s="1">
        <v>90900031</v>
      </c>
      <c r="B515" s="3" t="s">
        <v>12</v>
      </c>
      <c r="C515" s="29">
        <f t="shared" si="59"/>
        <v>1</v>
      </c>
      <c r="D515" s="29" t="str">
        <f t="shared" ref="D515:D578" si="64">RIGHT(A515,1)</f>
        <v>1</v>
      </c>
      <c r="E515" s="42" t="str">
        <f t="shared" ref="E515:E578" si="65">IF(C515=1,RIGHT(A515,1),C515&amp;RIGHT(A515,1))</f>
        <v>1</v>
      </c>
      <c r="F515" s="1">
        <v>9</v>
      </c>
      <c r="G515" s="28" t="str">
        <f t="shared" ref="G515:G578" si="66">D515&amp;F515</f>
        <v>19</v>
      </c>
      <c r="H515" s="1">
        <v>1</v>
      </c>
      <c r="I515" s="1">
        <v>255</v>
      </c>
      <c r="L515" s="1">
        <v>4000</v>
      </c>
      <c r="M515" s="1">
        <v>15601</v>
      </c>
      <c r="N515" s="2">
        <f>INT(VLOOKUP(--D515,'属性表（单）'!$H$7:$I$11,2,0)*VLOOKUP(F515,'属性表（单）'!$B$4:$D$53,3,0))</f>
        <v>2550</v>
      </c>
      <c r="O515" s="34">
        <f t="shared" si="60"/>
        <v>5100</v>
      </c>
      <c r="P515" s="1">
        <f>IF(H515=26,VLOOKUP(G515,'属性表（单核）'!$H$2:$I$251,2,0),IF(H515=59,VLOOKUP(G515,'属性表（单核）'!$C$2:$D$251,2,0),INT(N515/VLOOKUP(H515,'属性表（单）'!$N$4:$O$24,2,0))))</f>
        <v>5100</v>
      </c>
      <c r="S515" s="1">
        <f t="shared" si="61"/>
        <v>3950</v>
      </c>
      <c r="T515" s="28">
        <f>VLOOKUP(--F515,经验表!$A$4:$B$53,2,0)*VLOOKUP(--E515,经验表!$W$8:$X$17,2,0)</f>
        <v>3950</v>
      </c>
      <c r="U515" s="1">
        <f t="shared" si="62"/>
        <v>15840</v>
      </c>
      <c r="V515" s="1">
        <f t="shared" si="63"/>
        <v>15840</v>
      </c>
    </row>
    <row r="516" spans="1:22" x14ac:dyDescent="0.35">
      <c r="A516" s="1">
        <v>91000031</v>
      </c>
      <c r="B516" s="3" t="s">
        <v>12</v>
      </c>
      <c r="C516" s="29">
        <f t="shared" ref="C516:C579" si="67">C515</f>
        <v>1</v>
      </c>
      <c r="D516" s="29" t="str">
        <f t="shared" si="64"/>
        <v>1</v>
      </c>
      <c r="E516" s="42" t="str">
        <f t="shared" si="65"/>
        <v>1</v>
      </c>
      <c r="F516" s="1">
        <v>10</v>
      </c>
      <c r="G516" s="28" t="str">
        <f t="shared" si="66"/>
        <v>110</v>
      </c>
      <c r="H516" s="1">
        <v>1</v>
      </c>
      <c r="I516" s="1">
        <v>269</v>
      </c>
      <c r="L516" s="1">
        <v>4664</v>
      </c>
      <c r="M516" s="1">
        <v>19601</v>
      </c>
      <c r="N516" s="2">
        <f>INT(VLOOKUP(--D516,'属性表（单）'!$H$7:$I$11,2,0)*VLOOKUP(F516,'属性表（单）'!$B$4:$D$53,3,0))</f>
        <v>2700</v>
      </c>
      <c r="O516" s="34">
        <f t="shared" si="60"/>
        <v>5400</v>
      </c>
      <c r="P516" s="1">
        <f>IF(H516=26,VLOOKUP(G516,'属性表（单核）'!$H$2:$I$251,2,0),IF(H516=59,VLOOKUP(G516,'属性表（单核）'!$C$2:$D$251,2,0),INT(N516/VLOOKUP(H516,'属性表（单）'!$N$4:$O$24,2,0))))</f>
        <v>5400</v>
      </c>
      <c r="S516" s="1">
        <f t="shared" si="61"/>
        <v>4750</v>
      </c>
      <c r="T516" s="28">
        <f>VLOOKUP(--F516,经验表!$A$4:$B$53,2,0)*VLOOKUP(--E516,经验表!$W$8:$X$17,2,0)</f>
        <v>4750</v>
      </c>
      <c r="U516" s="1">
        <f t="shared" si="62"/>
        <v>19790</v>
      </c>
      <c r="V516" s="1">
        <f t="shared" si="63"/>
        <v>19790</v>
      </c>
    </row>
    <row r="517" spans="1:22" x14ac:dyDescent="0.35">
      <c r="A517" s="1">
        <v>91100031</v>
      </c>
      <c r="B517" s="3" t="s">
        <v>12</v>
      </c>
      <c r="C517" s="29">
        <f t="shared" si="67"/>
        <v>1</v>
      </c>
      <c r="D517" s="29" t="str">
        <f t="shared" si="64"/>
        <v>1</v>
      </c>
      <c r="E517" s="42" t="str">
        <f t="shared" si="65"/>
        <v>1</v>
      </c>
      <c r="F517" s="1">
        <v>11</v>
      </c>
      <c r="G517" s="28" t="str">
        <f t="shared" si="66"/>
        <v>111</v>
      </c>
      <c r="H517" s="1">
        <v>1</v>
      </c>
      <c r="I517" s="1">
        <v>283</v>
      </c>
      <c r="L517" s="1">
        <v>5410</v>
      </c>
      <c r="M517" s="1">
        <v>24265</v>
      </c>
      <c r="N517" s="2">
        <f>INT(VLOOKUP(--D517,'属性表（单）'!$H$7:$I$11,2,0)*VLOOKUP(F517,'属性表（单）'!$B$4:$D$53,3,0))</f>
        <v>2850</v>
      </c>
      <c r="O517" s="34">
        <f t="shared" si="60"/>
        <v>5700</v>
      </c>
      <c r="P517" s="1">
        <f>IF(H517=26,VLOOKUP(G517,'属性表（单核）'!$H$2:$I$251,2,0),IF(H517=59,VLOOKUP(G517,'属性表（单核）'!$C$2:$D$251,2,0),INT(N517/VLOOKUP(H517,'属性表（单）'!$N$4:$O$24,2,0))))</f>
        <v>5700</v>
      </c>
      <c r="S517" s="1">
        <f t="shared" si="61"/>
        <v>5550</v>
      </c>
      <c r="T517" s="28">
        <f>VLOOKUP(--F517,经验表!$A$4:$B$53,2,0)*VLOOKUP(--E517,经验表!$W$8:$X$17,2,0)</f>
        <v>5550</v>
      </c>
      <c r="U517" s="1">
        <f t="shared" si="62"/>
        <v>24540</v>
      </c>
      <c r="V517" s="1">
        <f t="shared" si="63"/>
        <v>24540</v>
      </c>
    </row>
    <row r="518" spans="1:22" x14ac:dyDescent="0.35">
      <c r="A518" s="1">
        <v>91200031</v>
      </c>
      <c r="B518" s="3" t="s">
        <v>12</v>
      </c>
      <c r="C518" s="29">
        <f t="shared" si="67"/>
        <v>1</v>
      </c>
      <c r="D518" s="29" t="str">
        <f t="shared" si="64"/>
        <v>1</v>
      </c>
      <c r="E518" s="42" t="str">
        <f t="shared" si="65"/>
        <v>1</v>
      </c>
      <c r="F518" s="1">
        <v>12</v>
      </c>
      <c r="G518" s="28" t="str">
        <f t="shared" si="66"/>
        <v>112</v>
      </c>
      <c r="H518" s="1">
        <v>1</v>
      </c>
      <c r="I518" s="1">
        <v>298</v>
      </c>
      <c r="L518" s="1">
        <v>6246</v>
      </c>
      <c r="M518" s="1">
        <v>29675</v>
      </c>
      <c r="N518" s="2">
        <f>INT(VLOOKUP(--D518,'属性表（单）'!$H$7:$I$11,2,0)*VLOOKUP(F518,'属性表（单）'!$B$4:$D$53,3,0))</f>
        <v>3050</v>
      </c>
      <c r="O518" s="34">
        <f t="shared" si="60"/>
        <v>6100</v>
      </c>
      <c r="P518" s="1">
        <f>IF(H518=26,VLOOKUP(G518,'属性表（单核）'!$H$2:$I$251,2,0),IF(H518=59,VLOOKUP(G518,'属性表（单核）'!$C$2:$D$251,2,0),INT(N518/VLOOKUP(H518,'属性表（单）'!$N$4:$O$24,2,0))))</f>
        <v>6100</v>
      </c>
      <c r="S518" s="1">
        <f t="shared" si="61"/>
        <v>6350</v>
      </c>
      <c r="T518" s="28">
        <f>VLOOKUP(--F518,经验表!$A$4:$B$53,2,0)*VLOOKUP(--E518,经验表!$W$8:$X$17,2,0)</f>
        <v>6350</v>
      </c>
      <c r="U518" s="1">
        <f t="shared" si="62"/>
        <v>30090</v>
      </c>
      <c r="V518" s="1">
        <f t="shared" si="63"/>
        <v>30090</v>
      </c>
    </row>
    <row r="519" spans="1:22" x14ac:dyDescent="0.35">
      <c r="A519" s="1">
        <v>91300031</v>
      </c>
      <c r="B519" s="3" t="s">
        <v>12</v>
      </c>
      <c r="C519" s="29">
        <f t="shared" si="67"/>
        <v>1</v>
      </c>
      <c r="D519" s="29" t="str">
        <f t="shared" si="64"/>
        <v>1</v>
      </c>
      <c r="E519" s="42" t="str">
        <f t="shared" si="65"/>
        <v>1</v>
      </c>
      <c r="F519" s="1">
        <v>13</v>
      </c>
      <c r="G519" s="28" t="str">
        <f t="shared" si="66"/>
        <v>113</v>
      </c>
      <c r="H519" s="1">
        <v>1</v>
      </c>
      <c r="I519" s="1">
        <v>313</v>
      </c>
      <c r="L519" s="1">
        <v>7184</v>
      </c>
      <c r="M519" s="1">
        <v>35921</v>
      </c>
      <c r="N519" s="2">
        <f>INT(VLOOKUP(--D519,'属性表（单）'!$H$7:$I$11,2,0)*VLOOKUP(F519,'属性表（单）'!$B$4:$D$53,3,0))</f>
        <v>3250</v>
      </c>
      <c r="O519" s="34">
        <f t="shared" ref="O519:O582" si="68">INT(IF(C519=1,P519,P519*$X$14))</f>
        <v>6500</v>
      </c>
      <c r="P519" s="1">
        <f>IF(H519=26,VLOOKUP(G519,'属性表（单核）'!$H$2:$I$251,2,0),IF(H519=59,VLOOKUP(G519,'属性表（单核）'!$C$2:$D$251,2,0),INT(N519/VLOOKUP(H519,'属性表（单）'!$N$4:$O$24,2,0))))</f>
        <v>6500</v>
      </c>
      <c r="S519" s="1">
        <f t="shared" si="61"/>
        <v>7150</v>
      </c>
      <c r="T519" s="28">
        <f>VLOOKUP(--F519,经验表!$A$4:$B$53,2,0)*VLOOKUP(--E519,经验表!$W$8:$X$17,2,0)</f>
        <v>7150</v>
      </c>
      <c r="U519" s="1">
        <f t="shared" si="62"/>
        <v>36440</v>
      </c>
      <c r="V519" s="1">
        <f t="shared" si="63"/>
        <v>36440</v>
      </c>
    </row>
    <row r="520" spans="1:22" x14ac:dyDescent="0.35">
      <c r="A520" s="1">
        <v>91400031</v>
      </c>
      <c r="B520" s="3" t="s">
        <v>12</v>
      </c>
      <c r="C520" s="29">
        <f t="shared" si="67"/>
        <v>1</v>
      </c>
      <c r="D520" s="29" t="str">
        <f t="shared" si="64"/>
        <v>1</v>
      </c>
      <c r="E520" s="42" t="str">
        <f t="shared" si="65"/>
        <v>1</v>
      </c>
      <c r="F520" s="1">
        <v>14</v>
      </c>
      <c r="G520" s="28" t="str">
        <f t="shared" si="66"/>
        <v>114</v>
      </c>
      <c r="H520" s="1">
        <v>1</v>
      </c>
      <c r="I520" s="1">
        <v>329</v>
      </c>
      <c r="L520" s="1">
        <v>8233</v>
      </c>
      <c r="M520" s="1">
        <v>43105</v>
      </c>
      <c r="N520" s="2">
        <f>INT(VLOOKUP(--D520,'属性表（单）'!$H$7:$I$11,2,0)*VLOOKUP(F520,'属性表（单）'!$B$4:$D$53,3,0))</f>
        <v>3450</v>
      </c>
      <c r="O520" s="34">
        <f t="shared" si="68"/>
        <v>6900</v>
      </c>
      <c r="P520" s="1">
        <f>IF(H520=26,VLOOKUP(G520,'属性表（单核）'!$H$2:$I$251,2,0),IF(H520=59,VLOOKUP(G520,'属性表（单核）'!$C$2:$D$251,2,0),INT(N520/VLOOKUP(H520,'属性表（单）'!$N$4:$O$24,2,0))))</f>
        <v>6900</v>
      </c>
      <c r="S520" s="1">
        <f t="shared" ref="S520:S583" si="69">INT(T520)</f>
        <v>8350</v>
      </c>
      <c r="T520" s="28">
        <f>VLOOKUP(--F520,经验表!$A$4:$B$53,2,0)*VLOOKUP(--E520,经验表!$W$8:$X$17,2,0)</f>
        <v>8350</v>
      </c>
      <c r="U520" s="1">
        <f t="shared" ref="U520:U583" si="70">INT(IF(C520=1,IF(F520=1,VLOOKUP(--D520,$X$8:$Y$12,2,0),V520),IF(F520=1,VLOOKUP(--D520,$X$17:$Y$21,2,0),V520)))</f>
        <v>43590</v>
      </c>
      <c r="V520" s="1">
        <f t="shared" si="63"/>
        <v>43590</v>
      </c>
    </row>
    <row r="521" spans="1:22" x14ac:dyDescent="0.35">
      <c r="A521" s="1">
        <v>91500031</v>
      </c>
      <c r="B521" s="3" t="s">
        <v>12</v>
      </c>
      <c r="C521" s="29">
        <f t="shared" si="67"/>
        <v>1</v>
      </c>
      <c r="D521" s="29" t="str">
        <f t="shared" si="64"/>
        <v>1</v>
      </c>
      <c r="E521" s="42" t="str">
        <f t="shared" si="65"/>
        <v>1</v>
      </c>
      <c r="F521" s="1">
        <v>15</v>
      </c>
      <c r="G521" s="28" t="str">
        <f t="shared" si="66"/>
        <v>115</v>
      </c>
      <c r="H521" s="1">
        <v>1</v>
      </c>
      <c r="I521" s="1">
        <v>345</v>
      </c>
      <c r="L521" s="1">
        <v>9408</v>
      </c>
      <c r="M521" s="1">
        <v>51338</v>
      </c>
      <c r="N521" s="2">
        <f>INT(VLOOKUP(--D521,'属性表（单）'!$H$7:$I$11,2,0)*VLOOKUP(F521,'属性表（单）'!$B$4:$D$53,3,0))</f>
        <v>3650</v>
      </c>
      <c r="O521" s="34">
        <f t="shared" si="68"/>
        <v>7300</v>
      </c>
      <c r="P521" s="1">
        <f>IF(H521=26,VLOOKUP(G521,'属性表（单核）'!$H$2:$I$251,2,0),IF(H521=59,VLOOKUP(G521,'属性表（单核）'!$C$2:$D$251,2,0),INT(N521/VLOOKUP(H521,'属性表（单）'!$N$4:$O$24,2,0))))</f>
        <v>7300</v>
      </c>
      <c r="S521" s="1">
        <f t="shared" si="69"/>
        <v>9550</v>
      </c>
      <c r="T521" s="28">
        <f>VLOOKUP(--F521,经验表!$A$4:$B$53,2,0)*VLOOKUP(--E521,经验表!$W$8:$X$17,2,0)</f>
        <v>9550</v>
      </c>
      <c r="U521" s="1">
        <f t="shared" si="70"/>
        <v>51940</v>
      </c>
      <c r="V521" s="1">
        <f t="shared" ref="V521:V584" si="71">S520+U520</f>
        <v>51940</v>
      </c>
    </row>
    <row r="522" spans="1:22" x14ac:dyDescent="0.35">
      <c r="A522" s="1">
        <v>91600031</v>
      </c>
      <c r="B522" s="3" t="s">
        <v>12</v>
      </c>
      <c r="C522" s="29">
        <f t="shared" si="67"/>
        <v>1</v>
      </c>
      <c r="D522" s="29" t="str">
        <f t="shared" si="64"/>
        <v>1</v>
      </c>
      <c r="E522" s="42" t="str">
        <f t="shared" si="65"/>
        <v>1</v>
      </c>
      <c r="F522" s="1">
        <v>16</v>
      </c>
      <c r="G522" s="28" t="str">
        <f t="shared" si="66"/>
        <v>116</v>
      </c>
      <c r="H522" s="1">
        <v>1</v>
      </c>
      <c r="I522" s="1">
        <v>361</v>
      </c>
      <c r="L522" s="1">
        <v>10722</v>
      </c>
      <c r="M522" s="1">
        <v>60746</v>
      </c>
      <c r="N522" s="2">
        <f>INT(VLOOKUP(--D522,'属性表（单）'!$H$7:$I$11,2,0)*VLOOKUP(F522,'属性表（单）'!$B$4:$D$53,3,0))</f>
        <v>3850</v>
      </c>
      <c r="O522" s="34">
        <f t="shared" si="68"/>
        <v>7700</v>
      </c>
      <c r="P522" s="1">
        <f>IF(H522=26,VLOOKUP(G522,'属性表（单核）'!$H$2:$I$251,2,0),IF(H522=59,VLOOKUP(G522,'属性表（单核）'!$C$2:$D$251,2,0),INT(N522/VLOOKUP(H522,'属性表（单）'!$N$4:$O$24,2,0))))</f>
        <v>7700</v>
      </c>
      <c r="S522" s="1">
        <f t="shared" si="69"/>
        <v>10750</v>
      </c>
      <c r="T522" s="28">
        <f>VLOOKUP(--F522,经验表!$A$4:$B$53,2,0)*VLOOKUP(--E522,经验表!$W$8:$X$17,2,0)</f>
        <v>10750</v>
      </c>
      <c r="U522" s="1">
        <f t="shared" si="70"/>
        <v>61490</v>
      </c>
      <c r="V522" s="1">
        <f t="shared" si="71"/>
        <v>61490</v>
      </c>
    </row>
    <row r="523" spans="1:22" x14ac:dyDescent="0.35">
      <c r="A523" s="1">
        <v>91700031</v>
      </c>
      <c r="B523" s="3" t="s">
        <v>12</v>
      </c>
      <c r="C523" s="29">
        <f t="shared" si="67"/>
        <v>1</v>
      </c>
      <c r="D523" s="29" t="str">
        <f t="shared" si="64"/>
        <v>1</v>
      </c>
      <c r="E523" s="42" t="str">
        <f t="shared" si="65"/>
        <v>1</v>
      </c>
      <c r="F523" s="1">
        <v>17</v>
      </c>
      <c r="G523" s="28" t="str">
        <f t="shared" si="66"/>
        <v>117</v>
      </c>
      <c r="H523" s="1">
        <v>1</v>
      </c>
      <c r="I523" s="1">
        <v>378</v>
      </c>
      <c r="L523" s="1">
        <v>12192</v>
      </c>
      <c r="M523" s="1">
        <v>71468</v>
      </c>
      <c r="N523" s="2">
        <f>INT(VLOOKUP(--D523,'属性表（单）'!$H$7:$I$11,2,0)*VLOOKUP(F523,'属性表（单）'!$B$4:$D$53,3,0))</f>
        <v>4100</v>
      </c>
      <c r="O523" s="34">
        <f t="shared" si="68"/>
        <v>8200</v>
      </c>
      <c r="P523" s="1">
        <f>IF(H523=26,VLOOKUP(G523,'属性表（单核）'!$H$2:$I$251,2,0),IF(H523=59,VLOOKUP(G523,'属性表（单核）'!$C$2:$D$251,2,0),INT(N523/VLOOKUP(H523,'属性表（单）'!$N$4:$O$24,2,0))))</f>
        <v>8200</v>
      </c>
      <c r="S523" s="1">
        <f t="shared" si="69"/>
        <v>11950</v>
      </c>
      <c r="T523" s="28">
        <f>VLOOKUP(--F523,经验表!$A$4:$B$53,2,0)*VLOOKUP(--E523,经验表!$W$8:$X$17,2,0)</f>
        <v>11950</v>
      </c>
      <c r="U523" s="1">
        <f t="shared" si="70"/>
        <v>72240</v>
      </c>
      <c r="V523" s="1">
        <f t="shared" si="71"/>
        <v>72240</v>
      </c>
    </row>
    <row r="524" spans="1:22" x14ac:dyDescent="0.35">
      <c r="A524" s="1">
        <v>91800031</v>
      </c>
      <c r="B524" s="3" t="s">
        <v>12</v>
      </c>
      <c r="C524" s="29">
        <f t="shared" si="67"/>
        <v>1</v>
      </c>
      <c r="D524" s="29" t="str">
        <f t="shared" si="64"/>
        <v>1</v>
      </c>
      <c r="E524" s="42" t="str">
        <f t="shared" si="65"/>
        <v>1</v>
      </c>
      <c r="F524" s="1">
        <v>18</v>
      </c>
      <c r="G524" s="28" t="str">
        <f t="shared" si="66"/>
        <v>118</v>
      </c>
      <c r="H524" s="1">
        <v>1</v>
      </c>
      <c r="I524" s="1">
        <v>396</v>
      </c>
      <c r="L524" s="1">
        <v>13835</v>
      </c>
      <c r="M524" s="1">
        <v>83660</v>
      </c>
      <c r="N524" s="2">
        <f>INT(VLOOKUP(--D524,'属性表（单）'!$H$7:$I$11,2,0)*VLOOKUP(F524,'属性表（单）'!$B$4:$D$53,3,0))</f>
        <v>4350</v>
      </c>
      <c r="O524" s="34">
        <f t="shared" si="68"/>
        <v>8700</v>
      </c>
      <c r="P524" s="1">
        <f>IF(H524=26,VLOOKUP(G524,'属性表（单核）'!$H$2:$I$251,2,0),IF(H524=59,VLOOKUP(G524,'属性表（单核）'!$C$2:$D$251,2,0),INT(N524/VLOOKUP(H524,'属性表（单）'!$N$4:$O$24,2,0))))</f>
        <v>8700</v>
      </c>
      <c r="S524" s="1">
        <f t="shared" si="69"/>
        <v>13650</v>
      </c>
      <c r="T524" s="28">
        <f>VLOOKUP(--F524,经验表!$A$4:$B$53,2,0)*VLOOKUP(--E524,经验表!$W$8:$X$17,2,0)</f>
        <v>13650</v>
      </c>
      <c r="U524" s="1">
        <f t="shared" si="70"/>
        <v>84190</v>
      </c>
      <c r="V524" s="1">
        <f t="shared" si="71"/>
        <v>84190</v>
      </c>
    </row>
    <row r="525" spans="1:22" x14ac:dyDescent="0.35">
      <c r="A525" s="1">
        <v>91900031</v>
      </c>
      <c r="B525" s="3" t="s">
        <v>12</v>
      </c>
      <c r="C525" s="29">
        <f t="shared" si="67"/>
        <v>1</v>
      </c>
      <c r="D525" s="29" t="str">
        <f t="shared" si="64"/>
        <v>1</v>
      </c>
      <c r="E525" s="42" t="str">
        <f t="shared" si="65"/>
        <v>1</v>
      </c>
      <c r="F525" s="1">
        <v>19</v>
      </c>
      <c r="G525" s="28" t="str">
        <f t="shared" si="66"/>
        <v>119</v>
      </c>
      <c r="H525" s="1">
        <v>1</v>
      </c>
      <c r="I525" s="1">
        <v>414</v>
      </c>
      <c r="L525" s="1">
        <v>15671</v>
      </c>
      <c r="M525" s="1">
        <v>97495</v>
      </c>
      <c r="N525" s="2">
        <f>INT(VLOOKUP(--D525,'属性表（单）'!$H$7:$I$11,2,0)*VLOOKUP(F525,'属性表（单）'!$B$4:$D$53,3,0))</f>
        <v>4600</v>
      </c>
      <c r="O525" s="34">
        <f t="shared" si="68"/>
        <v>9200</v>
      </c>
      <c r="P525" s="1">
        <f>IF(H525=26,VLOOKUP(G525,'属性表（单核）'!$H$2:$I$251,2,0),IF(H525=59,VLOOKUP(G525,'属性表（单核）'!$C$2:$D$251,2,0),INT(N525/VLOOKUP(H525,'属性表（单）'!$N$4:$O$24,2,0))))</f>
        <v>9200</v>
      </c>
      <c r="S525" s="1">
        <f t="shared" si="69"/>
        <v>15350</v>
      </c>
      <c r="T525" s="28">
        <f>VLOOKUP(--F525,经验表!$A$4:$B$53,2,0)*VLOOKUP(--E525,经验表!$W$8:$X$17,2,0)</f>
        <v>15350</v>
      </c>
      <c r="U525" s="1">
        <f t="shared" si="70"/>
        <v>97840</v>
      </c>
      <c r="V525" s="1">
        <f t="shared" si="71"/>
        <v>97840</v>
      </c>
    </row>
    <row r="526" spans="1:22" x14ac:dyDescent="0.35">
      <c r="A526" s="1">
        <v>92000031</v>
      </c>
      <c r="B526" s="3" t="s">
        <v>12</v>
      </c>
      <c r="C526" s="29">
        <f t="shared" si="67"/>
        <v>1</v>
      </c>
      <c r="D526" s="29" t="str">
        <f t="shared" si="64"/>
        <v>1</v>
      </c>
      <c r="E526" s="42" t="str">
        <f t="shared" si="65"/>
        <v>1</v>
      </c>
      <c r="F526" s="1">
        <v>20</v>
      </c>
      <c r="G526" s="28" t="str">
        <f t="shared" si="66"/>
        <v>120</v>
      </c>
      <c r="H526" s="1">
        <v>1</v>
      </c>
      <c r="I526" s="1">
        <v>433</v>
      </c>
      <c r="L526" s="1">
        <v>17721</v>
      </c>
      <c r="M526" s="1">
        <v>113166</v>
      </c>
      <c r="N526" s="2">
        <f>INT(VLOOKUP(--D526,'属性表（单）'!$H$7:$I$11,2,0)*VLOOKUP(F526,'属性表（单）'!$B$4:$D$53,3,0))</f>
        <v>4850</v>
      </c>
      <c r="O526" s="34">
        <f t="shared" si="68"/>
        <v>9700</v>
      </c>
      <c r="P526" s="1">
        <f>IF(H526=26,VLOOKUP(G526,'属性表（单核）'!$H$2:$I$251,2,0),IF(H526=59,VLOOKUP(G526,'属性表（单核）'!$C$2:$D$251,2,0),INT(N526/VLOOKUP(H526,'属性表（单）'!$N$4:$O$24,2,0))))</f>
        <v>9700</v>
      </c>
      <c r="S526" s="1">
        <f t="shared" si="69"/>
        <v>17050</v>
      </c>
      <c r="T526" s="28">
        <f>VLOOKUP(--F526,经验表!$A$4:$B$53,2,0)*VLOOKUP(--E526,经验表!$W$8:$X$17,2,0)</f>
        <v>17050</v>
      </c>
      <c r="U526" s="1">
        <f t="shared" si="70"/>
        <v>113190</v>
      </c>
      <c r="V526" s="1">
        <f t="shared" si="71"/>
        <v>113190</v>
      </c>
    </row>
    <row r="527" spans="1:22" x14ac:dyDescent="0.35">
      <c r="A527" s="1">
        <v>92100031</v>
      </c>
      <c r="B527" s="3" t="s">
        <v>12</v>
      </c>
      <c r="C527" s="29">
        <f t="shared" si="67"/>
        <v>1</v>
      </c>
      <c r="D527" s="29" t="str">
        <f t="shared" si="64"/>
        <v>1</v>
      </c>
      <c r="E527" s="42" t="str">
        <f t="shared" si="65"/>
        <v>1</v>
      </c>
      <c r="F527" s="1">
        <v>21</v>
      </c>
      <c r="G527" s="28" t="str">
        <f t="shared" si="66"/>
        <v>121</v>
      </c>
      <c r="H527" s="1">
        <v>1</v>
      </c>
      <c r="I527" s="1">
        <v>452</v>
      </c>
      <c r="L527" s="1">
        <v>20011</v>
      </c>
      <c r="M527" s="1">
        <v>130887</v>
      </c>
      <c r="N527" s="2">
        <f>INT(VLOOKUP(--D527,'属性表（单）'!$H$7:$I$11,2,0)*VLOOKUP(F527,'属性表（单）'!$B$4:$D$53,3,0))</f>
        <v>5100</v>
      </c>
      <c r="O527" s="34">
        <f t="shared" si="68"/>
        <v>10200</v>
      </c>
      <c r="P527" s="1">
        <f>IF(H527=26,VLOOKUP(G527,'属性表（单核）'!$H$2:$I$251,2,0),IF(H527=59,VLOOKUP(G527,'属性表（单核）'!$C$2:$D$251,2,0),INT(N527/VLOOKUP(H527,'属性表（单）'!$N$4:$O$24,2,0))))</f>
        <v>10200</v>
      </c>
      <c r="S527" s="1">
        <f t="shared" si="69"/>
        <v>18750</v>
      </c>
      <c r="T527" s="28">
        <f>VLOOKUP(--F527,经验表!$A$4:$B$53,2,0)*VLOOKUP(--E527,经验表!$W$8:$X$17,2,0)</f>
        <v>18750</v>
      </c>
      <c r="U527" s="1">
        <f t="shared" si="70"/>
        <v>130240</v>
      </c>
      <c r="V527" s="1">
        <f t="shared" si="71"/>
        <v>130240</v>
      </c>
    </row>
    <row r="528" spans="1:22" x14ac:dyDescent="0.35">
      <c r="A528" s="1">
        <v>92200031</v>
      </c>
      <c r="B528" s="3" t="s">
        <v>12</v>
      </c>
      <c r="C528" s="29">
        <f t="shared" si="67"/>
        <v>1</v>
      </c>
      <c r="D528" s="29" t="str">
        <f t="shared" si="64"/>
        <v>1</v>
      </c>
      <c r="E528" s="42" t="str">
        <f t="shared" si="65"/>
        <v>1</v>
      </c>
      <c r="F528" s="1">
        <v>22</v>
      </c>
      <c r="G528" s="28" t="str">
        <f t="shared" si="66"/>
        <v>122</v>
      </c>
      <c r="H528" s="1">
        <v>1</v>
      </c>
      <c r="I528" s="1">
        <v>472</v>
      </c>
      <c r="L528" s="1">
        <v>22567</v>
      </c>
      <c r="M528" s="1">
        <v>150898</v>
      </c>
      <c r="N528" s="2">
        <f>INT(VLOOKUP(--D528,'属性表（单）'!$H$7:$I$11,2,0)*VLOOKUP(F528,'属性表（单）'!$B$4:$D$53,3,0))</f>
        <v>5400</v>
      </c>
      <c r="O528" s="34">
        <f t="shared" si="68"/>
        <v>10800</v>
      </c>
      <c r="P528" s="1">
        <f>IF(H528=26,VLOOKUP(G528,'属性表（单核）'!$H$2:$I$251,2,0),IF(H528=59,VLOOKUP(G528,'属性表（单核）'!$C$2:$D$251,2,0),INT(N528/VLOOKUP(H528,'属性表（单）'!$N$4:$O$24,2,0))))</f>
        <v>10800</v>
      </c>
      <c r="S528" s="1">
        <f t="shared" si="69"/>
        <v>21050</v>
      </c>
      <c r="T528" s="28">
        <f>VLOOKUP(--F528,经验表!$A$4:$B$53,2,0)*VLOOKUP(--E528,经验表!$W$8:$X$17,2,0)</f>
        <v>21050</v>
      </c>
      <c r="U528" s="1">
        <f t="shared" si="70"/>
        <v>148990</v>
      </c>
      <c r="V528" s="1">
        <f t="shared" si="71"/>
        <v>148990</v>
      </c>
    </row>
    <row r="529" spans="1:22" x14ac:dyDescent="0.35">
      <c r="A529" s="1">
        <v>92300031</v>
      </c>
      <c r="B529" s="3" t="s">
        <v>12</v>
      </c>
      <c r="C529" s="29">
        <f t="shared" si="67"/>
        <v>1</v>
      </c>
      <c r="D529" s="29" t="str">
        <f t="shared" si="64"/>
        <v>1</v>
      </c>
      <c r="E529" s="42" t="str">
        <f t="shared" si="65"/>
        <v>1</v>
      </c>
      <c r="F529" s="1">
        <v>23</v>
      </c>
      <c r="G529" s="28" t="str">
        <f t="shared" si="66"/>
        <v>123</v>
      </c>
      <c r="H529" s="1">
        <v>1</v>
      </c>
      <c r="I529" s="1">
        <v>493</v>
      </c>
      <c r="L529" s="1">
        <v>25419</v>
      </c>
      <c r="M529" s="1">
        <v>173465</v>
      </c>
      <c r="N529" s="2">
        <f>INT(VLOOKUP(--D529,'属性表（单）'!$H$7:$I$11,2,0)*VLOOKUP(F529,'属性表（单）'!$B$4:$D$53,3,0))</f>
        <v>5700</v>
      </c>
      <c r="O529" s="34">
        <f t="shared" si="68"/>
        <v>11400</v>
      </c>
      <c r="P529" s="1">
        <f>IF(H529=26,VLOOKUP(G529,'属性表（单核）'!$H$2:$I$251,2,0),IF(H529=59,VLOOKUP(G529,'属性表（单核）'!$C$2:$D$251,2,0),INT(N529/VLOOKUP(H529,'属性表（单）'!$N$4:$O$24,2,0))))</f>
        <v>11400</v>
      </c>
      <c r="S529" s="1">
        <f t="shared" si="69"/>
        <v>23350</v>
      </c>
      <c r="T529" s="28">
        <f>VLOOKUP(--F529,经验表!$A$4:$B$53,2,0)*VLOOKUP(--E529,经验表!$W$8:$X$17,2,0)</f>
        <v>23350</v>
      </c>
      <c r="U529" s="1">
        <f t="shared" si="70"/>
        <v>170040</v>
      </c>
      <c r="V529" s="1">
        <f t="shared" si="71"/>
        <v>170040</v>
      </c>
    </row>
    <row r="530" spans="1:22" x14ac:dyDescent="0.35">
      <c r="A530" s="1">
        <v>92400031</v>
      </c>
      <c r="B530" s="3" t="s">
        <v>12</v>
      </c>
      <c r="C530" s="29">
        <f t="shared" si="67"/>
        <v>1</v>
      </c>
      <c r="D530" s="29" t="str">
        <f t="shared" si="64"/>
        <v>1</v>
      </c>
      <c r="E530" s="42" t="str">
        <f t="shared" si="65"/>
        <v>1</v>
      </c>
      <c r="F530" s="1">
        <v>24</v>
      </c>
      <c r="G530" s="28" t="str">
        <f t="shared" si="66"/>
        <v>124</v>
      </c>
      <c r="H530" s="1">
        <v>1</v>
      </c>
      <c r="I530" s="1">
        <v>514</v>
      </c>
      <c r="L530" s="1">
        <v>28601</v>
      </c>
      <c r="M530" s="1">
        <v>198884</v>
      </c>
      <c r="N530" s="2">
        <f>INT(VLOOKUP(--D530,'属性表（单）'!$H$7:$I$11,2,0)*VLOOKUP(F530,'属性表（单）'!$B$4:$D$53,3,0))</f>
        <v>6000</v>
      </c>
      <c r="O530" s="34">
        <f t="shared" si="68"/>
        <v>12000</v>
      </c>
      <c r="P530" s="1">
        <f>IF(H530=26,VLOOKUP(G530,'属性表（单核）'!$H$2:$I$251,2,0),IF(H530=59,VLOOKUP(G530,'属性表（单核）'!$C$2:$D$251,2,0),INT(N530/VLOOKUP(H530,'属性表（单）'!$N$4:$O$24,2,0))))</f>
        <v>12000</v>
      </c>
      <c r="S530" s="1">
        <f t="shared" si="69"/>
        <v>25650</v>
      </c>
      <c r="T530" s="28">
        <f>VLOOKUP(--F530,经验表!$A$4:$B$53,2,0)*VLOOKUP(--E530,经验表!$W$8:$X$17,2,0)</f>
        <v>25650</v>
      </c>
      <c r="U530" s="1">
        <f t="shared" si="70"/>
        <v>193390</v>
      </c>
      <c r="V530" s="1">
        <f t="shared" si="71"/>
        <v>193390</v>
      </c>
    </row>
    <row r="531" spans="1:22" x14ac:dyDescent="0.35">
      <c r="A531" s="1">
        <v>92500031</v>
      </c>
      <c r="B531" s="3" t="s">
        <v>12</v>
      </c>
      <c r="C531" s="29">
        <f t="shared" si="67"/>
        <v>1</v>
      </c>
      <c r="D531" s="29" t="str">
        <f t="shared" si="64"/>
        <v>1</v>
      </c>
      <c r="E531" s="42" t="str">
        <f t="shared" si="65"/>
        <v>1</v>
      </c>
      <c r="F531" s="1">
        <v>25</v>
      </c>
      <c r="G531" s="28" t="str">
        <f t="shared" si="66"/>
        <v>125</v>
      </c>
      <c r="H531" s="1">
        <v>1</v>
      </c>
      <c r="I531" s="1">
        <v>535</v>
      </c>
      <c r="L531" s="1">
        <v>32151</v>
      </c>
      <c r="M531" s="1">
        <v>227485</v>
      </c>
      <c r="N531" s="2">
        <f>INT(VLOOKUP(--D531,'属性表（单）'!$H$7:$I$11,2,0)*VLOOKUP(F531,'属性表（单）'!$B$4:$D$53,3,0))</f>
        <v>6300</v>
      </c>
      <c r="O531" s="34">
        <f t="shared" si="68"/>
        <v>12600</v>
      </c>
      <c r="P531" s="1">
        <f>IF(H531=26,VLOOKUP(G531,'属性表（单核）'!$H$2:$I$251,2,0),IF(H531=59,VLOOKUP(G531,'属性表（单核）'!$C$2:$D$251,2,0),INT(N531/VLOOKUP(H531,'属性表（单）'!$N$4:$O$24,2,0))))</f>
        <v>12600</v>
      </c>
      <c r="S531" s="1">
        <f t="shared" si="69"/>
        <v>27950</v>
      </c>
      <c r="T531" s="28">
        <f>VLOOKUP(--F531,经验表!$A$4:$B$53,2,0)*VLOOKUP(--E531,经验表!$W$8:$X$17,2,0)</f>
        <v>27950</v>
      </c>
      <c r="U531" s="1">
        <f t="shared" si="70"/>
        <v>219040</v>
      </c>
      <c r="V531" s="1">
        <f t="shared" si="71"/>
        <v>219040</v>
      </c>
    </row>
    <row r="532" spans="1:22" x14ac:dyDescent="0.35">
      <c r="A532" s="1">
        <v>92600031</v>
      </c>
      <c r="B532" s="3" t="s">
        <v>12</v>
      </c>
      <c r="C532" s="29">
        <f t="shared" si="67"/>
        <v>1</v>
      </c>
      <c r="D532" s="29" t="str">
        <f t="shared" si="64"/>
        <v>1</v>
      </c>
      <c r="E532" s="42" t="str">
        <f t="shared" si="65"/>
        <v>1</v>
      </c>
      <c r="F532" s="1">
        <v>26</v>
      </c>
      <c r="G532" s="28" t="str">
        <f t="shared" si="66"/>
        <v>126</v>
      </c>
      <c r="H532" s="1">
        <v>1</v>
      </c>
      <c r="I532" s="1">
        <v>558</v>
      </c>
      <c r="L532" s="1">
        <v>36110</v>
      </c>
      <c r="M532" s="1">
        <v>259636</v>
      </c>
      <c r="N532" s="2">
        <f>INT(VLOOKUP(--D532,'属性表（单）'!$H$7:$I$11,2,0)*VLOOKUP(F532,'属性表（单）'!$B$4:$D$53,3,0))</f>
        <v>6600</v>
      </c>
      <c r="O532" s="34">
        <f t="shared" si="68"/>
        <v>13200</v>
      </c>
      <c r="P532" s="1">
        <f>IF(H532=26,VLOOKUP(G532,'属性表（单核）'!$H$2:$I$251,2,0),IF(H532=59,VLOOKUP(G532,'属性表（单核）'!$C$2:$D$251,2,0),INT(N532/VLOOKUP(H532,'属性表（单）'!$N$4:$O$24,2,0))))</f>
        <v>13200</v>
      </c>
      <c r="S532" s="1">
        <f t="shared" si="69"/>
        <v>30950</v>
      </c>
      <c r="T532" s="28">
        <f>VLOOKUP(--F532,经验表!$A$4:$B$53,2,0)*VLOOKUP(--E532,经验表!$W$8:$X$17,2,0)</f>
        <v>30950</v>
      </c>
      <c r="U532" s="1">
        <f t="shared" si="70"/>
        <v>246990</v>
      </c>
      <c r="V532" s="1">
        <f t="shared" si="71"/>
        <v>246990</v>
      </c>
    </row>
    <row r="533" spans="1:22" x14ac:dyDescent="0.35">
      <c r="A533" s="1">
        <v>92700031</v>
      </c>
      <c r="B533" s="3" t="s">
        <v>12</v>
      </c>
      <c r="C533" s="29">
        <f t="shared" si="67"/>
        <v>1</v>
      </c>
      <c r="D533" s="29" t="str">
        <f t="shared" si="64"/>
        <v>1</v>
      </c>
      <c r="E533" s="42" t="str">
        <f t="shared" si="65"/>
        <v>1</v>
      </c>
      <c r="F533" s="1">
        <v>27</v>
      </c>
      <c r="G533" s="28" t="str">
        <f t="shared" si="66"/>
        <v>127</v>
      </c>
      <c r="H533" s="1">
        <v>1</v>
      </c>
      <c r="I533" s="1">
        <v>581</v>
      </c>
      <c r="L533" s="1">
        <v>40525</v>
      </c>
      <c r="M533" s="1">
        <v>295746</v>
      </c>
      <c r="N533" s="2">
        <f>INT(VLOOKUP(--D533,'属性表（单）'!$H$7:$I$11,2,0)*VLOOKUP(F533,'属性表（单）'!$B$4:$D$53,3,0))</f>
        <v>6950</v>
      </c>
      <c r="O533" s="34">
        <f t="shared" si="68"/>
        <v>13900</v>
      </c>
      <c r="P533" s="1">
        <f>IF(H533=26,VLOOKUP(G533,'属性表（单核）'!$H$2:$I$251,2,0),IF(H533=59,VLOOKUP(G533,'属性表（单核）'!$C$2:$D$251,2,0),INT(N533/VLOOKUP(H533,'属性表（单）'!$N$4:$O$24,2,0))))</f>
        <v>13900</v>
      </c>
      <c r="S533" s="1">
        <f t="shared" si="69"/>
        <v>33950</v>
      </c>
      <c r="T533" s="28">
        <f>VLOOKUP(--F533,经验表!$A$4:$B$53,2,0)*VLOOKUP(--E533,经验表!$W$8:$X$17,2,0)</f>
        <v>33950</v>
      </c>
      <c r="U533" s="1">
        <f t="shared" si="70"/>
        <v>277940</v>
      </c>
      <c r="V533" s="1">
        <f t="shared" si="71"/>
        <v>277940</v>
      </c>
    </row>
    <row r="534" spans="1:22" x14ac:dyDescent="0.35">
      <c r="A534" s="1">
        <v>92800031</v>
      </c>
      <c r="B534" s="3" t="s">
        <v>12</v>
      </c>
      <c r="C534" s="29">
        <f t="shared" si="67"/>
        <v>1</v>
      </c>
      <c r="D534" s="29" t="str">
        <f t="shared" si="64"/>
        <v>1</v>
      </c>
      <c r="E534" s="42" t="str">
        <f t="shared" si="65"/>
        <v>1</v>
      </c>
      <c r="F534" s="1">
        <v>28</v>
      </c>
      <c r="G534" s="28" t="str">
        <f t="shared" si="66"/>
        <v>128</v>
      </c>
      <c r="H534" s="1">
        <v>1</v>
      </c>
      <c r="I534" s="1">
        <v>604</v>
      </c>
      <c r="L534" s="1">
        <v>45446</v>
      </c>
      <c r="M534" s="1">
        <v>336271</v>
      </c>
      <c r="N534" s="2">
        <f>INT(VLOOKUP(--D534,'属性表（单）'!$H$7:$I$11,2,0)*VLOOKUP(F534,'属性表（单）'!$B$4:$D$53,3,0))</f>
        <v>7300</v>
      </c>
      <c r="O534" s="34">
        <f t="shared" si="68"/>
        <v>14600</v>
      </c>
      <c r="P534" s="1">
        <f>IF(H534=26,VLOOKUP(G534,'属性表（单核）'!$H$2:$I$251,2,0),IF(H534=59,VLOOKUP(G534,'属性表（单核）'!$C$2:$D$251,2,0),INT(N534/VLOOKUP(H534,'属性表（单）'!$N$4:$O$24,2,0))))</f>
        <v>14600</v>
      </c>
      <c r="S534" s="1">
        <f t="shared" si="69"/>
        <v>36950</v>
      </c>
      <c r="T534" s="28">
        <f>VLOOKUP(--F534,经验表!$A$4:$B$53,2,0)*VLOOKUP(--E534,经验表!$W$8:$X$17,2,0)</f>
        <v>36950</v>
      </c>
      <c r="U534" s="1">
        <f t="shared" si="70"/>
        <v>311890</v>
      </c>
      <c r="V534" s="1">
        <f t="shared" si="71"/>
        <v>311890</v>
      </c>
    </row>
    <row r="535" spans="1:22" x14ac:dyDescent="0.35">
      <c r="A535" s="1">
        <v>92900031</v>
      </c>
      <c r="B535" s="3" t="s">
        <v>12</v>
      </c>
      <c r="C535" s="29">
        <f t="shared" si="67"/>
        <v>1</v>
      </c>
      <c r="D535" s="29" t="str">
        <f t="shared" si="64"/>
        <v>1</v>
      </c>
      <c r="E535" s="42" t="str">
        <f t="shared" si="65"/>
        <v>1</v>
      </c>
      <c r="F535" s="1">
        <v>29</v>
      </c>
      <c r="G535" s="28" t="str">
        <f t="shared" si="66"/>
        <v>129</v>
      </c>
      <c r="H535" s="1">
        <v>1</v>
      </c>
      <c r="I535" s="1">
        <v>629</v>
      </c>
      <c r="L535" s="1">
        <v>50931</v>
      </c>
      <c r="M535" s="1">
        <v>381717</v>
      </c>
      <c r="N535" s="2">
        <f>INT(VLOOKUP(--D535,'属性表（单）'!$H$7:$I$11,2,0)*VLOOKUP(F535,'属性表（单）'!$B$4:$D$53,3,0))</f>
        <v>7650</v>
      </c>
      <c r="O535" s="34">
        <f t="shared" si="68"/>
        <v>15300</v>
      </c>
      <c r="P535" s="1">
        <f>IF(H535=26,VLOOKUP(G535,'属性表（单核）'!$H$2:$I$251,2,0),IF(H535=59,VLOOKUP(G535,'属性表（单核）'!$C$2:$D$251,2,0),INT(N535/VLOOKUP(H535,'属性表（单）'!$N$4:$O$24,2,0))))</f>
        <v>15300</v>
      </c>
      <c r="S535" s="1">
        <f t="shared" si="69"/>
        <v>39950</v>
      </c>
      <c r="T535" s="28">
        <f>VLOOKUP(--F535,经验表!$A$4:$B$53,2,0)*VLOOKUP(--E535,经验表!$W$8:$X$17,2,0)</f>
        <v>39950</v>
      </c>
      <c r="U535" s="1">
        <f t="shared" si="70"/>
        <v>348840</v>
      </c>
      <c r="V535" s="1">
        <f t="shared" si="71"/>
        <v>348840</v>
      </c>
    </row>
    <row r="536" spans="1:22" x14ac:dyDescent="0.35">
      <c r="A536" s="1">
        <v>93000031</v>
      </c>
      <c r="B536" s="3" t="s">
        <v>12</v>
      </c>
      <c r="C536" s="29">
        <f t="shared" si="67"/>
        <v>1</v>
      </c>
      <c r="D536" s="29" t="str">
        <f t="shared" si="64"/>
        <v>1</v>
      </c>
      <c r="E536" s="42" t="str">
        <f t="shared" si="65"/>
        <v>1</v>
      </c>
      <c r="F536" s="1">
        <v>30</v>
      </c>
      <c r="G536" s="28" t="str">
        <f t="shared" si="66"/>
        <v>130</v>
      </c>
      <c r="H536" s="1">
        <v>1</v>
      </c>
      <c r="I536" s="1">
        <v>654</v>
      </c>
      <c r="L536" s="1">
        <v>57045</v>
      </c>
      <c r="M536" s="1">
        <v>432648</v>
      </c>
      <c r="N536" s="2">
        <f>INT(VLOOKUP(--D536,'属性表（单）'!$H$7:$I$11,2,0)*VLOOKUP(F536,'属性表（单）'!$B$4:$D$53,3,0))</f>
        <v>8000</v>
      </c>
      <c r="O536" s="34">
        <f t="shared" si="68"/>
        <v>16000</v>
      </c>
      <c r="P536" s="1">
        <f>IF(H536=26,VLOOKUP(G536,'属性表（单核）'!$H$2:$I$251,2,0),IF(H536=59,VLOOKUP(G536,'属性表（单核）'!$C$2:$D$251,2,0),INT(N536/VLOOKUP(H536,'属性表（单）'!$N$4:$O$24,2,0))))</f>
        <v>16000</v>
      </c>
      <c r="S536" s="1">
        <f t="shared" si="69"/>
        <v>43750</v>
      </c>
      <c r="T536" s="28">
        <f>VLOOKUP(--F536,经验表!$A$4:$B$53,2,0)*VLOOKUP(--E536,经验表!$W$8:$X$17,2,0)</f>
        <v>43750</v>
      </c>
      <c r="U536" s="1">
        <f t="shared" si="70"/>
        <v>388790</v>
      </c>
      <c r="V536" s="1">
        <f t="shared" si="71"/>
        <v>388790</v>
      </c>
    </row>
    <row r="537" spans="1:22" x14ac:dyDescent="0.35">
      <c r="A537" s="1">
        <v>93100031</v>
      </c>
      <c r="B537" s="3" t="s">
        <v>12</v>
      </c>
      <c r="C537" s="29">
        <f t="shared" si="67"/>
        <v>1</v>
      </c>
      <c r="D537" s="29" t="str">
        <f t="shared" si="64"/>
        <v>1</v>
      </c>
      <c r="E537" s="42" t="str">
        <f t="shared" si="65"/>
        <v>1</v>
      </c>
      <c r="F537" s="1">
        <v>31</v>
      </c>
      <c r="G537" s="28" t="str">
        <f t="shared" si="66"/>
        <v>131</v>
      </c>
      <c r="H537" s="1">
        <v>1</v>
      </c>
      <c r="I537" s="1">
        <v>680</v>
      </c>
      <c r="L537" s="1">
        <v>63857</v>
      </c>
      <c r="M537" s="1">
        <v>489693</v>
      </c>
      <c r="N537" s="2">
        <f>INT(VLOOKUP(--D537,'属性表（单）'!$H$7:$I$11,2,0)*VLOOKUP(F537,'属性表（单）'!$B$4:$D$53,3,0))</f>
        <v>8350</v>
      </c>
      <c r="O537" s="34">
        <f t="shared" si="68"/>
        <v>16700</v>
      </c>
      <c r="P537" s="1">
        <f>IF(H537=26,VLOOKUP(G537,'属性表（单核）'!$H$2:$I$251,2,0),IF(H537=59,VLOOKUP(G537,'属性表（单核）'!$C$2:$D$251,2,0),INT(N537/VLOOKUP(H537,'属性表（单）'!$N$4:$O$24,2,0))))</f>
        <v>16700</v>
      </c>
      <c r="S537" s="1">
        <f t="shared" si="69"/>
        <v>47550</v>
      </c>
      <c r="T537" s="28">
        <f>VLOOKUP(--F537,经验表!$A$4:$B$53,2,0)*VLOOKUP(--E537,经验表!$W$8:$X$17,2,0)</f>
        <v>47550</v>
      </c>
      <c r="U537" s="1">
        <f t="shared" si="70"/>
        <v>432540</v>
      </c>
      <c r="V537" s="1">
        <f t="shared" si="71"/>
        <v>432540</v>
      </c>
    </row>
    <row r="538" spans="1:22" x14ac:dyDescent="0.35">
      <c r="A538" s="1">
        <v>93200031</v>
      </c>
      <c r="B538" s="3" t="s">
        <v>12</v>
      </c>
      <c r="C538" s="29">
        <f t="shared" si="67"/>
        <v>1</v>
      </c>
      <c r="D538" s="29" t="str">
        <f t="shared" si="64"/>
        <v>1</v>
      </c>
      <c r="E538" s="42" t="str">
        <f t="shared" si="65"/>
        <v>1</v>
      </c>
      <c r="F538" s="1">
        <v>32</v>
      </c>
      <c r="G538" s="28" t="str">
        <f t="shared" si="66"/>
        <v>132</v>
      </c>
      <c r="H538" s="1">
        <v>1</v>
      </c>
      <c r="I538" s="1">
        <v>707</v>
      </c>
      <c r="L538" s="1">
        <v>71446</v>
      </c>
      <c r="M538" s="1">
        <v>553550</v>
      </c>
      <c r="N538" s="2">
        <f>INT(VLOOKUP(--D538,'属性表（单）'!$H$7:$I$11,2,0)*VLOOKUP(F538,'属性表（单）'!$B$4:$D$53,3,0))</f>
        <v>8750</v>
      </c>
      <c r="O538" s="34">
        <f t="shared" si="68"/>
        <v>17500</v>
      </c>
      <c r="P538" s="1">
        <f>IF(H538=26,VLOOKUP(G538,'属性表（单核）'!$H$2:$I$251,2,0),IF(H538=59,VLOOKUP(G538,'属性表（单核）'!$C$2:$D$251,2,0),INT(N538/VLOOKUP(H538,'属性表（单）'!$N$4:$O$24,2,0))))</f>
        <v>17500</v>
      </c>
      <c r="S538" s="1">
        <f t="shared" si="69"/>
        <v>51350</v>
      </c>
      <c r="T538" s="28">
        <f>VLOOKUP(--F538,经验表!$A$4:$B$53,2,0)*VLOOKUP(--E538,经验表!$W$8:$X$17,2,0)</f>
        <v>51350</v>
      </c>
      <c r="U538" s="1">
        <f t="shared" si="70"/>
        <v>480090</v>
      </c>
      <c r="V538" s="1">
        <f t="shared" si="71"/>
        <v>480090</v>
      </c>
    </row>
    <row r="539" spans="1:22" x14ac:dyDescent="0.35">
      <c r="A539" s="1">
        <v>93300031</v>
      </c>
      <c r="B539" s="3" t="s">
        <v>12</v>
      </c>
      <c r="C539" s="29">
        <f t="shared" si="67"/>
        <v>1</v>
      </c>
      <c r="D539" s="29" t="str">
        <f t="shared" si="64"/>
        <v>1</v>
      </c>
      <c r="E539" s="42" t="str">
        <f t="shared" si="65"/>
        <v>1</v>
      </c>
      <c r="F539" s="1">
        <v>33</v>
      </c>
      <c r="G539" s="28" t="str">
        <f t="shared" si="66"/>
        <v>133</v>
      </c>
      <c r="H539" s="1">
        <v>1</v>
      </c>
      <c r="I539" s="1">
        <v>734</v>
      </c>
      <c r="L539" s="1">
        <v>79901</v>
      </c>
      <c r="M539" s="1">
        <v>624996</v>
      </c>
      <c r="N539" s="2">
        <f>INT(VLOOKUP(--D539,'属性表（单）'!$H$7:$I$11,2,0)*VLOOKUP(F539,'属性表（单）'!$B$4:$D$53,3,0))</f>
        <v>9150</v>
      </c>
      <c r="O539" s="34">
        <f t="shared" si="68"/>
        <v>18300</v>
      </c>
      <c r="P539" s="1">
        <f>IF(H539=26,VLOOKUP(G539,'属性表（单核）'!$H$2:$I$251,2,0),IF(H539=59,VLOOKUP(G539,'属性表（单核）'!$C$2:$D$251,2,0),INT(N539/VLOOKUP(H539,'属性表（单）'!$N$4:$O$24,2,0))))</f>
        <v>18300</v>
      </c>
      <c r="S539" s="1">
        <f t="shared" si="69"/>
        <v>55150</v>
      </c>
      <c r="T539" s="28">
        <f>VLOOKUP(--F539,经验表!$A$4:$B$53,2,0)*VLOOKUP(--E539,经验表!$W$8:$X$17,2,0)</f>
        <v>55150</v>
      </c>
      <c r="U539" s="1">
        <f t="shared" si="70"/>
        <v>531440</v>
      </c>
      <c r="V539" s="1">
        <f t="shared" si="71"/>
        <v>531440</v>
      </c>
    </row>
    <row r="540" spans="1:22" x14ac:dyDescent="0.35">
      <c r="A540" s="1">
        <v>93400031</v>
      </c>
      <c r="B540" s="3" t="s">
        <v>12</v>
      </c>
      <c r="C540" s="29">
        <f t="shared" si="67"/>
        <v>1</v>
      </c>
      <c r="D540" s="29" t="str">
        <f t="shared" si="64"/>
        <v>1</v>
      </c>
      <c r="E540" s="42" t="str">
        <f t="shared" si="65"/>
        <v>1</v>
      </c>
      <c r="F540" s="1">
        <v>34</v>
      </c>
      <c r="G540" s="28" t="str">
        <f t="shared" si="66"/>
        <v>134</v>
      </c>
      <c r="H540" s="1">
        <v>1</v>
      </c>
      <c r="I540" s="1">
        <v>762</v>
      </c>
      <c r="L540" s="1">
        <v>89319</v>
      </c>
      <c r="M540" s="1">
        <v>704897</v>
      </c>
      <c r="N540" s="2">
        <f>INT(VLOOKUP(--D540,'属性表（单）'!$H$7:$I$11,2,0)*VLOOKUP(F540,'属性表（单）'!$B$4:$D$53,3,0))</f>
        <v>9550</v>
      </c>
      <c r="O540" s="34">
        <f t="shared" si="68"/>
        <v>19100</v>
      </c>
      <c r="P540" s="1">
        <f>IF(H540=26,VLOOKUP(G540,'属性表（单核）'!$H$2:$I$251,2,0),IF(H540=59,VLOOKUP(G540,'属性表（单核）'!$C$2:$D$251,2,0),INT(N540/VLOOKUP(H540,'属性表（单）'!$N$4:$O$24,2,0))))</f>
        <v>19100</v>
      </c>
      <c r="S540" s="1">
        <f t="shared" si="69"/>
        <v>59850</v>
      </c>
      <c r="T540" s="28">
        <f>VLOOKUP(--F540,经验表!$A$4:$B$53,2,0)*VLOOKUP(--E540,经验表!$W$8:$X$17,2,0)</f>
        <v>59850</v>
      </c>
      <c r="U540" s="1">
        <f t="shared" si="70"/>
        <v>586590</v>
      </c>
      <c r="V540" s="1">
        <f t="shared" si="71"/>
        <v>586590</v>
      </c>
    </row>
    <row r="541" spans="1:22" x14ac:dyDescent="0.35">
      <c r="A541" s="1">
        <v>93500031</v>
      </c>
      <c r="B541" s="3" t="s">
        <v>12</v>
      </c>
      <c r="C541" s="29">
        <f t="shared" si="67"/>
        <v>1</v>
      </c>
      <c r="D541" s="29" t="str">
        <f t="shared" si="64"/>
        <v>1</v>
      </c>
      <c r="E541" s="42" t="str">
        <f t="shared" si="65"/>
        <v>1</v>
      </c>
      <c r="F541" s="1">
        <v>35</v>
      </c>
      <c r="G541" s="28" t="str">
        <f t="shared" si="66"/>
        <v>135</v>
      </c>
      <c r="H541" s="1">
        <v>1</v>
      </c>
      <c r="I541" s="1">
        <v>792</v>
      </c>
      <c r="L541" s="1">
        <v>99809</v>
      </c>
      <c r="M541" s="1">
        <v>794216</v>
      </c>
      <c r="N541" s="2">
        <f>INT(VLOOKUP(--D541,'属性表（单）'!$H$7:$I$11,2,0)*VLOOKUP(F541,'属性表（单）'!$B$4:$D$53,3,0))</f>
        <v>9950</v>
      </c>
      <c r="O541" s="34">
        <f t="shared" si="68"/>
        <v>19900</v>
      </c>
      <c r="P541" s="1">
        <f>IF(H541=26,VLOOKUP(G541,'属性表（单核）'!$H$2:$I$251,2,0),IF(H541=59,VLOOKUP(G541,'属性表（单核）'!$C$2:$D$251,2,0),INT(N541/VLOOKUP(H541,'属性表（单）'!$N$4:$O$24,2,0))))</f>
        <v>19900</v>
      </c>
      <c r="S541" s="1">
        <f t="shared" si="69"/>
        <v>64550</v>
      </c>
      <c r="T541" s="28">
        <f>VLOOKUP(--F541,经验表!$A$4:$B$53,2,0)*VLOOKUP(--E541,经验表!$W$8:$X$17,2,0)</f>
        <v>64550</v>
      </c>
      <c r="U541" s="1">
        <f t="shared" si="70"/>
        <v>646440</v>
      </c>
      <c r="V541" s="1">
        <f t="shared" si="71"/>
        <v>646440</v>
      </c>
    </row>
    <row r="542" spans="1:22" x14ac:dyDescent="0.35">
      <c r="A542" s="1">
        <v>93600031</v>
      </c>
      <c r="B542" s="3" t="s">
        <v>12</v>
      </c>
      <c r="C542" s="29">
        <f t="shared" si="67"/>
        <v>1</v>
      </c>
      <c r="D542" s="29" t="str">
        <f t="shared" si="64"/>
        <v>1</v>
      </c>
      <c r="E542" s="42" t="str">
        <f t="shared" si="65"/>
        <v>1</v>
      </c>
      <c r="F542" s="1">
        <v>36</v>
      </c>
      <c r="G542" s="28" t="str">
        <f t="shared" si="66"/>
        <v>136</v>
      </c>
      <c r="H542" s="1">
        <v>1</v>
      </c>
      <c r="I542" s="1">
        <v>822</v>
      </c>
      <c r="L542" s="1">
        <v>111492</v>
      </c>
      <c r="M542" s="1">
        <v>894025</v>
      </c>
      <c r="N542" s="2">
        <f>INT(VLOOKUP(--D542,'属性表（单）'!$H$7:$I$11,2,0)*VLOOKUP(F542,'属性表（单）'!$B$4:$D$53,3,0))</f>
        <v>10350</v>
      </c>
      <c r="O542" s="34">
        <f t="shared" si="68"/>
        <v>20700</v>
      </c>
      <c r="P542" s="1">
        <f>IF(H542=26,VLOOKUP(G542,'属性表（单核）'!$H$2:$I$251,2,0),IF(H542=59,VLOOKUP(G542,'属性表（单核）'!$C$2:$D$251,2,0),INT(N542/VLOOKUP(H542,'属性表（单）'!$N$4:$O$24,2,0))))</f>
        <v>20700</v>
      </c>
      <c r="S542" s="1">
        <f t="shared" si="69"/>
        <v>69250</v>
      </c>
      <c r="T542" s="28">
        <f>VLOOKUP(--F542,经验表!$A$4:$B$53,2,0)*VLOOKUP(--E542,经验表!$W$8:$X$17,2,0)</f>
        <v>69250</v>
      </c>
      <c r="U542" s="1">
        <f t="shared" si="70"/>
        <v>710990</v>
      </c>
      <c r="V542" s="1">
        <f t="shared" si="71"/>
        <v>710990</v>
      </c>
    </row>
    <row r="543" spans="1:22" x14ac:dyDescent="0.35">
      <c r="A543" s="1">
        <v>93700031</v>
      </c>
      <c r="B543" s="3" t="s">
        <v>12</v>
      </c>
      <c r="C543" s="29">
        <f t="shared" si="67"/>
        <v>1</v>
      </c>
      <c r="D543" s="29" t="str">
        <f t="shared" si="64"/>
        <v>1</v>
      </c>
      <c r="E543" s="42" t="str">
        <f t="shared" si="65"/>
        <v>1</v>
      </c>
      <c r="F543" s="1">
        <v>37</v>
      </c>
      <c r="G543" s="28" t="str">
        <f t="shared" si="66"/>
        <v>137</v>
      </c>
      <c r="H543" s="1">
        <v>1</v>
      </c>
      <c r="I543" s="1">
        <v>852</v>
      </c>
      <c r="L543" s="1">
        <v>124501</v>
      </c>
      <c r="M543" s="1">
        <v>1005517</v>
      </c>
      <c r="N543" s="2">
        <f>INT(VLOOKUP(--D543,'属性表（单）'!$H$7:$I$11,2,0)*VLOOKUP(F543,'属性表（单）'!$B$4:$D$53,3,0))</f>
        <v>10800</v>
      </c>
      <c r="O543" s="34">
        <f t="shared" si="68"/>
        <v>21600</v>
      </c>
      <c r="P543" s="1">
        <f>IF(H543=26,VLOOKUP(G543,'属性表（单核）'!$H$2:$I$251,2,0),IF(H543=59,VLOOKUP(G543,'属性表（单核）'!$C$2:$D$251,2,0),INT(N543/VLOOKUP(H543,'属性表（单）'!$N$4:$O$24,2,0))))</f>
        <v>21600</v>
      </c>
      <c r="S543" s="1">
        <f t="shared" si="69"/>
        <v>73950</v>
      </c>
      <c r="T543" s="28">
        <f>VLOOKUP(--F543,经验表!$A$4:$B$53,2,0)*VLOOKUP(--E543,经验表!$W$8:$X$17,2,0)</f>
        <v>73950</v>
      </c>
      <c r="U543" s="1">
        <f t="shared" si="70"/>
        <v>780240</v>
      </c>
      <c r="V543" s="1">
        <f t="shared" si="71"/>
        <v>780240</v>
      </c>
    </row>
    <row r="544" spans="1:22" x14ac:dyDescent="0.35">
      <c r="A544" s="1">
        <v>93800031</v>
      </c>
      <c r="B544" s="3" t="s">
        <v>12</v>
      </c>
      <c r="C544" s="29">
        <f t="shared" si="67"/>
        <v>1</v>
      </c>
      <c r="D544" s="29" t="str">
        <f t="shared" si="64"/>
        <v>1</v>
      </c>
      <c r="E544" s="42" t="str">
        <f t="shared" si="65"/>
        <v>1</v>
      </c>
      <c r="F544" s="1">
        <v>38</v>
      </c>
      <c r="G544" s="28" t="str">
        <f t="shared" si="66"/>
        <v>138</v>
      </c>
      <c r="H544" s="1">
        <v>1</v>
      </c>
      <c r="I544" s="1">
        <v>884</v>
      </c>
      <c r="L544" s="1">
        <v>138988</v>
      </c>
      <c r="M544" s="1">
        <v>1130018</v>
      </c>
      <c r="N544" s="2">
        <f>INT(VLOOKUP(--D544,'属性表（单）'!$H$7:$I$11,2,0)*VLOOKUP(F544,'属性表（单）'!$B$4:$D$53,3,0))</f>
        <v>11250</v>
      </c>
      <c r="O544" s="34">
        <f t="shared" si="68"/>
        <v>22500</v>
      </c>
      <c r="P544" s="1">
        <f>IF(H544=26,VLOOKUP(G544,'属性表（单核）'!$H$2:$I$251,2,0),IF(H544=59,VLOOKUP(G544,'属性表（单核）'!$C$2:$D$251,2,0),INT(N544/VLOOKUP(H544,'属性表（单）'!$N$4:$O$24,2,0))))</f>
        <v>22500</v>
      </c>
      <c r="S544" s="1">
        <f t="shared" si="69"/>
        <v>79650</v>
      </c>
      <c r="T544" s="28">
        <f>VLOOKUP(--F544,经验表!$A$4:$B$53,2,0)*VLOOKUP(--E544,经验表!$W$8:$X$17,2,0)</f>
        <v>79650</v>
      </c>
      <c r="U544" s="1">
        <f t="shared" si="70"/>
        <v>854190</v>
      </c>
      <c r="V544" s="1">
        <f t="shared" si="71"/>
        <v>854190</v>
      </c>
    </row>
    <row r="545" spans="1:22" x14ac:dyDescent="0.35">
      <c r="A545" s="1">
        <v>93900031</v>
      </c>
      <c r="B545" s="3" t="s">
        <v>12</v>
      </c>
      <c r="C545" s="29">
        <f t="shared" si="67"/>
        <v>1</v>
      </c>
      <c r="D545" s="29" t="str">
        <f t="shared" si="64"/>
        <v>1</v>
      </c>
      <c r="E545" s="42" t="str">
        <f t="shared" si="65"/>
        <v>1</v>
      </c>
      <c r="F545" s="1">
        <v>39</v>
      </c>
      <c r="G545" s="28" t="str">
        <f t="shared" si="66"/>
        <v>139</v>
      </c>
      <c r="H545" s="1">
        <v>1</v>
      </c>
      <c r="I545" s="1">
        <v>917</v>
      </c>
      <c r="L545" s="1">
        <v>155117</v>
      </c>
      <c r="M545" s="1">
        <v>1269006</v>
      </c>
      <c r="N545" s="2">
        <f>INT(VLOOKUP(--D545,'属性表（单）'!$H$7:$I$11,2,0)*VLOOKUP(F545,'属性表（单）'!$B$4:$D$53,3,0))</f>
        <v>11700</v>
      </c>
      <c r="O545" s="34">
        <f t="shared" si="68"/>
        <v>23400</v>
      </c>
      <c r="P545" s="1">
        <f>IF(H545=26,VLOOKUP(G545,'属性表（单核）'!$H$2:$I$251,2,0),IF(H545=59,VLOOKUP(G545,'属性表（单核）'!$C$2:$D$251,2,0),INT(N545/VLOOKUP(H545,'属性表（单）'!$N$4:$O$24,2,0))))</f>
        <v>23400</v>
      </c>
      <c r="S545" s="1">
        <f t="shared" si="69"/>
        <v>85350</v>
      </c>
      <c r="T545" s="28">
        <f>VLOOKUP(--F545,经验表!$A$4:$B$53,2,0)*VLOOKUP(--E545,经验表!$W$8:$X$17,2,0)</f>
        <v>85350</v>
      </c>
      <c r="U545" s="1">
        <f t="shared" si="70"/>
        <v>933840</v>
      </c>
      <c r="V545" s="1">
        <f t="shared" si="71"/>
        <v>933840</v>
      </c>
    </row>
    <row r="546" spans="1:22" x14ac:dyDescent="0.35">
      <c r="A546" s="1">
        <v>94000031</v>
      </c>
      <c r="B546" s="3" t="s">
        <v>12</v>
      </c>
      <c r="C546" s="29">
        <f t="shared" si="67"/>
        <v>1</v>
      </c>
      <c r="D546" s="29" t="str">
        <f t="shared" si="64"/>
        <v>1</v>
      </c>
      <c r="E546" s="42" t="str">
        <f t="shared" si="65"/>
        <v>1</v>
      </c>
      <c r="F546" s="1">
        <v>40</v>
      </c>
      <c r="G546" s="28" t="str">
        <f t="shared" si="66"/>
        <v>140</v>
      </c>
      <c r="H546" s="1">
        <v>1</v>
      </c>
      <c r="I546" s="1">
        <v>951</v>
      </c>
      <c r="L546" s="1">
        <v>173074</v>
      </c>
      <c r="M546" s="1">
        <v>1424123</v>
      </c>
      <c r="N546" s="2">
        <f>INT(VLOOKUP(--D546,'属性表（单）'!$H$7:$I$11,2,0)*VLOOKUP(F546,'属性表（单）'!$B$4:$D$53,3,0))</f>
        <v>12150</v>
      </c>
      <c r="O546" s="34">
        <f t="shared" si="68"/>
        <v>24300</v>
      </c>
      <c r="P546" s="1">
        <f>IF(H546=26,VLOOKUP(G546,'属性表（单核）'!$H$2:$I$251,2,0),IF(H546=59,VLOOKUP(G546,'属性表（单核）'!$C$2:$D$251,2,0),INT(N546/VLOOKUP(H546,'属性表（单）'!$N$4:$O$24,2,0))))</f>
        <v>24300</v>
      </c>
      <c r="S546" s="1">
        <f t="shared" si="69"/>
        <v>91050</v>
      </c>
      <c r="T546" s="28">
        <f>VLOOKUP(--F546,经验表!$A$4:$B$53,2,0)*VLOOKUP(--E546,经验表!$W$8:$X$17,2,0)</f>
        <v>91050</v>
      </c>
      <c r="U546" s="1">
        <f t="shared" si="70"/>
        <v>1019190</v>
      </c>
      <c r="V546" s="1">
        <f t="shared" si="71"/>
        <v>1019190</v>
      </c>
    </row>
    <row r="547" spans="1:22" x14ac:dyDescent="0.35">
      <c r="A547" s="1">
        <v>94100031</v>
      </c>
      <c r="B547" s="3" t="s">
        <v>12</v>
      </c>
      <c r="C547" s="29">
        <f t="shared" si="67"/>
        <v>1</v>
      </c>
      <c r="D547" s="29" t="str">
        <f t="shared" si="64"/>
        <v>1</v>
      </c>
      <c r="E547" s="42" t="str">
        <f t="shared" si="65"/>
        <v>1</v>
      </c>
      <c r="F547" s="1">
        <v>41</v>
      </c>
      <c r="G547" s="28" t="str">
        <f t="shared" si="66"/>
        <v>141</v>
      </c>
      <c r="H547" s="1">
        <v>1</v>
      </c>
      <c r="I547" s="1">
        <v>986</v>
      </c>
      <c r="L547" s="1">
        <v>193065</v>
      </c>
      <c r="M547" s="1">
        <v>1597197</v>
      </c>
      <c r="N547" s="2">
        <f>INT(VLOOKUP(--D547,'属性表（单）'!$H$7:$I$11,2,0)*VLOOKUP(F547,'属性表（单）'!$B$4:$D$53,3,0))</f>
        <v>12600</v>
      </c>
      <c r="O547" s="34">
        <f t="shared" si="68"/>
        <v>25200</v>
      </c>
      <c r="P547" s="1">
        <f>IF(H547=26,VLOOKUP(G547,'属性表（单核）'!$H$2:$I$251,2,0),IF(H547=59,VLOOKUP(G547,'属性表（单核）'!$C$2:$D$251,2,0),INT(N547/VLOOKUP(H547,'属性表（单）'!$N$4:$O$24,2,0))))</f>
        <v>25200</v>
      </c>
      <c r="S547" s="1">
        <f t="shared" si="69"/>
        <v>96750</v>
      </c>
      <c r="T547" s="28">
        <f>VLOOKUP(--F547,经验表!$A$4:$B$53,2,0)*VLOOKUP(--E547,经验表!$W$8:$X$17,2,0)</f>
        <v>96750</v>
      </c>
      <c r="U547" s="1">
        <f t="shared" si="70"/>
        <v>1110240</v>
      </c>
      <c r="V547" s="1">
        <f t="shared" si="71"/>
        <v>1110240</v>
      </c>
    </row>
    <row r="548" spans="1:22" x14ac:dyDescent="0.35">
      <c r="A548" s="1">
        <v>94200031</v>
      </c>
      <c r="B548" s="3" t="s">
        <v>12</v>
      </c>
      <c r="C548" s="29">
        <f t="shared" si="67"/>
        <v>1</v>
      </c>
      <c r="D548" s="29" t="str">
        <f t="shared" si="64"/>
        <v>1</v>
      </c>
      <c r="E548" s="42" t="str">
        <f t="shared" si="65"/>
        <v>1</v>
      </c>
      <c r="F548" s="1">
        <v>42</v>
      </c>
      <c r="G548" s="28" t="str">
        <f t="shared" si="66"/>
        <v>142</v>
      </c>
      <c r="H548" s="1">
        <v>1</v>
      </c>
      <c r="I548" s="1">
        <v>1022</v>
      </c>
      <c r="L548" s="1">
        <v>215320</v>
      </c>
      <c r="M548" s="1">
        <v>1790262</v>
      </c>
      <c r="N548" s="2">
        <f>INT(VLOOKUP(--D548,'属性表（单）'!$H$7:$I$11,2,0)*VLOOKUP(F548,'属性表（单）'!$B$4:$D$53,3,0))</f>
        <v>13100</v>
      </c>
      <c r="O548" s="34">
        <f t="shared" si="68"/>
        <v>26200</v>
      </c>
      <c r="P548" s="1">
        <f>IF(H548=26,VLOOKUP(G548,'属性表（单核）'!$H$2:$I$251,2,0),IF(H548=59,VLOOKUP(G548,'属性表（单核）'!$C$2:$D$251,2,0),INT(N548/VLOOKUP(H548,'属性表（单）'!$N$4:$O$24,2,0))))</f>
        <v>26200</v>
      </c>
      <c r="S548" s="1">
        <f t="shared" si="69"/>
        <v>103550</v>
      </c>
      <c r="T548" s="28">
        <f>VLOOKUP(--F548,经验表!$A$4:$B$53,2,0)*VLOOKUP(--E548,经验表!$W$8:$X$17,2,0)</f>
        <v>103550</v>
      </c>
      <c r="U548" s="1">
        <f t="shared" si="70"/>
        <v>1206990</v>
      </c>
      <c r="V548" s="1">
        <f t="shared" si="71"/>
        <v>1206990</v>
      </c>
    </row>
    <row r="549" spans="1:22" x14ac:dyDescent="0.35">
      <c r="A549" s="1">
        <v>94300031</v>
      </c>
      <c r="B549" s="3" t="s">
        <v>12</v>
      </c>
      <c r="C549" s="29">
        <f t="shared" si="67"/>
        <v>1</v>
      </c>
      <c r="D549" s="29" t="str">
        <f t="shared" si="64"/>
        <v>1</v>
      </c>
      <c r="E549" s="42" t="str">
        <f t="shared" si="65"/>
        <v>1</v>
      </c>
      <c r="F549" s="1">
        <v>43</v>
      </c>
      <c r="G549" s="28" t="str">
        <f t="shared" si="66"/>
        <v>143</v>
      </c>
      <c r="H549" s="1">
        <v>1</v>
      </c>
      <c r="I549" s="1">
        <v>1058</v>
      </c>
      <c r="L549" s="1">
        <v>240092</v>
      </c>
      <c r="M549" s="1">
        <v>2005582</v>
      </c>
      <c r="N549" s="2">
        <f>INT(VLOOKUP(--D549,'属性表（单）'!$H$7:$I$11,2,0)*VLOOKUP(F549,'属性表（单）'!$B$4:$D$53,3,0))</f>
        <v>13600</v>
      </c>
      <c r="O549" s="34">
        <f t="shared" si="68"/>
        <v>27200</v>
      </c>
      <c r="P549" s="1">
        <f>IF(H549=26,VLOOKUP(G549,'属性表（单核）'!$H$2:$I$251,2,0),IF(H549=59,VLOOKUP(G549,'属性表（单核）'!$C$2:$D$251,2,0),INT(N549/VLOOKUP(H549,'属性表（单）'!$N$4:$O$24,2,0))))</f>
        <v>27200</v>
      </c>
      <c r="S549" s="1">
        <f t="shared" si="69"/>
        <v>110350</v>
      </c>
      <c r="T549" s="28">
        <f>VLOOKUP(--F549,经验表!$A$4:$B$53,2,0)*VLOOKUP(--E549,经验表!$W$8:$X$17,2,0)</f>
        <v>110350</v>
      </c>
      <c r="U549" s="1">
        <f t="shared" si="70"/>
        <v>1310540</v>
      </c>
      <c r="V549" s="1">
        <f t="shared" si="71"/>
        <v>1310540</v>
      </c>
    </row>
    <row r="550" spans="1:22" x14ac:dyDescent="0.35">
      <c r="A550" s="1">
        <v>94400031</v>
      </c>
      <c r="B550" s="3" t="s">
        <v>12</v>
      </c>
      <c r="C550" s="29">
        <f t="shared" si="67"/>
        <v>1</v>
      </c>
      <c r="D550" s="29" t="str">
        <f t="shared" si="64"/>
        <v>1</v>
      </c>
      <c r="E550" s="42" t="str">
        <f t="shared" si="65"/>
        <v>1</v>
      </c>
      <c r="F550" s="1">
        <v>44</v>
      </c>
      <c r="G550" s="28" t="str">
        <f t="shared" si="66"/>
        <v>144</v>
      </c>
      <c r="H550" s="1">
        <v>1</v>
      </c>
      <c r="I550" s="1">
        <v>1096</v>
      </c>
      <c r="L550" s="1">
        <v>267666</v>
      </c>
      <c r="M550" s="1">
        <v>2245674</v>
      </c>
      <c r="N550" s="2">
        <f>INT(VLOOKUP(--D550,'属性表（单）'!$H$7:$I$11,2,0)*VLOOKUP(F550,'属性表（单）'!$B$4:$D$53,3,0))</f>
        <v>14100</v>
      </c>
      <c r="O550" s="34">
        <f t="shared" si="68"/>
        <v>28200</v>
      </c>
      <c r="P550" s="1">
        <f>IF(H550=26,VLOOKUP(G550,'属性表（单核）'!$H$2:$I$251,2,0),IF(H550=59,VLOOKUP(G550,'属性表（单核）'!$C$2:$D$251,2,0),INT(N550/VLOOKUP(H550,'属性表（单）'!$N$4:$O$24,2,0))))</f>
        <v>28200</v>
      </c>
      <c r="S550" s="1">
        <f t="shared" si="69"/>
        <v>117150</v>
      </c>
      <c r="T550" s="28">
        <f>VLOOKUP(--F550,经验表!$A$4:$B$53,2,0)*VLOOKUP(--E550,经验表!$W$8:$X$17,2,0)</f>
        <v>117150</v>
      </c>
      <c r="U550" s="1">
        <f t="shared" si="70"/>
        <v>1420890</v>
      </c>
      <c r="V550" s="1">
        <f t="shared" si="71"/>
        <v>1420890</v>
      </c>
    </row>
    <row r="551" spans="1:22" x14ac:dyDescent="0.35">
      <c r="A551" s="1">
        <v>94500031</v>
      </c>
      <c r="B551" s="3" t="s">
        <v>12</v>
      </c>
      <c r="C551" s="29">
        <f t="shared" si="67"/>
        <v>1</v>
      </c>
      <c r="D551" s="29" t="str">
        <f t="shared" si="64"/>
        <v>1</v>
      </c>
      <c r="E551" s="42" t="str">
        <f t="shared" si="65"/>
        <v>1</v>
      </c>
      <c r="F551" s="1">
        <v>45</v>
      </c>
      <c r="G551" s="28" t="str">
        <f t="shared" si="66"/>
        <v>145</v>
      </c>
      <c r="H551" s="1">
        <v>1</v>
      </c>
      <c r="I551" s="1">
        <v>1136</v>
      </c>
      <c r="L551" s="1">
        <v>298357</v>
      </c>
      <c r="M551" s="1">
        <v>2513340</v>
      </c>
      <c r="N551" s="2">
        <f>INT(VLOOKUP(--D551,'属性表（单）'!$H$7:$I$11,2,0)*VLOOKUP(F551,'属性表（单）'!$B$4:$D$53,3,0))</f>
        <v>14600</v>
      </c>
      <c r="O551" s="34">
        <f t="shared" si="68"/>
        <v>29200</v>
      </c>
      <c r="P551" s="1">
        <f>IF(H551=26,VLOOKUP(G551,'属性表（单核）'!$H$2:$I$251,2,0),IF(H551=59,VLOOKUP(G551,'属性表（单核）'!$C$2:$D$251,2,0),INT(N551/VLOOKUP(H551,'属性表（单）'!$N$4:$O$24,2,0))))</f>
        <v>29200</v>
      </c>
      <c r="S551" s="1">
        <f t="shared" si="69"/>
        <v>123950</v>
      </c>
      <c r="T551" s="28">
        <f>VLOOKUP(--F551,经验表!$A$4:$B$53,2,0)*VLOOKUP(--E551,经验表!$W$8:$X$17,2,0)</f>
        <v>123950</v>
      </c>
      <c r="U551" s="1">
        <f t="shared" si="70"/>
        <v>1538040</v>
      </c>
      <c r="V551" s="1">
        <f t="shared" si="71"/>
        <v>1538040</v>
      </c>
    </row>
    <row r="552" spans="1:22" x14ac:dyDescent="0.35">
      <c r="A552" s="1">
        <v>94600031</v>
      </c>
      <c r="B552" s="3" t="s">
        <v>12</v>
      </c>
      <c r="C552" s="29">
        <f t="shared" si="67"/>
        <v>1</v>
      </c>
      <c r="D552" s="29" t="str">
        <f t="shared" si="64"/>
        <v>1</v>
      </c>
      <c r="E552" s="42" t="str">
        <f t="shared" si="65"/>
        <v>1</v>
      </c>
      <c r="F552" s="1">
        <v>46</v>
      </c>
      <c r="G552" s="28" t="str">
        <f t="shared" si="66"/>
        <v>146</v>
      </c>
      <c r="H552" s="1">
        <v>1</v>
      </c>
      <c r="I552" s="1">
        <v>1176</v>
      </c>
      <c r="L552" s="1">
        <v>332516</v>
      </c>
      <c r="M552" s="1">
        <v>2811697</v>
      </c>
      <c r="N552" s="2">
        <f>INT(VLOOKUP(--D552,'属性表（单）'!$H$7:$I$11,2,0)*VLOOKUP(F552,'属性表（单）'!$B$4:$D$53,3,0))</f>
        <v>15100</v>
      </c>
      <c r="O552" s="34">
        <f t="shared" si="68"/>
        <v>30200</v>
      </c>
      <c r="P552" s="1">
        <f>IF(H552=26,VLOOKUP(G552,'属性表（单核）'!$H$2:$I$251,2,0),IF(H552=59,VLOOKUP(G552,'属性表（单核）'!$C$2:$D$251,2,0),INT(N552/VLOOKUP(H552,'属性表（单）'!$N$4:$O$24,2,0))))</f>
        <v>30200</v>
      </c>
      <c r="S552" s="1">
        <f t="shared" si="69"/>
        <v>131950</v>
      </c>
      <c r="T552" s="28">
        <f>VLOOKUP(--F552,经验表!$A$4:$B$53,2,0)*VLOOKUP(--E552,经验表!$W$8:$X$17,2,0)</f>
        <v>131950</v>
      </c>
      <c r="U552" s="1">
        <f t="shared" si="70"/>
        <v>1661990</v>
      </c>
      <c r="V552" s="1">
        <f t="shared" si="71"/>
        <v>1661990</v>
      </c>
    </row>
    <row r="553" spans="1:22" x14ac:dyDescent="0.35">
      <c r="A553" s="1">
        <v>94700031</v>
      </c>
      <c r="B553" s="3" t="s">
        <v>12</v>
      </c>
      <c r="C553" s="29">
        <f t="shared" si="67"/>
        <v>1</v>
      </c>
      <c r="D553" s="29" t="str">
        <f t="shared" si="64"/>
        <v>1</v>
      </c>
      <c r="E553" s="42" t="str">
        <f t="shared" si="65"/>
        <v>1</v>
      </c>
      <c r="F553" s="1">
        <v>47</v>
      </c>
      <c r="G553" s="28" t="str">
        <f t="shared" si="66"/>
        <v>147</v>
      </c>
      <c r="H553" s="1">
        <v>1</v>
      </c>
      <c r="I553" s="1">
        <v>1218</v>
      </c>
      <c r="L553" s="1">
        <v>370533</v>
      </c>
      <c r="M553" s="1">
        <v>3144213</v>
      </c>
      <c r="N553" s="2">
        <f>INT(VLOOKUP(--D553,'属性表（单）'!$H$7:$I$11,2,0)*VLOOKUP(F553,'属性表（单）'!$B$4:$D$53,3,0))</f>
        <v>15650</v>
      </c>
      <c r="O553" s="34">
        <f t="shared" si="68"/>
        <v>31300</v>
      </c>
      <c r="P553" s="1">
        <f>IF(H553=26,VLOOKUP(G553,'属性表（单核）'!$H$2:$I$251,2,0),IF(H553=59,VLOOKUP(G553,'属性表（单核）'!$C$2:$D$251,2,0),INT(N553/VLOOKUP(H553,'属性表（单）'!$N$4:$O$24,2,0))))</f>
        <v>31300</v>
      </c>
      <c r="S553" s="1">
        <f t="shared" si="69"/>
        <v>139950</v>
      </c>
      <c r="T553" s="28">
        <f>VLOOKUP(--F553,经验表!$A$4:$B$53,2,0)*VLOOKUP(--E553,经验表!$W$8:$X$17,2,0)</f>
        <v>139950</v>
      </c>
      <c r="U553" s="1">
        <f t="shared" si="70"/>
        <v>1793940</v>
      </c>
      <c r="V553" s="1">
        <f t="shared" si="71"/>
        <v>1793940</v>
      </c>
    </row>
    <row r="554" spans="1:22" x14ac:dyDescent="0.35">
      <c r="A554" s="1">
        <v>94800031</v>
      </c>
      <c r="B554" s="3" t="s">
        <v>12</v>
      </c>
      <c r="C554" s="29">
        <f t="shared" si="67"/>
        <v>1</v>
      </c>
      <c r="D554" s="29" t="str">
        <f t="shared" si="64"/>
        <v>1</v>
      </c>
      <c r="E554" s="42" t="str">
        <f t="shared" si="65"/>
        <v>1</v>
      </c>
      <c r="F554" s="1">
        <v>48</v>
      </c>
      <c r="G554" s="28" t="str">
        <f t="shared" si="66"/>
        <v>148</v>
      </c>
      <c r="H554" s="1">
        <v>1</v>
      </c>
      <c r="I554" s="1">
        <v>1260</v>
      </c>
      <c r="L554" s="1">
        <v>412842</v>
      </c>
      <c r="M554" s="1">
        <v>3514746</v>
      </c>
      <c r="N554" s="2">
        <f>INT(VLOOKUP(--D554,'属性表（单）'!$H$7:$I$11,2,0)*VLOOKUP(F554,'属性表（单）'!$B$4:$D$53,3,0))</f>
        <v>16200</v>
      </c>
      <c r="O554" s="34">
        <f t="shared" si="68"/>
        <v>32400</v>
      </c>
      <c r="P554" s="1">
        <f>IF(H554=26,VLOOKUP(G554,'属性表（单核）'!$H$2:$I$251,2,0),IF(H554=59,VLOOKUP(G554,'属性表（单核）'!$C$2:$D$251,2,0),INT(N554/VLOOKUP(H554,'属性表（单）'!$N$4:$O$24,2,0))))</f>
        <v>32400</v>
      </c>
      <c r="S554" s="1">
        <f t="shared" si="69"/>
        <v>147950</v>
      </c>
      <c r="T554" s="28">
        <f>VLOOKUP(--F554,经验表!$A$4:$B$53,2,0)*VLOOKUP(--E554,经验表!$W$8:$X$17,2,0)</f>
        <v>147950</v>
      </c>
      <c r="U554" s="1">
        <f t="shared" si="70"/>
        <v>1933890</v>
      </c>
      <c r="V554" s="1">
        <f t="shared" si="71"/>
        <v>1933890</v>
      </c>
    </row>
    <row r="555" spans="1:22" x14ac:dyDescent="0.35">
      <c r="A555" s="1">
        <v>94900031</v>
      </c>
      <c r="B555" s="3" t="s">
        <v>12</v>
      </c>
      <c r="C555" s="29">
        <f t="shared" si="67"/>
        <v>1</v>
      </c>
      <c r="D555" s="29" t="str">
        <f t="shared" si="64"/>
        <v>1</v>
      </c>
      <c r="E555" s="42" t="str">
        <f t="shared" si="65"/>
        <v>1</v>
      </c>
      <c r="F555" s="1">
        <v>49</v>
      </c>
      <c r="G555" s="28" t="str">
        <f t="shared" si="66"/>
        <v>149</v>
      </c>
      <c r="H555" s="1">
        <v>1</v>
      </c>
      <c r="I555" s="1">
        <v>1304</v>
      </c>
      <c r="L555" s="1">
        <v>459927</v>
      </c>
      <c r="M555" s="1">
        <v>3927588</v>
      </c>
      <c r="N555" s="2">
        <f>INT(VLOOKUP(--D555,'属性表（单）'!$H$7:$I$11,2,0)*VLOOKUP(F555,'属性表（单）'!$B$4:$D$53,3,0))</f>
        <v>16750</v>
      </c>
      <c r="O555" s="34">
        <f t="shared" si="68"/>
        <v>33500</v>
      </c>
      <c r="P555" s="1">
        <f>IF(H555=26,VLOOKUP(G555,'属性表（单核）'!$H$2:$I$251,2,0),IF(H555=59,VLOOKUP(G555,'属性表（单核）'!$C$2:$D$251,2,0),INT(N555/VLOOKUP(H555,'属性表（单）'!$N$4:$O$24,2,0))))</f>
        <v>33500</v>
      </c>
      <c r="S555" s="1">
        <f t="shared" si="69"/>
        <v>155950</v>
      </c>
      <c r="T555" s="28">
        <f>VLOOKUP(--F555,经验表!$A$4:$B$53,2,0)*VLOOKUP(--E555,经验表!$W$8:$X$17,2,0)</f>
        <v>155950</v>
      </c>
      <c r="U555" s="1">
        <f t="shared" si="70"/>
        <v>2081840</v>
      </c>
      <c r="V555" s="1">
        <f t="shared" si="71"/>
        <v>2081840</v>
      </c>
    </row>
    <row r="556" spans="1:22" x14ac:dyDescent="0.35">
      <c r="A556" s="1">
        <v>95000031</v>
      </c>
      <c r="B556" s="3" t="s">
        <v>12</v>
      </c>
      <c r="C556" s="29">
        <f t="shared" si="67"/>
        <v>1</v>
      </c>
      <c r="D556" s="29" t="str">
        <f t="shared" si="64"/>
        <v>1</v>
      </c>
      <c r="E556" s="42" t="str">
        <f t="shared" si="65"/>
        <v>1</v>
      </c>
      <c r="F556" s="1">
        <v>50</v>
      </c>
      <c r="G556" s="28" t="str">
        <f t="shared" si="66"/>
        <v>150</v>
      </c>
      <c r="H556" s="1">
        <v>1</v>
      </c>
      <c r="I556" s="1">
        <v>1350</v>
      </c>
      <c r="L556" s="1">
        <v>99999999</v>
      </c>
      <c r="M556" s="1">
        <v>4387515</v>
      </c>
      <c r="N556" s="2">
        <f>INT(VLOOKUP(--D556,'属性表（单）'!$H$7:$I$11,2,0)*VLOOKUP(F556,'属性表（单）'!$B$4:$D$53,3,0))</f>
        <v>17300</v>
      </c>
      <c r="O556" s="34">
        <f t="shared" si="68"/>
        <v>34600</v>
      </c>
      <c r="P556" s="1">
        <f>IF(H556=26,VLOOKUP(G556,'属性表（单核）'!$H$2:$I$251,2,0),IF(H556=59,VLOOKUP(G556,'属性表（单核）'!$C$2:$D$251,2,0),INT(N556/VLOOKUP(H556,'属性表（单）'!$N$4:$O$24,2,0))))</f>
        <v>34600</v>
      </c>
      <c r="S556" s="1">
        <f t="shared" si="69"/>
        <v>165250</v>
      </c>
      <c r="T556" s="28">
        <f>VLOOKUP(--F556,经验表!$A$4:$B$53,2,0)*VLOOKUP(--E556,经验表!$W$8:$X$17,2,0)</f>
        <v>165250</v>
      </c>
      <c r="U556" s="1">
        <f t="shared" si="70"/>
        <v>2237790</v>
      </c>
      <c r="V556" s="1">
        <f t="shared" si="71"/>
        <v>2237790</v>
      </c>
    </row>
    <row r="557" spans="1:22" x14ac:dyDescent="0.35">
      <c r="A557" s="1">
        <v>90100032</v>
      </c>
      <c r="B557" s="3" t="s">
        <v>12</v>
      </c>
      <c r="C557" s="29">
        <f t="shared" si="67"/>
        <v>1</v>
      </c>
      <c r="D557" s="29" t="str">
        <f t="shared" si="64"/>
        <v>2</v>
      </c>
      <c r="E557" s="42" t="str">
        <f t="shared" si="65"/>
        <v>2</v>
      </c>
      <c r="F557" s="1">
        <v>1</v>
      </c>
      <c r="G557" s="28" t="str">
        <f t="shared" si="66"/>
        <v>21</v>
      </c>
      <c r="H557" s="1">
        <v>1</v>
      </c>
      <c r="I557" s="1">
        <v>275</v>
      </c>
      <c r="L557" s="1">
        <v>987</v>
      </c>
      <c r="M557" s="1">
        <v>1000</v>
      </c>
      <c r="N557" s="2">
        <f>INT(VLOOKUP(--D557,'属性表（单）'!$H$7:$I$11,2,0)*VLOOKUP(F557,'属性表（单）'!$B$4:$D$53,3,0))</f>
        <v>2400</v>
      </c>
      <c r="O557" s="34">
        <f t="shared" si="68"/>
        <v>4800</v>
      </c>
      <c r="P557" s="1">
        <f>IF(H557=26,VLOOKUP(G557,'属性表（单核）'!$H$2:$I$251,2,0),IF(H557=59,VLOOKUP(G557,'属性表（单核）'!$C$2:$D$251,2,0),INT(N557/VLOOKUP(H557,'属性表（单）'!$N$4:$O$24,2,0))))</f>
        <v>4800</v>
      </c>
      <c r="S557" s="1">
        <f t="shared" si="69"/>
        <v>900</v>
      </c>
      <c r="T557" s="28">
        <f>VLOOKUP(--F557,经验表!$A$4:$B$53,2,0)*VLOOKUP(--E557,经验表!$W$8:$X$17,2,0)</f>
        <v>900</v>
      </c>
      <c r="U557" s="1">
        <f t="shared" si="70"/>
        <v>1200</v>
      </c>
      <c r="V557" s="1">
        <f t="shared" si="71"/>
        <v>2403040</v>
      </c>
    </row>
    <row r="558" spans="1:22" x14ac:dyDescent="0.35">
      <c r="A558" s="1">
        <v>90200032</v>
      </c>
      <c r="B558" s="3" t="s">
        <v>12</v>
      </c>
      <c r="C558" s="29">
        <f t="shared" si="67"/>
        <v>1</v>
      </c>
      <c r="D558" s="29" t="str">
        <f t="shared" si="64"/>
        <v>2</v>
      </c>
      <c r="E558" s="42" t="str">
        <f t="shared" si="65"/>
        <v>2</v>
      </c>
      <c r="F558" s="1">
        <v>2</v>
      </c>
      <c r="G558" s="28" t="str">
        <f t="shared" si="66"/>
        <v>22</v>
      </c>
      <c r="H558" s="1">
        <v>1</v>
      </c>
      <c r="I558" s="1">
        <v>293</v>
      </c>
      <c r="L558" s="1">
        <v>1312</v>
      </c>
      <c r="M558" s="1">
        <v>1987</v>
      </c>
      <c r="N558" s="2">
        <f>INT(VLOOKUP(--D558,'属性表（单）'!$H$7:$I$11,2,0)*VLOOKUP(F558,'属性表（单）'!$B$4:$D$53,3,0))</f>
        <v>2550</v>
      </c>
      <c r="O558" s="34">
        <f t="shared" si="68"/>
        <v>5100</v>
      </c>
      <c r="P558" s="1">
        <f>IF(H558=26,VLOOKUP(G558,'属性表（单核）'!$H$2:$I$251,2,0),IF(H558=59,VLOOKUP(G558,'属性表（单核）'!$C$2:$D$251,2,0),INT(N558/VLOOKUP(H558,'属性表（单）'!$N$4:$O$24,2,0))))</f>
        <v>5100</v>
      </c>
      <c r="S558" s="1">
        <f t="shared" si="69"/>
        <v>1260</v>
      </c>
      <c r="T558" s="28">
        <f>VLOOKUP(--F558,经验表!$A$4:$B$53,2,0)*VLOOKUP(--E558,经验表!$W$8:$X$17,2,0)</f>
        <v>1260</v>
      </c>
      <c r="U558" s="1">
        <f t="shared" si="70"/>
        <v>2100</v>
      </c>
      <c r="V558" s="1">
        <f t="shared" si="71"/>
        <v>2100</v>
      </c>
    </row>
    <row r="559" spans="1:22" x14ac:dyDescent="0.35">
      <c r="A559" s="1">
        <v>90300032</v>
      </c>
      <c r="B559" s="3" t="s">
        <v>12</v>
      </c>
      <c r="C559" s="29">
        <f t="shared" si="67"/>
        <v>1</v>
      </c>
      <c r="D559" s="29" t="str">
        <f t="shared" si="64"/>
        <v>2</v>
      </c>
      <c r="E559" s="42" t="str">
        <f t="shared" si="65"/>
        <v>2</v>
      </c>
      <c r="F559" s="1">
        <v>3</v>
      </c>
      <c r="G559" s="28" t="str">
        <f t="shared" si="66"/>
        <v>23</v>
      </c>
      <c r="H559" s="1">
        <v>1</v>
      </c>
      <c r="I559" s="1">
        <v>311</v>
      </c>
      <c r="L559" s="1">
        <v>1678</v>
      </c>
      <c r="M559" s="1">
        <v>3299</v>
      </c>
      <c r="N559" s="2">
        <f>INT(VLOOKUP(--D559,'属性表（单）'!$H$7:$I$11,2,0)*VLOOKUP(F559,'属性表（单）'!$B$4:$D$53,3,0))</f>
        <v>2700</v>
      </c>
      <c r="O559" s="34">
        <f t="shared" si="68"/>
        <v>5400</v>
      </c>
      <c r="P559" s="1">
        <f>IF(H559=26,VLOOKUP(G559,'属性表（单核）'!$H$2:$I$251,2,0),IF(H559=59,VLOOKUP(G559,'属性表（单核）'!$C$2:$D$251,2,0),INT(N559/VLOOKUP(H559,'属性表（单）'!$N$4:$O$24,2,0))))</f>
        <v>5400</v>
      </c>
      <c r="S559" s="1">
        <f t="shared" si="69"/>
        <v>1620</v>
      </c>
      <c r="T559" s="28">
        <f>VLOOKUP(--F559,经验表!$A$4:$B$53,2,0)*VLOOKUP(--E559,经验表!$W$8:$X$17,2,0)</f>
        <v>1620</v>
      </c>
      <c r="U559" s="1">
        <f t="shared" si="70"/>
        <v>3360</v>
      </c>
      <c r="V559" s="1">
        <f t="shared" si="71"/>
        <v>3360</v>
      </c>
    </row>
    <row r="560" spans="1:22" x14ac:dyDescent="0.35">
      <c r="A560" s="1">
        <v>90400032</v>
      </c>
      <c r="B560" s="3" t="s">
        <v>12</v>
      </c>
      <c r="C560" s="29">
        <f t="shared" si="67"/>
        <v>1</v>
      </c>
      <c r="D560" s="29" t="str">
        <f t="shared" si="64"/>
        <v>2</v>
      </c>
      <c r="E560" s="42" t="str">
        <f t="shared" si="65"/>
        <v>2</v>
      </c>
      <c r="F560" s="1">
        <v>4</v>
      </c>
      <c r="G560" s="28" t="str">
        <f t="shared" si="66"/>
        <v>24</v>
      </c>
      <c r="H560" s="1">
        <v>1</v>
      </c>
      <c r="I560" s="1">
        <v>330</v>
      </c>
      <c r="L560" s="1">
        <v>2088</v>
      </c>
      <c r="M560" s="1">
        <v>4977</v>
      </c>
      <c r="N560" s="2">
        <f>INT(VLOOKUP(--D560,'属性表（单）'!$H$7:$I$11,2,0)*VLOOKUP(F560,'属性表（单）'!$B$4:$D$53,3,0))</f>
        <v>2850</v>
      </c>
      <c r="O560" s="34">
        <f t="shared" si="68"/>
        <v>5700</v>
      </c>
      <c r="P560" s="1">
        <f>IF(H560=26,VLOOKUP(G560,'属性表（单核）'!$H$2:$I$251,2,0),IF(H560=59,VLOOKUP(G560,'属性表（单核）'!$C$2:$D$251,2,0),INT(N560/VLOOKUP(H560,'属性表（单）'!$N$4:$O$24,2,0))))</f>
        <v>5700</v>
      </c>
      <c r="S560" s="1">
        <f t="shared" si="69"/>
        <v>1980</v>
      </c>
      <c r="T560" s="28">
        <f>VLOOKUP(--F560,经验表!$A$4:$B$53,2,0)*VLOOKUP(--E560,经验表!$W$8:$X$17,2,0)</f>
        <v>1980</v>
      </c>
      <c r="U560" s="1">
        <f t="shared" si="70"/>
        <v>4980</v>
      </c>
      <c r="V560" s="1">
        <f t="shared" si="71"/>
        <v>4980</v>
      </c>
    </row>
    <row r="561" spans="1:22" x14ac:dyDescent="0.35">
      <c r="A561" s="1">
        <v>90500032</v>
      </c>
      <c r="B561" s="3" t="s">
        <v>12</v>
      </c>
      <c r="C561" s="29">
        <f t="shared" si="67"/>
        <v>1</v>
      </c>
      <c r="D561" s="29" t="str">
        <f t="shared" si="64"/>
        <v>2</v>
      </c>
      <c r="E561" s="42" t="str">
        <f t="shared" si="65"/>
        <v>2</v>
      </c>
      <c r="F561" s="1">
        <v>5</v>
      </c>
      <c r="G561" s="28" t="str">
        <f t="shared" si="66"/>
        <v>25</v>
      </c>
      <c r="H561" s="1">
        <v>1</v>
      </c>
      <c r="I561" s="1">
        <v>349</v>
      </c>
      <c r="L561" s="1">
        <v>2549</v>
      </c>
      <c r="M561" s="1">
        <v>7065</v>
      </c>
      <c r="N561" s="2">
        <f>INT(VLOOKUP(--D561,'属性表（单）'!$H$7:$I$11,2,0)*VLOOKUP(F561,'属性表（单）'!$B$4:$D$53,3,0))</f>
        <v>3000</v>
      </c>
      <c r="O561" s="34">
        <f t="shared" si="68"/>
        <v>6000</v>
      </c>
      <c r="P561" s="1">
        <f>IF(H561=26,VLOOKUP(G561,'属性表（单核）'!$H$2:$I$251,2,0),IF(H561=59,VLOOKUP(G561,'属性表（单核）'!$C$2:$D$251,2,0),INT(N561/VLOOKUP(H561,'属性表（单）'!$N$4:$O$24,2,0))))</f>
        <v>6000</v>
      </c>
      <c r="S561" s="1">
        <f t="shared" si="69"/>
        <v>2340</v>
      </c>
      <c r="T561" s="28">
        <f>VLOOKUP(--F561,经验表!$A$4:$B$53,2,0)*VLOOKUP(--E561,经验表!$W$8:$X$17,2,0)</f>
        <v>2340</v>
      </c>
      <c r="U561" s="1">
        <f t="shared" si="70"/>
        <v>6960</v>
      </c>
      <c r="V561" s="1">
        <f t="shared" si="71"/>
        <v>6960</v>
      </c>
    </row>
    <row r="562" spans="1:22" x14ac:dyDescent="0.35">
      <c r="A562" s="1">
        <v>90600032</v>
      </c>
      <c r="B562" s="3" t="s">
        <v>12</v>
      </c>
      <c r="C562" s="29">
        <f t="shared" si="67"/>
        <v>1</v>
      </c>
      <c r="D562" s="29" t="str">
        <f t="shared" si="64"/>
        <v>2</v>
      </c>
      <c r="E562" s="42" t="str">
        <f t="shared" si="65"/>
        <v>2</v>
      </c>
      <c r="F562" s="1">
        <v>6</v>
      </c>
      <c r="G562" s="28" t="str">
        <f t="shared" si="66"/>
        <v>26</v>
      </c>
      <c r="H562" s="1">
        <v>1</v>
      </c>
      <c r="I562" s="1">
        <v>369</v>
      </c>
      <c r="L562" s="1">
        <v>3064</v>
      </c>
      <c r="M562" s="1">
        <v>9614</v>
      </c>
      <c r="N562" s="2">
        <f>INT(VLOOKUP(--D562,'属性表（单）'!$H$7:$I$11,2,0)*VLOOKUP(F562,'属性表（单）'!$B$4:$D$53,3,0))</f>
        <v>3150</v>
      </c>
      <c r="O562" s="34">
        <f t="shared" si="68"/>
        <v>6300</v>
      </c>
      <c r="P562" s="1">
        <f>IF(H562=26,VLOOKUP(G562,'属性表（单核）'!$H$2:$I$251,2,0),IF(H562=59,VLOOKUP(G562,'属性表（单核）'!$C$2:$D$251,2,0),INT(N562/VLOOKUP(H562,'属性表（单）'!$N$4:$O$24,2,0))))</f>
        <v>6300</v>
      </c>
      <c r="S562" s="1">
        <f t="shared" si="69"/>
        <v>2940</v>
      </c>
      <c r="T562" s="28">
        <f>VLOOKUP(--F562,经验表!$A$4:$B$53,2,0)*VLOOKUP(--E562,经验表!$W$8:$X$17,2,0)</f>
        <v>2940</v>
      </c>
      <c r="U562" s="1">
        <f t="shared" si="70"/>
        <v>9300</v>
      </c>
      <c r="V562" s="1">
        <f t="shared" si="71"/>
        <v>9300</v>
      </c>
    </row>
    <row r="563" spans="1:22" x14ac:dyDescent="0.35">
      <c r="A563" s="1">
        <v>90700032</v>
      </c>
      <c r="B563" s="3" t="s">
        <v>12</v>
      </c>
      <c r="C563" s="29">
        <f t="shared" si="67"/>
        <v>1</v>
      </c>
      <c r="D563" s="29" t="str">
        <f t="shared" si="64"/>
        <v>2</v>
      </c>
      <c r="E563" s="42" t="str">
        <f t="shared" si="65"/>
        <v>2</v>
      </c>
      <c r="F563" s="1">
        <v>7</v>
      </c>
      <c r="G563" s="28" t="str">
        <f t="shared" si="66"/>
        <v>27</v>
      </c>
      <c r="H563" s="1">
        <v>1</v>
      </c>
      <c r="I563" s="1">
        <v>389</v>
      </c>
      <c r="L563" s="1">
        <v>3640</v>
      </c>
      <c r="M563" s="1">
        <v>12678</v>
      </c>
      <c r="N563" s="2">
        <f>INT(VLOOKUP(--D563,'属性表（单）'!$H$7:$I$11,2,0)*VLOOKUP(F563,'属性表（单）'!$B$4:$D$53,3,0))</f>
        <v>3375</v>
      </c>
      <c r="O563" s="34">
        <f t="shared" si="68"/>
        <v>6750</v>
      </c>
      <c r="P563" s="1">
        <f>IF(H563=26,VLOOKUP(G563,'属性表（单核）'!$H$2:$I$251,2,0),IF(H563=59,VLOOKUP(G563,'属性表（单核）'!$C$2:$D$251,2,0),INT(N563/VLOOKUP(H563,'属性表（单）'!$N$4:$O$24,2,0))))</f>
        <v>6750</v>
      </c>
      <c r="S563" s="1">
        <f t="shared" si="69"/>
        <v>3540</v>
      </c>
      <c r="T563" s="28">
        <f>VLOOKUP(--F563,经验表!$A$4:$B$53,2,0)*VLOOKUP(--E563,经验表!$W$8:$X$17,2,0)</f>
        <v>3540</v>
      </c>
      <c r="U563" s="1">
        <f t="shared" si="70"/>
        <v>12240</v>
      </c>
      <c r="V563" s="1">
        <f t="shared" si="71"/>
        <v>12240</v>
      </c>
    </row>
    <row r="564" spans="1:22" x14ac:dyDescent="0.35">
      <c r="A564" s="1">
        <v>90800032</v>
      </c>
      <c r="B564" s="3" t="s">
        <v>12</v>
      </c>
      <c r="C564" s="29">
        <f t="shared" si="67"/>
        <v>1</v>
      </c>
      <c r="D564" s="29" t="str">
        <f t="shared" si="64"/>
        <v>2</v>
      </c>
      <c r="E564" s="42" t="str">
        <f t="shared" si="65"/>
        <v>2</v>
      </c>
      <c r="F564" s="1">
        <v>8</v>
      </c>
      <c r="G564" s="28" t="str">
        <f t="shared" si="66"/>
        <v>28</v>
      </c>
      <c r="H564" s="1">
        <v>1</v>
      </c>
      <c r="I564" s="1">
        <v>410</v>
      </c>
      <c r="L564" s="1">
        <v>4285</v>
      </c>
      <c r="M564" s="1">
        <v>16318</v>
      </c>
      <c r="N564" s="2">
        <f>INT(VLOOKUP(--D564,'属性表（单）'!$H$7:$I$11,2,0)*VLOOKUP(F564,'属性表（单）'!$B$4:$D$53,3,0))</f>
        <v>3600</v>
      </c>
      <c r="O564" s="34">
        <f t="shared" si="68"/>
        <v>7200</v>
      </c>
      <c r="P564" s="1">
        <f>IF(H564=26,VLOOKUP(G564,'属性表（单核）'!$H$2:$I$251,2,0),IF(H564=59,VLOOKUP(G564,'属性表（单核）'!$C$2:$D$251,2,0),INT(N564/VLOOKUP(H564,'属性表（单）'!$N$4:$O$24,2,0))))</f>
        <v>7200</v>
      </c>
      <c r="S564" s="1">
        <f t="shared" si="69"/>
        <v>4140</v>
      </c>
      <c r="T564" s="28">
        <f>VLOOKUP(--F564,经验表!$A$4:$B$53,2,0)*VLOOKUP(--E564,经验表!$W$8:$X$17,2,0)</f>
        <v>4140</v>
      </c>
      <c r="U564" s="1">
        <f t="shared" si="70"/>
        <v>15780</v>
      </c>
      <c r="V564" s="1">
        <f t="shared" si="71"/>
        <v>15780</v>
      </c>
    </row>
    <row r="565" spans="1:22" x14ac:dyDescent="0.35">
      <c r="A565" s="1">
        <v>90900032</v>
      </c>
      <c r="B565" s="3" t="s">
        <v>12</v>
      </c>
      <c r="C565" s="29">
        <f t="shared" si="67"/>
        <v>1</v>
      </c>
      <c r="D565" s="29" t="str">
        <f t="shared" si="64"/>
        <v>2</v>
      </c>
      <c r="E565" s="42" t="str">
        <f t="shared" si="65"/>
        <v>2</v>
      </c>
      <c r="F565" s="1">
        <v>9</v>
      </c>
      <c r="G565" s="28" t="str">
        <f t="shared" si="66"/>
        <v>29</v>
      </c>
      <c r="H565" s="1">
        <v>1</v>
      </c>
      <c r="I565" s="1">
        <v>431</v>
      </c>
      <c r="L565" s="1">
        <v>5005</v>
      </c>
      <c r="M565" s="1">
        <v>20603</v>
      </c>
      <c r="N565" s="2">
        <f>INT(VLOOKUP(--D565,'属性表（单）'!$H$7:$I$11,2,0)*VLOOKUP(F565,'属性表（单）'!$B$4:$D$53,3,0))</f>
        <v>3825</v>
      </c>
      <c r="O565" s="34">
        <f t="shared" si="68"/>
        <v>7650</v>
      </c>
      <c r="P565" s="1">
        <f>IF(H565=26,VLOOKUP(G565,'属性表（单核）'!$H$2:$I$251,2,0),IF(H565=59,VLOOKUP(G565,'属性表（单核）'!$C$2:$D$251,2,0),INT(N565/VLOOKUP(H565,'属性表（单）'!$N$4:$O$24,2,0))))</f>
        <v>7650</v>
      </c>
      <c r="S565" s="1">
        <f t="shared" si="69"/>
        <v>4740</v>
      </c>
      <c r="T565" s="28">
        <f>VLOOKUP(--F565,经验表!$A$4:$B$53,2,0)*VLOOKUP(--E565,经验表!$W$8:$X$17,2,0)</f>
        <v>4740</v>
      </c>
      <c r="U565" s="1">
        <f t="shared" si="70"/>
        <v>19920</v>
      </c>
      <c r="V565" s="1">
        <f t="shared" si="71"/>
        <v>19920</v>
      </c>
    </row>
    <row r="566" spans="1:22" x14ac:dyDescent="0.35">
      <c r="A566" s="1">
        <v>91000032</v>
      </c>
      <c r="B566" s="3" t="s">
        <v>12</v>
      </c>
      <c r="C566" s="29">
        <f t="shared" si="67"/>
        <v>1</v>
      </c>
      <c r="D566" s="29" t="str">
        <f t="shared" si="64"/>
        <v>2</v>
      </c>
      <c r="E566" s="42" t="str">
        <f t="shared" si="65"/>
        <v>2</v>
      </c>
      <c r="F566" s="1">
        <v>10</v>
      </c>
      <c r="G566" s="28" t="str">
        <f t="shared" si="66"/>
        <v>210</v>
      </c>
      <c r="H566" s="1">
        <v>1</v>
      </c>
      <c r="I566" s="1">
        <v>453</v>
      </c>
      <c r="L566" s="1">
        <v>5808</v>
      </c>
      <c r="M566" s="1">
        <v>25608</v>
      </c>
      <c r="N566" s="2">
        <f>INT(VLOOKUP(--D566,'属性表（单）'!$H$7:$I$11,2,0)*VLOOKUP(F566,'属性表（单）'!$B$4:$D$53,3,0))</f>
        <v>4050</v>
      </c>
      <c r="O566" s="34">
        <f t="shared" si="68"/>
        <v>8100</v>
      </c>
      <c r="P566" s="1">
        <f>IF(H566=26,VLOOKUP(G566,'属性表（单核）'!$H$2:$I$251,2,0),IF(H566=59,VLOOKUP(G566,'属性表（单核）'!$C$2:$D$251,2,0),INT(N566/VLOOKUP(H566,'属性表（单）'!$N$4:$O$24,2,0))))</f>
        <v>8100</v>
      </c>
      <c r="S566" s="1">
        <f t="shared" si="69"/>
        <v>5700</v>
      </c>
      <c r="T566" s="28">
        <f>VLOOKUP(--F566,经验表!$A$4:$B$53,2,0)*VLOOKUP(--E566,经验表!$W$8:$X$17,2,0)</f>
        <v>5700</v>
      </c>
      <c r="U566" s="1">
        <f t="shared" si="70"/>
        <v>24660</v>
      </c>
      <c r="V566" s="1">
        <f t="shared" si="71"/>
        <v>24660</v>
      </c>
    </row>
    <row r="567" spans="1:22" x14ac:dyDescent="0.35">
      <c r="A567" s="1">
        <v>91100032</v>
      </c>
      <c r="B567" s="3" t="s">
        <v>12</v>
      </c>
      <c r="C567" s="29">
        <f t="shared" si="67"/>
        <v>1</v>
      </c>
      <c r="D567" s="29" t="str">
        <f t="shared" si="64"/>
        <v>2</v>
      </c>
      <c r="E567" s="42" t="str">
        <f t="shared" si="65"/>
        <v>2</v>
      </c>
      <c r="F567" s="1">
        <v>11</v>
      </c>
      <c r="G567" s="28" t="str">
        <f t="shared" si="66"/>
        <v>211</v>
      </c>
      <c r="H567" s="1">
        <v>1</v>
      </c>
      <c r="I567" s="1">
        <v>475</v>
      </c>
      <c r="L567" s="1">
        <v>6704</v>
      </c>
      <c r="M567" s="1">
        <v>31416</v>
      </c>
      <c r="N567" s="2">
        <f>INT(VLOOKUP(--D567,'属性表（单）'!$H$7:$I$11,2,0)*VLOOKUP(F567,'属性表（单）'!$B$4:$D$53,3,0))</f>
        <v>4275</v>
      </c>
      <c r="O567" s="34">
        <f t="shared" si="68"/>
        <v>8550</v>
      </c>
      <c r="P567" s="1">
        <f>IF(H567=26,VLOOKUP(G567,'属性表（单核）'!$H$2:$I$251,2,0),IF(H567=59,VLOOKUP(G567,'属性表（单核）'!$C$2:$D$251,2,0),INT(N567/VLOOKUP(H567,'属性表（单）'!$N$4:$O$24,2,0))))</f>
        <v>8550</v>
      </c>
      <c r="S567" s="1">
        <f t="shared" si="69"/>
        <v>6660</v>
      </c>
      <c r="T567" s="28">
        <f>VLOOKUP(--F567,经验表!$A$4:$B$53,2,0)*VLOOKUP(--E567,经验表!$W$8:$X$17,2,0)</f>
        <v>6660</v>
      </c>
      <c r="U567" s="1">
        <f t="shared" si="70"/>
        <v>30360</v>
      </c>
      <c r="V567" s="1">
        <f t="shared" si="71"/>
        <v>30360</v>
      </c>
    </row>
    <row r="568" spans="1:22" x14ac:dyDescent="0.35">
      <c r="A568" s="1">
        <v>91200032</v>
      </c>
      <c r="B568" s="3" t="s">
        <v>12</v>
      </c>
      <c r="C568" s="29">
        <f t="shared" si="67"/>
        <v>1</v>
      </c>
      <c r="D568" s="29" t="str">
        <f t="shared" si="64"/>
        <v>2</v>
      </c>
      <c r="E568" s="42" t="str">
        <f t="shared" si="65"/>
        <v>2</v>
      </c>
      <c r="F568" s="1">
        <v>12</v>
      </c>
      <c r="G568" s="28" t="str">
        <f t="shared" si="66"/>
        <v>212</v>
      </c>
      <c r="H568" s="1">
        <v>1</v>
      </c>
      <c r="I568" s="1">
        <v>498</v>
      </c>
      <c r="L568" s="1">
        <v>7703</v>
      </c>
      <c r="M568" s="1">
        <v>38120</v>
      </c>
      <c r="N568" s="2">
        <f>INT(VLOOKUP(--D568,'属性表（单）'!$H$7:$I$11,2,0)*VLOOKUP(F568,'属性表（单）'!$B$4:$D$53,3,0))</f>
        <v>4575</v>
      </c>
      <c r="O568" s="34">
        <f t="shared" si="68"/>
        <v>9150</v>
      </c>
      <c r="P568" s="1">
        <f>IF(H568=26,VLOOKUP(G568,'属性表（单核）'!$H$2:$I$251,2,0),IF(H568=59,VLOOKUP(G568,'属性表（单核）'!$C$2:$D$251,2,0),INT(N568/VLOOKUP(H568,'属性表（单）'!$N$4:$O$24,2,0))))</f>
        <v>9150</v>
      </c>
      <c r="S568" s="1">
        <f t="shared" si="69"/>
        <v>7620</v>
      </c>
      <c r="T568" s="28">
        <f>VLOOKUP(--F568,经验表!$A$4:$B$53,2,0)*VLOOKUP(--E568,经验表!$W$8:$X$17,2,0)</f>
        <v>7620</v>
      </c>
      <c r="U568" s="1">
        <f t="shared" si="70"/>
        <v>37020</v>
      </c>
      <c r="V568" s="1">
        <f t="shared" si="71"/>
        <v>37020</v>
      </c>
    </row>
    <row r="569" spans="1:22" x14ac:dyDescent="0.35">
      <c r="A569" s="1">
        <v>91300032</v>
      </c>
      <c r="B569" s="3" t="s">
        <v>12</v>
      </c>
      <c r="C569" s="29">
        <f t="shared" si="67"/>
        <v>1</v>
      </c>
      <c r="D569" s="29" t="str">
        <f t="shared" si="64"/>
        <v>2</v>
      </c>
      <c r="E569" s="42" t="str">
        <f t="shared" si="65"/>
        <v>2</v>
      </c>
      <c r="F569" s="1">
        <v>13</v>
      </c>
      <c r="G569" s="28" t="str">
        <f t="shared" si="66"/>
        <v>213</v>
      </c>
      <c r="H569" s="1">
        <v>1</v>
      </c>
      <c r="I569" s="1">
        <v>522</v>
      </c>
      <c r="L569" s="1">
        <v>8816</v>
      </c>
      <c r="M569" s="1">
        <v>45823</v>
      </c>
      <c r="N569" s="2">
        <f>INT(VLOOKUP(--D569,'属性表（单）'!$H$7:$I$11,2,0)*VLOOKUP(F569,'属性表（单）'!$B$4:$D$53,3,0))</f>
        <v>4875</v>
      </c>
      <c r="O569" s="34">
        <f t="shared" si="68"/>
        <v>9750</v>
      </c>
      <c r="P569" s="1">
        <f>IF(H569=26,VLOOKUP(G569,'属性表（单核）'!$H$2:$I$251,2,0),IF(H569=59,VLOOKUP(G569,'属性表（单核）'!$C$2:$D$251,2,0),INT(N569/VLOOKUP(H569,'属性表（单）'!$N$4:$O$24,2,0))))</f>
        <v>9750</v>
      </c>
      <c r="S569" s="1">
        <f t="shared" si="69"/>
        <v>8580</v>
      </c>
      <c r="T569" s="28">
        <f>VLOOKUP(--F569,经验表!$A$4:$B$53,2,0)*VLOOKUP(--E569,经验表!$W$8:$X$17,2,0)</f>
        <v>8580</v>
      </c>
      <c r="U569" s="1">
        <f t="shared" si="70"/>
        <v>44640</v>
      </c>
      <c r="V569" s="1">
        <f t="shared" si="71"/>
        <v>44640</v>
      </c>
    </row>
    <row r="570" spans="1:22" x14ac:dyDescent="0.35">
      <c r="A570" s="1">
        <v>91400032</v>
      </c>
      <c r="B570" s="3" t="s">
        <v>12</v>
      </c>
      <c r="C570" s="29">
        <f t="shared" si="67"/>
        <v>1</v>
      </c>
      <c r="D570" s="29" t="str">
        <f t="shared" si="64"/>
        <v>2</v>
      </c>
      <c r="E570" s="42" t="str">
        <f t="shared" si="65"/>
        <v>2</v>
      </c>
      <c r="F570" s="1">
        <v>14</v>
      </c>
      <c r="G570" s="28" t="str">
        <f t="shared" si="66"/>
        <v>214</v>
      </c>
      <c r="H570" s="1">
        <v>1</v>
      </c>
      <c r="I570" s="1">
        <v>546</v>
      </c>
      <c r="L570" s="1">
        <v>10055</v>
      </c>
      <c r="M570" s="1">
        <v>54639</v>
      </c>
      <c r="N570" s="2">
        <f>INT(VLOOKUP(--D570,'属性表（单）'!$H$7:$I$11,2,0)*VLOOKUP(F570,'属性表（单）'!$B$4:$D$53,3,0))</f>
        <v>5175</v>
      </c>
      <c r="O570" s="34">
        <f t="shared" si="68"/>
        <v>10350</v>
      </c>
      <c r="P570" s="1">
        <f>IF(H570=26,VLOOKUP(G570,'属性表（单核）'!$H$2:$I$251,2,0),IF(H570=59,VLOOKUP(G570,'属性表（单核）'!$C$2:$D$251,2,0),INT(N570/VLOOKUP(H570,'属性表（单）'!$N$4:$O$24,2,0))))</f>
        <v>10350</v>
      </c>
      <c r="S570" s="1">
        <f t="shared" si="69"/>
        <v>10020</v>
      </c>
      <c r="T570" s="28">
        <f>VLOOKUP(--F570,经验表!$A$4:$B$53,2,0)*VLOOKUP(--E570,经验表!$W$8:$X$17,2,0)</f>
        <v>10020</v>
      </c>
      <c r="U570" s="1">
        <f t="shared" si="70"/>
        <v>53220</v>
      </c>
      <c r="V570" s="1">
        <f t="shared" si="71"/>
        <v>53220</v>
      </c>
    </row>
    <row r="571" spans="1:22" x14ac:dyDescent="0.35">
      <c r="A571" s="1">
        <v>91500032</v>
      </c>
      <c r="B571" s="3" t="s">
        <v>12</v>
      </c>
      <c r="C571" s="29">
        <f t="shared" si="67"/>
        <v>1</v>
      </c>
      <c r="D571" s="29" t="str">
        <f t="shared" si="64"/>
        <v>2</v>
      </c>
      <c r="E571" s="42" t="str">
        <f t="shared" si="65"/>
        <v>2</v>
      </c>
      <c r="F571" s="1">
        <v>15</v>
      </c>
      <c r="G571" s="28" t="str">
        <f t="shared" si="66"/>
        <v>215</v>
      </c>
      <c r="H571" s="1">
        <v>1</v>
      </c>
      <c r="I571" s="1">
        <v>570</v>
      </c>
      <c r="L571" s="1">
        <v>11434</v>
      </c>
      <c r="M571" s="1">
        <v>64694</v>
      </c>
      <c r="N571" s="2">
        <f>INT(VLOOKUP(--D571,'属性表（单）'!$H$7:$I$11,2,0)*VLOOKUP(F571,'属性表（单）'!$B$4:$D$53,3,0))</f>
        <v>5475</v>
      </c>
      <c r="O571" s="34">
        <f t="shared" si="68"/>
        <v>10950</v>
      </c>
      <c r="P571" s="1">
        <f>IF(H571=26,VLOOKUP(G571,'属性表（单核）'!$H$2:$I$251,2,0),IF(H571=59,VLOOKUP(G571,'属性表（单核）'!$C$2:$D$251,2,0),INT(N571/VLOOKUP(H571,'属性表（单）'!$N$4:$O$24,2,0))))</f>
        <v>10950</v>
      </c>
      <c r="S571" s="1">
        <f t="shared" si="69"/>
        <v>11460</v>
      </c>
      <c r="T571" s="28">
        <f>VLOOKUP(--F571,经验表!$A$4:$B$53,2,0)*VLOOKUP(--E571,经验表!$W$8:$X$17,2,0)</f>
        <v>11460</v>
      </c>
      <c r="U571" s="1">
        <f t="shared" si="70"/>
        <v>63240</v>
      </c>
      <c r="V571" s="1">
        <f t="shared" si="71"/>
        <v>63240</v>
      </c>
    </row>
    <row r="572" spans="1:22" x14ac:dyDescent="0.35">
      <c r="A572" s="1">
        <v>91600032</v>
      </c>
      <c r="B572" s="3" t="s">
        <v>12</v>
      </c>
      <c r="C572" s="29">
        <f t="shared" si="67"/>
        <v>1</v>
      </c>
      <c r="D572" s="29" t="str">
        <f t="shared" si="64"/>
        <v>2</v>
      </c>
      <c r="E572" s="42" t="str">
        <f t="shared" si="65"/>
        <v>2</v>
      </c>
      <c r="F572" s="1">
        <v>16</v>
      </c>
      <c r="G572" s="28" t="str">
        <f t="shared" si="66"/>
        <v>216</v>
      </c>
      <c r="H572" s="1">
        <v>1</v>
      </c>
      <c r="I572" s="1">
        <v>596</v>
      </c>
      <c r="L572" s="1">
        <v>12968</v>
      </c>
      <c r="M572" s="1">
        <v>76128</v>
      </c>
      <c r="N572" s="2">
        <f>INT(VLOOKUP(--D572,'属性表（单）'!$H$7:$I$11,2,0)*VLOOKUP(F572,'属性表（单）'!$B$4:$D$53,3,0))</f>
        <v>5775</v>
      </c>
      <c r="O572" s="34">
        <f t="shared" si="68"/>
        <v>11550</v>
      </c>
      <c r="P572" s="1">
        <f>IF(H572=26,VLOOKUP(G572,'属性表（单核）'!$H$2:$I$251,2,0),IF(H572=59,VLOOKUP(G572,'属性表（单核）'!$C$2:$D$251,2,0),INT(N572/VLOOKUP(H572,'属性表（单）'!$N$4:$O$24,2,0))))</f>
        <v>11550</v>
      </c>
      <c r="S572" s="1">
        <f t="shared" si="69"/>
        <v>12900</v>
      </c>
      <c r="T572" s="28">
        <f>VLOOKUP(--F572,经验表!$A$4:$B$53,2,0)*VLOOKUP(--E572,经验表!$W$8:$X$17,2,0)</f>
        <v>12900</v>
      </c>
      <c r="U572" s="1">
        <f t="shared" si="70"/>
        <v>74700</v>
      </c>
      <c r="V572" s="1">
        <f t="shared" si="71"/>
        <v>74700</v>
      </c>
    </row>
    <row r="573" spans="1:22" x14ac:dyDescent="0.35">
      <c r="A573" s="1">
        <v>91700032</v>
      </c>
      <c r="B573" s="3" t="s">
        <v>12</v>
      </c>
      <c r="C573" s="29">
        <f t="shared" si="67"/>
        <v>1</v>
      </c>
      <c r="D573" s="29" t="str">
        <f t="shared" si="64"/>
        <v>2</v>
      </c>
      <c r="E573" s="42" t="str">
        <f t="shared" si="65"/>
        <v>2</v>
      </c>
      <c r="F573" s="1">
        <v>17</v>
      </c>
      <c r="G573" s="28" t="str">
        <f t="shared" si="66"/>
        <v>217</v>
      </c>
      <c r="H573" s="1">
        <v>1</v>
      </c>
      <c r="I573" s="1">
        <v>621</v>
      </c>
      <c r="L573" s="1">
        <v>14674</v>
      </c>
      <c r="M573" s="1">
        <v>89096</v>
      </c>
      <c r="N573" s="2">
        <f>INT(VLOOKUP(--D573,'属性表（单）'!$H$7:$I$11,2,0)*VLOOKUP(F573,'属性表（单）'!$B$4:$D$53,3,0))</f>
        <v>6150</v>
      </c>
      <c r="O573" s="34">
        <f t="shared" si="68"/>
        <v>12300</v>
      </c>
      <c r="P573" s="1">
        <f>IF(H573=26,VLOOKUP(G573,'属性表（单核）'!$H$2:$I$251,2,0),IF(H573=59,VLOOKUP(G573,'属性表（单核）'!$C$2:$D$251,2,0),INT(N573/VLOOKUP(H573,'属性表（单）'!$N$4:$O$24,2,0))))</f>
        <v>12300</v>
      </c>
      <c r="S573" s="1">
        <f t="shared" si="69"/>
        <v>14340</v>
      </c>
      <c r="T573" s="28">
        <f>VLOOKUP(--F573,经验表!$A$4:$B$53,2,0)*VLOOKUP(--E573,经验表!$W$8:$X$17,2,0)</f>
        <v>14340</v>
      </c>
      <c r="U573" s="1">
        <f t="shared" si="70"/>
        <v>87600</v>
      </c>
      <c r="V573" s="1">
        <f t="shared" si="71"/>
        <v>87600</v>
      </c>
    </row>
    <row r="574" spans="1:22" x14ac:dyDescent="0.35">
      <c r="A574" s="1">
        <v>91800032</v>
      </c>
      <c r="B574" s="3" t="s">
        <v>12</v>
      </c>
      <c r="C574" s="29">
        <f t="shared" si="67"/>
        <v>1</v>
      </c>
      <c r="D574" s="29" t="str">
        <f t="shared" si="64"/>
        <v>2</v>
      </c>
      <c r="E574" s="42" t="str">
        <f t="shared" si="65"/>
        <v>2</v>
      </c>
      <c r="F574" s="1">
        <v>18</v>
      </c>
      <c r="G574" s="28" t="str">
        <f t="shared" si="66"/>
        <v>218</v>
      </c>
      <c r="H574" s="1">
        <v>1</v>
      </c>
      <c r="I574" s="1">
        <v>648</v>
      </c>
      <c r="L574" s="1">
        <v>16570</v>
      </c>
      <c r="M574" s="1">
        <v>103770</v>
      </c>
      <c r="N574" s="2">
        <f>INT(VLOOKUP(--D574,'属性表（单）'!$H$7:$I$11,2,0)*VLOOKUP(F574,'属性表（单）'!$B$4:$D$53,3,0))</f>
        <v>6525</v>
      </c>
      <c r="O574" s="34">
        <f t="shared" si="68"/>
        <v>13050</v>
      </c>
      <c r="P574" s="1">
        <f>IF(H574=26,VLOOKUP(G574,'属性表（单核）'!$H$2:$I$251,2,0),IF(H574=59,VLOOKUP(G574,'属性表（单核）'!$C$2:$D$251,2,0),INT(N574/VLOOKUP(H574,'属性表（单）'!$N$4:$O$24,2,0))))</f>
        <v>13050</v>
      </c>
      <c r="S574" s="1">
        <f t="shared" si="69"/>
        <v>16380</v>
      </c>
      <c r="T574" s="28">
        <f>VLOOKUP(--F574,经验表!$A$4:$B$53,2,0)*VLOOKUP(--E574,经验表!$W$8:$X$17,2,0)</f>
        <v>16380</v>
      </c>
      <c r="U574" s="1">
        <f t="shared" si="70"/>
        <v>101940</v>
      </c>
      <c r="V574" s="1">
        <f t="shared" si="71"/>
        <v>101940</v>
      </c>
    </row>
    <row r="575" spans="1:22" x14ac:dyDescent="0.35">
      <c r="A575" s="1">
        <v>91900032</v>
      </c>
      <c r="B575" s="3" t="s">
        <v>12</v>
      </c>
      <c r="C575" s="29">
        <f t="shared" si="67"/>
        <v>1</v>
      </c>
      <c r="D575" s="29" t="str">
        <f t="shared" si="64"/>
        <v>2</v>
      </c>
      <c r="E575" s="42" t="str">
        <f t="shared" si="65"/>
        <v>2</v>
      </c>
      <c r="F575" s="1">
        <v>19</v>
      </c>
      <c r="G575" s="28" t="str">
        <f t="shared" si="66"/>
        <v>219</v>
      </c>
      <c r="H575" s="1">
        <v>1</v>
      </c>
      <c r="I575" s="1">
        <v>675</v>
      </c>
      <c r="L575" s="1">
        <v>18678</v>
      </c>
      <c r="M575" s="1">
        <v>120340</v>
      </c>
      <c r="N575" s="2">
        <f>INT(VLOOKUP(--D575,'属性表（单）'!$H$7:$I$11,2,0)*VLOOKUP(F575,'属性表（单）'!$B$4:$D$53,3,0))</f>
        <v>6900</v>
      </c>
      <c r="O575" s="34">
        <f t="shared" si="68"/>
        <v>13800</v>
      </c>
      <c r="P575" s="1">
        <f>IF(H575=26,VLOOKUP(G575,'属性表（单核）'!$H$2:$I$251,2,0),IF(H575=59,VLOOKUP(G575,'属性表（单核）'!$C$2:$D$251,2,0),INT(N575/VLOOKUP(H575,'属性表（单）'!$N$4:$O$24,2,0))))</f>
        <v>13800</v>
      </c>
      <c r="S575" s="1">
        <f t="shared" si="69"/>
        <v>18420</v>
      </c>
      <c r="T575" s="28">
        <f>VLOOKUP(--F575,经验表!$A$4:$B$53,2,0)*VLOOKUP(--E575,经验表!$W$8:$X$17,2,0)</f>
        <v>18420</v>
      </c>
      <c r="U575" s="1">
        <f t="shared" si="70"/>
        <v>118320</v>
      </c>
      <c r="V575" s="1">
        <f t="shared" si="71"/>
        <v>118320</v>
      </c>
    </row>
    <row r="576" spans="1:22" x14ac:dyDescent="0.35">
      <c r="A576" s="1">
        <v>92000032</v>
      </c>
      <c r="B576" s="3" t="s">
        <v>12</v>
      </c>
      <c r="C576" s="29">
        <f t="shared" si="67"/>
        <v>1</v>
      </c>
      <c r="D576" s="29" t="str">
        <f t="shared" si="64"/>
        <v>2</v>
      </c>
      <c r="E576" s="42" t="str">
        <f t="shared" si="65"/>
        <v>2</v>
      </c>
      <c r="F576" s="1">
        <v>20</v>
      </c>
      <c r="G576" s="28" t="str">
        <f t="shared" si="66"/>
        <v>220</v>
      </c>
      <c r="H576" s="1">
        <v>1</v>
      </c>
      <c r="I576" s="1">
        <v>703</v>
      </c>
      <c r="L576" s="1">
        <v>21019</v>
      </c>
      <c r="M576" s="1">
        <v>139018</v>
      </c>
      <c r="N576" s="2">
        <f>INT(VLOOKUP(--D576,'属性表（单）'!$H$7:$I$11,2,0)*VLOOKUP(F576,'属性表（单）'!$B$4:$D$53,3,0))</f>
        <v>7275</v>
      </c>
      <c r="O576" s="34">
        <f t="shared" si="68"/>
        <v>14550</v>
      </c>
      <c r="P576" s="1">
        <f>IF(H576=26,VLOOKUP(G576,'属性表（单核）'!$H$2:$I$251,2,0),IF(H576=59,VLOOKUP(G576,'属性表（单核）'!$C$2:$D$251,2,0),INT(N576/VLOOKUP(H576,'属性表（单）'!$N$4:$O$24,2,0))))</f>
        <v>14550</v>
      </c>
      <c r="S576" s="1">
        <f t="shared" si="69"/>
        <v>20460</v>
      </c>
      <c r="T576" s="28">
        <f>VLOOKUP(--F576,经验表!$A$4:$B$53,2,0)*VLOOKUP(--E576,经验表!$W$8:$X$17,2,0)</f>
        <v>20460</v>
      </c>
      <c r="U576" s="1">
        <f t="shared" si="70"/>
        <v>136740</v>
      </c>
      <c r="V576" s="1">
        <f t="shared" si="71"/>
        <v>136740</v>
      </c>
    </row>
    <row r="577" spans="1:22" x14ac:dyDescent="0.35">
      <c r="A577" s="1">
        <v>92100032</v>
      </c>
      <c r="B577" s="3" t="s">
        <v>12</v>
      </c>
      <c r="C577" s="29">
        <f t="shared" si="67"/>
        <v>1</v>
      </c>
      <c r="D577" s="29" t="str">
        <f t="shared" si="64"/>
        <v>2</v>
      </c>
      <c r="E577" s="42" t="str">
        <f t="shared" si="65"/>
        <v>2</v>
      </c>
      <c r="F577" s="1">
        <v>21</v>
      </c>
      <c r="G577" s="28" t="str">
        <f t="shared" si="66"/>
        <v>221</v>
      </c>
      <c r="H577" s="1">
        <v>1</v>
      </c>
      <c r="I577" s="1">
        <v>732</v>
      </c>
      <c r="L577" s="1">
        <v>23619</v>
      </c>
      <c r="M577" s="1">
        <v>160037</v>
      </c>
      <c r="N577" s="2">
        <f>INT(VLOOKUP(--D577,'属性表（单）'!$H$7:$I$11,2,0)*VLOOKUP(F577,'属性表（单）'!$B$4:$D$53,3,0))</f>
        <v>7650</v>
      </c>
      <c r="O577" s="34">
        <f t="shared" si="68"/>
        <v>15300</v>
      </c>
      <c r="P577" s="1">
        <f>IF(H577=26,VLOOKUP(G577,'属性表（单核）'!$H$2:$I$251,2,0),IF(H577=59,VLOOKUP(G577,'属性表（单核）'!$C$2:$D$251,2,0),INT(N577/VLOOKUP(H577,'属性表（单）'!$N$4:$O$24,2,0))))</f>
        <v>15300</v>
      </c>
      <c r="S577" s="1">
        <f t="shared" si="69"/>
        <v>22500</v>
      </c>
      <c r="T577" s="28">
        <f>VLOOKUP(--F577,经验表!$A$4:$B$53,2,0)*VLOOKUP(--E577,经验表!$W$8:$X$17,2,0)</f>
        <v>22500</v>
      </c>
      <c r="U577" s="1">
        <f t="shared" si="70"/>
        <v>157200</v>
      </c>
      <c r="V577" s="1">
        <f t="shared" si="71"/>
        <v>157200</v>
      </c>
    </row>
    <row r="578" spans="1:22" x14ac:dyDescent="0.35">
      <c r="A578" s="1">
        <v>92200032</v>
      </c>
      <c r="B578" s="3" t="s">
        <v>12</v>
      </c>
      <c r="C578" s="29">
        <f t="shared" si="67"/>
        <v>1</v>
      </c>
      <c r="D578" s="29" t="str">
        <f t="shared" si="64"/>
        <v>2</v>
      </c>
      <c r="E578" s="42" t="str">
        <f t="shared" si="65"/>
        <v>2</v>
      </c>
      <c r="F578" s="1">
        <v>22</v>
      </c>
      <c r="G578" s="28" t="str">
        <f t="shared" si="66"/>
        <v>222</v>
      </c>
      <c r="H578" s="1">
        <v>1</v>
      </c>
      <c r="I578" s="1">
        <v>761</v>
      </c>
      <c r="L578" s="1">
        <v>26507</v>
      </c>
      <c r="M578" s="1">
        <v>183656</v>
      </c>
      <c r="N578" s="2">
        <f>INT(VLOOKUP(--D578,'属性表（单）'!$H$7:$I$11,2,0)*VLOOKUP(F578,'属性表（单）'!$B$4:$D$53,3,0))</f>
        <v>8100</v>
      </c>
      <c r="O578" s="34">
        <f t="shared" si="68"/>
        <v>16200</v>
      </c>
      <c r="P578" s="1">
        <f>IF(H578=26,VLOOKUP(G578,'属性表（单核）'!$H$2:$I$251,2,0),IF(H578=59,VLOOKUP(G578,'属性表（单核）'!$C$2:$D$251,2,0),INT(N578/VLOOKUP(H578,'属性表（单）'!$N$4:$O$24,2,0))))</f>
        <v>16200</v>
      </c>
      <c r="S578" s="1">
        <f t="shared" si="69"/>
        <v>25260</v>
      </c>
      <c r="T578" s="28">
        <f>VLOOKUP(--F578,经验表!$A$4:$B$53,2,0)*VLOOKUP(--E578,经验表!$W$8:$X$17,2,0)</f>
        <v>25260</v>
      </c>
      <c r="U578" s="1">
        <f t="shared" si="70"/>
        <v>179700</v>
      </c>
      <c r="V578" s="1">
        <f t="shared" si="71"/>
        <v>179700</v>
      </c>
    </row>
    <row r="579" spans="1:22" x14ac:dyDescent="0.35">
      <c r="A579" s="1">
        <v>92300032</v>
      </c>
      <c r="B579" s="3" t="s">
        <v>12</v>
      </c>
      <c r="C579" s="29">
        <f t="shared" si="67"/>
        <v>1</v>
      </c>
      <c r="D579" s="29" t="str">
        <f t="shared" ref="D579:D642" si="72">RIGHT(A579,1)</f>
        <v>2</v>
      </c>
      <c r="E579" s="42" t="str">
        <f t="shared" ref="E579:E642" si="73">IF(C579=1,RIGHT(A579,1),C579&amp;RIGHT(A579,1))</f>
        <v>2</v>
      </c>
      <c r="F579" s="1">
        <v>23</v>
      </c>
      <c r="G579" s="28" t="str">
        <f t="shared" ref="G579:G642" si="74">D579&amp;F579</f>
        <v>223</v>
      </c>
      <c r="H579" s="1">
        <v>1</v>
      </c>
      <c r="I579" s="1">
        <v>791</v>
      </c>
      <c r="L579" s="1">
        <v>29712</v>
      </c>
      <c r="M579" s="1">
        <v>210163</v>
      </c>
      <c r="N579" s="2">
        <f>INT(VLOOKUP(--D579,'属性表（单）'!$H$7:$I$11,2,0)*VLOOKUP(F579,'属性表（单）'!$B$4:$D$53,3,0))</f>
        <v>8550</v>
      </c>
      <c r="O579" s="34">
        <f t="shared" si="68"/>
        <v>17100</v>
      </c>
      <c r="P579" s="1">
        <f>IF(H579=26,VLOOKUP(G579,'属性表（单核）'!$H$2:$I$251,2,0),IF(H579=59,VLOOKUP(G579,'属性表（单核）'!$C$2:$D$251,2,0),INT(N579/VLOOKUP(H579,'属性表（单）'!$N$4:$O$24,2,0))))</f>
        <v>17100</v>
      </c>
      <c r="S579" s="1">
        <f t="shared" si="69"/>
        <v>28020</v>
      </c>
      <c r="T579" s="28">
        <f>VLOOKUP(--F579,经验表!$A$4:$B$53,2,0)*VLOOKUP(--E579,经验表!$W$8:$X$17,2,0)</f>
        <v>28020</v>
      </c>
      <c r="U579" s="1">
        <f t="shared" si="70"/>
        <v>204960</v>
      </c>
      <c r="V579" s="1">
        <f t="shared" si="71"/>
        <v>204960</v>
      </c>
    </row>
    <row r="580" spans="1:22" x14ac:dyDescent="0.35">
      <c r="A580" s="1">
        <v>92400032</v>
      </c>
      <c r="B580" s="3" t="s">
        <v>12</v>
      </c>
      <c r="C580" s="29">
        <f t="shared" ref="C580:C643" si="75">C579</f>
        <v>1</v>
      </c>
      <c r="D580" s="29" t="str">
        <f t="shared" si="72"/>
        <v>2</v>
      </c>
      <c r="E580" s="42" t="str">
        <f t="shared" si="73"/>
        <v>2</v>
      </c>
      <c r="F580" s="1">
        <v>24</v>
      </c>
      <c r="G580" s="28" t="str">
        <f t="shared" si="74"/>
        <v>224</v>
      </c>
      <c r="H580" s="1">
        <v>1</v>
      </c>
      <c r="I580" s="1">
        <v>822</v>
      </c>
      <c r="L580" s="1">
        <v>33270</v>
      </c>
      <c r="M580" s="1">
        <v>239875</v>
      </c>
      <c r="N580" s="2">
        <f>INT(VLOOKUP(--D580,'属性表（单）'!$H$7:$I$11,2,0)*VLOOKUP(F580,'属性表（单）'!$B$4:$D$53,3,0))</f>
        <v>9000</v>
      </c>
      <c r="O580" s="34">
        <f t="shared" si="68"/>
        <v>18000</v>
      </c>
      <c r="P580" s="1">
        <f>IF(H580=26,VLOOKUP(G580,'属性表（单核）'!$H$2:$I$251,2,0),IF(H580=59,VLOOKUP(G580,'属性表（单核）'!$C$2:$D$251,2,0),INT(N580/VLOOKUP(H580,'属性表（单）'!$N$4:$O$24,2,0))))</f>
        <v>18000</v>
      </c>
      <c r="S580" s="1">
        <f t="shared" si="69"/>
        <v>30780</v>
      </c>
      <c r="T580" s="28">
        <f>VLOOKUP(--F580,经验表!$A$4:$B$53,2,0)*VLOOKUP(--E580,经验表!$W$8:$X$17,2,0)</f>
        <v>30780</v>
      </c>
      <c r="U580" s="1">
        <f t="shared" si="70"/>
        <v>232980</v>
      </c>
      <c r="V580" s="1">
        <f t="shared" si="71"/>
        <v>232980</v>
      </c>
    </row>
    <row r="581" spans="1:22" x14ac:dyDescent="0.35">
      <c r="A581" s="1">
        <v>92500032</v>
      </c>
      <c r="B581" s="3" t="s">
        <v>12</v>
      </c>
      <c r="C581" s="29">
        <f t="shared" si="75"/>
        <v>1</v>
      </c>
      <c r="D581" s="29" t="str">
        <f t="shared" si="72"/>
        <v>2</v>
      </c>
      <c r="E581" s="42" t="str">
        <f t="shared" si="73"/>
        <v>2</v>
      </c>
      <c r="F581" s="1">
        <v>25</v>
      </c>
      <c r="G581" s="28" t="str">
        <f t="shared" si="74"/>
        <v>225</v>
      </c>
      <c r="H581" s="1">
        <v>1</v>
      </c>
      <c r="I581" s="1">
        <v>853</v>
      </c>
      <c r="L581" s="1">
        <v>37218</v>
      </c>
      <c r="M581" s="1">
        <v>273145</v>
      </c>
      <c r="N581" s="2">
        <f>INT(VLOOKUP(--D581,'属性表（单）'!$H$7:$I$11,2,0)*VLOOKUP(F581,'属性表（单）'!$B$4:$D$53,3,0))</f>
        <v>9450</v>
      </c>
      <c r="O581" s="34">
        <f t="shared" si="68"/>
        <v>18900</v>
      </c>
      <c r="P581" s="1">
        <f>IF(H581=26,VLOOKUP(G581,'属性表（单核）'!$H$2:$I$251,2,0),IF(H581=59,VLOOKUP(G581,'属性表（单核）'!$C$2:$D$251,2,0),INT(N581/VLOOKUP(H581,'属性表（单）'!$N$4:$O$24,2,0))))</f>
        <v>18900</v>
      </c>
      <c r="S581" s="1">
        <f t="shared" si="69"/>
        <v>33540</v>
      </c>
      <c r="T581" s="28">
        <f>VLOOKUP(--F581,经验表!$A$4:$B$53,2,0)*VLOOKUP(--E581,经验表!$W$8:$X$17,2,0)</f>
        <v>33540</v>
      </c>
      <c r="U581" s="1">
        <f t="shared" si="70"/>
        <v>263760</v>
      </c>
      <c r="V581" s="1">
        <f t="shared" si="71"/>
        <v>263760</v>
      </c>
    </row>
    <row r="582" spans="1:22" x14ac:dyDescent="0.35">
      <c r="A582" s="1">
        <v>92600032</v>
      </c>
      <c r="B582" s="3" t="s">
        <v>12</v>
      </c>
      <c r="C582" s="29">
        <f t="shared" si="75"/>
        <v>1</v>
      </c>
      <c r="D582" s="29" t="str">
        <f t="shared" si="72"/>
        <v>2</v>
      </c>
      <c r="E582" s="42" t="str">
        <f t="shared" si="73"/>
        <v>2</v>
      </c>
      <c r="F582" s="1">
        <v>26</v>
      </c>
      <c r="G582" s="28" t="str">
        <f t="shared" si="74"/>
        <v>226</v>
      </c>
      <c r="H582" s="1">
        <v>1</v>
      </c>
      <c r="I582" s="1">
        <v>886</v>
      </c>
      <c r="L582" s="1">
        <v>41598</v>
      </c>
      <c r="M582" s="1">
        <v>310363</v>
      </c>
      <c r="N582" s="2">
        <f>INT(VLOOKUP(--D582,'属性表（单）'!$H$7:$I$11,2,0)*VLOOKUP(F582,'属性表（单）'!$B$4:$D$53,3,0))</f>
        <v>9900</v>
      </c>
      <c r="O582" s="34">
        <f t="shared" si="68"/>
        <v>19800</v>
      </c>
      <c r="P582" s="1">
        <f>IF(H582=26,VLOOKUP(G582,'属性表（单核）'!$H$2:$I$251,2,0),IF(H582=59,VLOOKUP(G582,'属性表（单核）'!$C$2:$D$251,2,0),INT(N582/VLOOKUP(H582,'属性表（单）'!$N$4:$O$24,2,0))))</f>
        <v>19800</v>
      </c>
      <c r="S582" s="1">
        <f t="shared" si="69"/>
        <v>37140</v>
      </c>
      <c r="T582" s="28">
        <f>VLOOKUP(--F582,经验表!$A$4:$B$53,2,0)*VLOOKUP(--E582,经验表!$W$8:$X$17,2,0)</f>
        <v>37140</v>
      </c>
      <c r="U582" s="1">
        <f t="shared" si="70"/>
        <v>297300</v>
      </c>
      <c r="V582" s="1">
        <f t="shared" si="71"/>
        <v>297300</v>
      </c>
    </row>
    <row r="583" spans="1:22" x14ac:dyDescent="0.35">
      <c r="A583" s="1">
        <v>92700032</v>
      </c>
      <c r="B583" s="3" t="s">
        <v>12</v>
      </c>
      <c r="C583" s="29">
        <f t="shared" si="75"/>
        <v>1</v>
      </c>
      <c r="D583" s="29" t="str">
        <f t="shared" si="72"/>
        <v>2</v>
      </c>
      <c r="E583" s="42" t="str">
        <f t="shared" si="73"/>
        <v>2</v>
      </c>
      <c r="F583" s="1">
        <v>27</v>
      </c>
      <c r="G583" s="28" t="str">
        <f t="shared" si="74"/>
        <v>227</v>
      </c>
      <c r="H583" s="1">
        <v>1</v>
      </c>
      <c r="I583" s="1">
        <v>919</v>
      </c>
      <c r="L583" s="1">
        <v>46457</v>
      </c>
      <c r="M583" s="1">
        <v>351961</v>
      </c>
      <c r="N583" s="2">
        <f>INT(VLOOKUP(--D583,'属性表（单）'!$H$7:$I$11,2,0)*VLOOKUP(F583,'属性表（单）'!$B$4:$D$53,3,0))</f>
        <v>10425</v>
      </c>
      <c r="O583" s="34">
        <f t="shared" ref="O583:O646" si="76">INT(IF(C583=1,P583,P583*$X$14))</f>
        <v>20850</v>
      </c>
      <c r="P583" s="1">
        <f>IF(H583=26,VLOOKUP(G583,'属性表（单核）'!$H$2:$I$251,2,0),IF(H583=59,VLOOKUP(G583,'属性表（单核）'!$C$2:$D$251,2,0),INT(N583/VLOOKUP(H583,'属性表（单）'!$N$4:$O$24,2,0))))</f>
        <v>20850</v>
      </c>
      <c r="S583" s="1">
        <f t="shared" si="69"/>
        <v>40740</v>
      </c>
      <c r="T583" s="28">
        <f>VLOOKUP(--F583,经验表!$A$4:$B$53,2,0)*VLOOKUP(--E583,经验表!$W$8:$X$17,2,0)</f>
        <v>40740</v>
      </c>
      <c r="U583" s="1">
        <f t="shared" si="70"/>
        <v>334440</v>
      </c>
      <c r="V583" s="1">
        <f t="shared" si="71"/>
        <v>334440</v>
      </c>
    </row>
    <row r="584" spans="1:22" x14ac:dyDescent="0.35">
      <c r="A584" s="1">
        <v>92800032</v>
      </c>
      <c r="B584" s="3" t="s">
        <v>12</v>
      </c>
      <c r="C584" s="29">
        <f t="shared" si="75"/>
        <v>1</v>
      </c>
      <c r="D584" s="29" t="str">
        <f t="shared" si="72"/>
        <v>2</v>
      </c>
      <c r="E584" s="42" t="str">
        <f t="shared" si="73"/>
        <v>2</v>
      </c>
      <c r="F584" s="1">
        <v>28</v>
      </c>
      <c r="G584" s="28" t="str">
        <f t="shared" si="74"/>
        <v>228</v>
      </c>
      <c r="H584" s="1">
        <v>1</v>
      </c>
      <c r="I584" s="1">
        <v>953</v>
      </c>
      <c r="L584" s="1">
        <v>51845</v>
      </c>
      <c r="M584" s="1">
        <v>398418</v>
      </c>
      <c r="N584" s="2">
        <f>INT(VLOOKUP(--D584,'属性表（单）'!$H$7:$I$11,2,0)*VLOOKUP(F584,'属性表（单）'!$B$4:$D$53,3,0))</f>
        <v>10950</v>
      </c>
      <c r="O584" s="34">
        <f t="shared" si="76"/>
        <v>21900</v>
      </c>
      <c r="P584" s="1">
        <f>IF(H584=26,VLOOKUP(G584,'属性表（单核）'!$H$2:$I$251,2,0),IF(H584=59,VLOOKUP(G584,'属性表（单核）'!$C$2:$D$251,2,0),INT(N584/VLOOKUP(H584,'属性表（单）'!$N$4:$O$24,2,0))))</f>
        <v>21900</v>
      </c>
      <c r="S584" s="1">
        <f t="shared" ref="S584:S647" si="77">INT(T584)</f>
        <v>44340</v>
      </c>
      <c r="T584" s="28">
        <f>VLOOKUP(--F584,经验表!$A$4:$B$53,2,0)*VLOOKUP(--E584,经验表!$W$8:$X$17,2,0)</f>
        <v>44340</v>
      </c>
      <c r="U584" s="1">
        <f t="shared" ref="U584:U647" si="78">INT(IF(C584=1,IF(F584=1,VLOOKUP(--D584,$X$8:$Y$12,2,0),V584),IF(F584=1,VLOOKUP(--D584,$X$17:$Y$21,2,0),V584)))</f>
        <v>375180</v>
      </c>
      <c r="V584" s="1">
        <f t="shared" si="71"/>
        <v>375180</v>
      </c>
    </row>
    <row r="585" spans="1:22" x14ac:dyDescent="0.35">
      <c r="A585" s="1">
        <v>92900032</v>
      </c>
      <c r="B585" s="3" t="s">
        <v>12</v>
      </c>
      <c r="C585" s="29">
        <f t="shared" si="75"/>
        <v>1</v>
      </c>
      <c r="D585" s="29" t="str">
        <f t="shared" si="72"/>
        <v>2</v>
      </c>
      <c r="E585" s="42" t="str">
        <f t="shared" si="73"/>
        <v>2</v>
      </c>
      <c r="F585" s="1">
        <v>29</v>
      </c>
      <c r="G585" s="28" t="str">
        <f t="shared" si="74"/>
        <v>229</v>
      </c>
      <c r="H585" s="1">
        <v>1</v>
      </c>
      <c r="I585" s="1">
        <v>987</v>
      </c>
      <c r="L585" s="1">
        <v>57821</v>
      </c>
      <c r="M585" s="1">
        <v>450263</v>
      </c>
      <c r="N585" s="2">
        <f>INT(VLOOKUP(--D585,'属性表（单）'!$H$7:$I$11,2,0)*VLOOKUP(F585,'属性表（单）'!$B$4:$D$53,3,0))</f>
        <v>11475</v>
      </c>
      <c r="O585" s="34">
        <f t="shared" si="76"/>
        <v>22950</v>
      </c>
      <c r="P585" s="1">
        <f>IF(H585=26,VLOOKUP(G585,'属性表（单核）'!$H$2:$I$251,2,0),IF(H585=59,VLOOKUP(G585,'属性表（单核）'!$C$2:$D$251,2,0),INT(N585/VLOOKUP(H585,'属性表（单）'!$N$4:$O$24,2,0))))</f>
        <v>22950</v>
      </c>
      <c r="S585" s="1">
        <f t="shared" si="77"/>
        <v>47940</v>
      </c>
      <c r="T585" s="28">
        <f>VLOOKUP(--F585,经验表!$A$4:$B$53,2,0)*VLOOKUP(--E585,经验表!$W$8:$X$17,2,0)</f>
        <v>47940</v>
      </c>
      <c r="U585" s="1">
        <f t="shared" si="78"/>
        <v>419520</v>
      </c>
      <c r="V585" s="1">
        <f t="shared" ref="V585:V648" si="79">S584+U584</f>
        <v>419520</v>
      </c>
    </row>
    <row r="586" spans="1:22" x14ac:dyDescent="0.35">
      <c r="A586" s="1">
        <v>93000032</v>
      </c>
      <c r="B586" s="3" t="s">
        <v>12</v>
      </c>
      <c r="C586" s="29">
        <f t="shared" si="75"/>
        <v>1</v>
      </c>
      <c r="D586" s="29" t="str">
        <f t="shared" si="72"/>
        <v>2</v>
      </c>
      <c r="E586" s="42" t="str">
        <f t="shared" si="73"/>
        <v>2</v>
      </c>
      <c r="F586" s="1">
        <v>30</v>
      </c>
      <c r="G586" s="28" t="str">
        <f t="shared" si="74"/>
        <v>230</v>
      </c>
      <c r="H586" s="1">
        <v>1</v>
      </c>
      <c r="I586" s="1">
        <v>1023</v>
      </c>
      <c r="L586" s="1">
        <v>64447</v>
      </c>
      <c r="M586" s="1">
        <v>508084</v>
      </c>
      <c r="N586" s="2">
        <f>INT(VLOOKUP(--D586,'属性表（单）'!$H$7:$I$11,2,0)*VLOOKUP(F586,'属性表（单）'!$B$4:$D$53,3,0))</f>
        <v>12000</v>
      </c>
      <c r="O586" s="34">
        <f t="shared" si="76"/>
        <v>24000</v>
      </c>
      <c r="P586" s="1">
        <f>IF(H586=26,VLOOKUP(G586,'属性表（单核）'!$H$2:$I$251,2,0),IF(H586=59,VLOOKUP(G586,'属性表（单核）'!$C$2:$D$251,2,0),INT(N586/VLOOKUP(H586,'属性表（单）'!$N$4:$O$24,2,0))))</f>
        <v>24000</v>
      </c>
      <c r="S586" s="1">
        <f t="shared" si="77"/>
        <v>52500</v>
      </c>
      <c r="T586" s="28">
        <f>VLOOKUP(--F586,经验表!$A$4:$B$53,2,0)*VLOOKUP(--E586,经验表!$W$8:$X$17,2,0)</f>
        <v>52500</v>
      </c>
      <c r="U586" s="1">
        <f t="shared" si="78"/>
        <v>467460</v>
      </c>
      <c r="V586" s="1">
        <f t="shared" si="79"/>
        <v>467460</v>
      </c>
    </row>
    <row r="587" spans="1:22" x14ac:dyDescent="0.35">
      <c r="A587" s="1">
        <v>93100032</v>
      </c>
      <c r="B587" s="3" t="s">
        <v>12</v>
      </c>
      <c r="C587" s="29">
        <f t="shared" si="75"/>
        <v>1</v>
      </c>
      <c r="D587" s="29" t="str">
        <f t="shared" si="72"/>
        <v>2</v>
      </c>
      <c r="E587" s="42" t="str">
        <f t="shared" si="73"/>
        <v>2</v>
      </c>
      <c r="F587" s="1">
        <v>31</v>
      </c>
      <c r="G587" s="28" t="str">
        <f t="shared" si="74"/>
        <v>231</v>
      </c>
      <c r="H587" s="1">
        <v>1</v>
      </c>
      <c r="I587" s="1">
        <v>1060</v>
      </c>
      <c r="L587" s="1">
        <v>71792</v>
      </c>
      <c r="M587" s="1">
        <v>572531</v>
      </c>
      <c r="N587" s="2">
        <f>INT(VLOOKUP(--D587,'属性表（单）'!$H$7:$I$11,2,0)*VLOOKUP(F587,'属性表（单）'!$B$4:$D$53,3,0))</f>
        <v>12525</v>
      </c>
      <c r="O587" s="34">
        <f t="shared" si="76"/>
        <v>25050</v>
      </c>
      <c r="P587" s="1">
        <f>IF(H587=26,VLOOKUP(G587,'属性表（单核）'!$H$2:$I$251,2,0),IF(H587=59,VLOOKUP(G587,'属性表（单核）'!$C$2:$D$251,2,0),INT(N587/VLOOKUP(H587,'属性表（单）'!$N$4:$O$24,2,0))))</f>
        <v>25050</v>
      </c>
      <c r="S587" s="1">
        <f t="shared" si="77"/>
        <v>57060</v>
      </c>
      <c r="T587" s="28">
        <f>VLOOKUP(--F587,经验表!$A$4:$B$53,2,0)*VLOOKUP(--E587,经验表!$W$8:$X$17,2,0)</f>
        <v>57060</v>
      </c>
      <c r="U587" s="1">
        <f t="shared" si="78"/>
        <v>519960</v>
      </c>
      <c r="V587" s="1">
        <f t="shared" si="79"/>
        <v>519960</v>
      </c>
    </row>
    <row r="588" spans="1:22" x14ac:dyDescent="0.35">
      <c r="A588" s="1">
        <v>93200032</v>
      </c>
      <c r="B588" s="3" t="s">
        <v>12</v>
      </c>
      <c r="C588" s="29">
        <f t="shared" si="75"/>
        <v>1</v>
      </c>
      <c r="D588" s="29" t="str">
        <f t="shared" si="72"/>
        <v>2</v>
      </c>
      <c r="E588" s="42" t="str">
        <f t="shared" si="73"/>
        <v>2</v>
      </c>
      <c r="F588" s="1">
        <v>32</v>
      </c>
      <c r="G588" s="28" t="str">
        <f t="shared" si="74"/>
        <v>232</v>
      </c>
      <c r="H588" s="1">
        <v>1</v>
      </c>
      <c r="I588" s="1">
        <v>1097</v>
      </c>
      <c r="L588" s="1">
        <v>79935</v>
      </c>
      <c r="M588" s="1">
        <v>644323</v>
      </c>
      <c r="N588" s="2">
        <f>INT(VLOOKUP(--D588,'属性表（单）'!$H$7:$I$11,2,0)*VLOOKUP(F588,'属性表（单）'!$B$4:$D$53,3,0))</f>
        <v>13125</v>
      </c>
      <c r="O588" s="34">
        <f t="shared" si="76"/>
        <v>26250</v>
      </c>
      <c r="P588" s="1">
        <f>IF(H588=26,VLOOKUP(G588,'属性表（单核）'!$H$2:$I$251,2,0),IF(H588=59,VLOOKUP(G588,'属性表（单核）'!$C$2:$D$251,2,0),INT(N588/VLOOKUP(H588,'属性表（单）'!$N$4:$O$24,2,0))))</f>
        <v>26250</v>
      </c>
      <c r="S588" s="1">
        <f t="shared" si="77"/>
        <v>61620</v>
      </c>
      <c r="T588" s="28">
        <f>VLOOKUP(--F588,经验表!$A$4:$B$53,2,0)*VLOOKUP(--E588,经验表!$W$8:$X$17,2,0)</f>
        <v>61620</v>
      </c>
      <c r="U588" s="1">
        <f t="shared" si="78"/>
        <v>577020</v>
      </c>
      <c r="V588" s="1">
        <f t="shared" si="79"/>
        <v>577020</v>
      </c>
    </row>
    <row r="589" spans="1:22" x14ac:dyDescent="0.35">
      <c r="A589" s="1">
        <v>93300032</v>
      </c>
      <c r="B589" s="3" t="s">
        <v>12</v>
      </c>
      <c r="C589" s="29">
        <f t="shared" si="75"/>
        <v>1</v>
      </c>
      <c r="D589" s="29" t="str">
        <f t="shared" si="72"/>
        <v>2</v>
      </c>
      <c r="E589" s="42" t="str">
        <f t="shared" si="73"/>
        <v>2</v>
      </c>
      <c r="F589" s="1">
        <v>33</v>
      </c>
      <c r="G589" s="28" t="str">
        <f t="shared" si="74"/>
        <v>233</v>
      </c>
      <c r="H589" s="1">
        <v>1</v>
      </c>
      <c r="I589" s="1">
        <v>1136</v>
      </c>
      <c r="L589" s="1">
        <v>88961</v>
      </c>
      <c r="M589" s="1">
        <v>724258</v>
      </c>
      <c r="N589" s="2">
        <f>INT(VLOOKUP(--D589,'属性表（单）'!$H$7:$I$11,2,0)*VLOOKUP(F589,'属性表（单）'!$B$4:$D$53,3,0))</f>
        <v>13725</v>
      </c>
      <c r="O589" s="34">
        <f t="shared" si="76"/>
        <v>27450</v>
      </c>
      <c r="P589" s="1">
        <f>IF(H589=26,VLOOKUP(G589,'属性表（单核）'!$H$2:$I$251,2,0),IF(H589=59,VLOOKUP(G589,'属性表（单核）'!$C$2:$D$251,2,0),INT(N589/VLOOKUP(H589,'属性表（单）'!$N$4:$O$24,2,0))))</f>
        <v>27450</v>
      </c>
      <c r="S589" s="1">
        <f t="shared" si="77"/>
        <v>66180</v>
      </c>
      <c r="T589" s="28">
        <f>VLOOKUP(--F589,经验表!$A$4:$B$53,2,0)*VLOOKUP(--E589,经验表!$W$8:$X$17,2,0)</f>
        <v>66180</v>
      </c>
      <c r="U589" s="1">
        <f t="shared" si="78"/>
        <v>638640</v>
      </c>
      <c r="V589" s="1">
        <f t="shared" si="79"/>
        <v>638640</v>
      </c>
    </row>
    <row r="590" spans="1:22" x14ac:dyDescent="0.35">
      <c r="A590" s="1">
        <v>93400032</v>
      </c>
      <c r="B590" s="3" t="s">
        <v>12</v>
      </c>
      <c r="C590" s="29">
        <f t="shared" si="75"/>
        <v>1</v>
      </c>
      <c r="D590" s="29" t="str">
        <f t="shared" si="72"/>
        <v>2</v>
      </c>
      <c r="E590" s="42" t="str">
        <f t="shared" si="73"/>
        <v>2</v>
      </c>
      <c r="F590" s="1">
        <v>34</v>
      </c>
      <c r="G590" s="28" t="str">
        <f t="shared" si="74"/>
        <v>234</v>
      </c>
      <c r="H590" s="1">
        <v>1</v>
      </c>
      <c r="I590" s="1">
        <v>1175</v>
      </c>
      <c r="L590" s="1">
        <v>98964</v>
      </c>
      <c r="M590" s="1">
        <v>813219</v>
      </c>
      <c r="N590" s="2">
        <f>INT(VLOOKUP(--D590,'属性表（单）'!$H$7:$I$11,2,0)*VLOOKUP(F590,'属性表（单）'!$B$4:$D$53,3,0))</f>
        <v>14325</v>
      </c>
      <c r="O590" s="34">
        <f t="shared" si="76"/>
        <v>28650</v>
      </c>
      <c r="P590" s="1">
        <f>IF(H590=26,VLOOKUP(G590,'属性表（单核）'!$H$2:$I$251,2,0),IF(H590=59,VLOOKUP(G590,'属性表（单核）'!$C$2:$D$251,2,0),INT(N590/VLOOKUP(H590,'属性表（单）'!$N$4:$O$24,2,0))))</f>
        <v>28650</v>
      </c>
      <c r="S590" s="1">
        <f t="shared" si="77"/>
        <v>71820</v>
      </c>
      <c r="T590" s="28">
        <f>VLOOKUP(--F590,经验表!$A$4:$B$53,2,0)*VLOOKUP(--E590,经验表!$W$8:$X$17,2,0)</f>
        <v>71820</v>
      </c>
      <c r="U590" s="1">
        <f t="shared" si="78"/>
        <v>704820</v>
      </c>
      <c r="V590" s="1">
        <f t="shared" si="79"/>
        <v>704820</v>
      </c>
    </row>
    <row r="591" spans="1:22" x14ac:dyDescent="0.35">
      <c r="A591" s="1">
        <v>93500032</v>
      </c>
      <c r="B591" s="3" t="s">
        <v>12</v>
      </c>
      <c r="C591" s="29">
        <f t="shared" si="75"/>
        <v>1</v>
      </c>
      <c r="D591" s="29" t="str">
        <f t="shared" si="72"/>
        <v>2</v>
      </c>
      <c r="E591" s="42" t="str">
        <f t="shared" si="73"/>
        <v>2</v>
      </c>
      <c r="F591" s="1">
        <v>35</v>
      </c>
      <c r="G591" s="28" t="str">
        <f t="shared" si="74"/>
        <v>235</v>
      </c>
      <c r="H591" s="1">
        <v>1</v>
      </c>
      <c r="I591" s="1">
        <v>1215</v>
      </c>
      <c r="L591" s="1">
        <v>110050</v>
      </c>
      <c r="M591" s="1">
        <v>912183</v>
      </c>
      <c r="N591" s="2">
        <f>INT(VLOOKUP(--D591,'属性表（单）'!$H$7:$I$11,2,0)*VLOOKUP(F591,'属性表（单）'!$B$4:$D$53,3,0))</f>
        <v>14925</v>
      </c>
      <c r="O591" s="34">
        <f t="shared" si="76"/>
        <v>29850</v>
      </c>
      <c r="P591" s="1">
        <f>IF(H591=26,VLOOKUP(G591,'属性表（单核）'!$H$2:$I$251,2,0),IF(H591=59,VLOOKUP(G591,'属性表（单核）'!$C$2:$D$251,2,0),INT(N591/VLOOKUP(H591,'属性表（单）'!$N$4:$O$24,2,0))))</f>
        <v>29850</v>
      </c>
      <c r="S591" s="1">
        <f t="shared" si="77"/>
        <v>77460</v>
      </c>
      <c r="T591" s="28">
        <f>VLOOKUP(--F591,经验表!$A$4:$B$53,2,0)*VLOOKUP(--E591,经验表!$W$8:$X$17,2,0)</f>
        <v>77460</v>
      </c>
      <c r="U591" s="1">
        <f t="shared" si="78"/>
        <v>776640</v>
      </c>
      <c r="V591" s="1">
        <f t="shared" si="79"/>
        <v>776640</v>
      </c>
    </row>
    <row r="592" spans="1:22" x14ac:dyDescent="0.35">
      <c r="A592" s="1">
        <v>93600032</v>
      </c>
      <c r="B592" s="3" t="s">
        <v>12</v>
      </c>
      <c r="C592" s="29">
        <f t="shared" si="75"/>
        <v>1</v>
      </c>
      <c r="D592" s="29" t="str">
        <f t="shared" si="72"/>
        <v>2</v>
      </c>
      <c r="E592" s="42" t="str">
        <f t="shared" si="73"/>
        <v>2</v>
      </c>
      <c r="F592" s="1">
        <v>36</v>
      </c>
      <c r="G592" s="28" t="str">
        <f t="shared" si="74"/>
        <v>236</v>
      </c>
      <c r="H592" s="1">
        <v>1</v>
      </c>
      <c r="I592" s="1">
        <v>1257</v>
      </c>
      <c r="L592" s="1">
        <v>122334</v>
      </c>
      <c r="M592" s="1">
        <v>1022233</v>
      </c>
      <c r="N592" s="2">
        <f>INT(VLOOKUP(--D592,'属性表（单）'!$H$7:$I$11,2,0)*VLOOKUP(F592,'属性表（单）'!$B$4:$D$53,3,0))</f>
        <v>15525</v>
      </c>
      <c r="O592" s="34">
        <f t="shared" si="76"/>
        <v>31050</v>
      </c>
      <c r="P592" s="1">
        <f>IF(H592=26,VLOOKUP(G592,'属性表（单核）'!$H$2:$I$251,2,0),IF(H592=59,VLOOKUP(G592,'属性表（单核）'!$C$2:$D$251,2,0),INT(N592/VLOOKUP(H592,'属性表（单）'!$N$4:$O$24,2,0))))</f>
        <v>31050</v>
      </c>
      <c r="S592" s="1">
        <f t="shared" si="77"/>
        <v>83100</v>
      </c>
      <c r="T592" s="28">
        <f>VLOOKUP(--F592,经验表!$A$4:$B$53,2,0)*VLOOKUP(--E592,经验表!$W$8:$X$17,2,0)</f>
        <v>83100</v>
      </c>
      <c r="U592" s="1">
        <f t="shared" si="78"/>
        <v>854100</v>
      </c>
      <c r="V592" s="1">
        <f t="shared" si="79"/>
        <v>854100</v>
      </c>
    </row>
    <row r="593" spans="1:22" x14ac:dyDescent="0.35">
      <c r="A593" s="1">
        <v>93700032</v>
      </c>
      <c r="B593" s="3" t="s">
        <v>12</v>
      </c>
      <c r="C593" s="29">
        <f t="shared" si="75"/>
        <v>1</v>
      </c>
      <c r="D593" s="29" t="str">
        <f t="shared" si="72"/>
        <v>2</v>
      </c>
      <c r="E593" s="42" t="str">
        <f t="shared" si="73"/>
        <v>2</v>
      </c>
      <c r="F593" s="1">
        <v>37</v>
      </c>
      <c r="G593" s="28" t="str">
        <f t="shared" si="74"/>
        <v>237</v>
      </c>
      <c r="H593" s="1">
        <v>1</v>
      </c>
      <c r="I593" s="1">
        <v>1299</v>
      </c>
      <c r="L593" s="1">
        <v>135946</v>
      </c>
      <c r="M593" s="1">
        <v>1144567</v>
      </c>
      <c r="N593" s="2">
        <f>INT(VLOOKUP(--D593,'属性表（单）'!$H$7:$I$11,2,0)*VLOOKUP(F593,'属性表（单）'!$B$4:$D$53,3,0))</f>
        <v>16200</v>
      </c>
      <c r="O593" s="34">
        <f t="shared" si="76"/>
        <v>32400</v>
      </c>
      <c r="P593" s="1">
        <f>IF(H593=26,VLOOKUP(G593,'属性表（单核）'!$H$2:$I$251,2,0),IF(H593=59,VLOOKUP(G593,'属性表（单核）'!$C$2:$D$251,2,0),INT(N593/VLOOKUP(H593,'属性表（单）'!$N$4:$O$24,2,0))))</f>
        <v>32400</v>
      </c>
      <c r="S593" s="1">
        <f t="shared" si="77"/>
        <v>88740</v>
      </c>
      <c r="T593" s="28">
        <f>VLOOKUP(--F593,经验表!$A$4:$B$53,2,0)*VLOOKUP(--E593,经验表!$W$8:$X$17,2,0)</f>
        <v>88740</v>
      </c>
      <c r="U593" s="1">
        <f t="shared" si="78"/>
        <v>937200</v>
      </c>
      <c r="V593" s="1">
        <f t="shared" si="79"/>
        <v>937200</v>
      </c>
    </row>
    <row r="594" spans="1:22" x14ac:dyDescent="0.35">
      <c r="A594" s="1">
        <v>93800032</v>
      </c>
      <c r="B594" s="3" t="s">
        <v>12</v>
      </c>
      <c r="C594" s="29">
        <f t="shared" si="75"/>
        <v>1</v>
      </c>
      <c r="D594" s="29" t="str">
        <f t="shared" si="72"/>
        <v>2</v>
      </c>
      <c r="E594" s="42" t="str">
        <f t="shared" si="73"/>
        <v>2</v>
      </c>
      <c r="F594" s="1">
        <v>38</v>
      </c>
      <c r="G594" s="28" t="str">
        <f t="shared" si="74"/>
        <v>238</v>
      </c>
      <c r="H594" s="1">
        <v>1</v>
      </c>
      <c r="I594" s="1">
        <v>1343</v>
      </c>
      <c r="L594" s="1">
        <v>151027</v>
      </c>
      <c r="M594" s="1">
        <v>1280513</v>
      </c>
      <c r="N594" s="2">
        <f>INT(VLOOKUP(--D594,'属性表（单）'!$H$7:$I$11,2,0)*VLOOKUP(F594,'属性表（单）'!$B$4:$D$53,3,0))</f>
        <v>16875</v>
      </c>
      <c r="O594" s="34">
        <f t="shared" si="76"/>
        <v>33750</v>
      </c>
      <c r="P594" s="1">
        <f>IF(H594=26,VLOOKUP(G594,'属性表（单核）'!$H$2:$I$251,2,0),IF(H594=59,VLOOKUP(G594,'属性表（单核）'!$C$2:$D$251,2,0),INT(N594/VLOOKUP(H594,'属性表（单）'!$N$4:$O$24,2,0))))</f>
        <v>33750</v>
      </c>
      <c r="S594" s="1">
        <f t="shared" si="77"/>
        <v>95580</v>
      </c>
      <c r="T594" s="28">
        <f>VLOOKUP(--F594,经验表!$A$4:$B$53,2,0)*VLOOKUP(--E594,经验表!$W$8:$X$17,2,0)</f>
        <v>95580</v>
      </c>
      <c r="U594" s="1">
        <f t="shared" si="78"/>
        <v>1025940</v>
      </c>
      <c r="V594" s="1">
        <f t="shared" si="79"/>
        <v>1025940</v>
      </c>
    </row>
    <row r="595" spans="1:22" x14ac:dyDescent="0.35">
      <c r="A595" s="1">
        <v>93900032</v>
      </c>
      <c r="B595" s="3" t="s">
        <v>12</v>
      </c>
      <c r="C595" s="29">
        <f t="shared" si="75"/>
        <v>1</v>
      </c>
      <c r="D595" s="29" t="str">
        <f t="shared" si="72"/>
        <v>2</v>
      </c>
      <c r="E595" s="42" t="str">
        <f t="shared" si="73"/>
        <v>2</v>
      </c>
      <c r="F595" s="1">
        <v>39</v>
      </c>
      <c r="G595" s="28" t="str">
        <f t="shared" si="74"/>
        <v>239</v>
      </c>
      <c r="H595" s="1">
        <v>1</v>
      </c>
      <c r="I595" s="1">
        <v>1387</v>
      </c>
      <c r="L595" s="1">
        <v>167735</v>
      </c>
      <c r="M595" s="1">
        <v>1431540</v>
      </c>
      <c r="N595" s="2">
        <f>INT(VLOOKUP(--D595,'属性表（单）'!$H$7:$I$11,2,0)*VLOOKUP(F595,'属性表（单）'!$B$4:$D$53,3,0))</f>
        <v>17550</v>
      </c>
      <c r="O595" s="34">
        <f t="shared" si="76"/>
        <v>35100</v>
      </c>
      <c r="P595" s="1">
        <f>IF(H595=26,VLOOKUP(G595,'属性表（单核）'!$H$2:$I$251,2,0),IF(H595=59,VLOOKUP(G595,'属性表（单核）'!$C$2:$D$251,2,0),INT(N595/VLOOKUP(H595,'属性表（单）'!$N$4:$O$24,2,0))))</f>
        <v>35100</v>
      </c>
      <c r="S595" s="1">
        <f t="shared" si="77"/>
        <v>102420</v>
      </c>
      <c r="T595" s="28">
        <f>VLOOKUP(--F595,经验表!$A$4:$B$53,2,0)*VLOOKUP(--E595,经验表!$W$8:$X$17,2,0)</f>
        <v>102420</v>
      </c>
      <c r="U595" s="1">
        <f t="shared" si="78"/>
        <v>1121520</v>
      </c>
      <c r="V595" s="1">
        <f t="shared" si="79"/>
        <v>1121520</v>
      </c>
    </row>
    <row r="596" spans="1:22" x14ac:dyDescent="0.35">
      <c r="A596" s="1">
        <v>94000032</v>
      </c>
      <c r="B596" s="3" t="s">
        <v>12</v>
      </c>
      <c r="C596" s="29">
        <f t="shared" si="75"/>
        <v>1</v>
      </c>
      <c r="D596" s="29" t="str">
        <f t="shared" si="72"/>
        <v>2</v>
      </c>
      <c r="E596" s="42" t="str">
        <f t="shared" si="73"/>
        <v>2</v>
      </c>
      <c r="F596" s="1">
        <v>40</v>
      </c>
      <c r="G596" s="28" t="str">
        <f t="shared" si="74"/>
        <v>240</v>
      </c>
      <c r="H596" s="1">
        <v>1</v>
      </c>
      <c r="I596" s="1">
        <v>1433</v>
      </c>
      <c r="L596" s="1">
        <v>186245</v>
      </c>
      <c r="M596" s="1">
        <v>1599275</v>
      </c>
      <c r="N596" s="2">
        <f>INT(VLOOKUP(--D596,'属性表（单）'!$H$7:$I$11,2,0)*VLOOKUP(F596,'属性表（单）'!$B$4:$D$53,3,0))</f>
        <v>18225</v>
      </c>
      <c r="O596" s="34">
        <f t="shared" si="76"/>
        <v>36450</v>
      </c>
      <c r="P596" s="1">
        <f>IF(H596=26,VLOOKUP(G596,'属性表（单核）'!$H$2:$I$251,2,0),IF(H596=59,VLOOKUP(G596,'属性表（单核）'!$C$2:$D$251,2,0),INT(N596/VLOOKUP(H596,'属性表（单）'!$N$4:$O$24,2,0))))</f>
        <v>36450</v>
      </c>
      <c r="S596" s="1">
        <f t="shared" si="77"/>
        <v>109260</v>
      </c>
      <c r="T596" s="28">
        <f>VLOOKUP(--F596,经验表!$A$4:$B$53,2,0)*VLOOKUP(--E596,经验表!$W$8:$X$17,2,0)</f>
        <v>109260</v>
      </c>
      <c r="U596" s="1">
        <f t="shared" si="78"/>
        <v>1223940</v>
      </c>
      <c r="V596" s="1">
        <f t="shared" si="79"/>
        <v>1223940</v>
      </c>
    </row>
    <row r="597" spans="1:22" x14ac:dyDescent="0.35">
      <c r="A597" s="1">
        <v>94100032</v>
      </c>
      <c r="B597" s="3" t="s">
        <v>12</v>
      </c>
      <c r="C597" s="29">
        <f t="shared" si="75"/>
        <v>1</v>
      </c>
      <c r="D597" s="29" t="str">
        <f t="shared" si="72"/>
        <v>2</v>
      </c>
      <c r="E597" s="42" t="str">
        <f t="shared" si="73"/>
        <v>2</v>
      </c>
      <c r="F597" s="1">
        <v>41</v>
      </c>
      <c r="G597" s="28" t="str">
        <f t="shared" si="74"/>
        <v>241</v>
      </c>
      <c r="H597" s="1">
        <v>1</v>
      </c>
      <c r="I597" s="1">
        <v>1480</v>
      </c>
      <c r="L597" s="1">
        <v>206749</v>
      </c>
      <c r="M597" s="1">
        <v>1785520</v>
      </c>
      <c r="N597" s="2">
        <f>INT(VLOOKUP(--D597,'属性表（单）'!$H$7:$I$11,2,0)*VLOOKUP(F597,'属性表（单）'!$B$4:$D$53,3,0))</f>
        <v>18900</v>
      </c>
      <c r="O597" s="34">
        <f t="shared" si="76"/>
        <v>37800</v>
      </c>
      <c r="P597" s="1">
        <f>IF(H597=26,VLOOKUP(G597,'属性表（单核）'!$H$2:$I$251,2,0),IF(H597=59,VLOOKUP(G597,'属性表（单核）'!$C$2:$D$251,2,0),INT(N597/VLOOKUP(H597,'属性表（单）'!$N$4:$O$24,2,0))))</f>
        <v>37800</v>
      </c>
      <c r="S597" s="1">
        <f t="shared" si="77"/>
        <v>116100</v>
      </c>
      <c r="T597" s="28">
        <f>VLOOKUP(--F597,经验表!$A$4:$B$53,2,0)*VLOOKUP(--E597,经验表!$W$8:$X$17,2,0)</f>
        <v>116100</v>
      </c>
      <c r="U597" s="1">
        <f t="shared" si="78"/>
        <v>1333200</v>
      </c>
      <c r="V597" s="1">
        <f t="shared" si="79"/>
        <v>1333200</v>
      </c>
    </row>
    <row r="598" spans="1:22" x14ac:dyDescent="0.35">
      <c r="A598" s="1">
        <v>94200032</v>
      </c>
      <c r="B598" s="3" t="s">
        <v>12</v>
      </c>
      <c r="C598" s="29">
        <f t="shared" si="75"/>
        <v>1</v>
      </c>
      <c r="D598" s="29" t="str">
        <f t="shared" si="72"/>
        <v>2</v>
      </c>
      <c r="E598" s="42" t="str">
        <f t="shared" si="73"/>
        <v>2</v>
      </c>
      <c r="F598" s="1">
        <v>42</v>
      </c>
      <c r="G598" s="28" t="str">
        <f t="shared" si="74"/>
        <v>242</v>
      </c>
      <c r="H598" s="1">
        <v>1</v>
      </c>
      <c r="I598" s="1">
        <v>1528</v>
      </c>
      <c r="L598" s="1">
        <v>229461</v>
      </c>
      <c r="M598" s="1">
        <v>1992269</v>
      </c>
      <c r="N598" s="2">
        <f>INT(VLOOKUP(--D598,'属性表（单）'!$H$7:$I$11,2,0)*VLOOKUP(F598,'属性表（单）'!$B$4:$D$53,3,0))</f>
        <v>19650</v>
      </c>
      <c r="O598" s="34">
        <f t="shared" si="76"/>
        <v>39300</v>
      </c>
      <c r="P598" s="1">
        <f>IF(H598=26,VLOOKUP(G598,'属性表（单核）'!$H$2:$I$251,2,0),IF(H598=59,VLOOKUP(G598,'属性表（单核）'!$C$2:$D$251,2,0),INT(N598/VLOOKUP(H598,'属性表（单）'!$N$4:$O$24,2,0))))</f>
        <v>39300</v>
      </c>
      <c r="S598" s="1">
        <f t="shared" si="77"/>
        <v>124260</v>
      </c>
      <c r="T598" s="28">
        <f>VLOOKUP(--F598,经验表!$A$4:$B$53,2,0)*VLOOKUP(--E598,经验表!$W$8:$X$17,2,0)</f>
        <v>124260</v>
      </c>
      <c r="U598" s="1">
        <f t="shared" si="78"/>
        <v>1449300</v>
      </c>
      <c r="V598" s="1">
        <f t="shared" si="79"/>
        <v>1449300</v>
      </c>
    </row>
    <row r="599" spans="1:22" x14ac:dyDescent="0.35">
      <c r="A599" s="1">
        <v>94300032</v>
      </c>
      <c r="B599" s="3" t="s">
        <v>12</v>
      </c>
      <c r="C599" s="29">
        <f t="shared" si="75"/>
        <v>1</v>
      </c>
      <c r="D599" s="29" t="str">
        <f t="shared" si="72"/>
        <v>2</v>
      </c>
      <c r="E599" s="42" t="str">
        <f t="shared" si="73"/>
        <v>2</v>
      </c>
      <c r="F599" s="1">
        <v>43</v>
      </c>
      <c r="G599" s="28" t="str">
        <f t="shared" si="74"/>
        <v>243</v>
      </c>
      <c r="H599" s="1">
        <v>1</v>
      </c>
      <c r="I599" s="1">
        <v>1577</v>
      </c>
      <c r="L599" s="1">
        <v>254619</v>
      </c>
      <c r="M599" s="1">
        <v>2221730</v>
      </c>
      <c r="N599" s="2">
        <f>INT(VLOOKUP(--D599,'属性表（单）'!$H$7:$I$11,2,0)*VLOOKUP(F599,'属性表（单）'!$B$4:$D$53,3,0))</f>
        <v>20400</v>
      </c>
      <c r="O599" s="34">
        <f t="shared" si="76"/>
        <v>40800</v>
      </c>
      <c r="P599" s="1">
        <f>IF(H599=26,VLOOKUP(G599,'属性表（单核）'!$H$2:$I$251,2,0),IF(H599=59,VLOOKUP(G599,'属性表（单核）'!$C$2:$D$251,2,0),INT(N599/VLOOKUP(H599,'属性表（单）'!$N$4:$O$24,2,0))))</f>
        <v>40800</v>
      </c>
      <c r="S599" s="1">
        <f t="shared" si="77"/>
        <v>132420</v>
      </c>
      <c r="T599" s="28">
        <f>VLOOKUP(--F599,经验表!$A$4:$B$53,2,0)*VLOOKUP(--E599,经验表!$W$8:$X$17,2,0)</f>
        <v>132420</v>
      </c>
      <c r="U599" s="1">
        <f t="shared" si="78"/>
        <v>1573560</v>
      </c>
      <c r="V599" s="1">
        <f t="shared" si="79"/>
        <v>1573560</v>
      </c>
    </row>
    <row r="600" spans="1:22" x14ac:dyDescent="0.35">
      <c r="A600" s="1">
        <v>94400032</v>
      </c>
      <c r="B600" s="3" t="s">
        <v>12</v>
      </c>
      <c r="C600" s="29">
        <f t="shared" si="75"/>
        <v>1</v>
      </c>
      <c r="D600" s="29" t="str">
        <f t="shared" si="72"/>
        <v>2</v>
      </c>
      <c r="E600" s="42" t="str">
        <f t="shared" si="73"/>
        <v>2</v>
      </c>
      <c r="F600" s="1">
        <v>44</v>
      </c>
      <c r="G600" s="28" t="str">
        <f t="shared" si="74"/>
        <v>244</v>
      </c>
      <c r="H600" s="1">
        <v>1</v>
      </c>
      <c r="I600" s="1">
        <v>1627</v>
      </c>
      <c r="L600" s="1">
        <v>282483</v>
      </c>
      <c r="M600" s="1">
        <v>2476349</v>
      </c>
      <c r="N600" s="2">
        <f>INT(VLOOKUP(--D600,'属性表（单）'!$H$7:$I$11,2,0)*VLOOKUP(F600,'属性表（单）'!$B$4:$D$53,3,0))</f>
        <v>21150</v>
      </c>
      <c r="O600" s="34">
        <f t="shared" si="76"/>
        <v>42300</v>
      </c>
      <c r="P600" s="1">
        <f>IF(H600=26,VLOOKUP(G600,'属性表（单核）'!$H$2:$I$251,2,0),IF(H600=59,VLOOKUP(G600,'属性表（单核）'!$C$2:$D$251,2,0),INT(N600/VLOOKUP(H600,'属性表（单）'!$N$4:$O$24,2,0))))</f>
        <v>42300</v>
      </c>
      <c r="S600" s="1">
        <f t="shared" si="77"/>
        <v>140580</v>
      </c>
      <c r="T600" s="28">
        <f>VLOOKUP(--F600,经验表!$A$4:$B$53,2,0)*VLOOKUP(--E600,经验表!$W$8:$X$17,2,0)</f>
        <v>140580</v>
      </c>
      <c r="U600" s="1">
        <f t="shared" si="78"/>
        <v>1705980</v>
      </c>
      <c r="V600" s="1">
        <f t="shared" si="79"/>
        <v>1705980</v>
      </c>
    </row>
    <row r="601" spans="1:22" x14ac:dyDescent="0.35">
      <c r="A601" s="1">
        <v>94500032</v>
      </c>
      <c r="B601" s="3" t="s">
        <v>12</v>
      </c>
      <c r="C601" s="29">
        <f t="shared" si="75"/>
        <v>1</v>
      </c>
      <c r="D601" s="29" t="str">
        <f t="shared" si="72"/>
        <v>2</v>
      </c>
      <c r="E601" s="42" t="str">
        <f t="shared" si="73"/>
        <v>2</v>
      </c>
      <c r="F601" s="1">
        <v>45</v>
      </c>
      <c r="G601" s="28" t="str">
        <f t="shared" si="74"/>
        <v>245</v>
      </c>
      <c r="H601" s="1">
        <v>1</v>
      </c>
      <c r="I601" s="1">
        <v>1679</v>
      </c>
      <c r="L601" s="1">
        <v>313344</v>
      </c>
      <c r="M601" s="1">
        <v>2758832</v>
      </c>
      <c r="N601" s="2">
        <f>INT(VLOOKUP(--D601,'属性表（单）'!$H$7:$I$11,2,0)*VLOOKUP(F601,'属性表（单）'!$B$4:$D$53,3,0))</f>
        <v>21900</v>
      </c>
      <c r="O601" s="34">
        <f t="shared" si="76"/>
        <v>43800</v>
      </c>
      <c r="P601" s="1">
        <f>IF(H601=26,VLOOKUP(G601,'属性表（单核）'!$H$2:$I$251,2,0),IF(H601=59,VLOOKUP(G601,'属性表（单核）'!$C$2:$D$251,2,0),INT(N601/VLOOKUP(H601,'属性表（单）'!$N$4:$O$24,2,0))))</f>
        <v>43800</v>
      </c>
      <c r="S601" s="1">
        <f t="shared" si="77"/>
        <v>148740</v>
      </c>
      <c r="T601" s="28">
        <f>VLOOKUP(--F601,经验表!$A$4:$B$53,2,0)*VLOOKUP(--E601,经验表!$W$8:$X$17,2,0)</f>
        <v>148740</v>
      </c>
      <c r="U601" s="1">
        <f t="shared" si="78"/>
        <v>1846560</v>
      </c>
      <c r="V601" s="1">
        <f t="shared" si="79"/>
        <v>1846560</v>
      </c>
    </row>
    <row r="602" spans="1:22" x14ac:dyDescent="0.35">
      <c r="A602" s="1">
        <v>94600032</v>
      </c>
      <c r="B602" s="3" t="s">
        <v>12</v>
      </c>
      <c r="C602" s="29">
        <f t="shared" si="75"/>
        <v>1</v>
      </c>
      <c r="D602" s="29" t="str">
        <f t="shared" si="72"/>
        <v>2</v>
      </c>
      <c r="E602" s="42" t="str">
        <f t="shared" si="73"/>
        <v>2</v>
      </c>
      <c r="F602" s="1">
        <v>46</v>
      </c>
      <c r="G602" s="28" t="str">
        <f t="shared" si="74"/>
        <v>246</v>
      </c>
      <c r="H602" s="1">
        <v>1</v>
      </c>
      <c r="I602" s="1">
        <v>1732</v>
      </c>
      <c r="L602" s="1">
        <v>347524</v>
      </c>
      <c r="M602" s="1">
        <v>3072176</v>
      </c>
      <c r="N602" s="2">
        <f>INT(VLOOKUP(--D602,'属性表（单）'!$H$7:$I$11,2,0)*VLOOKUP(F602,'属性表（单）'!$B$4:$D$53,3,0))</f>
        <v>22650</v>
      </c>
      <c r="O602" s="34">
        <f t="shared" si="76"/>
        <v>45300</v>
      </c>
      <c r="P602" s="1">
        <f>IF(H602=26,VLOOKUP(G602,'属性表（单核）'!$H$2:$I$251,2,0),IF(H602=59,VLOOKUP(G602,'属性表（单核）'!$C$2:$D$251,2,0),INT(N602/VLOOKUP(H602,'属性表（单）'!$N$4:$O$24,2,0))))</f>
        <v>45300</v>
      </c>
      <c r="S602" s="1">
        <f t="shared" si="77"/>
        <v>158340</v>
      </c>
      <c r="T602" s="28">
        <f>VLOOKUP(--F602,经验表!$A$4:$B$53,2,0)*VLOOKUP(--E602,经验表!$W$8:$X$17,2,0)</f>
        <v>158340</v>
      </c>
      <c r="U602" s="1">
        <f t="shared" si="78"/>
        <v>1995300</v>
      </c>
      <c r="V602" s="1">
        <f t="shared" si="79"/>
        <v>1995300</v>
      </c>
    </row>
    <row r="603" spans="1:22" x14ac:dyDescent="0.35">
      <c r="A603" s="1">
        <v>94700032</v>
      </c>
      <c r="B603" s="3" t="s">
        <v>12</v>
      </c>
      <c r="C603" s="29">
        <f t="shared" si="75"/>
        <v>1</v>
      </c>
      <c r="D603" s="29" t="str">
        <f t="shared" si="72"/>
        <v>2</v>
      </c>
      <c r="E603" s="42" t="str">
        <f t="shared" si="73"/>
        <v>2</v>
      </c>
      <c r="F603" s="1">
        <v>47</v>
      </c>
      <c r="G603" s="28" t="str">
        <f t="shared" si="74"/>
        <v>247</v>
      </c>
      <c r="H603" s="1">
        <v>1</v>
      </c>
      <c r="I603" s="1">
        <v>1786</v>
      </c>
      <c r="L603" s="1">
        <v>385377</v>
      </c>
      <c r="M603" s="1">
        <v>3419700</v>
      </c>
      <c r="N603" s="2">
        <f>INT(VLOOKUP(--D603,'属性表（单）'!$H$7:$I$11,2,0)*VLOOKUP(F603,'属性表（单）'!$B$4:$D$53,3,0))</f>
        <v>23475</v>
      </c>
      <c r="O603" s="34">
        <f t="shared" si="76"/>
        <v>46950</v>
      </c>
      <c r="P603" s="1">
        <f>IF(H603=26,VLOOKUP(G603,'属性表（单核）'!$H$2:$I$251,2,0),IF(H603=59,VLOOKUP(G603,'属性表（单核）'!$C$2:$D$251,2,0),INT(N603/VLOOKUP(H603,'属性表（单）'!$N$4:$O$24,2,0))))</f>
        <v>46950</v>
      </c>
      <c r="S603" s="1">
        <f t="shared" si="77"/>
        <v>167940</v>
      </c>
      <c r="T603" s="28">
        <f>VLOOKUP(--F603,经验表!$A$4:$B$53,2,0)*VLOOKUP(--E603,经验表!$W$8:$X$17,2,0)</f>
        <v>167940</v>
      </c>
      <c r="U603" s="1">
        <f t="shared" si="78"/>
        <v>2153640</v>
      </c>
      <c r="V603" s="1">
        <f t="shared" si="79"/>
        <v>2153640</v>
      </c>
    </row>
    <row r="604" spans="1:22" x14ac:dyDescent="0.35">
      <c r="A604" s="1">
        <v>94800032</v>
      </c>
      <c r="B604" s="3" t="s">
        <v>12</v>
      </c>
      <c r="C604" s="29">
        <f t="shared" si="75"/>
        <v>1</v>
      </c>
      <c r="D604" s="29" t="str">
        <f t="shared" si="72"/>
        <v>2</v>
      </c>
      <c r="E604" s="42" t="str">
        <f t="shared" si="73"/>
        <v>2</v>
      </c>
      <c r="F604" s="1">
        <v>48</v>
      </c>
      <c r="G604" s="28" t="str">
        <f t="shared" si="74"/>
        <v>248</v>
      </c>
      <c r="H604" s="1">
        <v>1</v>
      </c>
      <c r="I604" s="1">
        <v>1842</v>
      </c>
      <c r="L604" s="1">
        <v>427297</v>
      </c>
      <c r="M604" s="1">
        <v>3805077</v>
      </c>
      <c r="N604" s="2">
        <f>INT(VLOOKUP(--D604,'属性表（单）'!$H$7:$I$11,2,0)*VLOOKUP(F604,'属性表（单）'!$B$4:$D$53,3,0))</f>
        <v>24300</v>
      </c>
      <c r="O604" s="34">
        <f t="shared" si="76"/>
        <v>48600</v>
      </c>
      <c r="P604" s="1">
        <f>IF(H604=26,VLOOKUP(G604,'属性表（单核）'!$H$2:$I$251,2,0),IF(H604=59,VLOOKUP(G604,'属性表（单核）'!$C$2:$D$251,2,0),INT(N604/VLOOKUP(H604,'属性表（单）'!$N$4:$O$24,2,0))))</f>
        <v>48600</v>
      </c>
      <c r="S604" s="1">
        <f t="shared" si="77"/>
        <v>177540</v>
      </c>
      <c r="T604" s="28">
        <f>VLOOKUP(--F604,经验表!$A$4:$B$53,2,0)*VLOOKUP(--E604,经验表!$W$8:$X$17,2,0)</f>
        <v>177540</v>
      </c>
      <c r="U604" s="1">
        <f t="shared" si="78"/>
        <v>2321580</v>
      </c>
      <c r="V604" s="1">
        <f t="shared" si="79"/>
        <v>2321580</v>
      </c>
    </row>
    <row r="605" spans="1:22" x14ac:dyDescent="0.35">
      <c r="A605" s="1">
        <v>94900032</v>
      </c>
      <c r="B605" s="3" t="s">
        <v>12</v>
      </c>
      <c r="C605" s="29">
        <f t="shared" si="75"/>
        <v>1</v>
      </c>
      <c r="D605" s="29" t="str">
        <f t="shared" si="72"/>
        <v>2</v>
      </c>
      <c r="E605" s="42" t="str">
        <f t="shared" si="73"/>
        <v>2</v>
      </c>
      <c r="F605" s="1">
        <v>49</v>
      </c>
      <c r="G605" s="28" t="str">
        <f t="shared" si="74"/>
        <v>249</v>
      </c>
      <c r="H605" s="1">
        <v>1</v>
      </c>
      <c r="I605" s="1">
        <v>1899</v>
      </c>
      <c r="L605" s="1">
        <v>473719</v>
      </c>
      <c r="M605" s="1">
        <v>4232374</v>
      </c>
      <c r="N605" s="2">
        <f>INT(VLOOKUP(--D605,'属性表（单）'!$H$7:$I$11,2,0)*VLOOKUP(F605,'属性表（单）'!$B$4:$D$53,3,0))</f>
        <v>25125</v>
      </c>
      <c r="O605" s="34">
        <f t="shared" si="76"/>
        <v>50250</v>
      </c>
      <c r="P605" s="1">
        <f>IF(H605=26,VLOOKUP(G605,'属性表（单核）'!$H$2:$I$251,2,0),IF(H605=59,VLOOKUP(G605,'属性表（单核）'!$C$2:$D$251,2,0),INT(N605/VLOOKUP(H605,'属性表（单）'!$N$4:$O$24,2,0))))</f>
        <v>50250</v>
      </c>
      <c r="S605" s="1">
        <f t="shared" si="77"/>
        <v>187140</v>
      </c>
      <c r="T605" s="28">
        <f>VLOOKUP(--F605,经验表!$A$4:$B$53,2,0)*VLOOKUP(--E605,经验表!$W$8:$X$17,2,0)</f>
        <v>187140</v>
      </c>
      <c r="U605" s="1">
        <f t="shared" si="78"/>
        <v>2499120</v>
      </c>
      <c r="V605" s="1">
        <f t="shared" si="79"/>
        <v>2499120</v>
      </c>
    </row>
    <row r="606" spans="1:22" x14ac:dyDescent="0.35">
      <c r="A606" s="1">
        <v>95000032</v>
      </c>
      <c r="B606" s="3" t="s">
        <v>12</v>
      </c>
      <c r="C606" s="29">
        <f t="shared" si="75"/>
        <v>1</v>
      </c>
      <c r="D606" s="29" t="str">
        <f t="shared" si="72"/>
        <v>2</v>
      </c>
      <c r="E606" s="42" t="str">
        <f t="shared" si="73"/>
        <v>2</v>
      </c>
      <c r="F606" s="1">
        <v>50</v>
      </c>
      <c r="G606" s="28" t="str">
        <f t="shared" si="74"/>
        <v>250</v>
      </c>
      <c r="H606" s="1">
        <v>1</v>
      </c>
      <c r="I606" s="1">
        <v>1958</v>
      </c>
      <c r="L606" s="1">
        <v>99999999</v>
      </c>
      <c r="M606" s="1">
        <v>4706093</v>
      </c>
      <c r="N606" s="2">
        <f>INT(VLOOKUP(--D606,'属性表（单）'!$H$7:$I$11,2,0)*VLOOKUP(F606,'属性表（单）'!$B$4:$D$53,3,0))</f>
        <v>25950</v>
      </c>
      <c r="O606" s="34">
        <f t="shared" si="76"/>
        <v>51900</v>
      </c>
      <c r="P606" s="1">
        <f>IF(H606=26,VLOOKUP(G606,'属性表（单核）'!$H$2:$I$251,2,0),IF(H606=59,VLOOKUP(G606,'属性表（单核）'!$C$2:$D$251,2,0),INT(N606/VLOOKUP(H606,'属性表（单）'!$N$4:$O$24,2,0))))</f>
        <v>51900</v>
      </c>
      <c r="S606" s="1">
        <f t="shared" si="77"/>
        <v>198300</v>
      </c>
      <c r="T606" s="28">
        <f>VLOOKUP(--F606,经验表!$A$4:$B$53,2,0)*VLOOKUP(--E606,经验表!$W$8:$X$17,2,0)</f>
        <v>198300</v>
      </c>
      <c r="U606" s="1">
        <f t="shared" si="78"/>
        <v>2686260</v>
      </c>
      <c r="V606" s="1">
        <f t="shared" si="79"/>
        <v>2686260</v>
      </c>
    </row>
    <row r="607" spans="1:22" x14ac:dyDescent="0.35">
      <c r="A607" s="1">
        <v>90100033</v>
      </c>
      <c r="B607" s="3" t="s">
        <v>12</v>
      </c>
      <c r="C607" s="29">
        <f t="shared" si="75"/>
        <v>1</v>
      </c>
      <c r="D607" s="29" t="str">
        <f t="shared" si="72"/>
        <v>3</v>
      </c>
      <c r="E607" s="42" t="str">
        <f t="shared" si="73"/>
        <v>3</v>
      </c>
      <c r="F607" s="1">
        <v>1</v>
      </c>
      <c r="G607" s="28" t="str">
        <f t="shared" si="74"/>
        <v>31</v>
      </c>
      <c r="H607" s="1">
        <v>1</v>
      </c>
      <c r="I607" s="1">
        <v>480</v>
      </c>
      <c r="L607" s="1">
        <v>1324</v>
      </c>
      <c r="M607" s="1">
        <v>5000</v>
      </c>
      <c r="N607" s="2">
        <f>INT(VLOOKUP(--D607,'属性表（单）'!$H$7:$I$11,2,0)*VLOOKUP(F607,'属性表（单）'!$B$4:$D$53,3,0))</f>
        <v>3600</v>
      </c>
      <c r="O607" s="34">
        <f t="shared" si="76"/>
        <v>7200</v>
      </c>
      <c r="P607" s="1">
        <f>IF(H607=26,VLOOKUP(G607,'属性表（单核）'!$H$2:$I$251,2,0),IF(H607=59,VLOOKUP(G607,'属性表（单核）'!$C$2:$D$251,2,0),INT(N607/VLOOKUP(H607,'属性表（单）'!$N$4:$O$24,2,0))))</f>
        <v>7200</v>
      </c>
      <c r="S607" s="1">
        <f t="shared" si="77"/>
        <v>1125</v>
      </c>
      <c r="T607" s="28">
        <f>VLOOKUP(--F607,经验表!$A$4:$B$53,2,0)*VLOOKUP(--E607,经验表!$W$8:$X$17,2,0)</f>
        <v>1125</v>
      </c>
      <c r="U607" s="1">
        <f t="shared" si="78"/>
        <v>6000</v>
      </c>
      <c r="V607" s="1">
        <f t="shared" si="79"/>
        <v>2884560</v>
      </c>
    </row>
    <row r="608" spans="1:22" x14ac:dyDescent="0.35">
      <c r="A608" s="1">
        <v>90200033</v>
      </c>
      <c r="B608" s="3" t="s">
        <v>12</v>
      </c>
      <c r="C608" s="29">
        <f t="shared" si="75"/>
        <v>1</v>
      </c>
      <c r="D608" s="29" t="str">
        <f t="shared" si="72"/>
        <v>3</v>
      </c>
      <c r="E608" s="42" t="str">
        <f t="shared" si="73"/>
        <v>3</v>
      </c>
      <c r="F608" s="1">
        <v>2</v>
      </c>
      <c r="G608" s="28" t="str">
        <f t="shared" si="74"/>
        <v>32</v>
      </c>
      <c r="H608" s="1">
        <v>1</v>
      </c>
      <c r="I608" s="1">
        <v>508</v>
      </c>
      <c r="L608" s="1">
        <v>1752</v>
      </c>
      <c r="M608" s="1">
        <v>6324</v>
      </c>
      <c r="N608" s="2">
        <f>INT(VLOOKUP(--D608,'属性表（单）'!$H$7:$I$11,2,0)*VLOOKUP(F608,'属性表（单）'!$B$4:$D$53,3,0))</f>
        <v>3825</v>
      </c>
      <c r="O608" s="34">
        <f t="shared" si="76"/>
        <v>7650</v>
      </c>
      <c r="P608" s="1">
        <f>IF(H608=26,VLOOKUP(G608,'属性表（单核）'!$H$2:$I$251,2,0),IF(H608=59,VLOOKUP(G608,'属性表（单核）'!$C$2:$D$251,2,0),INT(N608/VLOOKUP(H608,'属性表（单）'!$N$4:$O$24,2,0))))</f>
        <v>7650</v>
      </c>
      <c r="S608" s="1">
        <f t="shared" si="77"/>
        <v>1575</v>
      </c>
      <c r="T608" s="28">
        <f>VLOOKUP(--F608,经验表!$A$4:$B$53,2,0)*VLOOKUP(--E608,经验表!$W$8:$X$17,2,0)</f>
        <v>1575</v>
      </c>
      <c r="U608" s="1">
        <f t="shared" si="78"/>
        <v>7125</v>
      </c>
      <c r="V608" s="1">
        <f t="shared" si="79"/>
        <v>7125</v>
      </c>
    </row>
    <row r="609" spans="1:22" x14ac:dyDescent="0.35">
      <c r="A609" s="1">
        <v>90300033</v>
      </c>
      <c r="B609" s="3" t="s">
        <v>12</v>
      </c>
      <c r="C609" s="29">
        <f t="shared" si="75"/>
        <v>1</v>
      </c>
      <c r="D609" s="29" t="str">
        <f t="shared" si="72"/>
        <v>3</v>
      </c>
      <c r="E609" s="42" t="str">
        <f t="shared" si="73"/>
        <v>3</v>
      </c>
      <c r="F609" s="1">
        <v>3</v>
      </c>
      <c r="G609" s="28" t="str">
        <f t="shared" si="74"/>
        <v>33</v>
      </c>
      <c r="H609" s="1">
        <v>1</v>
      </c>
      <c r="I609" s="1">
        <v>538</v>
      </c>
      <c r="L609" s="1">
        <v>2230</v>
      </c>
      <c r="M609" s="1">
        <v>8076</v>
      </c>
      <c r="N609" s="2">
        <f>INT(VLOOKUP(--D609,'属性表（单）'!$H$7:$I$11,2,0)*VLOOKUP(F609,'属性表（单）'!$B$4:$D$53,3,0))</f>
        <v>4050</v>
      </c>
      <c r="O609" s="34">
        <f t="shared" si="76"/>
        <v>8100</v>
      </c>
      <c r="P609" s="1">
        <f>IF(H609=26,VLOOKUP(G609,'属性表（单核）'!$H$2:$I$251,2,0),IF(H609=59,VLOOKUP(G609,'属性表（单核）'!$C$2:$D$251,2,0),INT(N609/VLOOKUP(H609,'属性表（单）'!$N$4:$O$24,2,0))))</f>
        <v>8100</v>
      </c>
      <c r="S609" s="1">
        <f t="shared" si="77"/>
        <v>2025</v>
      </c>
      <c r="T609" s="28">
        <f>VLOOKUP(--F609,经验表!$A$4:$B$53,2,0)*VLOOKUP(--E609,经验表!$W$8:$X$17,2,0)</f>
        <v>2025</v>
      </c>
      <c r="U609" s="1">
        <f t="shared" si="78"/>
        <v>8700</v>
      </c>
      <c r="V609" s="1">
        <f t="shared" si="79"/>
        <v>8700</v>
      </c>
    </row>
    <row r="610" spans="1:22" x14ac:dyDescent="0.35">
      <c r="A610" s="1">
        <v>90400033</v>
      </c>
      <c r="B610" s="3" t="s">
        <v>12</v>
      </c>
      <c r="C610" s="29">
        <f t="shared" si="75"/>
        <v>1</v>
      </c>
      <c r="D610" s="29" t="str">
        <f t="shared" si="72"/>
        <v>3</v>
      </c>
      <c r="E610" s="42" t="str">
        <f t="shared" si="73"/>
        <v>3</v>
      </c>
      <c r="F610" s="1">
        <v>4</v>
      </c>
      <c r="G610" s="28" t="str">
        <f t="shared" si="74"/>
        <v>34</v>
      </c>
      <c r="H610" s="1">
        <v>1</v>
      </c>
      <c r="I610" s="1">
        <v>568</v>
      </c>
      <c r="L610" s="1">
        <v>2762</v>
      </c>
      <c r="M610" s="1">
        <v>10306</v>
      </c>
      <c r="N610" s="2">
        <f>INT(VLOOKUP(--D610,'属性表（单）'!$H$7:$I$11,2,0)*VLOOKUP(F610,'属性表（单）'!$B$4:$D$53,3,0))</f>
        <v>4275</v>
      </c>
      <c r="O610" s="34">
        <f t="shared" si="76"/>
        <v>8550</v>
      </c>
      <c r="P610" s="1">
        <f>IF(H610=26,VLOOKUP(G610,'属性表（单核）'!$H$2:$I$251,2,0),IF(H610=59,VLOOKUP(G610,'属性表（单核）'!$C$2:$D$251,2,0),INT(N610/VLOOKUP(H610,'属性表（单）'!$N$4:$O$24,2,0))))</f>
        <v>8550</v>
      </c>
      <c r="S610" s="1">
        <f t="shared" si="77"/>
        <v>2475</v>
      </c>
      <c r="T610" s="28">
        <f>VLOOKUP(--F610,经验表!$A$4:$B$53,2,0)*VLOOKUP(--E610,经验表!$W$8:$X$17,2,0)</f>
        <v>2475</v>
      </c>
      <c r="U610" s="1">
        <f t="shared" si="78"/>
        <v>10725</v>
      </c>
      <c r="V610" s="1">
        <f t="shared" si="79"/>
        <v>10725</v>
      </c>
    </row>
    <row r="611" spans="1:22" x14ac:dyDescent="0.35">
      <c r="A611" s="1">
        <v>90500033</v>
      </c>
      <c r="B611" s="3" t="s">
        <v>12</v>
      </c>
      <c r="C611" s="29">
        <f t="shared" si="75"/>
        <v>1</v>
      </c>
      <c r="D611" s="29" t="str">
        <f t="shared" si="72"/>
        <v>3</v>
      </c>
      <c r="E611" s="42" t="str">
        <f t="shared" si="73"/>
        <v>3</v>
      </c>
      <c r="F611" s="1">
        <v>5</v>
      </c>
      <c r="G611" s="28" t="str">
        <f t="shared" si="74"/>
        <v>35</v>
      </c>
      <c r="H611" s="1">
        <v>1</v>
      </c>
      <c r="I611" s="1">
        <v>598</v>
      </c>
      <c r="L611" s="1">
        <v>3354</v>
      </c>
      <c r="M611" s="1">
        <v>13068</v>
      </c>
      <c r="N611" s="2">
        <f>INT(VLOOKUP(--D611,'属性表（单）'!$H$7:$I$11,2,0)*VLOOKUP(F611,'属性表（单）'!$B$4:$D$53,3,0))</f>
        <v>4500</v>
      </c>
      <c r="O611" s="34">
        <f t="shared" si="76"/>
        <v>9000</v>
      </c>
      <c r="P611" s="1">
        <f>IF(H611=26,VLOOKUP(G611,'属性表（单核）'!$H$2:$I$251,2,0),IF(H611=59,VLOOKUP(G611,'属性表（单核）'!$C$2:$D$251,2,0),INT(N611/VLOOKUP(H611,'属性表（单）'!$N$4:$O$24,2,0))))</f>
        <v>9000</v>
      </c>
      <c r="S611" s="1">
        <f t="shared" si="77"/>
        <v>2925</v>
      </c>
      <c r="T611" s="28">
        <f>VLOOKUP(--F611,经验表!$A$4:$B$53,2,0)*VLOOKUP(--E611,经验表!$W$8:$X$17,2,0)</f>
        <v>2925</v>
      </c>
      <c r="U611" s="1">
        <f t="shared" si="78"/>
        <v>13200</v>
      </c>
      <c r="V611" s="1">
        <f t="shared" si="79"/>
        <v>13200</v>
      </c>
    </row>
    <row r="612" spans="1:22" x14ac:dyDescent="0.35">
      <c r="A612" s="1">
        <v>90600033</v>
      </c>
      <c r="B612" s="3" t="s">
        <v>12</v>
      </c>
      <c r="C612" s="29">
        <f t="shared" si="75"/>
        <v>1</v>
      </c>
      <c r="D612" s="29" t="str">
        <f t="shared" si="72"/>
        <v>3</v>
      </c>
      <c r="E612" s="42" t="str">
        <f t="shared" si="73"/>
        <v>3</v>
      </c>
      <c r="F612" s="1">
        <v>6</v>
      </c>
      <c r="G612" s="28" t="str">
        <f t="shared" si="74"/>
        <v>36</v>
      </c>
      <c r="H612" s="1">
        <v>1</v>
      </c>
      <c r="I612" s="1">
        <v>630</v>
      </c>
      <c r="L612" s="1">
        <v>4013</v>
      </c>
      <c r="M612" s="1">
        <v>16422</v>
      </c>
      <c r="N612" s="2">
        <f>INT(VLOOKUP(--D612,'属性表（单）'!$H$7:$I$11,2,0)*VLOOKUP(F612,'属性表（单）'!$B$4:$D$53,3,0))</f>
        <v>4725</v>
      </c>
      <c r="O612" s="34">
        <f t="shared" si="76"/>
        <v>9450</v>
      </c>
      <c r="P612" s="1">
        <f>IF(H612=26,VLOOKUP(G612,'属性表（单核）'!$H$2:$I$251,2,0),IF(H612=59,VLOOKUP(G612,'属性表（单核）'!$C$2:$D$251,2,0),INT(N612/VLOOKUP(H612,'属性表（单）'!$N$4:$O$24,2,0))))</f>
        <v>9450</v>
      </c>
      <c r="S612" s="1">
        <f t="shared" si="77"/>
        <v>3675</v>
      </c>
      <c r="T612" s="28">
        <f>VLOOKUP(--F612,经验表!$A$4:$B$53,2,0)*VLOOKUP(--E612,经验表!$W$8:$X$17,2,0)</f>
        <v>3675</v>
      </c>
      <c r="U612" s="1">
        <f t="shared" si="78"/>
        <v>16125</v>
      </c>
      <c r="V612" s="1">
        <f t="shared" si="79"/>
        <v>16125</v>
      </c>
    </row>
    <row r="613" spans="1:22" x14ac:dyDescent="0.35">
      <c r="A613" s="1">
        <v>90700033</v>
      </c>
      <c r="B613" s="3" t="s">
        <v>12</v>
      </c>
      <c r="C613" s="29">
        <f t="shared" si="75"/>
        <v>1</v>
      </c>
      <c r="D613" s="29" t="str">
        <f t="shared" si="72"/>
        <v>3</v>
      </c>
      <c r="E613" s="42" t="str">
        <f t="shared" si="73"/>
        <v>3</v>
      </c>
      <c r="F613" s="1">
        <v>7</v>
      </c>
      <c r="G613" s="28" t="str">
        <f t="shared" si="74"/>
        <v>37</v>
      </c>
      <c r="H613" s="1">
        <v>1</v>
      </c>
      <c r="I613" s="1">
        <v>661</v>
      </c>
      <c r="L613" s="1">
        <v>4744</v>
      </c>
      <c r="M613" s="1">
        <v>20435</v>
      </c>
      <c r="N613" s="2">
        <f>INT(VLOOKUP(--D613,'属性表（单）'!$H$7:$I$11,2,0)*VLOOKUP(F613,'属性表（单）'!$B$4:$D$53,3,0))</f>
        <v>5062</v>
      </c>
      <c r="O613" s="34">
        <f t="shared" si="76"/>
        <v>10124</v>
      </c>
      <c r="P613" s="1">
        <f>IF(H613=26,VLOOKUP(G613,'属性表（单核）'!$H$2:$I$251,2,0),IF(H613=59,VLOOKUP(G613,'属性表（单核）'!$C$2:$D$251,2,0),INT(N613/VLOOKUP(H613,'属性表（单）'!$N$4:$O$24,2,0))))</f>
        <v>10124</v>
      </c>
      <c r="S613" s="1">
        <f t="shared" si="77"/>
        <v>4425</v>
      </c>
      <c r="T613" s="28">
        <f>VLOOKUP(--F613,经验表!$A$4:$B$53,2,0)*VLOOKUP(--E613,经验表!$W$8:$X$17,2,0)</f>
        <v>4425</v>
      </c>
      <c r="U613" s="1">
        <f t="shared" si="78"/>
        <v>19800</v>
      </c>
      <c r="V613" s="1">
        <f t="shared" si="79"/>
        <v>19800</v>
      </c>
    </row>
    <row r="614" spans="1:22" x14ac:dyDescent="0.35">
      <c r="A614" s="1">
        <v>90800033</v>
      </c>
      <c r="B614" s="3" t="s">
        <v>12</v>
      </c>
      <c r="C614" s="29">
        <f t="shared" si="75"/>
        <v>1</v>
      </c>
      <c r="D614" s="29" t="str">
        <f t="shared" si="72"/>
        <v>3</v>
      </c>
      <c r="E614" s="42" t="str">
        <f t="shared" si="73"/>
        <v>3</v>
      </c>
      <c r="F614" s="1">
        <v>8</v>
      </c>
      <c r="G614" s="28" t="str">
        <f t="shared" si="74"/>
        <v>38</v>
      </c>
      <c r="H614" s="1">
        <v>1</v>
      </c>
      <c r="I614" s="1">
        <v>694</v>
      </c>
      <c r="L614" s="1">
        <v>5557</v>
      </c>
      <c r="M614" s="1">
        <v>25179</v>
      </c>
      <c r="N614" s="2">
        <f>INT(VLOOKUP(--D614,'属性表（单）'!$H$7:$I$11,2,0)*VLOOKUP(F614,'属性表（单）'!$B$4:$D$53,3,0))</f>
        <v>5400</v>
      </c>
      <c r="O614" s="34">
        <f t="shared" si="76"/>
        <v>10800</v>
      </c>
      <c r="P614" s="1">
        <f>IF(H614=26,VLOOKUP(G614,'属性表（单核）'!$H$2:$I$251,2,0),IF(H614=59,VLOOKUP(G614,'属性表（单核）'!$C$2:$D$251,2,0),INT(N614/VLOOKUP(H614,'属性表（单）'!$N$4:$O$24,2,0))))</f>
        <v>10800</v>
      </c>
      <c r="S614" s="1">
        <f t="shared" si="77"/>
        <v>5175</v>
      </c>
      <c r="T614" s="28">
        <f>VLOOKUP(--F614,经验表!$A$4:$B$53,2,0)*VLOOKUP(--E614,经验表!$W$8:$X$17,2,0)</f>
        <v>5175</v>
      </c>
      <c r="U614" s="1">
        <f t="shared" si="78"/>
        <v>24225</v>
      </c>
      <c r="V614" s="1">
        <f t="shared" si="79"/>
        <v>24225</v>
      </c>
    </row>
    <row r="615" spans="1:22" x14ac:dyDescent="0.35">
      <c r="A615" s="1">
        <v>90900033</v>
      </c>
      <c r="B615" s="3" t="s">
        <v>12</v>
      </c>
      <c r="C615" s="29">
        <f t="shared" si="75"/>
        <v>1</v>
      </c>
      <c r="D615" s="29" t="str">
        <f t="shared" si="72"/>
        <v>3</v>
      </c>
      <c r="E615" s="42" t="str">
        <f t="shared" si="73"/>
        <v>3</v>
      </c>
      <c r="F615" s="1">
        <v>9</v>
      </c>
      <c r="G615" s="28" t="str">
        <f t="shared" si="74"/>
        <v>39</v>
      </c>
      <c r="H615" s="1">
        <v>1</v>
      </c>
      <c r="I615" s="1">
        <v>727</v>
      </c>
      <c r="L615" s="1">
        <v>6459</v>
      </c>
      <c r="M615" s="1">
        <v>30736</v>
      </c>
      <c r="N615" s="2">
        <f>INT(VLOOKUP(--D615,'属性表（单）'!$H$7:$I$11,2,0)*VLOOKUP(F615,'属性表（单）'!$B$4:$D$53,3,0))</f>
        <v>5737</v>
      </c>
      <c r="O615" s="34">
        <f t="shared" si="76"/>
        <v>11474</v>
      </c>
      <c r="P615" s="1">
        <f>IF(H615=26,VLOOKUP(G615,'属性表（单核）'!$H$2:$I$251,2,0),IF(H615=59,VLOOKUP(G615,'属性表（单核）'!$C$2:$D$251,2,0),INT(N615/VLOOKUP(H615,'属性表（单）'!$N$4:$O$24,2,0))))</f>
        <v>11474</v>
      </c>
      <c r="S615" s="1">
        <f t="shared" si="77"/>
        <v>5925</v>
      </c>
      <c r="T615" s="28">
        <f>VLOOKUP(--F615,经验表!$A$4:$B$53,2,0)*VLOOKUP(--E615,经验表!$W$8:$X$17,2,0)</f>
        <v>5925</v>
      </c>
      <c r="U615" s="1">
        <f t="shared" si="78"/>
        <v>29400</v>
      </c>
      <c r="V615" s="1">
        <f t="shared" si="79"/>
        <v>29400</v>
      </c>
    </row>
    <row r="616" spans="1:22" x14ac:dyDescent="0.35">
      <c r="A616" s="1">
        <v>91000033</v>
      </c>
      <c r="B616" s="3" t="s">
        <v>12</v>
      </c>
      <c r="C616" s="29">
        <f t="shared" si="75"/>
        <v>1</v>
      </c>
      <c r="D616" s="29" t="str">
        <f t="shared" si="72"/>
        <v>3</v>
      </c>
      <c r="E616" s="42" t="str">
        <f t="shared" si="73"/>
        <v>3</v>
      </c>
      <c r="F616" s="1">
        <v>10</v>
      </c>
      <c r="G616" s="28" t="str">
        <f t="shared" si="74"/>
        <v>310</v>
      </c>
      <c r="H616" s="1">
        <v>1</v>
      </c>
      <c r="I616" s="1">
        <v>760</v>
      </c>
      <c r="L616" s="1">
        <v>7459</v>
      </c>
      <c r="M616" s="1">
        <v>37195</v>
      </c>
      <c r="N616" s="2">
        <f>INT(VLOOKUP(--D616,'属性表（单）'!$H$7:$I$11,2,0)*VLOOKUP(F616,'属性表（单）'!$B$4:$D$53,3,0))</f>
        <v>6075</v>
      </c>
      <c r="O616" s="34">
        <f t="shared" si="76"/>
        <v>12150</v>
      </c>
      <c r="P616" s="1">
        <f>IF(H616=26,VLOOKUP(G616,'属性表（单核）'!$H$2:$I$251,2,0),IF(H616=59,VLOOKUP(G616,'属性表（单核）'!$C$2:$D$251,2,0),INT(N616/VLOOKUP(H616,'属性表（单）'!$N$4:$O$24,2,0))))</f>
        <v>12150</v>
      </c>
      <c r="S616" s="1">
        <f t="shared" si="77"/>
        <v>7125</v>
      </c>
      <c r="T616" s="28">
        <f>VLOOKUP(--F616,经验表!$A$4:$B$53,2,0)*VLOOKUP(--E616,经验表!$W$8:$X$17,2,0)</f>
        <v>7125</v>
      </c>
      <c r="U616" s="1">
        <f t="shared" si="78"/>
        <v>35325</v>
      </c>
      <c r="V616" s="1">
        <f t="shared" si="79"/>
        <v>35325</v>
      </c>
    </row>
    <row r="617" spans="1:22" x14ac:dyDescent="0.35">
      <c r="A617" s="1">
        <v>91100033</v>
      </c>
      <c r="B617" s="3" t="s">
        <v>12</v>
      </c>
      <c r="C617" s="29">
        <f t="shared" si="75"/>
        <v>1</v>
      </c>
      <c r="D617" s="29" t="str">
        <f t="shared" si="72"/>
        <v>3</v>
      </c>
      <c r="E617" s="42" t="str">
        <f t="shared" si="73"/>
        <v>3</v>
      </c>
      <c r="F617" s="1">
        <v>11</v>
      </c>
      <c r="G617" s="28" t="str">
        <f t="shared" si="74"/>
        <v>311</v>
      </c>
      <c r="H617" s="1">
        <v>1</v>
      </c>
      <c r="I617" s="1">
        <v>795</v>
      </c>
      <c r="L617" s="1">
        <v>8568</v>
      </c>
      <c r="M617" s="1">
        <v>44654</v>
      </c>
      <c r="N617" s="2">
        <f>INT(VLOOKUP(--D617,'属性表（单）'!$H$7:$I$11,2,0)*VLOOKUP(F617,'属性表（单）'!$B$4:$D$53,3,0))</f>
        <v>6412</v>
      </c>
      <c r="O617" s="34">
        <f t="shared" si="76"/>
        <v>12824</v>
      </c>
      <c r="P617" s="1">
        <f>IF(H617=26,VLOOKUP(G617,'属性表（单核）'!$H$2:$I$251,2,0),IF(H617=59,VLOOKUP(G617,'属性表（单核）'!$C$2:$D$251,2,0),INT(N617/VLOOKUP(H617,'属性表（单）'!$N$4:$O$24,2,0))))</f>
        <v>12824</v>
      </c>
      <c r="S617" s="1">
        <f t="shared" si="77"/>
        <v>8325</v>
      </c>
      <c r="T617" s="28">
        <f>VLOOKUP(--F617,经验表!$A$4:$B$53,2,0)*VLOOKUP(--E617,经验表!$W$8:$X$17,2,0)</f>
        <v>8325</v>
      </c>
      <c r="U617" s="1">
        <f t="shared" si="78"/>
        <v>42450</v>
      </c>
      <c r="V617" s="1">
        <f t="shared" si="79"/>
        <v>42450</v>
      </c>
    </row>
    <row r="618" spans="1:22" x14ac:dyDescent="0.35">
      <c r="A618" s="1">
        <v>91200033</v>
      </c>
      <c r="B618" s="3" t="s">
        <v>12</v>
      </c>
      <c r="C618" s="29">
        <f t="shared" si="75"/>
        <v>1</v>
      </c>
      <c r="D618" s="29" t="str">
        <f t="shared" si="72"/>
        <v>3</v>
      </c>
      <c r="E618" s="42" t="str">
        <f t="shared" si="73"/>
        <v>3</v>
      </c>
      <c r="F618" s="1">
        <v>12</v>
      </c>
      <c r="G618" s="28" t="str">
        <f t="shared" si="74"/>
        <v>312</v>
      </c>
      <c r="H618" s="1">
        <v>1</v>
      </c>
      <c r="I618" s="1">
        <v>830</v>
      </c>
      <c r="L618" s="1">
        <v>9797</v>
      </c>
      <c r="M618" s="1">
        <v>53222</v>
      </c>
      <c r="N618" s="2">
        <f>INT(VLOOKUP(--D618,'属性表（单）'!$H$7:$I$11,2,0)*VLOOKUP(F618,'属性表（单）'!$B$4:$D$53,3,0))</f>
        <v>6862</v>
      </c>
      <c r="O618" s="34">
        <f t="shared" si="76"/>
        <v>13724</v>
      </c>
      <c r="P618" s="1">
        <f>IF(H618=26,VLOOKUP(G618,'属性表（单核）'!$H$2:$I$251,2,0),IF(H618=59,VLOOKUP(G618,'属性表（单核）'!$C$2:$D$251,2,0),INT(N618/VLOOKUP(H618,'属性表（单）'!$N$4:$O$24,2,0))))</f>
        <v>13724</v>
      </c>
      <c r="S618" s="1">
        <f t="shared" si="77"/>
        <v>9525</v>
      </c>
      <c r="T618" s="28">
        <f>VLOOKUP(--F618,经验表!$A$4:$B$53,2,0)*VLOOKUP(--E618,经验表!$W$8:$X$17,2,0)</f>
        <v>9525</v>
      </c>
      <c r="U618" s="1">
        <f t="shared" si="78"/>
        <v>50775</v>
      </c>
      <c r="V618" s="1">
        <f t="shared" si="79"/>
        <v>50775</v>
      </c>
    </row>
    <row r="619" spans="1:22" x14ac:dyDescent="0.35">
      <c r="A619" s="1">
        <v>91300033</v>
      </c>
      <c r="B619" s="3" t="s">
        <v>12</v>
      </c>
      <c r="C619" s="29">
        <f t="shared" si="75"/>
        <v>1</v>
      </c>
      <c r="D619" s="29" t="str">
        <f t="shared" si="72"/>
        <v>3</v>
      </c>
      <c r="E619" s="42" t="str">
        <f t="shared" si="73"/>
        <v>3</v>
      </c>
      <c r="F619" s="1">
        <v>13</v>
      </c>
      <c r="G619" s="28" t="str">
        <f t="shared" si="74"/>
        <v>313</v>
      </c>
      <c r="H619" s="1">
        <v>1</v>
      </c>
      <c r="I619" s="1">
        <v>866</v>
      </c>
      <c r="L619" s="1">
        <v>11157</v>
      </c>
      <c r="M619" s="1">
        <v>63019</v>
      </c>
      <c r="N619" s="2">
        <f>INT(VLOOKUP(--D619,'属性表（单）'!$H$7:$I$11,2,0)*VLOOKUP(F619,'属性表（单）'!$B$4:$D$53,3,0))</f>
        <v>7312</v>
      </c>
      <c r="O619" s="34">
        <f t="shared" si="76"/>
        <v>14624</v>
      </c>
      <c r="P619" s="1">
        <f>IF(H619=26,VLOOKUP(G619,'属性表（单核）'!$H$2:$I$251,2,0),IF(H619=59,VLOOKUP(G619,'属性表（单核）'!$C$2:$D$251,2,0),INT(N619/VLOOKUP(H619,'属性表（单）'!$N$4:$O$24,2,0))))</f>
        <v>14624</v>
      </c>
      <c r="S619" s="1">
        <f t="shared" si="77"/>
        <v>10725</v>
      </c>
      <c r="T619" s="28">
        <f>VLOOKUP(--F619,经验表!$A$4:$B$53,2,0)*VLOOKUP(--E619,经验表!$W$8:$X$17,2,0)</f>
        <v>10725</v>
      </c>
      <c r="U619" s="1">
        <f t="shared" si="78"/>
        <v>60300</v>
      </c>
      <c r="V619" s="1">
        <f t="shared" si="79"/>
        <v>60300</v>
      </c>
    </row>
    <row r="620" spans="1:22" x14ac:dyDescent="0.35">
      <c r="A620" s="1">
        <v>91400033</v>
      </c>
      <c r="B620" s="3" t="s">
        <v>12</v>
      </c>
      <c r="C620" s="29">
        <f t="shared" si="75"/>
        <v>1</v>
      </c>
      <c r="D620" s="29" t="str">
        <f t="shared" si="72"/>
        <v>3</v>
      </c>
      <c r="E620" s="42" t="str">
        <f t="shared" si="73"/>
        <v>3</v>
      </c>
      <c r="F620" s="1">
        <v>14</v>
      </c>
      <c r="G620" s="28" t="str">
        <f t="shared" si="74"/>
        <v>314</v>
      </c>
      <c r="H620" s="1">
        <v>1</v>
      </c>
      <c r="I620" s="1">
        <v>902</v>
      </c>
      <c r="L620" s="1">
        <v>12663</v>
      </c>
      <c r="M620" s="1">
        <v>74176</v>
      </c>
      <c r="N620" s="2">
        <f>INT(VLOOKUP(--D620,'属性表（单）'!$H$7:$I$11,2,0)*VLOOKUP(F620,'属性表（单）'!$B$4:$D$53,3,0))</f>
        <v>7762</v>
      </c>
      <c r="O620" s="34">
        <f t="shared" si="76"/>
        <v>15524</v>
      </c>
      <c r="P620" s="1">
        <f>IF(H620=26,VLOOKUP(G620,'属性表（单核）'!$H$2:$I$251,2,0),IF(H620=59,VLOOKUP(G620,'属性表（单核）'!$C$2:$D$251,2,0),INT(N620/VLOOKUP(H620,'属性表（单）'!$N$4:$O$24,2,0))))</f>
        <v>15524</v>
      </c>
      <c r="S620" s="1">
        <f t="shared" si="77"/>
        <v>12525</v>
      </c>
      <c r="T620" s="28">
        <f>VLOOKUP(--F620,经验表!$A$4:$B$53,2,0)*VLOOKUP(--E620,经验表!$W$8:$X$17,2,0)</f>
        <v>12525</v>
      </c>
      <c r="U620" s="1">
        <f t="shared" si="78"/>
        <v>71025</v>
      </c>
      <c r="V620" s="1">
        <f t="shared" si="79"/>
        <v>71025</v>
      </c>
    </row>
    <row r="621" spans="1:22" x14ac:dyDescent="0.35">
      <c r="A621" s="1">
        <v>91500033</v>
      </c>
      <c r="B621" s="3" t="s">
        <v>12</v>
      </c>
      <c r="C621" s="29">
        <f t="shared" si="75"/>
        <v>1</v>
      </c>
      <c r="D621" s="29" t="str">
        <f t="shared" si="72"/>
        <v>3</v>
      </c>
      <c r="E621" s="42" t="str">
        <f t="shared" si="73"/>
        <v>3</v>
      </c>
      <c r="F621" s="1">
        <v>15</v>
      </c>
      <c r="G621" s="28" t="str">
        <f t="shared" si="74"/>
        <v>315</v>
      </c>
      <c r="H621" s="1">
        <v>1</v>
      </c>
      <c r="I621" s="1">
        <v>940</v>
      </c>
      <c r="L621" s="1">
        <v>14329</v>
      </c>
      <c r="M621" s="1">
        <v>86839</v>
      </c>
      <c r="N621" s="2">
        <f>INT(VLOOKUP(--D621,'属性表（单）'!$H$7:$I$11,2,0)*VLOOKUP(F621,'属性表（单）'!$B$4:$D$53,3,0))</f>
        <v>8212</v>
      </c>
      <c r="O621" s="34">
        <f t="shared" si="76"/>
        <v>16424</v>
      </c>
      <c r="P621" s="1">
        <f>IF(H621=26,VLOOKUP(G621,'属性表（单核）'!$H$2:$I$251,2,0),IF(H621=59,VLOOKUP(G621,'属性表（单核）'!$C$2:$D$251,2,0),INT(N621/VLOOKUP(H621,'属性表（单）'!$N$4:$O$24,2,0))))</f>
        <v>16424</v>
      </c>
      <c r="S621" s="1">
        <f t="shared" si="77"/>
        <v>14325</v>
      </c>
      <c r="T621" s="28">
        <f>VLOOKUP(--F621,经验表!$A$4:$B$53,2,0)*VLOOKUP(--E621,经验表!$W$8:$X$17,2,0)</f>
        <v>14325</v>
      </c>
      <c r="U621" s="1">
        <f t="shared" si="78"/>
        <v>83550</v>
      </c>
      <c r="V621" s="1">
        <f t="shared" si="79"/>
        <v>83550</v>
      </c>
    </row>
    <row r="622" spans="1:22" x14ac:dyDescent="0.35">
      <c r="A622" s="1">
        <v>91600033</v>
      </c>
      <c r="B622" s="3" t="s">
        <v>12</v>
      </c>
      <c r="C622" s="29">
        <f t="shared" si="75"/>
        <v>1</v>
      </c>
      <c r="D622" s="29" t="str">
        <f t="shared" si="72"/>
        <v>3</v>
      </c>
      <c r="E622" s="42" t="str">
        <f t="shared" si="73"/>
        <v>3</v>
      </c>
      <c r="F622" s="1">
        <v>16</v>
      </c>
      <c r="G622" s="28" t="str">
        <f t="shared" si="74"/>
        <v>316</v>
      </c>
      <c r="H622" s="1">
        <v>1</v>
      </c>
      <c r="I622" s="1">
        <v>978</v>
      </c>
      <c r="L622" s="1">
        <v>16173</v>
      </c>
      <c r="M622" s="1">
        <v>101168</v>
      </c>
      <c r="N622" s="2">
        <f>INT(VLOOKUP(--D622,'属性表（单）'!$H$7:$I$11,2,0)*VLOOKUP(F622,'属性表（单）'!$B$4:$D$53,3,0))</f>
        <v>8662</v>
      </c>
      <c r="O622" s="34">
        <f t="shared" si="76"/>
        <v>17324</v>
      </c>
      <c r="P622" s="1">
        <f>IF(H622=26,VLOOKUP(G622,'属性表（单核）'!$H$2:$I$251,2,0),IF(H622=59,VLOOKUP(G622,'属性表（单核）'!$C$2:$D$251,2,0),INT(N622/VLOOKUP(H622,'属性表（单）'!$N$4:$O$24,2,0))))</f>
        <v>17324</v>
      </c>
      <c r="S622" s="1">
        <f t="shared" si="77"/>
        <v>16125</v>
      </c>
      <c r="T622" s="28">
        <f>VLOOKUP(--F622,经验表!$A$4:$B$53,2,0)*VLOOKUP(--E622,经验表!$W$8:$X$17,2,0)</f>
        <v>16125</v>
      </c>
      <c r="U622" s="1">
        <f t="shared" si="78"/>
        <v>97875</v>
      </c>
      <c r="V622" s="1">
        <f t="shared" si="79"/>
        <v>97875</v>
      </c>
    </row>
    <row r="623" spans="1:22" x14ac:dyDescent="0.35">
      <c r="A623" s="1">
        <v>91700033</v>
      </c>
      <c r="B623" s="3" t="s">
        <v>12</v>
      </c>
      <c r="C623" s="29">
        <f t="shared" si="75"/>
        <v>1</v>
      </c>
      <c r="D623" s="29" t="str">
        <f t="shared" si="72"/>
        <v>3</v>
      </c>
      <c r="E623" s="42" t="str">
        <f t="shared" si="73"/>
        <v>3</v>
      </c>
      <c r="F623" s="1">
        <v>17</v>
      </c>
      <c r="G623" s="28" t="str">
        <f t="shared" si="74"/>
        <v>317</v>
      </c>
      <c r="H623" s="1">
        <v>1</v>
      </c>
      <c r="I623" s="1">
        <v>1016</v>
      </c>
      <c r="L623" s="1">
        <v>18211</v>
      </c>
      <c r="M623" s="1">
        <v>117341</v>
      </c>
      <c r="N623" s="2">
        <f>INT(VLOOKUP(--D623,'属性表（单）'!$H$7:$I$11,2,0)*VLOOKUP(F623,'属性表（单）'!$B$4:$D$53,3,0))</f>
        <v>9225</v>
      </c>
      <c r="O623" s="34">
        <f t="shared" si="76"/>
        <v>18450</v>
      </c>
      <c r="P623" s="1">
        <f>IF(H623=26,VLOOKUP(G623,'属性表（单核）'!$H$2:$I$251,2,0),IF(H623=59,VLOOKUP(G623,'属性表（单核）'!$C$2:$D$251,2,0),INT(N623/VLOOKUP(H623,'属性表（单）'!$N$4:$O$24,2,0))))</f>
        <v>18450</v>
      </c>
      <c r="S623" s="1">
        <f t="shared" si="77"/>
        <v>17925</v>
      </c>
      <c r="T623" s="28">
        <f>VLOOKUP(--F623,经验表!$A$4:$B$53,2,0)*VLOOKUP(--E623,经验表!$W$8:$X$17,2,0)</f>
        <v>17925</v>
      </c>
      <c r="U623" s="1">
        <f t="shared" si="78"/>
        <v>114000</v>
      </c>
      <c r="V623" s="1">
        <f t="shared" si="79"/>
        <v>114000</v>
      </c>
    </row>
    <row r="624" spans="1:22" x14ac:dyDescent="0.35">
      <c r="A624" s="1">
        <v>91800033</v>
      </c>
      <c r="B624" s="3" t="s">
        <v>12</v>
      </c>
      <c r="C624" s="29">
        <f t="shared" si="75"/>
        <v>1</v>
      </c>
      <c r="D624" s="29" t="str">
        <f t="shared" si="72"/>
        <v>3</v>
      </c>
      <c r="E624" s="42" t="str">
        <f t="shared" si="73"/>
        <v>3</v>
      </c>
      <c r="F624" s="1">
        <v>18</v>
      </c>
      <c r="G624" s="28" t="str">
        <f t="shared" si="74"/>
        <v>318</v>
      </c>
      <c r="H624" s="1">
        <v>1</v>
      </c>
      <c r="I624" s="1">
        <v>1056</v>
      </c>
      <c r="L624" s="1">
        <v>20464</v>
      </c>
      <c r="M624" s="1">
        <v>135552</v>
      </c>
      <c r="N624" s="2">
        <f>INT(VLOOKUP(--D624,'属性表（单）'!$H$7:$I$11,2,0)*VLOOKUP(F624,'属性表（单）'!$B$4:$D$53,3,0))</f>
        <v>9787</v>
      </c>
      <c r="O624" s="34">
        <f t="shared" si="76"/>
        <v>19574</v>
      </c>
      <c r="P624" s="1">
        <f>IF(H624=26,VLOOKUP(G624,'属性表（单核）'!$H$2:$I$251,2,0),IF(H624=59,VLOOKUP(G624,'属性表（单核）'!$C$2:$D$251,2,0),INT(N624/VLOOKUP(H624,'属性表（单）'!$N$4:$O$24,2,0))))</f>
        <v>19574</v>
      </c>
      <c r="S624" s="1">
        <f t="shared" si="77"/>
        <v>20475</v>
      </c>
      <c r="T624" s="28">
        <f>VLOOKUP(--F624,经验表!$A$4:$B$53,2,0)*VLOOKUP(--E624,经验表!$W$8:$X$17,2,0)</f>
        <v>20475</v>
      </c>
      <c r="U624" s="1">
        <f t="shared" si="78"/>
        <v>131925</v>
      </c>
      <c r="V624" s="1">
        <f t="shared" si="79"/>
        <v>131925</v>
      </c>
    </row>
    <row r="625" spans="1:22" x14ac:dyDescent="0.35">
      <c r="A625" s="1">
        <v>91900033</v>
      </c>
      <c r="B625" s="3" t="s">
        <v>12</v>
      </c>
      <c r="C625" s="29">
        <f t="shared" si="75"/>
        <v>1</v>
      </c>
      <c r="D625" s="29" t="str">
        <f t="shared" si="72"/>
        <v>3</v>
      </c>
      <c r="E625" s="42" t="str">
        <f t="shared" si="73"/>
        <v>3</v>
      </c>
      <c r="F625" s="1">
        <v>19</v>
      </c>
      <c r="G625" s="28" t="str">
        <f t="shared" si="74"/>
        <v>319</v>
      </c>
      <c r="H625" s="1">
        <v>1</v>
      </c>
      <c r="I625" s="1">
        <v>1096</v>
      </c>
      <c r="L625" s="1">
        <v>22954</v>
      </c>
      <c r="M625" s="1">
        <v>156016</v>
      </c>
      <c r="N625" s="2">
        <f>INT(VLOOKUP(--D625,'属性表（单）'!$H$7:$I$11,2,0)*VLOOKUP(F625,'属性表（单）'!$B$4:$D$53,3,0))</f>
        <v>10350</v>
      </c>
      <c r="O625" s="34">
        <f t="shared" si="76"/>
        <v>20700</v>
      </c>
      <c r="P625" s="1">
        <f>IF(H625=26,VLOOKUP(G625,'属性表（单核）'!$H$2:$I$251,2,0),IF(H625=59,VLOOKUP(G625,'属性表（单核）'!$C$2:$D$251,2,0),INT(N625/VLOOKUP(H625,'属性表（单）'!$N$4:$O$24,2,0))))</f>
        <v>20700</v>
      </c>
      <c r="S625" s="1">
        <f t="shared" si="77"/>
        <v>23025</v>
      </c>
      <c r="T625" s="28">
        <f>VLOOKUP(--F625,经验表!$A$4:$B$53,2,0)*VLOOKUP(--E625,经验表!$W$8:$X$17,2,0)</f>
        <v>23025</v>
      </c>
      <c r="U625" s="1">
        <f t="shared" si="78"/>
        <v>152400</v>
      </c>
      <c r="V625" s="1">
        <f t="shared" si="79"/>
        <v>152400</v>
      </c>
    </row>
    <row r="626" spans="1:22" x14ac:dyDescent="0.35">
      <c r="A626" s="1">
        <v>92000033</v>
      </c>
      <c r="B626" s="3" t="s">
        <v>12</v>
      </c>
      <c r="C626" s="29">
        <f t="shared" si="75"/>
        <v>1</v>
      </c>
      <c r="D626" s="29" t="str">
        <f t="shared" si="72"/>
        <v>3</v>
      </c>
      <c r="E626" s="42" t="str">
        <f t="shared" si="73"/>
        <v>3</v>
      </c>
      <c r="F626" s="1">
        <v>20</v>
      </c>
      <c r="G626" s="28" t="str">
        <f t="shared" si="74"/>
        <v>320</v>
      </c>
      <c r="H626" s="1">
        <v>1</v>
      </c>
      <c r="I626" s="1">
        <v>1137</v>
      </c>
      <c r="L626" s="1">
        <v>25706</v>
      </c>
      <c r="M626" s="1">
        <v>178970</v>
      </c>
      <c r="N626" s="2">
        <f>INT(VLOOKUP(--D626,'属性表（单）'!$H$7:$I$11,2,0)*VLOOKUP(F626,'属性表（单）'!$B$4:$D$53,3,0))</f>
        <v>10912</v>
      </c>
      <c r="O626" s="34">
        <f t="shared" si="76"/>
        <v>21824</v>
      </c>
      <c r="P626" s="1">
        <f>IF(H626=26,VLOOKUP(G626,'属性表（单核）'!$H$2:$I$251,2,0),IF(H626=59,VLOOKUP(G626,'属性表（单核）'!$C$2:$D$251,2,0),INT(N626/VLOOKUP(H626,'属性表（单）'!$N$4:$O$24,2,0))))</f>
        <v>21824</v>
      </c>
      <c r="S626" s="1">
        <f t="shared" si="77"/>
        <v>25575</v>
      </c>
      <c r="T626" s="28">
        <f>VLOOKUP(--F626,经验表!$A$4:$B$53,2,0)*VLOOKUP(--E626,经验表!$W$8:$X$17,2,0)</f>
        <v>25575</v>
      </c>
      <c r="U626" s="1">
        <f t="shared" si="78"/>
        <v>175425</v>
      </c>
      <c r="V626" s="1">
        <f t="shared" si="79"/>
        <v>175425</v>
      </c>
    </row>
    <row r="627" spans="1:22" x14ac:dyDescent="0.35">
      <c r="A627" s="1">
        <v>92100033</v>
      </c>
      <c r="B627" s="3" t="s">
        <v>12</v>
      </c>
      <c r="C627" s="29">
        <f t="shared" si="75"/>
        <v>1</v>
      </c>
      <c r="D627" s="29" t="str">
        <f t="shared" si="72"/>
        <v>3</v>
      </c>
      <c r="E627" s="42" t="str">
        <f t="shared" si="73"/>
        <v>3</v>
      </c>
      <c r="F627" s="1">
        <v>21</v>
      </c>
      <c r="G627" s="28" t="str">
        <f t="shared" si="74"/>
        <v>321</v>
      </c>
      <c r="H627" s="1">
        <v>1</v>
      </c>
      <c r="I627" s="1">
        <v>1179</v>
      </c>
      <c r="L627" s="1">
        <v>28745</v>
      </c>
      <c r="M627" s="1">
        <v>204676</v>
      </c>
      <c r="N627" s="2">
        <f>INT(VLOOKUP(--D627,'属性表（单）'!$H$7:$I$11,2,0)*VLOOKUP(F627,'属性表（单）'!$B$4:$D$53,3,0))</f>
        <v>11475</v>
      </c>
      <c r="O627" s="34">
        <f t="shared" si="76"/>
        <v>22950</v>
      </c>
      <c r="P627" s="1">
        <f>IF(H627=26,VLOOKUP(G627,'属性表（单核）'!$H$2:$I$251,2,0),IF(H627=59,VLOOKUP(G627,'属性表（单核）'!$C$2:$D$251,2,0),INT(N627/VLOOKUP(H627,'属性表（单）'!$N$4:$O$24,2,0))))</f>
        <v>22950</v>
      </c>
      <c r="S627" s="1">
        <f t="shared" si="77"/>
        <v>28125</v>
      </c>
      <c r="T627" s="28">
        <f>VLOOKUP(--F627,经验表!$A$4:$B$53,2,0)*VLOOKUP(--E627,经验表!$W$8:$X$17,2,0)</f>
        <v>28125</v>
      </c>
      <c r="U627" s="1">
        <f t="shared" si="78"/>
        <v>201000</v>
      </c>
      <c r="V627" s="1">
        <f t="shared" si="79"/>
        <v>201000</v>
      </c>
    </row>
    <row r="628" spans="1:22" x14ac:dyDescent="0.35">
      <c r="A628" s="1">
        <v>92200033</v>
      </c>
      <c r="B628" s="3" t="s">
        <v>12</v>
      </c>
      <c r="C628" s="29">
        <f t="shared" si="75"/>
        <v>1</v>
      </c>
      <c r="D628" s="29" t="str">
        <f t="shared" si="72"/>
        <v>3</v>
      </c>
      <c r="E628" s="42" t="str">
        <f t="shared" si="73"/>
        <v>3</v>
      </c>
      <c r="F628" s="1">
        <v>22</v>
      </c>
      <c r="G628" s="28" t="str">
        <f t="shared" si="74"/>
        <v>322</v>
      </c>
      <c r="H628" s="1">
        <v>1</v>
      </c>
      <c r="I628" s="1">
        <v>1222</v>
      </c>
      <c r="L628" s="1">
        <v>32102</v>
      </c>
      <c r="M628" s="1">
        <v>233421</v>
      </c>
      <c r="N628" s="2">
        <f>INT(VLOOKUP(--D628,'属性表（单）'!$H$7:$I$11,2,0)*VLOOKUP(F628,'属性表（单）'!$B$4:$D$53,3,0))</f>
        <v>12150</v>
      </c>
      <c r="O628" s="34">
        <f t="shared" si="76"/>
        <v>24300</v>
      </c>
      <c r="P628" s="1">
        <f>IF(H628=26,VLOOKUP(G628,'属性表（单核）'!$H$2:$I$251,2,0),IF(H628=59,VLOOKUP(G628,'属性表（单核）'!$C$2:$D$251,2,0),INT(N628/VLOOKUP(H628,'属性表（单）'!$N$4:$O$24,2,0))))</f>
        <v>24300</v>
      </c>
      <c r="S628" s="1">
        <f t="shared" si="77"/>
        <v>31575</v>
      </c>
      <c r="T628" s="28">
        <f>VLOOKUP(--F628,经验表!$A$4:$B$53,2,0)*VLOOKUP(--E628,经验表!$W$8:$X$17,2,0)</f>
        <v>31575</v>
      </c>
      <c r="U628" s="1">
        <f t="shared" si="78"/>
        <v>229125</v>
      </c>
      <c r="V628" s="1">
        <f t="shared" si="79"/>
        <v>229125</v>
      </c>
    </row>
    <row r="629" spans="1:22" x14ac:dyDescent="0.35">
      <c r="A629" s="1">
        <v>92300033</v>
      </c>
      <c r="B629" s="3" t="s">
        <v>12</v>
      </c>
      <c r="C629" s="29">
        <f t="shared" si="75"/>
        <v>1</v>
      </c>
      <c r="D629" s="29" t="str">
        <f t="shared" si="72"/>
        <v>3</v>
      </c>
      <c r="E629" s="42" t="str">
        <f t="shared" si="73"/>
        <v>3</v>
      </c>
      <c r="F629" s="1">
        <v>23</v>
      </c>
      <c r="G629" s="28" t="str">
        <f t="shared" si="74"/>
        <v>323</v>
      </c>
      <c r="H629" s="1">
        <v>1</v>
      </c>
      <c r="I629" s="1">
        <v>1266</v>
      </c>
      <c r="L629" s="1">
        <v>35809</v>
      </c>
      <c r="M629" s="1">
        <v>265523</v>
      </c>
      <c r="N629" s="2">
        <f>INT(VLOOKUP(--D629,'属性表（单）'!$H$7:$I$11,2,0)*VLOOKUP(F629,'属性表（单）'!$B$4:$D$53,3,0))</f>
        <v>12825</v>
      </c>
      <c r="O629" s="34">
        <f t="shared" si="76"/>
        <v>25650</v>
      </c>
      <c r="P629" s="1">
        <f>IF(H629=26,VLOOKUP(G629,'属性表（单核）'!$H$2:$I$251,2,0),IF(H629=59,VLOOKUP(G629,'属性表（单核）'!$C$2:$D$251,2,0),INT(N629/VLOOKUP(H629,'属性表（单）'!$N$4:$O$24,2,0))))</f>
        <v>25650</v>
      </c>
      <c r="S629" s="1">
        <f t="shared" si="77"/>
        <v>35025</v>
      </c>
      <c r="T629" s="28">
        <f>VLOOKUP(--F629,经验表!$A$4:$B$53,2,0)*VLOOKUP(--E629,经验表!$W$8:$X$17,2,0)</f>
        <v>35025</v>
      </c>
      <c r="U629" s="1">
        <f t="shared" si="78"/>
        <v>260700</v>
      </c>
      <c r="V629" s="1">
        <f t="shared" si="79"/>
        <v>260700</v>
      </c>
    </row>
    <row r="630" spans="1:22" x14ac:dyDescent="0.35">
      <c r="A630" s="1">
        <v>92400033</v>
      </c>
      <c r="B630" s="3" t="s">
        <v>12</v>
      </c>
      <c r="C630" s="29">
        <f t="shared" si="75"/>
        <v>1</v>
      </c>
      <c r="D630" s="29" t="str">
        <f t="shared" si="72"/>
        <v>3</v>
      </c>
      <c r="E630" s="42" t="str">
        <f t="shared" si="73"/>
        <v>3</v>
      </c>
      <c r="F630" s="1">
        <v>24</v>
      </c>
      <c r="G630" s="28" t="str">
        <f t="shared" si="74"/>
        <v>324</v>
      </c>
      <c r="H630" s="1">
        <v>1</v>
      </c>
      <c r="I630" s="1">
        <v>1310</v>
      </c>
      <c r="L630" s="1">
        <v>39901</v>
      </c>
      <c r="M630" s="1">
        <v>301332</v>
      </c>
      <c r="N630" s="2">
        <f>INT(VLOOKUP(--D630,'属性表（单）'!$H$7:$I$11,2,0)*VLOOKUP(F630,'属性表（单）'!$B$4:$D$53,3,0))</f>
        <v>13500</v>
      </c>
      <c r="O630" s="34">
        <f t="shared" si="76"/>
        <v>27000</v>
      </c>
      <c r="P630" s="1">
        <f>IF(H630=26,VLOOKUP(G630,'属性表（单核）'!$H$2:$I$251,2,0),IF(H630=59,VLOOKUP(G630,'属性表（单核）'!$C$2:$D$251,2,0),INT(N630/VLOOKUP(H630,'属性表（单）'!$N$4:$O$24,2,0))))</f>
        <v>27000</v>
      </c>
      <c r="S630" s="1">
        <f t="shared" si="77"/>
        <v>38475</v>
      </c>
      <c r="T630" s="28">
        <f>VLOOKUP(--F630,经验表!$A$4:$B$53,2,0)*VLOOKUP(--E630,经验表!$W$8:$X$17,2,0)</f>
        <v>38475</v>
      </c>
      <c r="U630" s="1">
        <f t="shared" si="78"/>
        <v>295725</v>
      </c>
      <c r="V630" s="1">
        <f t="shared" si="79"/>
        <v>295725</v>
      </c>
    </row>
    <row r="631" spans="1:22" x14ac:dyDescent="0.35">
      <c r="A631" s="1">
        <v>92500033</v>
      </c>
      <c r="B631" s="3" t="s">
        <v>12</v>
      </c>
      <c r="C631" s="29">
        <f t="shared" si="75"/>
        <v>1</v>
      </c>
      <c r="D631" s="29" t="str">
        <f t="shared" si="72"/>
        <v>3</v>
      </c>
      <c r="E631" s="42" t="str">
        <f t="shared" si="73"/>
        <v>3</v>
      </c>
      <c r="F631" s="1">
        <v>25</v>
      </c>
      <c r="G631" s="28" t="str">
        <f t="shared" si="74"/>
        <v>325</v>
      </c>
      <c r="H631" s="1">
        <v>1</v>
      </c>
      <c r="I631" s="1">
        <v>1355</v>
      </c>
      <c r="L631" s="1">
        <v>44418</v>
      </c>
      <c r="M631" s="1">
        <v>341233</v>
      </c>
      <c r="N631" s="2">
        <f>INT(VLOOKUP(--D631,'属性表（单）'!$H$7:$I$11,2,0)*VLOOKUP(F631,'属性表（单）'!$B$4:$D$53,3,0))</f>
        <v>14175</v>
      </c>
      <c r="O631" s="34">
        <f t="shared" si="76"/>
        <v>28350</v>
      </c>
      <c r="P631" s="1">
        <f>IF(H631=26,VLOOKUP(G631,'属性表（单核）'!$H$2:$I$251,2,0),IF(H631=59,VLOOKUP(G631,'属性表（单核）'!$C$2:$D$251,2,0),INT(N631/VLOOKUP(H631,'属性表（单）'!$N$4:$O$24,2,0))))</f>
        <v>28350</v>
      </c>
      <c r="S631" s="1">
        <f t="shared" si="77"/>
        <v>41925</v>
      </c>
      <c r="T631" s="28">
        <f>VLOOKUP(--F631,经验表!$A$4:$B$53,2,0)*VLOOKUP(--E631,经验表!$W$8:$X$17,2,0)</f>
        <v>41925</v>
      </c>
      <c r="U631" s="1">
        <f t="shared" si="78"/>
        <v>334200</v>
      </c>
      <c r="V631" s="1">
        <f t="shared" si="79"/>
        <v>334200</v>
      </c>
    </row>
    <row r="632" spans="1:22" x14ac:dyDescent="0.35">
      <c r="A632" s="1">
        <v>92600033</v>
      </c>
      <c r="B632" s="3" t="s">
        <v>12</v>
      </c>
      <c r="C632" s="29">
        <f t="shared" si="75"/>
        <v>1</v>
      </c>
      <c r="D632" s="29" t="str">
        <f t="shared" si="72"/>
        <v>3</v>
      </c>
      <c r="E632" s="42" t="str">
        <f t="shared" si="73"/>
        <v>3</v>
      </c>
      <c r="F632" s="1">
        <v>26</v>
      </c>
      <c r="G632" s="28" t="str">
        <f t="shared" si="74"/>
        <v>326</v>
      </c>
      <c r="H632" s="1">
        <v>1</v>
      </c>
      <c r="I632" s="1">
        <v>1402</v>
      </c>
      <c r="L632" s="1">
        <v>49403</v>
      </c>
      <c r="M632" s="1">
        <v>385651</v>
      </c>
      <c r="N632" s="2">
        <f>INT(VLOOKUP(--D632,'属性表（单）'!$H$7:$I$11,2,0)*VLOOKUP(F632,'属性表（单）'!$B$4:$D$53,3,0))</f>
        <v>14850</v>
      </c>
      <c r="O632" s="34">
        <f t="shared" si="76"/>
        <v>29700</v>
      </c>
      <c r="P632" s="1">
        <f>IF(H632=26,VLOOKUP(G632,'属性表（单核）'!$H$2:$I$251,2,0),IF(H632=59,VLOOKUP(G632,'属性表（单核）'!$C$2:$D$251,2,0),INT(N632/VLOOKUP(H632,'属性表（单）'!$N$4:$O$24,2,0))))</f>
        <v>29700</v>
      </c>
      <c r="S632" s="1">
        <f t="shared" si="77"/>
        <v>46425</v>
      </c>
      <c r="T632" s="28">
        <f>VLOOKUP(--F632,经验表!$A$4:$B$53,2,0)*VLOOKUP(--E632,经验表!$W$8:$X$17,2,0)</f>
        <v>46425</v>
      </c>
      <c r="U632" s="1">
        <f t="shared" si="78"/>
        <v>376125</v>
      </c>
      <c r="V632" s="1">
        <f t="shared" si="79"/>
        <v>376125</v>
      </c>
    </row>
    <row r="633" spans="1:22" x14ac:dyDescent="0.35">
      <c r="A633" s="1">
        <v>92700033</v>
      </c>
      <c r="B633" s="3" t="s">
        <v>12</v>
      </c>
      <c r="C633" s="29">
        <f t="shared" si="75"/>
        <v>1</v>
      </c>
      <c r="D633" s="29" t="str">
        <f t="shared" si="72"/>
        <v>3</v>
      </c>
      <c r="E633" s="42" t="str">
        <f t="shared" si="73"/>
        <v>3</v>
      </c>
      <c r="F633" s="1">
        <v>27</v>
      </c>
      <c r="G633" s="28" t="str">
        <f t="shared" si="74"/>
        <v>327</v>
      </c>
      <c r="H633" s="1">
        <v>1</v>
      </c>
      <c r="I633" s="1">
        <v>1449</v>
      </c>
      <c r="L633" s="1">
        <v>54904</v>
      </c>
      <c r="M633" s="1">
        <v>435054</v>
      </c>
      <c r="N633" s="2">
        <f>INT(VLOOKUP(--D633,'属性表（单）'!$H$7:$I$11,2,0)*VLOOKUP(F633,'属性表（单）'!$B$4:$D$53,3,0))</f>
        <v>15637</v>
      </c>
      <c r="O633" s="34">
        <f t="shared" si="76"/>
        <v>31274</v>
      </c>
      <c r="P633" s="1">
        <f>IF(H633=26,VLOOKUP(G633,'属性表（单核）'!$H$2:$I$251,2,0),IF(H633=59,VLOOKUP(G633,'属性表（单核）'!$C$2:$D$251,2,0),INT(N633/VLOOKUP(H633,'属性表（单）'!$N$4:$O$24,2,0))))</f>
        <v>31274</v>
      </c>
      <c r="S633" s="1">
        <f t="shared" si="77"/>
        <v>50925</v>
      </c>
      <c r="T633" s="28">
        <f>VLOOKUP(--F633,经验表!$A$4:$B$53,2,0)*VLOOKUP(--E633,经验表!$W$8:$X$17,2,0)</f>
        <v>50925</v>
      </c>
      <c r="U633" s="1">
        <f t="shared" si="78"/>
        <v>422550</v>
      </c>
      <c r="V633" s="1">
        <f t="shared" si="79"/>
        <v>422550</v>
      </c>
    </row>
    <row r="634" spans="1:22" x14ac:dyDescent="0.35">
      <c r="A634" s="1">
        <v>92800033</v>
      </c>
      <c r="B634" s="3" t="s">
        <v>12</v>
      </c>
      <c r="C634" s="29">
        <f t="shared" si="75"/>
        <v>1</v>
      </c>
      <c r="D634" s="29" t="str">
        <f t="shared" si="72"/>
        <v>3</v>
      </c>
      <c r="E634" s="42" t="str">
        <f t="shared" si="73"/>
        <v>3</v>
      </c>
      <c r="F634" s="1">
        <v>28</v>
      </c>
      <c r="G634" s="28" t="str">
        <f t="shared" si="74"/>
        <v>328</v>
      </c>
      <c r="H634" s="1">
        <v>1</v>
      </c>
      <c r="I634" s="1">
        <v>1497</v>
      </c>
      <c r="L634" s="1">
        <v>60974</v>
      </c>
      <c r="M634" s="1">
        <v>489958</v>
      </c>
      <c r="N634" s="2">
        <f>INT(VLOOKUP(--D634,'属性表（单）'!$H$7:$I$11,2,0)*VLOOKUP(F634,'属性表（单）'!$B$4:$D$53,3,0))</f>
        <v>16425</v>
      </c>
      <c r="O634" s="34">
        <f t="shared" si="76"/>
        <v>32850</v>
      </c>
      <c r="P634" s="1">
        <f>IF(H634=26,VLOOKUP(G634,'属性表（单核）'!$H$2:$I$251,2,0),IF(H634=59,VLOOKUP(G634,'属性表（单核）'!$C$2:$D$251,2,0),INT(N634/VLOOKUP(H634,'属性表（单）'!$N$4:$O$24,2,0))))</f>
        <v>32850</v>
      </c>
      <c r="S634" s="1">
        <f t="shared" si="77"/>
        <v>55425</v>
      </c>
      <c r="T634" s="28">
        <f>VLOOKUP(--F634,经验表!$A$4:$B$53,2,0)*VLOOKUP(--E634,经验表!$W$8:$X$17,2,0)</f>
        <v>55425</v>
      </c>
      <c r="U634" s="1">
        <f t="shared" si="78"/>
        <v>473475</v>
      </c>
      <c r="V634" s="1">
        <f t="shared" si="79"/>
        <v>473475</v>
      </c>
    </row>
    <row r="635" spans="1:22" x14ac:dyDescent="0.35">
      <c r="A635" s="1">
        <v>92900033</v>
      </c>
      <c r="B635" s="3" t="s">
        <v>12</v>
      </c>
      <c r="C635" s="29">
        <f t="shared" si="75"/>
        <v>1</v>
      </c>
      <c r="D635" s="29" t="str">
        <f t="shared" si="72"/>
        <v>3</v>
      </c>
      <c r="E635" s="42" t="str">
        <f t="shared" si="73"/>
        <v>3</v>
      </c>
      <c r="F635" s="1">
        <v>29</v>
      </c>
      <c r="G635" s="28" t="str">
        <f t="shared" si="74"/>
        <v>329</v>
      </c>
      <c r="H635" s="1">
        <v>1</v>
      </c>
      <c r="I635" s="1">
        <v>1546</v>
      </c>
      <c r="L635" s="1">
        <v>67670</v>
      </c>
      <c r="M635" s="1">
        <v>550932</v>
      </c>
      <c r="N635" s="2">
        <f>INT(VLOOKUP(--D635,'属性表（单）'!$H$7:$I$11,2,0)*VLOOKUP(F635,'属性表（单）'!$B$4:$D$53,3,0))</f>
        <v>17212</v>
      </c>
      <c r="O635" s="34">
        <f t="shared" si="76"/>
        <v>34424</v>
      </c>
      <c r="P635" s="1">
        <f>IF(H635=26,VLOOKUP(G635,'属性表（单核）'!$H$2:$I$251,2,0),IF(H635=59,VLOOKUP(G635,'属性表（单核）'!$C$2:$D$251,2,0),INT(N635/VLOOKUP(H635,'属性表（单）'!$N$4:$O$24,2,0))))</f>
        <v>34424</v>
      </c>
      <c r="S635" s="1">
        <f t="shared" si="77"/>
        <v>59925</v>
      </c>
      <c r="T635" s="28">
        <f>VLOOKUP(--F635,经验表!$A$4:$B$53,2,0)*VLOOKUP(--E635,经验表!$W$8:$X$17,2,0)</f>
        <v>59925</v>
      </c>
      <c r="U635" s="1">
        <f t="shared" si="78"/>
        <v>528900</v>
      </c>
      <c r="V635" s="1">
        <f t="shared" si="79"/>
        <v>528900</v>
      </c>
    </row>
    <row r="636" spans="1:22" x14ac:dyDescent="0.35">
      <c r="A636" s="1">
        <v>93000033</v>
      </c>
      <c r="B636" s="3" t="s">
        <v>12</v>
      </c>
      <c r="C636" s="29">
        <f t="shared" si="75"/>
        <v>1</v>
      </c>
      <c r="D636" s="29" t="str">
        <f t="shared" si="72"/>
        <v>3</v>
      </c>
      <c r="E636" s="42" t="str">
        <f t="shared" si="73"/>
        <v>3</v>
      </c>
      <c r="F636" s="1">
        <v>30</v>
      </c>
      <c r="G636" s="28" t="str">
        <f t="shared" si="74"/>
        <v>330</v>
      </c>
      <c r="H636" s="1">
        <v>1</v>
      </c>
      <c r="I636" s="1">
        <v>1596</v>
      </c>
      <c r="L636" s="1">
        <v>75056</v>
      </c>
      <c r="M636" s="1">
        <v>618602</v>
      </c>
      <c r="N636" s="2">
        <f>INT(VLOOKUP(--D636,'属性表（单）'!$H$7:$I$11,2,0)*VLOOKUP(F636,'属性表（单）'!$B$4:$D$53,3,0))</f>
        <v>18000</v>
      </c>
      <c r="O636" s="34">
        <f t="shared" si="76"/>
        <v>36000</v>
      </c>
      <c r="P636" s="1">
        <f>IF(H636=26,VLOOKUP(G636,'属性表（单核）'!$H$2:$I$251,2,0),IF(H636=59,VLOOKUP(G636,'属性表（单核）'!$C$2:$D$251,2,0),INT(N636/VLOOKUP(H636,'属性表（单）'!$N$4:$O$24,2,0))))</f>
        <v>36000</v>
      </c>
      <c r="S636" s="1">
        <f t="shared" si="77"/>
        <v>65625</v>
      </c>
      <c r="T636" s="28">
        <f>VLOOKUP(--F636,经验表!$A$4:$B$53,2,0)*VLOOKUP(--E636,经验表!$W$8:$X$17,2,0)</f>
        <v>65625</v>
      </c>
      <c r="U636" s="1">
        <f t="shared" si="78"/>
        <v>588825</v>
      </c>
      <c r="V636" s="1">
        <f t="shared" si="79"/>
        <v>588825</v>
      </c>
    </row>
    <row r="637" spans="1:22" x14ac:dyDescent="0.35">
      <c r="A637" s="1">
        <v>93100033</v>
      </c>
      <c r="B637" s="3" t="s">
        <v>12</v>
      </c>
      <c r="C637" s="29">
        <f t="shared" si="75"/>
        <v>1</v>
      </c>
      <c r="D637" s="29" t="str">
        <f t="shared" si="72"/>
        <v>3</v>
      </c>
      <c r="E637" s="42" t="str">
        <f t="shared" si="73"/>
        <v>3</v>
      </c>
      <c r="F637" s="1">
        <v>31</v>
      </c>
      <c r="G637" s="28" t="str">
        <f t="shared" si="74"/>
        <v>331</v>
      </c>
      <c r="H637" s="1">
        <v>1</v>
      </c>
      <c r="I637" s="1">
        <v>1648</v>
      </c>
      <c r="L637" s="1">
        <v>83203</v>
      </c>
      <c r="M637" s="1">
        <v>693658</v>
      </c>
      <c r="N637" s="2">
        <f>INT(VLOOKUP(--D637,'属性表（单）'!$H$7:$I$11,2,0)*VLOOKUP(F637,'属性表（单）'!$B$4:$D$53,3,0))</f>
        <v>18787</v>
      </c>
      <c r="O637" s="34">
        <f t="shared" si="76"/>
        <v>37574</v>
      </c>
      <c r="P637" s="1">
        <f>IF(H637=26,VLOOKUP(G637,'属性表（单核）'!$H$2:$I$251,2,0),IF(H637=59,VLOOKUP(G637,'属性表（单核）'!$C$2:$D$251,2,0),INT(N637/VLOOKUP(H637,'属性表（单）'!$N$4:$O$24,2,0))))</f>
        <v>37574</v>
      </c>
      <c r="S637" s="1">
        <f t="shared" si="77"/>
        <v>71325</v>
      </c>
      <c r="T637" s="28">
        <f>VLOOKUP(--F637,经验表!$A$4:$B$53,2,0)*VLOOKUP(--E637,经验表!$W$8:$X$17,2,0)</f>
        <v>71325</v>
      </c>
      <c r="U637" s="1">
        <f t="shared" si="78"/>
        <v>654450</v>
      </c>
      <c r="V637" s="1">
        <f t="shared" si="79"/>
        <v>654450</v>
      </c>
    </row>
    <row r="638" spans="1:22" x14ac:dyDescent="0.35">
      <c r="A638" s="1">
        <v>93200033</v>
      </c>
      <c r="B638" s="3" t="s">
        <v>12</v>
      </c>
      <c r="C638" s="29">
        <f t="shared" si="75"/>
        <v>1</v>
      </c>
      <c r="D638" s="29" t="str">
        <f t="shared" si="72"/>
        <v>3</v>
      </c>
      <c r="E638" s="42" t="str">
        <f t="shared" si="73"/>
        <v>3</v>
      </c>
      <c r="F638" s="1">
        <v>32</v>
      </c>
      <c r="G638" s="28" t="str">
        <f t="shared" si="74"/>
        <v>332</v>
      </c>
      <c r="H638" s="1">
        <v>1</v>
      </c>
      <c r="I638" s="1">
        <v>1700</v>
      </c>
      <c r="L638" s="1">
        <v>92189</v>
      </c>
      <c r="M638" s="1">
        <v>776861</v>
      </c>
      <c r="N638" s="2">
        <f>INT(VLOOKUP(--D638,'属性表（单）'!$H$7:$I$11,2,0)*VLOOKUP(F638,'属性表（单）'!$B$4:$D$53,3,0))</f>
        <v>19687</v>
      </c>
      <c r="O638" s="34">
        <f t="shared" si="76"/>
        <v>39374</v>
      </c>
      <c r="P638" s="1">
        <f>IF(H638=26,VLOOKUP(G638,'属性表（单核）'!$H$2:$I$251,2,0),IF(H638=59,VLOOKUP(G638,'属性表（单核）'!$C$2:$D$251,2,0),INT(N638/VLOOKUP(H638,'属性表（单）'!$N$4:$O$24,2,0))))</f>
        <v>39374</v>
      </c>
      <c r="S638" s="1">
        <f t="shared" si="77"/>
        <v>77025</v>
      </c>
      <c r="T638" s="28">
        <f>VLOOKUP(--F638,经验表!$A$4:$B$53,2,0)*VLOOKUP(--E638,经验表!$W$8:$X$17,2,0)</f>
        <v>77025</v>
      </c>
      <c r="U638" s="1">
        <f t="shared" si="78"/>
        <v>725775</v>
      </c>
      <c r="V638" s="1">
        <f t="shared" si="79"/>
        <v>725775</v>
      </c>
    </row>
    <row r="639" spans="1:22" x14ac:dyDescent="0.35">
      <c r="A639" s="1">
        <v>93300033</v>
      </c>
      <c r="B639" s="3" t="s">
        <v>12</v>
      </c>
      <c r="C639" s="29">
        <f t="shared" si="75"/>
        <v>1</v>
      </c>
      <c r="D639" s="29" t="str">
        <f t="shared" si="72"/>
        <v>3</v>
      </c>
      <c r="E639" s="42" t="str">
        <f t="shared" si="73"/>
        <v>3</v>
      </c>
      <c r="F639" s="1">
        <v>33</v>
      </c>
      <c r="G639" s="28" t="str">
        <f t="shared" si="74"/>
        <v>333</v>
      </c>
      <c r="H639" s="1">
        <v>1</v>
      </c>
      <c r="I639" s="1">
        <v>1753</v>
      </c>
      <c r="L639" s="1">
        <v>102097</v>
      </c>
      <c r="M639" s="1">
        <v>869050</v>
      </c>
      <c r="N639" s="2">
        <f>INT(VLOOKUP(--D639,'属性表（单）'!$H$7:$I$11,2,0)*VLOOKUP(F639,'属性表（单）'!$B$4:$D$53,3,0))</f>
        <v>20587</v>
      </c>
      <c r="O639" s="34">
        <f t="shared" si="76"/>
        <v>41174</v>
      </c>
      <c r="P639" s="1">
        <f>IF(H639=26,VLOOKUP(G639,'属性表（单核）'!$H$2:$I$251,2,0),IF(H639=59,VLOOKUP(G639,'属性表（单核）'!$C$2:$D$251,2,0),INT(N639/VLOOKUP(H639,'属性表（单）'!$N$4:$O$24,2,0))))</f>
        <v>41174</v>
      </c>
      <c r="S639" s="1">
        <f t="shared" si="77"/>
        <v>82725</v>
      </c>
      <c r="T639" s="28">
        <f>VLOOKUP(--F639,经验表!$A$4:$B$53,2,0)*VLOOKUP(--E639,经验表!$W$8:$X$17,2,0)</f>
        <v>82725</v>
      </c>
      <c r="U639" s="1">
        <f t="shared" si="78"/>
        <v>802800</v>
      </c>
      <c r="V639" s="1">
        <f t="shared" si="79"/>
        <v>802800</v>
      </c>
    </row>
    <row r="640" spans="1:22" x14ac:dyDescent="0.35">
      <c r="A640" s="1">
        <v>93400033</v>
      </c>
      <c r="B640" s="3" t="s">
        <v>12</v>
      </c>
      <c r="C640" s="29">
        <f t="shared" si="75"/>
        <v>1</v>
      </c>
      <c r="D640" s="29" t="str">
        <f t="shared" si="72"/>
        <v>3</v>
      </c>
      <c r="E640" s="42" t="str">
        <f t="shared" si="73"/>
        <v>3</v>
      </c>
      <c r="F640" s="1">
        <v>34</v>
      </c>
      <c r="G640" s="28" t="str">
        <f t="shared" si="74"/>
        <v>334</v>
      </c>
      <c r="H640" s="1">
        <v>1</v>
      </c>
      <c r="I640" s="1">
        <v>1807</v>
      </c>
      <c r="L640" s="1">
        <v>113024</v>
      </c>
      <c r="M640" s="1">
        <v>971147</v>
      </c>
      <c r="N640" s="2">
        <f>INT(VLOOKUP(--D640,'属性表（单）'!$H$7:$I$11,2,0)*VLOOKUP(F640,'属性表（单）'!$B$4:$D$53,3,0))</f>
        <v>21487</v>
      </c>
      <c r="O640" s="34">
        <f t="shared" si="76"/>
        <v>42974</v>
      </c>
      <c r="P640" s="1">
        <f>IF(H640=26,VLOOKUP(G640,'属性表（单核）'!$H$2:$I$251,2,0),IF(H640=59,VLOOKUP(G640,'属性表（单核）'!$C$2:$D$251,2,0),INT(N640/VLOOKUP(H640,'属性表（单）'!$N$4:$O$24,2,0))))</f>
        <v>42974</v>
      </c>
      <c r="S640" s="1">
        <f t="shared" si="77"/>
        <v>89775</v>
      </c>
      <c r="T640" s="28">
        <f>VLOOKUP(--F640,经验表!$A$4:$B$53,2,0)*VLOOKUP(--E640,经验表!$W$8:$X$17,2,0)</f>
        <v>89775</v>
      </c>
      <c r="U640" s="1">
        <f t="shared" si="78"/>
        <v>885525</v>
      </c>
      <c r="V640" s="1">
        <f t="shared" si="79"/>
        <v>885525</v>
      </c>
    </row>
    <row r="641" spans="1:22" x14ac:dyDescent="0.35">
      <c r="A641" s="1">
        <v>93500033</v>
      </c>
      <c r="B641" s="3" t="s">
        <v>12</v>
      </c>
      <c r="C641" s="29">
        <f t="shared" si="75"/>
        <v>1</v>
      </c>
      <c r="D641" s="29" t="str">
        <f t="shared" si="72"/>
        <v>3</v>
      </c>
      <c r="E641" s="42" t="str">
        <f t="shared" si="73"/>
        <v>3</v>
      </c>
      <c r="F641" s="1">
        <v>35</v>
      </c>
      <c r="G641" s="28" t="str">
        <f t="shared" si="74"/>
        <v>335</v>
      </c>
      <c r="H641" s="1">
        <v>1</v>
      </c>
      <c r="I641" s="1">
        <v>1862</v>
      </c>
      <c r="L641" s="1">
        <v>125071</v>
      </c>
      <c r="M641" s="1">
        <v>1084171</v>
      </c>
      <c r="N641" s="2">
        <f>INT(VLOOKUP(--D641,'属性表（单）'!$H$7:$I$11,2,0)*VLOOKUP(F641,'属性表（单）'!$B$4:$D$53,3,0))</f>
        <v>22387</v>
      </c>
      <c r="O641" s="34">
        <f t="shared" si="76"/>
        <v>44774</v>
      </c>
      <c r="P641" s="1">
        <f>IF(H641=26,VLOOKUP(G641,'属性表（单核）'!$H$2:$I$251,2,0),IF(H641=59,VLOOKUP(G641,'属性表（单核）'!$C$2:$D$251,2,0),INT(N641/VLOOKUP(H641,'属性表（单）'!$N$4:$O$24,2,0))))</f>
        <v>44774</v>
      </c>
      <c r="S641" s="1">
        <f t="shared" si="77"/>
        <v>96825</v>
      </c>
      <c r="T641" s="28">
        <f>VLOOKUP(--F641,经验表!$A$4:$B$53,2,0)*VLOOKUP(--E641,经验表!$W$8:$X$17,2,0)</f>
        <v>96825</v>
      </c>
      <c r="U641" s="1">
        <f t="shared" si="78"/>
        <v>975300</v>
      </c>
      <c r="V641" s="1">
        <f t="shared" si="79"/>
        <v>975300</v>
      </c>
    </row>
    <row r="642" spans="1:22" x14ac:dyDescent="0.35">
      <c r="A642" s="1">
        <v>93600033</v>
      </c>
      <c r="B642" s="3" t="s">
        <v>12</v>
      </c>
      <c r="C642" s="29">
        <f t="shared" si="75"/>
        <v>1</v>
      </c>
      <c r="D642" s="29" t="str">
        <f t="shared" si="72"/>
        <v>3</v>
      </c>
      <c r="E642" s="42" t="str">
        <f t="shared" si="73"/>
        <v>3</v>
      </c>
      <c r="F642" s="1">
        <v>36</v>
      </c>
      <c r="G642" s="28" t="str">
        <f t="shared" si="74"/>
        <v>336</v>
      </c>
      <c r="H642" s="1">
        <v>1</v>
      </c>
      <c r="I642" s="1">
        <v>1919</v>
      </c>
      <c r="L642" s="1">
        <v>138354</v>
      </c>
      <c r="M642" s="1">
        <v>1209242</v>
      </c>
      <c r="N642" s="2">
        <f>INT(VLOOKUP(--D642,'属性表（单）'!$H$7:$I$11,2,0)*VLOOKUP(F642,'属性表（单）'!$B$4:$D$53,3,0))</f>
        <v>23287</v>
      </c>
      <c r="O642" s="34">
        <f t="shared" si="76"/>
        <v>46574</v>
      </c>
      <c r="P642" s="1">
        <f>IF(H642=26,VLOOKUP(G642,'属性表（单核）'!$H$2:$I$251,2,0),IF(H642=59,VLOOKUP(G642,'属性表（单核）'!$C$2:$D$251,2,0),INT(N642/VLOOKUP(H642,'属性表（单）'!$N$4:$O$24,2,0))))</f>
        <v>46574</v>
      </c>
      <c r="S642" s="1">
        <f t="shared" si="77"/>
        <v>103875</v>
      </c>
      <c r="T642" s="28">
        <f>VLOOKUP(--F642,经验表!$A$4:$B$53,2,0)*VLOOKUP(--E642,经验表!$W$8:$X$17,2,0)</f>
        <v>103875</v>
      </c>
      <c r="U642" s="1">
        <f t="shared" si="78"/>
        <v>1072125</v>
      </c>
      <c r="V642" s="1">
        <f t="shared" si="79"/>
        <v>1072125</v>
      </c>
    </row>
    <row r="643" spans="1:22" x14ac:dyDescent="0.35">
      <c r="A643" s="1">
        <v>93700033</v>
      </c>
      <c r="B643" s="3" t="s">
        <v>12</v>
      </c>
      <c r="C643" s="29">
        <f t="shared" si="75"/>
        <v>1</v>
      </c>
      <c r="D643" s="29" t="str">
        <f t="shared" ref="D643:D706" si="80">RIGHT(A643,1)</f>
        <v>3</v>
      </c>
      <c r="E643" s="42" t="str">
        <f t="shared" ref="E643:E706" si="81">IF(C643=1,RIGHT(A643,1),C643&amp;RIGHT(A643,1))</f>
        <v>3</v>
      </c>
      <c r="F643" s="1">
        <v>37</v>
      </c>
      <c r="G643" s="28" t="str">
        <f t="shared" ref="G643:G706" si="82">D643&amp;F643</f>
        <v>337</v>
      </c>
      <c r="H643" s="1">
        <v>1</v>
      </c>
      <c r="I643" s="1">
        <v>1976</v>
      </c>
      <c r="L643" s="1">
        <v>152998</v>
      </c>
      <c r="M643" s="1">
        <v>1347596</v>
      </c>
      <c r="N643" s="2">
        <f>INT(VLOOKUP(--D643,'属性表（单）'!$H$7:$I$11,2,0)*VLOOKUP(F643,'属性表（单）'!$B$4:$D$53,3,0))</f>
        <v>24300</v>
      </c>
      <c r="O643" s="34">
        <f t="shared" si="76"/>
        <v>48600</v>
      </c>
      <c r="P643" s="1">
        <f>IF(H643=26,VLOOKUP(G643,'属性表（单核）'!$H$2:$I$251,2,0),IF(H643=59,VLOOKUP(G643,'属性表（单核）'!$C$2:$D$251,2,0),INT(N643/VLOOKUP(H643,'属性表（单）'!$N$4:$O$24,2,0))))</f>
        <v>48600</v>
      </c>
      <c r="S643" s="1">
        <f t="shared" si="77"/>
        <v>110925</v>
      </c>
      <c r="T643" s="28">
        <f>VLOOKUP(--F643,经验表!$A$4:$B$53,2,0)*VLOOKUP(--E643,经验表!$W$8:$X$17,2,0)</f>
        <v>110925</v>
      </c>
      <c r="U643" s="1">
        <f t="shared" si="78"/>
        <v>1176000</v>
      </c>
      <c r="V643" s="1">
        <f t="shared" si="79"/>
        <v>1176000</v>
      </c>
    </row>
    <row r="644" spans="1:22" x14ac:dyDescent="0.35">
      <c r="A644" s="1">
        <v>93800033</v>
      </c>
      <c r="B644" s="3" t="s">
        <v>12</v>
      </c>
      <c r="C644" s="29">
        <f t="shared" ref="C644:C707" si="83">C643</f>
        <v>1</v>
      </c>
      <c r="D644" s="29" t="str">
        <f t="shared" si="80"/>
        <v>3</v>
      </c>
      <c r="E644" s="42" t="str">
        <f t="shared" si="81"/>
        <v>3</v>
      </c>
      <c r="F644" s="1">
        <v>38</v>
      </c>
      <c r="G644" s="28" t="str">
        <f t="shared" si="82"/>
        <v>338</v>
      </c>
      <c r="H644" s="1">
        <v>1</v>
      </c>
      <c r="I644" s="1">
        <v>2035</v>
      </c>
      <c r="L644" s="1">
        <v>169142</v>
      </c>
      <c r="M644" s="1">
        <v>1500594</v>
      </c>
      <c r="N644" s="2">
        <f>INT(VLOOKUP(--D644,'属性表（单）'!$H$7:$I$11,2,0)*VLOOKUP(F644,'属性表（单）'!$B$4:$D$53,3,0))</f>
        <v>25312</v>
      </c>
      <c r="O644" s="34">
        <f t="shared" si="76"/>
        <v>50624</v>
      </c>
      <c r="P644" s="1">
        <f>IF(H644=26,VLOOKUP(G644,'属性表（单核）'!$H$2:$I$251,2,0),IF(H644=59,VLOOKUP(G644,'属性表（单核）'!$C$2:$D$251,2,0),INT(N644/VLOOKUP(H644,'属性表（单）'!$N$4:$O$24,2,0))))</f>
        <v>50624</v>
      </c>
      <c r="S644" s="1">
        <f t="shared" si="77"/>
        <v>119475</v>
      </c>
      <c r="T644" s="28">
        <f>VLOOKUP(--F644,经验表!$A$4:$B$53,2,0)*VLOOKUP(--E644,经验表!$W$8:$X$17,2,0)</f>
        <v>119475</v>
      </c>
      <c r="U644" s="1">
        <f t="shared" si="78"/>
        <v>1286925</v>
      </c>
      <c r="V644" s="1">
        <f t="shared" si="79"/>
        <v>1286925</v>
      </c>
    </row>
    <row r="645" spans="1:22" x14ac:dyDescent="0.35">
      <c r="A645" s="1">
        <v>93900033</v>
      </c>
      <c r="B645" s="3" t="s">
        <v>12</v>
      </c>
      <c r="C645" s="29">
        <f t="shared" si="83"/>
        <v>1</v>
      </c>
      <c r="D645" s="29" t="str">
        <f t="shared" si="80"/>
        <v>3</v>
      </c>
      <c r="E645" s="42" t="str">
        <f t="shared" si="81"/>
        <v>3</v>
      </c>
      <c r="F645" s="1">
        <v>39</v>
      </c>
      <c r="G645" s="28" t="str">
        <f t="shared" si="82"/>
        <v>339</v>
      </c>
      <c r="H645" s="1">
        <v>1</v>
      </c>
      <c r="I645" s="1">
        <v>2095</v>
      </c>
      <c r="L645" s="1">
        <v>186938</v>
      </c>
      <c r="M645" s="1">
        <v>1669736</v>
      </c>
      <c r="N645" s="2">
        <f>INT(VLOOKUP(--D645,'属性表（单）'!$H$7:$I$11,2,0)*VLOOKUP(F645,'属性表（单）'!$B$4:$D$53,3,0))</f>
        <v>26325</v>
      </c>
      <c r="O645" s="34">
        <f t="shared" si="76"/>
        <v>52650</v>
      </c>
      <c r="P645" s="1">
        <f>IF(H645=26,VLOOKUP(G645,'属性表（单核）'!$H$2:$I$251,2,0),IF(H645=59,VLOOKUP(G645,'属性表（单核）'!$C$2:$D$251,2,0),INT(N645/VLOOKUP(H645,'属性表（单）'!$N$4:$O$24,2,0))))</f>
        <v>52650</v>
      </c>
      <c r="S645" s="1">
        <f t="shared" si="77"/>
        <v>128025</v>
      </c>
      <c r="T645" s="28">
        <f>VLOOKUP(--F645,经验表!$A$4:$B$53,2,0)*VLOOKUP(--E645,经验表!$W$8:$X$17,2,0)</f>
        <v>128025</v>
      </c>
      <c r="U645" s="1">
        <f t="shared" si="78"/>
        <v>1406400</v>
      </c>
      <c r="V645" s="1">
        <f t="shared" si="79"/>
        <v>1406400</v>
      </c>
    </row>
    <row r="646" spans="1:22" x14ac:dyDescent="0.35">
      <c r="A646" s="1">
        <v>94000033</v>
      </c>
      <c r="B646" s="3" t="s">
        <v>12</v>
      </c>
      <c r="C646" s="29">
        <f t="shared" si="83"/>
        <v>1</v>
      </c>
      <c r="D646" s="29" t="str">
        <f t="shared" si="80"/>
        <v>3</v>
      </c>
      <c r="E646" s="42" t="str">
        <f t="shared" si="81"/>
        <v>3</v>
      </c>
      <c r="F646" s="1">
        <v>40</v>
      </c>
      <c r="G646" s="28" t="str">
        <f t="shared" si="82"/>
        <v>340</v>
      </c>
      <c r="H646" s="1">
        <v>1</v>
      </c>
      <c r="I646" s="1">
        <v>2156</v>
      </c>
      <c r="L646" s="1">
        <v>206554</v>
      </c>
      <c r="M646" s="1">
        <v>1856674</v>
      </c>
      <c r="N646" s="2">
        <f>INT(VLOOKUP(--D646,'属性表（单）'!$H$7:$I$11,2,0)*VLOOKUP(F646,'属性表（单）'!$B$4:$D$53,3,0))</f>
        <v>27337</v>
      </c>
      <c r="O646" s="34">
        <f t="shared" si="76"/>
        <v>54674</v>
      </c>
      <c r="P646" s="1">
        <f>IF(H646=26,VLOOKUP(G646,'属性表（单核）'!$H$2:$I$251,2,0),IF(H646=59,VLOOKUP(G646,'属性表（单核）'!$C$2:$D$251,2,0),INT(N646/VLOOKUP(H646,'属性表（单）'!$N$4:$O$24,2,0))))</f>
        <v>54674</v>
      </c>
      <c r="S646" s="1">
        <f t="shared" si="77"/>
        <v>136575</v>
      </c>
      <c r="T646" s="28">
        <f>VLOOKUP(--F646,经验表!$A$4:$B$53,2,0)*VLOOKUP(--E646,经验表!$W$8:$X$17,2,0)</f>
        <v>136575</v>
      </c>
      <c r="U646" s="1">
        <f t="shared" si="78"/>
        <v>1534425</v>
      </c>
      <c r="V646" s="1">
        <f t="shared" si="79"/>
        <v>1534425</v>
      </c>
    </row>
    <row r="647" spans="1:22" x14ac:dyDescent="0.35">
      <c r="A647" s="1">
        <v>94100033</v>
      </c>
      <c r="B647" s="3" t="s">
        <v>12</v>
      </c>
      <c r="C647" s="29">
        <f t="shared" si="83"/>
        <v>1</v>
      </c>
      <c r="D647" s="29" t="str">
        <f t="shared" si="80"/>
        <v>3</v>
      </c>
      <c r="E647" s="42" t="str">
        <f t="shared" si="81"/>
        <v>3</v>
      </c>
      <c r="F647" s="1">
        <v>41</v>
      </c>
      <c r="G647" s="28" t="str">
        <f t="shared" si="82"/>
        <v>341</v>
      </c>
      <c r="H647" s="1">
        <v>1</v>
      </c>
      <c r="I647" s="1">
        <v>2218</v>
      </c>
      <c r="L647" s="1">
        <v>228175</v>
      </c>
      <c r="M647" s="1">
        <v>2063228</v>
      </c>
      <c r="N647" s="2">
        <f>INT(VLOOKUP(--D647,'属性表（单）'!$H$7:$I$11,2,0)*VLOOKUP(F647,'属性表（单）'!$B$4:$D$53,3,0))</f>
        <v>28350</v>
      </c>
      <c r="O647" s="34">
        <f t="shared" ref="O647:O710" si="84">INT(IF(C647=1,P647,P647*$X$14))</f>
        <v>56700</v>
      </c>
      <c r="P647" s="1">
        <f>IF(H647=26,VLOOKUP(G647,'属性表（单核）'!$H$2:$I$251,2,0),IF(H647=59,VLOOKUP(G647,'属性表（单核）'!$C$2:$D$251,2,0),INT(N647/VLOOKUP(H647,'属性表（单）'!$N$4:$O$24,2,0))))</f>
        <v>56700</v>
      </c>
      <c r="S647" s="1">
        <f t="shared" si="77"/>
        <v>145125</v>
      </c>
      <c r="T647" s="28">
        <f>VLOOKUP(--F647,经验表!$A$4:$B$53,2,0)*VLOOKUP(--E647,经验表!$W$8:$X$17,2,0)</f>
        <v>145125</v>
      </c>
      <c r="U647" s="1">
        <f t="shared" si="78"/>
        <v>1671000</v>
      </c>
      <c r="V647" s="1">
        <f t="shared" si="79"/>
        <v>1671000</v>
      </c>
    </row>
    <row r="648" spans="1:22" x14ac:dyDescent="0.35">
      <c r="A648" s="1">
        <v>94200033</v>
      </c>
      <c r="B648" s="3" t="s">
        <v>12</v>
      </c>
      <c r="C648" s="29">
        <f t="shared" si="83"/>
        <v>1</v>
      </c>
      <c r="D648" s="29" t="str">
        <f t="shared" si="80"/>
        <v>3</v>
      </c>
      <c r="E648" s="42" t="str">
        <f t="shared" si="81"/>
        <v>3</v>
      </c>
      <c r="F648" s="1">
        <v>42</v>
      </c>
      <c r="G648" s="28" t="str">
        <f t="shared" si="82"/>
        <v>342</v>
      </c>
      <c r="H648" s="1">
        <v>1</v>
      </c>
      <c r="I648" s="1">
        <v>2282</v>
      </c>
      <c r="L648" s="1">
        <v>252006</v>
      </c>
      <c r="M648" s="1">
        <v>2291403</v>
      </c>
      <c r="N648" s="2">
        <f>INT(VLOOKUP(--D648,'属性表（单）'!$H$7:$I$11,2,0)*VLOOKUP(F648,'属性表（单）'!$B$4:$D$53,3,0))</f>
        <v>29475</v>
      </c>
      <c r="O648" s="34">
        <f t="shared" si="84"/>
        <v>58950</v>
      </c>
      <c r="P648" s="1">
        <f>IF(H648=26,VLOOKUP(G648,'属性表（单核）'!$H$2:$I$251,2,0),IF(H648=59,VLOOKUP(G648,'属性表（单核）'!$C$2:$D$251,2,0),INT(N648/VLOOKUP(H648,'属性表（单）'!$N$4:$O$24,2,0))))</f>
        <v>58950</v>
      </c>
      <c r="S648" s="1">
        <f t="shared" ref="S648:S711" si="85">INT(T648)</f>
        <v>155325</v>
      </c>
      <c r="T648" s="28">
        <f>VLOOKUP(--F648,经验表!$A$4:$B$53,2,0)*VLOOKUP(--E648,经验表!$W$8:$X$17,2,0)</f>
        <v>155325</v>
      </c>
      <c r="U648" s="1">
        <f t="shared" ref="U648:U711" si="86">INT(IF(C648=1,IF(F648=1,VLOOKUP(--D648,$X$8:$Y$12,2,0),V648),IF(F648=1,VLOOKUP(--D648,$X$17:$Y$21,2,0),V648)))</f>
        <v>1816125</v>
      </c>
      <c r="V648" s="1">
        <f t="shared" si="79"/>
        <v>1816125</v>
      </c>
    </row>
    <row r="649" spans="1:22" x14ac:dyDescent="0.35">
      <c r="A649" s="1">
        <v>94300033</v>
      </c>
      <c r="B649" s="3" t="s">
        <v>12</v>
      </c>
      <c r="C649" s="29">
        <f t="shared" si="83"/>
        <v>1</v>
      </c>
      <c r="D649" s="29" t="str">
        <f t="shared" si="80"/>
        <v>3</v>
      </c>
      <c r="E649" s="42" t="str">
        <f t="shared" si="81"/>
        <v>3</v>
      </c>
      <c r="F649" s="1">
        <v>43</v>
      </c>
      <c r="G649" s="28" t="str">
        <f t="shared" si="82"/>
        <v>343</v>
      </c>
      <c r="H649" s="1">
        <v>1</v>
      </c>
      <c r="I649" s="1">
        <v>2347</v>
      </c>
      <c r="L649" s="1">
        <v>278271</v>
      </c>
      <c r="M649" s="1">
        <v>2543409</v>
      </c>
      <c r="N649" s="2">
        <f>INT(VLOOKUP(--D649,'属性表（单）'!$H$7:$I$11,2,0)*VLOOKUP(F649,'属性表（单）'!$B$4:$D$53,3,0))</f>
        <v>30600</v>
      </c>
      <c r="O649" s="34">
        <f t="shared" si="84"/>
        <v>61200</v>
      </c>
      <c r="P649" s="1">
        <f>IF(H649=26,VLOOKUP(G649,'属性表（单核）'!$H$2:$I$251,2,0),IF(H649=59,VLOOKUP(G649,'属性表（单核）'!$C$2:$D$251,2,0),INT(N649/VLOOKUP(H649,'属性表（单）'!$N$4:$O$24,2,0))))</f>
        <v>61200</v>
      </c>
      <c r="S649" s="1">
        <f t="shared" si="85"/>
        <v>165525</v>
      </c>
      <c r="T649" s="28">
        <f>VLOOKUP(--F649,经验表!$A$4:$B$53,2,0)*VLOOKUP(--E649,经验表!$W$8:$X$17,2,0)</f>
        <v>165525</v>
      </c>
      <c r="U649" s="1">
        <f t="shared" si="86"/>
        <v>1971450</v>
      </c>
      <c r="V649" s="1">
        <f t="shared" ref="V649:V712" si="87">S648+U648</f>
        <v>1971450</v>
      </c>
    </row>
    <row r="650" spans="1:22" x14ac:dyDescent="0.35">
      <c r="A650" s="1">
        <v>94400033</v>
      </c>
      <c r="B650" s="3" t="s">
        <v>12</v>
      </c>
      <c r="C650" s="29">
        <f t="shared" si="83"/>
        <v>1</v>
      </c>
      <c r="D650" s="29" t="str">
        <f t="shared" si="80"/>
        <v>3</v>
      </c>
      <c r="E650" s="42" t="str">
        <f t="shared" si="81"/>
        <v>3</v>
      </c>
      <c r="F650" s="1">
        <v>44</v>
      </c>
      <c r="G650" s="28" t="str">
        <f t="shared" si="82"/>
        <v>344</v>
      </c>
      <c r="H650" s="1">
        <v>1</v>
      </c>
      <c r="I650" s="1">
        <v>2413</v>
      </c>
      <c r="L650" s="1">
        <v>307218</v>
      </c>
      <c r="M650" s="1">
        <v>2821680</v>
      </c>
      <c r="N650" s="2">
        <f>INT(VLOOKUP(--D650,'属性表（单）'!$H$7:$I$11,2,0)*VLOOKUP(F650,'属性表（单）'!$B$4:$D$53,3,0))</f>
        <v>31725</v>
      </c>
      <c r="O650" s="34">
        <f t="shared" si="84"/>
        <v>63450</v>
      </c>
      <c r="P650" s="1">
        <f>IF(H650=26,VLOOKUP(G650,'属性表（单核）'!$H$2:$I$251,2,0),IF(H650=59,VLOOKUP(G650,'属性表（单核）'!$C$2:$D$251,2,0),INT(N650/VLOOKUP(H650,'属性表（单）'!$N$4:$O$24,2,0))))</f>
        <v>63450</v>
      </c>
      <c r="S650" s="1">
        <f t="shared" si="85"/>
        <v>175725</v>
      </c>
      <c r="T650" s="28">
        <f>VLOOKUP(--F650,经验表!$A$4:$B$53,2,0)*VLOOKUP(--E650,经验表!$W$8:$X$17,2,0)</f>
        <v>175725</v>
      </c>
      <c r="U650" s="1">
        <f t="shared" si="86"/>
        <v>2136975</v>
      </c>
      <c r="V650" s="1">
        <f t="shared" si="87"/>
        <v>2136975</v>
      </c>
    </row>
    <row r="651" spans="1:22" x14ac:dyDescent="0.35">
      <c r="A651" s="1">
        <v>94500033</v>
      </c>
      <c r="B651" s="3" t="s">
        <v>12</v>
      </c>
      <c r="C651" s="29">
        <f t="shared" si="83"/>
        <v>1</v>
      </c>
      <c r="D651" s="29" t="str">
        <f t="shared" si="80"/>
        <v>3</v>
      </c>
      <c r="E651" s="42" t="str">
        <f t="shared" si="81"/>
        <v>3</v>
      </c>
      <c r="F651" s="1">
        <v>45</v>
      </c>
      <c r="G651" s="28" t="str">
        <f t="shared" si="82"/>
        <v>345</v>
      </c>
      <c r="H651" s="1">
        <v>1</v>
      </c>
      <c r="I651" s="1">
        <v>2480</v>
      </c>
      <c r="L651" s="1">
        <v>339119</v>
      </c>
      <c r="M651" s="1">
        <v>3128898</v>
      </c>
      <c r="N651" s="2">
        <f>INT(VLOOKUP(--D651,'属性表（单）'!$H$7:$I$11,2,0)*VLOOKUP(F651,'属性表（单）'!$B$4:$D$53,3,0))</f>
        <v>32850</v>
      </c>
      <c r="O651" s="34">
        <f t="shared" si="84"/>
        <v>65700</v>
      </c>
      <c r="P651" s="1">
        <f>IF(H651=26,VLOOKUP(G651,'属性表（单核）'!$H$2:$I$251,2,0),IF(H651=59,VLOOKUP(G651,'属性表（单核）'!$C$2:$D$251,2,0),INT(N651/VLOOKUP(H651,'属性表（单）'!$N$4:$O$24,2,0))))</f>
        <v>65700</v>
      </c>
      <c r="S651" s="1">
        <f t="shared" si="85"/>
        <v>185925</v>
      </c>
      <c r="T651" s="28">
        <f>VLOOKUP(--F651,经验表!$A$4:$B$53,2,0)*VLOOKUP(--E651,经验表!$W$8:$X$17,2,0)</f>
        <v>185925</v>
      </c>
      <c r="U651" s="1">
        <f t="shared" si="86"/>
        <v>2312700</v>
      </c>
      <c r="V651" s="1">
        <f t="shared" si="87"/>
        <v>2312700</v>
      </c>
    </row>
    <row r="652" spans="1:22" x14ac:dyDescent="0.35">
      <c r="A652" s="1">
        <v>94600033</v>
      </c>
      <c r="B652" s="3" t="s">
        <v>12</v>
      </c>
      <c r="C652" s="29">
        <f t="shared" si="83"/>
        <v>1</v>
      </c>
      <c r="D652" s="29" t="str">
        <f t="shared" si="80"/>
        <v>3</v>
      </c>
      <c r="E652" s="42" t="str">
        <f t="shared" si="81"/>
        <v>3</v>
      </c>
      <c r="F652" s="1">
        <v>46</v>
      </c>
      <c r="G652" s="28" t="str">
        <f t="shared" si="82"/>
        <v>346</v>
      </c>
      <c r="H652" s="1">
        <v>1</v>
      </c>
      <c r="I652" s="1">
        <v>2549</v>
      </c>
      <c r="L652" s="1">
        <v>374276</v>
      </c>
      <c r="M652" s="1">
        <v>3468017</v>
      </c>
      <c r="N652" s="2">
        <f>INT(VLOOKUP(--D652,'属性表（单）'!$H$7:$I$11,2,0)*VLOOKUP(F652,'属性表（单）'!$B$4:$D$53,3,0))</f>
        <v>33975</v>
      </c>
      <c r="O652" s="34">
        <f t="shared" si="84"/>
        <v>67950</v>
      </c>
      <c r="P652" s="1">
        <f>IF(H652=26,VLOOKUP(G652,'属性表（单核）'!$H$2:$I$251,2,0),IF(H652=59,VLOOKUP(G652,'属性表（单核）'!$C$2:$D$251,2,0),INT(N652/VLOOKUP(H652,'属性表（单）'!$N$4:$O$24,2,0))))</f>
        <v>67950</v>
      </c>
      <c r="S652" s="1">
        <f t="shared" si="85"/>
        <v>197925</v>
      </c>
      <c r="T652" s="28">
        <f>VLOOKUP(--F652,经验表!$A$4:$B$53,2,0)*VLOOKUP(--E652,经验表!$W$8:$X$17,2,0)</f>
        <v>197925</v>
      </c>
      <c r="U652" s="1">
        <f t="shared" si="86"/>
        <v>2498625</v>
      </c>
      <c r="V652" s="1">
        <f t="shared" si="87"/>
        <v>2498625</v>
      </c>
    </row>
    <row r="653" spans="1:22" x14ac:dyDescent="0.35">
      <c r="A653" s="1">
        <v>94700033</v>
      </c>
      <c r="B653" s="3" t="s">
        <v>12</v>
      </c>
      <c r="C653" s="29">
        <f t="shared" si="83"/>
        <v>1</v>
      </c>
      <c r="D653" s="29" t="str">
        <f t="shared" si="80"/>
        <v>3</v>
      </c>
      <c r="E653" s="42" t="str">
        <f t="shared" si="81"/>
        <v>3</v>
      </c>
      <c r="F653" s="1">
        <v>47</v>
      </c>
      <c r="G653" s="28" t="str">
        <f t="shared" si="82"/>
        <v>347</v>
      </c>
      <c r="H653" s="1">
        <v>1</v>
      </c>
      <c r="I653" s="1">
        <v>2619</v>
      </c>
      <c r="L653" s="1">
        <v>413018</v>
      </c>
      <c r="M653" s="1">
        <v>3842293</v>
      </c>
      <c r="N653" s="2">
        <f>INT(VLOOKUP(--D653,'属性表（单）'!$H$7:$I$11,2,0)*VLOOKUP(F653,'属性表（单）'!$B$4:$D$53,3,0))</f>
        <v>35212</v>
      </c>
      <c r="O653" s="34">
        <f t="shared" si="84"/>
        <v>70424</v>
      </c>
      <c r="P653" s="1">
        <f>IF(H653=26,VLOOKUP(G653,'属性表（单核）'!$H$2:$I$251,2,0),IF(H653=59,VLOOKUP(G653,'属性表（单核）'!$C$2:$D$251,2,0),INT(N653/VLOOKUP(H653,'属性表（单）'!$N$4:$O$24,2,0))))</f>
        <v>70424</v>
      </c>
      <c r="S653" s="1">
        <f t="shared" si="85"/>
        <v>209925</v>
      </c>
      <c r="T653" s="28">
        <f>VLOOKUP(--F653,经验表!$A$4:$B$53,2,0)*VLOOKUP(--E653,经验表!$W$8:$X$17,2,0)</f>
        <v>209925</v>
      </c>
      <c r="U653" s="1">
        <f t="shared" si="86"/>
        <v>2696550</v>
      </c>
      <c r="V653" s="1">
        <f t="shared" si="87"/>
        <v>2696550</v>
      </c>
    </row>
    <row r="654" spans="1:22" x14ac:dyDescent="0.35">
      <c r="A654" s="1">
        <v>94800033</v>
      </c>
      <c r="B654" s="3" t="s">
        <v>12</v>
      </c>
      <c r="C654" s="29">
        <f t="shared" si="83"/>
        <v>1</v>
      </c>
      <c r="D654" s="29" t="str">
        <f t="shared" si="80"/>
        <v>3</v>
      </c>
      <c r="E654" s="42" t="str">
        <f t="shared" si="81"/>
        <v>3</v>
      </c>
      <c r="F654" s="1">
        <v>48</v>
      </c>
      <c r="G654" s="28" t="str">
        <f t="shared" si="82"/>
        <v>348</v>
      </c>
      <c r="H654" s="1">
        <v>1</v>
      </c>
      <c r="I654" s="1">
        <v>2691</v>
      </c>
      <c r="L654" s="1">
        <v>455711</v>
      </c>
      <c r="M654" s="1">
        <v>4255311</v>
      </c>
      <c r="N654" s="2">
        <f>INT(VLOOKUP(--D654,'属性表（单）'!$H$7:$I$11,2,0)*VLOOKUP(F654,'属性表（单）'!$B$4:$D$53,3,0))</f>
        <v>36450</v>
      </c>
      <c r="O654" s="34">
        <f t="shared" si="84"/>
        <v>72900</v>
      </c>
      <c r="P654" s="1">
        <f>IF(H654=26,VLOOKUP(G654,'属性表（单核）'!$H$2:$I$251,2,0),IF(H654=59,VLOOKUP(G654,'属性表（单核）'!$C$2:$D$251,2,0),INT(N654/VLOOKUP(H654,'属性表（单）'!$N$4:$O$24,2,0))))</f>
        <v>72900</v>
      </c>
      <c r="S654" s="1">
        <f t="shared" si="85"/>
        <v>221925</v>
      </c>
      <c r="T654" s="28">
        <f>VLOOKUP(--F654,经验表!$A$4:$B$53,2,0)*VLOOKUP(--E654,经验表!$W$8:$X$17,2,0)</f>
        <v>221925</v>
      </c>
      <c r="U654" s="1">
        <f t="shared" si="86"/>
        <v>2906475</v>
      </c>
      <c r="V654" s="1">
        <f t="shared" si="87"/>
        <v>2906475</v>
      </c>
    </row>
    <row r="655" spans="1:22" x14ac:dyDescent="0.35">
      <c r="A655" s="1">
        <v>94900033</v>
      </c>
      <c r="B655" s="3" t="s">
        <v>12</v>
      </c>
      <c r="C655" s="29">
        <f t="shared" si="83"/>
        <v>1</v>
      </c>
      <c r="D655" s="29" t="str">
        <f t="shared" si="80"/>
        <v>3</v>
      </c>
      <c r="E655" s="42" t="str">
        <f t="shared" si="81"/>
        <v>3</v>
      </c>
      <c r="F655" s="1">
        <v>49</v>
      </c>
      <c r="G655" s="28" t="str">
        <f t="shared" si="82"/>
        <v>349</v>
      </c>
      <c r="H655" s="1">
        <v>1</v>
      </c>
      <c r="I655" s="1">
        <v>2764</v>
      </c>
      <c r="L655" s="1">
        <v>502756</v>
      </c>
      <c r="M655" s="1">
        <v>4711022</v>
      </c>
      <c r="N655" s="2">
        <f>INT(VLOOKUP(--D655,'属性表（单）'!$H$7:$I$11,2,0)*VLOOKUP(F655,'属性表（单）'!$B$4:$D$53,3,0))</f>
        <v>37687</v>
      </c>
      <c r="O655" s="34">
        <f t="shared" si="84"/>
        <v>75374</v>
      </c>
      <c r="P655" s="1">
        <f>IF(H655=26,VLOOKUP(G655,'属性表（单核）'!$H$2:$I$251,2,0),IF(H655=59,VLOOKUP(G655,'属性表（单核）'!$C$2:$D$251,2,0),INT(N655/VLOOKUP(H655,'属性表（单）'!$N$4:$O$24,2,0))))</f>
        <v>75374</v>
      </c>
      <c r="S655" s="1">
        <f t="shared" si="85"/>
        <v>233925</v>
      </c>
      <c r="T655" s="28">
        <f>VLOOKUP(--F655,经验表!$A$4:$B$53,2,0)*VLOOKUP(--E655,经验表!$W$8:$X$17,2,0)</f>
        <v>233925</v>
      </c>
      <c r="U655" s="1">
        <f t="shared" si="86"/>
        <v>3128400</v>
      </c>
      <c r="V655" s="1">
        <f t="shared" si="87"/>
        <v>3128400</v>
      </c>
    </row>
    <row r="656" spans="1:22" x14ac:dyDescent="0.35">
      <c r="A656" s="1">
        <v>95000033</v>
      </c>
      <c r="B656" s="3" t="s">
        <v>12</v>
      </c>
      <c r="C656" s="29">
        <f t="shared" si="83"/>
        <v>1</v>
      </c>
      <c r="D656" s="29" t="str">
        <f t="shared" si="80"/>
        <v>3</v>
      </c>
      <c r="E656" s="42" t="str">
        <f t="shared" si="81"/>
        <v>3</v>
      </c>
      <c r="F656" s="1">
        <v>50</v>
      </c>
      <c r="G656" s="28" t="str">
        <f t="shared" si="82"/>
        <v>350</v>
      </c>
      <c r="H656" s="1">
        <v>1</v>
      </c>
      <c r="I656" s="1">
        <v>2838</v>
      </c>
      <c r="L656" s="1">
        <v>99999999</v>
      </c>
      <c r="M656" s="1">
        <v>5213778</v>
      </c>
      <c r="N656" s="2">
        <f>INT(VLOOKUP(--D656,'属性表（单）'!$H$7:$I$11,2,0)*VLOOKUP(F656,'属性表（单）'!$B$4:$D$53,3,0))</f>
        <v>38925</v>
      </c>
      <c r="O656" s="34">
        <f t="shared" si="84"/>
        <v>77850</v>
      </c>
      <c r="P656" s="1">
        <f>IF(H656=26,VLOOKUP(G656,'属性表（单核）'!$H$2:$I$251,2,0),IF(H656=59,VLOOKUP(G656,'属性表（单核）'!$C$2:$D$251,2,0),INT(N656/VLOOKUP(H656,'属性表（单）'!$N$4:$O$24,2,0))))</f>
        <v>77850</v>
      </c>
      <c r="S656" s="1">
        <f t="shared" si="85"/>
        <v>247875</v>
      </c>
      <c r="T656" s="28">
        <f>VLOOKUP(--F656,经验表!$A$4:$B$53,2,0)*VLOOKUP(--E656,经验表!$W$8:$X$17,2,0)</f>
        <v>247875</v>
      </c>
      <c r="U656" s="1">
        <f t="shared" si="86"/>
        <v>3362325</v>
      </c>
      <c r="V656" s="1">
        <f t="shared" si="87"/>
        <v>3362325</v>
      </c>
    </row>
    <row r="657" spans="1:22" x14ac:dyDescent="0.35">
      <c r="A657" s="1">
        <v>90100034</v>
      </c>
      <c r="B657" s="3" t="s">
        <v>12</v>
      </c>
      <c r="C657" s="29">
        <f t="shared" si="83"/>
        <v>1</v>
      </c>
      <c r="D657" s="29" t="str">
        <f t="shared" si="80"/>
        <v>4</v>
      </c>
      <c r="E657" s="42" t="str">
        <f t="shared" si="81"/>
        <v>4</v>
      </c>
      <c r="F657" s="1">
        <v>1</v>
      </c>
      <c r="G657" s="28" t="str">
        <f t="shared" si="82"/>
        <v>41</v>
      </c>
      <c r="H657" s="1">
        <v>1</v>
      </c>
      <c r="I657" s="1">
        <v>684</v>
      </c>
      <c r="L657" s="1">
        <v>1862</v>
      </c>
      <c r="M657" s="1">
        <v>25000</v>
      </c>
      <c r="N657" s="2">
        <f>INT(VLOOKUP(--D657,'属性表（单）'!$H$7:$I$11,2,0)*VLOOKUP(F657,'属性表（单）'!$B$4:$D$53,3,0))</f>
        <v>6400</v>
      </c>
      <c r="O657" s="34">
        <f t="shared" si="84"/>
        <v>12800</v>
      </c>
      <c r="P657" s="1">
        <f>IF(H657=26,VLOOKUP(G657,'属性表（单核）'!$H$2:$I$251,2,0),IF(H657=59,VLOOKUP(G657,'属性表（单核）'!$C$2:$D$251,2,0),INT(N657/VLOOKUP(H657,'属性表（单）'!$N$4:$O$24,2,0))))</f>
        <v>12800</v>
      </c>
      <c r="S657" s="1">
        <f t="shared" si="85"/>
        <v>1462</v>
      </c>
      <c r="T657" s="28">
        <f>VLOOKUP(--F657,经验表!$A$4:$B$53,2,0)*VLOOKUP(--E657,经验表!$W$8:$X$17,2,0)</f>
        <v>1462.5000000000002</v>
      </c>
      <c r="U657" s="1">
        <f t="shared" si="86"/>
        <v>25000</v>
      </c>
      <c r="V657" s="1">
        <f t="shared" si="87"/>
        <v>3610200</v>
      </c>
    </row>
    <row r="658" spans="1:22" x14ac:dyDescent="0.35">
      <c r="A658" s="1">
        <v>90200034</v>
      </c>
      <c r="B658" s="3" t="s">
        <v>12</v>
      </c>
      <c r="C658" s="29">
        <f t="shared" si="83"/>
        <v>1</v>
      </c>
      <c r="D658" s="29" t="str">
        <f t="shared" si="80"/>
        <v>4</v>
      </c>
      <c r="E658" s="42" t="str">
        <f t="shared" si="81"/>
        <v>4</v>
      </c>
      <c r="F658" s="1">
        <v>2</v>
      </c>
      <c r="G658" s="28" t="str">
        <f t="shared" si="82"/>
        <v>42</v>
      </c>
      <c r="H658" s="1">
        <v>1</v>
      </c>
      <c r="I658" s="1">
        <v>732</v>
      </c>
      <c r="L658" s="1">
        <v>2430</v>
      </c>
      <c r="M658" s="1">
        <v>26862</v>
      </c>
      <c r="N658" s="2">
        <f>INT(VLOOKUP(--D658,'属性表（单）'!$H$7:$I$11,2,0)*VLOOKUP(F658,'属性表（单）'!$B$4:$D$53,3,0))</f>
        <v>6800</v>
      </c>
      <c r="O658" s="34">
        <f t="shared" si="84"/>
        <v>13600</v>
      </c>
      <c r="P658" s="1">
        <f>IF(H658=26,VLOOKUP(G658,'属性表（单核）'!$H$2:$I$251,2,0),IF(H658=59,VLOOKUP(G658,'属性表（单核）'!$C$2:$D$251,2,0),INT(N658/VLOOKUP(H658,'属性表（单）'!$N$4:$O$24,2,0))))</f>
        <v>13600</v>
      </c>
      <c r="S658" s="1">
        <f t="shared" si="85"/>
        <v>2047</v>
      </c>
      <c r="T658" s="28">
        <f>VLOOKUP(--F658,经验表!$A$4:$B$53,2,0)*VLOOKUP(--E658,经验表!$W$8:$X$17,2,0)</f>
        <v>2047.5000000000002</v>
      </c>
      <c r="U658" s="1">
        <f t="shared" si="86"/>
        <v>26462</v>
      </c>
      <c r="V658" s="1">
        <f t="shared" si="87"/>
        <v>26462</v>
      </c>
    </row>
    <row r="659" spans="1:22" x14ac:dyDescent="0.35">
      <c r="A659" s="1">
        <v>90300034</v>
      </c>
      <c r="B659" s="3" t="s">
        <v>12</v>
      </c>
      <c r="C659" s="29">
        <f t="shared" si="83"/>
        <v>1</v>
      </c>
      <c r="D659" s="29" t="str">
        <f t="shared" si="80"/>
        <v>4</v>
      </c>
      <c r="E659" s="42" t="str">
        <f t="shared" si="81"/>
        <v>4</v>
      </c>
      <c r="F659" s="1">
        <v>3</v>
      </c>
      <c r="G659" s="28" t="str">
        <f t="shared" si="82"/>
        <v>43</v>
      </c>
      <c r="H659" s="1">
        <v>1</v>
      </c>
      <c r="I659" s="1">
        <v>781</v>
      </c>
      <c r="L659" s="1">
        <v>3059</v>
      </c>
      <c r="M659" s="1">
        <v>29292</v>
      </c>
      <c r="N659" s="2">
        <f>INT(VLOOKUP(--D659,'属性表（单）'!$H$7:$I$11,2,0)*VLOOKUP(F659,'属性表（单）'!$B$4:$D$53,3,0))</f>
        <v>7200</v>
      </c>
      <c r="O659" s="34">
        <f t="shared" si="84"/>
        <v>14400</v>
      </c>
      <c r="P659" s="1">
        <f>IF(H659=26,VLOOKUP(G659,'属性表（单核）'!$H$2:$I$251,2,0),IF(H659=59,VLOOKUP(G659,'属性表（单核）'!$C$2:$D$251,2,0),INT(N659/VLOOKUP(H659,'属性表（单）'!$N$4:$O$24,2,0))))</f>
        <v>14400</v>
      </c>
      <c r="S659" s="1">
        <f t="shared" si="85"/>
        <v>2632</v>
      </c>
      <c r="T659" s="28">
        <f>VLOOKUP(--F659,经验表!$A$4:$B$53,2,0)*VLOOKUP(--E659,经验表!$W$8:$X$17,2,0)</f>
        <v>2632.5000000000005</v>
      </c>
      <c r="U659" s="1">
        <f t="shared" si="86"/>
        <v>28509</v>
      </c>
      <c r="V659" s="1">
        <f t="shared" si="87"/>
        <v>28509</v>
      </c>
    </row>
    <row r="660" spans="1:22" x14ac:dyDescent="0.35">
      <c r="A660" s="1">
        <v>90400034</v>
      </c>
      <c r="B660" s="3" t="s">
        <v>12</v>
      </c>
      <c r="C660" s="29">
        <f t="shared" si="83"/>
        <v>1</v>
      </c>
      <c r="D660" s="29" t="str">
        <f t="shared" si="80"/>
        <v>4</v>
      </c>
      <c r="E660" s="42" t="str">
        <f t="shared" si="81"/>
        <v>4</v>
      </c>
      <c r="F660" s="1">
        <v>4</v>
      </c>
      <c r="G660" s="28" t="str">
        <f t="shared" si="82"/>
        <v>44</v>
      </c>
      <c r="H660" s="1">
        <v>1</v>
      </c>
      <c r="I660" s="1">
        <v>830</v>
      </c>
      <c r="L660" s="1">
        <v>3754</v>
      </c>
      <c r="M660" s="1">
        <v>32351</v>
      </c>
      <c r="N660" s="2">
        <f>INT(VLOOKUP(--D660,'属性表（单）'!$H$7:$I$11,2,0)*VLOOKUP(F660,'属性表（单）'!$B$4:$D$53,3,0))</f>
        <v>7600</v>
      </c>
      <c r="O660" s="34">
        <f t="shared" si="84"/>
        <v>15200</v>
      </c>
      <c r="P660" s="1">
        <f>IF(H660=26,VLOOKUP(G660,'属性表（单核）'!$H$2:$I$251,2,0),IF(H660=59,VLOOKUP(G660,'属性表（单核）'!$C$2:$D$251,2,0),INT(N660/VLOOKUP(H660,'属性表（单）'!$N$4:$O$24,2,0))))</f>
        <v>15200</v>
      </c>
      <c r="S660" s="1">
        <f t="shared" si="85"/>
        <v>3217</v>
      </c>
      <c r="T660" s="28">
        <f>VLOOKUP(--F660,经验表!$A$4:$B$53,2,0)*VLOOKUP(--E660,经验表!$W$8:$X$17,2,0)</f>
        <v>3217.5000000000005</v>
      </c>
      <c r="U660" s="1">
        <f t="shared" si="86"/>
        <v>31141</v>
      </c>
      <c r="V660" s="1">
        <f t="shared" si="87"/>
        <v>31141</v>
      </c>
    </row>
    <row r="661" spans="1:22" x14ac:dyDescent="0.35">
      <c r="A661" s="1">
        <v>90500034</v>
      </c>
      <c r="B661" s="3" t="s">
        <v>12</v>
      </c>
      <c r="C661" s="29">
        <f t="shared" si="83"/>
        <v>1</v>
      </c>
      <c r="D661" s="29" t="str">
        <f t="shared" si="80"/>
        <v>4</v>
      </c>
      <c r="E661" s="42" t="str">
        <f t="shared" si="81"/>
        <v>4</v>
      </c>
      <c r="F661" s="1">
        <v>5</v>
      </c>
      <c r="G661" s="28" t="str">
        <f t="shared" si="82"/>
        <v>45</v>
      </c>
      <c r="H661" s="1">
        <v>1</v>
      </c>
      <c r="I661" s="1">
        <v>880</v>
      </c>
      <c r="L661" s="1">
        <v>4522</v>
      </c>
      <c r="M661" s="1">
        <v>36105</v>
      </c>
      <c r="N661" s="2">
        <f>INT(VLOOKUP(--D661,'属性表（单）'!$H$7:$I$11,2,0)*VLOOKUP(F661,'属性表（单）'!$B$4:$D$53,3,0))</f>
        <v>8000</v>
      </c>
      <c r="O661" s="34">
        <f t="shared" si="84"/>
        <v>16000</v>
      </c>
      <c r="P661" s="1">
        <f>IF(H661=26,VLOOKUP(G661,'属性表（单核）'!$H$2:$I$251,2,0),IF(H661=59,VLOOKUP(G661,'属性表（单核）'!$C$2:$D$251,2,0),INT(N661/VLOOKUP(H661,'属性表（单）'!$N$4:$O$24,2,0))))</f>
        <v>16000</v>
      </c>
      <c r="S661" s="1">
        <f t="shared" si="85"/>
        <v>3802</v>
      </c>
      <c r="T661" s="28">
        <f>VLOOKUP(--F661,经验表!$A$4:$B$53,2,0)*VLOOKUP(--E661,经验表!$W$8:$X$17,2,0)</f>
        <v>3802.5000000000005</v>
      </c>
      <c r="U661" s="1">
        <f t="shared" si="86"/>
        <v>34358</v>
      </c>
      <c r="V661" s="1">
        <f t="shared" si="87"/>
        <v>34358</v>
      </c>
    </row>
    <row r="662" spans="1:22" x14ac:dyDescent="0.35">
      <c r="A662" s="1">
        <v>90600034</v>
      </c>
      <c r="B662" s="3" t="s">
        <v>12</v>
      </c>
      <c r="C662" s="29">
        <f t="shared" si="83"/>
        <v>1</v>
      </c>
      <c r="D662" s="29" t="str">
        <f t="shared" si="80"/>
        <v>4</v>
      </c>
      <c r="E662" s="42" t="str">
        <f t="shared" si="81"/>
        <v>4</v>
      </c>
      <c r="F662" s="1">
        <v>6</v>
      </c>
      <c r="G662" s="28" t="str">
        <f t="shared" si="82"/>
        <v>46</v>
      </c>
      <c r="H662" s="1">
        <v>1</v>
      </c>
      <c r="I662" s="1">
        <v>931</v>
      </c>
      <c r="L662" s="1">
        <v>5370</v>
      </c>
      <c r="M662" s="1">
        <v>40627</v>
      </c>
      <c r="N662" s="2">
        <f>INT(VLOOKUP(--D662,'属性表（单）'!$H$7:$I$11,2,0)*VLOOKUP(F662,'属性表（单）'!$B$4:$D$53,3,0))</f>
        <v>8400</v>
      </c>
      <c r="O662" s="34">
        <f t="shared" si="84"/>
        <v>16800</v>
      </c>
      <c r="P662" s="1">
        <f>IF(H662=26,VLOOKUP(G662,'属性表（单核）'!$H$2:$I$251,2,0),IF(H662=59,VLOOKUP(G662,'属性表（单核）'!$C$2:$D$251,2,0),INT(N662/VLOOKUP(H662,'属性表（单）'!$N$4:$O$24,2,0))))</f>
        <v>16800</v>
      </c>
      <c r="S662" s="1">
        <f t="shared" si="85"/>
        <v>4777</v>
      </c>
      <c r="T662" s="28">
        <f>VLOOKUP(--F662,经验表!$A$4:$B$53,2,0)*VLOOKUP(--E662,经验表!$W$8:$X$17,2,0)</f>
        <v>4777.5</v>
      </c>
      <c r="U662" s="1">
        <f t="shared" si="86"/>
        <v>38160</v>
      </c>
      <c r="V662" s="1">
        <f t="shared" si="87"/>
        <v>38160</v>
      </c>
    </row>
    <row r="663" spans="1:22" x14ac:dyDescent="0.35">
      <c r="A663" s="1">
        <v>90700034</v>
      </c>
      <c r="B663" s="3" t="s">
        <v>12</v>
      </c>
      <c r="C663" s="29">
        <f t="shared" si="83"/>
        <v>1</v>
      </c>
      <c r="D663" s="29" t="str">
        <f t="shared" si="80"/>
        <v>4</v>
      </c>
      <c r="E663" s="42" t="str">
        <f t="shared" si="81"/>
        <v>4</v>
      </c>
      <c r="F663" s="1">
        <v>7</v>
      </c>
      <c r="G663" s="28" t="str">
        <f t="shared" si="82"/>
        <v>47</v>
      </c>
      <c r="H663" s="1">
        <v>1</v>
      </c>
      <c r="I663" s="1">
        <v>983</v>
      </c>
      <c r="L663" s="1">
        <v>6305</v>
      </c>
      <c r="M663" s="1">
        <v>45997</v>
      </c>
      <c r="N663" s="2">
        <f>INT(VLOOKUP(--D663,'属性表（单）'!$H$7:$I$11,2,0)*VLOOKUP(F663,'属性表（单）'!$B$4:$D$53,3,0))</f>
        <v>9000</v>
      </c>
      <c r="O663" s="34">
        <f t="shared" si="84"/>
        <v>18000</v>
      </c>
      <c r="P663" s="1">
        <f>IF(H663=26,VLOOKUP(G663,'属性表（单核）'!$H$2:$I$251,2,0),IF(H663=59,VLOOKUP(G663,'属性表（单核）'!$C$2:$D$251,2,0),INT(N663/VLOOKUP(H663,'属性表（单）'!$N$4:$O$24,2,0))))</f>
        <v>18000</v>
      </c>
      <c r="S663" s="1">
        <f t="shared" si="85"/>
        <v>5752</v>
      </c>
      <c r="T663" s="28">
        <f>VLOOKUP(--F663,经验表!$A$4:$B$53,2,0)*VLOOKUP(--E663,经验表!$W$8:$X$17,2,0)</f>
        <v>5752.5000000000009</v>
      </c>
      <c r="U663" s="1">
        <f t="shared" si="86"/>
        <v>42937</v>
      </c>
      <c r="V663" s="1">
        <f t="shared" si="87"/>
        <v>42937</v>
      </c>
    </row>
    <row r="664" spans="1:22" x14ac:dyDescent="0.35">
      <c r="A664" s="1">
        <v>90800034</v>
      </c>
      <c r="B664" s="3" t="s">
        <v>12</v>
      </c>
      <c r="C664" s="29">
        <f t="shared" si="83"/>
        <v>1</v>
      </c>
      <c r="D664" s="29" t="str">
        <f t="shared" si="80"/>
        <v>4</v>
      </c>
      <c r="E664" s="42" t="str">
        <f t="shared" si="81"/>
        <v>4</v>
      </c>
      <c r="F664" s="1">
        <v>8</v>
      </c>
      <c r="G664" s="28" t="str">
        <f t="shared" si="82"/>
        <v>48</v>
      </c>
      <c r="H664" s="1">
        <v>1</v>
      </c>
      <c r="I664" s="1">
        <v>1035</v>
      </c>
      <c r="L664" s="1">
        <v>7337</v>
      </c>
      <c r="M664" s="1">
        <v>52302</v>
      </c>
      <c r="N664" s="2">
        <f>INT(VLOOKUP(--D664,'属性表（单）'!$H$7:$I$11,2,0)*VLOOKUP(F664,'属性表（单）'!$B$4:$D$53,3,0))</f>
        <v>9600</v>
      </c>
      <c r="O664" s="34">
        <f t="shared" si="84"/>
        <v>19200</v>
      </c>
      <c r="P664" s="1">
        <f>IF(H664=26,VLOOKUP(G664,'属性表（单核）'!$H$2:$I$251,2,0),IF(H664=59,VLOOKUP(G664,'属性表（单核）'!$C$2:$D$251,2,0),INT(N664/VLOOKUP(H664,'属性表（单）'!$N$4:$O$24,2,0))))</f>
        <v>19200</v>
      </c>
      <c r="S664" s="1">
        <f t="shared" si="85"/>
        <v>6727</v>
      </c>
      <c r="T664" s="28">
        <f>VLOOKUP(--F664,经验表!$A$4:$B$53,2,0)*VLOOKUP(--E664,经验表!$W$8:$X$17,2,0)</f>
        <v>6727.5000000000009</v>
      </c>
      <c r="U664" s="1">
        <f t="shared" si="86"/>
        <v>48689</v>
      </c>
      <c r="V664" s="1">
        <f t="shared" si="87"/>
        <v>48689</v>
      </c>
    </row>
    <row r="665" spans="1:22" x14ac:dyDescent="0.35">
      <c r="A665" s="1">
        <v>90900034</v>
      </c>
      <c r="B665" s="3" t="s">
        <v>12</v>
      </c>
      <c r="C665" s="29">
        <f t="shared" si="83"/>
        <v>1</v>
      </c>
      <c r="D665" s="29" t="str">
        <f t="shared" si="80"/>
        <v>4</v>
      </c>
      <c r="E665" s="42" t="str">
        <f t="shared" si="81"/>
        <v>4</v>
      </c>
      <c r="F665" s="1">
        <v>9</v>
      </c>
      <c r="G665" s="28" t="str">
        <f t="shared" si="82"/>
        <v>49</v>
      </c>
      <c r="H665" s="1">
        <v>1</v>
      </c>
      <c r="I665" s="1">
        <v>1088</v>
      </c>
      <c r="L665" s="1">
        <v>8475</v>
      </c>
      <c r="M665" s="1">
        <v>59639</v>
      </c>
      <c r="N665" s="2">
        <f>INT(VLOOKUP(--D665,'属性表（单）'!$H$7:$I$11,2,0)*VLOOKUP(F665,'属性表（单）'!$B$4:$D$53,3,0))</f>
        <v>10200</v>
      </c>
      <c r="O665" s="34">
        <f t="shared" si="84"/>
        <v>20400</v>
      </c>
      <c r="P665" s="1">
        <f>IF(H665=26,VLOOKUP(G665,'属性表（单核）'!$H$2:$I$251,2,0),IF(H665=59,VLOOKUP(G665,'属性表（单核）'!$C$2:$D$251,2,0),INT(N665/VLOOKUP(H665,'属性表（单）'!$N$4:$O$24,2,0))))</f>
        <v>20400</v>
      </c>
      <c r="S665" s="1">
        <f t="shared" si="85"/>
        <v>7702</v>
      </c>
      <c r="T665" s="28">
        <f>VLOOKUP(--F665,经验表!$A$4:$B$53,2,0)*VLOOKUP(--E665,经验表!$W$8:$X$17,2,0)</f>
        <v>7702.5000000000009</v>
      </c>
      <c r="U665" s="1">
        <f t="shared" si="86"/>
        <v>55416</v>
      </c>
      <c r="V665" s="1">
        <f t="shared" si="87"/>
        <v>55416</v>
      </c>
    </row>
    <row r="666" spans="1:22" x14ac:dyDescent="0.35">
      <c r="A666" s="1">
        <v>91000034</v>
      </c>
      <c r="B666" s="3" t="s">
        <v>12</v>
      </c>
      <c r="C666" s="29">
        <f t="shared" si="83"/>
        <v>1</v>
      </c>
      <c r="D666" s="29" t="str">
        <f t="shared" si="80"/>
        <v>4</v>
      </c>
      <c r="E666" s="42" t="str">
        <f t="shared" si="81"/>
        <v>4</v>
      </c>
      <c r="F666" s="1">
        <v>10</v>
      </c>
      <c r="G666" s="28" t="str">
        <f t="shared" si="82"/>
        <v>410</v>
      </c>
      <c r="H666" s="1">
        <v>1</v>
      </c>
      <c r="I666" s="1">
        <v>1142</v>
      </c>
      <c r="L666" s="1">
        <v>9729</v>
      </c>
      <c r="M666" s="1">
        <v>68114</v>
      </c>
      <c r="N666" s="2">
        <f>INT(VLOOKUP(--D666,'属性表（单）'!$H$7:$I$11,2,0)*VLOOKUP(F666,'属性表（单）'!$B$4:$D$53,3,0))</f>
        <v>10800</v>
      </c>
      <c r="O666" s="34">
        <f t="shared" si="84"/>
        <v>21600</v>
      </c>
      <c r="P666" s="1">
        <f>IF(H666=26,VLOOKUP(G666,'属性表（单核）'!$H$2:$I$251,2,0),IF(H666=59,VLOOKUP(G666,'属性表（单核）'!$C$2:$D$251,2,0),INT(N666/VLOOKUP(H666,'属性表（单）'!$N$4:$O$24,2,0))))</f>
        <v>21600</v>
      </c>
      <c r="S666" s="1">
        <f t="shared" si="85"/>
        <v>9262</v>
      </c>
      <c r="T666" s="28">
        <f>VLOOKUP(--F666,经验表!$A$4:$B$53,2,0)*VLOOKUP(--E666,经验表!$W$8:$X$17,2,0)</f>
        <v>9262.5</v>
      </c>
      <c r="U666" s="1">
        <f t="shared" si="86"/>
        <v>63118</v>
      </c>
      <c r="V666" s="1">
        <f t="shared" si="87"/>
        <v>63118</v>
      </c>
    </row>
    <row r="667" spans="1:22" x14ac:dyDescent="0.35">
      <c r="A667" s="1">
        <v>91100034</v>
      </c>
      <c r="B667" s="3" t="s">
        <v>12</v>
      </c>
      <c r="C667" s="29">
        <f t="shared" si="83"/>
        <v>1</v>
      </c>
      <c r="D667" s="29" t="str">
        <f t="shared" si="80"/>
        <v>4</v>
      </c>
      <c r="E667" s="42" t="str">
        <f t="shared" si="81"/>
        <v>4</v>
      </c>
      <c r="F667" s="1">
        <v>11</v>
      </c>
      <c r="G667" s="28" t="str">
        <f t="shared" si="82"/>
        <v>411</v>
      </c>
      <c r="H667" s="1">
        <v>1</v>
      </c>
      <c r="I667" s="1">
        <v>1197</v>
      </c>
      <c r="L667" s="1">
        <v>11110</v>
      </c>
      <c r="M667" s="1">
        <v>77843</v>
      </c>
      <c r="N667" s="2">
        <f>INT(VLOOKUP(--D667,'属性表（单）'!$H$7:$I$11,2,0)*VLOOKUP(F667,'属性表（单）'!$B$4:$D$53,3,0))</f>
        <v>11400</v>
      </c>
      <c r="O667" s="34">
        <f t="shared" si="84"/>
        <v>22800</v>
      </c>
      <c r="P667" s="1">
        <f>IF(H667=26,VLOOKUP(G667,'属性表（单核）'!$H$2:$I$251,2,0),IF(H667=59,VLOOKUP(G667,'属性表（单核）'!$C$2:$D$251,2,0),INT(N667/VLOOKUP(H667,'属性表（单）'!$N$4:$O$24,2,0))))</f>
        <v>22800</v>
      </c>
      <c r="S667" s="1">
        <f t="shared" si="85"/>
        <v>10822</v>
      </c>
      <c r="T667" s="28">
        <f>VLOOKUP(--F667,经验表!$A$4:$B$53,2,0)*VLOOKUP(--E667,经验表!$W$8:$X$17,2,0)</f>
        <v>10822.500000000002</v>
      </c>
      <c r="U667" s="1">
        <f t="shared" si="86"/>
        <v>72380</v>
      </c>
      <c r="V667" s="1">
        <f t="shared" si="87"/>
        <v>72380</v>
      </c>
    </row>
    <row r="668" spans="1:22" x14ac:dyDescent="0.35">
      <c r="A668" s="1">
        <v>91200034</v>
      </c>
      <c r="B668" s="3" t="s">
        <v>12</v>
      </c>
      <c r="C668" s="29">
        <f t="shared" si="83"/>
        <v>1</v>
      </c>
      <c r="D668" s="29" t="str">
        <f t="shared" si="80"/>
        <v>4</v>
      </c>
      <c r="E668" s="42" t="str">
        <f t="shared" si="81"/>
        <v>4</v>
      </c>
      <c r="F668" s="1">
        <v>12</v>
      </c>
      <c r="G668" s="28" t="str">
        <f t="shared" si="82"/>
        <v>412</v>
      </c>
      <c r="H668" s="1">
        <v>1</v>
      </c>
      <c r="I668" s="1">
        <v>1253</v>
      </c>
      <c r="L668" s="1">
        <v>12630</v>
      </c>
      <c r="M668" s="1">
        <v>88953</v>
      </c>
      <c r="N668" s="2">
        <f>INT(VLOOKUP(--D668,'属性表（单）'!$H$7:$I$11,2,0)*VLOOKUP(F668,'属性表（单）'!$B$4:$D$53,3,0))</f>
        <v>12200</v>
      </c>
      <c r="O668" s="34">
        <f t="shared" si="84"/>
        <v>24400</v>
      </c>
      <c r="P668" s="1">
        <f>IF(H668=26,VLOOKUP(G668,'属性表（单核）'!$H$2:$I$251,2,0),IF(H668=59,VLOOKUP(G668,'属性表（单核）'!$C$2:$D$251,2,0),INT(N668/VLOOKUP(H668,'属性表（单）'!$N$4:$O$24,2,0))))</f>
        <v>24400</v>
      </c>
      <c r="S668" s="1">
        <f t="shared" si="85"/>
        <v>12382</v>
      </c>
      <c r="T668" s="28">
        <f>VLOOKUP(--F668,经验表!$A$4:$B$53,2,0)*VLOOKUP(--E668,经验表!$W$8:$X$17,2,0)</f>
        <v>12382.500000000002</v>
      </c>
      <c r="U668" s="1">
        <f t="shared" si="86"/>
        <v>83202</v>
      </c>
      <c r="V668" s="1">
        <f t="shared" si="87"/>
        <v>83202</v>
      </c>
    </row>
    <row r="669" spans="1:22" x14ac:dyDescent="0.35">
      <c r="A669" s="1">
        <v>91300034</v>
      </c>
      <c r="B669" s="3" t="s">
        <v>12</v>
      </c>
      <c r="C669" s="29">
        <f t="shared" si="83"/>
        <v>1</v>
      </c>
      <c r="D669" s="29" t="str">
        <f t="shared" si="80"/>
        <v>4</v>
      </c>
      <c r="E669" s="42" t="str">
        <f t="shared" si="81"/>
        <v>4</v>
      </c>
      <c r="F669" s="1">
        <v>13</v>
      </c>
      <c r="G669" s="28" t="str">
        <f t="shared" si="82"/>
        <v>413</v>
      </c>
      <c r="H669" s="1">
        <v>1</v>
      </c>
      <c r="I669" s="1">
        <v>1309</v>
      </c>
      <c r="L669" s="1">
        <v>14303</v>
      </c>
      <c r="M669" s="1">
        <v>101583</v>
      </c>
      <c r="N669" s="2">
        <f>INT(VLOOKUP(--D669,'属性表（单）'!$H$7:$I$11,2,0)*VLOOKUP(F669,'属性表（单）'!$B$4:$D$53,3,0))</f>
        <v>13000</v>
      </c>
      <c r="O669" s="34">
        <f t="shared" si="84"/>
        <v>26000</v>
      </c>
      <c r="P669" s="1">
        <f>IF(H669=26,VLOOKUP(G669,'属性表（单核）'!$H$2:$I$251,2,0),IF(H669=59,VLOOKUP(G669,'属性表（单核）'!$C$2:$D$251,2,0),INT(N669/VLOOKUP(H669,'属性表（单）'!$N$4:$O$24,2,0))))</f>
        <v>26000</v>
      </c>
      <c r="S669" s="1">
        <f t="shared" si="85"/>
        <v>13942</v>
      </c>
      <c r="T669" s="28">
        <f>VLOOKUP(--F669,经验表!$A$4:$B$53,2,0)*VLOOKUP(--E669,经验表!$W$8:$X$17,2,0)</f>
        <v>13942.500000000002</v>
      </c>
      <c r="U669" s="1">
        <f t="shared" si="86"/>
        <v>95584</v>
      </c>
      <c r="V669" s="1">
        <f t="shared" si="87"/>
        <v>95584</v>
      </c>
    </row>
    <row r="670" spans="1:22" x14ac:dyDescent="0.35">
      <c r="A670" s="1">
        <v>91400034</v>
      </c>
      <c r="B670" s="3" t="s">
        <v>12</v>
      </c>
      <c r="C670" s="29">
        <f t="shared" si="83"/>
        <v>1</v>
      </c>
      <c r="D670" s="29" t="str">
        <f t="shared" si="80"/>
        <v>4</v>
      </c>
      <c r="E670" s="42" t="str">
        <f t="shared" si="81"/>
        <v>4</v>
      </c>
      <c r="F670" s="1">
        <v>14</v>
      </c>
      <c r="G670" s="28" t="str">
        <f t="shared" si="82"/>
        <v>414</v>
      </c>
      <c r="H670" s="1">
        <v>1</v>
      </c>
      <c r="I670" s="1">
        <v>1367</v>
      </c>
      <c r="L670" s="1">
        <v>16144</v>
      </c>
      <c r="M670" s="1">
        <v>115886</v>
      </c>
      <c r="N670" s="2">
        <f>INT(VLOOKUP(--D670,'属性表（单）'!$H$7:$I$11,2,0)*VLOOKUP(F670,'属性表（单）'!$B$4:$D$53,3,0))</f>
        <v>13800</v>
      </c>
      <c r="O670" s="34">
        <f t="shared" si="84"/>
        <v>27600</v>
      </c>
      <c r="P670" s="1">
        <f>IF(H670=26,VLOOKUP(G670,'属性表（单核）'!$H$2:$I$251,2,0),IF(H670=59,VLOOKUP(G670,'属性表（单核）'!$C$2:$D$251,2,0),INT(N670/VLOOKUP(H670,'属性表（单）'!$N$4:$O$24,2,0))))</f>
        <v>27600</v>
      </c>
      <c r="S670" s="1">
        <f t="shared" si="85"/>
        <v>16282</v>
      </c>
      <c r="T670" s="28">
        <f>VLOOKUP(--F670,经验表!$A$4:$B$53,2,0)*VLOOKUP(--E670,经验表!$W$8:$X$17,2,0)</f>
        <v>16282.500000000002</v>
      </c>
      <c r="U670" s="1">
        <f t="shared" si="86"/>
        <v>109526</v>
      </c>
      <c r="V670" s="1">
        <f t="shared" si="87"/>
        <v>109526</v>
      </c>
    </row>
    <row r="671" spans="1:22" x14ac:dyDescent="0.35">
      <c r="A671" s="1">
        <v>91500034</v>
      </c>
      <c r="B671" s="3" t="s">
        <v>12</v>
      </c>
      <c r="C671" s="29">
        <f t="shared" si="83"/>
        <v>1</v>
      </c>
      <c r="D671" s="29" t="str">
        <f t="shared" si="80"/>
        <v>4</v>
      </c>
      <c r="E671" s="42" t="str">
        <f t="shared" si="81"/>
        <v>4</v>
      </c>
      <c r="F671" s="1">
        <v>15</v>
      </c>
      <c r="G671" s="28" t="str">
        <f t="shared" si="82"/>
        <v>415</v>
      </c>
      <c r="H671" s="1">
        <v>1</v>
      </c>
      <c r="I671" s="1">
        <v>1425</v>
      </c>
      <c r="L671" s="1">
        <v>18170</v>
      </c>
      <c r="M671" s="1">
        <v>132030</v>
      </c>
      <c r="N671" s="2">
        <f>INT(VLOOKUP(--D671,'属性表（单）'!$H$7:$I$11,2,0)*VLOOKUP(F671,'属性表（单）'!$B$4:$D$53,3,0))</f>
        <v>14600</v>
      </c>
      <c r="O671" s="34">
        <f t="shared" si="84"/>
        <v>29200</v>
      </c>
      <c r="P671" s="1">
        <f>IF(H671=26,VLOOKUP(G671,'属性表（单核）'!$H$2:$I$251,2,0),IF(H671=59,VLOOKUP(G671,'属性表（单核）'!$C$2:$D$251,2,0),INT(N671/VLOOKUP(H671,'属性表（单）'!$N$4:$O$24,2,0))))</f>
        <v>29200</v>
      </c>
      <c r="S671" s="1">
        <f t="shared" si="85"/>
        <v>18622</v>
      </c>
      <c r="T671" s="28">
        <f>VLOOKUP(--F671,经验表!$A$4:$B$53,2,0)*VLOOKUP(--E671,经验表!$W$8:$X$17,2,0)</f>
        <v>18622.5</v>
      </c>
      <c r="U671" s="1">
        <f t="shared" si="86"/>
        <v>125808</v>
      </c>
      <c r="V671" s="1">
        <f t="shared" si="87"/>
        <v>125808</v>
      </c>
    </row>
    <row r="672" spans="1:22" x14ac:dyDescent="0.35">
      <c r="A672" s="1">
        <v>91600034</v>
      </c>
      <c r="B672" s="3" t="s">
        <v>12</v>
      </c>
      <c r="C672" s="29">
        <f t="shared" si="83"/>
        <v>1</v>
      </c>
      <c r="D672" s="29" t="str">
        <f t="shared" si="80"/>
        <v>4</v>
      </c>
      <c r="E672" s="42" t="str">
        <f t="shared" si="81"/>
        <v>4</v>
      </c>
      <c r="F672" s="1">
        <v>16</v>
      </c>
      <c r="G672" s="28" t="str">
        <f t="shared" si="82"/>
        <v>416</v>
      </c>
      <c r="H672" s="1">
        <v>1</v>
      </c>
      <c r="I672" s="1">
        <v>1484</v>
      </c>
      <c r="L672" s="1">
        <v>20397</v>
      </c>
      <c r="M672" s="1">
        <v>150200</v>
      </c>
      <c r="N672" s="2">
        <f>INT(VLOOKUP(--D672,'属性表（单）'!$H$7:$I$11,2,0)*VLOOKUP(F672,'属性表（单）'!$B$4:$D$53,3,0))</f>
        <v>15400</v>
      </c>
      <c r="O672" s="34">
        <f t="shared" si="84"/>
        <v>30800</v>
      </c>
      <c r="P672" s="1">
        <f>IF(H672=26,VLOOKUP(G672,'属性表（单核）'!$H$2:$I$251,2,0),IF(H672=59,VLOOKUP(G672,'属性表（单核）'!$C$2:$D$251,2,0),INT(N672/VLOOKUP(H672,'属性表（单）'!$N$4:$O$24,2,0))))</f>
        <v>30800</v>
      </c>
      <c r="S672" s="1">
        <f t="shared" si="85"/>
        <v>20962</v>
      </c>
      <c r="T672" s="28">
        <f>VLOOKUP(--F672,经验表!$A$4:$B$53,2,0)*VLOOKUP(--E672,经验表!$W$8:$X$17,2,0)</f>
        <v>20962.500000000004</v>
      </c>
      <c r="U672" s="1">
        <f t="shared" si="86"/>
        <v>144430</v>
      </c>
      <c r="V672" s="1">
        <f t="shared" si="87"/>
        <v>144430</v>
      </c>
    </row>
    <row r="673" spans="1:22" x14ac:dyDescent="0.35">
      <c r="A673" s="1">
        <v>91700034</v>
      </c>
      <c r="B673" s="3" t="s">
        <v>12</v>
      </c>
      <c r="C673" s="29">
        <f t="shared" si="83"/>
        <v>1</v>
      </c>
      <c r="D673" s="29" t="str">
        <f t="shared" si="80"/>
        <v>4</v>
      </c>
      <c r="E673" s="42" t="str">
        <f t="shared" si="81"/>
        <v>4</v>
      </c>
      <c r="F673" s="1">
        <v>17</v>
      </c>
      <c r="G673" s="28" t="str">
        <f t="shared" si="82"/>
        <v>417</v>
      </c>
      <c r="H673" s="1">
        <v>1</v>
      </c>
      <c r="I673" s="1">
        <v>1544</v>
      </c>
      <c r="L673" s="1">
        <v>22845</v>
      </c>
      <c r="M673" s="1">
        <v>170597</v>
      </c>
      <c r="N673" s="2">
        <f>INT(VLOOKUP(--D673,'属性表（单）'!$H$7:$I$11,2,0)*VLOOKUP(F673,'属性表（单）'!$B$4:$D$53,3,0))</f>
        <v>16400</v>
      </c>
      <c r="O673" s="34">
        <f t="shared" si="84"/>
        <v>32800</v>
      </c>
      <c r="P673" s="1">
        <f>IF(H673=26,VLOOKUP(G673,'属性表（单核）'!$H$2:$I$251,2,0),IF(H673=59,VLOOKUP(G673,'属性表（单核）'!$C$2:$D$251,2,0),INT(N673/VLOOKUP(H673,'属性表（单）'!$N$4:$O$24,2,0))))</f>
        <v>32800</v>
      </c>
      <c r="S673" s="1">
        <f t="shared" si="85"/>
        <v>23302</v>
      </c>
      <c r="T673" s="28">
        <f>VLOOKUP(--F673,经验表!$A$4:$B$53,2,0)*VLOOKUP(--E673,经验表!$W$8:$X$17,2,0)</f>
        <v>23302.500000000004</v>
      </c>
      <c r="U673" s="1">
        <f t="shared" si="86"/>
        <v>165392</v>
      </c>
      <c r="V673" s="1">
        <f t="shared" si="87"/>
        <v>165392</v>
      </c>
    </row>
    <row r="674" spans="1:22" x14ac:dyDescent="0.35">
      <c r="A674" s="1">
        <v>91800034</v>
      </c>
      <c r="B674" s="3" t="s">
        <v>12</v>
      </c>
      <c r="C674" s="29">
        <f t="shared" si="83"/>
        <v>1</v>
      </c>
      <c r="D674" s="29" t="str">
        <f t="shared" si="80"/>
        <v>4</v>
      </c>
      <c r="E674" s="42" t="str">
        <f t="shared" si="81"/>
        <v>4</v>
      </c>
      <c r="F674" s="1">
        <v>18</v>
      </c>
      <c r="G674" s="28" t="str">
        <f t="shared" si="82"/>
        <v>418</v>
      </c>
      <c r="H674" s="1">
        <v>1</v>
      </c>
      <c r="I674" s="1">
        <v>1604</v>
      </c>
      <c r="L674" s="1">
        <v>25537</v>
      </c>
      <c r="M674" s="1">
        <v>193442</v>
      </c>
      <c r="N674" s="2">
        <f>INT(VLOOKUP(--D674,'属性表（单）'!$H$7:$I$11,2,0)*VLOOKUP(F674,'属性表（单）'!$B$4:$D$53,3,0))</f>
        <v>17400</v>
      </c>
      <c r="O674" s="34">
        <f t="shared" si="84"/>
        <v>34800</v>
      </c>
      <c r="P674" s="1">
        <f>IF(H674=26,VLOOKUP(G674,'属性表（单核）'!$H$2:$I$251,2,0),IF(H674=59,VLOOKUP(G674,'属性表（单核）'!$C$2:$D$251,2,0),INT(N674/VLOOKUP(H674,'属性表（单）'!$N$4:$O$24,2,0))))</f>
        <v>34800</v>
      </c>
      <c r="S674" s="1">
        <f t="shared" si="85"/>
        <v>26617</v>
      </c>
      <c r="T674" s="28">
        <f>VLOOKUP(--F674,经验表!$A$4:$B$53,2,0)*VLOOKUP(--E674,经验表!$W$8:$X$17,2,0)</f>
        <v>26617.500000000004</v>
      </c>
      <c r="U674" s="1">
        <f t="shared" si="86"/>
        <v>188694</v>
      </c>
      <c r="V674" s="1">
        <f t="shared" si="87"/>
        <v>188694</v>
      </c>
    </row>
    <row r="675" spans="1:22" x14ac:dyDescent="0.35">
      <c r="A675" s="1">
        <v>91900034</v>
      </c>
      <c r="B675" s="3" t="s">
        <v>12</v>
      </c>
      <c r="C675" s="29">
        <f t="shared" si="83"/>
        <v>1</v>
      </c>
      <c r="D675" s="29" t="str">
        <f t="shared" si="80"/>
        <v>4</v>
      </c>
      <c r="E675" s="42" t="str">
        <f t="shared" si="81"/>
        <v>4</v>
      </c>
      <c r="F675" s="1">
        <v>19</v>
      </c>
      <c r="G675" s="28" t="str">
        <f t="shared" si="82"/>
        <v>419</v>
      </c>
      <c r="H675" s="1">
        <v>1</v>
      </c>
      <c r="I675" s="1">
        <v>1666</v>
      </c>
      <c r="L675" s="1">
        <v>28494</v>
      </c>
      <c r="M675" s="1">
        <v>218979</v>
      </c>
      <c r="N675" s="2">
        <f>INT(VLOOKUP(--D675,'属性表（单）'!$H$7:$I$11,2,0)*VLOOKUP(F675,'属性表（单）'!$B$4:$D$53,3,0))</f>
        <v>18400</v>
      </c>
      <c r="O675" s="34">
        <f t="shared" si="84"/>
        <v>36800</v>
      </c>
      <c r="P675" s="1">
        <f>IF(H675=26,VLOOKUP(G675,'属性表（单核）'!$H$2:$I$251,2,0),IF(H675=59,VLOOKUP(G675,'属性表（单核）'!$C$2:$D$251,2,0),INT(N675/VLOOKUP(H675,'属性表（单）'!$N$4:$O$24,2,0))))</f>
        <v>36800</v>
      </c>
      <c r="S675" s="1">
        <f t="shared" si="85"/>
        <v>29932</v>
      </c>
      <c r="T675" s="28">
        <f>VLOOKUP(--F675,经验表!$A$4:$B$53,2,0)*VLOOKUP(--E675,经验表!$W$8:$X$17,2,0)</f>
        <v>29932.500000000004</v>
      </c>
      <c r="U675" s="1">
        <f t="shared" si="86"/>
        <v>215311</v>
      </c>
      <c r="V675" s="1">
        <f t="shared" si="87"/>
        <v>215311</v>
      </c>
    </row>
    <row r="676" spans="1:22" x14ac:dyDescent="0.35">
      <c r="A676" s="1">
        <v>92000034</v>
      </c>
      <c r="B676" s="3" t="s">
        <v>12</v>
      </c>
      <c r="C676" s="29">
        <f t="shared" si="83"/>
        <v>1</v>
      </c>
      <c r="D676" s="29" t="str">
        <f t="shared" si="80"/>
        <v>4</v>
      </c>
      <c r="E676" s="42" t="str">
        <f t="shared" si="81"/>
        <v>4</v>
      </c>
      <c r="F676" s="1">
        <v>20</v>
      </c>
      <c r="G676" s="28" t="str">
        <f t="shared" si="82"/>
        <v>420</v>
      </c>
      <c r="H676" s="1">
        <v>1</v>
      </c>
      <c r="I676" s="1">
        <v>1729</v>
      </c>
      <c r="L676" s="1">
        <v>31744</v>
      </c>
      <c r="M676" s="1">
        <v>247473</v>
      </c>
      <c r="N676" s="2">
        <f>INT(VLOOKUP(--D676,'属性表（单）'!$H$7:$I$11,2,0)*VLOOKUP(F676,'属性表（单）'!$B$4:$D$53,3,0))</f>
        <v>19400</v>
      </c>
      <c r="O676" s="34">
        <f t="shared" si="84"/>
        <v>38800</v>
      </c>
      <c r="P676" s="1">
        <f>IF(H676=26,VLOOKUP(G676,'属性表（单核）'!$H$2:$I$251,2,0),IF(H676=59,VLOOKUP(G676,'属性表（单核）'!$C$2:$D$251,2,0),INT(N676/VLOOKUP(H676,'属性表（单）'!$N$4:$O$24,2,0))))</f>
        <v>38800</v>
      </c>
      <c r="S676" s="1">
        <f t="shared" si="85"/>
        <v>33247</v>
      </c>
      <c r="T676" s="28">
        <f>VLOOKUP(--F676,经验表!$A$4:$B$53,2,0)*VLOOKUP(--E676,经验表!$W$8:$X$17,2,0)</f>
        <v>33247.5</v>
      </c>
      <c r="U676" s="1">
        <f t="shared" si="86"/>
        <v>245243</v>
      </c>
      <c r="V676" s="1">
        <f t="shared" si="87"/>
        <v>245243</v>
      </c>
    </row>
    <row r="677" spans="1:22" x14ac:dyDescent="0.35">
      <c r="A677" s="1">
        <v>92100034</v>
      </c>
      <c r="B677" s="3" t="s">
        <v>12</v>
      </c>
      <c r="C677" s="29">
        <f t="shared" si="83"/>
        <v>1</v>
      </c>
      <c r="D677" s="29" t="str">
        <f t="shared" si="80"/>
        <v>4</v>
      </c>
      <c r="E677" s="42" t="str">
        <f t="shared" si="81"/>
        <v>4</v>
      </c>
      <c r="F677" s="1">
        <v>21</v>
      </c>
      <c r="G677" s="28" t="str">
        <f t="shared" si="82"/>
        <v>421</v>
      </c>
      <c r="H677" s="1">
        <v>1</v>
      </c>
      <c r="I677" s="1">
        <v>1792</v>
      </c>
      <c r="L677" s="1">
        <v>35314</v>
      </c>
      <c r="M677" s="1">
        <v>279217</v>
      </c>
      <c r="N677" s="2">
        <f>INT(VLOOKUP(--D677,'属性表（单）'!$H$7:$I$11,2,0)*VLOOKUP(F677,'属性表（单）'!$B$4:$D$53,3,0))</f>
        <v>20400</v>
      </c>
      <c r="O677" s="34">
        <f t="shared" si="84"/>
        <v>40800</v>
      </c>
      <c r="P677" s="1">
        <f>IF(H677=26,VLOOKUP(G677,'属性表（单核）'!$H$2:$I$251,2,0),IF(H677=59,VLOOKUP(G677,'属性表（单核）'!$C$2:$D$251,2,0),INT(N677/VLOOKUP(H677,'属性表（单）'!$N$4:$O$24,2,0))))</f>
        <v>40800</v>
      </c>
      <c r="S677" s="1">
        <f t="shared" si="85"/>
        <v>36562</v>
      </c>
      <c r="T677" s="28">
        <f>VLOOKUP(--F677,经验表!$A$4:$B$53,2,0)*VLOOKUP(--E677,经验表!$W$8:$X$17,2,0)</f>
        <v>36562.5</v>
      </c>
      <c r="U677" s="1">
        <f t="shared" si="86"/>
        <v>278490</v>
      </c>
      <c r="V677" s="1">
        <f t="shared" si="87"/>
        <v>278490</v>
      </c>
    </row>
    <row r="678" spans="1:22" x14ac:dyDescent="0.35">
      <c r="A678" s="1">
        <v>92200034</v>
      </c>
      <c r="B678" s="3" t="s">
        <v>12</v>
      </c>
      <c r="C678" s="29">
        <f t="shared" si="83"/>
        <v>1</v>
      </c>
      <c r="D678" s="29" t="str">
        <f t="shared" si="80"/>
        <v>4</v>
      </c>
      <c r="E678" s="42" t="str">
        <f t="shared" si="81"/>
        <v>4</v>
      </c>
      <c r="F678" s="1">
        <v>22</v>
      </c>
      <c r="G678" s="28" t="str">
        <f t="shared" si="82"/>
        <v>422</v>
      </c>
      <c r="H678" s="1">
        <v>1</v>
      </c>
      <c r="I678" s="1">
        <v>1857</v>
      </c>
      <c r="L678" s="1">
        <v>39236</v>
      </c>
      <c r="M678" s="1">
        <v>314531</v>
      </c>
      <c r="N678" s="2">
        <f>INT(VLOOKUP(--D678,'属性表（单）'!$H$7:$I$11,2,0)*VLOOKUP(F678,'属性表（单）'!$B$4:$D$53,3,0))</f>
        <v>21600</v>
      </c>
      <c r="O678" s="34">
        <f t="shared" si="84"/>
        <v>43200</v>
      </c>
      <c r="P678" s="1">
        <f>IF(H678=26,VLOOKUP(G678,'属性表（单核）'!$H$2:$I$251,2,0),IF(H678=59,VLOOKUP(G678,'属性表（单核）'!$C$2:$D$251,2,0),INT(N678/VLOOKUP(H678,'属性表（单）'!$N$4:$O$24,2,0))))</f>
        <v>43200</v>
      </c>
      <c r="S678" s="1">
        <f t="shared" si="85"/>
        <v>41047</v>
      </c>
      <c r="T678" s="28">
        <f>VLOOKUP(--F678,经验表!$A$4:$B$53,2,0)*VLOOKUP(--E678,经验表!$W$8:$X$17,2,0)</f>
        <v>41047.500000000007</v>
      </c>
      <c r="U678" s="1">
        <f t="shared" si="86"/>
        <v>315052</v>
      </c>
      <c r="V678" s="1">
        <f t="shared" si="87"/>
        <v>315052</v>
      </c>
    </row>
    <row r="679" spans="1:22" x14ac:dyDescent="0.35">
      <c r="A679" s="1">
        <v>92300034</v>
      </c>
      <c r="B679" s="3" t="s">
        <v>12</v>
      </c>
      <c r="C679" s="29">
        <f t="shared" si="83"/>
        <v>1</v>
      </c>
      <c r="D679" s="29" t="str">
        <f t="shared" si="80"/>
        <v>4</v>
      </c>
      <c r="E679" s="42" t="str">
        <f t="shared" si="81"/>
        <v>4</v>
      </c>
      <c r="F679" s="1">
        <v>23</v>
      </c>
      <c r="G679" s="28" t="str">
        <f t="shared" si="82"/>
        <v>423</v>
      </c>
      <c r="H679" s="1">
        <v>1</v>
      </c>
      <c r="I679" s="1">
        <v>1922</v>
      </c>
      <c r="L679" s="1">
        <v>43542</v>
      </c>
      <c r="M679" s="1">
        <v>353767</v>
      </c>
      <c r="N679" s="2">
        <f>INT(VLOOKUP(--D679,'属性表（单）'!$H$7:$I$11,2,0)*VLOOKUP(F679,'属性表（单）'!$B$4:$D$53,3,0))</f>
        <v>22800</v>
      </c>
      <c r="O679" s="34">
        <f t="shared" si="84"/>
        <v>45600</v>
      </c>
      <c r="P679" s="1">
        <f>IF(H679=26,VLOOKUP(G679,'属性表（单核）'!$H$2:$I$251,2,0),IF(H679=59,VLOOKUP(G679,'属性表（单核）'!$C$2:$D$251,2,0),INT(N679/VLOOKUP(H679,'属性表（单）'!$N$4:$O$24,2,0))))</f>
        <v>45600</v>
      </c>
      <c r="S679" s="1">
        <f t="shared" si="85"/>
        <v>45532</v>
      </c>
      <c r="T679" s="28">
        <f>VLOOKUP(--F679,经验表!$A$4:$B$53,2,0)*VLOOKUP(--E679,经验表!$W$8:$X$17,2,0)</f>
        <v>45532.500000000007</v>
      </c>
      <c r="U679" s="1">
        <f t="shared" si="86"/>
        <v>356099</v>
      </c>
      <c r="V679" s="1">
        <f t="shared" si="87"/>
        <v>356099</v>
      </c>
    </row>
    <row r="680" spans="1:22" x14ac:dyDescent="0.35">
      <c r="A680" s="1">
        <v>92400034</v>
      </c>
      <c r="B680" s="3" t="s">
        <v>12</v>
      </c>
      <c r="C680" s="29">
        <f t="shared" si="83"/>
        <v>1</v>
      </c>
      <c r="D680" s="29" t="str">
        <f t="shared" si="80"/>
        <v>4</v>
      </c>
      <c r="E680" s="42" t="str">
        <f t="shared" si="81"/>
        <v>4</v>
      </c>
      <c r="F680" s="1">
        <v>24</v>
      </c>
      <c r="G680" s="28" t="str">
        <f t="shared" si="82"/>
        <v>424</v>
      </c>
      <c r="H680" s="1">
        <v>1</v>
      </c>
      <c r="I680" s="1">
        <v>1989</v>
      </c>
      <c r="L680" s="1">
        <v>48271</v>
      </c>
      <c r="M680" s="1">
        <v>397309</v>
      </c>
      <c r="N680" s="2">
        <f>INT(VLOOKUP(--D680,'属性表（单）'!$H$7:$I$11,2,0)*VLOOKUP(F680,'属性表（单）'!$B$4:$D$53,3,0))</f>
        <v>24000</v>
      </c>
      <c r="O680" s="34">
        <f t="shared" si="84"/>
        <v>48000</v>
      </c>
      <c r="P680" s="1">
        <f>IF(H680=26,VLOOKUP(G680,'属性表（单核）'!$H$2:$I$251,2,0),IF(H680=59,VLOOKUP(G680,'属性表（单核）'!$C$2:$D$251,2,0),INT(N680/VLOOKUP(H680,'属性表（单）'!$N$4:$O$24,2,0))))</f>
        <v>48000</v>
      </c>
      <c r="S680" s="1">
        <f t="shared" si="85"/>
        <v>50017</v>
      </c>
      <c r="T680" s="28">
        <f>VLOOKUP(--F680,经验表!$A$4:$B$53,2,0)*VLOOKUP(--E680,经验表!$W$8:$X$17,2,0)</f>
        <v>50017.500000000007</v>
      </c>
      <c r="U680" s="1">
        <f t="shared" si="86"/>
        <v>401631</v>
      </c>
      <c r="V680" s="1">
        <f t="shared" si="87"/>
        <v>401631</v>
      </c>
    </row>
    <row r="681" spans="1:22" x14ac:dyDescent="0.35">
      <c r="A681" s="1">
        <v>92500034</v>
      </c>
      <c r="B681" s="3" t="s">
        <v>12</v>
      </c>
      <c r="C681" s="29">
        <f t="shared" si="83"/>
        <v>1</v>
      </c>
      <c r="D681" s="29" t="str">
        <f t="shared" si="80"/>
        <v>4</v>
      </c>
      <c r="E681" s="42" t="str">
        <f t="shared" si="81"/>
        <v>4</v>
      </c>
      <c r="F681" s="1">
        <v>25</v>
      </c>
      <c r="G681" s="28" t="str">
        <f t="shared" si="82"/>
        <v>425</v>
      </c>
      <c r="H681" s="1">
        <v>1</v>
      </c>
      <c r="I681" s="1">
        <v>2056</v>
      </c>
      <c r="L681" s="1">
        <v>53462</v>
      </c>
      <c r="M681" s="1">
        <v>445580</v>
      </c>
      <c r="N681" s="2">
        <f>INT(VLOOKUP(--D681,'属性表（单）'!$H$7:$I$11,2,0)*VLOOKUP(F681,'属性表（单）'!$B$4:$D$53,3,0))</f>
        <v>25200</v>
      </c>
      <c r="O681" s="34">
        <f t="shared" si="84"/>
        <v>50400</v>
      </c>
      <c r="P681" s="1">
        <f>IF(H681=26,VLOOKUP(G681,'属性表（单核）'!$H$2:$I$251,2,0),IF(H681=59,VLOOKUP(G681,'属性表（单核）'!$C$2:$D$251,2,0),INT(N681/VLOOKUP(H681,'属性表（单）'!$N$4:$O$24,2,0))))</f>
        <v>50400</v>
      </c>
      <c r="S681" s="1">
        <f t="shared" si="85"/>
        <v>54502</v>
      </c>
      <c r="T681" s="28">
        <f>VLOOKUP(--F681,经验表!$A$4:$B$53,2,0)*VLOOKUP(--E681,经验表!$W$8:$X$17,2,0)</f>
        <v>54502.500000000007</v>
      </c>
      <c r="U681" s="1">
        <f t="shared" si="86"/>
        <v>451648</v>
      </c>
      <c r="V681" s="1">
        <f t="shared" si="87"/>
        <v>451648</v>
      </c>
    </row>
    <row r="682" spans="1:22" x14ac:dyDescent="0.35">
      <c r="A682" s="1">
        <v>92600034</v>
      </c>
      <c r="B682" s="3" t="s">
        <v>12</v>
      </c>
      <c r="C682" s="29">
        <f t="shared" si="83"/>
        <v>1</v>
      </c>
      <c r="D682" s="29" t="str">
        <f t="shared" si="80"/>
        <v>4</v>
      </c>
      <c r="E682" s="42" t="str">
        <f t="shared" si="81"/>
        <v>4</v>
      </c>
      <c r="F682" s="1">
        <v>26</v>
      </c>
      <c r="G682" s="28" t="str">
        <f t="shared" si="82"/>
        <v>426</v>
      </c>
      <c r="H682" s="1">
        <v>1</v>
      </c>
      <c r="I682" s="1">
        <v>2125</v>
      </c>
      <c r="L682" s="1">
        <v>59161</v>
      </c>
      <c r="M682" s="1">
        <v>499042</v>
      </c>
      <c r="N682" s="2">
        <f>INT(VLOOKUP(--D682,'属性表（单）'!$H$7:$I$11,2,0)*VLOOKUP(F682,'属性表（单）'!$B$4:$D$53,3,0))</f>
        <v>26400</v>
      </c>
      <c r="O682" s="34">
        <f t="shared" si="84"/>
        <v>52800</v>
      </c>
      <c r="P682" s="1">
        <f>IF(H682=26,VLOOKUP(G682,'属性表（单核）'!$H$2:$I$251,2,0),IF(H682=59,VLOOKUP(G682,'属性表（单核）'!$C$2:$D$251,2,0),INT(N682/VLOOKUP(H682,'属性表（单）'!$N$4:$O$24,2,0))))</f>
        <v>52800</v>
      </c>
      <c r="S682" s="1">
        <f t="shared" si="85"/>
        <v>60352</v>
      </c>
      <c r="T682" s="28">
        <f>VLOOKUP(--F682,经验表!$A$4:$B$53,2,0)*VLOOKUP(--E682,经验表!$W$8:$X$17,2,0)</f>
        <v>60352.500000000007</v>
      </c>
      <c r="U682" s="1">
        <f t="shared" si="86"/>
        <v>506150</v>
      </c>
      <c r="V682" s="1">
        <f t="shared" si="87"/>
        <v>506150</v>
      </c>
    </row>
    <row r="683" spans="1:22" x14ac:dyDescent="0.35">
      <c r="A683" s="1">
        <v>92700034</v>
      </c>
      <c r="B683" s="3" t="s">
        <v>12</v>
      </c>
      <c r="C683" s="29">
        <f t="shared" si="83"/>
        <v>1</v>
      </c>
      <c r="D683" s="29" t="str">
        <f t="shared" si="80"/>
        <v>4</v>
      </c>
      <c r="E683" s="42" t="str">
        <f t="shared" si="81"/>
        <v>4</v>
      </c>
      <c r="F683" s="1">
        <v>27</v>
      </c>
      <c r="G683" s="28" t="str">
        <f t="shared" si="82"/>
        <v>427</v>
      </c>
      <c r="H683" s="1">
        <v>1</v>
      </c>
      <c r="I683" s="1">
        <v>2194</v>
      </c>
      <c r="L683" s="1">
        <v>65417</v>
      </c>
      <c r="M683" s="1">
        <v>558203</v>
      </c>
      <c r="N683" s="2">
        <f>INT(VLOOKUP(--D683,'属性表（单）'!$H$7:$I$11,2,0)*VLOOKUP(F683,'属性表（单）'!$B$4:$D$53,3,0))</f>
        <v>27800</v>
      </c>
      <c r="O683" s="34">
        <f t="shared" si="84"/>
        <v>55600</v>
      </c>
      <c r="P683" s="1">
        <f>IF(H683=26,VLOOKUP(G683,'属性表（单核）'!$H$2:$I$251,2,0),IF(H683=59,VLOOKUP(G683,'属性表（单核）'!$C$2:$D$251,2,0),INT(N683/VLOOKUP(H683,'属性表（单）'!$N$4:$O$24,2,0))))</f>
        <v>55600</v>
      </c>
      <c r="S683" s="1">
        <f t="shared" si="85"/>
        <v>66202</v>
      </c>
      <c r="T683" s="28">
        <f>VLOOKUP(--F683,经验表!$A$4:$B$53,2,0)*VLOOKUP(--E683,经验表!$W$8:$X$17,2,0)</f>
        <v>66202.5</v>
      </c>
      <c r="U683" s="1">
        <f t="shared" si="86"/>
        <v>566502</v>
      </c>
      <c r="V683" s="1">
        <f t="shared" si="87"/>
        <v>566502</v>
      </c>
    </row>
    <row r="684" spans="1:22" x14ac:dyDescent="0.35">
      <c r="A684" s="1">
        <v>92800034</v>
      </c>
      <c r="B684" s="3" t="s">
        <v>12</v>
      </c>
      <c r="C684" s="29">
        <f t="shared" si="83"/>
        <v>1</v>
      </c>
      <c r="D684" s="29" t="str">
        <f t="shared" si="80"/>
        <v>4</v>
      </c>
      <c r="E684" s="42" t="str">
        <f t="shared" si="81"/>
        <v>4</v>
      </c>
      <c r="F684" s="1">
        <v>28</v>
      </c>
      <c r="G684" s="28" t="str">
        <f t="shared" si="82"/>
        <v>428</v>
      </c>
      <c r="H684" s="1">
        <v>1</v>
      </c>
      <c r="I684" s="1">
        <v>2265</v>
      </c>
      <c r="L684" s="1">
        <v>72283</v>
      </c>
      <c r="M684" s="1">
        <v>623620</v>
      </c>
      <c r="N684" s="2">
        <f>INT(VLOOKUP(--D684,'属性表（单）'!$H$7:$I$11,2,0)*VLOOKUP(F684,'属性表（单）'!$B$4:$D$53,3,0))</f>
        <v>29200</v>
      </c>
      <c r="O684" s="34">
        <f t="shared" si="84"/>
        <v>58400</v>
      </c>
      <c r="P684" s="1">
        <f>IF(H684=26,VLOOKUP(G684,'属性表（单核）'!$H$2:$I$251,2,0),IF(H684=59,VLOOKUP(G684,'属性表（单核）'!$C$2:$D$251,2,0),INT(N684/VLOOKUP(H684,'属性表（单）'!$N$4:$O$24,2,0))))</f>
        <v>58400</v>
      </c>
      <c r="S684" s="1">
        <f t="shared" si="85"/>
        <v>72052</v>
      </c>
      <c r="T684" s="28">
        <f>VLOOKUP(--F684,经验表!$A$4:$B$53,2,0)*VLOOKUP(--E684,经验表!$W$8:$X$17,2,0)</f>
        <v>72052.5</v>
      </c>
      <c r="U684" s="1">
        <f t="shared" si="86"/>
        <v>632704</v>
      </c>
      <c r="V684" s="1">
        <f t="shared" si="87"/>
        <v>632704</v>
      </c>
    </row>
    <row r="685" spans="1:22" x14ac:dyDescent="0.35">
      <c r="A685" s="1">
        <v>92900034</v>
      </c>
      <c r="B685" s="3" t="s">
        <v>12</v>
      </c>
      <c r="C685" s="29">
        <f t="shared" si="83"/>
        <v>1</v>
      </c>
      <c r="D685" s="29" t="str">
        <f t="shared" si="80"/>
        <v>4</v>
      </c>
      <c r="E685" s="42" t="str">
        <f t="shared" si="81"/>
        <v>4</v>
      </c>
      <c r="F685" s="1">
        <v>29</v>
      </c>
      <c r="G685" s="28" t="str">
        <f t="shared" si="82"/>
        <v>429</v>
      </c>
      <c r="H685" s="1">
        <v>1</v>
      </c>
      <c r="I685" s="1">
        <v>2337</v>
      </c>
      <c r="L685" s="1">
        <v>79819</v>
      </c>
      <c r="M685" s="1">
        <v>695903</v>
      </c>
      <c r="N685" s="2">
        <f>INT(VLOOKUP(--D685,'属性表（单）'!$H$7:$I$11,2,0)*VLOOKUP(F685,'属性表（单）'!$B$4:$D$53,3,0))</f>
        <v>30600</v>
      </c>
      <c r="O685" s="34">
        <f t="shared" si="84"/>
        <v>61200</v>
      </c>
      <c r="P685" s="1">
        <f>IF(H685=26,VLOOKUP(G685,'属性表（单核）'!$H$2:$I$251,2,0),IF(H685=59,VLOOKUP(G685,'属性表（单核）'!$C$2:$D$251,2,0),INT(N685/VLOOKUP(H685,'属性表（单）'!$N$4:$O$24,2,0))))</f>
        <v>61200</v>
      </c>
      <c r="S685" s="1">
        <f t="shared" si="85"/>
        <v>77902</v>
      </c>
      <c r="T685" s="28">
        <f>VLOOKUP(--F685,经验表!$A$4:$B$53,2,0)*VLOOKUP(--E685,经验表!$W$8:$X$17,2,0)</f>
        <v>77902.5</v>
      </c>
      <c r="U685" s="1">
        <f t="shared" si="86"/>
        <v>704756</v>
      </c>
      <c r="V685" s="1">
        <f t="shared" si="87"/>
        <v>704756</v>
      </c>
    </row>
    <row r="686" spans="1:22" x14ac:dyDescent="0.35">
      <c r="A686" s="1">
        <v>93000034</v>
      </c>
      <c r="B686" s="3" t="s">
        <v>12</v>
      </c>
      <c r="C686" s="29">
        <f t="shared" si="83"/>
        <v>1</v>
      </c>
      <c r="D686" s="29" t="str">
        <f t="shared" si="80"/>
        <v>4</v>
      </c>
      <c r="E686" s="42" t="str">
        <f t="shared" si="81"/>
        <v>4</v>
      </c>
      <c r="F686" s="1">
        <v>30</v>
      </c>
      <c r="G686" s="28" t="str">
        <f t="shared" si="82"/>
        <v>430</v>
      </c>
      <c r="H686" s="1">
        <v>1</v>
      </c>
      <c r="I686" s="1">
        <v>2409</v>
      </c>
      <c r="L686" s="1">
        <v>88088</v>
      </c>
      <c r="M686" s="1">
        <v>775722</v>
      </c>
      <c r="N686" s="2">
        <f>INT(VLOOKUP(--D686,'属性表（单）'!$H$7:$I$11,2,0)*VLOOKUP(F686,'属性表（单）'!$B$4:$D$53,3,0))</f>
        <v>32000</v>
      </c>
      <c r="O686" s="34">
        <f t="shared" si="84"/>
        <v>64000</v>
      </c>
      <c r="P686" s="1">
        <f>IF(H686=26,VLOOKUP(G686,'属性表（单核）'!$H$2:$I$251,2,0),IF(H686=59,VLOOKUP(G686,'属性表（单核）'!$C$2:$D$251,2,0),INT(N686/VLOOKUP(H686,'属性表（单）'!$N$4:$O$24,2,0))))</f>
        <v>64000</v>
      </c>
      <c r="S686" s="1">
        <f t="shared" si="85"/>
        <v>85312</v>
      </c>
      <c r="T686" s="28">
        <f>VLOOKUP(--F686,经验表!$A$4:$B$53,2,0)*VLOOKUP(--E686,经验表!$W$8:$X$17,2,0)</f>
        <v>85312.500000000015</v>
      </c>
      <c r="U686" s="1">
        <f t="shared" si="86"/>
        <v>782658</v>
      </c>
      <c r="V686" s="1">
        <f t="shared" si="87"/>
        <v>782658</v>
      </c>
    </row>
    <row r="687" spans="1:22" x14ac:dyDescent="0.35">
      <c r="A687" s="1">
        <v>93100034</v>
      </c>
      <c r="B687" s="3" t="s">
        <v>12</v>
      </c>
      <c r="C687" s="29">
        <f t="shared" si="83"/>
        <v>1</v>
      </c>
      <c r="D687" s="29" t="str">
        <f t="shared" si="80"/>
        <v>4</v>
      </c>
      <c r="E687" s="42" t="str">
        <f t="shared" si="81"/>
        <v>4</v>
      </c>
      <c r="F687" s="1">
        <v>31</v>
      </c>
      <c r="G687" s="28" t="str">
        <f t="shared" si="82"/>
        <v>431</v>
      </c>
      <c r="H687" s="1">
        <v>1</v>
      </c>
      <c r="I687" s="1">
        <v>2483</v>
      </c>
      <c r="L687" s="1">
        <v>97161</v>
      </c>
      <c r="M687" s="1">
        <v>863810</v>
      </c>
      <c r="N687" s="2">
        <f>INT(VLOOKUP(--D687,'属性表（单）'!$H$7:$I$11,2,0)*VLOOKUP(F687,'属性表（单）'!$B$4:$D$53,3,0))</f>
        <v>33400</v>
      </c>
      <c r="O687" s="34">
        <f t="shared" si="84"/>
        <v>66800</v>
      </c>
      <c r="P687" s="1">
        <f>IF(H687=26,VLOOKUP(G687,'属性表（单核）'!$H$2:$I$251,2,0),IF(H687=59,VLOOKUP(G687,'属性表（单核）'!$C$2:$D$251,2,0),INT(N687/VLOOKUP(H687,'属性表（单）'!$N$4:$O$24,2,0))))</f>
        <v>66800</v>
      </c>
      <c r="S687" s="1">
        <f t="shared" si="85"/>
        <v>92722</v>
      </c>
      <c r="T687" s="28">
        <f>VLOOKUP(--F687,经验表!$A$4:$B$53,2,0)*VLOOKUP(--E687,经验表!$W$8:$X$17,2,0)</f>
        <v>92722.500000000015</v>
      </c>
      <c r="U687" s="1">
        <f t="shared" si="86"/>
        <v>867970</v>
      </c>
      <c r="V687" s="1">
        <f t="shared" si="87"/>
        <v>867970</v>
      </c>
    </row>
    <row r="688" spans="1:22" x14ac:dyDescent="0.35">
      <c r="A688" s="1">
        <v>93200034</v>
      </c>
      <c r="B688" s="3" t="s">
        <v>12</v>
      </c>
      <c r="C688" s="29">
        <f t="shared" si="83"/>
        <v>1</v>
      </c>
      <c r="D688" s="29" t="str">
        <f t="shared" si="80"/>
        <v>4</v>
      </c>
      <c r="E688" s="42" t="str">
        <f t="shared" si="81"/>
        <v>4</v>
      </c>
      <c r="F688" s="1">
        <v>32</v>
      </c>
      <c r="G688" s="28" t="str">
        <f t="shared" si="82"/>
        <v>432</v>
      </c>
      <c r="H688" s="1">
        <v>1</v>
      </c>
      <c r="I688" s="1">
        <v>2558</v>
      </c>
      <c r="L688" s="1">
        <v>107116</v>
      </c>
      <c r="M688" s="1">
        <v>960971</v>
      </c>
      <c r="N688" s="2">
        <f>INT(VLOOKUP(--D688,'属性表（单）'!$H$7:$I$11,2,0)*VLOOKUP(F688,'属性表（单）'!$B$4:$D$53,3,0))</f>
        <v>35000</v>
      </c>
      <c r="O688" s="34">
        <f t="shared" si="84"/>
        <v>70000</v>
      </c>
      <c r="P688" s="1">
        <f>IF(H688=26,VLOOKUP(G688,'属性表（单核）'!$H$2:$I$251,2,0),IF(H688=59,VLOOKUP(G688,'属性表（单核）'!$C$2:$D$251,2,0),INT(N688/VLOOKUP(H688,'属性表（单）'!$N$4:$O$24,2,0))))</f>
        <v>70000</v>
      </c>
      <c r="S688" s="1">
        <f t="shared" si="85"/>
        <v>100132</v>
      </c>
      <c r="T688" s="28">
        <f>VLOOKUP(--F688,经验表!$A$4:$B$53,2,0)*VLOOKUP(--E688,经验表!$W$8:$X$17,2,0)</f>
        <v>100132.50000000001</v>
      </c>
      <c r="U688" s="1">
        <f t="shared" si="86"/>
        <v>960692</v>
      </c>
      <c r="V688" s="1">
        <f t="shared" si="87"/>
        <v>960692</v>
      </c>
    </row>
    <row r="689" spans="1:22" x14ac:dyDescent="0.35">
      <c r="A689" s="1">
        <v>93300034</v>
      </c>
      <c r="B689" s="3" t="s">
        <v>12</v>
      </c>
      <c r="C689" s="29">
        <f t="shared" si="83"/>
        <v>1</v>
      </c>
      <c r="D689" s="29" t="str">
        <f t="shared" si="80"/>
        <v>4</v>
      </c>
      <c r="E689" s="42" t="str">
        <f t="shared" si="81"/>
        <v>4</v>
      </c>
      <c r="F689" s="1">
        <v>33</v>
      </c>
      <c r="G689" s="28" t="str">
        <f t="shared" si="82"/>
        <v>433</v>
      </c>
      <c r="H689" s="1">
        <v>1</v>
      </c>
      <c r="I689" s="1">
        <v>2634</v>
      </c>
      <c r="L689" s="1">
        <v>118038</v>
      </c>
      <c r="M689" s="1">
        <v>1068087</v>
      </c>
      <c r="N689" s="2">
        <f>INT(VLOOKUP(--D689,'属性表（单）'!$H$7:$I$11,2,0)*VLOOKUP(F689,'属性表（单）'!$B$4:$D$53,3,0))</f>
        <v>36600</v>
      </c>
      <c r="O689" s="34">
        <f t="shared" si="84"/>
        <v>73200</v>
      </c>
      <c r="P689" s="1">
        <f>IF(H689=26,VLOOKUP(G689,'属性表（单核）'!$H$2:$I$251,2,0),IF(H689=59,VLOOKUP(G689,'属性表（单核）'!$C$2:$D$251,2,0),INT(N689/VLOOKUP(H689,'属性表（单）'!$N$4:$O$24,2,0))))</f>
        <v>73200</v>
      </c>
      <c r="S689" s="1">
        <f t="shared" si="85"/>
        <v>107542</v>
      </c>
      <c r="T689" s="28">
        <f>VLOOKUP(--F689,经验表!$A$4:$B$53,2,0)*VLOOKUP(--E689,经验表!$W$8:$X$17,2,0)</f>
        <v>107542.50000000001</v>
      </c>
      <c r="U689" s="1">
        <f t="shared" si="86"/>
        <v>1060824</v>
      </c>
      <c r="V689" s="1">
        <f t="shared" si="87"/>
        <v>1060824</v>
      </c>
    </row>
    <row r="690" spans="1:22" x14ac:dyDescent="0.35">
      <c r="A690" s="1">
        <v>93400034</v>
      </c>
      <c r="B690" s="3" t="s">
        <v>12</v>
      </c>
      <c r="C690" s="29">
        <f t="shared" si="83"/>
        <v>1</v>
      </c>
      <c r="D690" s="29" t="str">
        <f t="shared" si="80"/>
        <v>4</v>
      </c>
      <c r="E690" s="42" t="str">
        <f t="shared" si="81"/>
        <v>4</v>
      </c>
      <c r="F690" s="1">
        <v>34</v>
      </c>
      <c r="G690" s="28" t="str">
        <f t="shared" si="82"/>
        <v>434</v>
      </c>
      <c r="H690" s="1">
        <v>1</v>
      </c>
      <c r="I690" s="1">
        <v>2711</v>
      </c>
      <c r="L690" s="1">
        <v>130019</v>
      </c>
      <c r="M690" s="1">
        <v>1186125</v>
      </c>
      <c r="N690" s="2">
        <f>INT(VLOOKUP(--D690,'属性表（单）'!$H$7:$I$11,2,0)*VLOOKUP(F690,'属性表（单）'!$B$4:$D$53,3,0))</f>
        <v>38200</v>
      </c>
      <c r="O690" s="34">
        <f t="shared" si="84"/>
        <v>76400</v>
      </c>
      <c r="P690" s="1">
        <f>IF(H690=26,VLOOKUP(G690,'属性表（单核）'!$H$2:$I$251,2,0),IF(H690=59,VLOOKUP(G690,'属性表（单核）'!$C$2:$D$251,2,0),INT(N690/VLOOKUP(H690,'属性表（单）'!$N$4:$O$24,2,0))))</f>
        <v>76400</v>
      </c>
      <c r="S690" s="1">
        <f t="shared" si="85"/>
        <v>116707</v>
      </c>
      <c r="T690" s="28">
        <f>VLOOKUP(--F690,经验表!$A$4:$B$53,2,0)*VLOOKUP(--E690,经验表!$W$8:$X$17,2,0)</f>
        <v>116707.50000000001</v>
      </c>
      <c r="U690" s="1">
        <f t="shared" si="86"/>
        <v>1168366</v>
      </c>
      <c r="V690" s="1">
        <f t="shared" si="87"/>
        <v>1168366</v>
      </c>
    </row>
    <row r="691" spans="1:22" x14ac:dyDescent="0.35">
      <c r="A691" s="1">
        <v>93500034</v>
      </c>
      <c r="B691" s="3" t="s">
        <v>12</v>
      </c>
      <c r="C691" s="29">
        <f t="shared" si="83"/>
        <v>1</v>
      </c>
      <c r="D691" s="29" t="str">
        <f t="shared" si="80"/>
        <v>4</v>
      </c>
      <c r="E691" s="42" t="str">
        <f t="shared" si="81"/>
        <v>4</v>
      </c>
      <c r="F691" s="1">
        <v>35</v>
      </c>
      <c r="G691" s="28" t="str">
        <f t="shared" si="82"/>
        <v>435</v>
      </c>
      <c r="H691" s="1">
        <v>1</v>
      </c>
      <c r="I691" s="1">
        <v>2790</v>
      </c>
      <c r="L691" s="1">
        <v>143163</v>
      </c>
      <c r="M691" s="1">
        <v>1316144</v>
      </c>
      <c r="N691" s="2">
        <f>INT(VLOOKUP(--D691,'属性表（单）'!$H$7:$I$11,2,0)*VLOOKUP(F691,'属性表（单）'!$B$4:$D$53,3,0))</f>
        <v>39800</v>
      </c>
      <c r="O691" s="34">
        <f t="shared" si="84"/>
        <v>79600</v>
      </c>
      <c r="P691" s="1">
        <f>IF(H691=26,VLOOKUP(G691,'属性表（单核）'!$H$2:$I$251,2,0),IF(H691=59,VLOOKUP(G691,'属性表（单核）'!$C$2:$D$251,2,0),INT(N691/VLOOKUP(H691,'属性表（单）'!$N$4:$O$24,2,0))))</f>
        <v>79600</v>
      </c>
      <c r="S691" s="1">
        <f t="shared" si="85"/>
        <v>125872</v>
      </c>
      <c r="T691" s="28">
        <f>VLOOKUP(--F691,经验表!$A$4:$B$53,2,0)*VLOOKUP(--E691,经验表!$W$8:$X$17,2,0)</f>
        <v>125872.50000000001</v>
      </c>
      <c r="U691" s="1">
        <f t="shared" si="86"/>
        <v>1285073</v>
      </c>
      <c r="V691" s="1">
        <f t="shared" si="87"/>
        <v>1285073</v>
      </c>
    </row>
    <row r="692" spans="1:22" x14ac:dyDescent="0.35">
      <c r="A692" s="1">
        <v>93600034</v>
      </c>
      <c r="B692" s="3" t="s">
        <v>12</v>
      </c>
      <c r="C692" s="29">
        <f t="shared" si="83"/>
        <v>1</v>
      </c>
      <c r="D692" s="29" t="str">
        <f t="shared" si="80"/>
        <v>4</v>
      </c>
      <c r="E692" s="42" t="str">
        <f t="shared" si="81"/>
        <v>4</v>
      </c>
      <c r="F692" s="1">
        <v>36</v>
      </c>
      <c r="G692" s="28" t="str">
        <f t="shared" si="82"/>
        <v>436</v>
      </c>
      <c r="H692" s="1">
        <v>1</v>
      </c>
      <c r="I692" s="1">
        <v>2869</v>
      </c>
      <c r="L692" s="1">
        <v>157581</v>
      </c>
      <c r="M692" s="1">
        <v>1459307</v>
      </c>
      <c r="N692" s="2">
        <f>INT(VLOOKUP(--D692,'属性表（单）'!$H$7:$I$11,2,0)*VLOOKUP(F692,'属性表（单）'!$B$4:$D$53,3,0))</f>
        <v>41400</v>
      </c>
      <c r="O692" s="34">
        <f t="shared" si="84"/>
        <v>82800</v>
      </c>
      <c r="P692" s="1">
        <f>IF(H692=26,VLOOKUP(G692,'属性表（单核）'!$H$2:$I$251,2,0),IF(H692=59,VLOOKUP(G692,'属性表（单核）'!$C$2:$D$251,2,0),INT(N692/VLOOKUP(H692,'属性表（单）'!$N$4:$O$24,2,0))))</f>
        <v>82800</v>
      </c>
      <c r="S692" s="1">
        <f t="shared" si="85"/>
        <v>135037</v>
      </c>
      <c r="T692" s="28">
        <f>VLOOKUP(--F692,经验表!$A$4:$B$53,2,0)*VLOOKUP(--E692,经验表!$W$8:$X$17,2,0)</f>
        <v>135037.5</v>
      </c>
      <c r="U692" s="1">
        <f t="shared" si="86"/>
        <v>1410945</v>
      </c>
      <c r="V692" s="1">
        <f t="shared" si="87"/>
        <v>1410945</v>
      </c>
    </row>
    <row r="693" spans="1:22" x14ac:dyDescent="0.35">
      <c r="A693" s="1">
        <v>93700034</v>
      </c>
      <c r="B693" s="3" t="s">
        <v>12</v>
      </c>
      <c r="C693" s="29">
        <f t="shared" si="83"/>
        <v>1</v>
      </c>
      <c r="D693" s="29" t="str">
        <f t="shared" si="80"/>
        <v>4</v>
      </c>
      <c r="E693" s="42" t="str">
        <f t="shared" si="81"/>
        <v>4</v>
      </c>
      <c r="F693" s="1">
        <v>37</v>
      </c>
      <c r="G693" s="28" t="str">
        <f t="shared" si="82"/>
        <v>437</v>
      </c>
      <c r="H693" s="1">
        <v>1</v>
      </c>
      <c r="I693" s="1">
        <v>2950</v>
      </c>
      <c r="L693" s="1">
        <v>173395</v>
      </c>
      <c r="M693" s="1">
        <v>1616888</v>
      </c>
      <c r="N693" s="2">
        <f>INT(VLOOKUP(--D693,'属性表（单）'!$H$7:$I$11,2,0)*VLOOKUP(F693,'属性表（单）'!$B$4:$D$53,3,0))</f>
        <v>43200</v>
      </c>
      <c r="O693" s="34">
        <f t="shared" si="84"/>
        <v>86400</v>
      </c>
      <c r="P693" s="1">
        <f>IF(H693=26,VLOOKUP(G693,'属性表（单核）'!$H$2:$I$251,2,0),IF(H693=59,VLOOKUP(G693,'属性表（单核）'!$C$2:$D$251,2,0),INT(N693/VLOOKUP(H693,'属性表（单）'!$N$4:$O$24,2,0))))</f>
        <v>86400</v>
      </c>
      <c r="S693" s="1">
        <f t="shared" si="85"/>
        <v>144202</v>
      </c>
      <c r="T693" s="28">
        <f>VLOOKUP(--F693,经验表!$A$4:$B$53,2,0)*VLOOKUP(--E693,经验表!$W$8:$X$17,2,0)</f>
        <v>144202.5</v>
      </c>
      <c r="U693" s="1">
        <f t="shared" si="86"/>
        <v>1545982</v>
      </c>
      <c r="V693" s="1">
        <f t="shared" si="87"/>
        <v>1545982</v>
      </c>
    </row>
    <row r="694" spans="1:22" x14ac:dyDescent="0.35">
      <c r="A694" s="1">
        <v>93800034</v>
      </c>
      <c r="B694" s="3" t="s">
        <v>12</v>
      </c>
      <c r="C694" s="29">
        <f t="shared" si="83"/>
        <v>1</v>
      </c>
      <c r="D694" s="29" t="str">
        <f t="shared" si="80"/>
        <v>4</v>
      </c>
      <c r="E694" s="42" t="str">
        <f t="shared" si="81"/>
        <v>4</v>
      </c>
      <c r="F694" s="1">
        <v>38</v>
      </c>
      <c r="G694" s="28" t="str">
        <f t="shared" si="82"/>
        <v>438</v>
      </c>
      <c r="H694" s="1">
        <v>1</v>
      </c>
      <c r="I694" s="1">
        <v>3032</v>
      </c>
      <c r="L694" s="1">
        <v>190741</v>
      </c>
      <c r="M694" s="1">
        <v>1790283</v>
      </c>
      <c r="N694" s="2">
        <f>INT(VLOOKUP(--D694,'属性表（单）'!$H$7:$I$11,2,0)*VLOOKUP(F694,'属性表（单）'!$B$4:$D$53,3,0))</f>
        <v>45000</v>
      </c>
      <c r="O694" s="34">
        <f t="shared" si="84"/>
        <v>90000</v>
      </c>
      <c r="P694" s="1">
        <f>IF(H694=26,VLOOKUP(G694,'属性表（单核）'!$H$2:$I$251,2,0),IF(H694=59,VLOOKUP(G694,'属性表（单核）'!$C$2:$D$251,2,0),INT(N694/VLOOKUP(H694,'属性表（单）'!$N$4:$O$24,2,0))))</f>
        <v>90000</v>
      </c>
      <c r="S694" s="1">
        <f t="shared" si="85"/>
        <v>155317</v>
      </c>
      <c r="T694" s="28">
        <f>VLOOKUP(--F694,经验表!$A$4:$B$53,2,0)*VLOOKUP(--E694,经验表!$W$8:$X$17,2,0)</f>
        <v>155317.5</v>
      </c>
      <c r="U694" s="1">
        <f t="shared" si="86"/>
        <v>1690184</v>
      </c>
      <c r="V694" s="1">
        <f t="shared" si="87"/>
        <v>1690184</v>
      </c>
    </row>
    <row r="695" spans="1:22" x14ac:dyDescent="0.35">
      <c r="A695" s="1">
        <v>93900034</v>
      </c>
      <c r="B695" s="3" t="s">
        <v>12</v>
      </c>
      <c r="C695" s="29">
        <f t="shared" si="83"/>
        <v>1</v>
      </c>
      <c r="D695" s="29" t="str">
        <f t="shared" si="80"/>
        <v>4</v>
      </c>
      <c r="E695" s="42" t="str">
        <f t="shared" si="81"/>
        <v>4</v>
      </c>
      <c r="F695" s="1">
        <v>39</v>
      </c>
      <c r="G695" s="28" t="str">
        <f t="shared" si="82"/>
        <v>439</v>
      </c>
      <c r="H695" s="1">
        <v>1</v>
      </c>
      <c r="I695" s="1">
        <v>3115</v>
      </c>
      <c r="L695" s="1">
        <v>209765</v>
      </c>
      <c r="M695" s="1">
        <v>1981024</v>
      </c>
      <c r="N695" s="2">
        <f>INT(VLOOKUP(--D695,'属性表（单）'!$H$7:$I$11,2,0)*VLOOKUP(F695,'属性表（单）'!$B$4:$D$53,3,0))</f>
        <v>46800</v>
      </c>
      <c r="O695" s="34">
        <f t="shared" si="84"/>
        <v>93600</v>
      </c>
      <c r="P695" s="1">
        <f>IF(H695=26,VLOOKUP(G695,'属性表（单核）'!$H$2:$I$251,2,0),IF(H695=59,VLOOKUP(G695,'属性表（单核）'!$C$2:$D$251,2,0),INT(N695/VLOOKUP(H695,'属性表（单）'!$N$4:$O$24,2,0))))</f>
        <v>93600</v>
      </c>
      <c r="S695" s="1">
        <f t="shared" si="85"/>
        <v>166432</v>
      </c>
      <c r="T695" s="28">
        <f>VLOOKUP(--F695,经验表!$A$4:$B$53,2,0)*VLOOKUP(--E695,经验表!$W$8:$X$17,2,0)</f>
        <v>166432.50000000003</v>
      </c>
      <c r="U695" s="1">
        <f t="shared" si="86"/>
        <v>1845501</v>
      </c>
      <c r="V695" s="1">
        <f t="shared" si="87"/>
        <v>1845501</v>
      </c>
    </row>
    <row r="696" spans="1:22" x14ac:dyDescent="0.35">
      <c r="A696" s="1">
        <v>94000034</v>
      </c>
      <c r="B696" s="3" t="s">
        <v>12</v>
      </c>
      <c r="C696" s="29">
        <f t="shared" si="83"/>
        <v>1</v>
      </c>
      <c r="D696" s="29" t="str">
        <f t="shared" si="80"/>
        <v>4</v>
      </c>
      <c r="E696" s="42" t="str">
        <f t="shared" si="81"/>
        <v>4</v>
      </c>
      <c r="F696" s="1">
        <v>40</v>
      </c>
      <c r="G696" s="28" t="str">
        <f t="shared" si="82"/>
        <v>440</v>
      </c>
      <c r="H696" s="1">
        <v>1</v>
      </c>
      <c r="I696" s="1">
        <v>3199</v>
      </c>
      <c r="L696" s="1">
        <v>230630</v>
      </c>
      <c r="M696" s="1">
        <v>2190789</v>
      </c>
      <c r="N696" s="2">
        <f>INT(VLOOKUP(--D696,'属性表（单）'!$H$7:$I$11,2,0)*VLOOKUP(F696,'属性表（单）'!$B$4:$D$53,3,0))</f>
        <v>48600</v>
      </c>
      <c r="O696" s="34">
        <f t="shared" si="84"/>
        <v>97200</v>
      </c>
      <c r="P696" s="1">
        <f>IF(H696=26,VLOOKUP(G696,'属性表（单核）'!$H$2:$I$251,2,0),IF(H696=59,VLOOKUP(G696,'属性表（单核）'!$C$2:$D$251,2,0),INT(N696/VLOOKUP(H696,'属性表（单）'!$N$4:$O$24,2,0))))</f>
        <v>97200</v>
      </c>
      <c r="S696" s="1">
        <f t="shared" si="85"/>
        <v>177547</v>
      </c>
      <c r="T696" s="28">
        <f>VLOOKUP(--F696,经验表!$A$4:$B$53,2,0)*VLOOKUP(--E696,经验表!$W$8:$X$17,2,0)</f>
        <v>177547.50000000003</v>
      </c>
      <c r="U696" s="1">
        <f t="shared" si="86"/>
        <v>2011933</v>
      </c>
      <c r="V696" s="1">
        <f t="shared" si="87"/>
        <v>2011933</v>
      </c>
    </row>
    <row r="697" spans="1:22" x14ac:dyDescent="0.35">
      <c r="A697" s="1">
        <v>94100034</v>
      </c>
      <c r="B697" s="3" t="s">
        <v>12</v>
      </c>
      <c r="C697" s="29">
        <f t="shared" si="83"/>
        <v>1</v>
      </c>
      <c r="D697" s="29" t="str">
        <f t="shared" si="80"/>
        <v>4</v>
      </c>
      <c r="E697" s="42" t="str">
        <f t="shared" si="81"/>
        <v>4</v>
      </c>
      <c r="F697" s="1">
        <v>41</v>
      </c>
      <c r="G697" s="28" t="str">
        <f t="shared" si="82"/>
        <v>441</v>
      </c>
      <c r="H697" s="1">
        <v>1</v>
      </c>
      <c r="I697" s="1">
        <v>3285</v>
      </c>
      <c r="L697" s="1">
        <v>253512</v>
      </c>
      <c r="M697" s="1">
        <v>2421419</v>
      </c>
      <c r="N697" s="2">
        <f>INT(VLOOKUP(--D697,'属性表（单）'!$H$7:$I$11,2,0)*VLOOKUP(F697,'属性表（单）'!$B$4:$D$53,3,0))</f>
        <v>50400</v>
      </c>
      <c r="O697" s="34">
        <f t="shared" si="84"/>
        <v>100800</v>
      </c>
      <c r="P697" s="1">
        <f>IF(H697=26,VLOOKUP(G697,'属性表（单核）'!$H$2:$I$251,2,0),IF(H697=59,VLOOKUP(G697,'属性表（单核）'!$C$2:$D$251,2,0),INT(N697/VLOOKUP(H697,'属性表（单）'!$N$4:$O$24,2,0))))</f>
        <v>100800</v>
      </c>
      <c r="S697" s="1">
        <f t="shared" si="85"/>
        <v>188662</v>
      </c>
      <c r="T697" s="28">
        <f>VLOOKUP(--F697,经验表!$A$4:$B$53,2,0)*VLOOKUP(--E697,经验表!$W$8:$X$17,2,0)</f>
        <v>188662.50000000003</v>
      </c>
      <c r="U697" s="1">
        <f t="shared" si="86"/>
        <v>2189480</v>
      </c>
      <c r="V697" s="1">
        <f t="shared" si="87"/>
        <v>2189480</v>
      </c>
    </row>
    <row r="698" spans="1:22" x14ac:dyDescent="0.35">
      <c r="A698" s="1">
        <v>94200034</v>
      </c>
      <c r="B698" s="3" t="s">
        <v>12</v>
      </c>
      <c r="C698" s="29">
        <f t="shared" si="83"/>
        <v>1</v>
      </c>
      <c r="D698" s="29" t="str">
        <f t="shared" si="80"/>
        <v>4</v>
      </c>
      <c r="E698" s="42" t="str">
        <f t="shared" si="81"/>
        <v>4</v>
      </c>
      <c r="F698" s="1">
        <v>42</v>
      </c>
      <c r="G698" s="28" t="str">
        <f t="shared" si="82"/>
        <v>442</v>
      </c>
      <c r="H698" s="1">
        <v>1</v>
      </c>
      <c r="I698" s="1">
        <v>3372</v>
      </c>
      <c r="L698" s="1">
        <v>278605</v>
      </c>
      <c r="M698" s="1">
        <v>2674931</v>
      </c>
      <c r="N698" s="2">
        <f>INT(VLOOKUP(--D698,'属性表（单）'!$H$7:$I$11,2,0)*VLOOKUP(F698,'属性表（单）'!$B$4:$D$53,3,0))</f>
        <v>52400</v>
      </c>
      <c r="O698" s="34">
        <f t="shared" si="84"/>
        <v>104800</v>
      </c>
      <c r="P698" s="1">
        <f>IF(H698=26,VLOOKUP(G698,'属性表（单核）'!$H$2:$I$251,2,0),IF(H698=59,VLOOKUP(G698,'属性表（单核）'!$C$2:$D$251,2,0),INT(N698/VLOOKUP(H698,'属性表（单）'!$N$4:$O$24,2,0))))</f>
        <v>104800</v>
      </c>
      <c r="S698" s="1">
        <f t="shared" si="85"/>
        <v>201922</v>
      </c>
      <c r="T698" s="28">
        <f>VLOOKUP(--F698,经验表!$A$4:$B$53,2,0)*VLOOKUP(--E698,经验表!$W$8:$X$17,2,0)</f>
        <v>201922.50000000003</v>
      </c>
      <c r="U698" s="1">
        <f t="shared" si="86"/>
        <v>2378142</v>
      </c>
      <c r="V698" s="1">
        <f t="shared" si="87"/>
        <v>2378142</v>
      </c>
    </row>
    <row r="699" spans="1:22" x14ac:dyDescent="0.35">
      <c r="A699" s="1">
        <v>94300034</v>
      </c>
      <c r="B699" s="3" t="s">
        <v>12</v>
      </c>
      <c r="C699" s="29">
        <f t="shared" si="83"/>
        <v>1</v>
      </c>
      <c r="D699" s="29" t="str">
        <f t="shared" si="80"/>
        <v>4</v>
      </c>
      <c r="E699" s="42" t="str">
        <f t="shared" si="81"/>
        <v>4</v>
      </c>
      <c r="F699" s="1">
        <v>43</v>
      </c>
      <c r="G699" s="28" t="str">
        <f t="shared" si="82"/>
        <v>443</v>
      </c>
      <c r="H699" s="1">
        <v>1</v>
      </c>
      <c r="I699" s="1">
        <v>3460</v>
      </c>
      <c r="L699" s="1">
        <v>306124</v>
      </c>
      <c r="M699" s="1">
        <v>2953536</v>
      </c>
      <c r="N699" s="2">
        <f>INT(VLOOKUP(--D699,'属性表（单）'!$H$7:$I$11,2,0)*VLOOKUP(F699,'属性表（单）'!$B$4:$D$53,3,0))</f>
        <v>54400</v>
      </c>
      <c r="O699" s="34">
        <f t="shared" si="84"/>
        <v>108800</v>
      </c>
      <c r="P699" s="1">
        <f>IF(H699=26,VLOOKUP(G699,'属性表（单核）'!$H$2:$I$251,2,0),IF(H699=59,VLOOKUP(G699,'属性表（单核）'!$C$2:$D$251,2,0),INT(N699/VLOOKUP(H699,'属性表（单）'!$N$4:$O$24,2,0))))</f>
        <v>108800</v>
      </c>
      <c r="S699" s="1">
        <f t="shared" si="85"/>
        <v>215182</v>
      </c>
      <c r="T699" s="28">
        <f>VLOOKUP(--F699,经验表!$A$4:$B$53,2,0)*VLOOKUP(--E699,经验表!$W$8:$X$17,2,0)</f>
        <v>215182.50000000003</v>
      </c>
      <c r="U699" s="1">
        <f t="shared" si="86"/>
        <v>2580064</v>
      </c>
      <c r="V699" s="1">
        <f t="shared" si="87"/>
        <v>2580064</v>
      </c>
    </row>
    <row r="700" spans="1:22" x14ac:dyDescent="0.35">
      <c r="A700" s="1">
        <v>94400034</v>
      </c>
      <c r="B700" s="3" t="s">
        <v>12</v>
      </c>
      <c r="C700" s="29">
        <f t="shared" si="83"/>
        <v>1</v>
      </c>
      <c r="D700" s="29" t="str">
        <f t="shared" si="80"/>
        <v>4</v>
      </c>
      <c r="E700" s="42" t="str">
        <f t="shared" si="81"/>
        <v>4</v>
      </c>
      <c r="F700" s="1">
        <v>44</v>
      </c>
      <c r="G700" s="28" t="str">
        <f t="shared" si="82"/>
        <v>444</v>
      </c>
      <c r="H700" s="1">
        <v>1</v>
      </c>
      <c r="I700" s="1">
        <v>3549</v>
      </c>
      <c r="L700" s="1">
        <v>336300</v>
      </c>
      <c r="M700" s="1">
        <v>3259660</v>
      </c>
      <c r="N700" s="2">
        <f>INT(VLOOKUP(--D700,'属性表（单）'!$H$7:$I$11,2,0)*VLOOKUP(F700,'属性表（单）'!$B$4:$D$53,3,0))</f>
        <v>56400</v>
      </c>
      <c r="O700" s="34">
        <f t="shared" si="84"/>
        <v>112800</v>
      </c>
      <c r="P700" s="1">
        <f>IF(H700=26,VLOOKUP(G700,'属性表（单核）'!$H$2:$I$251,2,0),IF(H700=59,VLOOKUP(G700,'属性表（单核）'!$C$2:$D$251,2,0),INT(N700/VLOOKUP(H700,'属性表（单）'!$N$4:$O$24,2,0))))</f>
        <v>112800</v>
      </c>
      <c r="S700" s="1">
        <f t="shared" si="85"/>
        <v>228442</v>
      </c>
      <c r="T700" s="28">
        <f>VLOOKUP(--F700,经验表!$A$4:$B$53,2,0)*VLOOKUP(--E700,经验表!$W$8:$X$17,2,0)</f>
        <v>228442.50000000003</v>
      </c>
      <c r="U700" s="1">
        <f t="shared" si="86"/>
        <v>2795246</v>
      </c>
      <c r="V700" s="1">
        <f t="shared" si="87"/>
        <v>2795246</v>
      </c>
    </row>
    <row r="701" spans="1:22" x14ac:dyDescent="0.35">
      <c r="A701" s="1">
        <v>94500034</v>
      </c>
      <c r="B701" s="3" t="s">
        <v>12</v>
      </c>
      <c r="C701" s="29">
        <f t="shared" si="83"/>
        <v>1</v>
      </c>
      <c r="D701" s="29" t="str">
        <f t="shared" si="80"/>
        <v>4</v>
      </c>
      <c r="E701" s="42" t="str">
        <f t="shared" si="81"/>
        <v>4</v>
      </c>
      <c r="F701" s="1">
        <v>45</v>
      </c>
      <c r="G701" s="28" t="str">
        <f t="shared" si="82"/>
        <v>445</v>
      </c>
      <c r="H701" s="1">
        <v>1</v>
      </c>
      <c r="I701" s="1">
        <v>3640</v>
      </c>
      <c r="L701" s="1">
        <v>369390</v>
      </c>
      <c r="M701" s="1">
        <v>3595960</v>
      </c>
      <c r="N701" s="2">
        <f>INT(VLOOKUP(--D701,'属性表（单）'!$H$7:$I$11,2,0)*VLOOKUP(F701,'属性表（单）'!$B$4:$D$53,3,0))</f>
        <v>58400</v>
      </c>
      <c r="O701" s="34">
        <f t="shared" si="84"/>
        <v>116800</v>
      </c>
      <c r="P701" s="1">
        <f>IF(H701=26,VLOOKUP(G701,'属性表（单核）'!$H$2:$I$251,2,0),IF(H701=59,VLOOKUP(G701,'属性表（单核）'!$C$2:$D$251,2,0),INT(N701/VLOOKUP(H701,'属性表（单）'!$N$4:$O$24,2,0))))</f>
        <v>116800</v>
      </c>
      <c r="S701" s="1">
        <f t="shared" si="85"/>
        <v>241702</v>
      </c>
      <c r="T701" s="28">
        <f>VLOOKUP(--F701,经验表!$A$4:$B$53,2,0)*VLOOKUP(--E701,经验表!$W$8:$X$17,2,0)</f>
        <v>241702.50000000003</v>
      </c>
      <c r="U701" s="1">
        <f t="shared" si="86"/>
        <v>3023688</v>
      </c>
      <c r="V701" s="1">
        <f t="shared" si="87"/>
        <v>3023688</v>
      </c>
    </row>
    <row r="702" spans="1:22" x14ac:dyDescent="0.35">
      <c r="A702" s="1">
        <v>94600034</v>
      </c>
      <c r="B702" s="3" t="s">
        <v>12</v>
      </c>
      <c r="C702" s="29">
        <f t="shared" si="83"/>
        <v>1</v>
      </c>
      <c r="D702" s="29" t="str">
        <f t="shared" si="80"/>
        <v>4</v>
      </c>
      <c r="E702" s="42" t="str">
        <f t="shared" si="81"/>
        <v>4</v>
      </c>
      <c r="F702" s="1">
        <v>46</v>
      </c>
      <c r="G702" s="28" t="str">
        <f t="shared" si="82"/>
        <v>446</v>
      </c>
      <c r="H702" s="1">
        <v>1</v>
      </c>
      <c r="I702" s="1">
        <v>3733</v>
      </c>
      <c r="L702" s="1">
        <v>405674</v>
      </c>
      <c r="M702" s="1">
        <v>3965350</v>
      </c>
      <c r="N702" s="2">
        <f>INT(VLOOKUP(--D702,'属性表（单）'!$H$7:$I$11,2,0)*VLOOKUP(F702,'属性表（单）'!$B$4:$D$53,3,0))</f>
        <v>60400</v>
      </c>
      <c r="O702" s="34">
        <f t="shared" si="84"/>
        <v>120800</v>
      </c>
      <c r="P702" s="1">
        <f>IF(H702=26,VLOOKUP(G702,'属性表（单核）'!$H$2:$I$251,2,0),IF(H702=59,VLOOKUP(G702,'属性表（单核）'!$C$2:$D$251,2,0),INT(N702/VLOOKUP(H702,'属性表（单）'!$N$4:$O$24,2,0))))</f>
        <v>120800</v>
      </c>
      <c r="S702" s="1">
        <f t="shared" si="85"/>
        <v>257302</v>
      </c>
      <c r="T702" s="28">
        <f>VLOOKUP(--F702,经验表!$A$4:$B$53,2,0)*VLOOKUP(--E702,经验表!$W$8:$X$17,2,0)</f>
        <v>257302.50000000003</v>
      </c>
      <c r="U702" s="1">
        <f t="shared" si="86"/>
        <v>3265390</v>
      </c>
      <c r="V702" s="1">
        <f t="shared" si="87"/>
        <v>3265390</v>
      </c>
    </row>
    <row r="703" spans="1:22" x14ac:dyDescent="0.35">
      <c r="A703" s="1">
        <v>94700034</v>
      </c>
      <c r="B703" s="3" t="s">
        <v>12</v>
      </c>
      <c r="C703" s="29">
        <f t="shared" si="83"/>
        <v>1</v>
      </c>
      <c r="D703" s="29" t="str">
        <f t="shared" si="80"/>
        <v>4</v>
      </c>
      <c r="E703" s="42" t="str">
        <f t="shared" si="81"/>
        <v>4</v>
      </c>
      <c r="F703" s="1">
        <v>47</v>
      </c>
      <c r="G703" s="28" t="str">
        <f t="shared" si="82"/>
        <v>447</v>
      </c>
      <c r="H703" s="1">
        <v>1</v>
      </c>
      <c r="I703" s="1">
        <v>3826</v>
      </c>
      <c r="L703" s="1">
        <v>445460</v>
      </c>
      <c r="M703" s="1">
        <v>4371024</v>
      </c>
      <c r="N703" s="2">
        <f>INT(VLOOKUP(--D703,'属性表（单）'!$H$7:$I$11,2,0)*VLOOKUP(F703,'属性表（单）'!$B$4:$D$53,3,0))</f>
        <v>62600</v>
      </c>
      <c r="O703" s="34">
        <f t="shared" si="84"/>
        <v>125200</v>
      </c>
      <c r="P703" s="1">
        <f>IF(H703=26,VLOOKUP(G703,'属性表（单核）'!$H$2:$I$251,2,0),IF(H703=59,VLOOKUP(G703,'属性表（单核）'!$C$2:$D$251,2,0),INT(N703/VLOOKUP(H703,'属性表（单）'!$N$4:$O$24,2,0))))</f>
        <v>125200</v>
      </c>
      <c r="S703" s="1">
        <f t="shared" si="85"/>
        <v>272902</v>
      </c>
      <c r="T703" s="28">
        <f>VLOOKUP(--F703,经验表!$A$4:$B$53,2,0)*VLOOKUP(--E703,经验表!$W$8:$X$17,2,0)</f>
        <v>272902.5</v>
      </c>
      <c r="U703" s="1">
        <f t="shared" si="86"/>
        <v>3522692</v>
      </c>
      <c r="V703" s="1">
        <f t="shared" si="87"/>
        <v>3522692</v>
      </c>
    </row>
    <row r="704" spans="1:22" x14ac:dyDescent="0.35">
      <c r="A704" s="1">
        <v>94800034</v>
      </c>
      <c r="B704" s="3" t="s">
        <v>12</v>
      </c>
      <c r="C704" s="29">
        <f t="shared" si="83"/>
        <v>1</v>
      </c>
      <c r="D704" s="29" t="str">
        <f t="shared" si="80"/>
        <v>4</v>
      </c>
      <c r="E704" s="42" t="str">
        <f t="shared" si="81"/>
        <v>4</v>
      </c>
      <c r="F704" s="1">
        <v>48</v>
      </c>
      <c r="G704" s="28" t="str">
        <f t="shared" si="82"/>
        <v>448</v>
      </c>
      <c r="H704" s="1">
        <v>1</v>
      </c>
      <c r="I704" s="1">
        <v>3921</v>
      </c>
      <c r="L704" s="1">
        <v>489086</v>
      </c>
      <c r="M704" s="1">
        <v>4816484</v>
      </c>
      <c r="N704" s="2">
        <f>INT(VLOOKUP(--D704,'属性表（单）'!$H$7:$I$11,2,0)*VLOOKUP(F704,'属性表（单）'!$B$4:$D$53,3,0))</f>
        <v>64800</v>
      </c>
      <c r="O704" s="34">
        <f t="shared" si="84"/>
        <v>129600</v>
      </c>
      <c r="P704" s="1">
        <f>IF(H704=26,VLOOKUP(G704,'属性表（单核）'!$H$2:$I$251,2,0),IF(H704=59,VLOOKUP(G704,'属性表（单核）'!$C$2:$D$251,2,0),INT(N704/VLOOKUP(H704,'属性表（单）'!$N$4:$O$24,2,0))))</f>
        <v>129600</v>
      </c>
      <c r="S704" s="1">
        <f t="shared" si="85"/>
        <v>288502</v>
      </c>
      <c r="T704" s="28">
        <f>VLOOKUP(--F704,经验表!$A$4:$B$53,2,0)*VLOOKUP(--E704,经验表!$W$8:$X$17,2,0)</f>
        <v>288502.5</v>
      </c>
      <c r="U704" s="1">
        <f t="shared" si="86"/>
        <v>3795594</v>
      </c>
      <c r="V704" s="1">
        <f t="shared" si="87"/>
        <v>3795594</v>
      </c>
    </row>
    <row r="705" spans="1:22" x14ac:dyDescent="0.35">
      <c r="A705" s="1">
        <v>94900034</v>
      </c>
      <c r="B705" s="3" t="s">
        <v>12</v>
      </c>
      <c r="C705" s="29">
        <f t="shared" si="83"/>
        <v>1</v>
      </c>
      <c r="D705" s="29" t="str">
        <f t="shared" si="80"/>
        <v>4</v>
      </c>
      <c r="E705" s="42" t="str">
        <f t="shared" si="81"/>
        <v>4</v>
      </c>
      <c r="F705" s="1">
        <v>49</v>
      </c>
      <c r="G705" s="28" t="str">
        <f t="shared" si="82"/>
        <v>449</v>
      </c>
      <c r="H705" s="1">
        <v>1</v>
      </c>
      <c r="I705" s="1">
        <v>4018</v>
      </c>
      <c r="L705" s="1">
        <v>536919</v>
      </c>
      <c r="M705" s="1">
        <v>5305570</v>
      </c>
      <c r="N705" s="2">
        <f>INT(VLOOKUP(--D705,'属性表（单）'!$H$7:$I$11,2,0)*VLOOKUP(F705,'属性表（单）'!$B$4:$D$53,3,0))</f>
        <v>67000</v>
      </c>
      <c r="O705" s="34">
        <f t="shared" si="84"/>
        <v>134000</v>
      </c>
      <c r="P705" s="1">
        <f>IF(H705=26,VLOOKUP(G705,'属性表（单核）'!$H$2:$I$251,2,0),IF(H705=59,VLOOKUP(G705,'属性表（单核）'!$C$2:$D$251,2,0),INT(N705/VLOOKUP(H705,'属性表（单）'!$N$4:$O$24,2,0))))</f>
        <v>134000</v>
      </c>
      <c r="S705" s="1">
        <f t="shared" si="85"/>
        <v>304102</v>
      </c>
      <c r="T705" s="28">
        <f>VLOOKUP(--F705,经验表!$A$4:$B$53,2,0)*VLOOKUP(--E705,经验表!$W$8:$X$17,2,0)</f>
        <v>304102.5</v>
      </c>
      <c r="U705" s="1">
        <f t="shared" si="86"/>
        <v>4084096</v>
      </c>
      <c r="V705" s="1">
        <f t="shared" si="87"/>
        <v>4084096</v>
      </c>
    </row>
    <row r="706" spans="1:22" x14ac:dyDescent="0.35">
      <c r="A706" s="1">
        <v>95000034</v>
      </c>
      <c r="B706" s="3" t="s">
        <v>12</v>
      </c>
      <c r="C706" s="29">
        <f t="shared" si="83"/>
        <v>1</v>
      </c>
      <c r="D706" s="29" t="str">
        <f t="shared" si="80"/>
        <v>4</v>
      </c>
      <c r="E706" s="42" t="str">
        <f t="shared" si="81"/>
        <v>4</v>
      </c>
      <c r="F706" s="1">
        <v>50</v>
      </c>
      <c r="G706" s="28" t="str">
        <f t="shared" si="82"/>
        <v>450</v>
      </c>
      <c r="H706" s="1">
        <v>1</v>
      </c>
      <c r="I706" s="1">
        <v>4116</v>
      </c>
      <c r="L706" s="1">
        <v>99999999</v>
      </c>
      <c r="M706" s="1">
        <v>5842489</v>
      </c>
      <c r="N706" s="2">
        <f>INT(VLOOKUP(--D706,'属性表（单）'!$H$7:$I$11,2,0)*VLOOKUP(F706,'属性表（单）'!$B$4:$D$53,3,0))</f>
        <v>69200</v>
      </c>
      <c r="O706" s="34">
        <f t="shared" si="84"/>
        <v>138400</v>
      </c>
      <c r="P706" s="1">
        <f>IF(H706=26,VLOOKUP(G706,'属性表（单核）'!$H$2:$I$251,2,0),IF(H706=59,VLOOKUP(G706,'属性表（单核）'!$C$2:$D$251,2,0),INT(N706/VLOOKUP(H706,'属性表（单）'!$N$4:$O$24,2,0))))</f>
        <v>138400</v>
      </c>
      <c r="S706" s="1">
        <f t="shared" si="85"/>
        <v>322237</v>
      </c>
      <c r="T706" s="28">
        <f>VLOOKUP(--F706,经验表!$A$4:$B$53,2,0)*VLOOKUP(--E706,经验表!$W$8:$X$17,2,0)</f>
        <v>322237.50000000006</v>
      </c>
      <c r="U706" s="1">
        <f t="shared" si="86"/>
        <v>4388198</v>
      </c>
      <c r="V706" s="1">
        <f t="shared" si="87"/>
        <v>4388198</v>
      </c>
    </row>
    <row r="707" spans="1:22" x14ac:dyDescent="0.35">
      <c r="A707" s="1">
        <v>90100035</v>
      </c>
      <c r="B707" s="3" t="s">
        <v>12</v>
      </c>
      <c r="C707" s="29">
        <f t="shared" si="83"/>
        <v>1</v>
      </c>
      <c r="D707" s="29" t="str">
        <f t="shared" ref="D707:D770" si="88">RIGHT(A707,1)</f>
        <v>5</v>
      </c>
      <c r="E707" s="42" t="str">
        <f t="shared" ref="E707:E770" si="89">IF(C707=1,RIGHT(A707,1),C707&amp;RIGHT(A707,1))</f>
        <v>5</v>
      </c>
      <c r="F707" s="1">
        <v>1</v>
      </c>
      <c r="G707" s="28" t="str">
        <f t="shared" ref="G707:G770" si="90">D707&amp;F707</f>
        <v>51</v>
      </c>
      <c r="H707" s="1">
        <v>1</v>
      </c>
      <c r="I707" s="1">
        <v>960</v>
      </c>
      <c r="L707" s="1">
        <v>2650</v>
      </c>
      <c r="M707" s="1">
        <v>75000</v>
      </c>
      <c r="N707" s="2">
        <f>INT(VLOOKUP(--D707,'属性表（单）'!$H$7:$I$11,2,0)*VLOOKUP(F707,'属性表（单）'!$B$4:$D$53,3,0))</f>
        <v>9600</v>
      </c>
      <c r="O707" s="34">
        <f t="shared" si="84"/>
        <v>19200</v>
      </c>
      <c r="P707" s="1">
        <f>IF(H707=26,VLOOKUP(G707,'属性表（单核）'!$H$2:$I$251,2,0),IF(H707=59,VLOOKUP(G707,'属性表（单核）'!$C$2:$D$251,2,0),INT(N707/VLOOKUP(H707,'属性表（单）'!$N$4:$O$24,2,0))))</f>
        <v>19200</v>
      </c>
      <c r="S707" s="1">
        <f t="shared" si="85"/>
        <v>1901</v>
      </c>
      <c r="T707" s="28">
        <f>VLOOKUP(--F707,经验表!$A$4:$B$53,2,0)*VLOOKUP(--E707,经验表!$W$8:$X$17,2,0)</f>
        <v>1901.25</v>
      </c>
      <c r="U707" s="1">
        <f t="shared" si="86"/>
        <v>75000</v>
      </c>
      <c r="V707" s="1">
        <f t="shared" si="87"/>
        <v>4710435</v>
      </c>
    </row>
    <row r="708" spans="1:22" x14ac:dyDescent="0.35">
      <c r="A708" s="1">
        <v>90200035</v>
      </c>
      <c r="B708" s="3" t="s">
        <v>12</v>
      </c>
      <c r="C708" s="29">
        <f t="shared" ref="C708:C771" si="91">C707</f>
        <v>1</v>
      </c>
      <c r="D708" s="29" t="str">
        <f t="shared" si="88"/>
        <v>5</v>
      </c>
      <c r="E708" s="42" t="str">
        <f t="shared" si="89"/>
        <v>5</v>
      </c>
      <c r="F708" s="1">
        <v>2</v>
      </c>
      <c r="G708" s="28" t="str">
        <f t="shared" si="90"/>
        <v>52</v>
      </c>
      <c r="H708" s="1">
        <v>1</v>
      </c>
      <c r="I708" s="1">
        <v>1040</v>
      </c>
      <c r="L708" s="1">
        <v>3394</v>
      </c>
      <c r="M708" s="1">
        <v>77650</v>
      </c>
      <c r="N708" s="2">
        <f>INT(VLOOKUP(--D708,'属性表（单）'!$H$7:$I$11,2,0)*VLOOKUP(F708,'属性表（单）'!$B$4:$D$53,3,0))</f>
        <v>10200</v>
      </c>
      <c r="O708" s="34">
        <f t="shared" si="84"/>
        <v>20400</v>
      </c>
      <c r="P708" s="1">
        <f>IF(H708=26,VLOOKUP(G708,'属性表（单核）'!$H$2:$I$251,2,0),IF(H708=59,VLOOKUP(G708,'属性表（单核）'!$C$2:$D$251,2,0),INT(N708/VLOOKUP(H708,'属性表（单）'!$N$4:$O$24,2,0))))</f>
        <v>20400</v>
      </c>
      <c r="S708" s="1">
        <f t="shared" si="85"/>
        <v>2661</v>
      </c>
      <c r="T708" s="28">
        <f>VLOOKUP(--F708,经验表!$A$4:$B$53,2,0)*VLOOKUP(--E708,经验表!$W$8:$X$17,2,0)</f>
        <v>2661.75</v>
      </c>
      <c r="U708" s="1">
        <f t="shared" si="86"/>
        <v>76901</v>
      </c>
      <c r="V708" s="1">
        <f t="shared" si="87"/>
        <v>76901</v>
      </c>
    </row>
    <row r="709" spans="1:22" x14ac:dyDescent="0.35">
      <c r="A709" s="1">
        <v>90300035</v>
      </c>
      <c r="B709" s="3" t="s">
        <v>12</v>
      </c>
      <c r="C709" s="29">
        <f t="shared" si="91"/>
        <v>1</v>
      </c>
      <c r="D709" s="29" t="str">
        <f t="shared" si="88"/>
        <v>5</v>
      </c>
      <c r="E709" s="42" t="str">
        <f t="shared" si="89"/>
        <v>5</v>
      </c>
      <c r="F709" s="1">
        <v>3</v>
      </c>
      <c r="G709" s="28" t="str">
        <f t="shared" si="90"/>
        <v>53</v>
      </c>
      <c r="H709" s="1">
        <v>1</v>
      </c>
      <c r="I709" s="1">
        <v>1120</v>
      </c>
      <c r="L709" s="1">
        <v>4210</v>
      </c>
      <c r="M709" s="1">
        <v>81044</v>
      </c>
      <c r="N709" s="2">
        <f>INT(VLOOKUP(--D709,'属性表（单）'!$H$7:$I$11,2,0)*VLOOKUP(F709,'属性表（单）'!$B$4:$D$53,3,0))</f>
        <v>10800</v>
      </c>
      <c r="O709" s="34">
        <f t="shared" si="84"/>
        <v>21600</v>
      </c>
      <c r="P709" s="1">
        <f>IF(H709=26,VLOOKUP(G709,'属性表（单核）'!$H$2:$I$251,2,0),IF(H709=59,VLOOKUP(G709,'属性表（单核）'!$C$2:$D$251,2,0),INT(N709/VLOOKUP(H709,'属性表（单）'!$N$4:$O$24,2,0))))</f>
        <v>21600</v>
      </c>
      <c r="S709" s="1">
        <f t="shared" si="85"/>
        <v>3422</v>
      </c>
      <c r="T709" s="28">
        <f>VLOOKUP(--F709,经验表!$A$4:$B$53,2,0)*VLOOKUP(--E709,经验表!$W$8:$X$17,2,0)</f>
        <v>3422.25</v>
      </c>
      <c r="U709" s="1">
        <f t="shared" si="86"/>
        <v>79562</v>
      </c>
      <c r="V709" s="1">
        <f t="shared" si="87"/>
        <v>79562</v>
      </c>
    </row>
    <row r="710" spans="1:22" x14ac:dyDescent="0.35">
      <c r="A710" s="1">
        <v>90400035</v>
      </c>
      <c r="B710" s="3" t="s">
        <v>12</v>
      </c>
      <c r="C710" s="29">
        <f t="shared" si="91"/>
        <v>1</v>
      </c>
      <c r="D710" s="29" t="str">
        <f t="shared" si="88"/>
        <v>5</v>
      </c>
      <c r="E710" s="42" t="str">
        <f t="shared" si="89"/>
        <v>5</v>
      </c>
      <c r="F710" s="1">
        <v>4</v>
      </c>
      <c r="G710" s="28" t="str">
        <f t="shared" si="90"/>
        <v>54</v>
      </c>
      <c r="H710" s="1">
        <v>1</v>
      </c>
      <c r="I710" s="1">
        <v>1202</v>
      </c>
      <c r="L710" s="1">
        <v>5105</v>
      </c>
      <c r="M710" s="1">
        <v>85254</v>
      </c>
      <c r="N710" s="2">
        <f>INT(VLOOKUP(--D710,'属性表（单）'!$H$7:$I$11,2,0)*VLOOKUP(F710,'属性表（单）'!$B$4:$D$53,3,0))</f>
        <v>11400</v>
      </c>
      <c r="O710" s="34">
        <f t="shared" si="84"/>
        <v>22800</v>
      </c>
      <c r="P710" s="1">
        <f>IF(H710=26,VLOOKUP(G710,'属性表（单核）'!$H$2:$I$251,2,0),IF(H710=59,VLOOKUP(G710,'属性表（单核）'!$C$2:$D$251,2,0),INT(N710/VLOOKUP(H710,'属性表（单）'!$N$4:$O$24,2,0))))</f>
        <v>22800</v>
      </c>
      <c r="S710" s="1">
        <f t="shared" si="85"/>
        <v>4182</v>
      </c>
      <c r="T710" s="28">
        <f>VLOOKUP(--F710,经验表!$A$4:$B$53,2,0)*VLOOKUP(--E710,经验表!$W$8:$X$17,2,0)</f>
        <v>4182.75</v>
      </c>
      <c r="U710" s="1">
        <f t="shared" si="86"/>
        <v>82984</v>
      </c>
      <c r="V710" s="1">
        <f t="shared" si="87"/>
        <v>82984</v>
      </c>
    </row>
    <row r="711" spans="1:22" x14ac:dyDescent="0.35">
      <c r="A711" s="1">
        <v>90500035</v>
      </c>
      <c r="B711" s="3" t="s">
        <v>12</v>
      </c>
      <c r="C711" s="29">
        <f t="shared" si="91"/>
        <v>1</v>
      </c>
      <c r="D711" s="29" t="str">
        <f t="shared" si="88"/>
        <v>5</v>
      </c>
      <c r="E711" s="42" t="str">
        <f t="shared" si="89"/>
        <v>5</v>
      </c>
      <c r="F711" s="1">
        <v>5</v>
      </c>
      <c r="G711" s="28" t="str">
        <f t="shared" si="90"/>
        <v>55</v>
      </c>
      <c r="H711" s="1">
        <v>1</v>
      </c>
      <c r="I711" s="1">
        <v>1284</v>
      </c>
      <c r="L711" s="1">
        <v>6087</v>
      </c>
      <c r="M711" s="1">
        <v>90359</v>
      </c>
      <c r="N711" s="2">
        <f>INT(VLOOKUP(--D711,'属性表（单）'!$H$7:$I$11,2,0)*VLOOKUP(F711,'属性表（单）'!$B$4:$D$53,3,0))</f>
        <v>12000</v>
      </c>
      <c r="O711" s="34">
        <f t="shared" ref="O711:O774" si="92">INT(IF(C711=1,P711,P711*$X$14))</f>
        <v>24000</v>
      </c>
      <c r="P711" s="1">
        <f>IF(H711=26,VLOOKUP(G711,'属性表（单核）'!$H$2:$I$251,2,0),IF(H711=59,VLOOKUP(G711,'属性表（单核）'!$C$2:$D$251,2,0),INT(N711/VLOOKUP(H711,'属性表（单）'!$N$4:$O$24,2,0))))</f>
        <v>24000</v>
      </c>
      <c r="S711" s="1">
        <f t="shared" si="85"/>
        <v>4943</v>
      </c>
      <c r="T711" s="28">
        <f>VLOOKUP(--F711,经验表!$A$4:$B$53,2,0)*VLOOKUP(--E711,经验表!$W$8:$X$17,2,0)</f>
        <v>4943.25</v>
      </c>
      <c r="U711" s="1">
        <f t="shared" si="86"/>
        <v>87166</v>
      </c>
      <c r="V711" s="1">
        <f t="shared" si="87"/>
        <v>87166</v>
      </c>
    </row>
    <row r="712" spans="1:22" x14ac:dyDescent="0.35">
      <c r="A712" s="1">
        <v>90600035</v>
      </c>
      <c r="B712" s="3" t="s">
        <v>12</v>
      </c>
      <c r="C712" s="29">
        <f t="shared" si="91"/>
        <v>1</v>
      </c>
      <c r="D712" s="29" t="str">
        <f t="shared" si="88"/>
        <v>5</v>
      </c>
      <c r="E712" s="42" t="str">
        <f t="shared" si="89"/>
        <v>5</v>
      </c>
      <c r="F712" s="1">
        <v>6</v>
      </c>
      <c r="G712" s="28" t="str">
        <f t="shared" si="90"/>
        <v>56</v>
      </c>
      <c r="H712" s="1">
        <v>1</v>
      </c>
      <c r="I712" s="1">
        <v>1367</v>
      </c>
      <c r="L712" s="1">
        <v>7163</v>
      </c>
      <c r="M712" s="1">
        <v>96446</v>
      </c>
      <c r="N712" s="2">
        <f>INT(VLOOKUP(--D712,'属性表（单）'!$H$7:$I$11,2,0)*VLOOKUP(F712,'属性表（单）'!$B$4:$D$53,3,0))</f>
        <v>12600</v>
      </c>
      <c r="O712" s="34">
        <f t="shared" si="92"/>
        <v>25200</v>
      </c>
      <c r="P712" s="1">
        <f>IF(H712=26,VLOOKUP(G712,'属性表（单核）'!$H$2:$I$251,2,0),IF(H712=59,VLOOKUP(G712,'属性表（单核）'!$C$2:$D$251,2,0),INT(N712/VLOOKUP(H712,'属性表（单）'!$N$4:$O$24,2,0))))</f>
        <v>25200</v>
      </c>
      <c r="S712" s="1">
        <f t="shared" ref="S712:S775" si="93">INT(T712)</f>
        <v>6210</v>
      </c>
      <c r="T712" s="28">
        <f>VLOOKUP(--F712,经验表!$A$4:$B$53,2,0)*VLOOKUP(--E712,经验表!$W$8:$X$17,2,0)</f>
        <v>6210.75</v>
      </c>
      <c r="U712" s="1">
        <f t="shared" ref="U712:U775" si="94">INT(IF(C712=1,IF(F712=1,VLOOKUP(--D712,$X$8:$Y$12,2,0),V712),IF(F712=1,VLOOKUP(--D712,$X$17:$Y$21,2,0),V712)))</f>
        <v>92109</v>
      </c>
      <c r="V712" s="1">
        <f t="shared" si="87"/>
        <v>92109</v>
      </c>
    </row>
    <row r="713" spans="1:22" x14ac:dyDescent="0.35">
      <c r="A713" s="1">
        <v>90700035</v>
      </c>
      <c r="B713" s="3" t="s">
        <v>12</v>
      </c>
      <c r="C713" s="29">
        <f t="shared" si="91"/>
        <v>1</v>
      </c>
      <c r="D713" s="29" t="str">
        <f t="shared" si="88"/>
        <v>5</v>
      </c>
      <c r="E713" s="42" t="str">
        <f t="shared" si="89"/>
        <v>5</v>
      </c>
      <c r="F713" s="1">
        <v>7</v>
      </c>
      <c r="G713" s="28" t="str">
        <f t="shared" si="90"/>
        <v>57</v>
      </c>
      <c r="H713" s="1">
        <v>1</v>
      </c>
      <c r="I713" s="1">
        <v>1450</v>
      </c>
      <c r="L713" s="1">
        <v>8342</v>
      </c>
      <c r="M713" s="1">
        <v>103609</v>
      </c>
      <c r="N713" s="2">
        <f>INT(VLOOKUP(--D713,'属性表（单）'!$H$7:$I$11,2,0)*VLOOKUP(F713,'属性表（单）'!$B$4:$D$53,3,0))</f>
        <v>13500</v>
      </c>
      <c r="O713" s="34">
        <f t="shared" si="92"/>
        <v>27000</v>
      </c>
      <c r="P713" s="1">
        <f>IF(H713=26,VLOOKUP(G713,'属性表（单核）'!$H$2:$I$251,2,0),IF(H713=59,VLOOKUP(G713,'属性表（单核）'!$C$2:$D$251,2,0),INT(N713/VLOOKUP(H713,'属性表（单）'!$N$4:$O$24,2,0))))</f>
        <v>27000</v>
      </c>
      <c r="S713" s="1">
        <f t="shared" si="93"/>
        <v>7478</v>
      </c>
      <c r="T713" s="28">
        <f>VLOOKUP(--F713,经验表!$A$4:$B$53,2,0)*VLOOKUP(--E713,经验表!$W$8:$X$17,2,0)</f>
        <v>7478.25</v>
      </c>
      <c r="U713" s="1">
        <f t="shared" si="94"/>
        <v>98319</v>
      </c>
      <c r="V713" s="1">
        <f t="shared" ref="V713:V776" si="95">S712+U712</f>
        <v>98319</v>
      </c>
    </row>
    <row r="714" spans="1:22" x14ac:dyDescent="0.35">
      <c r="A714" s="1">
        <v>90800035</v>
      </c>
      <c r="B714" s="3" t="s">
        <v>12</v>
      </c>
      <c r="C714" s="29">
        <f t="shared" si="91"/>
        <v>1</v>
      </c>
      <c r="D714" s="29" t="str">
        <f t="shared" si="88"/>
        <v>5</v>
      </c>
      <c r="E714" s="42" t="str">
        <f t="shared" si="89"/>
        <v>5</v>
      </c>
      <c r="F714" s="1">
        <v>8</v>
      </c>
      <c r="G714" s="28" t="str">
        <f t="shared" si="90"/>
        <v>58</v>
      </c>
      <c r="H714" s="1">
        <v>1</v>
      </c>
      <c r="I714" s="1">
        <v>1535</v>
      </c>
      <c r="L714" s="1">
        <v>9634</v>
      </c>
      <c r="M714" s="1">
        <v>111951</v>
      </c>
      <c r="N714" s="2">
        <f>INT(VLOOKUP(--D714,'属性表（单）'!$H$7:$I$11,2,0)*VLOOKUP(F714,'属性表（单）'!$B$4:$D$53,3,0))</f>
        <v>14400</v>
      </c>
      <c r="O714" s="34">
        <f t="shared" si="92"/>
        <v>28800</v>
      </c>
      <c r="P714" s="1">
        <f>IF(H714=26,VLOOKUP(G714,'属性表（单核）'!$H$2:$I$251,2,0),IF(H714=59,VLOOKUP(G714,'属性表（单核）'!$C$2:$D$251,2,0),INT(N714/VLOOKUP(H714,'属性表（单）'!$N$4:$O$24,2,0))))</f>
        <v>28800</v>
      </c>
      <c r="S714" s="1">
        <f t="shared" si="93"/>
        <v>8745</v>
      </c>
      <c r="T714" s="28">
        <f>VLOOKUP(--F714,经验表!$A$4:$B$53,2,0)*VLOOKUP(--E714,经验表!$W$8:$X$17,2,0)</f>
        <v>8745.75</v>
      </c>
      <c r="U714" s="1">
        <f t="shared" si="94"/>
        <v>105797</v>
      </c>
      <c r="V714" s="1">
        <f t="shared" si="95"/>
        <v>105797</v>
      </c>
    </row>
    <row r="715" spans="1:22" x14ac:dyDescent="0.35">
      <c r="A715" s="1">
        <v>90900035</v>
      </c>
      <c r="B715" s="3" t="s">
        <v>12</v>
      </c>
      <c r="C715" s="29">
        <f t="shared" si="91"/>
        <v>1</v>
      </c>
      <c r="D715" s="29" t="str">
        <f t="shared" si="88"/>
        <v>5</v>
      </c>
      <c r="E715" s="42" t="str">
        <f t="shared" si="89"/>
        <v>5</v>
      </c>
      <c r="F715" s="1">
        <v>9</v>
      </c>
      <c r="G715" s="28" t="str">
        <f t="shared" si="90"/>
        <v>59</v>
      </c>
      <c r="H715" s="1">
        <v>1</v>
      </c>
      <c r="I715" s="1">
        <v>1620</v>
      </c>
      <c r="L715" s="1">
        <v>11048</v>
      </c>
      <c r="M715" s="1">
        <v>121585</v>
      </c>
      <c r="N715" s="2">
        <f>INT(VLOOKUP(--D715,'属性表（单）'!$H$7:$I$11,2,0)*VLOOKUP(F715,'属性表（单）'!$B$4:$D$53,3,0))</f>
        <v>15300</v>
      </c>
      <c r="O715" s="34">
        <f t="shared" si="92"/>
        <v>30600</v>
      </c>
      <c r="P715" s="1">
        <f>IF(H715=26,VLOOKUP(G715,'属性表（单核）'!$H$2:$I$251,2,0),IF(H715=59,VLOOKUP(G715,'属性表（单核）'!$C$2:$D$251,2,0),INT(N715/VLOOKUP(H715,'属性表（单）'!$N$4:$O$24,2,0))))</f>
        <v>30600</v>
      </c>
      <c r="S715" s="1">
        <f t="shared" si="93"/>
        <v>10013</v>
      </c>
      <c r="T715" s="28">
        <f>VLOOKUP(--F715,经验表!$A$4:$B$53,2,0)*VLOOKUP(--E715,经验表!$W$8:$X$17,2,0)</f>
        <v>10013.25</v>
      </c>
      <c r="U715" s="1">
        <f t="shared" si="94"/>
        <v>114542</v>
      </c>
      <c r="V715" s="1">
        <f t="shared" si="95"/>
        <v>114542</v>
      </c>
    </row>
    <row r="716" spans="1:22" x14ac:dyDescent="0.35">
      <c r="A716" s="1">
        <v>91000035</v>
      </c>
      <c r="B716" s="3" t="s">
        <v>12</v>
      </c>
      <c r="C716" s="29">
        <f t="shared" si="91"/>
        <v>1</v>
      </c>
      <c r="D716" s="29" t="str">
        <f t="shared" si="88"/>
        <v>5</v>
      </c>
      <c r="E716" s="42" t="str">
        <f t="shared" si="89"/>
        <v>5</v>
      </c>
      <c r="F716" s="1">
        <v>10</v>
      </c>
      <c r="G716" s="28" t="str">
        <f t="shared" si="90"/>
        <v>510</v>
      </c>
      <c r="H716" s="1">
        <v>1</v>
      </c>
      <c r="I716" s="1">
        <v>1707</v>
      </c>
      <c r="L716" s="1">
        <v>12596</v>
      </c>
      <c r="M716" s="1">
        <v>132633</v>
      </c>
      <c r="N716" s="2">
        <f>INT(VLOOKUP(--D716,'属性表（单）'!$H$7:$I$11,2,0)*VLOOKUP(F716,'属性表（单）'!$B$4:$D$53,3,0))</f>
        <v>16200</v>
      </c>
      <c r="O716" s="34">
        <f t="shared" si="92"/>
        <v>32400</v>
      </c>
      <c r="P716" s="1">
        <f>IF(H716=26,VLOOKUP(G716,'属性表（单核）'!$H$2:$I$251,2,0),IF(H716=59,VLOOKUP(G716,'属性表（单核）'!$C$2:$D$251,2,0),INT(N716/VLOOKUP(H716,'属性表（单）'!$N$4:$O$24,2,0))))</f>
        <v>32400</v>
      </c>
      <c r="S716" s="1">
        <f t="shared" si="93"/>
        <v>12041</v>
      </c>
      <c r="T716" s="28">
        <f>VLOOKUP(--F716,经验表!$A$4:$B$53,2,0)*VLOOKUP(--E716,经验表!$W$8:$X$17,2,0)</f>
        <v>12041.25</v>
      </c>
      <c r="U716" s="1">
        <f t="shared" si="94"/>
        <v>124555</v>
      </c>
      <c r="V716" s="1">
        <f t="shared" si="95"/>
        <v>124555</v>
      </c>
    </row>
    <row r="717" spans="1:22" x14ac:dyDescent="0.35">
      <c r="A717" s="1">
        <v>91100035</v>
      </c>
      <c r="B717" s="3" t="s">
        <v>12</v>
      </c>
      <c r="C717" s="29">
        <f t="shared" si="91"/>
        <v>1</v>
      </c>
      <c r="D717" s="29" t="str">
        <f t="shared" si="88"/>
        <v>5</v>
      </c>
      <c r="E717" s="42" t="str">
        <f t="shared" si="89"/>
        <v>5</v>
      </c>
      <c r="F717" s="1">
        <v>11</v>
      </c>
      <c r="G717" s="28" t="str">
        <f t="shared" si="90"/>
        <v>511</v>
      </c>
      <c r="H717" s="1">
        <v>1</v>
      </c>
      <c r="I717" s="1">
        <v>1794</v>
      </c>
      <c r="L717" s="1">
        <v>14290</v>
      </c>
      <c r="M717" s="1">
        <v>145229</v>
      </c>
      <c r="N717" s="2">
        <f>INT(VLOOKUP(--D717,'属性表（单）'!$H$7:$I$11,2,0)*VLOOKUP(F717,'属性表（单）'!$B$4:$D$53,3,0))</f>
        <v>17100</v>
      </c>
      <c r="O717" s="34">
        <f t="shared" si="92"/>
        <v>34200</v>
      </c>
      <c r="P717" s="1">
        <f>IF(H717=26,VLOOKUP(G717,'属性表（单核）'!$H$2:$I$251,2,0),IF(H717=59,VLOOKUP(G717,'属性表（单核）'!$C$2:$D$251,2,0),INT(N717/VLOOKUP(H717,'属性表（单）'!$N$4:$O$24,2,0))))</f>
        <v>34200</v>
      </c>
      <c r="S717" s="1">
        <f t="shared" si="93"/>
        <v>14069</v>
      </c>
      <c r="T717" s="28">
        <f>VLOOKUP(--F717,经验表!$A$4:$B$53,2,0)*VLOOKUP(--E717,经验表!$W$8:$X$17,2,0)</f>
        <v>14069.25</v>
      </c>
      <c r="U717" s="1">
        <f t="shared" si="94"/>
        <v>136596</v>
      </c>
      <c r="V717" s="1">
        <f t="shared" si="95"/>
        <v>136596</v>
      </c>
    </row>
    <row r="718" spans="1:22" x14ac:dyDescent="0.35">
      <c r="A718" s="1">
        <v>91200035</v>
      </c>
      <c r="B718" s="3" t="s">
        <v>12</v>
      </c>
      <c r="C718" s="29">
        <f t="shared" si="91"/>
        <v>1</v>
      </c>
      <c r="D718" s="29" t="str">
        <f t="shared" si="88"/>
        <v>5</v>
      </c>
      <c r="E718" s="42" t="str">
        <f t="shared" si="89"/>
        <v>5</v>
      </c>
      <c r="F718" s="1">
        <v>12</v>
      </c>
      <c r="G718" s="28" t="str">
        <f t="shared" si="90"/>
        <v>512</v>
      </c>
      <c r="H718" s="1">
        <v>1</v>
      </c>
      <c r="I718" s="1">
        <v>1882</v>
      </c>
      <c r="L718" s="1">
        <v>16143</v>
      </c>
      <c r="M718" s="1">
        <v>159519</v>
      </c>
      <c r="N718" s="2">
        <f>INT(VLOOKUP(--D718,'属性表（单）'!$H$7:$I$11,2,0)*VLOOKUP(F718,'属性表（单）'!$B$4:$D$53,3,0))</f>
        <v>18300</v>
      </c>
      <c r="O718" s="34">
        <f t="shared" si="92"/>
        <v>36600</v>
      </c>
      <c r="P718" s="1">
        <f>IF(H718=26,VLOOKUP(G718,'属性表（单核）'!$H$2:$I$251,2,0),IF(H718=59,VLOOKUP(G718,'属性表（单核）'!$C$2:$D$251,2,0),INT(N718/VLOOKUP(H718,'属性表（单）'!$N$4:$O$24,2,0))))</f>
        <v>36600</v>
      </c>
      <c r="S718" s="1">
        <f t="shared" si="93"/>
        <v>16097</v>
      </c>
      <c r="T718" s="28">
        <f>VLOOKUP(--F718,经验表!$A$4:$B$53,2,0)*VLOOKUP(--E718,经验表!$W$8:$X$17,2,0)</f>
        <v>16097.25</v>
      </c>
      <c r="U718" s="1">
        <f t="shared" si="94"/>
        <v>150665</v>
      </c>
      <c r="V718" s="1">
        <f t="shared" si="95"/>
        <v>150665</v>
      </c>
    </row>
    <row r="719" spans="1:22" x14ac:dyDescent="0.35">
      <c r="A719" s="1">
        <v>91300035</v>
      </c>
      <c r="B719" s="3" t="s">
        <v>12</v>
      </c>
      <c r="C719" s="29">
        <f t="shared" si="91"/>
        <v>1</v>
      </c>
      <c r="D719" s="29" t="str">
        <f t="shared" si="88"/>
        <v>5</v>
      </c>
      <c r="E719" s="42" t="str">
        <f t="shared" si="89"/>
        <v>5</v>
      </c>
      <c r="F719" s="1">
        <v>13</v>
      </c>
      <c r="G719" s="28" t="str">
        <f t="shared" si="90"/>
        <v>513</v>
      </c>
      <c r="H719" s="1">
        <v>1</v>
      </c>
      <c r="I719" s="1">
        <v>1971</v>
      </c>
      <c r="L719" s="1">
        <v>18170</v>
      </c>
      <c r="M719" s="1">
        <v>175662</v>
      </c>
      <c r="N719" s="2">
        <f>INT(VLOOKUP(--D719,'属性表（单）'!$H$7:$I$11,2,0)*VLOOKUP(F719,'属性表（单）'!$B$4:$D$53,3,0))</f>
        <v>19500</v>
      </c>
      <c r="O719" s="34">
        <f t="shared" si="92"/>
        <v>39000</v>
      </c>
      <c r="P719" s="1">
        <f>IF(H719=26,VLOOKUP(G719,'属性表（单核）'!$H$2:$I$251,2,0),IF(H719=59,VLOOKUP(G719,'属性表（单核）'!$C$2:$D$251,2,0),INT(N719/VLOOKUP(H719,'属性表（单）'!$N$4:$O$24,2,0))))</f>
        <v>39000</v>
      </c>
      <c r="S719" s="1">
        <f t="shared" si="93"/>
        <v>18125</v>
      </c>
      <c r="T719" s="28">
        <f>VLOOKUP(--F719,经验表!$A$4:$B$53,2,0)*VLOOKUP(--E719,经验表!$W$8:$X$17,2,0)</f>
        <v>18125.25</v>
      </c>
      <c r="U719" s="1">
        <f t="shared" si="94"/>
        <v>166762</v>
      </c>
      <c r="V719" s="1">
        <f t="shared" si="95"/>
        <v>166762</v>
      </c>
    </row>
    <row r="720" spans="1:22" x14ac:dyDescent="0.35">
      <c r="A720" s="1">
        <v>91400035</v>
      </c>
      <c r="B720" s="3" t="s">
        <v>12</v>
      </c>
      <c r="C720" s="29">
        <f t="shared" si="91"/>
        <v>1</v>
      </c>
      <c r="D720" s="29" t="str">
        <f t="shared" si="88"/>
        <v>5</v>
      </c>
      <c r="E720" s="42" t="str">
        <f t="shared" si="89"/>
        <v>5</v>
      </c>
      <c r="F720" s="1">
        <v>14</v>
      </c>
      <c r="G720" s="28" t="str">
        <f t="shared" si="90"/>
        <v>514</v>
      </c>
      <c r="H720" s="1">
        <v>1</v>
      </c>
      <c r="I720" s="1">
        <v>2061</v>
      </c>
      <c r="L720" s="1">
        <v>20387</v>
      </c>
      <c r="M720" s="1">
        <v>193832</v>
      </c>
      <c r="N720" s="2">
        <f>INT(VLOOKUP(--D720,'属性表（单）'!$H$7:$I$11,2,0)*VLOOKUP(F720,'属性表（单）'!$B$4:$D$53,3,0))</f>
        <v>20700</v>
      </c>
      <c r="O720" s="34">
        <f t="shared" si="92"/>
        <v>41400</v>
      </c>
      <c r="P720" s="1">
        <f>IF(H720=26,VLOOKUP(G720,'属性表（单核）'!$H$2:$I$251,2,0),IF(H720=59,VLOOKUP(G720,'属性表（单核）'!$C$2:$D$251,2,0),INT(N720/VLOOKUP(H720,'属性表（单）'!$N$4:$O$24,2,0))))</f>
        <v>41400</v>
      </c>
      <c r="S720" s="1">
        <f t="shared" si="93"/>
        <v>21167</v>
      </c>
      <c r="T720" s="28">
        <f>VLOOKUP(--F720,经验表!$A$4:$B$53,2,0)*VLOOKUP(--E720,经验表!$W$8:$X$17,2,0)</f>
        <v>21167.25</v>
      </c>
      <c r="U720" s="1">
        <f t="shared" si="94"/>
        <v>184887</v>
      </c>
      <c r="V720" s="1">
        <f t="shared" si="95"/>
        <v>184887</v>
      </c>
    </row>
    <row r="721" spans="1:22" x14ac:dyDescent="0.35">
      <c r="A721" s="1">
        <v>91500035</v>
      </c>
      <c r="B721" s="3" t="s">
        <v>12</v>
      </c>
      <c r="C721" s="29">
        <f t="shared" si="91"/>
        <v>1</v>
      </c>
      <c r="D721" s="29" t="str">
        <f t="shared" si="88"/>
        <v>5</v>
      </c>
      <c r="E721" s="42" t="str">
        <f t="shared" si="89"/>
        <v>5</v>
      </c>
      <c r="F721" s="1">
        <v>15</v>
      </c>
      <c r="G721" s="28" t="str">
        <f t="shared" si="90"/>
        <v>515</v>
      </c>
      <c r="H721" s="1">
        <v>1</v>
      </c>
      <c r="I721" s="1">
        <v>2151</v>
      </c>
      <c r="L721" s="1">
        <v>22811</v>
      </c>
      <c r="M721" s="1">
        <v>214219</v>
      </c>
      <c r="N721" s="2">
        <f>INT(VLOOKUP(--D721,'属性表（单）'!$H$7:$I$11,2,0)*VLOOKUP(F721,'属性表（单）'!$B$4:$D$53,3,0))</f>
        <v>21900</v>
      </c>
      <c r="O721" s="34">
        <f t="shared" si="92"/>
        <v>43800</v>
      </c>
      <c r="P721" s="1">
        <f>IF(H721=26,VLOOKUP(G721,'属性表（单核）'!$H$2:$I$251,2,0),IF(H721=59,VLOOKUP(G721,'属性表（单核）'!$C$2:$D$251,2,0),INT(N721/VLOOKUP(H721,'属性表（单）'!$N$4:$O$24,2,0))))</f>
        <v>43800</v>
      </c>
      <c r="S721" s="1">
        <f t="shared" si="93"/>
        <v>24209</v>
      </c>
      <c r="T721" s="28">
        <f>VLOOKUP(--F721,经验表!$A$4:$B$53,2,0)*VLOOKUP(--E721,经验表!$W$8:$X$17,2,0)</f>
        <v>24209.25</v>
      </c>
      <c r="U721" s="1">
        <f t="shared" si="94"/>
        <v>206054</v>
      </c>
      <c r="V721" s="1">
        <f t="shared" si="95"/>
        <v>206054</v>
      </c>
    </row>
    <row r="722" spans="1:22" x14ac:dyDescent="0.35">
      <c r="A722" s="1">
        <v>91600035</v>
      </c>
      <c r="B722" s="3" t="s">
        <v>12</v>
      </c>
      <c r="C722" s="29">
        <f t="shared" si="91"/>
        <v>1</v>
      </c>
      <c r="D722" s="29" t="str">
        <f t="shared" si="88"/>
        <v>5</v>
      </c>
      <c r="E722" s="42" t="str">
        <f t="shared" si="89"/>
        <v>5</v>
      </c>
      <c r="F722" s="1">
        <v>16</v>
      </c>
      <c r="G722" s="28" t="str">
        <f t="shared" si="90"/>
        <v>516</v>
      </c>
      <c r="H722" s="1">
        <v>1</v>
      </c>
      <c r="I722" s="1">
        <v>2243</v>
      </c>
      <c r="L722" s="1">
        <v>25460</v>
      </c>
      <c r="M722" s="1">
        <v>237030</v>
      </c>
      <c r="N722" s="2">
        <f>INT(VLOOKUP(--D722,'属性表（单）'!$H$7:$I$11,2,0)*VLOOKUP(F722,'属性表（单）'!$B$4:$D$53,3,0))</f>
        <v>23100</v>
      </c>
      <c r="O722" s="34">
        <f t="shared" si="92"/>
        <v>46200</v>
      </c>
      <c r="P722" s="1">
        <f>IF(H722=26,VLOOKUP(G722,'属性表（单核）'!$H$2:$I$251,2,0),IF(H722=59,VLOOKUP(G722,'属性表（单核）'!$C$2:$D$251,2,0),INT(N722/VLOOKUP(H722,'属性表（单）'!$N$4:$O$24,2,0))))</f>
        <v>46200</v>
      </c>
      <c r="S722" s="1">
        <f t="shared" si="93"/>
        <v>27251</v>
      </c>
      <c r="T722" s="28">
        <f>VLOOKUP(--F722,经验表!$A$4:$B$53,2,0)*VLOOKUP(--E722,经验表!$W$8:$X$17,2,0)</f>
        <v>27251.25</v>
      </c>
      <c r="U722" s="1">
        <f t="shared" si="94"/>
        <v>230263</v>
      </c>
      <c r="V722" s="1">
        <f t="shared" si="95"/>
        <v>230263</v>
      </c>
    </row>
    <row r="723" spans="1:22" x14ac:dyDescent="0.35">
      <c r="A723" s="1">
        <v>91700035</v>
      </c>
      <c r="B723" s="3" t="s">
        <v>12</v>
      </c>
      <c r="C723" s="29">
        <f t="shared" si="91"/>
        <v>1</v>
      </c>
      <c r="D723" s="29" t="str">
        <f t="shared" si="88"/>
        <v>5</v>
      </c>
      <c r="E723" s="42" t="str">
        <f t="shared" si="89"/>
        <v>5</v>
      </c>
      <c r="F723" s="1">
        <v>17</v>
      </c>
      <c r="G723" s="28" t="str">
        <f t="shared" si="90"/>
        <v>517</v>
      </c>
      <c r="H723" s="1">
        <v>1</v>
      </c>
      <c r="I723" s="1">
        <v>2336</v>
      </c>
      <c r="L723" s="1">
        <v>28356</v>
      </c>
      <c r="M723" s="1">
        <v>262490</v>
      </c>
      <c r="N723" s="2">
        <f>INT(VLOOKUP(--D723,'属性表（单）'!$H$7:$I$11,2,0)*VLOOKUP(F723,'属性表（单）'!$B$4:$D$53,3,0))</f>
        <v>24600</v>
      </c>
      <c r="O723" s="34">
        <f t="shared" si="92"/>
        <v>49200</v>
      </c>
      <c r="P723" s="1">
        <f>IF(H723=26,VLOOKUP(G723,'属性表（单核）'!$H$2:$I$251,2,0),IF(H723=59,VLOOKUP(G723,'属性表（单核）'!$C$2:$D$251,2,0),INT(N723/VLOOKUP(H723,'属性表（单）'!$N$4:$O$24,2,0))))</f>
        <v>49200</v>
      </c>
      <c r="S723" s="1">
        <f t="shared" si="93"/>
        <v>30293</v>
      </c>
      <c r="T723" s="28">
        <f>VLOOKUP(--F723,经验表!$A$4:$B$53,2,0)*VLOOKUP(--E723,经验表!$W$8:$X$17,2,0)</f>
        <v>30293.25</v>
      </c>
      <c r="U723" s="1">
        <f t="shared" si="94"/>
        <v>257514</v>
      </c>
      <c r="V723" s="1">
        <f t="shared" si="95"/>
        <v>257514</v>
      </c>
    </row>
    <row r="724" spans="1:22" x14ac:dyDescent="0.35">
      <c r="A724" s="1">
        <v>91800035</v>
      </c>
      <c r="B724" s="3" t="s">
        <v>12</v>
      </c>
      <c r="C724" s="29">
        <f t="shared" si="91"/>
        <v>1</v>
      </c>
      <c r="D724" s="29" t="str">
        <f t="shared" si="88"/>
        <v>5</v>
      </c>
      <c r="E724" s="42" t="str">
        <f t="shared" si="89"/>
        <v>5</v>
      </c>
      <c r="F724" s="1">
        <v>18</v>
      </c>
      <c r="G724" s="28" t="str">
        <f t="shared" si="90"/>
        <v>518</v>
      </c>
      <c r="H724" s="1">
        <v>1</v>
      </c>
      <c r="I724" s="1">
        <v>2429</v>
      </c>
      <c r="L724" s="1">
        <v>31521</v>
      </c>
      <c r="M724" s="1">
        <v>290846</v>
      </c>
      <c r="N724" s="2">
        <f>INT(VLOOKUP(--D724,'属性表（单）'!$H$7:$I$11,2,0)*VLOOKUP(F724,'属性表（单）'!$B$4:$D$53,3,0))</f>
        <v>26100</v>
      </c>
      <c r="O724" s="34">
        <f t="shared" si="92"/>
        <v>52200</v>
      </c>
      <c r="P724" s="1">
        <f>IF(H724=26,VLOOKUP(G724,'属性表（单核）'!$H$2:$I$251,2,0),IF(H724=59,VLOOKUP(G724,'属性表（单核）'!$C$2:$D$251,2,0),INT(N724/VLOOKUP(H724,'属性表（单）'!$N$4:$O$24,2,0))))</f>
        <v>52200</v>
      </c>
      <c r="S724" s="1">
        <f t="shared" si="93"/>
        <v>34602</v>
      </c>
      <c r="T724" s="28">
        <f>VLOOKUP(--F724,经验表!$A$4:$B$53,2,0)*VLOOKUP(--E724,经验表!$W$8:$X$17,2,0)</f>
        <v>34602.75</v>
      </c>
      <c r="U724" s="1">
        <f t="shared" si="94"/>
        <v>287807</v>
      </c>
      <c r="V724" s="1">
        <f t="shared" si="95"/>
        <v>287807</v>
      </c>
    </row>
    <row r="725" spans="1:22" x14ac:dyDescent="0.35">
      <c r="A725" s="1">
        <v>91900035</v>
      </c>
      <c r="B725" s="3" t="s">
        <v>12</v>
      </c>
      <c r="C725" s="29">
        <f t="shared" si="91"/>
        <v>1</v>
      </c>
      <c r="D725" s="29" t="str">
        <f t="shared" si="88"/>
        <v>5</v>
      </c>
      <c r="E725" s="42" t="str">
        <f t="shared" si="89"/>
        <v>5</v>
      </c>
      <c r="F725" s="1">
        <v>19</v>
      </c>
      <c r="G725" s="28" t="str">
        <f t="shared" si="90"/>
        <v>519</v>
      </c>
      <c r="H725" s="1">
        <v>1</v>
      </c>
      <c r="I725" s="1">
        <v>2523</v>
      </c>
      <c r="L725" s="1">
        <v>34978</v>
      </c>
      <c r="M725" s="1">
        <v>322367</v>
      </c>
      <c r="N725" s="2">
        <f>INT(VLOOKUP(--D725,'属性表（单）'!$H$7:$I$11,2,0)*VLOOKUP(F725,'属性表（单）'!$B$4:$D$53,3,0))</f>
        <v>27600</v>
      </c>
      <c r="O725" s="34">
        <f t="shared" si="92"/>
        <v>55200</v>
      </c>
      <c r="P725" s="1">
        <f>IF(H725=26,VLOOKUP(G725,'属性表（单核）'!$H$2:$I$251,2,0),IF(H725=59,VLOOKUP(G725,'属性表（单核）'!$C$2:$D$251,2,0),INT(N725/VLOOKUP(H725,'属性表（单）'!$N$4:$O$24,2,0))))</f>
        <v>55200</v>
      </c>
      <c r="S725" s="1">
        <f t="shared" si="93"/>
        <v>38912</v>
      </c>
      <c r="T725" s="28">
        <f>VLOOKUP(--F725,经验表!$A$4:$B$53,2,0)*VLOOKUP(--E725,经验表!$W$8:$X$17,2,0)</f>
        <v>38912.25</v>
      </c>
      <c r="U725" s="1">
        <f t="shared" si="94"/>
        <v>322409</v>
      </c>
      <c r="V725" s="1">
        <f t="shared" si="95"/>
        <v>322409</v>
      </c>
    </row>
    <row r="726" spans="1:22" x14ac:dyDescent="0.35">
      <c r="A726" s="1">
        <v>92000035</v>
      </c>
      <c r="B726" s="3" t="s">
        <v>12</v>
      </c>
      <c r="C726" s="29">
        <f t="shared" si="91"/>
        <v>1</v>
      </c>
      <c r="D726" s="29" t="str">
        <f t="shared" si="88"/>
        <v>5</v>
      </c>
      <c r="E726" s="42" t="str">
        <f t="shared" si="89"/>
        <v>5</v>
      </c>
      <c r="F726" s="1">
        <v>20</v>
      </c>
      <c r="G726" s="28" t="str">
        <f t="shared" si="90"/>
        <v>520</v>
      </c>
      <c r="H726" s="1">
        <v>1</v>
      </c>
      <c r="I726" s="1">
        <v>2619</v>
      </c>
      <c r="L726" s="1">
        <v>38756</v>
      </c>
      <c r="M726" s="1">
        <v>357345</v>
      </c>
      <c r="N726" s="2">
        <f>INT(VLOOKUP(--D726,'属性表（单）'!$H$7:$I$11,2,0)*VLOOKUP(F726,'属性表（单）'!$B$4:$D$53,3,0))</f>
        <v>29100</v>
      </c>
      <c r="O726" s="34">
        <f t="shared" si="92"/>
        <v>58200</v>
      </c>
      <c r="P726" s="1">
        <f>IF(H726=26,VLOOKUP(G726,'属性表（单核）'!$H$2:$I$251,2,0),IF(H726=59,VLOOKUP(G726,'属性表（单核）'!$C$2:$D$251,2,0),INT(N726/VLOOKUP(H726,'属性表（单）'!$N$4:$O$24,2,0))))</f>
        <v>58200</v>
      </c>
      <c r="S726" s="1">
        <f t="shared" si="93"/>
        <v>43221</v>
      </c>
      <c r="T726" s="28">
        <f>VLOOKUP(--F726,经验表!$A$4:$B$53,2,0)*VLOOKUP(--E726,经验表!$W$8:$X$17,2,0)</f>
        <v>43221.75</v>
      </c>
      <c r="U726" s="1">
        <f t="shared" si="94"/>
        <v>361321</v>
      </c>
      <c r="V726" s="1">
        <f t="shared" si="95"/>
        <v>361321</v>
      </c>
    </row>
    <row r="727" spans="1:22" x14ac:dyDescent="0.35">
      <c r="A727" s="1">
        <v>92100035</v>
      </c>
      <c r="B727" s="3" t="s">
        <v>12</v>
      </c>
      <c r="C727" s="29">
        <f t="shared" si="91"/>
        <v>1</v>
      </c>
      <c r="D727" s="29" t="str">
        <f t="shared" si="88"/>
        <v>5</v>
      </c>
      <c r="E727" s="42" t="str">
        <f t="shared" si="89"/>
        <v>5</v>
      </c>
      <c r="F727" s="1">
        <v>21</v>
      </c>
      <c r="G727" s="28" t="str">
        <f t="shared" si="90"/>
        <v>521</v>
      </c>
      <c r="H727" s="1">
        <v>1</v>
      </c>
      <c r="I727" s="1">
        <v>2715</v>
      </c>
      <c r="L727" s="1">
        <v>42883</v>
      </c>
      <c r="M727" s="1">
        <v>396101</v>
      </c>
      <c r="N727" s="2">
        <f>INT(VLOOKUP(--D727,'属性表（单）'!$H$7:$I$11,2,0)*VLOOKUP(F727,'属性表（单）'!$B$4:$D$53,3,0))</f>
        <v>30600</v>
      </c>
      <c r="O727" s="34">
        <f t="shared" si="92"/>
        <v>61200</v>
      </c>
      <c r="P727" s="1">
        <f>IF(H727=26,VLOOKUP(G727,'属性表（单核）'!$H$2:$I$251,2,0),IF(H727=59,VLOOKUP(G727,'属性表（单核）'!$C$2:$D$251,2,0),INT(N727/VLOOKUP(H727,'属性表（单）'!$N$4:$O$24,2,0))))</f>
        <v>61200</v>
      </c>
      <c r="S727" s="1">
        <f t="shared" si="93"/>
        <v>47531</v>
      </c>
      <c r="T727" s="28">
        <f>VLOOKUP(--F727,经验表!$A$4:$B$53,2,0)*VLOOKUP(--E727,经验表!$W$8:$X$17,2,0)</f>
        <v>47531.25</v>
      </c>
      <c r="U727" s="1">
        <f t="shared" si="94"/>
        <v>404542</v>
      </c>
      <c r="V727" s="1">
        <f t="shared" si="95"/>
        <v>404542</v>
      </c>
    </row>
    <row r="728" spans="1:22" x14ac:dyDescent="0.35">
      <c r="A728" s="1">
        <v>92200035</v>
      </c>
      <c r="B728" s="3" t="s">
        <v>12</v>
      </c>
      <c r="C728" s="29">
        <f t="shared" si="91"/>
        <v>1</v>
      </c>
      <c r="D728" s="29" t="str">
        <f t="shared" si="88"/>
        <v>5</v>
      </c>
      <c r="E728" s="42" t="str">
        <f t="shared" si="89"/>
        <v>5</v>
      </c>
      <c r="F728" s="1">
        <v>22</v>
      </c>
      <c r="G728" s="28" t="str">
        <f t="shared" si="90"/>
        <v>522</v>
      </c>
      <c r="H728" s="1">
        <v>1</v>
      </c>
      <c r="I728" s="1">
        <v>2812</v>
      </c>
      <c r="L728" s="1">
        <v>47391</v>
      </c>
      <c r="M728" s="1">
        <v>438984</v>
      </c>
      <c r="N728" s="2">
        <f>INT(VLOOKUP(--D728,'属性表（单）'!$H$7:$I$11,2,0)*VLOOKUP(F728,'属性表（单）'!$B$4:$D$53,3,0))</f>
        <v>32400</v>
      </c>
      <c r="O728" s="34">
        <f t="shared" si="92"/>
        <v>64800</v>
      </c>
      <c r="P728" s="1">
        <f>IF(H728=26,VLOOKUP(G728,'属性表（单核）'!$H$2:$I$251,2,0),IF(H728=59,VLOOKUP(G728,'属性表（单核）'!$C$2:$D$251,2,0),INT(N728/VLOOKUP(H728,'属性表（单）'!$N$4:$O$24,2,0))))</f>
        <v>64800</v>
      </c>
      <c r="S728" s="1">
        <f t="shared" si="93"/>
        <v>53361</v>
      </c>
      <c r="T728" s="28">
        <f>VLOOKUP(--F728,经验表!$A$4:$B$53,2,0)*VLOOKUP(--E728,经验表!$W$8:$X$17,2,0)</f>
        <v>53361.75</v>
      </c>
      <c r="U728" s="1">
        <f t="shared" si="94"/>
        <v>452073</v>
      </c>
      <c r="V728" s="1">
        <f t="shared" si="95"/>
        <v>452073</v>
      </c>
    </row>
    <row r="729" spans="1:22" x14ac:dyDescent="0.35">
      <c r="A729" s="1">
        <v>92300035</v>
      </c>
      <c r="B729" s="3" t="s">
        <v>12</v>
      </c>
      <c r="C729" s="29">
        <f t="shared" si="91"/>
        <v>1</v>
      </c>
      <c r="D729" s="29" t="str">
        <f t="shared" si="88"/>
        <v>5</v>
      </c>
      <c r="E729" s="42" t="str">
        <f t="shared" si="89"/>
        <v>5</v>
      </c>
      <c r="F729" s="1">
        <v>23</v>
      </c>
      <c r="G729" s="28" t="str">
        <f t="shared" si="90"/>
        <v>523</v>
      </c>
      <c r="H729" s="1">
        <v>1</v>
      </c>
      <c r="I729" s="1">
        <v>2910</v>
      </c>
      <c r="L729" s="1">
        <v>52314</v>
      </c>
      <c r="M729" s="1">
        <v>486375</v>
      </c>
      <c r="N729" s="2">
        <f>INT(VLOOKUP(--D729,'属性表（单）'!$H$7:$I$11,2,0)*VLOOKUP(F729,'属性表（单）'!$B$4:$D$53,3,0))</f>
        <v>34200</v>
      </c>
      <c r="O729" s="34">
        <f t="shared" si="92"/>
        <v>68400</v>
      </c>
      <c r="P729" s="1">
        <f>IF(H729=26,VLOOKUP(G729,'属性表（单核）'!$H$2:$I$251,2,0),IF(H729=59,VLOOKUP(G729,'属性表（单核）'!$C$2:$D$251,2,0),INT(N729/VLOOKUP(H729,'属性表（单）'!$N$4:$O$24,2,0))))</f>
        <v>68400</v>
      </c>
      <c r="S729" s="1">
        <f t="shared" si="93"/>
        <v>59192</v>
      </c>
      <c r="T729" s="28">
        <f>VLOOKUP(--F729,经验表!$A$4:$B$53,2,0)*VLOOKUP(--E729,经验表!$W$8:$X$17,2,0)</f>
        <v>59192.25</v>
      </c>
      <c r="U729" s="1">
        <f t="shared" si="94"/>
        <v>505434</v>
      </c>
      <c r="V729" s="1">
        <f t="shared" si="95"/>
        <v>505434</v>
      </c>
    </row>
    <row r="730" spans="1:22" x14ac:dyDescent="0.35">
      <c r="A730" s="1">
        <v>92400035</v>
      </c>
      <c r="B730" s="3" t="s">
        <v>12</v>
      </c>
      <c r="C730" s="29">
        <f t="shared" si="91"/>
        <v>1</v>
      </c>
      <c r="D730" s="29" t="str">
        <f t="shared" si="88"/>
        <v>5</v>
      </c>
      <c r="E730" s="42" t="str">
        <f t="shared" si="89"/>
        <v>5</v>
      </c>
      <c r="F730" s="1">
        <v>24</v>
      </c>
      <c r="G730" s="28" t="str">
        <f t="shared" si="90"/>
        <v>524</v>
      </c>
      <c r="H730" s="1">
        <v>1</v>
      </c>
      <c r="I730" s="1">
        <v>3010</v>
      </c>
      <c r="L730" s="1">
        <v>57690</v>
      </c>
      <c r="M730" s="1">
        <v>538689</v>
      </c>
      <c r="N730" s="2">
        <f>INT(VLOOKUP(--D730,'属性表（单）'!$H$7:$I$11,2,0)*VLOOKUP(F730,'属性表（单）'!$B$4:$D$53,3,0))</f>
        <v>36000</v>
      </c>
      <c r="O730" s="34">
        <f t="shared" si="92"/>
        <v>72000</v>
      </c>
      <c r="P730" s="1">
        <f>IF(H730=26,VLOOKUP(G730,'属性表（单核）'!$H$2:$I$251,2,0),IF(H730=59,VLOOKUP(G730,'属性表（单核）'!$C$2:$D$251,2,0),INT(N730/VLOOKUP(H730,'属性表（单）'!$N$4:$O$24,2,0))))</f>
        <v>72000</v>
      </c>
      <c r="S730" s="1">
        <f t="shared" si="93"/>
        <v>65022</v>
      </c>
      <c r="T730" s="28">
        <f>VLOOKUP(--F730,经验表!$A$4:$B$53,2,0)*VLOOKUP(--E730,经验表!$W$8:$X$17,2,0)</f>
        <v>65022.750000000007</v>
      </c>
      <c r="U730" s="1">
        <f t="shared" si="94"/>
        <v>564626</v>
      </c>
      <c r="V730" s="1">
        <f t="shared" si="95"/>
        <v>564626</v>
      </c>
    </row>
    <row r="731" spans="1:22" x14ac:dyDescent="0.35">
      <c r="A731" s="1">
        <v>92500035</v>
      </c>
      <c r="B731" s="3" t="s">
        <v>12</v>
      </c>
      <c r="C731" s="29">
        <f t="shared" si="91"/>
        <v>1</v>
      </c>
      <c r="D731" s="29" t="str">
        <f t="shared" si="88"/>
        <v>5</v>
      </c>
      <c r="E731" s="42" t="str">
        <f t="shared" si="89"/>
        <v>5</v>
      </c>
      <c r="F731" s="1">
        <v>25</v>
      </c>
      <c r="G731" s="28" t="str">
        <f t="shared" si="90"/>
        <v>525</v>
      </c>
      <c r="H731" s="1">
        <v>1</v>
      </c>
      <c r="I731" s="1">
        <v>3110</v>
      </c>
      <c r="L731" s="1">
        <v>63561</v>
      </c>
      <c r="M731" s="1">
        <v>596379</v>
      </c>
      <c r="N731" s="2">
        <f>INT(VLOOKUP(--D731,'属性表（单）'!$H$7:$I$11,2,0)*VLOOKUP(F731,'属性表（单）'!$B$4:$D$53,3,0))</f>
        <v>37800</v>
      </c>
      <c r="O731" s="34">
        <f t="shared" si="92"/>
        <v>75600</v>
      </c>
      <c r="P731" s="1">
        <f>IF(H731=26,VLOOKUP(G731,'属性表（单核）'!$H$2:$I$251,2,0),IF(H731=59,VLOOKUP(G731,'属性表（单核）'!$C$2:$D$251,2,0),INT(N731/VLOOKUP(H731,'属性表（单）'!$N$4:$O$24,2,0))))</f>
        <v>75600</v>
      </c>
      <c r="S731" s="1">
        <f t="shared" si="93"/>
        <v>70853</v>
      </c>
      <c r="T731" s="28">
        <f>VLOOKUP(--F731,经验表!$A$4:$B$53,2,0)*VLOOKUP(--E731,经验表!$W$8:$X$17,2,0)</f>
        <v>70853.25</v>
      </c>
      <c r="U731" s="1">
        <f t="shared" si="94"/>
        <v>629648</v>
      </c>
      <c r="V731" s="1">
        <f t="shared" si="95"/>
        <v>629648</v>
      </c>
    </row>
    <row r="732" spans="1:22" x14ac:dyDescent="0.35">
      <c r="A732" s="1">
        <v>92600035</v>
      </c>
      <c r="B732" s="3" t="s">
        <v>12</v>
      </c>
      <c r="C732" s="29">
        <f t="shared" si="91"/>
        <v>1</v>
      </c>
      <c r="D732" s="29" t="str">
        <f t="shared" si="88"/>
        <v>5</v>
      </c>
      <c r="E732" s="42" t="str">
        <f t="shared" si="89"/>
        <v>5</v>
      </c>
      <c r="F732" s="1">
        <v>26</v>
      </c>
      <c r="G732" s="28" t="str">
        <f t="shared" si="90"/>
        <v>526</v>
      </c>
      <c r="H732" s="1">
        <v>1</v>
      </c>
      <c r="I732" s="1">
        <v>3211</v>
      </c>
      <c r="L732" s="1">
        <v>69971</v>
      </c>
      <c r="M732" s="1">
        <v>659940</v>
      </c>
      <c r="N732" s="2">
        <f>INT(VLOOKUP(--D732,'属性表（单）'!$H$7:$I$11,2,0)*VLOOKUP(F732,'属性表（单）'!$B$4:$D$53,3,0))</f>
        <v>39600</v>
      </c>
      <c r="O732" s="34">
        <f t="shared" si="92"/>
        <v>79200</v>
      </c>
      <c r="P732" s="1">
        <f>IF(H732=26,VLOOKUP(G732,'属性表（单核）'!$H$2:$I$251,2,0),IF(H732=59,VLOOKUP(G732,'属性表（单核）'!$C$2:$D$251,2,0),INT(N732/VLOOKUP(H732,'属性表（单）'!$N$4:$O$24,2,0))))</f>
        <v>79200</v>
      </c>
      <c r="S732" s="1">
        <f t="shared" si="93"/>
        <v>78458</v>
      </c>
      <c r="T732" s="28">
        <f>VLOOKUP(--F732,经验表!$A$4:$B$53,2,0)*VLOOKUP(--E732,经验表!$W$8:$X$17,2,0)</f>
        <v>78458.25</v>
      </c>
      <c r="U732" s="1">
        <f t="shared" si="94"/>
        <v>700501</v>
      </c>
      <c r="V732" s="1">
        <f t="shared" si="95"/>
        <v>700501</v>
      </c>
    </row>
    <row r="733" spans="1:22" x14ac:dyDescent="0.35">
      <c r="A733" s="1">
        <v>92700035</v>
      </c>
      <c r="B733" s="3" t="s">
        <v>12</v>
      </c>
      <c r="C733" s="29">
        <f t="shared" si="91"/>
        <v>1</v>
      </c>
      <c r="D733" s="29" t="str">
        <f t="shared" si="88"/>
        <v>5</v>
      </c>
      <c r="E733" s="42" t="str">
        <f t="shared" si="89"/>
        <v>5</v>
      </c>
      <c r="F733" s="1">
        <v>27</v>
      </c>
      <c r="G733" s="28" t="str">
        <f t="shared" si="90"/>
        <v>527</v>
      </c>
      <c r="H733" s="1">
        <v>1</v>
      </c>
      <c r="I733" s="1">
        <v>3313</v>
      </c>
      <c r="L733" s="1">
        <v>76969</v>
      </c>
      <c r="M733" s="1">
        <v>729911</v>
      </c>
      <c r="N733" s="2">
        <f>INT(VLOOKUP(--D733,'属性表（单）'!$H$7:$I$11,2,0)*VLOOKUP(F733,'属性表（单）'!$B$4:$D$53,3,0))</f>
        <v>41700</v>
      </c>
      <c r="O733" s="34">
        <f t="shared" si="92"/>
        <v>83400</v>
      </c>
      <c r="P733" s="1">
        <f>IF(H733=26,VLOOKUP(G733,'属性表（单核）'!$H$2:$I$251,2,0),IF(H733=59,VLOOKUP(G733,'属性表（单核）'!$C$2:$D$251,2,0),INT(N733/VLOOKUP(H733,'属性表（单）'!$N$4:$O$24,2,0))))</f>
        <v>83400</v>
      </c>
      <c r="S733" s="1">
        <f t="shared" si="93"/>
        <v>86063</v>
      </c>
      <c r="T733" s="28">
        <f>VLOOKUP(--F733,经验表!$A$4:$B$53,2,0)*VLOOKUP(--E733,经验表!$W$8:$X$17,2,0)</f>
        <v>86063.25</v>
      </c>
      <c r="U733" s="1">
        <f t="shared" si="94"/>
        <v>778959</v>
      </c>
      <c r="V733" s="1">
        <f t="shared" si="95"/>
        <v>778959</v>
      </c>
    </row>
    <row r="734" spans="1:22" x14ac:dyDescent="0.35">
      <c r="A734" s="1">
        <v>92800035</v>
      </c>
      <c r="B734" s="3" t="s">
        <v>12</v>
      </c>
      <c r="C734" s="29">
        <f t="shared" si="91"/>
        <v>1</v>
      </c>
      <c r="D734" s="29" t="str">
        <f t="shared" si="88"/>
        <v>5</v>
      </c>
      <c r="E734" s="42" t="str">
        <f t="shared" si="89"/>
        <v>5</v>
      </c>
      <c r="F734" s="1">
        <v>28</v>
      </c>
      <c r="G734" s="28" t="str">
        <f t="shared" si="90"/>
        <v>528</v>
      </c>
      <c r="H734" s="1">
        <v>1</v>
      </c>
      <c r="I734" s="1">
        <v>3416</v>
      </c>
      <c r="L734" s="1">
        <v>84610</v>
      </c>
      <c r="M734" s="1">
        <v>806880</v>
      </c>
      <c r="N734" s="2">
        <f>INT(VLOOKUP(--D734,'属性表（单）'!$H$7:$I$11,2,0)*VLOOKUP(F734,'属性表（单）'!$B$4:$D$53,3,0))</f>
        <v>43800</v>
      </c>
      <c r="O734" s="34">
        <f t="shared" si="92"/>
        <v>87600</v>
      </c>
      <c r="P734" s="1">
        <f>IF(H734=26,VLOOKUP(G734,'属性表（单核）'!$H$2:$I$251,2,0),IF(H734=59,VLOOKUP(G734,'属性表（单核）'!$C$2:$D$251,2,0),INT(N734/VLOOKUP(H734,'属性表（单）'!$N$4:$O$24,2,0))))</f>
        <v>87600</v>
      </c>
      <c r="S734" s="1">
        <f t="shared" si="93"/>
        <v>93668</v>
      </c>
      <c r="T734" s="28">
        <f>VLOOKUP(--F734,经验表!$A$4:$B$53,2,0)*VLOOKUP(--E734,经验表!$W$8:$X$17,2,0)</f>
        <v>93668.25</v>
      </c>
      <c r="U734" s="1">
        <f t="shared" si="94"/>
        <v>865022</v>
      </c>
      <c r="V734" s="1">
        <f t="shared" si="95"/>
        <v>865022</v>
      </c>
    </row>
    <row r="735" spans="1:22" x14ac:dyDescent="0.35">
      <c r="A735" s="1">
        <v>92900035</v>
      </c>
      <c r="B735" s="3" t="s">
        <v>12</v>
      </c>
      <c r="C735" s="29">
        <f t="shared" si="91"/>
        <v>1</v>
      </c>
      <c r="D735" s="29" t="str">
        <f t="shared" si="88"/>
        <v>5</v>
      </c>
      <c r="E735" s="42" t="str">
        <f t="shared" si="89"/>
        <v>5</v>
      </c>
      <c r="F735" s="1">
        <v>29</v>
      </c>
      <c r="G735" s="28" t="str">
        <f t="shared" si="90"/>
        <v>529</v>
      </c>
      <c r="H735" s="1">
        <v>1</v>
      </c>
      <c r="I735" s="1">
        <v>3521</v>
      </c>
      <c r="L735" s="1">
        <v>92951</v>
      </c>
      <c r="M735" s="1">
        <v>891490</v>
      </c>
      <c r="N735" s="2">
        <f>INT(VLOOKUP(--D735,'属性表（单）'!$H$7:$I$11,2,0)*VLOOKUP(F735,'属性表（单）'!$B$4:$D$53,3,0))</f>
        <v>45900</v>
      </c>
      <c r="O735" s="34">
        <f t="shared" si="92"/>
        <v>91800</v>
      </c>
      <c r="P735" s="1">
        <f>IF(H735=26,VLOOKUP(G735,'属性表（单核）'!$H$2:$I$251,2,0),IF(H735=59,VLOOKUP(G735,'属性表（单核）'!$C$2:$D$251,2,0),INT(N735/VLOOKUP(H735,'属性表（单）'!$N$4:$O$24,2,0))))</f>
        <v>91800</v>
      </c>
      <c r="S735" s="1">
        <f t="shared" si="93"/>
        <v>101273</v>
      </c>
      <c r="T735" s="28">
        <f>VLOOKUP(--F735,经验表!$A$4:$B$53,2,0)*VLOOKUP(--E735,经验表!$W$8:$X$17,2,0)</f>
        <v>101273.25</v>
      </c>
      <c r="U735" s="1">
        <f t="shared" si="94"/>
        <v>958690</v>
      </c>
      <c r="V735" s="1">
        <f t="shared" si="95"/>
        <v>958690</v>
      </c>
    </row>
    <row r="736" spans="1:22" x14ac:dyDescent="0.35">
      <c r="A736" s="1">
        <v>93000035</v>
      </c>
      <c r="B736" s="3" t="s">
        <v>12</v>
      </c>
      <c r="C736" s="29">
        <f t="shared" si="91"/>
        <v>1</v>
      </c>
      <c r="D736" s="29" t="str">
        <f t="shared" si="88"/>
        <v>5</v>
      </c>
      <c r="E736" s="42" t="str">
        <f t="shared" si="89"/>
        <v>5</v>
      </c>
      <c r="F736" s="1">
        <v>30</v>
      </c>
      <c r="G736" s="28" t="str">
        <f t="shared" si="90"/>
        <v>530</v>
      </c>
      <c r="H736" s="1">
        <v>1</v>
      </c>
      <c r="I736" s="1">
        <v>3626</v>
      </c>
      <c r="L736" s="1">
        <v>102055</v>
      </c>
      <c r="M736" s="1">
        <v>984441</v>
      </c>
      <c r="N736" s="2">
        <f>INT(VLOOKUP(--D736,'属性表（单）'!$H$7:$I$11,2,0)*VLOOKUP(F736,'属性表（单）'!$B$4:$D$53,3,0))</f>
        <v>48000</v>
      </c>
      <c r="O736" s="34">
        <f t="shared" si="92"/>
        <v>96000</v>
      </c>
      <c r="P736" s="1">
        <f>IF(H736=26,VLOOKUP(G736,'属性表（单核）'!$H$2:$I$251,2,0),IF(H736=59,VLOOKUP(G736,'属性表（单核）'!$C$2:$D$251,2,0),INT(N736/VLOOKUP(H736,'属性表（单）'!$N$4:$O$24,2,0))))</f>
        <v>96000</v>
      </c>
      <c r="S736" s="1">
        <f t="shared" si="93"/>
        <v>110906</v>
      </c>
      <c r="T736" s="28">
        <f>VLOOKUP(--F736,经验表!$A$4:$B$53,2,0)*VLOOKUP(--E736,经验表!$W$8:$X$17,2,0)</f>
        <v>110906.25</v>
      </c>
      <c r="U736" s="1">
        <f t="shared" si="94"/>
        <v>1059963</v>
      </c>
      <c r="V736" s="1">
        <f t="shared" si="95"/>
        <v>1059963</v>
      </c>
    </row>
    <row r="737" spans="1:22" x14ac:dyDescent="0.35">
      <c r="A737" s="1">
        <v>93100035</v>
      </c>
      <c r="B737" s="3" t="s">
        <v>12</v>
      </c>
      <c r="C737" s="29">
        <f t="shared" si="91"/>
        <v>1</v>
      </c>
      <c r="D737" s="29" t="str">
        <f t="shared" si="88"/>
        <v>5</v>
      </c>
      <c r="E737" s="42" t="str">
        <f t="shared" si="89"/>
        <v>5</v>
      </c>
      <c r="F737" s="1">
        <v>31</v>
      </c>
      <c r="G737" s="28" t="str">
        <f t="shared" si="90"/>
        <v>531</v>
      </c>
      <c r="H737" s="1">
        <v>1</v>
      </c>
      <c r="I737" s="1">
        <v>3732</v>
      </c>
      <c r="L737" s="1">
        <v>111993</v>
      </c>
      <c r="M737" s="1">
        <v>1086496</v>
      </c>
      <c r="N737" s="2">
        <f>INT(VLOOKUP(--D737,'属性表（单）'!$H$7:$I$11,2,0)*VLOOKUP(F737,'属性表（单）'!$B$4:$D$53,3,0))</f>
        <v>50100</v>
      </c>
      <c r="O737" s="34">
        <f t="shared" si="92"/>
        <v>100200</v>
      </c>
      <c r="P737" s="1">
        <f>IF(H737=26,VLOOKUP(G737,'属性表（单核）'!$H$2:$I$251,2,0),IF(H737=59,VLOOKUP(G737,'属性表（单核）'!$C$2:$D$251,2,0),INT(N737/VLOOKUP(H737,'属性表（单）'!$N$4:$O$24,2,0))))</f>
        <v>100200</v>
      </c>
      <c r="S737" s="1">
        <f t="shared" si="93"/>
        <v>120539</v>
      </c>
      <c r="T737" s="28">
        <f>VLOOKUP(--F737,经验表!$A$4:$B$53,2,0)*VLOOKUP(--E737,经验表!$W$8:$X$17,2,0)</f>
        <v>120539.25</v>
      </c>
      <c r="U737" s="1">
        <f t="shared" si="94"/>
        <v>1170869</v>
      </c>
      <c r="V737" s="1">
        <f t="shared" si="95"/>
        <v>1170869</v>
      </c>
    </row>
    <row r="738" spans="1:22" x14ac:dyDescent="0.35">
      <c r="A738" s="1">
        <v>93200035</v>
      </c>
      <c r="B738" s="3" t="s">
        <v>12</v>
      </c>
      <c r="C738" s="29">
        <f t="shared" si="91"/>
        <v>1</v>
      </c>
      <c r="D738" s="29" t="str">
        <f t="shared" si="88"/>
        <v>5</v>
      </c>
      <c r="E738" s="42" t="str">
        <f t="shared" si="89"/>
        <v>5</v>
      </c>
      <c r="F738" s="1">
        <v>32</v>
      </c>
      <c r="G738" s="28" t="str">
        <f t="shared" si="90"/>
        <v>532</v>
      </c>
      <c r="H738" s="1">
        <v>1</v>
      </c>
      <c r="I738" s="1">
        <v>3840</v>
      </c>
      <c r="L738" s="1">
        <v>122840</v>
      </c>
      <c r="M738" s="1">
        <v>1198489</v>
      </c>
      <c r="N738" s="2">
        <f>INT(VLOOKUP(--D738,'属性表（单）'!$H$7:$I$11,2,0)*VLOOKUP(F738,'属性表（单）'!$B$4:$D$53,3,0))</f>
        <v>52500</v>
      </c>
      <c r="O738" s="34">
        <f t="shared" si="92"/>
        <v>105000</v>
      </c>
      <c r="P738" s="1">
        <f>IF(H738=26,VLOOKUP(G738,'属性表（单核）'!$H$2:$I$251,2,0),IF(H738=59,VLOOKUP(G738,'属性表（单核）'!$C$2:$D$251,2,0),INT(N738/VLOOKUP(H738,'属性表（单）'!$N$4:$O$24,2,0))))</f>
        <v>105000</v>
      </c>
      <c r="S738" s="1">
        <f t="shared" si="93"/>
        <v>130172</v>
      </c>
      <c r="T738" s="28">
        <f>VLOOKUP(--F738,经验表!$A$4:$B$53,2,0)*VLOOKUP(--E738,经验表!$W$8:$X$17,2,0)</f>
        <v>130172.25000000001</v>
      </c>
      <c r="U738" s="1">
        <f t="shared" si="94"/>
        <v>1291408</v>
      </c>
      <c r="V738" s="1">
        <f t="shared" si="95"/>
        <v>1291408</v>
      </c>
    </row>
    <row r="739" spans="1:22" x14ac:dyDescent="0.35">
      <c r="A739" s="1">
        <v>93300035</v>
      </c>
      <c r="B739" s="3" t="s">
        <v>12</v>
      </c>
      <c r="C739" s="29">
        <f t="shared" si="91"/>
        <v>1</v>
      </c>
      <c r="D739" s="29" t="str">
        <f t="shared" si="88"/>
        <v>5</v>
      </c>
      <c r="E739" s="42" t="str">
        <f t="shared" si="89"/>
        <v>5</v>
      </c>
      <c r="F739" s="1">
        <v>33</v>
      </c>
      <c r="G739" s="28" t="str">
        <f t="shared" si="90"/>
        <v>533</v>
      </c>
      <c r="H739" s="1">
        <v>1</v>
      </c>
      <c r="I739" s="1">
        <v>3948</v>
      </c>
      <c r="L739" s="1">
        <v>134679</v>
      </c>
      <c r="M739" s="1">
        <v>1321329</v>
      </c>
      <c r="N739" s="2">
        <f>INT(VLOOKUP(--D739,'属性表（单）'!$H$7:$I$11,2,0)*VLOOKUP(F739,'属性表（单）'!$B$4:$D$53,3,0))</f>
        <v>54900</v>
      </c>
      <c r="O739" s="34">
        <f t="shared" si="92"/>
        <v>109800</v>
      </c>
      <c r="P739" s="1">
        <f>IF(H739=26,VLOOKUP(G739,'属性表（单核）'!$H$2:$I$251,2,0),IF(H739=59,VLOOKUP(G739,'属性表（单核）'!$C$2:$D$251,2,0),INT(N739/VLOOKUP(H739,'属性表（单）'!$N$4:$O$24,2,0))))</f>
        <v>109800</v>
      </c>
      <c r="S739" s="1">
        <f t="shared" si="93"/>
        <v>139805</v>
      </c>
      <c r="T739" s="28">
        <f>VLOOKUP(--F739,经验表!$A$4:$B$53,2,0)*VLOOKUP(--E739,经验表!$W$8:$X$17,2,0)</f>
        <v>139805.25</v>
      </c>
      <c r="U739" s="1">
        <f t="shared" si="94"/>
        <v>1421580</v>
      </c>
      <c r="V739" s="1">
        <f t="shared" si="95"/>
        <v>1421580</v>
      </c>
    </row>
    <row r="740" spans="1:22" x14ac:dyDescent="0.35">
      <c r="A740" s="1">
        <v>93400035</v>
      </c>
      <c r="B740" s="3" t="s">
        <v>12</v>
      </c>
      <c r="C740" s="29">
        <f t="shared" si="91"/>
        <v>1</v>
      </c>
      <c r="D740" s="29" t="str">
        <f t="shared" si="88"/>
        <v>5</v>
      </c>
      <c r="E740" s="42" t="str">
        <f t="shared" si="89"/>
        <v>5</v>
      </c>
      <c r="F740" s="1">
        <v>34</v>
      </c>
      <c r="G740" s="28" t="str">
        <f t="shared" si="90"/>
        <v>534</v>
      </c>
      <c r="H740" s="1">
        <v>1</v>
      </c>
      <c r="I740" s="1">
        <v>4058</v>
      </c>
      <c r="L740" s="1">
        <v>147599</v>
      </c>
      <c r="M740" s="1">
        <v>1456008</v>
      </c>
      <c r="N740" s="2">
        <f>INT(VLOOKUP(--D740,'属性表（单）'!$H$7:$I$11,2,0)*VLOOKUP(F740,'属性表（单）'!$B$4:$D$53,3,0))</f>
        <v>57300</v>
      </c>
      <c r="O740" s="34">
        <f t="shared" si="92"/>
        <v>114600</v>
      </c>
      <c r="P740" s="1">
        <f>IF(H740=26,VLOOKUP(G740,'属性表（单核）'!$H$2:$I$251,2,0),IF(H740=59,VLOOKUP(G740,'属性表（单核）'!$C$2:$D$251,2,0),INT(N740/VLOOKUP(H740,'属性表（单）'!$N$4:$O$24,2,0))))</f>
        <v>114600</v>
      </c>
      <c r="S740" s="1">
        <f t="shared" si="93"/>
        <v>151719</v>
      </c>
      <c r="T740" s="28">
        <f>VLOOKUP(--F740,经验表!$A$4:$B$53,2,0)*VLOOKUP(--E740,经验表!$W$8:$X$17,2,0)</f>
        <v>151719.75</v>
      </c>
      <c r="U740" s="1">
        <f t="shared" si="94"/>
        <v>1561385</v>
      </c>
      <c r="V740" s="1">
        <f t="shared" si="95"/>
        <v>1561385</v>
      </c>
    </row>
    <row r="741" spans="1:22" x14ac:dyDescent="0.35">
      <c r="A741" s="1">
        <v>93500035</v>
      </c>
      <c r="B741" s="3" t="s">
        <v>12</v>
      </c>
      <c r="C741" s="29">
        <f t="shared" si="91"/>
        <v>1</v>
      </c>
      <c r="D741" s="29" t="str">
        <f t="shared" si="88"/>
        <v>5</v>
      </c>
      <c r="E741" s="42" t="str">
        <f t="shared" si="89"/>
        <v>5</v>
      </c>
      <c r="F741" s="1">
        <v>35</v>
      </c>
      <c r="G741" s="28" t="str">
        <f t="shared" si="90"/>
        <v>535</v>
      </c>
      <c r="H741" s="1">
        <v>1</v>
      </c>
      <c r="I741" s="1">
        <v>4168</v>
      </c>
      <c r="L741" s="1">
        <v>161700</v>
      </c>
      <c r="M741" s="1">
        <v>1603607</v>
      </c>
      <c r="N741" s="2">
        <f>INT(VLOOKUP(--D741,'属性表（单）'!$H$7:$I$11,2,0)*VLOOKUP(F741,'属性表（单）'!$B$4:$D$53,3,0))</f>
        <v>59700</v>
      </c>
      <c r="O741" s="34">
        <f t="shared" si="92"/>
        <v>119400</v>
      </c>
      <c r="P741" s="1">
        <f>IF(H741=26,VLOOKUP(G741,'属性表（单核）'!$H$2:$I$251,2,0),IF(H741=59,VLOOKUP(G741,'属性表（单核）'!$C$2:$D$251,2,0),INT(N741/VLOOKUP(H741,'属性表（单）'!$N$4:$O$24,2,0))))</f>
        <v>119400</v>
      </c>
      <c r="S741" s="1">
        <f t="shared" si="93"/>
        <v>163634</v>
      </c>
      <c r="T741" s="28">
        <f>VLOOKUP(--F741,经验表!$A$4:$B$53,2,0)*VLOOKUP(--E741,经验表!$W$8:$X$17,2,0)</f>
        <v>163634.25</v>
      </c>
      <c r="U741" s="1">
        <f t="shared" si="94"/>
        <v>1713104</v>
      </c>
      <c r="V741" s="1">
        <f t="shared" si="95"/>
        <v>1713104</v>
      </c>
    </row>
    <row r="742" spans="1:22" x14ac:dyDescent="0.35">
      <c r="A742" s="1">
        <v>93600035</v>
      </c>
      <c r="B742" s="3" t="s">
        <v>12</v>
      </c>
      <c r="C742" s="29">
        <f t="shared" si="91"/>
        <v>1</v>
      </c>
      <c r="D742" s="29" t="str">
        <f t="shared" si="88"/>
        <v>5</v>
      </c>
      <c r="E742" s="42" t="str">
        <f t="shared" si="89"/>
        <v>5</v>
      </c>
      <c r="F742" s="1">
        <v>36</v>
      </c>
      <c r="G742" s="28" t="str">
        <f t="shared" si="90"/>
        <v>536</v>
      </c>
      <c r="H742" s="1">
        <v>1</v>
      </c>
      <c r="I742" s="1">
        <v>4280</v>
      </c>
      <c r="L742" s="1">
        <v>177088</v>
      </c>
      <c r="M742" s="1">
        <v>1765307</v>
      </c>
      <c r="N742" s="2">
        <f>INT(VLOOKUP(--D742,'属性表（单）'!$H$7:$I$11,2,0)*VLOOKUP(F742,'属性表（单）'!$B$4:$D$53,3,0))</f>
        <v>62100</v>
      </c>
      <c r="O742" s="34">
        <f t="shared" si="92"/>
        <v>124200</v>
      </c>
      <c r="P742" s="1">
        <f>IF(H742=26,VLOOKUP(G742,'属性表（单核）'!$H$2:$I$251,2,0),IF(H742=59,VLOOKUP(G742,'属性表（单核）'!$C$2:$D$251,2,0),INT(N742/VLOOKUP(H742,'属性表（单）'!$N$4:$O$24,2,0))))</f>
        <v>124200</v>
      </c>
      <c r="S742" s="1">
        <f t="shared" si="93"/>
        <v>175548</v>
      </c>
      <c r="T742" s="28">
        <f>VLOOKUP(--F742,经验表!$A$4:$B$53,2,0)*VLOOKUP(--E742,经验表!$W$8:$X$17,2,0)</f>
        <v>175548.75</v>
      </c>
      <c r="U742" s="1">
        <f t="shared" si="94"/>
        <v>1876738</v>
      </c>
      <c r="V742" s="1">
        <f t="shared" si="95"/>
        <v>1876738</v>
      </c>
    </row>
    <row r="743" spans="1:22" x14ac:dyDescent="0.35">
      <c r="A743" s="1">
        <v>93700035</v>
      </c>
      <c r="B743" s="3" t="s">
        <v>12</v>
      </c>
      <c r="C743" s="29">
        <f t="shared" si="91"/>
        <v>1</v>
      </c>
      <c r="D743" s="29" t="str">
        <f t="shared" si="88"/>
        <v>5</v>
      </c>
      <c r="E743" s="42" t="str">
        <f t="shared" si="89"/>
        <v>5</v>
      </c>
      <c r="F743" s="1">
        <v>37</v>
      </c>
      <c r="G743" s="28" t="str">
        <f t="shared" si="90"/>
        <v>537</v>
      </c>
      <c r="H743" s="1">
        <v>1</v>
      </c>
      <c r="I743" s="1">
        <v>4393</v>
      </c>
      <c r="L743" s="1">
        <v>193880</v>
      </c>
      <c r="M743" s="1">
        <v>1942395</v>
      </c>
      <c r="N743" s="2">
        <f>INT(VLOOKUP(--D743,'属性表（单）'!$H$7:$I$11,2,0)*VLOOKUP(F743,'属性表（单）'!$B$4:$D$53,3,0))</f>
        <v>64800</v>
      </c>
      <c r="O743" s="34">
        <f t="shared" si="92"/>
        <v>129600</v>
      </c>
      <c r="P743" s="1">
        <f>IF(H743=26,VLOOKUP(G743,'属性表（单核）'!$H$2:$I$251,2,0),IF(H743=59,VLOOKUP(G743,'属性表（单核）'!$C$2:$D$251,2,0),INT(N743/VLOOKUP(H743,'属性表（单）'!$N$4:$O$24,2,0))))</f>
        <v>129600</v>
      </c>
      <c r="S743" s="1">
        <f t="shared" si="93"/>
        <v>187463</v>
      </c>
      <c r="T743" s="28">
        <f>VLOOKUP(--F743,经验表!$A$4:$B$53,2,0)*VLOOKUP(--E743,经验表!$W$8:$X$17,2,0)</f>
        <v>187463.25</v>
      </c>
      <c r="U743" s="1">
        <f t="shared" si="94"/>
        <v>2052286</v>
      </c>
      <c r="V743" s="1">
        <f t="shared" si="95"/>
        <v>2052286</v>
      </c>
    </row>
    <row r="744" spans="1:22" x14ac:dyDescent="0.35">
      <c r="A744" s="1">
        <v>93800035</v>
      </c>
      <c r="B744" s="3" t="s">
        <v>12</v>
      </c>
      <c r="C744" s="29">
        <f t="shared" si="91"/>
        <v>1</v>
      </c>
      <c r="D744" s="29" t="str">
        <f t="shared" si="88"/>
        <v>5</v>
      </c>
      <c r="E744" s="42" t="str">
        <f t="shared" si="89"/>
        <v>5</v>
      </c>
      <c r="F744" s="1">
        <v>38</v>
      </c>
      <c r="G744" s="28" t="str">
        <f t="shared" si="90"/>
        <v>538</v>
      </c>
      <c r="H744" s="1">
        <v>1</v>
      </c>
      <c r="I744" s="1">
        <v>4507</v>
      </c>
      <c r="L744" s="1">
        <v>212204</v>
      </c>
      <c r="M744" s="1">
        <v>2136275</v>
      </c>
      <c r="N744" s="2">
        <f>INT(VLOOKUP(--D744,'属性表（单）'!$H$7:$I$11,2,0)*VLOOKUP(F744,'属性表（单）'!$B$4:$D$53,3,0))</f>
        <v>67500</v>
      </c>
      <c r="O744" s="34">
        <f t="shared" si="92"/>
        <v>135000</v>
      </c>
      <c r="P744" s="1">
        <f>IF(H744=26,VLOOKUP(G744,'属性表（单核）'!$H$2:$I$251,2,0),IF(H744=59,VLOOKUP(G744,'属性表（单核）'!$C$2:$D$251,2,0),INT(N744/VLOOKUP(H744,'属性表（单）'!$N$4:$O$24,2,0))))</f>
        <v>135000</v>
      </c>
      <c r="S744" s="1">
        <f t="shared" si="93"/>
        <v>201912</v>
      </c>
      <c r="T744" s="28">
        <f>VLOOKUP(--F744,经验表!$A$4:$B$53,2,0)*VLOOKUP(--E744,经验表!$W$8:$X$17,2,0)</f>
        <v>201912.75</v>
      </c>
      <c r="U744" s="1">
        <f t="shared" si="94"/>
        <v>2239749</v>
      </c>
      <c r="V744" s="1">
        <f t="shared" si="95"/>
        <v>2239749</v>
      </c>
    </row>
    <row r="745" spans="1:22" x14ac:dyDescent="0.35">
      <c r="A745" s="1">
        <v>93900035</v>
      </c>
      <c r="B745" s="3" t="s">
        <v>12</v>
      </c>
      <c r="C745" s="29">
        <f t="shared" si="91"/>
        <v>1</v>
      </c>
      <c r="D745" s="29" t="str">
        <f t="shared" si="88"/>
        <v>5</v>
      </c>
      <c r="E745" s="42" t="str">
        <f t="shared" si="89"/>
        <v>5</v>
      </c>
      <c r="F745" s="1">
        <v>39</v>
      </c>
      <c r="G745" s="28" t="str">
        <f t="shared" si="90"/>
        <v>539</v>
      </c>
      <c r="H745" s="1">
        <v>1</v>
      </c>
      <c r="I745" s="1">
        <v>4622</v>
      </c>
      <c r="L745" s="1">
        <v>232200</v>
      </c>
      <c r="M745" s="1">
        <v>2348479</v>
      </c>
      <c r="N745" s="2">
        <f>INT(VLOOKUP(--D745,'属性表（单）'!$H$7:$I$11,2,0)*VLOOKUP(F745,'属性表（单）'!$B$4:$D$53,3,0))</f>
        <v>70200</v>
      </c>
      <c r="O745" s="34">
        <f t="shared" si="92"/>
        <v>140400</v>
      </c>
      <c r="P745" s="1">
        <f>IF(H745=26,VLOOKUP(G745,'属性表（单核）'!$H$2:$I$251,2,0),IF(H745=59,VLOOKUP(G745,'属性表（单核）'!$C$2:$D$251,2,0),INT(N745/VLOOKUP(H745,'属性表（单）'!$N$4:$O$24,2,0))))</f>
        <v>140400</v>
      </c>
      <c r="S745" s="1">
        <f t="shared" si="93"/>
        <v>216362</v>
      </c>
      <c r="T745" s="28">
        <f>VLOOKUP(--F745,经验表!$A$4:$B$53,2,0)*VLOOKUP(--E745,经验表!$W$8:$X$17,2,0)</f>
        <v>216362.25</v>
      </c>
      <c r="U745" s="1">
        <f t="shared" si="94"/>
        <v>2441661</v>
      </c>
      <c r="V745" s="1">
        <f t="shared" si="95"/>
        <v>2441661</v>
      </c>
    </row>
    <row r="746" spans="1:22" x14ac:dyDescent="0.35">
      <c r="A746" s="1">
        <v>94000035</v>
      </c>
      <c r="B746" s="3" t="s">
        <v>12</v>
      </c>
      <c r="C746" s="29">
        <f t="shared" si="91"/>
        <v>1</v>
      </c>
      <c r="D746" s="29" t="str">
        <f t="shared" si="88"/>
        <v>5</v>
      </c>
      <c r="E746" s="42" t="str">
        <f t="shared" si="89"/>
        <v>5</v>
      </c>
      <c r="F746" s="1">
        <v>40</v>
      </c>
      <c r="G746" s="28" t="str">
        <f t="shared" si="90"/>
        <v>540</v>
      </c>
      <c r="H746" s="1">
        <v>1</v>
      </c>
      <c r="I746" s="1">
        <v>4739</v>
      </c>
      <c r="L746" s="1">
        <v>254017</v>
      </c>
      <c r="M746" s="1">
        <v>2580679</v>
      </c>
      <c r="N746" s="2">
        <f>INT(VLOOKUP(--D746,'属性表（单）'!$H$7:$I$11,2,0)*VLOOKUP(F746,'属性表（单）'!$B$4:$D$53,3,0))</f>
        <v>72900</v>
      </c>
      <c r="O746" s="34">
        <f t="shared" si="92"/>
        <v>145800</v>
      </c>
      <c r="P746" s="1">
        <f>IF(H746=26,VLOOKUP(G746,'属性表（单核）'!$H$2:$I$251,2,0),IF(H746=59,VLOOKUP(G746,'属性表（单核）'!$C$2:$D$251,2,0),INT(N746/VLOOKUP(H746,'属性表（单）'!$N$4:$O$24,2,0))))</f>
        <v>145800</v>
      </c>
      <c r="S746" s="1">
        <f t="shared" si="93"/>
        <v>230811</v>
      </c>
      <c r="T746" s="28">
        <f>VLOOKUP(--F746,经验表!$A$4:$B$53,2,0)*VLOOKUP(--E746,经验表!$W$8:$X$17,2,0)</f>
        <v>230811.75</v>
      </c>
      <c r="U746" s="1">
        <f t="shared" si="94"/>
        <v>2658023</v>
      </c>
      <c r="V746" s="1">
        <f t="shared" si="95"/>
        <v>2658023</v>
      </c>
    </row>
    <row r="747" spans="1:22" x14ac:dyDescent="0.35">
      <c r="A747" s="1">
        <v>94100035</v>
      </c>
      <c r="B747" s="3" t="s">
        <v>12</v>
      </c>
      <c r="C747" s="29">
        <f t="shared" si="91"/>
        <v>1</v>
      </c>
      <c r="D747" s="29" t="str">
        <f t="shared" si="88"/>
        <v>5</v>
      </c>
      <c r="E747" s="42" t="str">
        <f t="shared" si="89"/>
        <v>5</v>
      </c>
      <c r="F747" s="1">
        <v>41</v>
      </c>
      <c r="G747" s="28" t="str">
        <f t="shared" si="90"/>
        <v>541</v>
      </c>
      <c r="H747" s="1">
        <v>1</v>
      </c>
      <c r="I747" s="1">
        <v>4856</v>
      </c>
      <c r="L747" s="1">
        <v>277824</v>
      </c>
      <c r="M747" s="1">
        <v>2834696</v>
      </c>
      <c r="N747" s="2">
        <f>INT(VLOOKUP(--D747,'属性表（单）'!$H$7:$I$11,2,0)*VLOOKUP(F747,'属性表（单）'!$B$4:$D$53,3,0))</f>
        <v>75600</v>
      </c>
      <c r="O747" s="34">
        <f t="shared" si="92"/>
        <v>151200</v>
      </c>
      <c r="P747" s="1">
        <f>IF(H747=26,VLOOKUP(G747,'属性表（单核）'!$H$2:$I$251,2,0),IF(H747=59,VLOOKUP(G747,'属性表（单核）'!$C$2:$D$251,2,0),INT(N747/VLOOKUP(H747,'属性表（单）'!$N$4:$O$24,2,0))))</f>
        <v>151200</v>
      </c>
      <c r="S747" s="1">
        <f t="shared" si="93"/>
        <v>245261</v>
      </c>
      <c r="T747" s="28">
        <f>VLOOKUP(--F747,经验表!$A$4:$B$53,2,0)*VLOOKUP(--E747,经验表!$W$8:$X$17,2,0)</f>
        <v>245261.25</v>
      </c>
      <c r="U747" s="1">
        <f t="shared" si="94"/>
        <v>2888834</v>
      </c>
      <c r="V747" s="1">
        <f t="shared" si="95"/>
        <v>2888834</v>
      </c>
    </row>
    <row r="748" spans="1:22" x14ac:dyDescent="0.35">
      <c r="A748" s="1">
        <v>94200035</v>
      </c>
      <c r="B748" s="3" t="s">
        <v>12</v>
      </c>
      <c r="C748" s="29">
        <f t="shared" si="91"/>
        <v>1</v>
      </c>
      <c r="D748" s="29" t="str">
        <f t="shared" si="88"/>
        <v>5</v>
      </c>
      <c r="E748" s="42" t="str">
        <f t="shared" si="89"/>
        <v>5</v>
      </c>
      <c r="F748" s="1">
        <v>42</v>
      </c>
      <c r="G748" s="28" t="str">
        <f t="shared" si="90"/>
        <v>542</v>
      </c>
      <c r="H748" s="1">
        <v>1</v>
      </c>
      <c r="I748" s="1">
        <v>4975</v>
      </c>
      <c r="L748" s="1">
        <v>303799</v>
      </c>
      <c r="M748" s="1">
        <v>3112520</v>
      </c>
      <c r="N748" s="2">
        <f>INT(VLOOKUP(--D748,'属性表（单）'!$H$7:$I$11,2,0)*VLOOKUP(F748,'属性表（单）'!$B$4:$D$53,3,0))</f>
        <v>78600</v>
      </c>
      <c r="O748" s="34">
        <f t="shared" si="92"/>
        <v>157200</v>
      </c>
      <c r="P748" s="1">
        <f>IF(H748=26,VLOOKUP(G748,'属性表（单核）'!$H$2:$I$251,2,0),IF(H748=59,VLOOKUP(G748,'属性表（单核）'!$C$2:$D$251,2,0),INT(N748/VLOOKUP(H748,'属性表（单）'!$N$4:$O$24,2,0))))</f>
        <v>157200</v>
      </c>
      <c r="S748" s="1">
        <f t="shared" si="93"/>
        <v>262499</v>
      </c>
      <c r="T748" s="28">
        <f>VLOOKUP(--F748,经验表!$A$4:$B$53,2,0)*VLOOKUP(--E748,经验表!$W$8:$X$17,2,0)</f>
        <v>262499.25</v>
      </c>
      <c r="U748" s="1">
        <f t="shared" si="94"/>
        <v>3134095</v>
      </c>
      <c r="V748" s="1">
        <f t="shared" si="95"/>
        <v>3134095</v>
      </c>
    </row>
    <row r="749" spans="1:22" x14ac:dyDescent="0.35">
      <c r="A749" s="1">
        <v>94300035</v>
      </c>
      <c r="B749" s="3" t="s">
        <v>12</v>
      </c>
      <c r="C749" s="29">
        <f t="shared" si="91"/>
        <v>1</v>
      </c>
      <c r="D749" s="29" t="str">
        <f t="shared" si="88"/>
        <v>5</v>
      </c>
      <c r="E749" s="42" t="str">
        <f t="shared" si="89"/>
        <v>5</v>
      </c>
      <c r="F749" s="1">
        <v>43</v>
      </c>
      <c r="G749" s="28" t="str">
        <f t="shared" si="90"/>
        <v>543</v>
      </c>
      <c r="H749" s="1">
        <v>1</v>
      </c>
      <c r="I749" s="1">
        <v>5095</v>
      </c>
      <c r="L749" s="1">
        <v>332141</v>
      </c>
      <c r="M749" s="1">
        <v>3416319</v>
      </c>
      <c r="N749" s="2">
        <f>INT(VLOOKUP(--D749,'属性表（单）'!$H$7:$I$11,2,0)*VLOOKUP(F749,'属性表（单）'!$B$4:$D$53,3,0))</f>
        <v>81600</v>
      </c>
      <c r="O749" s="34">
        <f t="shared" si="92"/>
        <v>163200</v>
      </c>
      <c r="P749" s="1">
        <f>IF(H749=26,VLOOKUP(G749,'属性表（单核）'!$H$2:$I$251,2,0),IF(H749=59,VLOOKUP(G749,'属性表（单核）'!$C$2:$D$251,2,0),INT(N749/VLOOKUP(H749,'属性表（单）'!$N$4:$O$24,2,0))))</f>
        <v>163200</v>
      </c>
      <c r="S749" s="1">
        <f t="shared" si="93"/>
        <v>279737</v>
      </c>
      <c r="T749" s="28">
        <f>VLOOKUP(--F749,经验表!$A$4:$B$53,2,0)*VLOOKUP(--E749,经验表!$W$8:$X$17,2,0)</f>
        <v>279737.25</v>
      </c>
      <c r="U749" s="1">
        <f t="shared" si="94"/>
        <v>3396594</v>
      </c>
      <c r="V749" s="1">
        <f t="shared" si="95"/>
        <v>3396594</v>
      </c>
    </row>
    <row r="750" spans="1:22" x14ac:dyDescent="0.35">
      <c r="A750" s="1">
        <v>94400035</v>
      </c>
      <c r="B750" s="3" t="s">
        <v>12</v>
      </c>
      <c r="C750" s="29">
        <f t="shared" si="91"/>
        <v>1</v>
      </c>
      <c r="D750" s="29" t="str">
        <f t="shared" si="88"/>
        <v>5</v>
      </c>
      <c r="E750" s="42" t="str">
        <f t="shared" si="89"/>
        <v>5</v>
      </c>
      <c r="F750" s="1">
        <v>44</v>
      </c>
      <c r="G750" s="28" t="str">
        <f t="shared" si="90"/>
        <v>544</v>
      </c>
      <c r="H750" s="1">
        <v>1</v>
      </c>
      <c r="I750" s="1">
        <v>5216</v>
      </c>
      <c r="L750" s="1">
        <v>363063</v>
      </c>
      <c r="M750" s="1">
        <v>3748460</v>
      </c>
      <c r="N750" s="2">
        <f>INT(VLOOKUP(--D750,'属性表（单）'!$H$7:$I$11,2,0)*VLOOKUP(F750,'属性表（单）'!$B$4:$D$53,3,0))</f>
        <v>84600</v>
      </c>
      <c r="O750" s="34">
        <f t="shared" si="92"/>
        <v>169200</v>
      </c>
      <c r="P750" s="1">
        <f>IF(H750=26,VLOOKUP(G750,'属性表（单核）'!$H$2:$I$251,2,0),IF(H750=59,VLOOKUP(G750,'属性表（单核）'!$C$2:$D$251,2,0),INT(N750/VLOOKUP(H750,'属性表（单）'!$N$4:$O$24,2,0))))</f>
        <v>169200</v>
      </c>
      <c r="S750" s="1">
        <f t="shared" si="93"/>
        <v>296975</v>
      </c>
      <c r="T750" s="28">
        <f>VLOOKUP(--F750,经验表!$A$4:$B$53,2,0)*VLOOKUP(--E750,经验表!$W$8:$X$17,2,0)</f>
        <v>296975.25</v>
      </c>
      <c r="U750" s="1">
        <f t="shared" si="94"/>
        <v>3676331</v>
      </c>
      <c r="V750" s="1">
        <f t="shared" si="95"/>
        <v>3676331</v>
      </c>
    </row>
    <row r="751" spans="1:22" x14ac:dyDescent="0.35">
      <c r="A751" s="1">
        <v>94500035</v>
      </c>
      <c r="B751" s="3" t="s">
        <v>12</v>
      </c>
      <c r="C751" s="29">
        <f t="shared" si="91"/>
        <v>1</v>
      </c>
      <c r="D751" s="29" t="str">
        <f t="shared" si="88"/>
        <v>5</v>
      </c>
      <c r="E751" s="42" t="str">
        <f t="shared" si="89"/>
        <v>5</v>
      </c>
      <c r="F751" s="1">
        <v>45</v>
      </c>
      <c r="G751" s="28" t="str">
        <f t="shared" si="90"/>
        <v>545</v>
      </c>
      <c r="H751" s="1">
        <v>1</v>
      </c>
      <c r="I751" s="1">
        <v>5338</v>
      </c>
      <c r="L751" s="1">
        <v>396801</v>
      </c>
      <c r="M751" s="1">
        <v>4111523</v>
      </c>
      <c r="N751" s="2">
        <f>INT(VLOOKUP(--D751,'属性表（单）'!$H$7:$I$11,2,0)*VLOOKUP(F751,'属性表（单）'!$B$4:$D$53,3,0))</f>
        <v>87600</v>
      </c>
      <c r="O751" s="34">
        <f t="shared" si="92"/>
        <v>175200</v>
      </c>
      <c r="P751" s="1">
        <f>IF(H751=26,VLOOKUP(G751,'属性表（单核）'!$H$2:$I$251,2,0),IF(H751=59,VLOOKUP(G751,'属性表（单核）'!$C$2:$D$251,2,0),INT(N751/VLOOKUP(H751,'属性表（单）'!$N$4:$O$24,2,0))))</f>
        <v>175200</v>
      </c>
      <c r="S751" s="1">
        <f t="shared" si="93"/>
        <v>314213</v>
      </c>
      <c r="T751" s="28">
        <f>VLOOKUP(--F751,经验表!$A$4:$B$53,2,0)*VLOOKUP(--E751,经验表!$W$8:$X$17,2,0)</f>
        <v>314213.25</v>
      </c>
      <c r="U751" s="1">
        <f t="shared" si="94"/>
        <v>3973306</v>
      </c>
      <c r="V751" s="1">
        <f t="shared" si="95"/>
        <v>3973306</v>
      </c>
    </row>
    <row r="752" spans="1:22" x14ac:dyDescent="0.35">
      <c r="A752" s="1">
        <v>94600035</v>
      </c>
      <c r="B752" s="3" t="s">
        <v>12</v>
      </c>
      <c r="C752" s="29">
        <f t="shared" si="91"/>
        <v>1</v>
      </c>
      <c r="D752" s="29" t="str">
        <f t="shared" si="88"/>
        <v>5</v>
      </c>
      <c r="E752" s="42" t="str">
        <f t="shared" si="89"/>
        <v>5</v>
      </c>
      <c r="F752" s="1">
        <v>46</v>
      </c>
      <c r="G752" s="28" t="str">
        <f t="shared" si="90"/>
        <v>546</v>
      </c>
      <c r="H752" s="1">
        <v>1</v>
      </c>
      <c r="I752" s="1">
        <v>5461</v>
      </c>
      <c r="L752" s="1">
        <v>433610</v>
      </c>
      <c r="M752" s="1">
        <v>4508324</v>
      </c>
      <c r="N752" s="2">
        <f>INT(VLOOKUP(--D752,'属性表（单）'!$H$7:$I$11,2,0)*VLOOKUP(F752,'属性表（单）'!$B$4:$D$53,3,0))</f>
        <v>90600</v>
      </c>
      <c r="O752" s="34">
        <f t="shared" si="92"/>
        <v>181200</v>
      </c>
      <c r="P752" s="1">
        <f>IF(H752=26,VLOOKUP(G752,'属性表（单核）'!$H$2:$I$251,2,0),IF(H752=59,VLOOKUP(G752,'属性表（单核）'!$C$2:$D$251,2,0),INT(N752/VLOOKUP(H752,'属性表（单）'!$N$4:$O$24,2,0))))</f>
        <v>181200</v>
      </c>
      <c r="S752" s="1">
        <f t="shared" si="93"/>
        <v>334493</v>
      </c>
      <c r="T752" s="28">
        <f>VLOOKUP(--F752,经验表!$A$4:$B$53,2,0)*VLOOKUP(--E752,经验表!$W$8:$X$17,2,0)</f>
        <v>334493.25</v>
      </c>
      <c r="U752" s="1">
        <f t="shared" si="94"/>
        <v>4287519</v>
      </c>
      <c r="V752" s="1">
        <f t="shared" si="95"/>
        <v>4287519</v>
      </c>
    </row>
    <row r="753" spans="1:22" x14ac:dyDescent="0.35">
      <c r="A753" s="1">
        <v>94700035</v>
      </c>
      <c r="B753" s="3" t="s">
        <v>12</v>
      </c>
      <c r="C753" s="29">
        <f t="shared" si="91"/>
        <v>1</v>
      </c>
      <c r="D753" s="29" t="str">
        <f t="shared" si="88"/>
        <v>5</v>
      </c>
      <c r="E753" s="42" t="str">
        <f t="shared" si="89"/>
        <v>5</v>
      </c>
      <c r="F753" s="1">
        <v>47</v>
      </c>
      <c r="G753" s="28" t="str">
        <f t="shared" si="90"/>
        <v>547</v>
      </c>
      <c r="H753" s="1">
        <v>1</v>
      </c>
      <c r="I753" s="1">
        <v>5586</v>
      </c>
      <c r="L753" s="1">
        <v>473769</v>
      </c>
      <c r="M753" s="1">
        <v>4941934</v>
      </c>
      <c r="N753" s="2">
        <f>INT(VLOOKUP(--D753,'属性表（单）'!$H$7:$I$11,2,0)*VLOOKUP(F753,'属性表（单）'!$B$4:$D$53,3,0))</f>
        <v>93900</v>
      </c>
      <c r="O753" s="34">
        <f t="shared" si="92"/>
        <v>187800</v>
      </c>
      <c r="P753" s="1">
        <f>IF(H753=26,VLOOKUP(G753,'属性表（单核）'!$H$2:$I$251,2,0),IF(H753=59,VLOOKUP(G753,'属性表（单核）'!$C$2:$D$251,2,0),INT(N753/VLOOKUP(H753,'属性表（单）'!$N$4:$O$24,2,0))))</f>
        <v>187800</v>
      </c>
      <c r="S753" s="1">
        <f t="shared" si="93"/>
        <v>354773</v>
      </c>
      <c r="T753" s="28">
        <f>VLOOKUP(--F753,经验表!$A$4:$B$53,2,0)*VLOOKUP(--E753,经验表!$W$8:$X$17,2,0)</f>
        <v>354773.25</v>
      </c>
      <c r="U753" s="1">
        <f t="shared" si="94"/>
        <v>4622012</v>
      </c>
      <c r="V753" s="1">
        <f t="shared" si="95"/>
        <v>4622012</v>
      </c>
    </row>
    <row r="754" spans="1:22" x14ac:dyDescent="0.35">
      <c r="A754" s="1">
        <v>94800035</v>
      </c>
      <c r="B754" s="3" t="s">
        <v>12</v>
      </c>
      <c r="C754" s="29">
        <f t="shared" si="91"/>
        <v>1</v>
      </c>
      <c r="D754" s="29" t="str">
        <f t="shared" si="88"/>
        <v>5</v>
      </c>
      <c r="E754" s="42" t="str">
        <f t="shared" si="89"/>
        <v>5</v>
      </c>
      <c r="F754" s="1">
        <v>48</v>
      </c>
      <c r="G754" s="28" t="str">
        <f t="shared" si="90"/>
        <v>548</v>
      </c>
      <c r="H754" s="1">
        <v>1</v>
      </c>
      <c r="I754" s="1">
        <v>5712</v>
      </c>
      <c r="L754" s="1">
        <v>517582</v>
      </c>
      <c r="M754" s="1">
        <v>5415703</v>
      </c>
      <c r="N754" s="2">
        <f>INT(VLOOKUP(--D754,'属性表（单）'!$H$7:$I$11,2,0)*VLOOKUP(F754,'属性表（单）'!$B$4:$D$53,3,0))</f>
        <v>97200</v>
      </c>
      <c r="O754" s="34">
        <f t="shared" si="92"/>
        <v>194400</v>
      </c>
      <c r="P754" s="1">
        <f>IF(H754=26,VLOOKUP(G754,'属性表（单核）'!$H$2:$I$251,2,0),IF(H754=59,VLOOKUP(G754,'属性表（单核）'!$C$2:$D$251,2,0),INT(N754/VLOOKUP(H754,'属性表（单）'!$N$4:$O$24,2,0))))</f>
        <v>194400</v>
      </c>
      <c r="S754" s="1">
        <f t="shared" si="93"/>
        <v>375053</v>
      </c>
      <c r="T754" s="28">
        <f>VLOOKUP(--F754,经验表!$A$4:$B$53,2,0)*VLOOKUP(--E754,经验表!$W$8:$X$17,2,0)</f>
        <v>375053.25</v>
      </c>
      <c r="U754" s="1">
        <f t="shared" si="94"/>
        <v>4976785</v>
      </c>
      <c r="V754" s="1">
        <f t="shared" si="95"/>
        <v>4976785</v>
      </c>
    </row>
    <row r="755" spans="1:22" x14ac:dyDescent="0.35">
      <c r="A755" s="1">
        <v>94900035</v>
      </c>
      <c r="B755" s="3" t="s">
        <v>12</v>
      </c>
      <c r="C755" s="29">
        <f t="shared" si="91"/>
        <v>1</v>
      </c>
      <c r="D755" s="29" t="str">
        <f t="shared" si="88"/>
        <v>5</v>
      </c>
      <c r="E755" s="42" t="str">
        <f t="shared" si="89"/>
        <v>5</v>
      </c>
      <c r="F755" s="1">
        <v>49</v>
      </c>
      <c r="G755" s="28" t="str">
        <f t="shared" si="90"/>
        <v>549</v>
      </c>
      <c r="H755" s="1">
        <v>1</v>
      </c>
      <c r="I755" s="1">
        <v>5839</v>
      </c>
      <c r="L755" s="1">
        <v>565382</v>
      </c>
      <c r="M755" s="1">
        <v>5933285</v>
      </c>
      <c r="N755" s="2">
        <f>INT(VLOOKUP(--D755,'属性表（单）'!$H$7:$I$11,2,0)*VLOOKUP(F755,'属性表（单）'!$B$4:$D$53,3,0))</f>
        <v>100500</v>
      </c>
      <c r="O755" s="34">
        <f t="shared" si="92"/>
        <v>201000</v>
      </c>
      <c r="P755" s="1">
        <f>IF(H755=26,VLOOKUP(G755,'属性表（单核）'!$H$2:$I$251,2,0),IF(H755=59,VLOOKUP(G755,'属性表（单核）'!$C$2:$D$251,2,0),INT(N755/VLOOKUP(H755,'属性表（单）'!$N$4:$O$24,2,0))))</f>
        <v>201000</v>
      </c>
      <c r="S755" s="1">
        <f t="shared" si="93"/>
        <v>395333</v>
      </c>
      <c r="T755" s="28">
        <f>VLOOKUP(--F755,经验表!$A$4:$B$53,2,0)*VLOOKUP(--E755,经验表!$W$8:$X$17,2,0)</f>
        <v>395333.25</v>
      </c>
      <c r="U755" s="1">
        <f t="shared" si="94"/>
        <v>5351838</v>
      </c>
      <c r="V755" s="1">
        <f t="shared" si="95"/>
        <v>5351838</v>
      </c>
    </row>
    <row r="756" spans="1:22" x14ac:dyDescent="0.35">
      <c r="A756" s="1">
        <v>95000035</v>
      </c>
      <c r="B756" s="3" t="s">
        <v>12</v>
      </c>
      <c r="C756" s="29">
        <f t="shared" si="91"/>
        <v>1</v>
      </c>
      <c r="D756" s="29" t="str">
        <f t="shared" si="88"/>
        <v>5</v>
      </c>
      <c r="E756" s="42" t="str">
        <f t="shared" si="89"/>
        <v>5</v>
      </c>
      <c r="F756" s="1">
        <v>50</v>
      </c>
      <c r="G756" s="28" t="str">
        <f t="shared" si="90"/>
        <v>550</v>
      </c>
      <c r="H756" s="1">
        <v>1</v>
      </c>
      <c r="I756" s="1">
        <v>5968</v>
      </c>
      <c r="L756" s="1">
        <v>99999999</v>
      </c>
      <c r="M756" s="1">
        <v>6498667</v>
      </c>
      <c r="N756" s="2">
        <f>INT(VLOOKUP(--D756,'属性表（单）'!$H$7:$I$11,2,0)*VLOOKUP(F756,'属性表（单）'!$B$4:$D$53,3,0))</f>
        <v>103800</v>
      </c>
      <c r="O756" s="34">
        <f t="shared" si="92"/>
        <v>207600</v>
      </c>
      <c r="P756" s="1">
        <f>IF(H756=26,VLOOKUP(G756,'属性表（单核）'!$H$2:$I$251,2,0),IF(H756=59,VLOOKUP(G756,'属性表（单核）'!$C$2:$D$251,2,0),INT(N756/VLOOKUP(H756,'属性表（单）'!$N$4:$O$24,2,0))))</f>
        <v>207600</v>
      </c>
      <c r="S756" s="1">
        <f t="shared" si="93"/>
        <v>418908</v>
      </c>
      <c r="T756" s="28">
        <f>VLOOKUP(--F756,经验表!$A$4:$B$53,2,0)*VLOOKUP(--E756,经验表!$W$8:$X$17,2,0)</f>
        <v>418908.75</v>
      </c>
      <c r="U756" s="1">
        <f t="shared" si="94"/>
        <v>5747171</v>
      </c>
      <c r="V756" s="1">
        <f t="shared" si="95"/>
        <v>5747171</v>
      </c>
    </row>
    <row r="757" spans="1:22" x14ac:dyDescent="0.35">
      <c r="A757" s="1">
        <v>90100041</v>
      </c>
      <c r="B757" s="3" t="s">
        <v>13</v>
      </c>
      <c r="C757" s="29">
        <f t="shared" si="91"/>
        <v>1</v>
      </c>
      <c r="D757" s="29" t="str">
        <f t="shared" si="88"/>
        <v>1</v>
      </c>
      <c r="E757" s="42" t="str">
        <f t="shared" si="89"/>
        <v>1</v>
      </c>
      <c r="F757" s="1">
        <v>1</v>
      </c>
      <c r="G757" s="28" t="str">
        <f t="shared" si="90"/>
        <v>11</v>
      </c>
      <c r="H757" s="1">
        <v>4</v>
      </c>
      <c r="I757" s="1">
        <v>157</v>
      </c>
      <c r="L757" s="1">
        <v>758</v>
      </c>
      <c r="M757" s="1">
        <v>200</v>
      </c>
      <c r="N757" s="2">
        <f>INT(VLOOKUP(--D757,'属性表（单）'!$H$7:$I$11,2,0)*VLOOKUP(F757,'属性表（单）'!$B$4:$D$53,3,0))</f>
        <v>1600</v>
      </c>
      <c r="O757" s="34">
        <f t="shared" si="92"/>
        <v>160</v>
      </c>
      <c r="P757" s="1">
        <f>IF(H757=26,VLOOKUP(G757,'属性表（单核）'!$H$2:$I$251,2,0),IF(H757=59,VLOOKUP(G757,'属性表（单核）'!$C$2:$D$251,2,0),INT(N757/VLOOKUP(H757,'属性表（单）'!$N$4:$O$24,2,0))))</f>
        <v>160</v>
      </c>
      <c r="S757" s="1">
        <f t="shared" si="93"/>
        <v>750</v>
      </c>
      <c r="T757" s="28">
        <f>VLOOKUP(--F757,经验表!$A$4:$B$53,2,0)*VLOOKUP(--E757,经验表!$W$8:$X$17,2,0)</f>
        <v>750</v>
      </c>
      <c r="U757" s="1">
        <f t="shared" si="94"/>
        <v>240</v>
      </c>
      <c r="V757" s="1">
        <f t="shared" si="95"/>
        <v>6166079</v>
      </c>
    </row>
    <row r="758" spans="1:22" x14ac:dyDescent="0.35">
      <c r="A758" s="1">
        <v>90200041</v>
      </c>
      <c r="B758" s="3" t="s">
        <v>13</v>
      </c>
      <c r="C758" s="29">
        <f t="shared" si="91"/>
        <v>1</v>
      </c>
      <c r="D758" s="29" t="str">
        <f t="shared" si="88"/>
        <v>1</v>
      </c>
      <c r="E758" s="42" t="str">
        <f t="shared" si="89"/>
        <v>1</v>
      </c>
      <c r="F758" s="1">
        <v>2</v>
      </c>
      <c r="G758" s="28" t="str">
        <f t="shared" si="90"/>
        <v>12</v>
      </c>
      <c r="H758" s="1">
        <v>4</v>
      </c>
      <c r="I758" s="1">
        <v>168</v>
      </c>
      <c r="L758" s="1">
        <v>1013</v>
      </c>
      <c r="M758" s="1">
        <v>958</v>
      </c>
      <c r="N758" s="2">
        <f>INT(VLOOKUP(--D758,'属性表（单）'!$H$7:$I$11,2,0)*VLOOKUP(F758,'属性表（单）'!$B$4:$D$53,3,0))</f>
        <v>1700</v>
      </c>
      <c r="O758" s="34">
        <f t="shared" si="92"/>
        <v>170</v>
      </c>
      <c r="P758" s="1">
        <f>IF(H758=26,VLOOKUP(G758,'属性表（单核）'!$H$2:$I$251,2,0),IF(H758=59,VLOOKUP(G758,'属性表（单核）'!$C$2:$D$251,2,0),INT(N758/VLOOKUP(H758,'属性表（单）'!$N$4:$O$24,2,0))))</f>
        <v>170</v>
      </c>
      <c r="S758" s="1">
        <f t="shared" si="93"/>
        <v>1050</v>
      </c>
      <c r="T758" s="28">
        <f>VLOOKUP(--F758,经验表!$A$4:$B$53,2,0)*VLOOKUP(--E758,经验表!$W$8:$X$17,2,0)</f>
        <v>1050</v>
      </c>
      <c r="U758" s="1">
        <f t="shared" si="94"/>
        <v>990</v>
      </c>
      <c r="V758" s="1">
        <f t="shared" si="95"/>
        <v>990</v>
      </c>
    </row>
    <row r="759" spans="1:22" x14ac:dyDescent="0.35">
      <c r="A759" s="1">
        <v>90300041</v>
      </c>
      <c r="B759" s="3" t="s">
        <v>13</v>
      </c>
      <c r="C759" s="29">
        <f t="shared" si="91"/>
        <v>1</v>
      </c>
      <c r="D759" s="29" t="str">
        <f t="shared" si="88"/>
        <v>1</v>
      </c>
      <c r="E759" s="42" t="str">
        <f t="shared" si="89"/>
        <v>1</v>
      </c>
      <c r="F759" s="1">
        <v>3</v>
      </c>
      <c r="G759" s="28" t="str">
        <f t="shared" si="90"/>
        <v>13</v>
      </c>
      <c r="H759" s="1">
        <v>4</v>
      </c>
      <c r="I759" s="1">
        <v>179</v>
      </c>
      <c r="L759" s="1">
        <v>1302</v>
      </c>
      <c r="M759" s="1">
        <v>1971</v>
      </c>
      <c r="N759" s="2">
        <f>INT(VLOOKUP(--D759,'属性表（单）'!$H$7:$I$11,2,0)*VLOOKUP(F759,'属性表（单）'!$B$4:$D$53,3,0))</f>
        <v>1800</v>
      </c>
      <c r="O759" s="34">
        <f t="shared" si="92"/>
        <v>180</v>
      </c>
      <c r="P759" s="1">
        <f>IF(H759=26,VLOOKUP(G759,'属性表（单核）'!$H$2:$I$251,2,0),IF(H759=59,VLOOKUP(G759,'属性表（单核）'!$C$2:$D$251,2,0),INT(N759/VLOOKUP(H759,'属性表（单）'!$N$4:$O$24,2,0))))</f>
        <v>180</v>
      </c>
      <c r="S759" s="1">
        <f t="shared" si="93"/>
        <v>1350</v>
      </c>
      <c r="T759" s="28">
        <f>VLOOKUP(--F759,经验表!$A$4:$B$53,2,0)*VLOOKUP(--E759,经验表!$W$8:$X$17,2,0)</f>
        <v>1350</v>
      </c>
      <c r="U759" s="1">
        <f t="shared" si="94"/>
        <v>2040</v>
      </c>
      <c r="V759" s="1">
        <f t="shared" si="95"/>
        <v>2040</v>
      </c>
    </row>
    <row r="760" spans="1:22" x14ac:dyDescent="0.35">
      <c r="A760" s="1">
        <v>90400041</v>
      </c>
      <c r="B760" s="3" t="s">
        <v>13</v>
      </c>
      <c r="C760" s="29">
        <f t="shared" si="91"/>
        <v>1</v>
      </c>
      <c r="D760" s="29" t="str">
        <f t="shared" si="88"/>
        <v>1</v>
      </c>
      <c r="E760" s="42" t="str">
        <f t="shared" si="89"/>
        <v>1</v>
      </c>
      <c r="F760" s="1">
        <v>4</v>
      </c>
      <c r="G760" s="28" t="str">
        <f t="shared" si="90"/>
        <v>14</v>
      </c>
      <c r="H760" s="1">
        <v>4</v>
      </c>
      <c r="I760" s="1">
        <v>191</v>
      </c>
      <c r="L760" s="1">
        <v>1629</v>
      </c>
      <c r="M760" s="1">
        <v>3273</v>
      </c>
      <c r="N760" s="2">
        <f>INT(VLOOKUP(--D760,'属性表（单）'!$H$7:$I$11,2,0)*VLOOKUP(F760,'属性表（单）'!$B$4:$D$53,3,0))</f>
        <v>1900</v>
      </c>
      <c r="O760" s="34">
        <f t="shared" si="92"/>
        <v>190</v>
      </c>
      <c r="P760" s="1">
        <f>IF(H760=26,VLOOKUP(G760,'属性表（单核）'!$H$2:$I$251,2,0),IF(H760=59,VLOOKUP(G760,'属性表（单核）'!$C$2:$D$251,2,0),INT(N760/VLOOKUP(H760,'属性表（单）'!$N$4:$O$24,2,0))))</f>
        <v>190</v>
      </c>
      <c r="S760" s="1">
        <f t="shared" si="93"/>
        <v>1650</v>
      </c>
      <c r="T760" s="28">
        <f>VLOOKUP(--F760,经验表!$A$4:$B$53,2,0)*VLOOKUP(--E760,经验表!$W$8:$X$17,2,0)</f>
        <v>1650</v>
      </c>
      <c r="U760" s="1">
        <f t="shared" si="94"/>
        <v>3390</v>
      </c>
      <c r="V760" s="1">
        <f t="shared" si="95"/>
        <v>3390</v>
      </c>
    </row>
    <row r="761" spans="1:22" x14ac:dyDescent="0.35">
      <c r="A761" s="1">
        <v>90500041</v>
      </c>
      <c r="B761" s="3" t="s">
        <v>13</v>
      </c>
      <c r="C761" s="29">
        <f t="shared" si="91"/>
        <v>1</v>
      </c>
      <c r="D761" s="29" t="str">
        <f t="shared" si="88"/>
        <v>1</v>
      </c>
      <c r="E761" s="42" t="str">
        <f t="shared" si="89"/>
        <v>1</v>
      </c>
      <c r="F761" s="1">
        <v>5</v>
      </c>
      <c r="G761" s="28" t="str">
        <f t="shared" si="90"/>
        <v>15</v>
      </c>
      <c r="H761" s="1">
        <v>4</v>
      </c>
      <c r="I761" s="1">
        <v>203</v>
      </c>
      <c r="L761" s="1">
        <v>1997</v>
      </c>
      <c r="M761" s="1">
        <v>4902</v>
      </c>
      <c r="N761" s="2">
        <f>INT(VLOOKUP(--D761,'属性表（单）'!$H$7:$I$11,2,0)*VLOOKUP(F761,'属性表（单）'!$B$4:$D$53,3,0))</f>
        <v>2000</v>
      </c>
      <c r="O761" s="34">
        <f t="shared" si="92"/>
        <v>200</v>
      </c>
      <c r="P761" s="1">
        <f>IF(H761=26,VLOOKUP(G761,'属性表（单核）'!$H$2:$I$251,2,0),IF(H761=59,VLOOKUP(G761,'属性表（单核）'!$C$2:$D$251,2,0),INT(N761/VLOOKUP(H761,'属性表（单）'!$N$4:$O$24,2,0))))</f>
        <v>200</v>
      </c>
      <c r="S761" s="1">
        <f t="shared" si="93"/>
        <v>1950</v>
      </c>
      <c r="T761" s="28">
        <f>VLOOKUP(--F761,经验表!$A$4:$B$53,2,0)*VLOOKUP(--E761,经验表!$W$8:$X$17,2,0)</f>
        <v>1950</v>
      </c>
      <c r="U761" s="1">
        <f t="shared" si="94"/>
        <v>5040</v>
      </c>
      <c r="V761" s="1">
        <f t="shared" si="95"/>
        <v>5040</v>
      </c>
    </row>
    <row r="762" spans="1:22" x14ac:dyDescent="0.35">
      <c r="A762" s="1">
        <v>90600041</v>
      </c>
      <c r="B762" s="3" t="s">
        <v>13</v>
      </c>
      <c r="C762" s="29">
        <f t="shared" si="91"/>
        <v>1</v>
      </c>
      <c r="D762" s="29" t="str">
        <f t="shared" si="88"/>
        <v>1</v>
      </c>
      <c r="E762" s="42" t="str">
        <f t="shared" si="89"/>
        <v>1</v>
      </c>
      <c r="F762" s="1">
        <v>6</v>
      </c>
      <c r="G762" s="28" t="str">
        <f t="shared" si="90"/>
        <v>16</v>
      </c>
      <c r="H762" s="1">
        <v>4</v>
      </c>
      <c r="I762" s="1">
        <v>215</v>
      </c>
      <c r="L762" s="1">
        <v>2413</v>
      </c>
      <c r="M762" s="1">
        <v>6899</v>
      </c>
      <c r="N762" s="2">
        <f>INT(VLOOKUP(--D762,'属性表（单）'!$H$7:$I$11,2,0)*VLOOKUP(F762,'属性表（单）'!$B$4:$D$53,3,0))</f>
        <v>2100</v>
      </c>
      <c r="O762" s="34">
        <f t="shared" si="92"/>
        <v>210</v>
      </c>
      <c r="P762" s="1">
        <f>IF(H762=26,VLOOKUP(G762,'属性表（单核）'!$H$2:$I$251,2,0),IF(H762=59,VLOOKUP(G762,'属性表（单核）'!$C$2:$D$251,2,0),INT(N762/VLOOKUP(H762,'属性表（单）'!$N$4:$O$24,2,0))))</f>
        <v>210</v>
      </c>
      <c r="S762" s="1">
        <f t="shared" si="93"/>
        <v>2450</v>
      </c>
      <c r="T762" s="28">
        <f>VLOOKUP(--F762,经验表!$A$4:$B$53,2,0)*VLOOKUP(--E762,经验表!$W$8:$X$17,2,0)</f>
        <v>2450</v>
      </c>
      <c r="U762" s="1">
        <f t="shared" si="94"/>
        <v>6990</v>
      </c>
      <c r="V762" s="1">
        <f t="shared" si="95"/>
        <v>6990</v>
      </c>
    </row>
    <row r="763" spans="1:22" x14ac:dyDescent="0.35">
      <c r="A763" s="1">
        <v>90700041</v>
      </c>
      <c r="B763" s="3" t="s">
        <v>13</v>
      </c>
      <c r="C763" s="29">
        <f t="shared" si="91"/>
        <v>1</v>
      </c>
      <c r="D763" s="29" t="str">
        <f t="shared" si="88"/>
        <v>1</v>
      </c>
      <c r="E763" s="42" t="str">
        <f t="shared" si="89"/>
        <v>1</v>
      </c>
      <c r="F763" s="1">
        <v>7</v>
      </c>
      <c r="G763" s="28" t="str">
        <f t="shared" si="90"/>
        <v>17</v>
      </c>
      <c r="H763" s="1">
        <v>4</v>
      </c>
      <c r="I763" s="1">
        <v>228</v>
      </c>
      <c r="L763" s="1">
        <v>2881</v>
      </c>
      <c r="M763" s="1">
        <v>9312</v>
      </c>
      <c r="N763" s="2">
        <f>INT(VLOOKUP(--D763,'属性表（单）'!$H$7:$I$11,2,0)*VLOOKUP(F763,'属性表（单）'!$B$4:$D$53,3,0))</f>
        <v>2250</v>
      </c>
      <c r="O763" s="34">
        <f t="shared" si="92"/>
        <v>225</v>
      </c>
      <c r="P763" s="1">
        <f>IF(H763=26,VLOOKUP(G763,'属性表（单核）'!$H$2:$I$251,2,0),IF(H763=59,VLOOKUP(G763,'属性表（单核）'!$C$2:$D$251,2,0),INT(N763/VLOOKUP(H763,'属性表（单）'!$N$4:$O$24,2,0))))</f>
        <v>225</v>
      </c>
      <c r="S763" s="1">
        <f t="shared" si="93"/>
        <v>2950</v>
      </c>
      <c r="T763" s="28">
        <f>VLOOKUP(--F763,经验表!$A$4:$B$53,2,0)*VLOOKUP(--E763,经验表!$W$8:$X$17,2,0)</f>
        <v>2950</v>
      </c>
      <c r="U763" s="1">
        <f t="shared" si="94"/>
        <v>9440</v>
      </c>
      <c r="V763" s="1">
        <f t="shared" si="95"/>
        <v>9440</v>
      </c>
    </row>
    <row r="764" spans="1:22" x14ac:dyDescent="0.35">
      <c r="A764" s="1">
        <v>90800041</v>
      </c>
      <c r="B764" s="3" t="s">
        <v>13</v>
      </c>
      <c r="C764" s="29">
        <f t="shared" si="91"/>
        <v>1</v>
      </c>
      <c r="D764" s="29" t="str">
        <f t="shared" si="88"/>
        <v>1</v>
      </c>
      <c r="E764" s="42" t="str">
        <f t="shared" si="89"/>
        <v>1</v>
      </c>
      <c r="F764" s="1">
        <v>8</v>
      </c>
      <c r="G764" s="28" t="str">
        <f t="shared" si="90"/>
        <v>18</v>
      </c>
      <c r="H764" s="1">
        <v>4</v>
      </c>
      <c r="I764" s="1">
        <v>241</v>
      </c>
      <c r="L764" s="1">
        <v>3408</v>
      </c>
      <c r="M764" s="1">
        <v>12193</v>
      </c>
      <c r="N764" s="2">
        <f>INT(VLOOKUP(--D764,'属性表（单）'!$H$7:$I$11,2,0)*VLOOKUP(F764,'属性表（单）'!$B$4:$D$53,3,0))</f>
        <v>2400</v>
      </c>
      <c r="O764" s="34">
        <f t="shared" si="92"/>
        <v>240</v>
      </c>
      <c r="P764" s="1">
        <f>IF(H764=26,VLOOKUP(G764,'属性表（单核）'!$H$2:$I$251,2,0),IF(H764=59,VLOOKUP(G764,'属性表（单核）'!$C$2:$D$251,2,0),INT(N764/VLOOKUP(H764,'属性表（单）'!$N$4:$O$24,2,0))))</f>
        <v>240</v>
      </c>
      <c r="S764" s="1">
        <f t="shared" si="93"/>
        <v>3450</v>
      </c>
      <c r="T764" s="28">
        <f>VLOOKUP(--F764,经验表!$A$4:$B$53,2,0)*VLOOKUP(--E764,经验表!$W$8:$X$17,2,0)</f>
        <v>3450</v>
      </c>
      <c r="U764" s="1">
        <f t="shared" si="94"/>
        <v>12390</v>
      </c>
      <c r="V764" s="1">
        <f t="shared" si="95"/>
        <v>12390</v>
      </c>
    </row>
    <row r="765" spans="1:22" x14ac:dyDescent="0.35">
      <c r="A765" s="1">
        <v>90900041</v>
      </c>
      <c r="B765" s="3" t="s">
        <v>13</v>
      </c>
      <c r="C765" s="29">
        <f t="shared" si="91"/>
        <v>1</v>
      </c>
      <c r="D765" s="29" t="str">
        <f t="shared" si="88"/>
        <v>1</v>
      </c>
      <c r="E765" s="42" t="str">
        <f t="shared" si="89"/>
        <v>1</v>
      </c>
      <c r="F765" s="1">
        <v>9</v>
      </c>
      <c r="G765" s="28" t="str">
        <f t="shared" si="90"/>
        <v>19</v>
      </c>
      <c r="H765" s="1">
        <v>4</v>
      </c>
      <c r="I765" s="1">
        <v>255</v>
      </c>
      <c r="L765" s="1">
        <v>4000</v>
      </c>
      <c r="M765" s="1">
        <v>15601</v>
      </c>
      <c r="N765" s="2">
        <f>INT(VLOOKUP(--D765,'属性表（单）'!$H$7:$I$11,2,0)*VLOOKUP(F765,'属性表（单）'!$B$4:$D$53,3,0))</f>
        <v>2550</v>
      </c>
      <c r="O765" s="34">
        <f t="shared" si="92"/>
        <v>255</v>
      </c>
      <c r="P765" s="1">
        <f>IF(H765=26,VLOOKUP(G765,'属性表（单核）'!$H$2:$I$251,2,0),IF(H765=59,VLOOKUP(G765,'属性表（单核）'!$C$2:$D$251,2,0),INT(N765/VLOOKUP(H765,'属性表（单）'!$N$4:$O$24,2,0))))</f>
        <v>255</v>
      </c>
      <c r="S765" s="1">
        <f t="shared" si="93"/>
        <v>3950</v>
      </c>
      <c r="T765" s="28">
        <f>VLOOKUP(--F765,经验表!$A$4:$B$53,2,0)*VLOOKUP(--E765,经验表!$W$8:$X$17,2,0)</f>
        <v>3950</v>
      </c>
      <c r="U765" s="1">
        <f t="shared" si="94"/>
        <v>15840</v>
      </c>
      <c r="V765" s="1">
        <f t="shared" si="95"/>
        <v>15840</v>
      </c>
    </row>
    <row r="766" spans="1:22" x14ac:dyDescent="0.35">
      <c r="A766" s="1">
        <v>91000041</v>
      </c>
      <c r="B766" s="3" t="s">
        <v>13</v>
      </c>
      <c r="C766" s="29">
        <f t="shared" si="91"/>
        <v>1</v>
      </c>
      <c r="D766" s="29" t="str">
        <f t="shared" si="88"/>
        <v>1</v>
      </c>
      <c r="E766" s="42" t="str">
        <f t="shared" si="89"/>
        <v>1</v>
      </c>
      <c r="F766" s="1">
        <v>10</v>
      </c>
      <c r="G766" s="28" t="str">
        <f t="shared" si="90"/>
        <v>110</v>
      </c>
      <c r="H766" s="1">
        <v>4</v>
      </c>
      <c r="I766" s="1">
        <v>269</v>
      </c>
      <c r="L766" s="1">
        <v>4664</v>
      </c>
      <c r="M766" s="1">
        <v>19601</v>
      </c>
      <c r="N766" s="2">
        <f>INT(VLOOKUP(--D766,'属性表（单）'!$H$7:$I$11,2,0)*VLOOKUP(F766,'属性表（单）'!$B$4:$D$53,3,0))</f>
        <v>2700</v>
      </c>
      <c r="O766" s="34">
        <f t="shared" si="92"/>
        <v>270</v>
      </c>
      <c r="P766" s="1">
        <f>IF(H766=26,VLOOKUP(G766,'属性表（单核）'!$H$2:$I$251,2,0),IF(H766=59,VLOOKUP(G766,'属性表（单核）'!$C$2:$D$251,2,0),INT(N766/VLOOKUP(H766,'属性表（单）'!$N$4:$O$24,2,0))))</f>
        <v>270</v>
      </c>
      <c r="S766" s="1">
        <f t="shared" si="93"/>
        <v>4750</v>
      </c>
      <c r="T766" s="28">
        <f>VLOOKUP(--F766,经验表!$A$4:$B$53,2,0)*VLOOKUP(--E766,经验表!$W$8:$X$17,2,0)</f>
        <v>4750</v>
      </c>
      <c r="U766" s="1">
        <f t="shared" si="94"/>
        <v>19790</v>
      </c>
      <c r="V766" s="1">
        <f t="shared" si="95"/>
        <v>19790</v>
      </c>
    </row>
    <row r="767" spans="1:22" x14ac:dyDescent="0.35">
      <c r="A767" s="1">
        <v>91100041</v>
      </c>
      <c r="B767" s="3" t="s">
        <v>13</v>
      </c>
      <c r="C767" s="29">
        <f t="shared" si="91"/>
        <v>1</v>
      </c>
      <c r="D767" s="29" t="str">
        <f t="shared" si="88"/>
        <v>1</v>
      </c>
      <c r="E767" s="42" t="str">
        <f t="shared" si="89"/>
        <v>1</v>
      </c>
      <c r="F767" s="1">
        <v>11</v>
      </c>
      <c r="G767" s="28" t="str">
        <f t="shared" si="90"/>
        <v>111</v>
      </c>
      <c r="H767" s="1">
        <v>4</v>
      </c>
      <c r="I767" s="1">
        <v>283</v>
      </c>
      <c r="L767" s="1">
        <v>5410</v>
      </c>
      <c r="M767" s="1">
        <v>24265</v>
      </c>
      <c r="N767" s="2">
        <f>INT(VLOOKUP(--D767,'属性表（单）'!$H$7:$I$11,2,0)*VLOOKUP(F767,'属性表（单）'!$B$4:$D$53,3,0))</f>
        <v>2850</v>
      </c>
      <c r="O767" s="34">
        <f t="shared" si="92"/>
        <v>285</v>
      </c>
      <c r="P767" s="1">
        <f>IF(H767=26,VLOOKUP(G767,'属性表（单核）'!$H$2:$I$251,2,0),IF(H767=59,VLOOKUP(G767,'属性表（单核）'!$C$2:$D$251,2,0),INT(N767/VLOOKUP(H767,'属性表（单）'!$N$4:$O$24,2,0))))</f>
        <v>285</v>
      </c>
      <c r="S767" s="1">
        <f t="shared" si="93"/>
        <v>5550</v>
      </c>
      <c r="T767" s="28">
        <f>VLOOKUP(--F767,经验表!$A$4:$B$53,2,0)*VLOOKUP(--E767,经验表!$W$8:$X$17,2,0)</f>
        <v>5550</v>
      </c>
      <c r="U767" s="1">
        <f t="shared" si="94"/>
        <v>24540</v>
      </c>
      <c r="V767" s="1">
        <f t="shared" si="95"/>
        <v>24540</v>
      </c>
    </row>
    <row r="768" spans="1:22" x14ac:dyDescent="0.35">
      <c r="A768" s="1">
        <v>91200041</v>
      </c>
      <c r="B768" s="3" t="s">
        <v>13</v>
      </c>
      <c r="C768" s="29">
        <f t="shared" si="91"/>
        <v>1</v>
      </c>
      <c r="D768" s="29" t="str">
        <f t="shared" si="88"/>
        <v>1</v>
      </c>
      <c r="E768" s="42" t="str">
        <f t="shared" si="89"/>
        <v>1</v>
      </c>
      <c r="F768" s="1">
        <v>12</v>
      </c>
      <c r="G768" s="28" t="str">
        <f t="shared" si="90"/>
        <v>112</v>
      </c>
      <c r="H768" s="1">
        <v>4</v>
      </c>
      <c r="I768" s="1">
        <v>298</v>
      </c>
      <c r="L768" s="1">
        <v>6246</v>
      </c>
      <c r="M768" s="1">
        <v>29675</v>
      </c>
      <c r="N768" s="2">
        <f>INT(VLOOKUP(--D768,'属性表（单）'!$H$7:$I$11,2,0)*VLOOKUP(F768,'属性表（单）'!$B$4:$D$53,3,0))</f>
        <v>3050</v>
      </c>
      <c r="O768" s="34">
        <f t="shared" si="92"/>
        <v>305</v>
      </c>
      <c r="P768" s="1">
        <f>IF(H768=26,VLOOKUP(G768,'属性表（单核）'!$H$2:$I$251,2,0),IF(H768=59,VLOOKUP(G768,'属性表（单核）'!$C$2:$D$251,2,0),INT(N768/VLOOKUP(H768,'属性表（单）'!$N$4:$O$24,2,0))))</f>
        <v>305</v>
      </c>
      <c r="S768" s="1">
        <f t="shared" si="93"/>
        <v>6350</v>
      </c>
      <c r="T768" s="28">
        <f>VLOOKUP(--F768,经验表!$A$4:$B$53,2,0)*VLOOKUP(--E768,经验表!$W$8:$X$17,2,0)</f>
        <v>6350</v>
      </c>
      <c r="U768" s="1">
        <f t="shared" si="94"/>
        <v>30090</v>
      </c>
      <c r="V768" s="1">
        <f t="shared" si="95"/>
        <v>30090</v>
      </c>
    </row>
    <row r="769" spans="1:22" x14ac:dyDescent="0.35">
      <c r="A769" s="1">
        <v>91300041</v>
      </c>
      <c r="B769" s="3" t="s">
        <v>13</v>
      </c>
      <c r="C769" s="29">
        <f t="shared" si="91"/>
        <v>1</v>
      </c>
      <c r="D769" s="29" t="str">
        <f t="shared" si="88"/>
        <v>1</v>
      </c>
      <c r="E769" s="42" t="str">
        <f t="shared" si="89"/>
        <v>1</v>
      </c>
      <c r="F769" s="1">
        <v>13</v>
      </c>
      <c r="G769" s="28" t="str">
        <f t="shared" si="90"/>
        <v>113</v>
      </c>
      <c r="H769" s="1">
        <v>4</v>
      </c>
      <c r="I769" s="1">
        <v>313</v>
      </c>
      <c r="L769" s="1">
        <v>7184</v>
      </c>
      <c r="M769" s="1">
        <v>35921</v>
      </c>
      <c r="N769" s="2">
        <f>INT(VLOOKUP(--D769,'属性表（单）'!$H$7:$I$11,2,0)*VLOOKUP(F769,'属性表（单）'!$B$4:$D$53,3,0))</f>
        <v>3250</v>
      </c>
      <c r="O769" s="34">
        <f t="shared" si="92"/>
        <v>325</v>
      </c>
      <c r="P769" s="1">
        <f>IF(H769=26,VLOOKUP(G769,'属性表（单核）'!$H$2:$I$251,2,0),IF(H769=59,VLOOKUP(G769,'属性表（单核）'!$C$2:$D$251,2,0),INT(N769/VLOOKUP(H769,'属性表（单）'!$N$4:$O$24,2,0))))</f>
        <v>325</v>
      </c>
      <c r="S769" s="1">
        <f t="shared" si="93"/>
        <v>7150</v>
      </c>
      <c r="T769" s="28">
        <f>VLOOKUP(--F769,经验表!$A$4:$B$53,2,0)*VLOOKUP(--E769,经验表!$W$8:$X$17,2,0)</f>
        <v>7150</v>
      </c>
      <c r="U769" s="1">
        <f t="shared" si="94"/>
        <v>36440</v>
      </c>
      <c r="V769" s="1">
        <f t="shared" si="95"/>
        <v>36440</v>
      </c>
    </row>
    <row r="770" spans="1:22" x14ac:dyDescent="0.35">
      <c r="A770" s="1">
        <v>91400041</v>
      </c>
      <c r="B770" s="3" t="s">
        <v>13</v>
      </c>
      <c r="C770" s="29">
        <f t="shared" si="91"/>
        <v>1</v>
      </c>
      <c r="D770" s="29" t="str">
        <f t="shared" si="88"/>
        <v>1</v>
      </c>
      <c r="E770" s="42" t="str">
        <f t="shared" si="89"/>
        <v>1</v>
      </c>
      <c r="F770" s="1">
        <v>14</v>
      </c>
      <c r="G770" s="28" t="str">
        <f t="shared" si="90"/>
        <v>114</v>
      </c>
      <c r="H770" s="1">
        <v>4</v>
      </c>
      <c r="I770" s="1">
        <v>329</v>
      </c>
      <c r="L770" s="1">
        <v>8233</v>
      </c>
      <c r="M770" s="1">
        <v>43105</v>
      </c>
      <c r="N770" s="2">
        <f>INT(VLOOKUP(--D770,'属性表（单）'!$H$7:$I$11,2,0)*VLOOKUP(F770,'属性表（单）'!$B$4:$D$53,3,0))</f>
        <v>3450</v>
      </c>
      <c r="O770" s="34">
        <f t="shared" si="92"/>
        <v>345</v>
      </c>
      <c r="P770" s="1">
        <f>IF(H770=26,VLOOKUP(G770,'属性表（单核）'!$H$2:$I$251,2,0),IF(H770=59,VLOOKUP(G770,'属性表（单核）'!$C$2:$D$251,2,0),INT(N770/VLOOKUP(H770,'属性表（单）'!$N$4:$O$24,2,0))))</f>
        <v>345</v>
      </c>
      <c r="S770" s="1">
        <f t="shared" si="93"/>
        <v>8350</v>
      </c>
      <c r="T770" s="28">
        <f>VLOOKUP(--F770,经验表!$A$4:$B$53,2,0)*VLOOKUP(--E770,经验表!$W$8:$X$17,2,0)</f>
        <v>8350</v>
      </c>
      <c r="U770" s="1">
        <f t="shared" si="94"/>
        <v>43590</v>
      </c>
      <c r="V770" s="1">
        <f t="shared" si="95"/>
        <v>43590</v>
      </c>
    </row>
    <row r="771" spans="1:22" x14ac:dyDescent="0.35">
      <c r="A771" s="1">
        <v>91500041</v>
      </c>
      <c r="B771" s="3" t="s">
        <v>13</v>
      </c>
      <c r="C771" s="29">
        <f t="shared" si="91"/>
        <v>1</v>
      </c>
      <c r="D771" s="29" t="str">
        <f t="shared" ref="D771:D834" si="96">RIGHT(A771,1)</f>
        <v>1</v>
      </c>
      <c r="E771" s="42" t="str">
        <f t="shared" ref="E771:E834" si="97">IF(C771=1,RIGHT(A771,1),C771&amp;RIGHT(A771,1))</f>
        <v>1</v>
      </c>
      <c r="F771" s="1">
        <v>15</v>
      </c>
      <c r="G771" s="28" t="str">
        <f t="shared" ref="G771:G834" si="98">D771&amp;F771</f>
        <v>115</v>
      </c>
      <c r="H771" s="1">
        <v>4</v>
      </c>
      <c r="I771" s="1">
        <v>345</v>
      </c>
      <c r="L771" s="1">
        <v>9408</v>
      </c>
      <c r="M771" s="1">
        <v>51338</v>
      </c>
      <c r="N771" s="2">
        <f>INT(VLOOKUP(--D771,'属性表（单）'!$H$7:$I$11,2,0)*VLOOKUP(F771,'属性表（单）'!$B$4:$D$53,3,0))</f>
        <v>3650</v>
      </c>
      <c r="O771" s="34">
        <f t="shared" si="92"/>
        <v>365</v>
      </c>
      <c r="P771" s="1">
        <f>IF(H771=26,VLOOKUP(G771,'属性表（单核）'!$H$2:$I$251,2,0),IF(H771=59,VLOOKUP(G771,'属性表（单核）'!$C$2:$D$251,2,0),INT(N771/VLOOKUP(H771,'属性表（单）'!$N$4:$O$24,2,0))))</f>
        <v>365</v>
      </c>
      <c r="S771" s="1">
        <f t="shared" si="93"/>
        <v>9550</v>
      </c>
      <c r="T771" s="28">
        <f>VLOOKUP(--F771,经验表!$A$4:$B$53,2,0)*VLOOKUP(--E771,经验表!$W$8:$X$17,2,0)</f>
        <v>9550</v>
      </c>
      <c r="U771" s="1">
        <f t="shared" si="94"/>
        <v>51940</v>
      </c>
      <c r="V771" s="1">
        <f t="shared" si="95"/>
        <v>51940</v>
      </c>
    </row>
    <row r="772" spans="1:22" x14ac:dyDescent="0.35">
      <c r="A772" s="1">
        <v>91600041</v>
      </c>
      <c r="B772" s="3" t="s">
        <v>13</v>
      </c>
      <c r="C772" s="29">
        <f t="shared" ref="C772:C835" si="99">C771</f>
        <v>1</v>
      </c>
      <c r="D772" s="29" t="str">
        <f t="shared" si="96"/>
        <v>1</v>
      </c>
      <c r="E772" s="42" t="str">
        <f t="shared" si="97"/>
        <v>1</v>
      </c>
      <c r="F772" s="1">
        <v>16</v>
      </c>
      <c r="G772" s="28" t="str">
        <f t="shared" si="98"/>
        <v>116</v>
      </c>
      <c r="H772" s="1">
        <v>4</v>
      </c>
      <c r="I772" s="1">
        <v>361</v>
      </c>
      <c r="L772" s="1">
        <v>10722</v>
      </c>
      <c r="M772" s="1">
        <v>60746</v>
      </c>
      <c r="N772" s="2">
        <f>INT(VLOOKUP(--D772,'属性表（单）'!$H$7:$I$11,2,0)*VLOOKUP(F772,'属性表（单）'!$B$4:$D$53,3,0))</f>
        <v>3850</v>
      </c>
      <c r="O772" s="34">
        <f t="shared" si="92"/>
        <v>385</v>
      </c>
      <c r="P772" s="1">
        <f>IF(H772=26,VLOOKUP(G772,'属性表（单核）'!$H$2:$I$251,2,0),IF(H772=59,VLOOKUP(G772,'属性表（单核）'!$C$2:$D$251,2,0),INT(N772/VLOOKUP(H772,'属性表（单）'!$N$4:$O$24,2,0))))</f>
        <v>385</v>
      </c>
      <c r="S772" s="1">
        <f t="shared" si="93"/>
        <v>10750</v>
      </c>
      <c r="T772" s="28">
        <f>VLOOKUP(--F772,经验表!$A$4:$B$53,2,0)*VLOOKUP(--E772,经验表!$W$8:$X$17,2,0)</f>
        <v>10750</v>
      </c>
      <c r="U772" s="1">
        <f t="shared" si="94"/>
        <v>61490</v>
      </c>
      <c r="V772" s="1">
        <f t="shared" si="95"/>
        <v>61490</v>
      </c>
    </row>
    <row r="773" spans="1:22" x14ac:dyDescent="0.35">
      <c r="A773" s="1">
        <v>91700041</v>
      </c>
      <c r="B773" s="3" t="s">
        <v>13</v>
      </c>
      <c r="C773" s="29">
        <f t="shared" si="99"/>
        <v>1</v>
      </c>
      <c r="D773" s="29" t="str">
        <f t="shared" si="96"/>
        <v>1</v>
      </c>
      <c r="E773" s="42" t="str">
        <f t="shared" si="97"/>
        <v>1</v>
      </c>
      <c r="F773" s="1">
        <v>17</v>
      </c>
      <c r="G773" s="28" t="str">
        <f t="shared" si="98"/>
        <v>117</v>
      </c>
      <c r="H773" s="1">
        <v>4</v>
      </c>
      <c r="I773" s="1">
        <v>378</v>
      </c>
      <c r="L773" s="1">
        <v>12192</v>
      </c>
      <c r="M773" s="1">
        <v>71468</v>
      </c>
      <c r="N773" s="2">
        <f>INT(VLOOKUP(--D773,'属性表（单）'!$H$7:$I$11,2,0)*VLOOKUP(F773,'属性表（单）'!$B$4:$D$53,3,0))</f>
        <v>4100</v>
      </c>
      <c r="O773" s="34">
        <f t="shared" si="92"/>
        <v>410</v>
      </c>
      <c r="P773" s="1">
        <f>IF(H773=26,VLOOKUP(G773,'属性表（单核）'!$H$2:$I$251,2,0),IF(H773=59,VLOOKUP(G773,'属性表（单核）'!$C$2:$D$251,2,0),INT(N773/VLOOKUP(H773,'属性表（单）'!$N$4:$O$24,2,0))))</f>
        <v>410</v>
      </c>
      <c r="S773" s="1">
        <f t="shared" si="93"/>
        <v>11950</v>
      </c>
      <c r="T773" s="28">
        <f>VLOOKUP(--F773,经验表!$A$4:$B$53,2,0)*VLOOKUP(--E773,经验表!$W$8:$X$17,2,0)</f>
        <v>11950</v>
      </c>
      <c r="U773" s="1">
        <f t="shared" si="94"/>
        <v>72240</v>
      </c>
      <c r="V773" s="1">
        <f t="shared" si="95"/>
        <v>72240</v>
      </c>
    </row>
    <row r="774" spans="1:22" x14ac:dyDescent="0.35">
      <c r="A774" s="1">
        <v>91800041</v>
      </c>
      <c r="B774" s="3" t="s">
        <v>13</v>
      </c>
      <c r="C774" s="29">
        <f t="shared" si="99"/>
        <v>1</v>
      </c>
      <c r="D774" s="29" t="str">
        <f t="shared" si="96"/>
        <v>1</v>
      </c>
      <c r="E774" s="42" t="str">
        <f t="shared" si="97"/>
        <v>1</v>
      </c>
      <c r="F774" s="1">
        <v>18</v>
      </c>
      <c r="G774" s="28" t="str">
        <f t="shared" si="98"/>
        <v>118</v>
      </c>
      <c r="H774" s="1">
        <v>4</v>
      </c>
      <c r="I774" s="1">
        <v>396</v>
      </c>
      <c r="L774" s="1">
        <v>13835</v>
      </c>
      <c r="M774" s="1">
        <v>83660</v>
      </c>
      <c r="N774" s="2">
        <f>INT(VLOOKUP(--D774,'属性表（单）'!$H$7:$I$11,2,0)*VLOOKUP(F774,'属性表（单）'!$B$4:$D$53,3,0))</f>
        <v>4350</v>
      </c>
      <c r="O774" s="34">
        <f t="shared" si="92"/>
        <v>435</v>
      </c>
      <c r="P774" s="1">
        <f>IF(H774=26,VLOOKUP(G774,'属性表（单核）'!$H$2:$I$251,2,0),IF(H774=59,VLOOKUP(G774,'属性表（单核）'!$C$2:$D$251,2,0),INT(N774/VLOOKUP(H774,'属性表（单）'!$N$4:$O$24,2,0))))</f>
        <v>435</v>
      </c>
      <c r="S774" s="1">
        <f t="shared" si="93"/>
        <v>13650</v>
      </c>
      <c r="T774" s="28">
        <f>VLOOKUP(--F774,经验表!$A$4:$B$53,2,0)*VLOOKUP(--E774,经验表!$W$8:$X$17,2,0)</f>
        <v>13650</v>
      </c>
      <c r="U774" s="1">
        <f t="shared" si="94"/>
        <v>84190</v>
      </c>
      <c r="V774" s="1">
        <f t="shared" si="95"/>
        <v>84190</v>
      </c>
    </row>
    <row r="775" spans="1:22" x14ac:dyDescent="0.35">
      <c r="A775" s="1">
        <v>91900041</v>
      </c>
      <c r="B775" s="3" t="s">
        <v>13</v>
      </c>
      <c r="C775" s="29">
        <f t="shared" si="99"/>
        <v>1</v>
      </c>
      <c r="D775" s="29" t="str">
        <f t="shared" si="96"/>
        <v>1</v>
      </c>
      <c r="E775" s="42" t="str">
        <f t="shared" si="97"/>
        <v>1</v>
      </c>
      <c r="F775" s="1">
        <v>19</v>
      </c>
      <c r="G775" s="28" t="str">
        <f t="shared" si="98"/>
        <v>119</v>
      </c>
      <c r="H775" s="1">
        <v>4</v>
      </c>
      <c r="I775" s="1">
        <v>414</v>
      </c>
      <c r="L775" s="1">
        <v>15671</v>
      </c>
      <c r="M775" s="1">
        <v>97495</v>
      </c>
      <c r="N775" s="2">
        <f>INT(VLOOKUP(--D775,'属性表（单）'!$H$7:$I$11,2,0)*VLOOKUP(F775,'属性表（单）'!$B$4:$D$53,3,0))</f>
        <v>4600</v>
      </c>
      <c r="O775" s="34">
        <f t="shared" ref="O775:O838" si="100">INT(IF(C775=1,P775,P775*$X$14))</f>
        <v>460</v>
      </c>
      <c r="P775" s="1">
        <f>IF(H775=26,VLOOKUP(G775,'属性表（单核）'!$H$2:$I$251,2,0),IF(H775=59,VLOOKUP(G775,'属性表（单核）'!$C$2:$D$251,2,0),INT(N775/VLOOKUP(H775,'属性表（单）'!$N$4:$O$24,2,0))))</f>
        <v>460</v>
      </c>
      <c r="S775" s="1">
        <f t="shared" si="93"/>
        <v>15350</v>
      </c>
      <c r="T775" s="28">
        <f>VLOOKUP(--F775,经验表!$A$4:$B$53,2,0)*VLOOKUP(--E775,经验表!$W$8:$X$17,2,0)</f>
        <v>15350</v>
      </c>
      <c r="U775" s="1">
        <f t="shared" si="94"/>
        <v>97840</v>
      </c>
      <c r="V775" s="1">
        <f t="shared" si="95"/>
        <v>97840</v>
      </c>
    </row>
    <row r="776" spans="1:22" x14ac:dyDescent="0.35">
      <c r="A776" s="1">
        <v>92000041</v>
      </c>
      <c r="B776" s="3" t="s">
        <v>13</v>
      </c>
      <c r="C776" s="29">
        <f t="shared" si="99"/>
        <v>1</v>
      </c>
      <c r="D776" s="29" t="str">
        <f t="shared" si="96"/>
        <v>1</v>
      </c>
      <c r="E776" s="42" t="str">
        <f t="shared" si="97"/>
        <v>1</v>
      </c>
      <c r="F776" s="1">
        <v>20</v>
      </c>
      <c r="G776" s="28" t="str">
        <f t="shared" si="98"/>
        <v>120</v>
      </c>
      <c r="H776" s="1">
        <v>4</v>
      </c>
      <c r="I776" s="1">
        <v>433</v>
      </c>
      <c r="L776" s="1">
        <v>17721</v>
      </c>
      <c r="M776" s="1">
        <v>113166</v>
      </c>
      <c r="N776" s="2">
        <f>INT(VLOOKUP(--D776,'属性表（单）'!$H$7:$I$11,2,0)*VLOOKUP(F776,'属性表（单）'!$B$4:$D$53,3,0))</f>
        <v>4850</v>
      </c>
      <c r="O776" s="34">
        <f t="shared" si="100"/>
        <v>485</v>
      </c>
      <c r="P776" s="1">
        <f>IF(H776=26,VLOOKUP(G776,'属性表（单核）'!$H$2:$I$251,2,0),IF(H776=59,VLOOKUP(G776,'属性表（单核）'!$C$2:$D$251,2,0),INT(N776/VLOOKUP(H776,'属性表（单）'!$N$4:$O$24,2,0))))</f>
        <v>485</v>
      </c>
      <c r="S776" s="1">
        <f t="shared" ref="S776:S839" si="101">INT(T776)</f>
        <v>17050</v>
      </c>
      <c r="T776" s="28">
        <f>VLOOKUP(--F776,经验表!$A$4:$B$53,2,0)*VLOOKUP(--E776,经验表!$W$8:$X$17,2,0)</f>
        <v>17050</v>
      </c>
      <c r="U776" s="1">
        <f t="shared" ref="U776:U839" si="102">INT(IF(C776=1,IF(F776=1,VLOOKUP(--D776,$X$8:$Y$12,2,0),V776),IF(F776=1,VLOOKUP(--D776,$X$17:$Y$21,2,0),V776)))</f>
        <v>113190</v>
      </c>
      <c r="V776" s="1">
        <f t="shared" si="95"/>
        <v>113190</v>
      </c>
    </row>
    <row r="777" spans="1:22" x14ac:dyDescent="0.35">
      <c r="A777" s="1">
        <v>92100041</v>
      </c>
      <c r="B777" s="3" t="s">
        <v>13</v>
      </c>
      <c r="C777" s="29">
        <f t="shared" si="99"/>
        <v>1</v>
      </c>
      <c r="D777" s="29" t="str">
        <f t="shared" si="96"/>
        <v>1</v>
      </c>
      <c r="E777" s="42" t="str">
        <f t="shared" si="97"/>
        <v>1</v>
      </c>
      <c r="F777" s="1">
        <v>21</v>
      </c>
      <c r="G777" s="28" t="str">
        <f t="shared" si="98"/>
        <v>121</v>
      </c>
      <c r="H777" s="1">
        <v>4</v>
      </c>
      <c r="I777" s="1">
        <v>452</v>
      </c>
      <c r="L777" s="1">
        <v>20011</v>
      </c>
      <c r="M777" s="1">
        <v>130887</v>
      </c>
      <c r="N777" s="2">
        <f>INT(VLOOKUP(--D777,'属性表（单）'!$H$7:$I$11,2,0)*VLOOKUP(F777,'属性表（单）'!$B$4:$D$53,3,0))</f>
        <v>5100</v>
      </c>
      <c r="O777" s="34">
        <f t="shared" si="100"/>
        <v>510</v>
      </c>
      <c r="P777" s="1">
        <f>IF(H777=26,VLOOKUP(G777,'属性表（单核）'!$H$2:$I$251,2,0),IF(H777=59,VLOOKUP(G777,'属性表（单核）'!$C$2:$D$251,2,0),INT(N777/VLOOKUP(H777,'属性表（单）'!$N$4:$O$24,2,0))))</f>
        <v>510</v>
      </c>
      <c r="S777" s="1">
        <f t="shared" si="101"/>
        <v>18750</v>
      </c>
      <c r="T777" s="28">
        <f>VLOOKUP(--F777,经验表!$A$4:$B$53,2,0)*VLOOKUP(--E777,经验表!$W$8:$X$17,2,0)</f>
        <v>18750</v>
      </c>
      <c r="U777" s="1">
        <f t="shared" si="102"/>
        <v>130240</v>
      </c>
      <c r="V777" s="1">
        <f t="shared" ref="V777:V840" si="103">S776+U776</f>
        <v>130240</v>
      </c>
    </row>
    <row r="778" spans="1:22" x14ac:dyDescent="0.35">
      <c r="A778" s="1">
        <v>92200041</v>
      </c>
      <c r="B778" s="3" t="s">
        <v>13</v>
      </c>
      <c r="C778" s="29">
        <f t="shared" si="99"/>
        <v>1</v>
      </c>
      <c r="D778" s="29" t="str">
        <f t="shared" si="96"/>
        <v>1</v>
      </c>
      <c r="E778" s="42" t="str">
        <f t="shared" si="97"/>
        <v>1</v>
      </c>
      <c r="F778" s="1">
        <v>22</v>
      </c>
      <c r="G778" s="28" t="str">
        <f t="shared" si="98"/>
        <v>122</v>
      </c>
      <c r="H778" s="1">
        <v>4</v>
      </c>
      <c r="I778" s="1">
        <v>472</v>
      </c>
      <c r="L778" s="1">
        <v>22567</v>
      </c>
      <c r="M778" s="1">
        <v>150898</v>
      </c>
      <c r="N778" s="2">
        <f>INT(VLOOKUP(--D778,'属性表（单）'!$H$7:$I$11,2,0)*VLOOKUP(F778,'属性表（单）'!$B$4:$D$53,3,0))</f>
        <v>5400</v>
      </c>
      <c r="O778" s="34">
        <f t="shared" si="100"/>
        <v>540</v>
      </c>
      <c r="P778" s="1">
        <f>IF(H778=26,VLOOKUP(G778,'属性表（单核）'!$H$2:$I$251,2,0),IF(H778=59,VLOOKUP(G778,'属性表（单核）'!$C$2:$D$251,2,0),INT(N778/VLOOKUP(H778,'属性表（单）'!$N$4:$O$24,2,0))))</f>
        <v>540</v>
      </c>
      <c r="S778" s="1">
        <f t="shared" si="101"/>
        <v>21050</v>
      </c>
      <c r="T778" s="28">
        <f>VLOOKUP(--F778,经验表!$A$4:$B$53,2,0)*VLOOKUP(--E778,经验表!$W$8:$X$17,2,0)</f>
        <v>21050</v>
      </c>
      <c r="U778" s="1">
        <f t="shared" si="102"/>
        <v>148990</v>
      </c>
      <c r="V778" s="1">
        <f t="shared" si="103"/>
        <v>148990</v>
      </c>
    </row>
    <row r="779" spans="1:22" x14ac:dyDescent="0.35">
      <c r="A779" s="1">
        <v>92300041</v>
      </c>
      <c r="B779" s="3" t="s">
        <v>13</v>
      </c>
      <c r="C779" s="29">
        <f t="shared" si="99"/>
        <v>1</v>
      </c>
      <c r="D779" s="29" t="str">
        <f t="shared" si="96"/>
        <v>1</v>
      </c>
      <c r="E779" s="42" t="str">
        <f t="shared" si="97"/>
        <v>1</v>
      </c>
      <c r="F779" s="1">
        <v>23</v>
      </c>
      <c r="G779" s="28" t="str">
        <f t="shared" si="98"/>
        <v>123</v>
      </c>
      <c r="H779" s="1">
        <v>4</v>
      </c>
      <c r="I779" s="1">
        <v>493</v>
      </c>
      <c r="L779" s="1">
        <v>25419</v>
      </c>
      <c r="M779" s="1">
        <v>173465</v>
      </c>
      <c r="N779" s="2">
        <f>INT(VLOOKUP(--D779,'属性表（单）'!$H$7:$I$11,2,0)*VLOOKUP(F779,'属性表（单）'!$B$4:$D$53,3,0))</f>
        <v>5700</v>
      </c>
      <c r="O779" s="34">
        <f t="shared" si="100"/>
        <v>570</v>
      </c>
      <c r="P779" s="1">
        <f>IF(H779=26,VLOOKUP(G779,'属性表（单核）'!$H$2:$I$251,2,0),IF(H779=59,VLOOKUP(G779,'属性表（单核）'!$C$2:$D$251,2,0),INT(N779/VLOOKUP(H779,'属性表（单）'!$N$4:$O$24,2,0))))</f>
        <v>570</v>
      </c>
      <c r="S779" s="1">
        <f t="shared" si="101"/>
        <v>23350</v>
      </c>
      <c r="T779" s="28">
        <f>VLOOKUP(--F779,经验表!$A$4:$B$53,2,0)*VLOOKUP(--E779,经验表!$W$8:$X$17,2,0)</f>
        <v>23350</v>
      </c>
      <c r="U779" s="1">
        <f t="shared" si="102"/>
        <v>170040</v>
      </c>
      <c r="V779" s="1">
        <f t="shared" si="103"/>
        <v>170040</v>
      </c>
    </row>
    <row r="780" spans="1:22" x14ac:dyDescent="0.35">
      <c r="A780" s="1">
        <v>92400041</v>
      </c>
      <c r="B780" s="3" t="s">
        <v>13</v>
      </c>
      <c r="C780" s="29">
        <f t="shared" si="99"/>
        <v>1</v>
      </c>
      <c r="D780" s="29" t="str">
        <f t="shared" si="96"/>
        <v>1</v>
      </c>
      <c r="E780" s="42" t="str">
        <f t="shared" si="97"/>
        <v>1</v>
      </c>
      <c r="F780" s="1">
        <v>24</v>
      </c>
      <c r="G780" s="28" t="str">
        <f t="shared" si="98"/>
        <v>124</v>
      </c>
      <c r="H780" s="1">
        <v>4</v>
      </c>
      <c r="I780" s="1">
        <v>514</v>
      </c>
      <c r="L780" s="1">
        <v>28601</v>
      </c>
      <c r="M780" s="1">
        <v>198884</v>
      </c>
      <c r="N780" s="2">
        <f>INT(VLOOKUP(--D780,'属性表（单）'!$H$7:$I$11,2,0)*VLOOKUP(F780,'属性表（单）'!$B$4:$D$53,3,0))</f>
        <v>6000</v>
      </c>
      <c r="O780" s="34">
        <f t="shared" si="100"/>
        <v>600</v>
      </c>
      <c r="P780" s="1">
        <f>IF(H780=26,VLOOKUP(G780,'属性表（单核）'!$H$2:$I$251,2,0),IF(H780=59,VLOOKUP(G780,'属性表（单核）'!$C$2:$D$251,2,0),INT(N780/VLOOKUP(H780,'属性表（单）'!$N$4:$O$24,2,0))))</f>
        <v>600</v>
      </c>
      <c r="S780" s="1">
        <f t="shared" si="101"/>
        <v>25650</v>
      </c>
      <c r="T780" s="28">
        <f>VLOOKUP(--F780,经验表!$A$4:$B$53,2,0)*VLOOKUP(--E780,经验表!$W$8:$X$17,2,0)</f>
        <v>25650</v>
      </c>
      <c r="U780" s="1">
        <f t="shared" si="102"/>
        <v>193390</v>
      </c>
      <c r="V780" s="1">
        <f t="shared" si="103"/>
        <v>193390</v>
      </c>
    </row>
    <row r="781" spans="1:22" x14ac:dyDescent="0.35">
      <c r="A781" s="1">
        <v>92500041</v>
      </c>
      <c r="B781" s="3" t="s">
        <v>13</v>
      </c>
      <c r="C781" s="29">
        <f t="shared" si="99"/>
        <v>1</v>
      </c>
      <c r="D781" s="29" t="str">
        <f t="shared" si="96"/>
        <v>1</v>
      </c>
      <c r="E781" s="42" t="str">
        <f t="shared" si="97"/>
        <v>1</v>
      </c>
      <c r="F781" s="1">
        <v>25</v>
      </c>
      <c r="G781" s="28" t="str">
        <f t="shared" si="98"/>
        <v>125</v>
      </c>
      <c r="H781" s="1">
        <v>4</v>
      </c>
      <c r="I781" s="1">
        <v>535</v>
      </c>
      <c r="L781" s="1">
        <v>32151</v>
      </c>
      <c r="M781" s="1">
        <v>227485</v>
      </c>
      <c r="N781" s="2">
        <f>INT(VLOOKUP(--D781,'属性表（单）'!$H$7:$I$11,2,0)*VLOOKUP(F781,'属性表（单）'!$B$4:$D$53,3,0))</f>
        <v>6300</v>
      </c>
      <c r="O781" s="34">
        <f t="shared" si="100"/>
        <v>630</v>
      </c>
      <c r="P781" s="1">
        <f>IF(H781=26,VLOOKUP(G781,'属性表（单核）'!$H$2:$I$251,2,0),IF(H781=59,VLOOKUP(G781,'属性表（单核）'!$C$2:$D$251,2,0),INT(N781/VLOOKUP(H781,'属性表（单）'!$N$4:$O$24,2,0))))</f>
        <v>630</v>
      </c>
      <c r="S781" s="1">
        <f t="shared" si="101"/>
        <v>27950</v>
      </c>
      <c r="T781" s="28">
        <f>VLOOKUP(--F781,经验表!$A$4:$B$53,2,0)*VLOOKUP(--E781,经验表!$W$8:$X$17,2,0)</f>
        <v>27950</v>
      </c>
      <c r="U781" s="1">
        <f t="shared" si="102"/>
        <v>219040</v>
      </c>
      <c r="V781" s="1">
        <f t="shared" si="103"/>
        <v>219040</v>
      </c>
    </row>
    <row r="782" spans="1:22" x14ac:dyDescent="0.35">
      <c r="A782" s="1">
        <v>92600041</v>
      </c>
      <c r="B782" s="3" t="s">
        <v>13</v>
      </c>
      <c r="C782" s="29">
        <f t="shared" si="99"/>
        <v>1</v>
      </c>
      <c r="D782" s="29" t="str">
        <f t="shared" si="96"/>
        <v>1</v>
      </c>
      <c r="E782" s="42" t="str">
        <f t="shared" si="97"/>
        <v>1</v>
      </c>
      <c r="F782" s="1">
        <v>26</v>
      </c>
      <c r="G782" s="28" t="str">
        <f t="shared" si="98"/>
        <v>126</v>
      </c>
      <c r="H782" s="1">
        <v>4</v>
      </c>
      <c r="I782" s="1">
        <v>558</v>
      </c>
      <c r="L782" s="1">
        <v>36110</v>
      </c>
      <c r="M782" s="1">
        <v>259636</v>
      </c>
      <c r="N782" s="2">
        <f>INT(VLOOKUP(--D782,'属性表（单）'!$H$7:$I$11,2,0)*VLOOKUP(F782,'属性表（单）'!$B$4:$D$53,3,0))</f>
        <v>6600</v>
      </c>
      <c r="O782" s="34">
        <f t="shared" si="100"/>
        <v>660</v>
      </c>
      <c r="P782" s="1">
        <f>IF(H782=26,VLOOKUP(G782,'属性表（单核）'!$H$2:$I$251,2,0),IF(H782=59,VLOOKUP(G782,'属性表（单核）'!$C$2:$D$251,2,0),INT(N782/VLOOKUP(H782,'属性表（单）'!$N$4:$O$24,2,0))))</f>
        <v>660</v>
      </c>
      <c r="S782" s="1">
        <f t="shared" si="101"/>
        <v>30950</v>
      </c>
      <c r="T782" s="28">
        <f>VLOOKUP(--F782,经验表!$A$4:$B$53,2,0)*VLOOKUP(--E782,经验表!$W$8:$X$17,2,0)</f>
        <v>30950</v>
      </c>
      <c r="U782" s="1">
        <f t="shared" si="102"/>
        <v>246990</v>
      </c>
      <c r="V782" s="1">
        <f t="shared" si="103"/>
        <v>246990</v>
      </c>
    </row>
    <row r="783" spans="1:22" x14ac:dyDescent="0.35">
      <c r="A783" s="1">
        <v>92700041</v>
      </c>
      <c r="B783" s="3" t="s">
        <v>13</v>
      </c>
      <c r="C783" s="29">
        <f t="shared" si="99"/>
        <v>1</v>
      </c>
      <c r="D783" s="29" t="str">
        <f t="shared" si="96"/>
        <v>1</v>
      </c>
      <c r="E783" s="42" t="str">
        <f t="shared" si="97"/>
        <v>1</v>
      </c>
      <c r="F783" s="1">
        <v>27</v>
      </c>
      <c r="G783" s="28" t="str">
        <f t="shared" si="98"/>
        <v>127</v>
      </c>
      <c r="H783" s="1">
        <v>4</v>
      </c>
      <c r="I783" s="1">
        <v>581</v>
      </c>
      <c r="L783" s="1">
        <v>40525</v>
      </c>
      <c r="M783" s="1">
        <v>295746</v>
      </c>
      <c r="N783" s="2">
        <f>INT(VLOOKUP(--D783,'属性表（单）'!$H$7:$I$11,2,0)*VLOOKUP(F783,'属性表（单）'!$B$4:$D$53,3,0))</f>
        <v>6950</v>
      </c>
      <c r="O783" s="34">
        <f t="shared" si="100"/>
        <v>695</v>
      </c>
      <c r="P783" s="1">
        <f>IF(H783=26,VLOOKUP(G783,'属性表（单核）'!$H$2:$I$251,2,0),IF(H783=59,VLOOKUP(G783,'属性表（单核）'!$C$2:$D$251,2,0),INT(N783/VLOOKUP(H783,'属性表（单）'!$N$4:$O$24,2,0))))</f>
        <v>695</v>
      </c>
      <c r="S783" s="1">
        <f t="shared" si="101"/>
        <v>33950</v>
      </c>
      <c r="T783" s="28">
        <f>VLOOKUP(--F783,经验表!$A$4:$B$53,2,0)*VLOOKUP(--E783,经验表!$W$8:$X$17,2,0)</f>
        <v>33950</v>
      </c>
      <c r="U783" s="1">
        <f t="shared" si="102"/>
        <v>277940</v>
      </c>
      <c r="V783" s="1">
        <f t="shared" si="103"/>
        <v>277940</v>
      </c>
    </row>
    <row r="784" spans="1:22" x14ac:dyDescent="0.35">
      <c r="A784" s="1">
        <v>92800041</v>
      </c>
      <c r="B784" s="3" t="s">
        <v>13</v>
      </c>
      <c r="C784" s="29">
        <f t="shared" si="99"/>
        <v>1</v>
      </c>
      <c r="D784" s="29" t="str">
        <f t="shared" si="96"/>
        <v>1</v>
      </c>
      <c r="E784" s="42" t="str">
        <f t="shared" si="97"/>
        <v>1</v>
      </c>
      <c r="F784" s="1">
        <v>28</v>
      </c>
      <c r="G784" s="28" t="str">
        <f t="shared" si="98"/>
        <v>128</v>
      </c>
      <c r="H784" s="1">
        <v>4</v>
      </c>
      <c r="I784" s="1">
        <v>604</v>
      </c>
      <c r="L784" s="1">
        <v>45446</v>
      </c>
      <c r="M784" s="1">
        <v>336271</v>
      </c>
      <c r="N784" s="2">
        <f>INT(VLOOKUP(--D784,'属性表（单）'!$H$7:$I$11,2,0)*VLOOKUP(F784,'属性表（单）'!$B$4:$D$53,3,0))</f>
        <v>7300</v>
      </c>
      <c r="O784" s="34">
        <f t="shared" si="100"/>
        <v>730</v>
      </c>
      <c r="P784" s="1">
        <f>IF(H784=26,VLOOKUP(G784,'属性表（单核）'!$H$2:$I$251,2,0),IF(H784=59,VLOOKUP(G784,'属性表（单核）'!$C$2:$D$251,2,0),INT(N784/VLOOKUP(H784,'属性表（单）'!$N$4:$O$24,2,0))))</f>
        <v>730</v>
      </c>
      <c r="S784" s="1">
        <f t="shared" si="101"/>
        <v>36950</v>
      </c>
      <c r="T784" s="28">
        <f>VLOOKUP(--F784,经验表!$A$4:$B$53,2,0)*VLOOKUP(--E784,经验表!$W$8:$X$17,2,0)</f>
        <v>36950</v>
      </c>
      <c r="U784" s="1">
        <f t="shared" si="102"/>
        <v>311890</v>
      </c>
      <c r="V784" s="1">
        <f t="shared" si="103"/>
        <v>311890</v>
      </c>
    </row>
    <row r="785" spans="1:22" x14ac:dyDescent="0.35">
      <c r="A785" s="1">
        <v>92900041</v>
      </c>
      <c r="B785" s="3" t="s">
        <v>13</v>
      </c>
      <c r="C785" s="29">
        <f t="shared" si="99"/>
        <v>1</v>
      </c>
      <c r="D785" s="29" t="str">
        <f t="shared" si="96"/>
        <v>1</v>
      </c>
      <c r="E785" s="42" t="str">
        <f t="shared" si="97"/>
        <v>1</v>
      </c>
      <c r="F785" s="1">
        <v>29</v>
      </c>
      <c r="G785" s="28" t="str">
        <f t="shared" si="98"/>
        <v>129</v>
      </c>
      <c r="H785" s="1">
        <v>4</v>
      </c>
      <c r="I785" s="1">
        <v>629</v>
      </c>
      <c r="L785" s="1">
        <v>50931</v>
      </c>
      <c r="M785" s="1">
        <v>381717</v>
      </c>
      <c r="N785" s="2">
        <f>INT(VLOOKUP(--D785,'属性表（单）'!$H$7:$I$11,2,0)*VLOOKUP(F785,'属性表（单）'!$B$4:$D$53,3,0))</f>
        <v>7650</v>
      </c>
      <c r="O785" s="34">
        <f t="shared" si="100"/>
        <v>765</v>
      </c>
      <c r="P785" s="1">
        <f>IF(H785=26,VLOOKUP(G785,'属性表（单核）'!$H$2:$I$251,2,0),IF(H785=59,VLOOKUP(G785,'属性表（单核）'!$C$2:$D$251,2,0),INT(N785/VLOOKUP(H785,'属性表（单）'!$N$4:$O$24,2,0))))</f>
        <v>765</v>
      </c>
      <c r="S785" s="1">
        <f t="shared" si="101"/>
        <v>39950</v>
      </c>
      <c r="T785" s="28">
        <f>VLOOKUP(--F785,经验表!$A$4:$B$53,2,0)*VLOOKUP(--E785,经验表!$W$8:$X$17,2,0)</f>
        <v>39950</v>
      </c>
      <c r="U785" s="1">
        <f t="shared" si="102"/>
        <v>348840</v>
      </c>
      <c r="V785" s="1">
        <f t="shared" si="103"/>
        <v>348840</v>
      </c>
    </row>
    <row r="786" spans="1:22" x14ac:dyDescent="0.35">
      <c r="A786" s="1">
        <v>93000041</v>
      </c>
      <c r="B786" s="3" t="s">
        <v>13</v>
      </c>
      <c r="C786" s="29">
        <f t="shared" si="99"/>
        <v>1</v>
      </c>
      <c r="D786" s="29" t="str">
        <f t="shared" si="96"/>
        <v>1</v>
      </c>
      <c r="E786" s="42" t="str">
        <f t="shared" si="97"/>
        <v>1</v>
      </c>
      <c r="F786" s="1">
        <v>30</v>
      </c>
      <c r="G786" s="28" t="str">
        <f t="shared" si="98"/>
        <v>130</v>
      </c>
      <c r="H786" s="1">
        <v>4</v>
      </c>
      <c r="I786" s="1">
        <v>654</v>
      </c>
      <c r="L786" s="1">
        <v>57045</v>
      </c>
      <c r="M786" s="1">
        <v>432648</v>
      </c>
      <c r="N786" s="2">
        <f>INT(VLOOKUP(--D786,'属性表（单）'!$H$7:$I$11,2,0)*VLOOKUP(F786,'属性表（单）'!$B$4:$D$53,3,0))</f>
        <v>8000</v>
      </c>
      <c r="O786" s="34">
        <f t="shared" si="100"/>
        <v>800</v>
      </c>
      <c r="P786" s="1">
        <f>IF(H786=26,VLOOKUP(G786,'属性表（单核）'!$H$2:$I$251,2,0),IF(H786=59,VLOOKUP(G786,'属性表（单核）'!$C$2:$D$251,2,0),INT(N786/VLOOKUP(H786,'属性表（单）'!$N$4:$O$24,2,0))))</f>
        <v>800</v>
      </c>
      <c r="S786" s="1">
        <f t="shared" si="101"/>
        <v>43750</v>
      </c>
      <c r="T786" s="28">
        <f>VLOOKUP(--F786,经验表!$A$4:$B$53,2,0)*VLOOKUP(--E786,经验表!$W$8:$X$17,2,0)</f>
        <v>43750</v>
      </c>
      <c r="U786" s="1">
        <f t="shared" si="102"/>
        <v>388790</v>
      </c>
      <c r="V786" s="1">
        <f t="shared" si="103"/>
        <v>388790</v>
      </c>
    </row>
    <row r="787" spans="1:22" x14ac:dyDescent="0.35">
      <c r="A787" s="1">
        <v>93100041</v>
      </c>
      <c r="B787" s="3" t="s">
        <v>13</v>
      </c>
      <c r="C787" s="29">
        <f t="shared" si="99"/>
        <v>1</v>
      </c>
      <c r="D787" s="29" t="str">
        <f t="shared" si="96"/>
        <v>1</v>
      </c>
      <c r="E787" s="42" t="str">
        <f t="shared" si="97"/>
        <v>1</v>
      </c>
      <c r="F787" s="1">
        <v>31</v>
      </c>
      <c r="G787" s="28" t="str">
        <f t="shared" si="98"/>
        <v>131</v>
      </c>
      <c r="H787" s="1">
        <v>4</v>
      </c>
      <c r="I787" s="1">
        <v>680</v>
      </c>
      <c r="L787" s="1">
        <v>63857</v>
      </c>
      <c r="M787" s="1">
        <v>489693</v>
      </c>
      <c r="N787" s="2">
        <f>INT(VLOOKUP(--D787,'属性表（单）'!$H$7:$I$11,2,0)*VLOOKUP(F787,'属性表（单）'!$B$4:$D$53,3,0))</f>
        <v>8350</v>
      </c>
      <c r="O787" s="34">
        <f t="shared" si="100"/>
        <v>835</v>
      </c>
      <c r="P787" s="1">
        <f>IF(H787=26,VLOOKUP(G787,'属性表（单核）'!$H$2:$I$251,2,0),IF(H787=59,VLOOKUP(G787,'属性表（单核）'!$C$2:$D$251,2,0),INT(N787/VLOOKUP(H787,'属性表（单）'!$N$4:$O$24,2,0))))</f>
        <v>835</v>
      </c>
      <c r="S787" s="1">
        <f t="shared" si="101"/>
        <v>47550</v>
      </c>
      <c r="T787" s="28">
        <f>VLOOKUP(--F787,经验表!$A$4:$B$53,2,0)*VLOOKUP(--E787,经验表!$W$8:$X$17,2,0)</f>
        <v>47550</v>
      </c>
      <c r="U787" s="1">
        <f t="shared" si="102"/>
        <v>432540</v>
      </c>
      <c r="V787" s="1">
        <f t="shared" si="103"/>
        <v>432540</v>
      </c>
    </row>
    <row r="788" spans="1:22" x14ac:dyDescent="0.35">
      <c r="A788" s="1">
        <v>93200041</v>
      </c>
      <c r="B788" s="3" t="s">
        <v>13</v>
      </c>
      <c r="C788" s="29">
        <f t="shared" si="99"/>
        <v>1</v>
      </c>
      <c r="D788" s="29" t="str">
        <f t="shared" si="96"/>
        <v>1</v>
      </c>
      <c r="E788" s="42" t="str">
        <f t="shared" si="97"/>
        <v>1</v>
      </c>
      <c r="F788" s="1">
        <v>32</v>
      </c>
      <c r="G788" s="28" t="str">
        <f t="shared" si="98"/>
        <v>132</v>
      </c>
      <c r="H788" s="1">
        <v>4</v>
      </c>
      <c r="I788" s="1">
        <v>707</v>
      </c>
      <c r="L788" s="1">
        <v>71446</v>
      </c>
      <c r="M788" s="1">
        <v>553550</v>
      </c>
      <c r="N788" s="2">
        <f>INT(VLOOKUP(--D788,'属性表（单）'!$H$7:$I$11,2,0)*VLOOKUP(F788,'属性表（单）'!$B$4:$D$53,3,0))</f>
        <v>8750</v>
      </c>
      <c r="O788" s="34">
        <f t="shared" si="100"/>
        <v>875</v>
      </c>
      <c r="P788" s="1">
        <f>IF(H788=26,VLOOKUP(G788,'属性表（单核）'!$H$2:$I$251,2,0),IF(H788=59,VLOOKUP(G788,'属性表（单核）'!$C$2:$D$251,2,0),INT(N788/VLOOKUP(H788,'属性表（单）'!$N$4:$O$24,2,0))))</f>
        <v>875</v>
      </c>
      <c r="S788" s="1">
        <f t="shared" si="101"/>
        <v>51350</v>
      </c>
      <c r="T788" s="28">
        <f>VLOOKUP(--F788,经验表!$A$4:$B$53,2,0)*VLOOKUP(--E788,经验表!$W$8:$X$17,2,0)</f>
        <v>51350</v>
      </c>
      <c r="U788" s="1">
        <f t="shared" si="102"/>
        <v>480090</v>
      </c>
      <c r="V788" s="1">
        <f t="shared" si="103"/>
        <v>480090</v>
      </c>
    </row>
    <row r="789" spans="1:22" x14ac:dyDescent="0.35">
      <c r="A789" s="1">
        <v>93300041</v>
      </c>
      <c r="B789" s="3" t="s">
        <v>13</v>
      </c>
      <c r="C789" s="29">
        <f t="shared" si="99"/>
        <v>1</v>
      </c>
      <c r="D789" s="29" t="str">
        <f t="shared" si="96"/>
        <v>1</v>
      </c>
      <c r="E789" s="42" t="str">
        <f t="shared" si="97"/>
        <v>1</v>
      </c>
      <c r="F789" s="1">
        <v>33</v>
      </c>
      <c r="G789" s="28" t="str">
        <f t="shared" si="98"/>
        <v>133</v>
      </c>
      <c r="H789" s="1">
        <v>4</v>
      </c>
      <c r="I789" s="1">
        <v>734</v>
      </c>
      <c r="L789" s="1">
        <v>79901</v>
      </c>
      <c r="M789" s="1">
        <v>624996</v>
      </c>
      <c r="N789" s="2">
        <f>INT(VLOOKUP(--D789,'属性表（单）'!$H$7:$I$11,2,0)*VLOOKUP(F789,'属性表（单）'!$B$4:$D$53,3,0))</f>
        <v>9150</v>
      </c>
      <c r="O789" s="34">
        <f t="shared" si="100"/>
        <v>915</v>
      </c>
      <c r="P789" s="1">
        <f>IF(H789=26,VLOOKUP(G789,'属性表（单核）'!$H$2:$I$251,2,0),IF(H789=59,VLOOKUP(G789,'属性表（单核）'!$C$2:$D$251,2,0),INT(N789/VLOOKUP(H789,'属性表（单）'!$N$4:$O$24,2,0))))</f>
        <v>915</v>
      </c>
      <c r="S789" s="1">
        <f t="shared" si="101"/>
        <v>55150</v>
      </c>
      <c r="T789" s="28">
        <f>VLOOKUP(--F789,经验表!$A$4:$B$53,2,0)*VLOOKUP(--E789,经验表!$W$8:$X$17,2,0)</f>
        <v>55150</v>
      </c>
      <c r="U789" s="1">
        <f t="shared" si="102"/>
        <v>531440</v>
      </c>
      <c r="V789" s="1">
        <f t="shared" si="103"/>
        <v>531440</v>
      </c>
    </row>
    <row r="790" spans="1:22" x14ac:dyDescent="0.35">
      <c r="A790" s="1">
        <v>93400041</v>
      </c>
      <c r="B790" s="3" t="s">
        <v>13</v>
      </c>
      <c r="C790" s="29">
        <f t="shared" si="99"/>
        <v>1</v>
      </c>
      <c r="D790" s="29" t="str">
        <f t="shared" si="96"/>
        <v>1</v>
      </c>
      <c r="E790" s="42" t="str">
        <f t="shared" si="97"/>
        <v>1</v>
      </c>
      <c r="F790" s="1">
        <v>34</v>
      </c>
      <c r="G790" s="28" t="str">
        <f t="shared" si="98"/>
        <v>134</v>
      </c>
      <c r="H790" s="1">
        <v>4</v>
      </c>
      <c r="I790" s="1">
        <v>762</v>
      </c>
      <c r="L790" s="1">
        <v>89319</v>
      </c>
      <c r="M790" s="1">
        <v>704897</v>
      </c>
      <c r="N790" s="2">
        <f>INT(VLOOKUP(--D790,'属性表（单）'!$H$7:$I$11,2,0)*VLOOKUP(F790,'属性表（单）'!$B$4:$D$53,3,0))</f>
        <v>9550</v>
      </c>
      <c r="O790" s="34">
        <f t="shared" si="100"/>
        <v>955</v>
      </c>
      <c r="P790" s="1">
        <f>IF(H790=26,VLOOKUP(G790,'属性表（单核）'!$H$2:$I$251,2,0),IF(H790=59,VLOOKUP(G790,'属性表（单核）'!$C$2:$D$251,2,0),INT(N790/VLOOKUP(H790,'属性表（单）'!$N$4:$O$24,2,0))))</f>
        <v>955</v>
      </c>
      <c r="S790" s="1">
        <f t="shared" si="101"/>
        <v>59850</v>
      </c>
      <c r="T790" s="28">
        <f>VLOOKUP(--F790,经验表!$A$4:$B$53,2,0)*VLOOKUP(--E790,经验表!$W$8:$X$17,2,0)</f>
        <v>59850</v>
      </c>
      <c r="U790" s="1">
        <f t="shared" si="102"/>
        <v>586590</v>
      </c>
      <c r="V790" s="1">
        <f t="shared" si="103"/>
        <v>586590</v>
      </c>
    </row>
    <row r="791" spans="1:22" x14ac:dyDescent="0.35">
      <c r="A791" s="1">
        <v>93500041</v>
      </c>
      <c r="B791" s="3" t="s">
        <v>13</v>
      </c>
      <c r="C791" s="29">
        <f t="shared" si="99"/>
        <v>1</v>
      </c>
      <c r="D791" s="29" t="str">
        <f t="shared" si="96"/>
        <v>1</v>
      </c>
      <c r="E791" s="42" t="str">
        <f t="shared" si="97"/>
        <v>1</v>
      </c>
      <c r="F791" s="1">
        <v>35</v>
      </c>
      <c r="G791" s="28" t="str">
        <f t="shared" si="98"/>
        <v>135</v>
      </c>
      <c r="H791" s="1">
        <v>4</v>
      </c>
      <c r="I791" s="1">
        <v>792</v>
      </c>
      <c r="L791" s="1">
        <v>99809</v>
      </c>
      <c r="M791" s="1">
        <v>794216</v>
      </c>
      <c r="N791" s="2">
        <f>INT(VLOOKUP(--D791,'属性表（单）'!$H$7:$I$11,2,0)*VLOOKUP(F791,'属性表（单）'!$B$4:$D$53,3,0))</f>
        <v>9950</v>
      </c>
      <c r="O791" s="34">
        <f t="shared" si="100"/>
        <v>995</v>
      </c>
      <c r="P791" s="1">
        <f>IF(H791=26,VLOOKUP(G791,'属性表（单核）'!$H$2:$I$251,2,0),IF(H791=59,VLOOKUP(G791,'属性表（单核）'!$C$2:$D$251,2,0),INT(N791/VLOOKUP(H791,'属性表（单）'!$N$4:$O$24,2,0))))</f>
        <v>995</v>
      </c>
      <c r="S791" s="1">
        <f t="shared" si="101"/>
        <v>64550</v>
      </c>
      <c r="T791" s="28">
        <f>VLOOKUP(--F791,经验表!$A$4:$B$53,2,0)*VLOOKUP(--E791,经验表!$W$8:$X$17,2,0)</f>
        <v>64550</v>
      </c>
      <c r="U791" s="1">
        <f t="shared" si="102"/>
        <v>646440</v>
      </c>
      <c r="V791" s="1">
        <f t="shared" si="103"/>
        <v>646440</v>
      </c>
    </row>
    <row r="792" spans="1:22" x14ac:dyDescent="0.35">
      <c r="A792" s="1">
        <v>93600041</v>
      </c>
      <c r="B792" s="3" t="s">
        <v>13</v>
      </c>
      <c r="C792" s="29">
        <f t="shared" si="99"/>
        <v>1</v>
      </c>
      <c r="D792" s="29" t="str">
        <f t="shared" si="96"/>
        <v>1</v>
      </c>
      <c r="E792" s="42" t="str">
        <f t="shared" si="97"/>
        <v>1</v>
      </c>
      <c r="F792" s="1">
        <v>36</v>
      </c>
      <c r="G792" s="28" t="str">
        <f t="shared" si="98"/>
        <v>136</v>
      </c>
      <c r="H792" s="1">
        <v>4</v>
      </c>
      <c r="I792" s="1">
        <v>822</v>
      </c>
      <c r="L792" s="1">
        <v>111492</v>
      </c>
      <c r="M792" s="1">
        <v>894025</v>
      </c>
      <c r="N792" s="2">
        <f>INT(VLOOKUP(--D792,'属性表（单）'!$H$7:$I$11,2,0)*VLOOKUP(F792,'属性表（单）'!$B$4:$D$53,3,0))</f>
        <v>10350</v>
      </c>
      <c r="O792" s="34">
        <f t="shared" si="100"/>
        <v>1035</v>
      </c>
      <c r="P792" s="1">
        <f>IF(H792=26,VLOOKUP(G792,'属性表（单核）'!$H$2:$I$251,2,0),IF(H792=59,VLOOKUP(G792,'属性表（单核）'!$C$2:$D$251,2,0),INT(N792/VLOOKUP(H792,'属性表（单）'!$N$4:$O$24,2,0))))</f>
        <v>1035</v>
      </c>
      <c r="S792" s="1">
        <f t="shared" si="101"/>
        <v>69250</v>
      </c>
      <c r="T792" s="28">
        <f>VLOOKUP(--F792,经验表!$A$4:$B$53,2,0)*VLOOKUP(--E792,经验表!$W$8:$X$17,2,0)</f>
        <v>69250</v>
      </c>
      <c r="U792" s="1">
        <f t="shared" si="102"/>
        <v>710990</v>
      </c>
      <c r="V792" s="1">
        <f t="shared" si="103"/>
        <v>710990</v>
      </c>
    </row>
    <row r="793" spans="1:22" x14ac:dyDescent="0.35">
      <c r="A793" s="1">
        <v>93700041</v>
      </c>
      <c r="B793" s="3" t="s">
        <v>13</v>
      </c>
      <c r="C793" s="29">
        <f t="shared" si="99"/>
        <v>1</v>
      </c>
      <c r="D793" s="29" t="str">
        <f t="shared" si="96"/>
        <v>1</v>
      </c>
      <c r="E793" s="42" t="str">
        <f t="shared" si="97"/>
        <v>1</v>
      </c>
      <c r="F793" s="1">
        <v>37</v>
      </c>
      <c r="G793" s="28" t="str">
        <f t="shared" si="98"/>
        <v>137</v>
      </c>
      <c r="H793" s="1">
        <v>4</v>
      </c>
      <c r="I793" s="1">
        <v>852</v>
      </c>
      <c r="L793" s="1">
        <v>124501</v>
      </c>
      <c r="M793" s="1">
        <v>1005517</v>
      </c>
      <c r="N793" s="2">
        <f>INT(VLOOKUP(--D793,'属性表（单）'!$H$7:$I$11,2,0)*VLOOKUP(F793,'属性表（单）'!$B$4:$D$53,3,0))</f>
        <v>10800</v>
      </c>
      <c r="O793" s="34">
        <f t="shared" si="100"/>
        <v>1080</v>
      </c>
      <c r="P793" s="1">
        <f>IF(H793=26,VLOOKUP(G793,'属性表（单核）'!$H$2:$I$251,2,0),IF(H793=59,VLOOKUP(G793,'属性表（单核）'!$C$2:$D$251,2,0),INT(N793/VLOOKUP(H793,'属性表（单）'!$N$4:$O$24,2,0))))</f>
        <v>1080</v>
      </c>
      <c r="S793" s="1">
        <f t="shared" si="101"/>
        <v>73950</v>
      </c>
      <c r="T793" s="28">
        <f>VLOOKUP(--F793,经验表!$A$4:$B$53,2,0)*VLOOKUP(--E793,经验表!$W$8:$X$17,2,0)</f>
        <v>73950</v>
      </c>
      <c r="U793" s="1">
        <f t="shared" si="102"/>
        <v>780240</v>
      </c>
      <c r="V793" s="1">
        <f t="shared" si="103"/>
        <v>780240</v>
      </c>
    </row>
    <row r="794" spans="1:22" x14ac:dyDescent="0.35">
      <c r="A794" s="1">
        <v>93800041</v>
      </c>
      <c r="B794" s="3" t="s">
        <v>13</v>
      </c>
      <c r="C794" s="29">
        <f t="shared" si="99"/>
        <v>1</v>
      </c>
      <c r="D794" s="29" t="str">
        <f t="shared" si="96"/>
        <v>1</v>
      </c>
      <c r="E794" s="42" t="str">
        <f t="shared" si="97"/>
        <v>1</v>
      </c>
      <c r="F794" s="1">
        <v>38</v>
      </c>
      <c r="G794" s="28" t="str">
        <f t="shared" si="98"/>
        <v>138</v>
      </c>
      <c r="H794" s="1">
        <v>4</v>
      </c>
      <c r="I794" s="1">
        <v>884</v>
      </c>
      <c r="L794" s="1">
        <v>138988</v>
      </c>
      <c r="M794" s="1">
        <v>1130018</v>
      </c>
      <c r="N794" s="2">
        <f>INT(VLOOKUP(--D794,'属性表（单）'!$H$7:$I$11,2,0)*VLOOKUP(F794,'属性表（单）'!$B$4:$D$53,3,0))</f>
        <v>11250</v>
      </c>
      <c r="O794" s="34">
        <f t="shared" si="100"/>
        <v>1125</v>
      </c>
      <c r="P794" s="1">
        <f>IF(H794=26,VLOOKUP(G794,'属性表（单核）'!$H$2:$I$251,2,0),IF(H794=59,VLOOKUP(G794,'属性表（单核）'!$C$2:$D$251,2,0),INT(N794/VLOOKUP(H794,'属性表（单）'!$N$4:$O$24,2,0))))</f>
        <v>1125</v>
      </c>
      <c r="S794" s="1">
        <f t="shared" si="101"/>
        <v>79650</v>
      </c>
      <c r="T794" s="28">
        <f>VLOOKUP(--F794,经验表!$A$4:$B$53,2,0)*VLOOKUP(--E794,经验表!$W$8:$X$17,2,0)</f>
        <v>79650</v>
      </c>
      <c r="U794" s="1">
        <f t="shared" si="102"/>
        <v>854190</v>
      </c>
      <c r="V794" s="1">
        <f t="shared" si="103"/>
        <v>854190</v>
      </c>
    </row>
    <row r="795" spans="1:22" x14ac:dyDescent="0.35">
      <c r="A795" s="1">
        <v>93900041</v>
      </c>
      <c r="B795" s="3" t="s">
        <v>13</v>
      </c>
      <c r="C795" s="29">
        <f t="shared" si="99"/>
        <v>1</v>
      </c>
      <c r="D795" s="29" t="str">
        <f t="shared" si="96"/>
        <v>1</v>
      </c>
      <c r="E795" s="42" t="str">
        <f t="shared" si="97"/>
        <v>1</v>
      </c>
      <c r="F795" s="1">
        <v>39</v>
      </c>
      <c r="G795" s="28" t="str">
        <f t="shared" si="98"/>
        <v>139</v>
      </c>
      <c r="H795" s="1">
        <v>4</v>
      </c>
      <c r="I795" s="1">
        <v>917</v>
      </c>
      <c r="L795" s="1">
        <v>155117</v>
      </c>
      <c r="M795" s="1">
        <v>1269006</v>
      </c>
      <c r="N795" s="2">
        <f>INT(VLOOKUP(--D795,'属性表（单）'!$H$7:$I$11,2,0)*VLOOKUP(F795,'属性表（单）'!$B$4:$D$53,3,0))</f>
        <v>11700</v>
      </c>
      <c r="O795" s="34">
        <f t="shared" si="100"/>
        <v>1170</v>
      </c>
      <c r="P795" s="1">
        <f>IF(H795=26,VLOOKUP(G795,'属性表（单核）'!$H$2:$I$251,2,0),IF(H795=59,VLOOKUP(G795,'属性表（单核）'!$C$2:$D$251,2,0),INT(N795/VLOOKUP(H795,'属性表（单）'!$N$4:$O$24,2,0))))</f>
        <v>1170</v>
      </c>
      <c r="S795" s="1">
        <f t="shared" si="101"/>
        <v>85350</v>
      </c>
      <c r="T795" s="28">
        <f>VLOOKUP(--F795,经验表!$A$4:$B$53,2,0)*VLOOKUP(--E795,经验表!$W$8:$X$17,2,0)</f>
        <v>85350</v>
      </c>
      <c r="U795" s="1">
        <f t="shared" si="102"/>
        <v>933840</v>
      </c>
      <c r="V795" s="1">
        <f t="shared" si="103"/>
        <v>933840</v>
      </c>
    </row>
    <row r="796" spans="1:22" x14ac:dyDescent="0.35">
      <c r="A796" s="1">
        <v>94000041</v>
      </c>
      <c r="B796" s="3" t="s">
        <v>13</v>
      </c>
      <c r="C796" s="29">
        <f t="shared" si="99"/>
        <v>1</v>
      </c>
      <c r="D796" s="29" t="str">
        <f t="shared" si="96"/>
        <v>1</v>
      </c>
      <c r="E796" s="42" t="str">
        <f t="shared" si="97"/>
        <v>1</v>
      </c>
      <c r="F796" s="1">
        <v>40</v>
      </c>
      <c r="G796" s="28" t="str">
        <f t="shared" si="98"/>
        <v>140</v>
      </c>
      <c r="H796" s="1">
        <v>4</v>
      </c>
      <c r="I796" s="1">
        <v>951</v>
      </c>
      <c r="L796" s="1">
        <v>173074</v>
      </c>
      <c r="M796" s="1">
        <v>1424123</v>
      </c>
      <c r="N796" s="2">
        <f>INT(VLOOKUP(--D796,'属性表（单）'!$H$7:$I$11,2,0)*VLOOKUP(F796,'属性表（单）'!$B$4:$D$53,3,0))</f>
        <v>12150</v>
      </c>
      <c r="O796" s="34">
        <f t="shared" si="100"/>
        <v>1215</v>
      </c>
      <c r="P796" s="1">
        <f>IF(H796=26,VLOOKUP(G796,'属性表（单核）'!$H$2:$I$251,2,0),IF(H796=59,VLOOKUP(G796,'属性表（单核）'!$C$2:$D$251,2,0),INT(N796/VLOOKUP(H796,'属性表（单）'!$N$4:$O$24,2,0))))</f>
        <v>1215</v>
      </c>
      <c r="S796" s="1">
        <f t="shared" si="101"/>
        <v>91050</v>
      </c>
      <c r="T796" s="28">
        <f>VLOOKUP(--F796,经验表!$A$4:$B$53,2,0)*VLOOKUP(--E796,经验表!$W$8:$X$17,2,0)</f>
        <v>91050</v>
      </c>
      <c r="U796" s="1">
        <f t="shared" si="102"/>
        <v>1019190</v>
      </c>
      <c r="V796" s="1">
        <f t="shared" si="103"/>
        <v>1019190</v>
      </c>
    </row>
    <row r="797" spans="1:22" x14ac:dyDescent="0.35">
      <c r="A797" s="1">
        <v>94100041</v>
      </c>
      <c r="B797" s="3" t="s">
        <v>13</v>
      </c>
      <c r="C797" s="29">
        <f t="shared" si="99"/>
        <v>1</v>
      </c>
      <c r="D797" s="29" t="str">
        <f t="shared" si="96"/>
        <v>1</v>
      </c>
      <c r="E797" s="42" t="str">
        <f t="shared" si="97"/>
        <v>1</v>
      </c>
      <c r="F797" s="1">
        <v>41</v>
      </c>
      <c r="G797" s="28" t="str">
        <f t="shared" si="98"/>
        <v>141</v>
      </c>
      <c r="H797" s="1">
        <v>4</v>
      </c>
      <c r="I797" s="1">
        <v>986</v>
      </c>
      <c r="L797" s="1">
        <v>193065</v>
      </c>
      <c r="M797" s="1">
        <v>1597197</v>
      </c>
      <c r="N797" s="2">
        <f>INT(VLOOKUP(--D797,'属性表（单）'!$H$7:$I$11,2,0)*VLOOKUP(F797,'属性表（单）'!$B$4:$D$53,3,0))</f>
        <v>12600</v>
      </c>
      <c r="O797" s="34">
        <f t="shared" si="100"/>
        <v>1260</v>
      </c>
      <c r="P797" s="1">
        <f>IF(H797=26,VLOOKUP(G797,'属性表（单核）'!$H$2:$I$251,2,0),IF(H797=59,VLOOKUP(G797,'属性表（单核）'!$C$2:$D$251,2,0),INT(N797/VLOOKUP(H797,'属性表（单）'!$N$4:$O$24,2,0))))</f>
        <v>1260</v>
      </c>
      <c r="S797" s="1">
        <f t="shared" si="101"/>
        <v>96750</v>
      </c>
      <c r="T797" s="28">
        <f>VLOOKUP(--F797,经验表!$A$4:$B$53,2,0)*VLOOKUP(--E797,经验表!$W$8:$X$17,2,0)</f>
        <v>96750</v>
      </c>
      <c r="U797" s="1">
        <f t="shared" si="102"/>
        <v>1110240</v>
      </c>
      <c r="V797" s="1">
        <f t="shared" si="103"/>
        <v>1110240</v>
      </c>
    </row>
    <row r="798" spans="1:22" x14ac:dyDescent="0.35">
      <c r="A798" s="1">
        <v>94200041</v>
      </c>
      <c r="B798" s="3" t="s">
        <v>13</v>
      </c>
      <c r="C798" s="29">
        <f t="shared" si="99"/>
        <v>1</v>
      </c>
      <c r="D798" s="29" t="str">
        <f t="shared" si="96"/>
        <v>1</v>
      </c>
      <c r="E798" s="42" t="str">
        <f t="shared" si="97"/>
        <v>1</v>
      </c>
      <c r="F798" s="1">
        <v>42</v>
      </c>
      <c r="G798" s="28" t="str">
        <f t="shared" si="98"/>
        <v>142</v>
      </c>
      <c r="H798" s="1">
        <v>4</v>
      </c>
      <c r="I798" s="1">
        <v>1022</v>
      </c>
      <c r="L798" s="1">
        <v>215320</v>
      </c>
      <c r="M798" s="1">
        <v>1790262</v>
      </c>
      <c r="N798" s="2">
        <f>INT(VLOOKUP(--D798,'属性表（单）'!$H$7:$I$11,2,0)*VLOOKUP(F798,'属性表（单）'!$B$4:$D$53,3,0))</f>
        <v>13100</v>
      </c>
      <c r="O798" s="34">
        <f t="shared" si="100"/>
        <v>1310</v>
      </c>
      <c r="P798" s="1">
        <f>IF(H798=26,VLOOKUP(G798,'属性表（单核）'!$H$2:$I$251,2,0),IF(H798=59,VLOOKUP(G798,'属性表（单核）'!$C$2:$D$251,2,0),INT(N798/VLOOKUP(H798,'属性表（单）'!$N$4:$O$24,2,0))))</f>
        <v>1310</v>
      </c>
      <c r="S798" s="1">
        <f t="shared" si="101"/>
        <v>103550</v>
      </c>
      <c r="T798" s="28">
        <f>VLOOKUP(--F798,经验表!$A$4:$B$53,2,0)*VLOOKUP(--E798,经验表!$W$8:$X$17,2,0)</f>
        <v>103550</v>
      </c>
      <c r="U798" s="1">
        <f t="shared" si="102"/>
        <v>1206990</v>
      </c>
      <c r="V798" s="1">
        <f t="shared" si="103"/>
        <v>1206990</v>
      </c>
    </row>
    <row r="799" spans="1:22" x14ac:dyDescent="0.35">
      <c r="A799" s="1">
        <v>94300041</v>
      </c>
      <c r="B799" s="3" t="s">
        <v>13</v>
      </c>
      <c r="C799" s="29">
        <f t="shared" si="99"/>
        <v>1</v>
      </c>
      <c r="D799" s="29" t="str">
        <f t="shared" si="96"/>
        <v>1</v>
      </c>
      <c r="E799" s="42" t="str">
        <f t="shared" si="97"/>
        <v>1</v>
      </c>
      <c r="F799" s="1">
        <v>43</v>
      </c>
      <c r="G799" s="28" t="str">
        <f t="shared" si="98"/>
        <v>143</v>
      </c>
      <c r="H799" s="1">
        <v>4</v>
      </c>
      <c r="I799" s="1">
        <v>1058</v>
      </c>
      <c r="L799" s="1">
        <v>240092</v>
      </c>
      <c r="M799" s="1">
        <v>2005582</v>
      </c>
      <c r="N799" s="2">
        <f>INT(VLOOKUP(--D799,'属性表（单）'!$H$7:$I$11,2,0)*VLOOKUP(F799,'属性表（单）'!$B$4:$D$53,3,0))</f>
        <v>13600</v>
      </c>
      <c r="O799" s="34">
        <f t="shared" si="100"/>
        <v>1360</v>
      </c>
      <c r="P799" s="1">
        <f>IF(H799=26,VLOOKUP(G799,'属性表（单核）'!$H$2:$I$251,2,0),IF(H799=59,VLOOKUP(G799,'属性表（单核）'!$C$2:$D$251,2,0),INT(N799/VLOOKUP(H799,'属性表（单）'!$N$4:$O$24,2,0))))</f>
        <v>1360</v>
      </c>
      <c r="S799" s="1">
        <f t="shared" si="101"/>
        <v>110350</v>
      </c>
      <c r="T799" s="28">
        <f>VLOOKUP(--F799,经验表!$A$4:$B$53,2,0)*VLOOKUP(--E799,经验表!$W$8:$X$17,2,0)</f>
        <v>110350</v>
      </c>
      <c r="U799" s="1">
        <f t="shared" si="102"/>
        <v>1310540</v>
      </c>
      <c r="V799" s="1">
        <f t="shared" si="103"/>
        <v>1310540</v>
      </c>
    </row>
    <row r="800" spans="1:22" x14ac:dyDescent="0.35">
      <c r="A800" s="1">
        <v>94400041</v>
      </c>
      <c r="B800" s="3" t="s">
        <v>13</v>
      </c>
      <c r="C800" s="29">
        <f t="shared" si="99"/>
        <v>1</v>
      </c>
      <c r="D800" s="29" t="str">
        <f t="shared" si="96"/>
        <v>1</v>
      </c>
      <c r="E800" s="42" t="str">
        <f t="shared" si="97"/>
        <v>1</v>
      </c>
      <c r="F800" s="1">
        <v>44</v>
      </c>
      <c r="G800" s="28" t="str">
        <f t="shared" si="98"/>
        <v>144</v>
      </c>
      <c r="H800" s="1">
        <v>4</v>
      </c>
      <c r="I800" s="1">
        <v>1096</v>
      </c>
      <c r="L800" s="1">
        <v>267666</v>
      </c>
      <c r="M800" s="1">
        <v>2245674</v>
      </c>
      <c r="N800" s="2">
        <f>INT(VLOOKUP(--D800,'属性表（单）'!$H$7:$I$11,2,0)*VLOOKUP(F800,'属性表（单）'!$B$4:$D$53,3,0))</f>
        <v>14100</v>
      </c>
      <c r="O800" s="34">
        <f t="shared" si="100"/>
        <v>1410</v>
      </c>
      <c r="P800" s="1">
        <f>IF(H800=26,VLOOKUP(G800,'属性表（单核）'!$H$2:$I$251,2,0),IF(H800=59,VLOOKUP(G800,'属性表（单核）'!$C$2:$D$251,2,0),INT(N800/VLOOKUP(H800,'属性表（单）'!$N$4:$O$24,2,0))))</f>
        <v>1410</v>
      </c>
      <c r="S800" s="1">
        <f t="shared" si="101"/>
        <v>117150</v>
      </c>
      <c r="T800" s="28">
        <f>VLOOKUP(--F800,经验表!$A$4:$B$53,2,0)*VLOOKUP(--E800,经验表!$W$8:$X$17,2,0)</f>
        <v>117150</v>
      </c>
      <c r="U800" s="1">
        <f t="shared" si="102"/>
        <v>1420890</v>
      </c>
      <c r="V800" s="1">
        <f t="shared" si="103"/>
        <v>1420890</v>
      </c>
    </row>
    <row r="801" spans="1:22" x14ac:dyDescent="0.35">
      <c r="A801" s="1">
        <v>94500041</v>
      </c>
      <c r="B801" s="3" t="s">
        <v>13</v>
      </c>
      <c r="C801" s="29">
        <f t="shared" si="99"/>
        <v>1</v>
      </c>
      <c r="D801" s="29" t="str">
        <f t="shared" si="96"/>
        <v>1</v>
      </c>
      <c r="E801" s="42" t="str">
        <f t="shared" si="97"/>
        <v>1</v>
      </c>
      <c r="F801" s="1">
        <v>45</v>
      </c>
      <c r="G801" s="28" t="str">
        <f t="shared" si="98"/>
        <v>145</v>
      </c>
      <c r="H801" s="1">
        <v>4</v>
      </c>
      <c r="I801" s="1">
        <v>1136</v>
      </c>
      <c r="L801" s="1">
        <v>298357</v>
      </c>
      <c r="M801" s="1">
        <v>2513340</v>
      </c>
      <c r="N801" s="2">
        <f>INT(VLOOKUP(--D801,'属性表（单）'!$H$7:$I$11,2,0)*VLOOKUP(F801,'属性表（单）'!$B$4:$D$53,3,0))</f>
        <v>14600</v>
      </c>
      <c r="O801" s="34">
        <f t="shared" si="100"/>
        <v>1460</v>
      </c>
      <c r="P801" s="1">
        <f>IF(H801=26,VLOOKUP(G801,'属性表（单核）'!$H$2:$I$251,2,0),IF(H801=59,VLOOKUP(G801,'属性表（单核）'!$C$2:$D$251,2,0),INT(N801/VLOOKUP(H801,'属性表（单）'!$N$4:$O$24,2,0))))</f>
        <v>1460</v>
      </c>
      <c r="S801" s="1">
        <f t="shared" si="101"/>
        <v>123950</v>
      </c>
      <c r="T801" s="28">
        <f>VLOOKUP(--F801,经验表!$A$4:$B$53,2,0)*VLOOKUP(--E801,经验表!$W$8:$X$17,2,0)</f>
        <v>123950</v>
      </c>
      <c r="U801" s="1">
        <f t="shared" si="102"/>
        <v>1538040</v>
      </c>
      <c r="V801" s="1">
        <f t="shared" si="103"/>
        <v>1538040</v>
      </c>
    </row>
    <row r="802" spans="1:22" x14ac:dyDescent="0.35">
      <c r="A802" s="1">
        <v>94600041</v>
      </c>
      <c r="B802" s="3" t="s">
        <v>13</v>
      </c>
      <c r="C802" s="29">
        <f t="shared" si="99"/>
        <v>1</v>
      </c>
      <c r="D802" s="29" t="str">
        <f t="shared" si="96"/>
        <v>1</v>
      </c>
      <c r="E802" s="42" t="str">
        <f t="shared" si="97"/>
        <v>1</v>
      </c>
      <c r="F802" s="1">
        <v>46</v>
      </c>
      <c r="G802" s="28" t="str">
        <f t="shared" si="98"/>
        <v>146</v>
      </c>
      <c r="H802" s="1">
        <v>4</v>
      </c>
      <c r="I802" s="1">
        <v>1176</v>
      </c>
      <c r="L802" s="1">
        <v>332516</v>
      </c>
      <c r="M802" s="1">
        <v>2811697</v>
      </c>
      <c r="N802" s="2">
        <f>INT(VLOOKUP(--D802,'属性表（单）'!$H$7:$I$11,2,0)*VLOOKUP(F802,'属性表（单）'!$B$4:$D$53,3,0))</f>
        <v>15100</v>
      </c>
      <c r="O802" s="34">
        <f t="shared" si="100"/>
        <v>1510</v>
      </c>
      <c r="P802" s="1">
        <f>IF(H802=26,VLOOKUP(G802,'属性表（单核）'!$H$2:$I$251,2,0),IF(H802=59,VLOOKUP(G802,'属性表（单核）'!$C$2:$D$251,2,0),INT(N802/VLOOKUP(H802,'属性表（单）'!$N$4:$O$24,2,0))))</f>
        <v>1510</v>
      </c>
      <c r="S802" s="1">
        <f t="shared" si="101"/>
        <v>131950</v>
      </c>
      <c r="T802" s="28">
        <f>VLOOKUP(--F802,经验表!$A$4:$B$53,2,0)*VLOOKUP(--E802,经验表!$W$8:$X$17,2,0)</f>
        <v>131950</v>
      </c>
      <c r="U802" s="1">
        <f t="shared" si="102"/>
        <v>1661990</v>
      </c>
      <c r="V802" s="1">
        <f t="shared" si="103"/>
        <v>1661990</v>
      </c>
    </row>
    <row r="803" spans="1:22" x14ac:dyDescent="0.35">
      <c r="A803" s="1">
        <v>94700041</v>
      </c>
      <c r="B803" s="3" t="s">
        <v>13</v>
      </c>
      <c r="C803" s="29">
        <f t="shared" si="99"/>
        <v>1</v>
      </c>
      <c r="D803" s="29" t="str">
        <f t="shared" si="96"/>
        <v>1</v>
      </c>
      <c r="E803" s="42" t="str">
        <f t="shared" si="97"/>
        <v>1</v>
      </c>
      <c r="F803" s="1">
        <v>47</v>
      </c>
      <c r="G803" s="28" t="str">
        <f t="shared" si="98"/>
        <v>147</v>
      </c>
      <c r="H803" s="1">
        <v>4</v>
      </c>
      <c r="I803" s="1">
        <v>1218</v>
      </c>
      <c r="L803" s="1">
        <v>370533</v>
      </c>
      <c r="M803" s="1">
        <v>3144213</v>
      </c>
      <c r="N803" s="2">
        <f>INT(VLOOKUP(--D803,'属性表（单）'!$H$7:$I$11,2,0)*VLOOKUP(F803,'属性表（单）'!$B$4:$D$53,3,0))</f>
        <v>15650</v>
      </c>
      <c r="O803" s="34">
        <f t="shared" si="100"/>
        <v>1565</v>
      </c>
      <c r="P803" s="1">
        <f>IF(H803=26,VLOOKUP(G803,'属性表（单核）'!$H$2:$I$251,2,0),IF(H803=59,VLOOKUP(G803,'属性表（单核）'!$C$2:$D$251,2,0),INT(N803/VLOOKUP(H803,'属性表（单）'!$N$4:$O$24,2,0))))</f>
        <v>1565</v>
      </c>
      <c r="S803" s="1">
        <f t="shared" si="101"/>
        <v>139950</v>
      </c>
      <c r="T803" s="28">
        <f>VLOOKUP(--F803,经验表!$A$4:$B$53,2,0)*VLOOKUP(--E803,经验表!$W$8:$X$17,2,0)</f>
        <v>139950</v>
      </c>
      <c r="U803" s="1">
        <f t="shared" si="102"/>
        <v>1793940</v>
      </c>
      <c r="V803" s="1">
        <f t="shared" si="103"/>
        <v>1793940</v>
      </c>
    </row>
    <row r="804" spans="1:22" x14ac:dyDescent="0.35">
      <c r="A804" s="1">
        <v>94800041</v>
      </c>
      <c r="B804" s="3" t="s">
        <v>13</v>
      </c>
      <c r="C804" s="29">
        <f t="shared" si="99"/>
        <v>1</v>
      </c>
      <c r="D804" s="29" t="str">
        <f t="shared" si="96"/>
        <v>1</v>
      </c>
      <c r="E804" s="42" t="str">
        <f t="shared" si="97"/>
        <v>1</v>
      </c>
      <c r="F804" s="1">
        <v>48</v>
      </c>
      <c r="G804" s="28" t="str">
        <f t="shared" si="98"/>
        <v>148</v>
      </c>
      <c r="H804" s="1">
        <v>4</v>
      </c>
      <c r="I804" s="1">
        <v>1260</v>
      </c>
      <c r="L804" s="1">
        <v>412842</v>
      </c>
      <c r="M804" s="1">
        <v>3514746</v>
      </c>
      <c r="N804" s="2">
        <f>INT(VLOOKUP(--D804,'属性表（单）'!$H$7:$I$11,2,0)*VLOOKUP(F804,'属性表（单）'!$B$4:$D$53,3,0))</f>
        <v>16200</v>
      </c>
      <c r="O804" s="34">
        <f t="shared" si="100"/>
        <v>1620</v>
      </c>
      <c r="P804" s="1">
        <f>IF(H804=26,VLOOKUP(G804,'属性表（单核）'!$H$2:$I$251,2,0),IF(H804=59,VLOOKUP(G804,'属性表（单核）'!$C$2:$D$251,2,0),INT(N804/VLOOKUP(H804,'属性表（单）'!$N$4:$O$24,2,0))))</f>
        <v>1620</v>
      </c>
      <c r="S804" s="1">
        <f t="shared" si="101"/>
        <v>147950</v>
      </c>
      <c r="T804" s="28">
        <f>VLOOKUP(--F804,经验表!$A$4:$B$53,2,0)*VLOOKUP(--E804,经验表!$W$8:$X$17,2,0)</f>
        <v>147950</v>
      </c>
      <c r="U804" s="1">
        <f t="shared" si="102"/>
        <v>1933890</v>
      </c>
      <c r="V804" s="1">
        <f t="shared" si="103"/>
        <v>1933890</v>
      </c>
    </row>
    <row r="805" spans="1:22" x14ac:dyDescent="0.35">
      <c r="A805" s="1">
        <v>94900041</v>
      </c>
      <c r="B805" s="3" t="s">
        <v>13</v>
      </c>
      <c r="C805" s="29">
        <f t="shared" si="99"/>
        <v>1</v>
      </c>
      <c r="D805" s="29" t="str">
        <f t="shared" si="96"/>
        <v>1</v>
      </c>
      <c r="E805" s="42" t="str">
        <f t="shared" si="97"/>
        <v>1</v>
      </c>
      <c r="F805" s="1">
        <v>49</v>
      </c>
      <c r="G805" s="28" t="str">
        <f t="shared" si="98"/>
        <v>149</v>
      </c>
      <c r="H805" s="1">
        <v>4</v>
      </c>
      <c r="I805" s="1">
        <v>1304</v>
      </c>
      <c r="L805" s="1">
        <v>459927</v>
      </c>
      <c r="M805" s="1">
        <v>3927588</v>
      </c>
      <c r="N805" s="2">
        <f>INT(VLOOKUP(--D805,'属性表（单）'!$H$7:$I$11,2,0)*VLOOKUP(F805,'属性表（单）'!$B$4:$D$53,3,0))</f>
        <v>16750</v>
      </c>
      <c r="O805" s="34">
        <f t="shared" si="100"/>
        <v>1675</v>
      </c>
      <c r="P805" s="1">
        <f>IF(H805=26,VLOOKUP(G805,'属性表（单核）'!$H$2:$I$251,2,0),IF(H805=59,VLOOKUP(G805,'属性表（单核）'!$C$2:$D$251,2,0),INT(N805/VLOOKUP(H805,'属性表（单）'!$N$4:$O$24,2,0))))</f>
        <v>1675</v>
      </c>
      <c r="S805" s="1">
        <f t="shared" si="101"/>
        <v>155950</v>
      </c>
      <c r="T805" s="28">
        <f>VLOOKUP(--F805,经验表!$A$4:$B$53,2,0)*VLOOKUP(--E805,经验表!$W$8:$X$17,2,0)</f>
        <v>155950</v>
      </c>
      <c r="U805" s="1">
        <f t="shared" si="102"/>
        <v>2081840</v>
      </c>
      <c r="V805" s="1">
        <f t="shared" si="103"/>
        <v>2081840</v>
      </c>
    </row>
    <row r="806" spans="1:22" x14ac:dyDescent="0.35">
      <c r="A806" s="1">
        <v>95000041</v>
      </c>
      <c r="B806" s="3" t="s">
        <v>13</v>
      </c>
      <c r="C806" s="29">
        <f t="shared" si="99"/>
        <v>1</v>
      </c>
      <c r="D806" s="29" t="str">
        <f t="shared" si="96"/>
        <v>1</v>
      </c>
      <c r="E806" s="42" t="str">
        <f t="shared" si="97"/>
        <v>1</v>
      </c>
      <c r="F806" s="1">
        <v>50</v>
      </c>
      <c r="G806" s="28" t="str">
        <f t="shared" si="98"/>
        <v>150</v>
      </c>
      <c r="H806" s="1">
        <v>4</v>
      </c>
      <c r="I806" s="1">
        <v>1350</v>
      </c>
      <c r="L806" s="1">
        <v>99999999</v>
      </c>
      <c r="M806" s="1">
        <v>4387515</v>
      </c>
      <c r="N806" s="2">
        <f>INT(VLOOKUP(--D806,'属性表（单）'!$H$7:$I$11,2,0)*VLOOKUP(F806,'属性表（单）'!$B$4:$D$53,3,0))</f>
        <v>17300</v>
      </c>
      <c r="O806" s="34">
        <f t="shared" si="100"/>
        <v>1730</v>
      </c>
      <c r="P806" s="1">
        <f>IF(H806=26,VLOOKUP(G806,'属性表（单核）'!$H$2:$I$251,2,0),IF(H806=59,VLOOKUP(G806,'属性表（单核）'!$C$2:$D$251,2,0),INT(N806/VLOOKUP(H806,'属性表（单）'!$N$4:$O$24,2,0))))</f>
        <v>1730</v>
      </c>
      <c r="S806" s="1">
        <f t="shared" si="101"/>
        <v>165250</v>
      </c>
      <c r="T806" s="28">
        <f>VLOOKUP(--F806,经验表!$A$4:$B$53,2,0)*VLOOKUP(--E806,经验表!$W$8:$X$17,2,0)</f>
        <v>165250</v>
      </c>
      <c r="U806" s="1">
        <f t="shared" si="102"/>
        <v>2237790</v>
      </c>
      <c r="V806" s="1">
        <f t="shared" si="103"/>
        <v>2237790</v>
      </c>
    </row>
    <row r="807" spans="1:22" x14ac:dyDescent="0.35">
      <c r="A807" s="1">
        <v>90100042</v>
      </c>
      <c r="B807" s="3" t="s">
        <v>13</v>
      </c>
      <c r="C807" s="29">
        <f t="shared" si="99"/>
        <v>1</v>
      </c>
      <c r="D807" s="29" t="str">
        <f t="shared" si="96"/>
        <v>2</v>
      </c>
      <c r="E807" s="42" t="str">
        <f t="shared" si="97"/>
        <v>2</v>
      </c>
      <c r="F807" s="1">
        <v>1</v>
      </c>
      <c r="G807" s="28" t="str">
        <f t="shared" si="98"/>
        <v>21</v>
      </c>
      <c r="H807" s="1">
        <v>4</v>
      </c>
      <c r="I807" s="1">
        <v>275</v>
      </c>
      <c r="L807" s="1">
        <v>987</v>
      </c>
      <c r="M807" s="1">
        <v>1000</v>
      </c>
      <c r="N807" s="2">
        <f>INT(VLOOKUP(--D807,'属性表（单）'!$H$7:$I$11,2,0)*VLOOKUP(F807,'属性表（单）'!$B$4:$D$53,3,0))</f>
        <v>2400</v>
      </c>
      <c r="O807" s="34">
        <f t="shared" si="100"/>
        <v>240</v>
      </c>
      <c r="P807" s="1">
        <f>IF(H807=26,VLOOKUP(G807,'属性表（单核）'!$H$2:$I$251,2,0),IF(H807=59,VLOOKUP(G807,'属性表（单核）'!$C$2:$D$251,2,0),INT(N807/VLOOKUP(H807,'属性表（单）'!$N$4:$O$24,2,0))))</f>
        <v>240</v>
      </c>
      <c r="S807" s="1">
        <f t="shared" si="101"/>
        <v>900</v>
      </c>
      <c r="T807" s="28">
        <f>VLOOKUP(--F807,经验表!$A$4:$B$53,2,0)*VLOOKUP(--E807,经验表!$W$8:$X$17,2,0)</f>
        <v>900</v>
      </c>
      <c r="U807" s="1">
        <f t="shared" si="102"/>
        <v>1200</v>
      </c>
      <c r="V807" s="1">
        <f t="shared" si="103"/>
        <v>2403040</v>
      </c>
    </row>
    <row r="808" spans="1:22" x14ac:dyDescent="0.35">
      <c r="A808" s="1">
        <v>90200042</v>
      </c>
      <c r="B808" s="3" t="s">
        <v>13</v>
      </c>
      <c r="C808" s="29">
        <f t="shared" si="99"/>
        <v>1</v>
      </c>
      <c r="D808" s="29" t="str">
        <f t="shared" si="96"/>
        <v>2</v>
      </c>
      <c r="E808" s="42" t="str">
        <f t="shared" si="97"/>
        <v>2</v>
      </c>
      <c r="F808" s="1">
        <v>2</v>
      </c>
      <c r="G808" s="28" t="str">
        <f t="shared" si="98"/>
        <v>22</v>
      </c>
      <c r="H808" s="1">
        <v>4</v>
      </c>
      <c r="I808" s="1">
        <v>293</v>
      </c>
      <c r="L808" s="1">
        <v>1312</v>
      </c>
      <c r="M808" s="1">
        <v>1987</v>
      </c>
      <c r="N808" s="2">
        <f>INT(VLOOKUP(--D808,'属性表（单）'!$H$7:$I$11,2,0)*VLOOKUP(F808,'属性表（单）'!$B$4:$D$53,3,0))</f>
        <v>2550</v>
      </c>
      <c r="O808" s="34">
        <f t="shared" si="100"/>
        <v>255</v>
      </c>
      <c r="P808" s="1">
        <f>IF(H808=26,VLOOKUP(G808,'属性表（单核）'!$H$2:$I$251,2,0),IF(H808=59,VLOOKUP(G808,'属性表（单核）'!$C$2:$D$251,2,0),INT(N808/VLOOKUP(H808,'属性表（单）'!$N$4:$O$24,2,0))))</f>
        <v>255</v>
      </c>
      <c r="S808" s="1">
        <f t="shared" si="101"/>
        <v>1260</v>
      </c>
      <c r="T808" s="28">
        <f>VLOOKUP(--F808,经验表!$A$4:$B$53,2,0)*VLOOKUP(--E808,经验表!$W$8:$X$17,2,0)</f>
        <v>1260</v>
      </c>
      <c r="U808" s="1">
        <f t="shared" si="102"/>
        <v>2100</v>
      </c>
      <c r="V808" s="1">
        <f t="shared" si="103"/>
        <v>2100</v>
      </c>
    </row>
    <row r="809" spans="1:22" x14ac:dyDescent="0.35">
      <c r="A809" s="1">
        <v>90300042</v>
      </c>
      <c r="B809" s="3" t="s">
        <v>13</v>
      </c>
      <c r="C809" s="29">
        <f t="shared" si="99"/>
        <v>1</v>
      </c>
      <c r="D809" s="29" t="str">
        <f t="shared" si="96"/>
        <v>2</v>
      </c>
      <c r="E809" s="42" t="str">
        <f t="shared" si="97"/>
        <v>2</v>
      </c>
      <c r="F809" s="1">
        <v>3</v>
      </c>
      <c r="G809" s="28" t="str">
        <f t="shared" si="98"/>
        <v>23</v>
      </c>
      <c r="H809" s="1">
        <v>4</v>
      </c>
      <c r="I809" s="1">
        <v>311</v>
      </c>
      <c r="L809" s="1">
        <v>1678</v>
      </c>
      <c r="M809" s="1">
        <v>3299</v>
      </c>
      <c r="N809" s="2">
        <f>INT(VLOOKUP(--D809,'属性表（单）'!$H$7:$I$11,2,0)*VLOOKUP(F809,'属性表（单）'!$B$4:$D$53,3,0))</f>
        <v>2700</v>
      </c>
      <c r="O809" s="34">
        <f t="shared" si="100"/>
        <v>270</v>
      </c>
      <c r="P809" s="1">
        <f>IF(H809=26,VLOOKUP(G809,'属性表（单核）'!$H$2:$I$251,2,0),IF(H809=59,VLOOKUP(G809,'属性表（单核）'!$C$2:$D$251,2,0),INT(N809/VLOOKUP(H809,'属性表（单）'!$N$4:$O$24,2,0))))</f>
        <v>270</v>
      </c>
      <c r="S809" s="1">
        <f t="shared" si="101"/>
        <v>1620</v>
      </c>
      <c r="T809" s="28">
        <f>VLOOKUP(--F809,经验表!$A$4:$B$53,2,0)*VLOOKUP(--E809,经验表!$W$8:$X$17,2,0)</f>
        <v>1620</v>
      </c>
      <c r="U809" s="1">
        <f t="shared" si="102"/>
        <v>3360</v>
      </c>
      <c r="V809" s="1">
        <f t="shared" si="103"/>
        <v>3360</v>
      </c>
    </row>
    <row r="810" spans="1:22" x14ac:dyDescent="0.35">
      <c r="A810" s="1">
        <v>90400042</v>
      </c>
      <c r="B810" s="3" t="s">
        <v>13</v>
      </c>
      <c r="C810" s="29">
        <f t="shared" si="99"/>
        <v>1</v>
      </c>
      <c r="D810" s="29" t="str">
        <f t="shared" si="96"/>
        <v>2</v>
      </c>
      <c r="E810" s="42" t="str">
        <f t="shared" si="97"/>
        <v>2</v>
      </c>
      <c r="F810" s="1">
        <v>4</v>
      </c>
      <c r="G810" s="28" t="str">
        <f t="shared" si="98"/>
        <v>24</v>
      </c>
      <c r="H810" s="1">
        <v>4</v>
      </c>
      <c r="I810" s="1">
        <v>330</v>
      </c>
      <c r="L810" s="1">
        <v>2088</v>
      </c>
      <c r="M810" s="1">
        <v>4977</v>
      </c>
      <c r="N810" s="2">
        <f>INT(VLOOKUP(--D810,'属性表（单）'!$H$7:$I$11,2,0)*VLOOKUP(F810,'属性表（单）'!$B$4:$D$53,3,0))</f>
        <v>2850</v>
      </c>
      <c r="O810" s="34">
        <f t="shared" si="100"/>
        <v>285</v>
      </c>
      <c r="P810" s="1">
        <f>IF(H810=26,VLOOKUP(G810,'属性表（单核）'!$H$2:$I$251,2,0),IF(H810=59,VLOOKUP(G810,'属性表（单核）'!$C$2:$D$251,2,0),INT(N810/VLOOKUP(H810,'属性表（单）'!$N$4:$O$24,2,0))))</f>
        <v>285</v>
      </c>
      <c r="S810" s="1">
        <f t="shared" si="101"/>
        <v>1980</v>
      </c>
      <c r="T810" s="28">
        <f>VLOOKUP(--F810,经验表!$A$4:$B$53,2,0)*VLOOKUP(--E810,经验表!$W$8:$X$17,2,0)</f>
        <v>1980</v>
      </c>
      <c r="U810" s="1">
        <f t="shared" si="102"/>
        <v>4980</v>
      </c>
      <c r="V810" s="1">
        <f t="shared" si="103"/>
        <v>4980</v>
      </c>
    </row>
    <row r="811" spans="1:22" x14ac:dyDescent="0.35">
      <c r="A811" s="1">
        <v>90500042</v>
      </c>
      <c r="B811" s="3" t="s">
        <v>13</v>
      </c>
      <c r="C811" s="29">
        <f t="shared" si="99"/>
        <v>1</v>
      </c>
      <c r="D811" s="29" t="str">
        <f t="shared" si="96"/>
        <v>2</v>
      </c>
      <c r="E811" s="42" t="str">
        <f t="shared" si="97"/>
        <v>2</v>
      </c>
      <c r="F811" s="1">
        <v>5</v>
      </c>
      <c r="G811" s="28" t="str">
        <f t="shared" si="98"/>
        <v>25</v>
      </c>
      <c r="H811" s="1">
        <v>4</v>
      </c>
      <c r="I811" s="1">
        <v>349</v>
      </c>
      <c r="L811" s="1">
        <v>2549</v>
      </c>
      <c r="M811" s="1">
        <v>7065</v>
      </c>
      <c r="N811" s="2">
        <f>INT(VLOOKUP(--D811,'属性表（单）'!$H$7:$I$11,2,0)*VLOOKUP(F811,'属性表（单）'!$B$4:$D$53,3,0))</f>
        <v>3000</v>
      </c>
      <c r="O811" s="34">
        <f t="shared" si="100"/>
        <v>300</v>
      </c>
      <c r="P811" s="1">
        <f>IF(H811=26,VLOOKUP(G811,'属性表（单核）'!$H$2:$I$251,2,0),IF(H811=59,VLOOKUP(G811,'属性表（单核）'!$C$2:$D$251,2,0),INT(N811/VLOOKUP(H811,'属性表（单）'!$N$4:$O$24,2,0))))</f>
        <v>300</v>
      </c>
      <c r="S811" s="1">
        <f t="shared" si="101"/>
        <v>2340</v>
      </c>
      <c r="T811" s="28">
        <f>VLOOKUP(--F811,经验表!$A$4:$B$53,2,0)*VLOOKUP(--E811,经验表!$W$8:$X$17,2,0)</f>
        <v>2340</v>
      </c>
      <c r="U811" s="1">
        <f t="shared" si="102"/>
        <v>6960</v>
      </c>
      <c r="V811" s="1">
        <f t="shared" si="103"/>
        <v>6960</v>
      </c>
    </row>
    <row r="812" spans="1:22" x14ac:dyDescent="0.35">
      <c r="A812" s="1">
        <v>90600042</v>
      </c>
      <c r="B812" s="3" t="s">
        <v>13</v>
      </c>
      <c r="C812" s="29">
        <f t="shared" si="99"/>
        <v>1</v>
      </c>
      <c r="D812" s="29" t="str">
        <f t="shared" si="96"/>
        <v>2</v>
      </c>
      <c r="E812" s="42" t="str">
        <f t="shared" si="97"/>
        <v>2</v>
      </c>
      <c r="F812" s="1">
        <v>6</v>
      </c>
      <c r="G812" s="28" t="str">
        <f t="shared" si="98"/>
        <v>26</v>
      </c>
      <c r="H812" s="1">
        <v>4</v>
      </c>
      <c r="I812" s="1">
        <v>369</v>
      </c>
      <c r="L812" s="1">
        <v>3064</v>
      </c>
      <c r="M812" s="1">
        <v>9614</v>
      </c>
      <c r="N812" s="2">
        <f>INT(VLOOKUP(--D812,'属性表（单）'!$H$7:$I$11,2,0)*VLOOKUP(F812,'属性表（单）'!$B$4:$D$53,3,0))</f>
        <v>3150</v>
      </c>
      <c r="O812" s="34">
        <f t="shared" si="100"/>
        <v>315</v>
      </c>
      <c r="P812" s="1">
        <f>IF(H812=26,VLOOKUP(G812,'属性表（单核）'!$H$2:$I$251,2,0),IF(H812=59,VLOOKUP(G812,'属性表（单核）'!$C$2:$D$251,2,0),INT(N812/VLOOKUP(H812,'属性表（单）'!$N$4:$O$24,2,0))))</f>
        <v>315</v>
      </c>
      <c r="S812" s="1">
        <f t="shared" si="101"/>
        <v>2940</v>
      </c>
      <c r="T812" s="28">
        <f>VLOOKUP(--F812,经验表!$A$4:$B$53,2,0)*VLOOKUP(--E812,经验表!$W$8:$X$17,2,0)</f>
        <v>2940</v>
      </c>
      <c r="U812" s="1">
        <f t="shared" si="102"/>
        <v>9300</v>
      </c>
      <c r="V812" s="1">
        <f t="shared" si="103"/>
        <v>9300</v>
      </c>
    </row>
    <row r="813" spans="1:22" x14ac:dyDescent="0.35">
      <c r="A813" s="1">
        <v>90700042</v>
      </c>
      <c r="B813" s="3" t="s">
        <v>13</v>
      </c>
      <c r="C813" s="29">
        <f t="shared" si="99"/>
        <v>1</v>
      </c>
      <c r="D813" s="29" t="str">
        <f t="shared" si="96"/>
        <v>2</v>
      </c>
      <c r="E813" s="42" t="str">
        <f t="shared" si="97"/>
        <v>2</v>
      </c>
      <c r="F813" s="1">
        <v>7</v>
      </c>
      <c r="G813" s="28" t="str">
        <f t="shared" si="98"/>
        <v>27</v>
      </c>
      <c r="H813" s="1">
        <v>4</v>
      </c>
      <c r="I813" s="1">
        <v>389</v>
      </c>
      <c r="L813" s="1">
        <v>3640</v>
      </c>
      <c r="M813" s="1">
        <v>12678</v>
      </c>
      <c r="N813" s="2">
        <f>INT(VLOOKUP(--D813,'属性表（单）'!$H$7:$I$11,2,0)*VLOOKUP(F813,'属性表（单）'!$B$4:$D$53,3,0))</f>
        <v>3375</v>
      </c>
      <c r="O813" s="34">
        <f t="shared" si="100"/>
        <v>337</v>
      </c>
      <c r="P813" s="1">
        <f>IF(H813=26,VLOOKUP(G813,'属性表（单核）'!$H$2:$I$251,2,0),IF(H813=59,VLOOKUP(G813,'属性表（单核）'!$C$2:$D$251,2,0),INT(N813/VLOOKUP(H813,'属性表（单）'!$N$4:$O$24,2,0))))</f>
        <v>337</v>
      </c>
      <c r="S813" s="1">
        <f t="shared" si="101"/>
        <v>3540</v>
      </c>
      <c r="T813" s="28">
        <f>VLOOKUP(--F813,经验表!$A$4:$B$53,2,0)*VLOOKUP(--E813,经验表!$W$8:$X$17,2,0)</f>
        <v>3540</v>
      </c>
      <c r="U813" s="1">
        <f t="shared" si="102"/>
        <v>12240</v>
      </c>
      <c r="V813" s="1">
        <f t="shared" si="103"/>
        <v>12240</v>
      </c>
    </row>
    <row r="814" spans="1:22" x14ac:dyDescent="0.35">
      <c r="A814" s="1">
        <v>90800042</v>
      </c>
      <c r="B814" s="3" t="s">
        <v>13</v>
      </c>
      <c r="C814" s="29">
        <f t="shared" si="99"/>
        <v>1</v>
      </c>
      <c r="D814" s="29" t="str">
        <f t="shared" si="96"/>
        <v>2</v>
      </c>
      <c r="E814" s="42" t="str">
        <f t="shared" si="97"/>
        <v>2</v>
      </c>
      <c r="F814" s="1">
        <v>8</v>
      </c>
      <c r="G814" s="28" t="str">
        <f t="shared" si="98"/>
        <v>28</v>
      </c>
      <c r="H814" s="1">
        <v>4</v>
      </c>
      <c r="I814" s="1">
        <v>410</v>
      </c>
      <c r="L814" s="1">
        <v>4285</v>
      </c>
      <c r="M814" s="1">
        <v>16318</v>
      </c>
      <c r="N814" s="2">
        <f>INT(VLOOKUP(--D814,'属性表（单）'!$H$7:$I$11,2,0)*VLOOKUP(F814,'属性表（单）'!$B$4:$D$53,3,0))</f>
        <v>3600</v>
      </c>
      <c r="O814" s="34">
        <f t="shared" si="100"/>
        <v>360</v>
      </c>
      <c r="P814" s="1">
        <f>IF(H814=26,VLOOKUP(G814,'属性表（单核）'!$H$2:$I$251,2,0),IF(H814=59,VLOOKUP(G814,'属性表（单核）'!$C$2:$D$251,2,0),INT(N814/VLOOKUP(H814,'属性表（单）'!$N$4:$O$24,2,0))))</f>
        <v>360</v>
      </c>
      <c r="S814" s="1">
        <f t="shared" si="101"/>
        <v>4140</v>
      </c>
      <c r="T814" s="28">
        <f>VLOOKUP(--F814,经验表!$A$4:$B$53,2,0)*VLOOKUP(--E814,经验表!$W$8:$X$17,2,0)</f>
        <v>4140</v>
      </c>
      <c r="U814" s="1">
        <f t="shared" si="102"/>
        <v>15780</v>
      </c>
      <c r="V814" s="1">
        <f t="shared" si="103"/>
        <v>15780</v>
      </c>
    </row>
    <row r="815" spans="1:22" x14ac:dyDescent="0.35">
      <c r="A815" s="1">
        <v>90900042</v>
      </c>
      <c r="B815" s="3" t="s">
        <v>13</v>
      </c>
      <c r="C815" s="29">
        <f t="shared" si="99"/>
        <v>1</v>
      </c>
      <c r="D815" s="29" t="str">
        <f t="shared" si="96"/>
        <v>2</v>
      </c>
      <c r="E815" s="42" t="str">
        <f t="shared" si="97"/>
        <v>2</v>
      </c>
      <c r="F815" s="1">
        <v>9</v>
      </c>
      <c r="G815" s="28" t="str">
        <f t="shared" si="98"/>
        <v>29</v>
      </c>
      <c r="H815" s="1">
        <v>4</v>
      </c>
      <c r="I815" s="1">
        <v>431</v>
      </c>
      <c r="L815" s="1">
        <v>5005</v>
      </c>
      <c r="M815" s="1">
        <v>20603</v>
      </c>
      <c r="N815" s="2">
        <f>INT(VLOOKUP(--D815,'属性表（单）'!$H$7:$I$11,2,0)*VLOOKUP(F815,'属性表（单）'!$B$4:$D$53,3,0))</f>
        <v>3825</v>
      </c>
      <c r="O815" s="34">
        <f t="shared" si="100"/>
        <v>382</v>
      </c>
      <c r="P815" s="1">
        <f>IF(H815=26,VLOOKUP(G815,'属性表（单核）'!$H$2:$I$251,2,0),IF(H815=59,VLOOKUP(G815,'属性表（单核）'!$C$2:$D$251,2,0),INT(N815/VLOOKUP(H815,'属性表（单）'!$N$4:$O$24,2,0))))</f>
        <v>382</v>
      </c>
      <c r="S815" s="1">
        <f t="shared" si="101"/>
        <v>4740</v>
      </c>
      <c r="T815" s="28">
        <f>VLOOKUP(--F815,经验表!$A$4:$B$53,2,0)*VLOOKUP(--E815,经验表!$W$8:$X$17,2,0)</f>
        <v>4740</v>
      </c>
      <c r="U815" s="1">
        <f t="shared" si="102"/>
        <v>19920</v>
      </c>
      <c r="V815" s="1">
        <f t="shared" si="103"/>
        <v>19920</v>
      </c>
    </row>
    <row r="816" spans="1:22" x14ac:dyDescent="0.35">
      <c r="A816" s="1">
        <v>91000042</v>
      </c>
      <c r="B816" s="3" t="s">
        <v>13</v>
      </c>
      <c r="C816" s="29">
        <f t="shared" si="99"/>
        <v>1</v>
      </c>
      <c r="D816" s="29" t="str">
        <f t="shared" si="96"/>
        <v>2</v>
      </c>
      <c r="E816" s="42" t="str">
        <f t="shared" si="97"/>
        <v>2</v>
      </c>
      <c r="F816" s="1">
        <v>10</v>
      </c>
      <c r="G816" s="28" t="str">
        <f t="shared" si="98"/>
        <v>210</v>
      </c>
      <c r="H816" s="1">
        <v>4</v>
      </c>
      <c r="I816" s="1">
        <v>453</v>
      </c>
      <c r="L816" s="1">
        <v>5808</v>
      </c>
      <c r="M816" s="1">
        <v>25608</v>
      </c>
      <c r="N816" s="2">
        <f>INT(VLOOKUP(--D816,'属性表（单）'!$H$7:$I$11,2,0)*VLOOKUP(F816,'属性表（单）'!$B$4:$D$53,3,0))</f>
        <v>4050</v>
      </c>
      <c r="O816" s="34">
        <f t="shared" si="100"/>
        <v>405</v>
      </c>
      <c r="P816" s="1">
        <f>IF(H816=26,VLOOKUP(G816,'属性表（单核）'!$H$2:$I$251,2,0),IF(H816=59,VLOOKUP(G816,'属性表（单核）'!$C$2:$D$251,2,0),INT(N816/VLOOKUP(H816,'属性表（单）'!$N$4:$O$24,2,0))))</f>
        <v>405</v>
      </c>
      <c r="S816" s="1">
        <f t="shared" si="101"/>
        <v>5700</v>
      </c>
      <c r="T816" s="28">
        <f>VLOOKUP(--F816,经验表!$A$4:$B$53,2,0)*VLOOKUP(--E816,经验表!$W$8:$X$17,2,0)</f>
        <v>5700</v>
      </c>
      <c r="U816" s="1">
        <f t="shared" si="102"/>
        <v>24660</v>
      </c>
      <c r="V816" s="1">
        <f t="shared" si="103"/>
        <v>24660</v>
      </c>
    </row>
    <row r="817" spans="1:22" x14ac:dyDescent="0.35">
      <c r="A817" s="1">
        <v>91100042</v>
      </c>
      <c r="B817" s="3" t="s">
        <v>13</v>
      </c>
      <c r="C817" s="29">
        <f t="shared" si="99"/>
        <v>1</v>
      </c>
      <c r="D817" s="29" t="str">
        <f t="shared" si="96"/>
        <v>2</v>
      </c>
      <c r="E817" s="42" t="str">
        <f t="shared" si="97"/>
        <v>2</v>
      </c>
      <c r="F817" s="1">
        <v>11</v>
      </c>
      <c r="G817" s="28" t="str">
        <f t="shared" si="98"/>
        <v>211</v>
      </c>
      <c r="H817" s="1">
        <v>4</v>
      </c>
      <c r="I817" s="1">
        <v>475</v>
      </c>
      <c r="L817" s="1">
        <v>6704</v>
      </c>
      <c r="M817" s="1">
        <v>31416</v>
      </c>
      <c r="N817" s="2">
        <f>INT(VLOOKUP(--D817,'属性表（单）'!$H$7:$I$11,2,0)*VLOOKUP(F817,'属性表（单）'!$B$4:$D$53,3,0))</f>
        <v>4275</v>
      </c>
      <c r="O817" s="34">
        <f t="shared" si="100"/>
        <v>427</v>
      </c>
      <c r="P817" s="1">
        <f>IF(H817=26,VLOOKUP(G817,'属性表（单核）'!$H$2:$I$251,2,0),IF(H817=59,VLOOKUP(G817,'属性表（单核）'!$C$2:$D$251,2,0),INT(N817/VLOOKUP(H817,'属性表（单）'!$N$4:$O$24,2,0))))</f>
        <v>427</v>
      </c>
      <c r="S817" s="1">
        <f t="shared" si="101"/>
        <v>6660</v>
      </c>
      <c r="T817" s="28">
        <f>VLOOKUP(--F817,经验表!$A$4:$B$53,2,0)*VLOOKUP(--E817,经验表!$W$8:$X$17,2,0)</f>
        <v>6660</v>
      </c>
      <c r="U817" s="1">
        <f t="shared" si="102"/>
        <v>30360</v>
      </c>
      <c r="V817" s="1">
        <f t="shared" si="103"/>
        <v>30360</v>
      </c>
    </row>
    <row r="818" spans="1:22" x14ac:dyDescent="0.35">
      <c r="A818" s="1">
        <v>91200042</v>
      </c>
      <c r="B818" s="3" t="s">
        <v>13</v>
      </c>
      <c r="C818" s="29">
        <f t="shared" si="99"/>
        <v>1</v>
      </c>
      <c r="D818" s="29" t="str">
        <f t="shared" si="96"/>
        <v>2</v>
      </c>
      <c r="E818" s="42" t="str">
        <f t="shared" si="97"/>
        <v>2</v>
      </c>
      <c r="F818" s="1">
        <v>12</v>
      </c>
      <c r="G818" s="28" t="str">
        <f t="shared" si="98"/>
        <v>212</v>
      </c>
      <c r="H818" s="1">
        <v>4</v>
      </c>
      <c r="I818" s="1">
        <v>498</v>
      </c>
      <c r="L818" s="1">
        <v>7703</v>
      </c>
      <c r="M818" s="1">
        <v>38120</v>
      </c>
      <c r="N818" s="2">
        <f>INT(VLOOKUP(--D818,'属性表（单）'!$H$7:$I$11,2,0)*VLOOKUP(F818,'属性表（单）'!$B$4:$D$53,3,0))</f>
        <v>4575</v>
      </c>
      <c r="O818" s="34">
        <f t="shared" si="100"/>
        <v>457</v>
      </c>
      <c r="P818" s="1">
        <f>IF(H818=26,VLOOKUP(G818,'属性表（单核）'!$H$2:$I$251,2,0),IF(H818=59,VLOOKUP(G818,'属性表（单核）'!$C$2:$D$251,2,0),INT(N818/VLOOKUP(H818,'属性表（单）'!$N$4:$O$24,2,0))))</f>
        <v>457</v>
      </c>
      <c r="S818" s="1">
        <f t="shared" si="101"/>
        <v>7620</v>
      </c>
      <c r="T818" s="28">
        <f>VLOOKUP(--F818,经验表!$A$4:$B$53,2,0)*VLOOKUP(--E818,经验表!$W$8:$X$17,2,0)</f>
        <v>7620</v>
      </c>
      <c r="U818" s="1">
        <f t="shared" si="102"/>
        <v>37020</v>
      </c>
      <c r="V818" s="1">
        <f t="shared" si="103"/>
        <v>37020</v>
      </c>
    </row>
    <row r="819" spans="1:22" x14ac:dyDescent="0.35">
      <c r="A819" s="1">
        <v>91300042</v>
      </c>
      <c r="B819" s="3" t="s">
        <v>13</v>
      </c>
      <c r="C819" s="29">
        <f t="shared" si="99"/>
        <v>1</v>
      </c>
      <c r="D819" s="29" t="str">
        <f t="shared" si="96"/>
        <v>2</v>
      </c>
      <c r="E819" s="42" t="str">
        <f t="shared" si="97"/>
        <v>2</v>
      </c>
      <c r="F819" s="1">
        <v>13</v>
      </c>
      <c r="G819" s="28" t="str">
        <f t="shared" si="98"/>
        <v>213</v>
      </c>
      <c r="H819" s="1">
        <v>4</v>
      </c>
      <c r="I819" s="1">
        <v>522</v>
      </c>
      <c r="L819" s="1">
        <v>8816</v>
      </c>
      <c r="M819" s="1">
        <v>45823</v>
      </c>
      <c r="N819" s="2">
        <f>INT(VLOOKUP(--D819,'属性表（单）'!$H$7:$I$11,2,0)*VLOOKUP(F819,'属性表（单）'!$B$4:$D$53,3,0))</f>
        <v>4875</v>
      </c>
      <c r="O819" s="34">
        <f t="shared" si="100"/>
        <v>487</v>
      </c>
      <c r="P819" s="1">
        <f>IF(H819=26,VLOOKUP(G819,'属性表（单核）'!$H$2:$I$251,2,0),IF(H819=59,VLOOKUP(G819,'属性表（单核）'!$C$2:$D$251,2,0),INT(N819/VLOOKUP(H819,'属性表（单）'!$N$4:$O$24,2,0))))</f>
        <v>487</v>
      </c>
      <c r="S819" s="1">
        <f t="shared" si="101"/>
        <v>8580</v>
      </c>
      <c r="T819" s="28">
        <f>VLOOKUP(--F819,经验表!$A$4:$B$53,2,0)*VLOOKUP(--E819,经验表!$W$8:$X$17,2,0)</f>
        <v>8580</v>
      </c>
      <c r="U819" s="1">
        <f t="shared" si="102"/>
        <v>44640</v>
      </c>
      <c r="V819" s="1">
        <f t="shared" si="103"/>
        <v>44640</v>
      </c>
    </row>
    <row r="820" spans="1:22" x14ac:dyDescent="0.35">
      <c r="A820" s="1">
        <v>91400042</v>
      </c>
      <c r="B820" s="3" t="s">
        <v>13</v>
      </c>
      <c r="C820" s="29">
        <f t="shared" si="99"/>
        <v>1</v>
      </c>
      <c r="D820" s="29" t="str">
        <f t="shared" si="96"/>
        <v>2</v>
      </c>
      <c r="E820" s="42" t="str">
        <f t="shared" si="97"/>
        <v>2</v>
      </c>
      <c r="F820" s="1">
        <v>14</v>
      </c>
      <c r="G820" s="28" t="str">
        <f t="shared" si="98"/>
        <v>214</v>
      </c>
      <c r="H820" s="1">
        <v>4</v>
      </c>
      <c r="I820" s="1">
        <v>546</v>
      </c>
      <c r="L820" s="1">
        <v>10055</v>
      </c>
      <c r="M820" s="1">
        <v>54639</v>
      </c>
      <c r="N820" s="2">
        <f>INT(VLOOKUP(--D820,'属性表（单）'!$H$7:$I$11,2,0)*VLOOKUP(F820,'属性表（单）'!$B$4:$D$53,3,0))</f>
        <v>5175</v>
      </c>
      <c r="O820" s="34">
        <f t="shared" si="100"/>
        <v>517</v>
      </c>
      <c r="P820" s="1">
        <f>IF(H820=26,VLOOKUP(G820,'属性表（单核）'!$H$2:$I$251,2,0),IF(H820=59,VLOOKUP(G820,'属性表（单核）'!$C$2:$D$251,2,0),INT(N820/VLOOKUP(H820,'属性表（单）'!$N$4:$O$24,2,0))))</f>
        <v>517</v>
      </c>
      <c r="S820" s="1">
        <f t="shared" si="101"/>
        <v>10020</v>
      </c>
      <c r="T820" s="28">
        <f>VLOOKUP(--F820,经验表!$A$4:$B$53,2,0)*VLOOKUP(--E820,经验表!$W$8:$X$17,2,0)</f>
        <v>10020</v>
      </c>
      <c r="U820" s="1">
        <f t="shared" si="102"/>
        <v>53220</v>
      </c>
      <c r="V820" s="1">
        <f t="shared" si="103"/>
        <v>53220</v>
      </c>
    </row>
    <row r="821" spans="1:22" x14ac:dyDescent="0.35">
      <c r="A821" s="1">
        <v>91500042</v>
      </c>
      <c r="B821" s="3" t="s">
        <v>13</v>
      </c>
      <c r="C821" s="29">
        <f t="shared" si="99"/>
        <v>1</v>
      </c>
      <c r="D821" s="29" t="str">
        <f t="shared" si="96"/>
        <v>2</v>
      </c>
      <c r="E821" s="42" t="str">
        <f t="shared" si="97"/>
        <v>2</v>
      </c>
      <c r="F821" s="1">
        <v>15</v>
      </c>
      <c r="G821" s="28" t="str">
        <f t="shared" si="98"/>
        <v>215</v>
      </c>
      <c r="H821" s="1">
        <v>4</v>
      </c>
      <c r="I821" s="1">
        <v>570</v>
      </c>
      <c r="L821" s="1">
        <v>11434</v>
      </c>
      <c r="M821" s="1">
        <v>64694</v>
      </c>
      <c r="N821" s="2">
        <f>INT(VLOOKUP(--D821,'属性表（单）'!$H$7:$I$11,2,0)*VLOOKUP(F821,'属性表（单）'!$B$4:$D$53,3,0))</f>
        <v>5475</v>
      </c>
      <c r="O821" s="34">
        <f t="shared" si="100"/>
        <v>547</v>
      </c>
      <c r="P821" s="1">
        <f>IF(H821=26,VLOOKUP(G821,'属性表（单核）'!$H$2:$I$251,2,0),IF(H821=59,VLOOKUP(G821,'属性表（单核）'!$C$2:$D$251,2,0),INT(N821/VLOOKUP(H821,'属性表（单）'!$N$4:$O$24,2,0))))</f>
        <v>547</v>
      </c>
      <c r="S821" s="1">
        <f t="shared" si="101"/>
        <v>11460</v>
      </c>
      <c r="T821" s="28">
        <f>VLOOKUP(--F821,经验表!$A$4:$B$53,2,0)*VLOOKUP(--E821,经验表!$W$8:$X$17,2,0)</f>
        <v>11460</v>
      </c>
      <c r="U821" s="1">
        <f t="shared" si="102"/>
        <v>63240</v>
      </c>
      <c r="V821" s="1">
        <f t="shared" si="103"/>
        <v>63240</v>
      </c>
    </row>
    <row r="822" spans="1:22" x14ac:dyDescent="0.35">
      <c r="A822" s="1">
        <v>91600042</v>
      </c>
      <c r="B822" s="3" t="s">
        <v>13</v>
      </c>
      <c r="C822" s="29">
        <f t="shared" si="99"/>
        <v>1</v>
      </c>
      <c r="D822" s="29" t="str">
        <f t="shared" si="96"/>
        <v>2</v>
      </c>
      <c r="E822" s="42" t="str">
        <f t="shared" si="97"/>
        <v>2</v>
      </c>
      <c r="F822" s="1">
        <v>16</v>
      </c>
      <c r="G822" s="28" t="str">
        <f t="shared" si="98"/>
        <v>216</v>
      </c>
      <c r="H822" s="1">
        <v>4</v>
      </c>
      <c r="I822" s="1">
        <v>596</v>
      </c>
      <c r="L822" s="1">
        <v>12968</v>
      </c>
      <c r="M822" s="1">
        <v>76128</v>
      </c>
      <c r="N822" s="2">
        <f>INT(VLOOKUP(--D822,'属性表（单）'!$H$7:$I$11,2,0)*VLOOKUP(F822,'属性表（单）'!$B$4:$D$53,3,0))</f>
        <v>5775</v>
      </c>
      <c r="O822" s="34">
        <f t="shared" si="100"/>
        <v>577</v>
      </c>
      <c r="P822" s="1">
        <f>IF(H822=26,VLOOKUP(G822,'属性表（单核）'!$H$2:$I$251,2,0),IF(H822=59,VLOOKUP(G822,'属性表（单核）'!$C$2:$D$251,2,0),INT(N822/VLOOKUP(H822,'属性表（单）'!$N$4:$O$24,2,0))))</f>
        <v>577</v>
      </c>
      <c r="S822" s="1">
        <f t="shared" si="101"/>
        <v>12900</v>
      </c>
      <c r="T822" s="28">
        <f>VLOOKUP(--F822,经验表!$A$4:$B$53,2,0)*VLOOKUP(--E822,经验表!$W$8:$X$17,2,0)</f>
        <v>12900</v>
      </c>
      <c r="U822" s="1">
        <f t="shared" si="102"/>
        <v>74700</v>
      </c>
      <c r="V822" s="1">
        <f t="shared" si="103"/>
        <v>74700</v>
      </c>
    </row>
    <row r="823" spans="1:22" x14ac:dyDescent="0.35">
      <c r="A823" s="1">
        <v>91700042</v>
      </c>
      <c r="B823" s="3" t="s">
        <v>13</v>
      </c>
      <c r="C823" s="29">
        <f t="shared" si="99"/>
        <v>1</v>
      </c>
      <c r="D823" s="29" t="str">
        <f t="shared" si="96"/>
        <v>2</v>
      </c>
      <c r="E823" s="42" t="str">
        <f t="shared" si="97"/>
        <v>2</v>
      </c>
      <c r="F823" s="1">
        <v>17</v>
      </c>
      <c r="G823" s="28" t="str">
        <f t="shared" si="98"/>
        <v>217</v>
      </c>
      <c r="H823" s="1">
        <v>4</v>
      </c>
      <c r="I823" s="1">
        <v>621</v>
      </c>
      <c r="L823" s="1">
        <v>14674</v>
      </c>
      <c r="M823" s="1">
        <v>89096</v>
      </c>
      <c r="N823" s="2">
        <f>INT(VLOOKUP(--D823,'属性表（单）'!$H$7:$I$11,2,0)*VLOOKUP(F823,'属性表（单）'!$B$4:$D$53,3,0))</f>
        <v>6150</v>
      </c>
      <c r="O823" s="34">
        <f t="shared" si="100"/>
        <v>615</v>
      </c>
      <c r="P823" s="1">
        <f>IF(H823=26,VLOOKUP(G823,'属性表（单核）'!$H$2:$I$251,2,0),IF(H823=59,VLOOKUP(G823,'属性表（单核）'!$C$2:$D$251,2,0),INT(N823/VLOOKUP(H823,'属性表（单）'!$N$4:$O$24,2,0))))</f>
        <v>615</v>
      </c>
      <c r="S823" s="1">
        <f t="shared" si="101"/>
        <v>14340</v>
      </c>
      <c r="T823" s="28">
        <f>VLOOKUP(--F823,经验表!$A$4:$B$53,2,0)*VLOOKUP(--E823,经验表!$W$8:$X$17,2,0)</f>
        <v>14340</v>
      </c>
      <c r="U823" s="1">
        <f t="shared" si="102"/>
        <v>87600</v>
      </c>
      <c r="V823" s="1">
        <f t="shared" si="103"/>
        <v>87600</v>
      </c>
    </row>
    <row r="824" spans="1:22" x14ac:dyDescent="0.35">
      <c r="A824" s="1">
        <v>91800042</v>
      </c>
      <c r="B824" s="3" t="s">
        <v>13</v>
      </c>
      <c r="C824" s="29">
        <f t="shared" si="99"/>
        <v>1</v>
      </c>
      <c r="D824" s="29" t="str">
        <f t="shared" si="96"/>
        <v>2</v>
      </c>
      <c r="E824" s="42" t="str">
        <f t="shared" si="97"/>
        <v>2</v>
      </c>
      <c r="F824" s="1">
        <v>18</v>
      </c>
      <c r="G824" s="28" t="str">
        <f t="shared" si="98"/>
        <v>218</v>
      </c>
      <c r="H824" s="1">
        <v>4</v>
      </c>
      <c r="I824" s="1">
        <v>648</v>
      </c>
      <c r="L824" s="1">
        <v>16570</v>
      </c>
      <c r="M824" s="1">
        <v>103770</v>
      </c>
      <c r="N824" s="2">
        <f>INT(VLOOKUP(--D824,'属性表（单）'!$H$7:$I$11,2,0)*VLOOKUP(F824,'属性表（单）'!$B$4:$D$53,3,0))</f>
        <v>6525</v>
      </c>
      <c r="O824" s="34">
        <f t="shared" si="100"/>
        <v>652</v>
      </c>
      <c r="P824" s="1">
        <f>IF(H824=26,VLOOKUP(G824,'属性表（单核）'!$H$2:$I$251,2,0),IF(H824=59,VLOOKUP(G824,'属性表（单核）'!$C$2:$D$251,2,0),INT(N824/VLOOKUP(H824,'属性表（单）'!$N$4:$O$24,2,0))))</f>
        <v>652</v>
      </c>
      <c r="S824" s="1">
        <f t="shared" si="101"/>
        <v>16380</v>
      </c>
      <c r="T824" s="28">
        <f>VLOOKUP(--F824,经验表!$A$4:$B$53,2,0)*VLOOKUP(--E824,经验表!$W$8:$X$17,2,0)</f>
        <v>16380</v>
      </c>
      <c r="U824" s="1">
        <f t="shared" si="102"/>
        <v>101940</v>
      </c>
      <c r="V824" s="1">
        <f t="shared" si="103"/>
        <v>101940</v>
      </c>
    </row>
    <row r="825" spans="1:22" x14ac:dyDescent="0.35">
      <c r="A825" s="1">
        <v>91900042</v>
      </c>
      <c r="B825" s="3" t="s">
        <v>13</v>
      </c>
      <c r="C825" s="29">
        <f t="shared" si="99"/>
        <v>1</v>
      </c>
      <c r="D825" s="29" t="str">
        <f t="shared" si="96"/>
        <v>2</v>
      </c>
      <c r="E825" s="42" t="str">
        <f t="shared" si="97"/>
        <v>2</v>
      </c>
      <c r="F825" s="1">
        <v>19</v>
      </c>
      <c r="G825" s="28" t="str">
        <f t="shared" si="98"/>
        <v>219</v>
      </c>
      <c r="H825" s="1">
        <v>4</v>
      </c>
      <c r="I825" s="1">
        <v>675</v>
      </c>
      <c r="L825" s="1">
        <v>18678</v>
      </c>
      <c r="M825" s="1">
        <v>120340</v>
      </c>
      <c r="N825" s="2">
        <f>INT(VLOOKUP(--D825,'属性表（单）'!$H$7:$I$11,2,0)*VLOOKUP(F825,'属性表（单）'!$B$4:$D$53,3,0))</f>
        <v>6900</v>
      </c>
      <c r="O825" s="34">
        <f t="shared" si="100"/>
        <v>690</v>
      </c>
      <c r="P825" s="1">
        <f>IF(H825=26,VLOOKUP(G825,'属性表（单核）'!$H$2:$I$251,2,0),IF(H825=59,VLOOKUP(G825,'属性表（单核）'!$C$2:$D$251,2,0),INT(N825/VLOOKUP(H825,'属性表（单）'!$N$4:$O$24,2,0))))</f>
        <v>690</v>
      </c>
      <c r="S825" s="1">
        <f t="shared" si="101"/>
        <v>18420</v>
      </c>
      <c r="T825" s="28">
        <f>VLOOKUP(--F825,经验表!$A$4:$B$53,2,0)*VLOOKUP(--E825,经验表!$W$8:$X$17,2,0)</f>
        <v>18420</v>
      </c>
      <c r="U825" s="1">
        <f t="shared" si="102"/>
        <v>118320</v>
      </c>
      <c r="V825" s="1">
        <f t="shared" si="103"/>
        <v>118320</v>
      </c>
    </row>
    <row r="826" spans="1:22" x14ac:dyDescent="0.35">
      <c r="A826" s="1">
        <v>92000042</v>
      </c>
      <c r="B826" s="3" t="s">
        <v>13</v>
      </c>
      <c r="C826" s="29">
        <f t="shared" si="99"/>
        <v>1</v>
      </c>
      <c r="D826" s="29" t="str">
        <f t="shared" si="96"/>
        <v>2</v>
      </c>
      <c r="E826" s="42" t="str">
        <f t="shared" si="97"/>
        <v>2</v>
      </c>
      <c r="F826" s="1">
        <v>20</v>
      </c>
      <c r="G826" s="28" t="str">
        <f t="shared" si="98"/>
        <v>220</v>
      </c>
      <c r="H826" s="1">
        <v>4</v>
      </c>
      <c r="I826" s="1">
        <v>703</v>
      </c>
      <c r="L826" s="1">
        <v>21019</v>
      </c>
      <c r="M826" s="1">
        <v>139018</v>
      </c>
      <c r="N826" s="2">
        <f>INT(VLOOKUP(--D826,'属性表（单）'!$H$7:$I$11,2,0)*VLOOKUP(F826,'属性表（单）'!$B$4:$D$53,3,0))</f>
        <v>7275</v>
      </c>
      <c r="O826" s="34">
        <f t="shared" si="100"/>
        <v>727</v>
      </c>
      <c r="P826" s="1">
        <f>IF(H826=26,VLOOKUP(G826,'属性表（单核）'!$H$2:$I$251,2,0),IF(H826=59,VLOOKUP(G826,'属性表（单核）'!$C$2:$D$251,2,0),INT(N826/VLOOKUP(H826,'属性表（单）'!$N$4:$O$24,2,0))))</f>
        <v>727</v>
      </c>
      <c r="S826" s="1">
        <f t="shared" si="101"/>
        <v>20460</v>
      </c>
      <c r="T826" s="28">
        <f>VLOOKUP(--F826,经验表!$A$4:$B$53,2,0)*VLOOKUP(--E826,经验表!$W$8:$X$17,2,0)</f>
        <v>20460</v>
      </c>
      <c r="U826" s="1">
        <f t="shared" si="102"/>
        <v>136740</v>
      </c>
      <c r="V826" s="1">
        <f t="shared" si="103"/>
        <v>136740</v>
      </c>
    </row>
    <row r="827" spans="1:22" x14ac:dyDescent="0.35">
      <c r="A827" s="1">
        <v>92100042</v>
      </c>
      <c r="B827" s="3" t="s">
        <v>13</v>
      </c>
      <c r="C827" s="29">
        <f t="shared" si="99"/>
        <v>1</v>
      </c>
      <c r="D827" s="29" t="str">
        <f t="shared" si="96"/>
        <v>2</v>
      </c>
      <c r="E827" s="42" t="str">
        <f t="shared" si="97"/>
        <v>2</v>
      </c>
      <c r="F827" s="1">
        <v>21</v>
      </c>
      <c r="G827" s="28" t="str">
        <f t="shared" si="98"/>
        <v>221</v>
      </c>
      <c r="H827" s="1">
        <v>4</v>
      </c>
      <c r="I827" s="1">
        <v>732</v>
      </c>
      <c r="L827" s="1">
        <v>23619</v>
      </c>
      <c r="M827" s="1">
        <v>160037</v>
      </c>
      <c r="N827" s="2">
        <f>INT(VLOOKUP(--D827,'属性表（单）'!$H$7:$I$11,2,0)*VLOOKUP(F827,'属性表（单）'!$B$4:$D$53,3,0))</f>
        <v>7650</v>
      </c>
      <c r="O827" s="34">
        <f t="shared" si="100"/>
        <v>765</v>
      </c>
      <c r="P827" s="1">
        <f>IF(H827=26,VLOOKUP(G827,'属性表（单核）'!$H$2:$I$251,2,0),IF(H827=59,VLOOKUP(G827,'属性表（单核）'!$C$2:$D$251,2,0),INT(N827/VLOOKUP(H827,'属性表（单）'!$N$4:$O$24,2,0))))</f>
        <v>765</v>
      </c>
      <c r="S827" s="1">
        <f t="shared" si="101"/>
        <v>22500</v>
      </c>
      <c r="T827" s="28">
        <f>VLOOKUP(--F827,经验表!$A$4:$B$53,2,0)*VLOOKUP(--E827,经验表!$W$8:$X$17,2,0)</f>
        <v>22500</v>
      </c>
      <c r="U827" s="1">
        <f t="shared" si="102"/>
        <v>157200</v>
      </c>
      <c r="V827" s="1">
        <f t="shared" si="103"/>
        <v>157200</v>
      </c>
    </row>
    <row r="828" spans="1:22" x14ac:dyDescent="0.35">
      <c r="A828" s="1">
        <v>92200042</v>
      </c>
      <c r="B828" s="3" t="s">
        <v>13</v>
      </c>
      <c r="C828" s="29">
        <f t="shared" si="99"/>
        <v>1</v>
      </c>
      <c r="D828" s="29" t="str">
        <f t="shared" si="96"/>
        <v>2</v>
      </c>
      <c r="E828" s="42" t="str">
        <f t="shared" si="97"/>
        <v>2</v>
      </c>
      <c r="F828" s="1">
        <v>22</v>
      </c>
      <c r="G828" s="28" t="str">
        <f t="shared" si="98"/>
        <v>222</v>
      </c>
      <c r="H828" s="1">
        <v>4</v>
      </c>
      <c r="I828" s="1">
        <v>761</v>
      </c>
      <c r="L828" s="1">
        <v>26507</v>
      </c>
      <c r="M828" s="1">
        <v>183656</v>
      </c>
      <c r="N828" s="2">
        <f>INT(VLOOKUP(--D828,'属性表（单）'!$H$7:$I$11,2,0)*VLOOKUP(F828,'属性表（单）'!$B$4:$D$53,3,0))</f>
        <v>8100</v>
      </c>
      <c r="O828" s="34">
        <f t="shared" si="100"/>
        <v>810</v>
      </c>
      <c r="P828" s="1">
        <f>IF(H828=26,VLOOKUP(G828,'属性表（单核）'!$H$2:$I$251,2,0),IF(H828=59,VLOOKUP(G828,'属性表（单核）'!$C$2:$D$251,2,0),INT(N828/VLOOKUP(H828,'属性表（单）'!$N$4:$O$24,2,0))))</f>
        <v>810</v>
      </c>
      <c r="S828" s="1">
        <f t="shared" si="101"/>
        <v>25260</v>
      </c>
      <c r="T828" s="28">
        <f>VLOOKUP(--F828,经验表!$A$4:$B$53,2,0)*VLOOKUP(--E828,经验表!$W$8:$X$17,2,0)</f>
        <v>25260</v>
      </c>
      <c r="U828" s="1">
        <f t="shared" si="102"/>
        <v>179700</v>
      </c>
      <c r="V828" s="1">
        <f t="shared" si="103"/>
        <v>179700</v>
      </c>
    </row>
    <row r="829" spans="1:22" x14ac:dyDescent="0.35">
      <c r="A829" s="1">
        <v>92300042</v>
      </c>
      <c r="B829" s="3" t="s">
        <v>13</v>
      </c>
      <c r="C829" s="29">
        <f t="shared" si="99"/>
        <v>1</v>
      </c>
      <c r="D829" s="29" t="str">
        <f t="shared" si="96"/>
        <v>2</v>
      </c>
      <c r="E829" s="42" t="str">
        <f t="shared" si="97"/>
        <v>2</v>
      </c>
      <c r="F829" s="1">
        <v>23</v>
      </c>
      <c r="G829" s="28" t="str">
        <f t="shared" si="98"/>
        <v>223</v>
      </c>
      <c r="H829" s="1">
        <v>4</v>
      </c>
      <c r="I829" s="1">
        <v>791</v>
      </c>
      <c r="L829" s="1">
        <v>29712</v>
      </c>
      <c r="M829" s="1">
        <v>210163</v>
      </c>
      <c r="N829" s="2">
        <f>INT(VLOOKUP(--D829,'属性表（单）'!$H$7:$I$11,2,0)*VLOOKUP(F829,'属性表（单）'!$B$4:$D$53,3,0))</f>
        <v>8550</v>
      </c>
      <c r="O829" s="34">
        <f t="shared" si="100"/>
        <v>855</v>
      </c>
      <c r="P829" s="1">
        <f>IF(H829=26,VLOOKUP(G829,'属性表（单核）'!$H$2:$I$251,2,0),IF(H829=59,VLOOKUP(G829,'属性表（单核）'!$C$2:$D$251,2,0),INT(N829/VLOOKUP(H829,'属性表（单）'!$N$4:$O$24,2,0))))</f>
        <v>855</v>
      </c>
      <c r="S829" s="1">
        <f t="shared" si="101"/>
        <v>28020</v>
      </c>
      <c r="T829" s="28">
        <f>VLOOKUP(--F829,经验表!$A$4:$B$53,2,0)*VLOOKUP(--E829,经验表!$W$8:$X$17,2,0)</f>
        <v>28020</v>
      </c>
      <c r="U829" s="1">
        <f t="shared" si="102"/>
        <v>204960</v>
      </c>
      <c r="V829" s="1">
        <f t="shared" si="103"/>
        <v>204960</v>
      </c>
    </row>
    <row r="830" spans="1:22" x14ac:dyDescent="0.35">
      <c r="A830" s="1">
        <v>92400042</v>
      </c>
      <c r="B830" s="3" t="s">
        <v>13</v>
      </c>
      <c r="C830" s="29">
        <f t="shared" si="99"/>
        <v>1</v>
      </c>
      <c r="D830" s="29" t="str">
        <f t="shared" si="96"/>
        <v>2</v>
      </c>
      <c r="E830" s="42" t="str">
        <f t="shared" si="97"/>
        <v>2</v>
      </c>
      <c r="F830" s="1">
        <v>24</v>
      </c>
      <c r="G830" s="28" t="str">
        <f t="shared" si="98"/>
        <v>224</v>
      </c>
      <c r="H830" s="1">
        <v>4</v>
      </c>
      <c r="I830" s="1">
        <v>822</v>
      </c>
      <c r="L830" s="1">
        <v>33270</v>
      </c>
      <c r="M830" s="1">
        <v>239875</v>
      </c>
      <c r="N830" s="2">
        <f>INT(VLOOKUP(--D830,'属性表（单）'!$H$7:$I$11,2,0)*VLOOKUP(F830,'属性表（单）'!$B$4:$D$53,3,0))</f>
        <v>9000</v>
      </c>
      <c r="O830" s="34">
        <f t="shared" si="100"/>
        <v>900</v>
      </c>
      <c r="P830" s="1">
        <f>IF(H830=26,VLOOKUP(G830,'属性表（单核）'!$H$2:$I$251,2,0),IF(H830=59,VLOOKUP(G830,'属性表（单核）'!$C$2:$D$251,2,0),INT(N830/VLOOKUP(H830,'属性表（单）'!$N$4:$O$24,2,0))))</f>
        <v>900</v>
      </c>
      <c r="S830" s="1">
        <f t="shared" si="101"/>
        <v>30780</v>
      </c>
      <c r="T830" s="28">
        <f>VLOOKUP(--F830,经验表!$A$4:$B$53,2,0)*VLOOKUP(--E830,经验表!$W$8:$X$17,2,0)</f>
        <v>30780</v>
      </c>
      <c r="U830" s="1">
        <f t="shared" si="102"/>
        <v>232980</v>
      </c>
      <c r="V830" s="1">
        <f t="shared" si="103"/>
        <v>232980</v>
      </c>
    </row>
    <row r="831" spans="1:22" x14ac:dyDescent="0.35">
      <c r="A831" s="1">
        <v>92500042</v>
      </c>
      <c r="B831" s="3" t="s">
        <v>13</v>
      </c>
      <c r="C831" s="29">
        <f t="shared" si="99"/>
        <v>1</v>
      </c>
      <c r="D831" s="29" t="str">
        <f t="shared" si="96"/>
        <v>2</v>
      </c>
      <c r="E831" s="42" t="str">
        <f t="shared" si="97"/>
        <v>2</v>
      </c>
      <c r="F831" s="1">
        <v>25</v>
      </c>
      <c r="G831" s="28" t="str">
        <f t="shared" si="98"/>
        <v>225</v>
      </c>
      <c r="H831" s="1">
        <v>4</v>
      </c>
      <c r="I831" s="1">
        <v>853</v>
      </c>
      <c r="L831" s="1">
        <v>37218</v>
      </c>
      <c r="M831" s="1">
        <v>273145</v>
      </c>
      <c r="N831" s="2">
        <f>INT(VLOOKUP(--D831,'属性表（单）'!$H$7:$I$11,2,0)*VLOOKUP(F831,'属性表（单）'!$B$4:$D$53,3,0))</f>
        <v>9450</v>
      </c>
      <c r="O831" s="34">
        <f t="shared" si="100"/>
        <v>945</v>
      </c>
      <c r="P831" s="1">
        <f>IF(H831=26,VLOOKUP(G831,'属性表（单核）'!$H$2:$I$251,2,0),IF(H831=59,VLOOKUP(G831,'属性表（单核）'!$C$2:$D$251,2,0),INT(N831/VLOOKUP(H831,'属性表（单）'!$N$4:$O$24,2,0))))</f>
        <v>945</v>
      </c>
      <c r="S831" s="1">
        <f t="shared" si="101"/>
        <v>33540</v>
      </c>
      <c r="T831" s="28">
        <f>VLOOKUP(--F831,经验表!$A$4:$B$53,2,0)*VLOOKUP(--E831,经验表!$W$8:$X$17,2,0)</f>
        <v>33540</v>
      </c>
      <c r="U831" s="1">
        <f t="shared" si="102"/>
        <v>263760</v>
      </c>
      <c r="V831" s="1">
        <f t="shared" si="103"/>
        <v>263760</v>
      </c>
    </row>
    <row r="832" spans="1:22" x14ac:dyDescent="0.35">
      <c r="A832" s="1">
        <v>92600042</v>
      </c>
      <c r="B832" s="3" t="s">
        <v>13</v>
      </c>
      <c r="C832" s="29">
        <f t="shared" si="99"/>
        <v>1</v>
      </c>
      <c r="D832" s="29" t="str">
        <f t="shared" si="96"/>
        <v>2</v>
      </c>
      <c r="E832" s="42" t="str">
        <f t="shared" si="97"/>
        <v>2</v>
      </c>
      <c r="F832" s="1">
        <v>26</v>
      </c>
      <c r="G832" s="28" t="str">
        <f t="shared" si="98"/>
        <v>226</v>
      </c>
      <c r="H832" s="1">
        <v>4</v>
      </c>
      <c r="I832" s="1">
        <v>886</v>
      </c>
      <c r="L832" s="1">
        <v>41598</v>
      </c>
      <c r="M832" s="1">
        <v>310363</v>
      </c>
      <c r="N832" s="2">
        <f>INT(VLOOKUP(--D832,'属性表（单）'!$H$7:$I$11,2,0)*VLOOKUP(F832,'属性表（单）'!$B$4:$D$53,3,0))</f>
        <v>9900</v>
      </c>
      <c r="O832" s="34">
        <f t="shared" si="100"/>
        <v>990</v>
      </c>
      <c r="P832" s="1">
        <f>IF(H832=26,VLOOKUP(G832,'属性表（单核）'!$H$2:$I$251,2,0),IF(H832=59,VLOOKUP(G832,'属性表（单核）'!$C$2:$D$251,2,0),INT(N832/VLOOKUP(H832,'属性表（单）'!$N$4:$O$24,2,0))))</f>
        <v>990</v>
      </c>
      <c r="S832" s="1">
        <f t="shared" si="101"/>
        <v>37140</v>
      </c>
      <c r="T832" s="28">
        <f>VLOOKUP(--F832,经验表!$A$4:$B$53,2,0)*VLOOKUP(--E832,经验表!$W$8:$X$17,2,0)</f>
        <v>37140</v>
      </c>
      <c r="U832" s="1">
        <f t="shared" si="102"/>
        <v>297300</v>
      </c>
      <c r="V832" s="1">
        <f t="shared" si="103"/>
        <v>297300</v>
      </c>
    </row>
    <row r="833" spans="1:22" x14ac:dyDescent="0.35">
      <c r="A833" s="1">
        <v>92700042</v>
      </c>
      <c r="B833" s="3" t="s">
        <v>13</v>
      </c>
      <c r="C833" s="29">
        <f t="shared" si="99"/>
        <v>1</v>
      </c>
      <c r="D833" s="29" t="str">
        <f t="shared" si="96"/>
        <v>2</v>
      </c>
      <c r="E833" s="42" t="str">
        <f t="shared" si="97"/>
        <v>2</v>
      </c>
      <c r="F833" s="1">
        <v>27</v>
      </c>
      <c r="G833" s="28" t="str">
        <f t="shared" si="98"/>
        <v>227</v>
      </c>
      <c r="H833" s="1">
        <v>4</v>
      </c>
      <c r="I833" s="1">
        <v>919</v>
      </c>
      <c r="L833" s="1">
        <v>46457</v>
      </c>
      <c r="M833" s="1">
        <v>351961</v>
      </c>
      <c r="N833" s="2">
        <f>INT(VLOOKUP(--D833,'属性表（单）'!$H$7:$I$11,2,0)*VLOOKUP(F833,'属性表（单）'!$B$4:$D$53,3,0))</f>
        <v>10425</v>
      </c>
      <c r="O833" s="34">
        <f t="shared" si="100"/>
        <v>1042</v>
      </c>
      <c r="P833" s="1">
        <f>IF(H833=26,VLOOKUP(G833,'属性表（单核）'!$H$2:$I$251,2,0),IF(H833=59,VLOOKUP(G833,'属性表（单核）'!$C$2:$D$251,2,0),INT(N833/VLOOKUP(H833,'属性表（单）'!$N$4:$O$24,2,0))))</f>
        <v>1042</v>
      </c>
      <c r="S833" s="1">
        <f t="shared" si="101"/>
        <v>40740</v>
      </c>
      <c r="T833" s="28">
        <f>VLOOKUP(--F833,经验表!$A$4:$B$53,2,0)*VLOOKUP(--E833,经验表!$W$8:$X$17,2,0)</f>
        <v>40740</v>
      </c>
      <c r="U833" s="1">
        <f t="shared" si="102"/>
        <v>334440</v>
      </c>
      <c r="V833" s="1">
        <f t="shared" si="103"/>
        <v>334440</v>
      </c>
    </row>
    <row r="834" spans="1:22" x14ac:dyDescent="0.35">
      <c r="A834" s="1">
        <v>92800042</v>
      </c>
      <c r="B834" s="3" t="s">
        <v>13</v>
      </c>
      <c r="C834" s="29">
        <f t="shared" si="99"/>
        <v>1</v>
      </c>
      <c r="D834" s="29" t="str">
        <f t="shared" si="96"/>
        <v>2</v>
      </c>
      <c r="E834" s="42" t="str">
        <f t="shared" si="97"/>
        <v>2</v>
      </c>
      <c r="F834" s="1">
        <v>28</v>
      </c>
      <c r="G834" s="28" t="str">
        <f t="shared" si="98"/>
        <v>228</v>
      </c>
      <c r="H834" s="1">
        <v>4</v>
      </c>
      <c r="I834" s="1">
        <v>953</v>
      </c>
      <c r="L834" s="1">
        <v>51845</v>
      </c>
      <c r="M834" s="1">
        <v>398418</v>
      </c>
      <c r="N834" s="2">
        <f>INT(VLOOKUP(--D834,'属性表（单）'!$H$7:$I$11,2,0)*VLOOKUP(F834,'属性表（单）'!$B$4:$D$53,3,0))</f>
        <v>10950</v>
      </c>
      <c r="O834" s="34">
        <f t="shared" si="100"/>
        <v>1095</v>
      </c>
      <c r="P834" s="1">
        <f>IF(H834=26,VLOOKUP(G834,'属性表（单核）'!$H$2:$I$251,2,0),IF(H834=59,VLOOKUP(G834,'属性表（单核）'!$C$2:$D$251,2,0),INT(N834/VLOOKUP(H834,'属性表（单）'!$N$4:$O$24,2,0))))</f>
        <v>1095</v>
      </c>
      <c r="S834" s="1">
        <f t="shared" si="101"/>
        <v>44340</v>
      </c>
      <c r="T834" s="28">
        <f>VLOOKUP(--F834,经验表!$A$4:$B$53,2,0)*VLOOKUP(--E834,经验表!$W$8:$X$17,2,0)</f>
        <v>44340</v>
      </c>
      <c r="U834" s="1">
        <f t="shared" si="102"/>
        <v>375180</v>
      </c>
      <c r="V834" s="1">
        <f t="shared" si="103"/>
        <v>375180</v>
      </c>
    </row>
    <row r="835" spans="1:22" x14ac:dyDescent="0.35">
      <c r="A835" s="1">
        <v>92900042</v>
      </c>
      <c r="B835" s="3" t="s">
        <v>13</v>
      </c>
      <c r="C835" s="29">
        <f t="shared" si="99"/>
        <v>1</v>
      </c>
      <c r="D835" s="29" t="str">
        <f t="shared" ref="D835:D898" si="104">RIGHT(A835,1)</f>
        <v>2</v>
      </c>
      <c r="E835" s="42" t="str">
        <f t="shared" ref="E835:E898" si="105">IF(C835=1,RIGHT(A835,1),C835&amp;RIGHT(A835,1))</f>
        <v>2</v>
      </c>
      <c r="F835" s="1">
        <v>29</v>
      </c>
      <c r="G835" s="28" t="str">
        <f t="shared" ref="G835:G898" si="106">D835&amp;F835</f>
        <v>229</v>
      </c>
      <c r="H835" s="1">
        <v>4</v>
      </c>
      <c r="I835" s="1">
        <v>987</v>
      </c>
      <c r="L835" s="1">
        <v>57821</v>
      </c>
      <c r="M835" s="1">
        <v>450263</v>
      </c>
      <c r="N835" s="2">
        <f>INT(VLOOKUP(--D835,'属性表（单）'!$H$7:$I$11,2,0)*VLOOKUP(F835,'属性表（单）'!$B$4:$D$53,3,0))</f>
        <v>11475</v>
      </c>
      <c r="O835" s="34">
        <f t="shared" si="100"/>
        <v>1147</v>
      </c>
      <c r="P835" s="1">
        <f>IF(H835=26,VLOOKUP(G835,'属性表（单核）'!$H$2:$I$251,2,0),IF(H835=59,VLOOKUP(G835,'属性表（单核）'!$C$2:$D$251,2,0),INT(N835/VLOOKUP(H835,'属性表（单）'!$N$4:$O$24,2,0))))</f>
        <v>1147</v>
      </c>
      <c r="S835" s="1">
        <f t="shared" si="101"/>
        <v>47940</v>
      </c>
      <c r="T835" s="28">
        <f>VLOOKUP(--F835,经验表!$A$4:$B$53,2,0)*VLOOKUP(--E835,经验表!$W$8:$X$17,2,0)</f>
        <v>47940</v>
      </c>
      <c r="U835" s="1">
        <f t="shared" si="102"/>
        <v>419520</v>
      </c>
      <c r="V835" s="1">
        <f t="shared" si="103"/>
        <v>419520</v>
      </c>
    </row>
    <row r="836" spans="1:22" x14ac:dyDescent="0.35">
      <c r="A836" s="1">
        <v>93000042</v>
      </c>
      <c r="B836" s="3" t="s">
        <v>13</v>
      </c>
      <c r="C836" s="29">
        <f t="shared" ref="C836:C899" si="107">C835</f>
        <v>1</v>
      </c>
      <c r="D836" s="29" t="str">
        <f t="shared" si="104"/>
        <v>2</v>
      </c>
      <c r="E836" s="42" t="str">
        <f t="shared" si="105"/>
        <v>2</v>
      </c>
      <c r="F836" s="1">
        <v>30</v>
      </c>
      <c r="G836" s="28" t="str">
        <f t="shared" si="106"/>
        <v>230</v>
      </c>
      <c r="H836" s="1">
        <v>4</v>
      </c>
      <c r="I836" s="1">
        <v>1023</v>
      </c>
      <c r="L836" s="1">
        <v>64447</v>
      </c>
      <c r="M836" s="1">
        <v>508084</v>
      </c>
      <c r="N836" s="2">
        <f>INT(VLOOKUP(--D836,'属性表（单）'!$H$7:$I$11,2,0)*VLOOKUP(F836,'属性表（单）'!$B$4:$D$53,3,0))</f>
        <v>12000</v>
      </c>
      <c r="O836" s="34">
        <f t="shared" si="100"/>
        <v>1200</v>
      </c>
      <c r="P836" s="1">
        <f>IF(H836=26,VLOOKUP(G836,'属性表（单核）'!$H$2:$I$251,2,0),IF(H836=59,VLOOKUP(G836,'属性表（单核）'!$C$2:$D$251,2,0),INT(N836/VLOOKUP(H836,'属性表（单）'!$N$4:$O$24,2,0))))</f>
        <v>1200</v>
      </c>
      <c r="S836" s="1">
        <f t="shared" si="101"/>
        <v>52500</v>
      </c>
      <c r="T836" s="28">
        <f>VLOOKUP(--F836,经验表!$A$4:$B$53,2,0)*VLOOKUP(--E836,经验表!$W$8:$X$17,2,0)</f>
        <v>52500</v>
      </c>
      <c r="U836" s="1">
        <f t="shared" si="102"/>
        <v>467460</v>
      </c>
      <c r="V836" s="1">
        <f t="shared" si="103"/>
        <v>467460</v>
      </c>
    </row>
    <row r="837" spans="1:22" x14ac:dyDescent="0.35">
      <c r="A837" s="1">
        <v>93100042</v>
      </c>
      <c r="B837" s="3" t="s">
        <v>13</v>
      </c>
      <c r="C837" s="29">
        <f t="shared" si="107"/>
        <v>1</v>
      </c>
      <c r="D837" s="29" t="str">
        <f t="shared" si="104"/>
        <v>2</v>
      </c>
      <c r="E837" s="42" t="str">
        <f t="shared" si="105"/>
        <v>2</v>
      </c>
      <c r="F837" s="1">
        <v>31</v>
      </c>
      <c r="G837" s="28" t="str">
        <f t="shared" si="106"/>
        <v>231</v>
      </c>
      <c r="H837" s="1">
        <v>4</v>
      </c>
      <c r="I837" s="1">
        <v>1060</v>
      </c>
      <c r="L837" s="1">
        <v>71792</v>
      </c>
      <c r="M837" s="1">
        <v>572531</v>
      </c>
      <c r="N837" s="2">
        <f>INT(VLOOKUP(--D837,'属性表（单）'!$H$7:$I$11,2,0)*VLOOKUP(F837,'属性表（单）'!$B$4:$D$53,3,0))</f>
        <v>12525</v>
      </c>
      <c r="O837" s="34">
        <f t="shared" si="100"/>
        <v>1252</v>
      </c>
      <c r="P837" s="1">
        <f>IF(H837=26,VLOOKUP(G837,'属性表（单核）'!$H$2:$I$251,2,0),IF(H837=59,VLOOKUP(G837,'属性表（单核）'!$C$2:$D$251,2,0),INT(N837/VLOOKUP(H837,'属性表（单）'!$N$4:$O$24,2,0))))</f>
        <v>1252</v>
      </c>
      <c r="S837" s="1">
        <f t="shared" si="101"/>
        <v>57060</v>
      </c>
      <c r="T837" s="28">
        <f>VLOOKUP(--F837,经验表!$A$4:$B$53,2,0)*VLOOKUP(--E837,经验表!$W$8:$X$17,2,0)</f>
        <v>57060</v>
      </c>
      <c r="U837" s="1">
        <f t="shared" si="102"/>
        <v>519960</v>
      </c>
      <c r="V837" s="1">
        <f t="shared" si="103"/>
        <v>519960</v>
      </c>
    </row>
    <row r="838" spans="1:22" x14ac:dyDescent="0.35">
      <c r="A838" s="1">
        <v>93200042</v>
      </c>
      <c r="B838" s="3" t="s">
        <v>13</v>
      </c>
      <c r="C838" s="29">
        <f t="shared" si="107"/>
        <v>1</v>
      </c>
      <c r="D838" s="29" t="str">
        <f t="shared" si="104"/>
        <v>2</v>
      </c>
      <c r="E838" s="42" t="str">
        <f t="shared" si="105"/>
        <v>2</v>
      </c>
      <c r="F838" s="1">
        <v>32</v>
      </c>
      <c r="G838" s="28" t="str">
        <f t="shared" si="106"/>
        <v>232</v>
      </c>
      <c r="H838" s="1">
        <v>4</v>
      </c>
      <c r="I838" s="1">
        <v>1097</v>
      </c>
      <c r="L838" s="1">
        <v>79935</v>
      </c>
      <c r="M838" s="1">
        <v>644323</v>
      </c>
      <c r="N838" s="2">
        <f>INT(VLOOKUP(--D838,'属性表（单）'!$H$7:$I$11,2,0)*VLOOKUP(F838,'属性表（单）'!$B$4:$D$53,3,0))</f>
        <v>13125</v>
      </c>
      <c r="O838" s="34">
        <f t="shared" si="100"/>
        <v>1312</v>
      </c>
      <c r="P838" s="1">
        <f>IF(H838=26,VLOOKUP(G838,'属性表（单核）'!$H$2:$I$251,2,0),IF(H838=59,VLOOKUP(G838,'属性表（单核）'!$C$2:$D$251,2,0),INT(N838/VLOOKUP(H838,'属性表（单）'!$N$4:$O$24,2,0))))</f>
        <v>1312</v>
      </c>
      <c r="S838" s="1">
        <f t="shared" si="101"/>
        <v>61620</v>
      </c>
      <c r="T838" s="28">
        <f>VLOOKUP(--F838,经验表!$A$4:$B$53,2,0)*VLOOKUP(--E838,经验表!$W$8:$X$17,2,0)</f>
        <v>61620</v>
      </c>
      <c r="U838" s="1">
        <f t="shared" si="102"/>
        <v>577020</v>
      </c>
      <c r="V838" s="1">
        <f t="shared" si="103"/>
        <v>577020</v>
      </c>
    </row>
    <row r="839" spans="1:22" x14ac:dyDescent="0.35">
      <c r="A839" s="1">
        <v>93300042</v>
      </c>
      <c r="B839" s="3" t="s">
        <v>13</v>
      </c>
      <c r="C839" s="29">
        <f t="shared" si="107"/>
        <v>1</v>
      </c>
      <c r="D839" s="29" t="str">
        <f t="shared" si="104"/>
        <v>2</v>
      </c>
      <c r="E839" s="42" t="str">
        <f t="shared" si="105"/>
        <v>2</v>
      </c>
      <c r="F839" s="1">
        <v>33</v>
      </c>
      <c r="G839" s="28" t="str">
        <f t="shared" si="106"/>
        <v>233</v>
      </c>
      <c r="H839" s="1">
        <v>4</v>
      </c>
      <c r="I839" s="1">
        <v>1136</v>
      </c>
      <c r="L839" s="1">
        <v>88961</v>
      </c>
      <c r="M839" s="1">
        <v>724258</v>
      </c>
      <c r="N839" s="2">
        <f>INT(VLOOKUP(--D839,'属性表（单）'!$H$7:$I$11,2,0)*VLOOKUP(F839,'属性表（单）'!$B$4:$D$53,3,0))</f>
        <v>13725</v>
      </c>
      <c r="O839" s="34">
        <f t="shared" ref="O839:O902" si="108">INT(IF(C839=1,P839,P839*$X$14))</f>
        <v>1372</v>
      </c>
      <c r="P839" s="1">
        <f>IF(H839=26,VLOOKUP(G839,'属性表（单核）'!$H$2:$I$251,2,0),IF(H839=59,VLOOKUP(G839,'属性表（单核）'!$C$2:$D$251,2,0),INT(N839/VLOOKUP(H839,'属性表（单）'!$N$4:$O$24,2,0))))</f>
        <v>1372</v>
      </c>
      <c r="S839" s="1">
        <f t="shared" si="101"/>
        <v>66180</v>
      </c>
      <c r="T839" s="28">
        <f>VLOOKUP(--F839,经验表!$A$4:$B$53,2,0)*VLOOKUP(--E839,经验表!$W$8:$X$17,2,0)</f>
        <v>66180</v>
      </c>
      <c r="U839" s="1">
        <f t="shared" si="102"/>
        <v>638640</v>
      </c>
      <c r="V839" s="1">
        <f t="shared" si="103"/>
        <v>638640</v>
      </c>
    </row>
    <row r="840" spans="1:22" x14ac:dyDescent="0.35">
      <c r="A840" s="1">
        <v>93400042</v>
      </c>
      <c r="B840" s="3" t="s">
        <v>13</v>
      </c>
      <c r="C840" s="29">
        <f t="shared" si="107"/>
        <v>1</v>
      </c>
      <c r="D840" s="29" t="str">
        <f t="shared" si="104"/>
        <v>2</v>
      </c>
      <c r="E840" s="42" t="str">
        <f t="shared" si="105"/>
        <v>2</v>
      </c>
      <c r="F840" s="1">
        <v>34</v>
      </c>
      <c r="G840" s="28" t="str">
        <f t="shared" si="106"/>
        <v>234</v>
      </c>
      <c r="H840" s="1">
        <v>4</v>
      </c>
      <c r="I840" s="1">
        <v>1175</v>
      </c>
      <c r="L840" s="1">
        <v>98964</v>
      </c>
      <c r="M840" s="1">
        <v>813219</v>
      </c>
      <c r="N840" s="2">
        <f>INT(VLOOKUP(--D840,'属性表（单）'!$H$7:$I$11,2,0)*VLOOKUP(F840,'属性表（单）'!$B$4:$D$53,3,0))</f>
        <v>14325</v>
      </c>
      <c r="O840" s="34">
        <f t="shared" si="108"/>
        <v>1432</v>
      </c>
      <c r="P840" s="1">
        <f>IF(H840=26,VLOOKUP(G840,'属性表（单核）'!$H$2:$I$251,2,0),IF(H840=59,VLOOKUP(G840,'属性表（单核）'!$C$2:$D$251,2,0),INT(N840/VLOOKUP(H840,'属性表（单）'!$N$4:$O$24,2,0))))</f>
        <v>1432</v>
      </c>
      <c r="S840" s="1">
        <f t="shared" ref="S840:S903" si="109">INT(T840)</f>
        <v>71820</v>
      </c>
      <c r="T840" s="28">
        <f>VLOOKUP(--F840,经验表!$A$4:$B$53,2,0)*VLOOKUP(--E840,经验表!$W$8:$X$17,2,0)</f>
        <v>71820</v>
      </c>
      <c r="U840" s="1">
        <f t="shared" ref="U840:U903" si="110">INT(IF(C840=1,IF(F840=1,VLOOKUP(--D840,$X$8:$Y$12,2,0),V840),IF(F840=1,VLOOKUP(--D840,$X$17:$Y$21,2,0),V840)))</f>
        <v>704820</v>
      </c>
      <c r="V840" s="1">
        <f t="shared" si="103"/>
        <v>704820</v>
      </c>
    </row>
    <row r="841" spans="1:22" x14ac:dyDescent="0.35">
      <c r="A841" s="1">
        <v>93500042</v>
      </c>
      <c r="B841" s="3" t="s">
        <v>13</v>
      </c>
      <c r="C841" s="29">
        <f t="shared" si="107"/>
        <v>1</v>
      </c>
      <c r="D841" s="29" t="str">
        <f t="shared" si="104"/>
        <v>2</v>
      </c>
      <c r="E841" s="42" t="str">
        <f t="shared" si="105"/>
        <v>2</v>
      </c>
      <c r="F841" s="1">
        <v>35</v>
      </c>
      <c r="G841" s="28" t="str">
        <f t="shared" si="106"/>
        <v>235</v>
      </c>
      <c r="H841" s="1">
        <v>4</v>
      </c>
      <c r="I841" s="1">
        <v>1215</v>
      </c>
      <c r="L841" s="1">
        <v>110050</v>
      </c>
      <c r="M841" s="1">
        <v>912183</v>
      </c>
      <c r="N841" s="2">
        <f>INT(VLOOKUP(--D841,'属性表（单）'!$H$7:$I$11,2,0)*VLOOKUP(F841,'属性表（单）'!$B$4:$D$53,3,0))</f>
        <v>14925</v>
      </c>
      <c r="O841" s="34">
        <f t="shared" si="108"/>
        <v>1492</v>
      </c>
      <c r="P841" s="1">
        <f>IF(H841=26,VLOOKUP(G841,'属性表（单核）'!$H$2:$I$251,2,0),IF(H841=59,VLOOKUP(G841,'属性表（单核）'!$C$2:$D$251,2,0),INT(N841/VLOOKUP(H841,'属性表（单）'!$N$4:$O$24,2,0))))</f>
        <v>1492</v>
      </c>
      <c r="S841" s="1">
        <f t="shared" si="109"/>
        <v>77460</v>
      </c>
      <c r="T841" s="28">
        <f>VLOOKUP(--F841,经验表!$A$4:$B$53,2,0)*VLOOKUP(--E841,经验表!$W$8:$X$17,2,0)</f>
        <v>77460</v>
      </c>
      <c r="U841" s="1">
        <f t="shared" si="110"/>
        <v>776640</v>
      </c>
      <c r="V841" s="1">
        <f t="shared" ref="V841:V904" si="111">S840+U840</f>
        <v>776640</v>
      </c>
    </row>
    <row r="842" spans="1:22" x14ac:dyDescent="0.35">
      <c r="A842" s="1">
        <v>93600042</v>
      </c>
      <c r="B842" s="3" t="s">
        <v>13</v>
      </c>
      <c r="C842" s="29">
        <f t="shared" si="107"/>
        <v>1</v>
      </c>
      <c r="D842" s="29" t="str">
        <f t="shared" si="104"/>
        <v>2</v>
      </c>
      <c r="E842" s="42" t="str">
        <f t="shared" si="105"/>
        <v>2</v>
      </c>
      <c r="F842" s="1">
        <v>36</v>
      </c>
      <c r="G842" s="28" t="str">
        <f t="shared" si="106"/>
        <v>236</v>
      </c>
      <c r="H842" s="1">
        <v>4</v>
      </c>
      <c r="I842" s="1">
        <v>1257</v>
      </c>
      <c r="L842" s="1">
        <v>122334</v>
      </c>
      <c r="M842" s="1">
        <v>1022233</v>
      </c>
      <c r="N842" s="2">
        <f>INT(VLOOKUP(--D842,'属性表（单）'!$H$7:$I$11,2,0)*VLOOKUP(F842,'属性表（单）'!$B$4:$D$53,3,0))</f>
        <v>15525</v>
      </c>
      <c r="O842" s="34">
        <f t="shared" si="108"/>
        <v>1552</v>
      </c>
      <c r="P842" s="1">
        <f>IF(H842=26,VLOOKUP(G842,'属性表（单核）'!$H$2:$I$251,2,0),IF(H842=59,VLOOKUP(G842,'属性表（单核）'!$C$2:$D$251,2,0),INT(N842/VLOOKUP(H842,'属性表（单）'!$N$4:$O$24,2,0))))</f>
        <v>1552</v>
      </c>
      <c r="S842" s="1">
        <f t="shared" si="109"/>
        <v>83100</v>
      </c>
      <c r="T842" s="28">
        <f>VLOOKUP(--F842,经验表!$A$4:$B$53,2,0)*VLOOKUP(--E842,经验表!$W$8:$X$17,2,0)</f>
        <v>83100</v>
      </c>
      <c r="U842" s="1">
        <f t="shared" si="110"/>
        <v>854100</v>
      </c>
      <c r="V842" s="1">
        <f t="shared" si="111"/>
        <v>854100</v>
      </c>
    </row>
    <row r="843" spans="1:22" x14ac:dyDescent="0.35">
      <c r="A843" s="1">
        <v>93700042</v>
      </c>
      <c r="B843" s="3" t="s">
        <v>13</v>
      </c>
      <c r="C843" s="29">
        <f t="shared" si="107"/>
        <v>1</v>
      </c>
      <c r="D843" s="29" t="str">
        <f t="shared" si="104"/>
        <v>2</v>
      </c>
      <c r="E843" s="42" t="str">
        <f t="shared" si="105"/>
        <v>2</v>
      </c>
      <c r="F843" s="1">
        <v>37</v>
      </c>
      <c r="G843" s="28" t="str">
        <f t="shared" si="106"/>
        <v>237</v>
      </c>
      <c r="H843" s="1">
        <v>4</v>
      </c>
      <c r="I843" s="1">
        <v>1299</v>
      </c>
      <c r="L843" s="1">
        <v>135946</v>
      </c>
      <c r="M843" s="1">
        <v>1144567</v>
      </c>
      <c r="N843" s="2">
        <f>INT(VLOOKUP(--D843,'属性表（单）'!$H$7:$I$11,2,0)*VLOOKUP(F843,'属性表（单）'!$B$4:$D$53,3,0))</f>
        <v>16200</v>
      </c>
      <c r="O843" s="34">
        <f t="shared" si="108"/>
        <v>1620</v>
      </c>
      <c r="P843" s="1">
        <f>IF(H843=26,VLOOKUP(G843,'属性表（单核）'!$H$2:$I$251,2,0),IF(H843=59,VLOOKUP(G843,'属性表（单核）'!$C$2:$D$251,2,0),INT(N843/VLOOKUP(H843,'属性表（单）'!$N$4:$O$24,2,0))))</f>
        <v>1620</v>
      </c>
      <c r="S843" s="1">
        <f t="shared" si="109"/>
        <v>88740</v>
      </c>
      <c r="T843" s="28">
        <f>VLOOKUP(--F843,经验表!$A$4:$B$53,2,0)*VLOOKUP(--E843,经验表!$W$8:$X$17,2,0)</f>
        <v>88740</v>
      </c>
      <c r="U843" s="1">
        <f t="shared" si="110"/>
        <v>937200</v>
      </c>
      <c r="V843" s="1">
        <f t="shared" si="111"/>
        <v>937200</v>
      </c>
    </row>
    <row r="844" spans="1:22" x14ac:dyDescent="0.35">
      <c r="A844" s="1">
        <v>93800042</v>
      </c>
      <c r="B844" s="3" t="s">
        <v>13</v>
      </c>
      <c r="C844" s="29">
        <f t="shared" si="107"/>
        <v>1</v>
      </c>
      <c r="D844" s="29" t="str">
        <f t="shared" si="104"/>
        <v>2</v>
      </c>
      <c r="E844" s="42" t="str">
        <f t="shared" si="105"/>
        <v>2</v>
      </c>
      <c r="F844" s="1">
        <v>38</v>
      </c>
      <c r="G844" s="28" t="str">
        <f t="shared" si="106"/>
        <v>238</v>
      </c>
      <c r="H844" s="1">
        <v>4</v>
      </c>
      <c r="I844" s="1">
        <v>1343</v>
      </c>
      <c r="L844" s="1">
        <v>151027</v>
      </c>
      <c r="M844" s="1">
        <v>1280513</v>
      </c>
      <c r="N844" s="2">
        <f>INT(VLOOKUP(--D844,'属性表（单）'!$H$7:$I$11,2,0)*VLOOKUP(F844,'属性表（单）'!$B$4:$D$53,3,0))</f>
        <v>16875</v>
      </c>
      <c r="O844" s="34">
        <f t="shared" si="108"/>
        <v>1687</v>
      </c>
      <c r="P844" s="1">
        <f>IF(H844=26,VLOOKUP(G844,'属性表（单核）'!$H$2:$I$251,2,0),IF(H844=59,VLOOKUP(G844,'属性表（单核）'!$C$2:$D$251,2,0),INT(N844/VLOOKUP(H844,'属性表（单）'!$N$4:$O$24,2,0))))</f>
        <v>1687</v>
      </c>
      <c r="S844" s="1">
        <f t="shared" si="109"/>
        <v>95580</v>
      </c>
      <c r="T844" s="28">
        <f>VLOOKUP(--F844,经验表!$A$4:$B$53,2,0)*VLOOKUP(--E844,经验表!$W$8:$X$17,2,0)</f>
        <v>95580</v>
      </c>
      <c r="U844" s="1">
        <f t="shared" si="110"/>
        <v>1025940</v>
      </c>
      <c r="V844" s="1">
        <f t="shared" si="111"/>
        <v>1025940</v>
      </c>
    </row>
    <row r="845" spans="1:22" x14ac:dyDescent="0.35">
      <c r="A845" s="1">
        <v>93900042</v>
      </c>
      <c r="B845" s="3" t="s">
        <v>13</v>
      </c>
      <c r="C845" s="29">
        <f t="shared" si="107"/>
        <v>1</v>
      </c>
      <c r="D845" s="29" t="str">
        <f t="shared" si="104"/>
        <v>2</v>
      </c>
      <c r="E845" s="42" t="str">
        <f t="shared" si="105"/>
        <v>2</v>
      </c>
      <c r="F845" s="1">
        <v>39</v>
      </c>
      <c r="G845" s="28" t="str">
        <f t="shared" si="106"/>
        <v>239</v>
      </c>
      <c r="H845" s="1">
        <v>4</v>
      </c>
      <c r="I845" s="1">
        <v>1387</v>
      </c>
      <c r="L845" s="1">
        <v>167735</v>
      </c>
      <c r="M845" s="1">
        <v>1431540</v>
      </c>
      <c r="N845" s="2">
        <f>INT(VLOOKUP(--D845,'属性表（单）'!$H$7:$I$11,2,0)*VLOOKUP(F845,'属性表（单）'!$B$4:$D$53,3,0))</f>
        <v>17550</v>
      </c>
      <c r="O845" s="34">
        <f t="shared" si="108"/>
        <v>1755</v>
      </c>
      <c r="P845" s="1">
        <f>IF(H845=26,VLOOKUP(G845,'属性表（单核）'!$H$2:$I$251,2,0),IF(H845=59,VLOOKUP(G845,'属性表（单核）'!$C$2:$D$251,2,0),INT(N845/VLOOKUP(H845,'属性表（单）'!$N$4:$O$24,2,0))))</f>
        <v>1755</v>
      </c>
      <c r="S845" s="1">
        <f t="shared" si="109"/>
        <v>102420</v>
      </c>
      <c r="T845" s="28">
        <f>VLOOKUP(--F845,经验表!$A$4:$B$53,2,0)*VLOOKUP(--E845,经验表!$W$8:$X$17,2,0)</f>
        <v>102420</v>
      </c>
      <c r="U845" s="1">
        <f t="shared" si="110"/>
        <v>1121520</v>
      </c>
      <c r="V845" s="1">
        <f t="shared" si="111"/>
        <v>1121520</v>
      </c>
    </row>
    <row r="846" spans="1:22" x14ac:dyDescent="0.35">
      <c r="A846" s="1">
        <v>94000042</v>
      </c>
      <c r="B846" s="3" t="s">
        <v>13</v>
      </c>
      <c r="C846" s="29">
        <f t="shared" si="107"/>
        <v>1</v>
      </c>
      <c r="D846" s="29" t="str">
        <f t="shared" si="104"/>
        <v>2</v>
      </c>
      <c r="E846" s="42" t="str">
        <f t="shared" si="105"/>
        <v>2</v>
      </c>
      <c r="F846" s="1">
        <v>40</v>
      </c>
      <c r="G846" s="28" t="str">
        <f t="shared" si="106"/>
        <v>240</v>
      </c>
      <c r="H846" s="1">
        <v>4</v>
      </c>
      <c r="I846" s="1">
        <v>1433</v>
      </c>
      <c r="L846" s="1">
        <v>186245</v>
      </c>
      <c r="M846" s="1">
        <v>1599275</v>
      </c>
      <c r="N846" s="2">
        <f>INT(VLOOKUP(--D846,'属性表（单）'!$H$7:$I$11,2,0)*VLOOKUP(F846,'属性表（单）'!$B$4:$D$53,3,0))</f>
        <v>18225</v>
      </c>
      <c r="O846" s="34">
        <f t="shared" si="108"/>
        <v>1822</v>
      </c>
      <c r="P846" s="1">
        <f>IF(H846=26,VLOOKUP(G846,'属性表（单核）'!$H$2:$I$251,2,0),IF(H846=59,VLOOKUP(G846,'属性表（单核）'!$C$2:$D$251,2,0),INT(N846/VLOOKUP(H846,'属性表（单）'!$N$4:$O$24,2,0))))</f>
        <v>1822</v>
      </c>
      <c r="S846" s="1">
        <f t="shared" si="109"/>
        <v>109260</v>
      </c>
      <c r="T846" s="28">
        <f>VLOOKUP(--F846,经验表!$A$4:$B$53,2,0)*VLOOKUP(--E846,经验表!$W$8:$X$17,2,0)</f>
        <v>109260</v>
      </c>
      <c r="U846" s="1">
        <f t="shared" si="110"/>
        <v>1223940</v>
      </c>
      <c r="V846" s="1">
        <f t="shared" si="111"/>
        <v>1223940</v>
      </c>
    </row>
    <row r="847" spans="1:22" x14ac:dyDescent="0.35">
      <c r="A847" s="1">
        <v>94100042</v>
      </c>
      <c r="B847" s="3" t="s">
        <v>13</v>
      </c>
      <c r="C847" s="29">
        <f t="shared" si="107"/>
        <v>1</v>
      </c>
      <c r="D847" s="29" t="str">
        <f t="shared" si="104"/>
        <v>2</v>
      </c>
      <c r="E847" s="42" t="str">
        <f t="shared" si="105"/>
        <v>2</v>
      </c>
      <c r="F847" s="1">
        <v>41</v>
      </c>
      <c r="G847" s="28" t="str">
        <f t="shared" si="106"/>
        <v>241</v>
      </c>
      <c r="H847" s="1">
        <v>4</v>
      </c>
      <c r="I847" s="1">
        <v>1480</v>
      </c>
      <c r="L847" s="1">
        <v>206749</v>
      </c>
      <c r="M847" s="1">
        <v>1785520</v>
      </c>
      <c r="N847" s="2">
        <f>INT(VLOOKUP(--D847,'属性表（单）'!$H$7:$I$11,2,0)*VLOOKUP(F847,'属性表（单）'!$B$4:$D$53,3,0))</f>
        <v>18900</v>
      </c>
      <c r="O847" s="34">
        <f t="shared" si="108"/>
        <v>1890</v>
      </c>
      <c r="P847" s="1">
        <f>IF(H847=26,VLOOKUP(G847,'属性表（单核）'!$H$2:$I$251,2,0),IF(H847=59,VLOOKUP(G847,'属性表（单核）'!$C$2:$D$251,2,0),INT(N847/VLOOKUP(H847,'属性表（单）'!$N$4:$O$24,2,0))))</f>
        <v>1890</v>
      </c>
      <c r="S847" s="1">
        <f t="shared" si="109"/>
        <v>116100</v>
      </c>
      <c r="T847" s="28">
        <f>VLOOKUP(--F847,经验表!$A$4:$B$53,2,0)*VLOOKUP(--E847,经验表!$W$8:$X$17,2,0)</f>
        <v>116100</v>
      </c>
      <c r="U847" s="1">
        <f t="shared" si="110"/>
        <v>1333200</v>
      </c>
      <c r="V847" s="1">
        <f t="shared" si="111"/>
        <v>1333200</v>
      </c>
    </row>
    <row r="848" spans="1:22" x14ac:dyDescent="0.35">
      <c r="A848" s="1">
        <v>94200042</v>
      </c>
      <c r="B848" s="3" t="s">
        <v>13</v>
      </c>
      <c r="C848" s="29">
        <f t="shared" si="107"/>
        <v>1</v>
      </c>
      <c r="D848" s="29" t="str">
        <f t="shared" si="104"/>
        <v>2</v>
      </c>
      <c r="E848" s="42" t="str">
        <f t="shared" si="105"/>
        <v>2</v>
      </c>
      <c r="F848" s="1">
        <v>42</v>
      </c>
      <c r="G848" s="28" t="str">
        <f t="shared" si="106"/>
        <v>242</v>
      </c>
      <c r="H848" s="1">
        <v>4</v>
      </c>
      <c r="I848" s="1">
        <v>1528</v>
      </c>
      <c r="L848" s="1">
        <v>229461</v>
      </c>
      <c r="M848" s="1">
        <v>1992269</v>
      </c>
      <c r="N848" s="2">
        <f>INT(VLOOKUP(--D848,'属性表（单）'!$H$7:$I$11,2,0)*VLOOKUP(F848,'属性表（单）'!$B$4:$D$53,3,0))</f>
        <v>19650</v>
      </c>
      <c r="O848" s="34">
        <f t="shared" si="108"/>
        <v>1965</v>
      </c>
      <c r="P848" s="1">
        <f>IF(H848=26,VLOOKUP(G848,'属性表（单核）'!$H$2:$I$251,2,0),IF(H848=59,VLOOKUP(G848,'属性表（单核）'!$C$2:$D$251,2,0),INT(N848/VLOOKUP(H848,'属性表（单）'!$N$4:$O$24,2,0))))</f>
        <v>1965</v>
      </c>
      <c r="S848" s="1">
        <f t="shared" si="109"/>
        <v>124260</v>
      </c>
      <c r="T848" s="28">
        <f>VLOOKUP(--F848,经验表!$A$4:$B$53,2,0)*VLOOKUP(--E848,经验表!$W$8:$X$17,2,0)</f>
        <v>124260</v>
      </c>
      <c r="U848" s="1">
        <f t="shared" si="110"/>
        <v>1449300</v>
      </c>
      <c r="V848" s="1">
        <f t="shared" si="111"/>
        <v>1449300</v>
      </c>
    </row>
    <row r="849" spans="1:22" x14ac:dyDescent="0.35">
      <c r="A849" s="1">
        <v>94300042</v>
      </c>
      <c r="B849" s="3" t="s">
        <v>13</v>
      </c>
      <c r="C849" s="29">
        <f t="shared" si="107"/>
        <v>1</v>
      </c>
      <c r="D849" s="29" t="str">
        <f t="shared" si="104"/>
        <v>2</v>
      </c>
      <c r="E849" s="42" t="str">
        <f t="shared" si="105"/>
        <v>2</v>
      </c>
      <c r="F849" s="1">
        <v>43</v>
      </c>
      <c r="G849" s="28" t="str">
        <f t="shared" si="106"/>
        <v>243</v>
      </c>
      <c r="H849" s="1">
        <v>4</v>
      </c>
      <c r="I849" s="1">
        <v>1577</v>
      </c>
      <c r="L849" s="1">
        <v>254619</v>
      </c>
      <c r="M849" s="1">
        <v>2221730</v>
      </c>
      <c r="N849" s="2">
        <f>INT(VLOOKUP(--D849,'属性表（单）'!$H$7:$I$11,2,0)*VLOOKUP(F849,'属性表（单）'!$B$4:$D$53,3,0))</f>
        <v>20400</v>
      </c>
      <c r="O849" s="34">
        <f t="shared" si="108"/>
        <v>2040</v>
      </c>
      <c r="P849" s="1">
        <f>IF(H849=26,VLOOKUP(G849,'属性表（单核）'!$H$2:$I$251,2,0),IF(H849=59,VLOOKUP(G849,'属性表（单核）'!$C$2:$D$251,2,0),INT(N849/VLOOKUP(H849,'属性表（单）'!$N$4:$O$24,2,0))))</f>
        <v>2040</v>
      </c>
      <c r="S849" s="1">
        <f t="shared" si="109"/>
        <v>132420</v>
      </c>
      <c r="T849" s="28">
        <f>VLOOKUP(--F849,经验表!$A$4:$B$53,2,0)*VLOOKUP(--E849,经验表!$W$8:$X$17,2,0)</f>
        <v>132420</v>
      </c>
      <c r="U849" s="1">
        <f t="shared" si="110"/>
        <v>1573560</v>
      </c>
      <c r="V849" s="1">
        <f t="shared" si="111"/>
        <v>1573560</v>
      </c>
    </row>
    <row r="850" spans="1:22" x14ac:dyDescent="0.35">
      <c r="A850" s="1">
        <v>94400042</v>
      </c>
      <c r="B850" s="3" t="s">
        <v>13</v>
      </c>
      <c r="C850" s="29">
        <f t="shared" si="107"/>
        <v>1</v>
      </c>
      <c r="D850" s="29" t="str">
        <f t="shared" si="104"/>
        <v>2</v>
      </c>
      <c r="E850" s="42" t="str">
        <f t="shared" si="105"/>
        <v>2</v>
      </c>
      <c r="F850" s="1">
        <v>44</v>
      </c>
      <c r="G850" s="28" t="str">
        <f t="shared" si="106"/>
        <v>244</v>
      </c>
      <c r="H850" s="1">
        <v>4</v>
      </c>
      <c r="I850" s="1">
        <v>1627</v>
      </c>
      <c r="L850" s="1">
        <v>282483</v>
      </c>
      <c r="M850" s="1">
        <v>2476349</v>
      </c>
      <c r="N850" s="2">
        <f>INT(VLOOKUP(--D850,'属性表（单）'!$H$7:$I$11,2,0)*VLOOKUP(F850,'属性表（单）'!$B$4:$D$53,3,0))</f>
        <v>21150</v>
      </c>
      <c r="O850" s="34">
        <f t="shared" si="108"/>
        <v>2115</v>
      </c>
      <c r="P850" s="1">
        <f>IF(H850=26,VLOOKUP(G850,'属性表（单核）'!$H$2:$I$251,2,0),IF(H850=59,VLOOKUP(G850,'属性表（单核）'!$C$2:$D$251,2,0),INT(N850/VLOOKUP(H850,'属性表（单）'!$N$4:$O$24,2,0))))</f>
        <v>2115</v>
      </c>
      <c r="S850" s="1">
        <f t="shared" si="109"/>
        <v>140580</v>
      </c>
      <c r="T850" s="28">
        <f>VLOOKUP(--F850,经验表!$A$4:$B$53,2,0)*VLOOKUP(--E850,经验表!$W$8:$X$17,2,0)</f>
        <v>140580</v>
      </c>
      <c r="U850" s="1">
        <f t="shared" si="110"/>
        <v>1705980</v>
      </c>
      <c r="V850" s="1">
        <f t="shared" si="111"/>
        <v>1705980</v>
      </c>
    </row>
    <row r="851" spans="1:22" x14ac:dyDescent="0.35">
      <c r="A851" s="1">
        <v>94500042</v>
      </c>
      <c r="B851" s="3" t="s">
        <v>13</v>
      </c>
      <c r="C851" s="29">
        <f t="shared" si="107"/>
        <v>1</v>
      </c>
      <c r="D851" s="29" t="str">
        <f t="shared" si="104"/>
        <v>2</v>
      </c>
      <c r="E851" s="42" t="str">
        <f t="shared" si="105"/>
        <v>2</v>
      </c>
      <c r="F851" s="1">
        <v>45</v>
      </c>
      <c r="G851" s="28" t="str">
        <f t="shared" si="106"/>
        <v>245</v>
      </c>
      <c r="H851" s="1">
        <v>4</v>
      </c>
      <c r="I851" s="1">
        <v>1679</v>
      </c>
      <c r="L851" s="1">
        <v>313344</v>
      </c>
      <c r="M851" s="1">
        <v>2758832</v>
      </c>
      <c r="N851" s="2">
        <f>INT(VLOOKUP(--D851,'属性表（单）'!$H$7:$I$11,2,0)*VLOOKUP(F851,'属性表（单）'!$B$4:$D$53,3,0))</f>
        <v>21900</v>
      </c>
      <c r="O851" s="34">
        <f t="shared" si="108"/>
        <v>2190</v>
      </c>
      <c r="P851" s="1">
        <f>IF(H851=26,VLOOKUP(G851,'属性表（单核）'!$H$2:$I$251,2,0),IF(H851=59,VLOOKUP(G851,'属性表（单核）'!$C$2:$D$251,2,0),INT(N851/VLOOKUP(H851,'属性表（单）'!$N$4:$O$24,2,0))))</f>
        <v>2190</v>
      </c>
      <c r="S851" s="1">
        <f t="shared" si="109"/>
        <v>148740</v>
      </c>
      <c r="T851" s="28">
        <f>VLOOKUP(--F851,经验表!$A$4:$B$53,2,0)*VLOOKUP(--E851,经验表!$W$8:$X$17,2,0)</f>
        <v>148740</v>
      </c>
      <c r="U851" s="1">
        <f t="shared" si="110"/>
        <v>1846560</v>
      </c>
      <c r="V851" s="1">
        <f t="shared" si="111"/>
        <v>1846560</v>
      </c>
    </row>
    <row r="852" spans="1:22" x14ac:dyDescent="0.35">
      <c r="A852" s="1">
        <v>94600042</v>
      </c>
      <c r="B852" s="3" t="s">
        <v>13</v>
      </c>
      <c r="C852" s="29">
        <f t="shared" si="107"/>
        <v>1</v>
      </c>
      <c r="D852" s="29" t="str">
        <f t="shared" si="104"/>
        <v>2</v>
      </c>
      <c r="E852" s="42" t="str">
        <f t="shared" si="105"/>
        <v>2</v>
      </c>
      <c r="F852" s="1">
        <v>46</v>
      </c>
      <c r="G852" s="28" t="str">
        <f t="shared" si="106"/>
        <v>246</v>
      </c>
      <c r="H852" s="1">
        <v>4</v>
      </c>
      <c r="I852" s="1">
        <v>1732</v>
      </c>
      <c r="L852" s="1">
        <v>347524</v>
      </c>
      <c r="M852" s="1">
        <v>3072176</v>
      </c>
      <c r="N852" s="2">
        <f>INT(VLOOKUP(--D852,'属性表（单）'!$H$7:$I$11,2,0)*VLOOKUP(F852,'属性表（单）'!$B$4:$D$53,3,0))</f>
        <v>22650</v>
      </c>
      <c r="O852" s="34">
        <f t="shared" si="108"/>
        <v>2265</v>
      </c>
      <c r="P852" s="1">
        <f>IF(H852=26,VLOOKUP(G852,'属性表（单核）'!$H$2:$I$251,2,0),IF(H852=59,VLOOKUP(G852,'属性表（单核）'!$C$2:$D$251,2,0),INT(N852/VLOOKUP(H852,'属性表（单）'!$N$4:$O$24,2,0))))</f>
        <v>2265</v>
      </c>
      <c r="S852" s="1">
        <f t="shared" si="109"/>
        <v>158340</v>
      </c>
      <c r="T852" s="28">
        <f>VLOOKUP(--F852,经验表!$A$4:$B$53,2,0)*VLOOKUP(--E852,经验表!$W$8:$X$17,2,0)</f>
        <v>158340</v>
      </c>
      <c r="U852" s="1">
        <f t="shared" si="110"/>
        <v>1995300</v>
      </c>
      <c r="V852" s="1">
        <f t="shared" si="111"/>
        <v>1995300</v>
      </c>
    </row>
    <row r="853" spans="1:22" x14ac:dyDescent="0.35">
      <c r="A853" s="1">
        <v>94700042</v>
      </c>
      <c r="B853" s="3" t="s">
        <v>13</v>
      </c>
      <c r="C853" s="29">
        <f t="shared" si="107"/>
        <v>1</v>
      </c>
      <c r="D853" s="29" t="str">
        <f t="shared" si="104"/>
        <v>2</v>
      </c>
      <c r="E853" s="42" t="str">
        <f t="shared" si="105"/>
        <v>2</v>
      </c>
      <c r="F853" s="1">
        <v>47</v>
      </c>
      <c r="G853" s="28" t="str">
        <f t="shared" si="106"/>
        <v>247</v>
      </c>
      <c r="H853" s="1">
        <v>4</v>
      </c>
      <c r="I853" s="1">
        <v>1786</v>
      </c>
      <c r="L853" s="1">
        <v>385377</v>
      </c>
      <c r="M853" s="1">
        <v>3419700</v>
      </c>
      <c r="N853" s="2">
        <f>INT(VLOOKUP(--D853,'属性表（单）'!$H$7:$I$11,2,0)*VLOOKUP(F853,'属性表（单）'!$B$4:$D$53,3,0))</f>
        <v>23475</v>
      </c>
      <c r="O853" s="34">
        <f t="shared" si="108"/>
        <v>2347</v>
      </c>
      <c r="P853" s="1">
        <f>IF(H853=26,VLOOKUP(G853,'属性表（单核）'!$H$2:$I$251,2,0),IF(H853=59,VLOOKUP(G853,'属性表（单核）'!$C$2:$D$251,2,0),INT(N853/VLOOKUP(H853,'属性表（单）'!$N$4:$O$24,2,0))))</f>
        <v>2347</v>
      </c>
      <c r="S853" s="1">
        <f t="shared" si="109"/>
        <v>167940</v>
      </c>
      <c r="T853" s="28">
        <f>VLOOKUP(--F853,经验表!$A$4:$B$53,2,0)*VLOOKUP(--E853,经验表!$W$8:$X$17,2,0)</f>
        <v>167940</v>
      </c>
      <c r="U853" s="1">
        <f t="shared" si="110"/>
        <v>2153640</v>
      </c>
      <c r="V853" s="1">
        <f t="shared" si="111"/>
        <v>2153640</v>
      </c>
    </row>
    <row r="854" spans="1:22" x14ac:dyDescent="0.35">
      <c r="A854" s="1">
        <v>94800042</v>
      </c>
      <c r="B854" s="3" t="s">
        <v>13</v>
      </c>
      <c r="C854" s="29">
        <f t="shared" si="107"/>
        <v>1</v>
      </c>
      <c r="D854" s="29" t="str">
        <f t="shared" si="104"/>
        <v>2</v>
      </c>
      <c r="E854" s="42" t="str">
        <f t="shared" si="105"/>
        <v>2</v>
      </c>
      <c r="F854" s="1">
        <v>48</v>
      </c>
      <c r="G854" s="28" t="str">
        <f t="shared" si="106"/>
        <v>248</v>
      </c>
      <c r="H854" s="1">
        <v>4</v>
      </c>
      <c r="I854" s="1">
        <v>1842</v>
      </c>
      <c r="L854" s="1">
        <v>427297</v>
      </c>
      <c r="M854" s="1">
        <v>3805077</v>
      </c>
      <c r="N854" s="2">
        <f>INT(VLOOKUP(--D854,'属性表（单）'!$H$7:$I$11,2,0)*VLOOKUP(F854,'属性表（单）'!$B$4:$D$53,3,0))</f>
        <v>24300</v>
      </c>
      <c r="O854" s="34">
        <f t="shared" si="108"/>
        <v>2430</v>
      </c>
      <c r="P854" s="1">
        <f>IF(H854=26,VLOOKUP(G854,'属性表（单核）'!$H$2:$I$251,2,0),IF(H854=59,VLOOKUP(G854,'属性表（单核）'!$C$2:$D$251,2,0),INT(N854/VLOOKUP(H854,'属性表（单）'!$N$4:$O$24,2,0))))</f>
        <v>2430</v>
      </c>
      <c r="S854" s="1">
        <f t="shared" si="109"/>
        <v>177540</v>
      </c>
      <c r="T854" s="28">
        <f>VLOOKUP(--F854,经验表!$A$4:$B$53,2,0)*VLOOKUP(--E854,经验表!$W$8:$X$17,2,0)</f>
        <v>177540</v>
      </c>
      <c r="U854" s="1">
        <f t="shared" si="110"/>
        <v>2321580</v>
      </c>
      <c r="V854" s="1">
        <f t="shared" si="111"/>
        <v>2321580</v>
      </c>
    </row>
    <row r="855" spans="1:22" x14ac:dyDescent="0.35">
      <c r="A855" s="1">
        <v>94900042</v>
      </c>
      <c r="B855" s="3" t="s">
        <v>13</v>
      </c>
      <c r="C855" s="29">
        <f t="shared" si="107"/>
        <v>1</v>
      </c>
      <c r="D855" s="29" t="str">
        <f t="shared" si="104"/>
        <v>2</v>
      </c>
      <c r="E855" s="42" t="str">
        <f t="shared" si="105"/>
        <v>2</v>
      </c>
      <c r="F855" s="1">
        <v>49</v>
      </c>
      <c r="G855" s="28" t="str">
        <f t="shared" si="106"/>
        <v>249</v>
      </c>
      <c r="H855" s="1">
        <v>4</v>
      </c>
      <c r="I855" s="1">
        <v>1899</v>
      </c>
      <c r="L855" s="1">
        <v>473719</v>
      </c>
      <c r="M855" s="1">
        <v>4232374</v>
      </c>
      <c r="N855" s="2">
        <f>INT(VLOOKUP(--D855,'属性表（单）'!$H$7:$I$11,2,0)*VLOOKUP(F855,'属性表（单）'!$B$4:$D$53,3,0))</f>
        <v>25125</v>
      </c>
      <c r="O855" s="34">
        <f t="shared" si="108"/>
        <v>2512</v>
      </c>
      <c r="P855" s="1">
        <f>IF(H855=26,VLOOKUP(G855,'属性表（单核）'!$H$2:$I$251,2,0),IF(H855=59,VLOOKUP(G855,'属性表（单核）'!$C$2:$D$251,2,0),INT(N855/VLOOKUP(H855,'属性表（单）'!$N$4:$O$24,2,0))))</f>
        <v>2512</v>
      </c>
      <c r="S855" s="1">
        <f t="shared" si="109"/>
        <v>187140</v>
      </c>
      <c r="T855" s="28">
        <f>VLOOKUP(--F855,经验表!$A$4:$B$53,2,0)*VLOOKUP(--E855,经验表!$W$8:$X$17,2,0)</f>
        <v>187140</v>
      </c>
      <c r="U855" s="1">
        <f t="shared" si="110"/>
        <v>2499120</v>
      </c>
      <c r="V855" s="1">
        <f t="shared" si="111"/>
        <v>2499120</v>
      </c>
    </row>
    <row r="856" spans="1:22" x14ac:dyDescent="0.35">
      <c r="A856" s="1">
        <v>95000042</v>
      </c>
      <c r="B856" s="3" t="s">
        <v>13</v>
      </c>
      <c r="C856" s="29">
        <f t="shared" si="107"/>
        <v>1</v>
      </c>
      <c r="D856" s="29" t="str">
        <f t="shared" si="104"/>
        <v>2</v>
      </c>
      <c r="E856" s="42" t="str">
        <f t="shared" si="105"/>
        <v>2</v>
      </c>
      <c r="F856" s="1">
        <v>50</v>
      </c>
      <c r="G856" s="28" t="str">
        <f t="shared" si="106"/>
        <v>250</v>
      </c>
      <c r="H856" s="1">
        <v>4</v>
      </c>
      <c r="I856" s="1">
        <v>1958</v>
      </c>
      <c r="L856" s="1">
        <v>99999999</v>
      </c>
      <c r="M856" s="1">
        <v>4706093</v>
      </c>
      <c r="N856" s="2">
        <f>INT(VLOOKUP(--D856,'属性表（单）'!$H$7:$I$11,2,0)*VLOOKUP(F856,'属性表（单）'!$B$4:$D$53,3,0))</f>
        <v>25950</v>
      </c>
      <c r="O856" s="34">
        <f t="shared" si="108"/>
        <v>2595</v>
      </c>
      <c r="P856" s="1">
        <f>IF(H856=26,VLOOKUP(G856,'属性表（单核）'!$H$2:$I$251,2,0),IF(H856=59,VLOOKUP(G856,'属性表（单核）'!$C$2:$D$251,2,0),INT(N856/VLOOKUP(H856,'属性表（单）'!$N$4:$O$24,2,0))))</f>
        <v>2595</v>
      </c>
      <c r="S856" s="1">
        <f t="shared" si="109"/>
        <v>198300</v>
      </c>
      <c r="T856" s="28">
        <f>VLOOKUP(--F856,经验表!$A$4:$B$53,2,0)*VLOOKUP(--E856,经验表!$W$8:$X$17,2,0)</f>
        <v>198300</v>
      </c>
      <c r="U856" s="1">
        <f t="shared" si="110"/>
        <v>2686260</v>
      </c>
      <c r="V856" s="1">
        <f t="shared" si="111"/>
        <v>2686260</v>
      </c>
    </row>
    <row r="857" spans="1:22" x14ac:dyDescent="0.35">
      <c r="A857" s="1">
        <v>90100043</v>
      </c>
      <c r="B857" s="3" t="s">
        <v>13</v>
      </c>
      <c r="C857" s="29">
        <f t="shared" si="107"/>
        <v>1</v>
      </c>
      <c r="D857" s="29" t="str">
        <f t="shared" si="104"/>
        <v>3</v>
      </c>
      <c r="E857" s="42" t="str">
        <f t="shared" si="105"/>
        <v>3</v>
      </c>
      <c r="F857" s="1">
        <v>1</v>
      </c>
      <c r="G857" s="28" t="str">
        <f t="shared" si="106"/>
        <v>31</v>
      </c>
      <c r="H857" s="1">
        <v>4</v>
      </c>
      <c r="I857" s="1">
        <v>480</v>
      </c>
      <c r="L857" s="1">
        <v>1324</v>
      </c>
      <c r="M857" s="1">
        <v>5000</v>
      </c>
      <c r="N857" s="2">
        <f>INT(VLOOKUP(--D857,'属性表（单）'!$H$7:$I$11,2,0)*VLOOKUP(F857,'属性表（单）'!$B$4:$D$53,3,0))</f>
        <v>3600</v>
      </c>
      <c r="O857" s="34">
        <f t="shared" si="108"/>
        <v>360</v>
      </c>
      <c r="P857" s="1">
        <f>IF(H857=26,VLOOKUP(G857,'属性表（单核）'!$H$2:$I$251,2,0),IF(H857=59,VLOOKUP(G857,'属性表（单核）'!$C$2:$D$251,2,0),INT(N857/VLOOKUP(H857,'属性表（单）'!$N$4:$O$24,2,0))))</f>
        <v>360</v>
      </c>
      <c r="S857" s="1">
        <f t="shared" si="109"/>
        <v>1125</v>
      </c>
      <c r="T857" s="28">
        <f>VLOOKUP(--F857,经验表!$A$4:$B$53,2,0)*VLOOKUP(--E857,经验表!$W$8:$X$17,2,0)</f>
        <v>1125</v>
      </c>
      <c r="U857" s="1">
        <f t="shared" si="110"/>
        <v>6000</v>
      </c>
      <c r="V857" s="1">
        <f t="shared" si="111"/>
        <v>2884560</v>
      </c>
    </row>
    <row r="858" spans="1:22" x14ac:dyDescent="0.35">
      <c r="A858" s="1">
        <v>90200043</v>
      </c>
      <c r="B858" s="3" t="s">
        <v>13</v>
      </c>
      <c r="C858" s="29">
        <f t="shared" si="107"/>
        <v>1</v>
      </c>
      <c r="D858" s="29" t="str">
        <f t="shared" si="104"/>
        <v>3</v>
      </c>
      <c r="E858" s="42" t="str">
        <f t="shared" si="105"/>
        <v>3</v>
      </c>
      <c r="F858" s="1">
        <v>2</v>
      </c>
      <c r="G858" s="28" t="str">
        <f t="shared" si="106"/>
        <v>32</v>
      </c>
      <c r="H858" s="1">
        <v>4</v>
      </c>
      <c r="I858" s="1">
        <v>508</v>
      </c>
      <c r="L858" s="1">
        <v>1752</v>
      </c>
      <c r="M858" s="1">
        <v>6324</v>
      </c>
      <c r="N858" s="2">
        <f>INT(VLOOKUP(--D858,'属性表（单）'!$H$7:$I$11,2,0)*VLOOKUP(F858,'属性表（单）'!$B$4:$D$53,3,0))</f>
        <v>3825</v>
      </c>
      <c r="O858" s="34">
        <f t="shared" si="108"/>
        <v>382</v>
      </c>
      <c r="P858" s="1">
        <f>IF(H858=26,VLOOKUP(G858,'属性表（单核）'!$H$2:$I$251,2,0),IF(H858=59,VLOOKUP(G858,'属性表（单核）'!$C$2:$D$251,2,0),INT(N858/VLOOKUP(H858,'属性表（单）'!$N$4:$O$24,2,0))))</f>
        <v>382</v>
      </c>
      <c r="S858" s="1">
        <f t="shared" si="109"/>
        <v>1575</v>
      </c>
      <c r="T858" s="28">
        <f>VLOOKUP(--F858,经验表!$A$4:$B$53,2,0)*VLOOKUP(--E858,经验表!$W$8:$X$17,2,0)</f>
        <v>1575</v>
      </c>
      <c r="U858" s="1">
        <f t="shared" si="110"/>
        <v>7125</v>
      </c>
      <c r="V858" s="1">
        <f t="shared" si="111"/>
        <v>7125</v>
      </c>
    </row>
    <row r="859" spans="1:22" x14ac:dyDescent="0.35">
      <c r="A859" s="1">
        <v>90300043</v>
      </c>
      <c r="B859" s="3" t="s">
        <v>13</v>
      </c>
      <c r="C859" s="29">
        <f t="shared" si="107"/>
        <v>1</v>
      </c>
      <c r="D859" s="29" t="str">
        <f t="shared" si="104"/>
        <v>3</v>
      </c>
      <c r="E859" s="42" t="str">
        <f t="shared" si="105"/>
        <v>3</v>
      </c>
      <c r="F859" s="1">
        <v>3</v>
      </c>
      <c r="G859" s="28" t="str">
        <f t="shared" si="106"/>
        <v>33</v>
      </c>
      <c r="H859" s="1">
        <v>4</v>
      </c>
      <c r="I859" s="1">
        <v>538</v>
      </c>
      <c r="L859" s="1">
        <v>2230</v>
      </c>
      <c r="M859" s="1">
        <v>8076</v>
      </c>
      <c r="N859" s="2">
        <f>INT(VLOOKUP(--D859,'属性表（单）'!$H$7:$I$11,2,0)*VLOOKUP(F859,'属性表（单）'!$B$4:$D$53,3,0))</f>
        <v>4050</v>
      </c>
      <c r="O859" s="34">
        <f t="shared" si="108"/>
        <v>405</v>
      </c>
      <c r="P859" s="1">
        <f>IF(H859=26,VLOOKUP(G859,'属性表（单核）'!$H$2:$I$251,2,0),IF(H859=59,VLOOKUP(G859,'属性表（单核）'!$C$2:$D$251,2,0),INT(N859/VLOOKUP(H859,'属性表（单）'!$N$4:$O$24,2,0))))</f>
        <v>405</v>
      </c>
      <c r="S859" s="1">
        <f t="shared" si="109"/>
        <v>2025</v>
      </c>
      <c r="T859" s="28">
        <f>VLOOKUP(--F859,经验表!$A$4:$B$53,2,0)*VLOOKUP(--E859,经验表!$W$8:$X$17,2,0)</f>
        <v>2025</v>
      </c>
      <c r="U859" s="1">
        <f t="shared" si="110"/>
        <v>8700</v>
      </c>
      <c r="V859" s="1">
        <f t="shared" si="111"/>
        <v>8700</v>
      </c>
    </row>
    <row r="860" spans="1:22" x14ac:dyDescent="0.35">
      <c r="A860" s="1">
        <v>90400043</v>
      </c>
      <c r="B860" s="3" t="s">
        <v>13</v>
      </c>
      <c r="C860" s="29">
        <f t="shared" si="107"/>
        <v>1</v>
      </c>
      <c r="D860" s="29" t="str">
        <f t="shared" si="104"/>
        <v>3</v>
      </c>
      <c r="E860" s="42" t="str">
        <f t="shared" si="105"/>
        <v>3</v>
      </c>
      <c r="F860" s="1">
        <v>4</v>
      </c>
      <c r="G860" s="28" t="str">
        <f t="shared" si="106"/>
        <v>34</v>
      </c>
      <c r="H860" s="1">
        <v>4</v>
      </c>
      <c r="I860" s="1">
        <v>568</v>
      </c>
      <c r="L860" s="1">
        <v>2762</v>
      </c>
      <c r="M860" s="1">
        <v>10306</v>
      </c>
      <c r="N860" s="2">
        <f>INT(VLOOKUP(--D860,'属性表（单）'!$H$7:$I$11,2,0)*VLOOKUP(F860,'属性表（单）'!$B$4:$D$53,3,0))</f>
        <v>4275</v>
      </c>
      <c r="O860" s="34">
        <f t="shared" si="108"/>
        <v>427</v>
      </c>
      <c r="P860" s="1">
        <f>IF(H860=26,VLOOKUP(G860,'属性表（单核）'!$H$2:$I$251,2,0),IF(H860=59,VLOOKUP(G860,'属性表（单核）'!$C$2:$D$251,2,0),INT(N860/VLOOKUP(H860,'属性表（单）'!$N$4:$O$24,2,0))))</f>
        <v>427</v>
      </c>
      <c r="S860" s="1">
        <f t="shared" si="109"/>
        <v>2475</v>
      </c>
      <c r="T860" s="28">
        <f>VLOOKUP(--F860,经验表!$A$4:$B$53,2,0)*VLOOKUP(--E860,经验表!$W$8:$X$17,2,0)</f>
        <v>2475</v>
      </c>
      <c r="U860" s="1">
        <f t="shared" si="110"/>
        <v>10725</v>
      </c>
      <c r="V860" s="1">
        <f t="shared" si="111"/>
        <v>10725</v>
      </c>
    </row>
    <row r="861" spans="1:22" x14ac:dyDescent="0.35">
      <c r="A861" s="1">
        <v>90500043</v>
      </c>
      <c r="B861" s="3" t="s">
        <v>13</v>
      </c>
      <c r="C861" s="29">
        <f t="shared" si="107"/>
        <v>1</v>
      </c>
      <c r="D861" s="29" t="str">
        <f t="shared" si="104"/>
        <v>3</v>
      </c>
      <c r="E861" s="42" t="str">
        <f t="shared" si="105"/>
        <v>3</v>
      </c>
      <c r="F861" s="1">
        <v>5</v>
      </c>
      <c r="G861" s="28" t="str">
        <f t="shared" si="106"/>
        <v>35</v>
      </c>
      <c r="H861" s="1">
        <v>4</v>
      </c>
      <c r="I861" s="1">
        <v>598</v>
      </c>
      <c r="L861" s="1">
        <v>3354</v>
      </c>
      <c r="M861" s="1">
        <v>13068</v>
      </c>
      <c r="N861" s="2">
        <f>INT(VLOOKUP(--D861,'属性表（单）'!$H$7:$I$11,2,0)*VLOOKUP(F861,'属性表（单）'!$B$4:$D$53,3,0))</f>
        <v>4500</v>
      </c>
      <c r="O861" s="34">
        <f t="shared" si="108"/>
        <v>450</v>
      </c>
      <c r="P861" s="1">
        <f>IF(H861=26,VLOOKUP(G861,'属性表（单核）'!$H$2:$I$251,2,0),IF(H861=59,VLOOKUP(G861,'属性表（单核）'!$C$2:$D$251,2,0),INT(N861/VLOOKUP(H861,'属性表（单）'!$N$4:$O$24,2,0))))</f>
        <v>450</v>
      </c>
      <c r="S861" s="1">
        <f t="shared" si="109"/>
        <v>2925</v>
      </c>
      <c r="T861" s="28">
        <f>VLOOKUP(--F861,经验表!$A$4:$B$53,2,0)*VLOOKUP(--E861,经验表!$W$8:$X$17,2,0)</f>
        <v>2925</v>
      </c>
      <c r="U861" s="1">
        <f t="shared" si="110"/>
        <v>13200</v>
      </c>
      <c r="V861" s="1">
        <f t="shared" si="111"/>
        <v>13200</v>
      </c>
    </row>
    <row r="862" spans="1:22" x14ac:dyDescent="0.35">
      <c r="A862" s="1">
        <v>90600043</v>
      </c>
      <c r="B862" s="3" t="s">
        <v>13</v>
      </c>
      <c r="C862" s="29">
        <f t="shared" si="107"/>
        <v>1</v>
      </c>
      <c r="D862" s="29" t="str">
        <f t="shared" si="104"/>
        <v>3</v>
      </c>
      <c r="E862" s="42" t="str">
        <f t="shared" si="105"/>
        <v>3</v>
      </c>
      <c r="F862" s="1">
        <v>6</v>
      </c>
      <c r="G862" s="28" t="str">
        <f t="shared" si="106"/>
        <v>36</v>
      </c>
      <c r="H862" s="1">
        <v>4</v>
      </c>
      <c r="I862" s="1">
        <v>630</v>
      </c>
      <c r="L862" s="1">
        <v>4013</v>
      </c>
      <c r="M862" s="1">
        <v>16422</v>
      </c>
      <c r="N862" s="2">
        <f>INT(VLOOKUP(--D862,'属性表（单）'!$H$7:$I$11,2,0)*VLOOKUP(F862,'属性表（单）'!$B$4:$D$53,3,0))</f>
        <v>4725</v>
      </c>
      <c r="O862" s="34">
        <f t="shared" si="108"/>
        <v>472</v>
      </c>
      <c r="P862" s="1">
        <f>IF(H862=26,VLOOKUP(G862,'属性表（单核）'!$H$2:$I$251,2,0),IF(H862=59,VLOOKUP(G862,'属性表（单核）'!$C$2:$D$251,2,0),INT(N862/VLOOKUP(H862,'属性表（单）'!$N$4:$O$24,2,0))))</f>
        <v>472</v>
      </c>
      <c r="S862" s="1">
        <f t="shared" si="109"/>
        <v>3675</v>
      </c>
      <c r="T862" s="28">
        <f>VLOOKUP(--F862,经验表!$A$4:$B$53,2,0)*VLOOKUP(--E862,经验表!$W$8:$X$17,2,0)</f>
        <v>3675</v>
      </c>
      <c r="U862" s="1">
        <f t="shared" si="110"/>
        <v>16125</v>
      </c>
      <c r="V862" s="1">
        <f t="shared" si="111"/>
        <v>16125</v>
      </c>
    </row>
    <row r="863" spans="1:22" x14ac:dyDescent="0.35">
      <c r="A863" s="1">
        <v>90700043</v>
      </c>
      <c r="B863" s="3" t="s">
        <v>13</v>
      </c>
      <c r="C863" s="29">
        <f t="shared" si="107"/>
        <v>1</v>
      </c>
      <c r="D863" s="29" t="str">
        <f t="shared" si="104"/>
        <v>3</v>
      </c>
      <c r="E863" s="42" t="str">
        <f t="shared" si="105"/>
        <v>3</v>
      </c>
      <c r="F863" s="1">
        <v>7</v>
      </c>
      <c r="G863" s="28" t="str">
        <f t="shared" si="106"/>
        <v>37</v>
      </c>
      <c r="H863" s="1">
        <v>4</v>
      </c>
      <c r="I863" s="1">
        <v>661</v>
      </c>
      <c r="L863" s="1">
        <v>4744</v>
      </c>
      <c r="M863" s="1">
        <v>20435</v>
      </c>
      <c r="N863" s="2">
        <f>INT(VLOOKUP(--D863,'属性表（单）'!$H$7:$I$11,2,0)*VLOOKUP(F863,'属性表（单）'!$B$4:$D$53,3,0))</f>
        <v>5062</v>
      </c>
      <c r="O863" s="34">
        <f t="shared" si="108"/>
        <v>506</v>
      </c>
      <c r="P863" s="1">
        <f>IF(H863=26,VLOOKUP(G863,'属性表（单核）'!$H$2:$I$251,2,0),IF(H863=59,VLOOKUP(G863,'属性表（单核）'!$C$2:$D$251,2,0),INT(N863/VLOOKUP(H863,'属性表（单）'!$N$4:$O$24,2,0))))</f>
        <v>506</v>
      </c>
      <c r="S863" s="1">
        <f t="shared" si="109"/>
        <v>4425</v>
      </c>
      <c r="T863" s="28">
        <f>VLOOKUP(--F863,经验表!$A$4:$B$53,2,0)*VLOOKUP(--E863,经验表!$W$8:$X$17,2,0)</f>
        <v>4425</v>
      </c>
      <c r="U863" s="1">
        <f t="shared" si="110"/>
        <v>19800</v>
      </c>
      <c r="V863" s="1">
        <f t="shared" si="111"/>
        <v>19800</v>
      </c>
    </row>
    <row r="864" spans="1:22" x14ac:dyDescent="0.35">
      <c r="A864" s="1">
        <v>90800043</v>
      </c>
      <c r="B864" s="3" t="s">
        <v>13</v>
      </c>
      <c r="C864" s="29">
        <f t="shared" si="107"/>
        <v>1</v>
      </c>
      <c r="D864" s="29" t="str">
        <f t="shared" si="104"/>
        <v>3</v>
      </c>
      <c r="E864" s="42" t="str">
        <f t="shared" si="105"/>
        <v>3</v>
      </c>
      <c r="F864" s="1">
        <v>8</v>
      </c>
      <c r="G864" s="28" t="str">
        <f t="shared" si="106"/>
        <v>38</v>
      </c>
      <c r="H864" s="1">
        <v>4</v>
      </c>
      <c r="I864" s="1">
        <v>694</v>
      </c>
      <c r="L864" s="1">
        <v>5557</v>
      </c>
      <c r="M864" s="1">
        <v>25179</v>
      </c>
      <c r="N864" s="2">
        <f>INT(VLOOKUP(--D864,'属性表（单）'!$H$7:$I$11,2,0)*VLOOKUP(F864,'属性表（单）'!$B$4:$D$53,3,0))</f>
        <v>5400</v>
      </c>
      <c r="O864" s="34">
        <f t="shared" si="108"/>
        <v>540</v>
      </c>
      <c r="P864" s="1">
        <f>IF(H864=26,VLOOKUP(G864,'属性表（单核）'!$H$2:$I$251,2,0),IF(H864=59,VLOOKUP(G864,'属性表（单核）'!$C$2:$D$251,2,0),INT(N864/VLOOKUP(H864,'属性表（单）'!$N$4:$O$24,2,0))))</f>
        <v>540</v>
      </c>
      <c r="S864" s="1">
        <f t="shared" si="109"/>
        <v>5175</v>
      </c>
      <c r="T864" s="28">
        <f>VLOOKUP(--F864,经验表!$A$4:$B$53,2,0)*VLOOKUP(--E864,经验表!$W$8:$X$17,2,0)</f>
        <v>5175</v>
      </c>
      <c r="U864" s="1">
        <f t="shared" si="110"/>
        <v>24225</v>
      </c>
      <c r="V864" s="1">
        <f t="shared" si="111"/>
        <v>24225</v>
      </c>
    </row>
    <row r="865" spans="1:22" x14ac:dyDescent="0.35">
      <c r="A865" s="1">
        <v>90900043</v>
      </c>
      <c r="B865" s="3" t="s">
        <v>13</v>
      </c>
      <c r="C865" s="29">
        <f t="shared" si="107"/>
        <v>1</v>
      </c>
      <c r="D865" s="29" t="str">
        <f t="shared" si="104"/>
        <v>3</v>
      </c>
      <c r="E865" s="42" t="str">
        <f t="shared" si="105"/>
        <v>3</v>
      </c>
      <c r="F865" s="1">
        <v>9</v>
      </c>
      <c r="G865" s="28" t="str">
        <f t="shared" si="106"/>
        <v>39</v>
      </c>
      <c r="H865" s="1">
        <v>4</v>
      </c>
      <c r="I865" s="1">
        <v>727</v>
      </c>
      <c r="L865" s="1">
        <v>6459</v>
      </c>
      <c r="M865" s="1">
        <v>30736</v>
      </c>
      <c r="N865" s="2">
        <f>INT(VLOOKUP(--D865,'属性表（单）'!$H$7:$I$11,2,0)*VLOOKUP(F865,'属性表（单）'!$B$4:$D$53,3,0))</f>
        <v>5737</v>
      </c>
      <c r="O865" s="34">
        <f t="shared" si="108"/>
        <v>573</v>
      </c>
      <c r="P865" s="1">
        <f>IF(H865=26,VLOOKUP(G865,'属性表（单核）'!$H$2:$I$251,2,0),IF(H865=59,VLOOKUP(G865,'属性表（单核）'!$C$2:$D$251,2,0),INT(N865/VLOOKUP(H865,'属性表（单）'!$N$4:$O$24,2,0))))</f>
        <v>573</v>
      </c>
      <c r="S865" s="1">
        <f t="shared" si="109"/>
        <v>5925</v>
      </c>
      <c r="T865" s="28">
        <f>VLOOKUP(--F865,经验表!$A$4:$B$53,2,0)*VLOOKUP(--E865,经验表!$W$8:$X$17,2,0)</f>
        <v>5925</v>
      </c>
      <c r="U865" s="1">
        <f t="shared" si="110"/>
        <v>29400</v>
      </c>
      <c r="V865" s="1">
        <f t="shared" si="111"/>
        <v>29400</v>
      </c>
    </row>
    <row r="866" spans="1:22" x14ac:dyDescent="0.35">
      <c r="A866" s="1">
        <v>91000043</v>
      </c>
      <c r="B866" s="3" t="s">
        <v>13</v>
      </c>
      <c r="C866" s="29">
        <f t="shared" si="107"/>
        <v>1</v>
      </c>
      <c r="D866" s="29" t="str">
        <f t="shared" si="104"/>
        <v>3</v>
      </c>
      <c r="E866" s="42" t="str">
        <f t="shared" si="105"/>
        <v>3</v>
      </c>
      <c r="F866" s="1">
        <v>10</v>
      </c>
      <c r="G866" s="28" t="str">
        <f t="shared" si="106"/>
        <v>310</v>
      </c>
      <c r="H866" s="1">
        <v>4</v>
      </c>
      <c r="I866" s="1">
        <v>760</v>
      </c>
      <c r="L866" s="1">
        <v>7459</v>
      </c>
      <c r="M866" s="1">
        <v>37195</v>
      </c>
      <c r="N866" s="2">
        <f>INT(VLOOKUP(--D866,'属性表（单）'!$H$7:$I$11,2,0)*VLOOKUP(F866,'属性表（单）'!$B$4:$D$53,3,0))</f>
        <v>6075</v>
      </c>
      <c r="O866" s="34">
        <f t="shared" si="108"/>
        <v>607</v>
      </c>
      <c r="P866" s="1">
        <f>IF(H866=26,VLOOKUP(G866,'属性表（单核）'!$H$2:$I$251,2,0),IF(H866=59,VLOOKUP(G866,'属性表（单核）'!$C$2:$D$251,2,0),INT(N866/VLOOKUP(H866,'属性表（单）'!$N$4:$O$24,2,0))))</f>
        <v>607</v>
      </c>
      <c r="S866" s="1">
        <f t="shared" si="109"/>
        <v>7125</v>
      </c>
      <c r="T866" s="28">
        <f>VLOOKUP(--F866,经验表!$A$4:$B$53,2,0)*VLOOKUP(--E866,经验表!$W$8:$X$17,2,0)</f>
        <v>7125</v>
      </c>
      <c r="U866" s="1">
        <f t="shared" si="110"/>
        <v>35325</v>
      </c>
      <c r="V866" s="1">
        <f t="shared" si="111"/>
        <v>35325</v>
      </c>
    </row>
    <row r="867" spans="1:22" x14ac:dyDescent="0.35">
      <c r="A867" s="1">
        <v>91100043</v>
      </c>
      <c r="B867" s="3" t="s">
        <v>13</v>
      </c>
      <c r="C867" s="29">
        <f t="shared" si="107"/>
        <v>1</v>
      </c>
      <c r="D867" s="29" t="str">
        <f t="shared" si="104"/>
        <v>3</v>
      </c>
      <c r="E867" s="42" t="str">
        <f t="shared" si="105"/>
        <v>3</v>
      </c>
      <c r="F867" s="1">
        <v>11</v>
      </c>
      <c r="G867" s="28" t="str">
        <f t="shared" si="106"/>
        <v>311</v>
      </c>
      <c r="H867" s="1">
        <v>4</v>
      </c>
      <c r="I867" s="1">
        <v>795</v>
      </c>
      <c r="L867" s="1">
        <v>8568</v>
      </c>
      <c r="M867" s="1">
        <v>44654</v>
      </c>
      <c r="N867" s="2">
        <f>INT(VLOOKUP(--D867,'属性表（单）'!$H$7:$I$11,2,0)*VLOOKUP(F867,'属性表（单）'!$B$4:$D$53,3,0))</f>
        <v>6412</v>
      </c>
      <c r="O867" s="34">
        <f t="shared" si="108"/>
        <v>641</v>
      </c>
      <c r="P867" s="1">
        <f>IF(H867=26,VLOOKUP(G867,'属性表（单核）'!$H$2:$I$251,2,0),IF(H867=59,VLOOKUP(G867,'属性表（单核）'!$C$2:$D$251,2,0),INT(N867/VLOOKUP(H867,'属性表（单）'!$N$4:$O$24,2,0))))</f>
        <v>641</v>
      </c>
      <c r="S867" s="1">
        <f t="shared" si="109"/>
        <v>8325</v>
      </c>
      <c r="T867" s="28">
        <f>VLOOKUP(--F867,经验表!$A$4:$B$53,2,0)*VLOOKUP(--E867,经验表!$W$8:$X$17,2,0)</f>
        <v>8325</v>
      </c>
      <c r="U867" s="1">
        <f t="shared" si="110"/>
        <v>42450</v>
      </c>
      <c r="V867" s="1">
        <f t="shared" si="111"/>
        <v>42450</v>
      </c>
    </row>
    <row r="868" spans="1:22" x14ac:dyDescent="0.35">
      <c r="A868" s="1">
        <v>91200043</v>
      </c>
      <c r="B868" s="3" t="s">
        <v>13</v>
      </c>
      <c r="C868" s="29">
        <f t="shared" si="107"/>
        <v>1</v>
      </c>
      <c r="D868" s="29" t="str">
        <f t="shared" si="104"/>
        <v>3</v>
      </c>
      <c r="E868" s="42" t="str">
        <f t="shared" si="105"/>
        <v>3</v>
      </c>
      <c r="F868" s="1">
        <v>12</v>
      </c>
      <c r="G868" s="28" t="str">
        <f t="shared" si="106"/>
        <v>312</v>
      </c>
      <c r="H868" s="1">
        <v>4</v>
      </c>
      <c r="I868" s="1">
        <v>830</v>
      </c>
      <c r="L868" s="1">
        <v>9797</v>
      </c>
      <c r="M868" s="1">
        <v>53222</v>
      </c>
      <c r="N868" s="2">
        <f>INT(VLOOKUP(--D868,'属性表（单）'!$H$7:$I$11,2,0)*VLOOKUP(F868,'属性表（单）'!$B$4:$D$53,3,0))</f>
        <v>6862</v>
      </c>
      <c r="O868" s="34">
        <f t="shared" si="108"/>
        <v>686</v>
      </c>
      <c r="P868" s="1">
        <f>IF(H868=26,VLOOKUP(G868,'属性表（单核）'!$H$2:$I$251,2,0),IF(H868=59,VLOOKUP(G868,'属性表（单核）'!$C$2:$D$251,2,0),INT(N868/VLOOKUP(H868,'属性表（单）'!$N$4:$O$24,2,0))))</f>
        <v>686</v>
      </c>
      <c r="S868" s="1">
        <f t="shared" si="109"/>
        <v>9525</v>
      </c>
      <c r="T868" s="28">
        <f>VLOOKUP(--F868,经验表!$A$4:$B$53,2,0)*VLOOKUP(--E868,经验表!$W$8:$X$17,2,0)</f>
        <v>9525</v>
      </c>
      <c r="U868" s="1">
        <f t="shared" si="110"/>
        <v>50775</v>
      </c>
      <c r="V868" s="1">
        <f t="shared" si="111"/>
        <v>50775</v>
      </c>
    </row>
    <row r="869" spans="1:22" x14ac:dyDescent="0.35">
      <c r="A869" s="1">
        <v>91300043</v>
      </c>
      <c r="B869" s="3" t="s">
        <v>13</v>
      </c>
      <c r="C869" s="29">
        <f t="shared" si="107"/>
        <v>1</v>
      </c>
      <c r="D869" s="29" t="str">
        <f t="shared" si="104"/>
        <v>3</v>
      </c>
      <c r="E869" s="42" t="str">
        <f t="shared" si="105"/>
        <v>3</v>
      </c>
      <c r="F869" s="1">
        <v>13</v>
      </c>
      <c r="G869" s="28" t="str">
        <f t="shared" si="106"/>
        <v>313</v>
      </c>
      <c r="H869" s="1">
        <v>4</v>
      </c>
      <c r="I869" s="1">
        <v>866</v>
      </c>
      <c r="L869" s="1">
        <v>11157</v>
      </c>
      <c r="M869" s="1">
        <v>63019</v>
      </c>
      <c r="N869" s="2">
        <f>INT(VLOOKUP(--D869,'属性表（单）'!$H$7:$I$11,2,0)*VLOOKUP(F869,'属性表（单）'!$B$4:$D$53,3,0))</f>
        <v>7312</v>
      </c>
      <c r="O869" s="34">
        <f t="shared" si="108"/>
        <v>731</v>
      </c>
      <c r="P869" s="1">
        <f>IF(H869=26,VLOOKUP(G869,'属性表（单核）'!$H$2:$I$251,2,0),IF(H869=59,VLOOKUP(G869,'属性表（单核）'!$C$2:$D$251,2,0),INT(N869/VLOOKUP(H869,'属性表（单）'!$N$4:$O$24,2,0))))</f>
        <v>731</v>
      </c>
      <c r="S869" s="1">
        <f t="shared" si="109"/>
        <v>10725</v>
      </c>
      <c r="T869" s="28">
        <f>VLOOKUP(--F869,经验表!$A$4:$B$53,2,0)*VLOOKUP(--E869,经验表!$W$8:$X$17,2,0)</f>
        <v>10725</v>
      </c>
      <c r="U869" s="1">
        <f t="shared" si="110"/>
        <v>60300</v>
      </c>
      <c r="V869" s="1">
        <f t="shared" si="111"/>
        <v>60300</v>
      </c>
    </row>
    <row r="870" spans="1:22" x14ac:dyDescent="0.35">
      <c r="A870" s="1">
        <v>91400043</v>
      </c>
      <c r="B870" s="3" t="s">
        <v>13</v>
      </c>
      <c r="C870" s="29">
        <f t="shared" si="107"/>
        <v>1</v>
      </c>
      <c r="D870" s="29" t="str">
        <f t="shared" si="104"/>
        <v>3</v>
      </c>
      <c r="E870" s="42" t="str">
        <f t="shared" si="105"/>
        <v>3</v>
      </c>
      <c r="F870" s="1">
        <v>14</v>
      </c>
      <c r="G870" s="28" t="str">
        <f t="shared" si="106"/>
        <v>314</v>
      </c>
      <c r="H870" s="1">
        <v>4</v>
      </c>
      <c r="I870" s="1">
        <v>902</v>
      </c>
      <c r="L870" s="1">
        <v>12663</v>
      </c>
      <c r="M870" s="1">
        <v>74176</v>
      </c>
      <c r="N870" s="2">
        <f>INT(VLOOKUP(--D870,'属性表（单）'!$H$7:$I$11,2,0)*VLOOKUP(F870,'属性表（单）'!$B$4:$D$53,3,0))</f>
        <v>7762</v>
      </c>
      <c r="O870" s="34">
        <f t="shared" si="108"/>
        <v>776</v>
      </c>
      <c r="P870" s="1">
        <f>IF(H870=26,VLOOKUP(G870,'属性表（单核）'!$H$2:$I$251,2,0),IF(H870=59,VLOOKUP(G870,'属性表（单核）'!$C$2:$D$251,2,0),INT(N870/VLOOKUP(H870,'属性表（单）'!$N$4:$O$24,2,0))))</f>
        <v>776</v>
      </c>
      <c r="S870" s="1">
        <f t="shared" si="109"/>
        <v>12525</v>
      </c>
      <c r="T870" s="28">
        <f>VLOOKUP(--F870,经验表!$A$4:$B$53,2,0)*VLOOKUP(--E870,经验表!$W$8:$X$17,2,0)</f>
        <v>12525</v>
      </c>
      <c r="U870" s="1">
        <f t="shared" si="110"/>
        <v>71025</v>
      </c>
      <c r="V870" s="1">
        <f t="shared" si="111"/>
        <v>71025</v>
      </c>
    </row>
    <row r="871" spans="1:22" x14ac:dyDescent="0.35">
      <c r="A871" s="1">
        <v>91500043</v>
      </c>
      <c r="B871" s="3" t="s">
        <v>13</v>
      </c>
      <c r="C871" s="29">
        <f t="shared" si="107"/>
        <v>1</v>
      </c>
      <c r="D871" s="29" t="str">
        <f t="shared" si="104"/>
        <v>3</v>
      </c>
      <c r="E871" s="42" t="str">
        <f t="shared" si="105"/>
        <v>3</v>
      </c>
      <c r="F871" s="1">
        <v>15</v>
      </c>
      <c r="G871" s="28" t="str">
        <f t="shared" si="106"/>
        <v>315</v>
      </c>
      <c r="H871" s="1">
        <v>4</v>
      </c>
      <c r="I871" s="1">
        <v>940</v>
      </c>
      <c r="L871" s="1">
        <v>14329</v>
      </c>
      <c r="M871" s="1">
        <v>86839</v>
      </c>
      <c r="N871" s="2">
        <f>INT(VLOOKUP(--D871,'属性表（单）'!$H$7:$I$11,2,0)*VLOOKUP(F871,'属性表（单）'!$B$4:$D$53,3,0))</f>
        <v>8212</v>
      </c>
      <c r="O871" s="34">
        <f t="shared" si="108"/>
        <v>821</v>
      </c>
      <c r="P871" s="1">
        <f>IF(H871=26,VLOOKUP(G871,'属性表（单核）'!$H$2:$I$251,2,0),IF(H871=59,VLOOKUP(G871,'属性表（单核）'!$C$2:$D$251,2,0),INT(N871/VLOOKUP(H871,'属性表（单）'!$N$4:$O$24,2,0))))</f>
        <v>821</v>
      </c>
      <c r="S871" s="1">
        <f t="shared" si="109"/>
        <v>14325</v>
      </c>
      <c r="T871" s="28">
        <f>VLOOKUP(--F871,经验表!$A$4:$B$53,2,0)*VLOOKUP(--E871,经验表!$W$8:$X$17,2,0)</f>
        <v>14325</v>
      </c>
      <c r="U871" s="1">
        <f t="shared" si="110"/>
        <v>83550</v>
      </c>
      <c r="V871" s="1">
        <f t="shared" si="111"/>
        <v>83550</v>
      </c>
    </row>
    <row r="872" spans="1:22" x14ac:dyDescent="0.35">
      <c r="A872" s="1">
        <v>91600043</v>
      </c>
      <c r="B872" s="3" t="s">
        <v>13</v>
      </c>
      <c r="C872" s="29">
        <f t="shared" si="107"/>
        <v>1</v>
      </c>
      <c r="D872" s="29" t="str">
        <f t="shared" si="104"/>
        <v>3</v>
      </c>
      <c r="E872" s="42" t="str">
        <f t="shared" si="105"/>
        <v>3</v>
      </c>
      <c r="F872" s="1">
        <v>16</v>
      </c>
      <c r="G872" s="28" t="str">
        <f t="shared" si="106"/>
        <v>316</v>
      </c>
      <c r="H872" s="1">
        <v>4</v>
      </c>
      <c r="I872" s="1">
        <v>978</v>
      </c>
      <c r="L872" s="1">
        <v>16173</v>
      </c>
      <c r="M872" s="1">
        <v>101168</v>
      </c>
      <c r="N872" s="2">
        <f>INT(VLOOKUP(--D872,'属性表（单）'!$H$7:$I$11,2,0)*VLOOKUP(F872,'属性表（单）'!$B$4:$D$53,3,0))</f>
        <v>8662</v>
      </c>
      <c r="O872" s="34">
        <f t="shared" si="108"/>
        <v>866</v>
      </c>
      <c r="P872" s="1">
        <f>IF(H872=26,VLOOKUP(G872,'属性表（单核）'!$H$2:$I$251,2,0),IF(H872=59,VLOOKUP(G872,'属性表（单核）'!$C$2:$D$251,2,0),INT(N872/VLOOKUP(H872,'属性表（单）'!$N$4:$O$24,2,0))))</f>
        <v>866</v>
      </c>
      <c r="S872" s="1">
        <f t="shared" si="109"/>
        <v>16125</v>
      </c>
      <c r="T872" s="28">
        <f>VLOOKUP(--F872,经验表!$A$4:$B$53,2,0)*VLOOKUP(--E872,经验表!$W$8:$X$17,2,0)</f>
        <v>16125</v>
      </c>
      <c r="U872" s="1">
        <f t="shared" si="110"/>
        <v>97875</v>
      </c>
      <c r="V872" s="1">
        <f t="shared" si="111"/>
        <v>97875</v>
      </c>
    </row>
    <row r="873" spans="1:22" x14ac:dyDescent="0.35">
      <c r="A873" s="1">
        <v>91700043</v>
      </c>
      <c r="B873" s="3" t="s">
        <v>13</v>
      </c>
      <c r="C873" s="29">
        <f t="shared" si="107"/>
        <v>1</v>
      </c>
      <c r="D873" s="29" t="str">
        <f t="shared" si="104"/>
        <v>3</v>
      </c>
      <c r="E873" s="42" t="str">
        <f t="shared" si="105"/>
        <v>3</v>
      </c>
      <c r="F873" s="1">
        <v>17</v>
      </c>
      <c r="G873" s="28" t="str">
        <f t="shared" si="106"/>
        <v>317</v>
      </c>
      <c r="H873" s="1">
        <v>4</v>
      </c>
      <c r="I873" s="1">
        <v>1016</v>
      </c>
      <c r="L873" s="1">
        <v>18211</v>
      </c>
      <c r="M873" s="1">
        <v>117341</v>
      </c>
      <c r="N873" s="2">
        <f>INT(VLOOKUP(--D873,'属性表（单）'!$H$7:$I$11,2,0)*VLOOKUP(F873,'属性表（单）'!$B$4:$D$53,3,0))</f>
        <v>9225</v>
      </c>
      <c r="O873" s="34">
        <f t="shared" si="108"/>
        <v>922</v>
      </c>
      <c r="P873" s="1">
        <f>IF(H873=26,VLOOKUP(G873,'属性表（单核）'!$H$2:$I$251,2,0),IF(H873=59,VLOOKUP(G873,'属性表（单核）'!$C$2:$D$251,2,0),INT(N873/VLOOKUP(H873,'属性表（单）'!$N$4:$O$24,2,0))))</f>
        <v>922</v>
      </c>
      <c r="S873" s="1">
        <f t="shared" si="109"/>
        <v>17925</v>
      </c>
      <c r="T873" s="28">
        <f>VLOOKUP(--F873,经验表!$A$4:$B$53,2,0)*VLOOKUP(--E873,经验表!$W$8:$X$17,2,0)</f>
        <v>17925</v>
      </c>
      <c r="U873" s="1">
        <f t="shared" si="110"/>
        <v>114000</v>
      </c>
      <c r="V873" s="1">
        <f t="shared" si="111"/>
        <v>114000</v>
      </c>
    </row>
    <row r="874" spans="1:22" x14ac:dyDescent="0.35">
      <c r="A874" s="1">
        <v>91800043</v>
      </c>
      <c r="B874" s="3" t="s">
        <v>13</v>
      </c>
      <c r="C874" s="29">
        <f t="shared" si="107"/>
        <v>1</v>
      </c>
      <c r="D874" s="29" t="str">
        <f t="shared" si="104"/>
        <v>3</v>
      </c>
      <c r="E874" s="42" t="str">
        <f t="shared" si="105"/>
        <v>3</v>
      </c>
      <c r="F874" s="1">
        <v>18</v>
      </c>
      <c r="G874" s="28" t="str">
        <f t="shared" si="106"/>
        <v>318</v>
      </c>
      <c r="H874" s="1">
        <v>4</v>
      </c>
      <c r="I874" s="1">
        <v>1056</v>
      </c>
      <c r="L874" s="1">
        <v>20464</v>
      </c>
      <c r="M874" s="1">
        <v>135552</v>
      </c>
      <c r="N874" s="2">
        <f>INT(VLOOKUP(--D874,'属性表（单）'!$H$7:$I$11,2,0)*VLOOKUP(F874,'属性表（单）'!$B$4:$D$53,3,0))</f>
        <v>9787</v>
      </c>
      <c r="O874" s="34">
        <f t="shared" si="108"/>
        <v>978</v>
      </c>
      <c r="P874" s="1">
        <f>IF(H874=26,VLOOKUP(G874,'属性表（单核）'!$H$2:$I$251,2,0),IF(H874=59,VLOOKUP(G874,'属性表（单核）'!$C$2:$D$251,2,0),INT(N874/VLOOKUP(H874,'属性表（单）'!$N$4:$O$24,2,0))))</f>
        <v>978</v>
      </c>
      <c r="S874" s="1">
        <f t="shared" si="109"/>
        <v>20475</v>
      </c>
      <c r="T874" s="28">
        <f>VLOOKUP(--F874,经验表!$A$4:$B$53,2,0)*VLOOKUP(--E874,经验表!$W$8:$X$17,2,0)</f>
        <v>20475</v>
      </c>
      <c r="U874" s="1">
        <f t="shared" si="110"/>
        <v>131925</v>
      </c>
      <c r="V874" s="1">
        <f t="shared" si="111"/>
        <v>131925</v>
      </c>
    </row>
    <row r="875" spans="1:22" x14ac:dyDescent="0.35">
      <c r="A875" s="1">
        <v>91900043</v>
      </c>
      <c r="B875" s="3" t="s">
        <v>13</v>
      </c>
      <c r="C875" s="29">
        <f t="shared" si="107"/>
        <v>1</v>
      </c>
      <c r="D875" s="29" t="str">
        <f t="shared" si="104"/>
        <v>3</v>
      </c>
      <c r="E875" s="42" t="str">
        <f t="shared" si="105"/>
        <v>3</v>
      </c>
      <c r="F875" s="1">
        <v>19</v>
      </c>
      <c r="G875" s="28" t="str">
        <f t="shared" si="106"/>
        <v>319</v>
      </c>
      <c r="H875" s="1">
        <v>4</v>
      </c>
      <c r="I875" s="1">
        <v>1096</v>
      </c>
      <c r="L875" s="1">
        <v>22954</v>
      </c>
      <c r="M875" s="1">
        <v>156016</v>
      </c>
      <c r="N875" s="2">
        <f>INT(VLOOKUP(--D875,'属性表（单）'!$H$7:$I$11,2,0)*VLOOKUP(F875,'属性表（单）'!$B$4:$D$53,3,0))</f>
        <v>10350</v>
      </c>
      <c r="O875" s="34">
        <f t="shared" si="108"/>
        <v>1035</v>
      </c>
      <c r="P875" s="1">
        <f>IF(H875=26,VLOOKUP(G875,'属性表（单核）'!$H$2:$I$251,2,0),IF(H875=59,VLOOKUP(G875,'属性表（单核）'!$C$2:$D$251,2,0),INT(N875/VLOOKUP(H875,'属性表（单）'!$N$4:$O$24,2,0))))</f>
        <v>1035</v>
      </c>
      <c r="S875" s="1">
        <f t="shared" si="109"/>
        <v>23025</v>
      </c>
      <c r="T875" s="28">
        <f>VLOOKUP(--F875,经验表!$A$4:$B$53,2,0)*VLOOKUP(--E875,经验表!$W$8:$X$17,2,0)</f>
        <v>23025</v>
      </c>
      <c r="U875" s="1">
        <f t="shared" si="110"/>
        <v>152400</v>
      </c>
      <c r="V875" s="1">
        <f t="shared" si="111"/>
        <v>152400</v>
      </c>
    </row>
    <row r="876" spans="1:22" x14ac:dyDescent="0.35">
      <c r="A876" s="1">
        <v>92000043</v>
      </c>
      <c r="B876" s="3" t="s">
        <v>13</v>
      </c>
      <c r="C876" s="29">
        <f t="shared" si="107"/>
        <v>1</v>
      </c>
      <c r="D876" s="29" t="str">
        <f t="shared" si="104"/>
        <v>3</v>
      </c>
      <c r="E876" s="42" t="str">
        <f t="shared" si="105"/>
        <v>3</v>
      </c>
      <c r="F876" s="1">
        <v>20</v>
      </c>
      <c r="G876" s="28" t="str">
        <f t="shared" si="106"/>
        <v>320</v>
      </c>
      <c r="H876" s="1">
        <v>4</v>
      </c>
      <c r="I876" s="1">
        <v>1137</v>
      </c>
      <c r="L876" s="1">
        <v>25706</v>
      </c>
      <c r="M876" s="1">
        <v>178970</v>
      </c>
      <c r="N876" s="2">
        <f>INT(VLOOKUP(--D876,'属性表（单）'!$H$7:$I$11,2,0)*VLOOKUP(F876,'属性表（单）'!$B$4:$D$53,3,0))</f>
        <v>10912</v>
      </c>
      <c r="O876" s="34">
        <f t="shared" si="108"/>
        <v>1091</v>
      </c>
      <c r="P876" s="1">
        <f>IF(H876=26,VLOOKUP(G876,'属性表（单核）'!$H$2:$I$251,2,0),IF(H876=59,VLOOKUP(G876,'属性表（单核）'!$C$2:$D$251,2,0),INT(N876/VLOOKUP(H876,'属性表（单）'!$N$4:$O$24,2,0))))</f>
        <v>1091</v>
      </c>
      <c r="S876" s="1">
        <f t="shared" si="109"/>
        <v>25575</v>
      </c>
      <c r="T876" s="28">
        <f>VLOOKUP(--F876,经验表!$A$4:$B$53,2,0)*VLOOKUP(--E876,经验表!$W$8:$X$17,2,0)</f>
        <v>25575</v>
      </c>
      <c r="U876" s="1">
        <f t="shared" si="110"/>
        <v>175425</v>
      </c>
      <c r="V876" s="1">
        <f t="shared" si="111"/>
        <v>175425</v>
      </c>
    </row>
    <row r="877" spans="1:22" x14ac:dyDescent="0.35">
      <c r="A877" s="1">
        <v>92100043</v>
      </c>
      <c r="B877" s="3" t="s">
        <v>13</v>
      </c>
      <c r="C877" s="29">
        <f t="shared" si="107"/>
        <v>1</v>
      </c>
      <c r="D877" s="29" t="str">
        <f t="shared" si="104"/>
        <v>3</v>
      </c>
      <c r="E877" s="42" t="str">
        <f t="shared" si="105"/>
        <v>3</v>
      </c>
      <c r="F877" s="1">
        <v>21</v>
      </c>
      <c r="G877" s="28" t="str">
        <f t="shared" si="106"/>
        <v>321</v>
      </c>
      <c r="H877" s="1">
        <v>4</v>
      </c>
      <c r="I877" s="1">
        <v>1179</v>
      </c>
      <c r="L877" s="1">
        <v>28745</v>
      </c>
      <c r="M877" s="1">
        <v>204676</v>
      </c>
      <c r="N877" s="2">
        <f>INT(VLOOKUP(--D877,'属性表（单）'!$H$7:$I$11,2,0)*VLOOKUP(F877,'属性表（单）'!$B$4:$D$53,3,0))</f>
        <v>11475</v>
      </c>
      <c r="O877" s="34">
        <f t="shared" si="108"/>
        <v>1147</v>
      </c>
      <c r="P877" s="1">
        <f>IF(H877=26,VLOOKUP(G877,'属性表（单核）'!$H$2:$I$251,2,0),IF(H877=59,VLOOKUP(G877,'属性表（单核）'!$C$2:$D$251,2,0),INT(N877/VLOOKUP(H877,'属性表（单）'!$N$4:$O$24,2,0))))</f>
        <v>1147</v>
      </c>
      <c r="S877" s="1">
        <f t="shared" si="109"/>
        <v>28125</v>
      </c>
      <c r="T877" s="28">
        <f>VLOOKUP(--F877,经验表!$A$4:$B$53,2,0)*VLOOKUP(--E877,经验表!$W$8:$X$17,2,0)</f>
        <v>28125</v>
      </c>
      <c r="U877" s="1">
        <f t="shared" si="110"/>
        <v>201000</v>
      </c>
      <c r="V877" s="1">
        <f t="shared" si="111"/>
        <v>201000</v>
      </c>
    </row>
    <row r="878" spans="1:22" x14ac:dyDescent="0.35">
      <c r="A878" s="1">
        <v>92200043</v>
      </c>
      <c r="B878" s="3" t="s">
        <v>13</v>
      </c>
      <c r="C878" s="29">
        <f t="shared" si="107"/>
        <v>1</v>
      </c>
      <c r="D878" s="29" t="str">
        <f t="shared" si="104"/>
        <v>3</v>
      </c>
      <c r="E878" s="42" t="str">
        <f t="shared" si="105"/>
        <v>3</v>
      </c>
      <c r="F878" s="1">
        <v>22</v>
      </c>
      <c r="G878" s="28" t="str">
        <f t="shared" si="106"/>
        <v>322</v>
      </c>
      <c r="H878" s="1">
        <v>4</v>
      </c>
      <c r="I878" s="1">
        <v>1222</v>
      </c>
      <c r="L878" s="1">
        <v>32102</v>
      </c>
      <c r="M878" s="1">
        <v>233421</v>
      </c>
      <c r="N878" s="2">
        <f>INT(VLOOKUP(--D878,'属性表（单）'!$H$7:$I$11,2,0)*VLOOKUP(F878,'属性表（单）'!$B$4:$D$53,3,0))</f>
        <v>12150</v>
      </c>
      <c r="O878" s="34">
        <f t="shared" si="108"/>
        <v>1215</v>
      </c>
      <c r="P878" s="1">
        <f>IF(H878=26,VLOOKUP(G878,'属性表（单核）'!$H$2:$I$251,2,0),IF(H878=59,VLOOKUP(G878,'属性表（单核）'!$C$2:$D$251,2,0),INT(N878/VLOOKUP(H878,'属性表（单）'!$N$4:$O$24,2,0))))</f>
        <v>1215</v>
      </c>
      <c r="S878" s="1">
        <f t="shared" si="109"/>
        <v>31575</v>
      </c>
      <c r="T878" s="28">
        <f>VLOOKUP(--F878,经验表!$A$4:$B$53,2,0)*VLOOKUP(--E878,经验表!$W$8:$X$17,2,0)</f>
        <v>31575</v>
      </c>
      <c r="U878" s="1">
        <f t="shared" si="110"/>
        <v>229125</v>
      </c>
      <c r="V878" s="1">
        <f t="shared" si="111"/>
        <v>229125</v>
      </c>
    </row>
    <row r="879" spans="1:22" x14ac:dyDescent="0.35">
      <c r="A879" s="1">
        <v>92300043</v>
      </c>
      <c r="B879" s="3" t="s">
        <v>13</v>
      </c>
      <c r="C879" s="29">
        <f t="shared" si="107"/>
        <v>1</v>
      </c>
      <c r="D879" s="29" t="str">
        <f t="shared" si="104"/>
        <v>3</v>
      </c>
      <c r="E879" s="42" t="str">
        <f t="shared" si="105"/>
        <v>3</v>
      </c>
      <c r="F879" s="1">
        <v>23</v>
      </c>
      <c r="G879" s="28" t="str">
        <f t="shared" si="106"/>
        <v>323</v>
      </c>
      <c r="H879" s="1">
        <v>4</v>
      </c>
      <c r="I879" s="1">
        <v>1266</v>
      </c>
      <c r="L879" s="1">
        <v>35809</v>
      </c>
      <c r="M879" s="1">
        <v>265523</v>
      </c>
      <c r="N879" s="2">
        <f>INT(VLOOKUP(--D879,'属性表（单）'!$H$7:$I$11,2,0)*VLOOKUP(F879,'属性表（单）'!$B$4:$D$53,3,0))</f>
        <v>12825</v>
      </c>
      <c r="O879" s="34">
        <f t="shared" si="108"/>
        <v>1282</v>
      </c>
      <c r="P879" s="1">
        <f>IF(H879=26,VLOOKUP(G879,'属性表（单核）'!$H$2:$I$251,2,0),IF(H879=59,VLOOKUP(G879,'属性表（单核）'!$C$2:$D$251,2,0),INT(N879/VLOOKUP(H879,'属性表（单）'!$N$4:$O$24,2,0))))</f>
        <v>1282</v>
      </c>
      <c r="S879" s="1">
        <f t="shared" si="109"/>
        <v>35025</v>
      </c>
      <c r="T879" s="28">
        <f>VLOOKUP(--F879,经验表!$A$4:$B$53,2,0)*VLOOKUP(--E879,经验表!$W$8:$X$17,2,0)</f>
        <v>35025</v>
      </c>
      <c r="U879" s="1">
        <f t="shared" si="110"/>
        <v>260700</v>
      </c>
      <c r="V879" s="1">
        <f t="shared" si="111"/>
        <v>260700</v>
      </c>
    </row>
    <row r="880" spans="1:22" x14ac:dyDescent="0.35">
      <c r="A880" s="1">
        <v>92400043</v>
      </c>
      <c r="B880" s="3" t="s">
        <v>13</v>
      </c>
      <c r="C880" s="29">
        <f t="shared" si="107"/>
        <v>1</v>
      </c>
      <c r="D880" s="29" t="str">
        <f t="shared" si="104"/>
        <v>3</v>
      </c>
      <c r="E880" s="42" t="str">
        <f t="shared" si="105"/>
        <v>3</v>
      </c>
      <c r="F880" s="1">
        <v>24</v>
      </c>
      <c r="G880" s="28" t="str">
        <f t="shared" si="106"/>
        <v>324</v>
      </c>
      <c r="H880" s="1">
        <v>4</v>
      </c>
      <c r="I880" s="1">
        <v>1310</v>
      </c>
      <c r="L880" s="1">
        <v>39901</v>
      </c>
      <c r="M880" s="1">
        <v>301332</v>
      </c>
      <c r="N880" s="2">
        <f>INT(VLOOKUP(--D880,'属性表（单）'!$H$7:$I$11,2,0)*VLOOKUP(F880,'属性表（单）'!$B$4:$D$53,3,0))</f>
        <v>13500</v>
      </c>
      <c r="O880" s="34">
        <f t="shared" si="108"/>
        <v>1350</v>
      </c>
      <c r="P880" s="1">
        <f>IF(H880=26,VLOOKUP(G880,'属性表（单核）'!$H$2:$I$251,2,0),IF(H880=59,VLOOKUP(G880,'属性表（单核）'!$C$2:$D$251,2,0),INT(N880/VLOOKUP(H880,'属性表（单）'!$N$4:$O$24,2,0))))</f>
        <v>1350</v>
      </c>
      <c r="S880" s="1">
        <f t="shared" si="109"/>
        <v>38475</v>
      </c>
      <c r="T880" s="28">
        <f>VLOOKUP(--F880,经验表!$A$4:$B$53,2,0)*VLOOKUP(--E880,经验表!$W$8:$X$17,2,0)</f>
        <v>38475</v>
      </c>
      <c r="U880" s="1">
        <f t="shared" si="110"/>
        <v>295725</v>
      </c>
      <c r="V880" s="1">
        <f t="shared" si="111"/>
        <v>295725</v>
      </c>
    </row>
    <row r="881" spans="1:22" x14ac:dyDescent="0.35">
      <c r="A881" s="1">
        <v>92500043</v>
      </c>
      <c r="B881" s="3" t="s">
        <v>13</v>
      </c>
      <c r="C881" s="29">
        <f t="shared" si="107"/>
        <v>1</v>
      </c>
      <c r="D881" s="29" t="str">
        <f t="shared" si="104"/>
        <v>3</v>
      </c>
      <c r="E881" s="42" t="str">
        <f t="shared" si="105"/>
        <v>3</v>
      </c>
      <c r="F881" s="1">
        <v>25</v>
      </c>
      <c r="G881" s="28" t="str">
        <f t="shared" si="106"/>
        <v>325</v>
      </c>
      <c r="H881" s="1">
        <v>4</v>
      </c>
      <c r="I881" s="1">
        <v>1355</v>
      </c>
      <c r="L881" s="1">
        <v>44418</v>
      </c>
      <c r="M881" s="1">
        <v>341233</v>
      </c>
      <c r="N881" s="2">
        <f>INT(VLOOKUP(--D881,'属性表（单）'!$H$7:$I$11,2,0)*VLOOKUP(F881,'属性表（单）'!$B$4:$D$53,3,0))</f>
        <v>14175</v>
      </c>
      <c r="O881" s="34">
        <f t="shared" si="108"/>
        <v>1417</v>
      </c>
      <c r="P881" s="1">
        <f>IF(H881=26,VLOOKUP(G881,'属性表（单核）'!$H$2:$I$251,2,0),IF(H881=59,VLOOKUP(G881,'属性表（单核）'!$C$2:$D$251,2,0),INT(N881/VLOOKUP(H881,'属性表（单）'!$N$4:$O$24,2,0))))</f>
        <v>1417</v>
      </c>
      <c r="S881" s="1">
        <f t="shared" si="109"/>
        <v>41925</v>
      </c>
      <c r="T881" s="28">
        <f>VLOOKUP(--F881,经验表!$A$4:$B$53,2,0)*VLOOKUP(--E881,经验表!$W$8:$X$17,2,0)</f>
        <v>41925</v>
      </c>
      <c r="U881" s="1">
        <f t="shared" si="110"/>
        <v>334200</v>
      </c>
      <c r="V881" s="1">
        <f t="shared" si="111"/>
        <v>334200</v>
      </c>
    </row>
    <row r="882" spans="1:22" x14ac:dyDescent="0.35">
      <c r="A882" s="1">
        <v>92600043</v>
      </c>
      <c r="B882" s="3" t="s">
        <v>13</v>
      </c>
      <c r="C882" s="29">
        <f t="shared" si="107"/>
        <v>1</v>
      </c>
      <c r="D882" s="29" t="str">
        <f t="shared" si="104"/>
        <v>3</v>
      </c>
      <c r="E882" s="42" t="str">
        <f t="shared" si="105"/>
        <v>3</v>
      </c>
      <c r="F882" s="1">
        <v>26</v>
      </c>
      <c r="G882" s="28" t="str">
        <f t="shared" si="106"/>
        <v>326</v>
      </c>
      <c r="H882" s="1">
        <v>4</v>
      </c>
      <c r="I882" s="1">
        <v>1402</v>
      </c>
      <c r="L882" s="1">
        <v>49403</v>
      </c>
      <c r="M882" s="1">
        <v>385651</v>
      </c>
      <c r="N882" s="2">
        <f>INT(VLOOKUP(--D882,'属性表（单）'!$H$7:$I$11,2,0)*VLOOKUP(F882,'属性表（单）'!$B$4:$D$53,3,0))</f>
        <v>14850</v>
      </c>
      <c r="O882" s="34">
        <f t="shared" si="108"/>
        <v>1485</v>
      </c>
      <c r="P882" s="1">
        <f>IF(H882=26,VLOOKUP(G882,'属性表（单核）'!$H$2:$I$251,2,0),IF(H882=59,VLOOKUP(G882,'属性表（单核）'!$C$2:$D$251,2,0),INT(N882/VLOOKUP(H882,'属性表（单）'!$N$4:$O$24,2,0))))</f>
        <v>1485</v>
      </c>
      <c r="S882" s="1">
        <f t="shared" si="109"/>
        <v>46425</v>
      </c>
      <c r="T882" s="28">
        <f>VLOOKUP(--F882,经验表!$A$4:$B$53,2,0)*VLOOKUP(--E882,经验表!$W$8:$X$17,2,0)</f>
        <v>46425</v>
      </c>
      <c r="U882" s="1">
        <f t="shared" si="110"/>
        <v>376125</v>
      </c>
      <c r="V882" s="1">
        <f t="shared" si="111"/>
        <v>376125</v>
      </c>
    </row>
    <row r="883" spans="1:22" x14ac:dyDescent="0.35">
      <c r="A883" s="1">
        <v>92700043</v>
      </c>
      <c r="B883" s="3" t="s">
        <v>13</v>
      </c>
      <c r="C883" s="29">
        <f t="shared" si="107"/>
        <v>1</v>
      </c>
      <c r="D883" s="29" t="str">
        <f t="shared" si="104"/>
        <v>3</v>
      </c>
      <c r="E883" s="42" t="str">
        <f t="shared" si="105"/>
        <v>3</v>
      </c>
      <c r="F883" s="1">
        <v>27</v>
      </c>
      <c r="G883" s="28" t="str">
        <f t="shared" si="106"/>
        <v>327</v>
      </c>
      <c r="H883" s="1">
        <v>4</v>
      </c>
      <c r="I883" s="1">
        <v>1449</v>
      </c>
      <c r="L883" s="1">
        <v>54904</v>
      </c>
      <c r="M883" s="1">
        <v>435054</v>
      </c>
      <c r="N883" s="2">
        <f>INT(VLOOKUP(--D883,'属性表（单）'!$H$7:$I$11,2,0)*VLOOKUP(F883,'属性表（单）'!$B$4:$D$53,3,0))</f>
        <v>15637</v>
      </c>
      <c r="O883" s="34">
        <f t="shared" si="108"/>
        <v>1563</v>
      </c>
      <c r="P883" s="1">
        <f>IF(H883=26,VLOOKUP(G883,'属性表（单核）'!$H$2:$I$251,2,0),IF(H883=59,VLOOKUP(G883,'属性表（单核）'!$C$2:$D$251,2,0),INT(N883/VLOOKUP(H883,'属性表（单）'!$N$4:$O$24,2,0))))</f>
        <v>1563</v>
      </c>
      <c r="S883" s="1">
        <f t="shared" si="109"/>
        <v>50925</v>
      </c>
      <c r="T883" s="28">
        <f>VLOOKUP(--F883,经验表!$A$4:$B$53,2,0)*VLOOKUP(--E883,经验表!$W$8:$X$17,2,0)</f>
        <v>50925</v>
      </c>
      <c r="U883" s="1">
        <f t="shared" si="110"/>
        <v>422550</v>
      </c>
      <c r="V883" s="1">
        <f t="shared" si="111"/>
        <v>422550</v>
      </c>
    </row>
    <row r="884" spans="1:22" x14ac:dyDescent="0.35">
      <c r="A884" s="1">
        <v>92800043</v>
      </c>
      <c r="B884" s="3" t="s">
        <v>13</v>
      </c>
      <c r="C884" s="29">
        <f t="shared" si="107"/>
        <v>1</v>
      </c>
      <c r="D884" s="29" t="str">
        <f t="shared" si="104"/>
        <v>3</v>
      </c>
      <c r="E884" s="42" t="str">
        <f t="shared" si="105"/>
        <v>3</v>
      </c>
      <c r="F884" s="1">
        <v>28</v>
      </c>
      <c r="G884" s="28" t="str">
        <f t="shared" si="106"/>
        <v>328</v>
      </c>
      <c r="H884" s="1">
        <v>4</v>
      </c>
      <c r="I884" s="1">
        <v>1497</v>
      </c>
      <c r="L884" s="1">
        <v>60974</v>
      </c>
      <c r="M884" s="1">
        <v>489958</v>
      </c>
      <c r="N884" s="2">
        <f>INT(VLOOKUP(--D884,'属性表（单）'!$H$7:$I$11,2,0)*VLOOKUP(F884,'属性表（单）'!$B$4:$D$53,3,0))</f>
        <v>16425</v>
      </c>
      <c r="O884" s="34">
        <f t="shared" si="108"/>
        <v>1642</v>
      </c>
      <c r="P884" s="1">
        <f>IF(H884=26,VLOOKUP(G884,'属性表（单核）'!$H$2:$I$251,2,0),IF(H884=59,VLOOKUP(G884,'属性表（单核）'!$C$2:$D$251,2,0),INT(N884/VLOOKUP(H884,'属性表（单）'!$N$4:$O$24,2,0))))</f>
        <v>1642</v>
      </c>
      <c r="S884" s="1">
        <f t="shared" si="109"/>
        <v>55425</v>
      </c>
      <c r="T884" s="28">
        <f>VLOOKUP(--F884,经验表!$A$4:$B$53,2,0)*VLOOKUP(--E884,经验表!$W$8:$X$17,2,0)</f>
        <v>55425</v>
      </c>
      <c r="U884" s="1">
        <f t="shared" si="110"/>
        <v>473475</v>
      </c>
      <c r="V884" s="1">
        <f t="shared" si="111"/>
        <v>473475</v>
      </c>
    </row>
    <row r="885" spans="1:22" x14ac:dyDescent="0.35">
      <c r="A885" s="1">
        <v>92900043</v>
      </c>
      <c r="B885" s="3" t="s">
        <v>13</v>
      </c>
      <c r="C885" s="29">
        <f t="shared" si="107"/>
        <v>1</v>
      </c>
      <c r="D885" s="29" t="str">
        <f t="shared" si="104"/>
        <v>3</v>
      </c>
      <c r="E885" s="42" t="str">
        <f t="shared" si="105"/>
        <v>3</v>
      </c>
      <c r="F885" s="1">
        <v>29</v>
      </c>
      <c r="G885" s="28" t="str">
        <f t="shared" si="106"/>
        <v>329</v>
      </c>
      <c r="H885" s="1">
        <v>4</v>
      </c>
      <c r="I885" s="1">
        <v>1546</v>
      </c>
      <c r="L885" s="1">
        <v>67670</v>
      </c>
      <c r="M885" s="1">
        <v>550932</v>
      </c>
      <c r="N885" s="2">
        <f>INT(VLOOKUP(--D885,'属性表（单）'!$H$7:$I$11,2,0)*VLOOKUP(F885,'属性表（单）'!$B$4:$D$53,3,0))</f>
        <v>17212</v>
      </c>
      <c r="O885" s="34">
        <f t="shared" si="108"/>
        <v>1721</v>
      </c>
      <c r="P885" s="1">
        <f>IF(H885=26,VLOOKUP(G885,'属性表（单核）'!$H$2:$I$251,2,0),IF(H885=59,VLOOKUP(G885,'属性表（单核）'!$C$2:$D$251,2,0),INT(N885/VLOOKUP(H885,'属性表（单）'!$N$4:$O$24,2,0))))</f>
        <v>1721</v>
      </c>
      <c r="S885" s="1">
        <f t="shared" si="109"/>
        <v>59925</v>
      </c>
      <c r="T885" s="28">
        <f>VLOOKUP(--F885,经验表!$A$4:$B$53,2,0)*VLOOKUP(--E885,经验表!$W$8:$X$17,2,0)</f>
        <v>59925</v>
      </c>
      <c r="U885" s="1">
        <f t="shared" si="110"/>
        <v>528900</v>
      </c>
      <c r="V885" s="1">
        <f t="shared" si="111"/>
        <v>528900</v>
      </c>
    </row>
    <row r="886" spans="1:22" x14ac:dyDescent="0.35">
      <c r="A886" s="1">
        <v>93000043</v>
      </c>
      <c r="B886" s="3" t="s">
        <v>13</v>
      </c>
      <c r="C886" s="29">
        <f t="shared" si="107"/>
        <v>1</v>
      </c>
      <c r="D886" s="29" t="str">
        <f t="shared" si="104"/>
        <v>3</v>
      </c>
      <c r="E886" s="42" t="str">
        <f t="shared" si="105"/>
        <v>3</v>
      </c>
      <c r="F886" s="1">
        <v>30</v>
      </c>
      <c r="G886" s="28" t="str">
        <f t="shared" si="106"/>
        <v>330</v>
      </c>
      <c r="H886" s="1">
        <v>4</v>
      </c>
      <c r="I886" s="1">
        <v>1596</v>
      </c>
      <c r="L886" s="1">
        <v>75056</v>
      </c>
      <c r="M886" s="1">
        <v>618602</v>
      </c>
      <c r="N886" s="2">
        <f>INT(VLOOKUP(--D886,'属性表（单）'!$H$7:$I$11,2,0)*VLOOKUP(F886,'属性表（单）'!$B$4:$D$53,3,0))</f>
        <v>18000</v>
      </c>
      <c r="O886" s="34">
        <f t="shared" si="108"/>
        <v>1800</v>
      </c>
      <c r="P886" s="1">
        <f>IF(H886=26,VLOOKUP(G886,'属性表（单核）'!$H$2:$I$251,2,0),IF(H886=59,VLOOKUP(G886,'属性表（单核）'!$C$2:$D$251,2,0),INT(N886/VLOOKUP(H886,'属性表（单）'!$N$4:$O$24,2,0))))</f>
        <v>1800</v>
      </c>
      <c r="S886" s="1">
        <f t="shared" si="109"/>
        <v>65625</v>
      </c>
      <c r="T886" s="28">
        <f>VLOOKUP(--F886,经验表!$A$4:$B$53,2,0)*VLOOKUP(--E886,经验表!$W$8:$X$17,2,0)</f>
        <v>65625</v>
      </c>
      <c r="U886" s="1">
        <f t="shared" si="110"/>
        <v>588825</v>
      </c>
      <c r="V886" s="1">
        <f t="shared" si="111"/>
        <v>588825</v>
      </c>
    </row>
    <row r="887" spans="1:22" x14ac:dyDescent="0.35">
      <c r="A887" s="1">
        <v>93100043</v>
      </c>
      <c r="B887" s="3" t="s">
        <v>13</v>
      </c>
      <c r="C887" s="29">
        <f t="shared" si="107"/>
        <v>1</v>
      </c>
      <c r="D887" s="29" t="str">
        <f t="shared" si="104"/>
        <v>3</v>
      </c>
      <c r="E887" s="42" t="str">
        <f t="shared" si="105"/>
        <v>3</v>
      </c>
      <c r="F887" s="1">
        <v>31</v>
      </c>
      <c r="G887" s="28" t="str">
        <f t="shared" si="106"/>
        <v>331</v>
      </c>
      <c r="H887" s="1">
        <v>4</v>
      </c>
      <c r="I887" s="1">
        <v>1648</v>
      </c>
      <c r="L887" s="1">
        <v>83203</v>
      </c>
      <c r="M887" s="1">
        <v>693658</v>
      </c>
      <c r="N887" s="2">
        <f>INT(VLOOKUP(--D887,'属性表（单）'!$H$7:$I$11,2,0)*VLOOKUP(F887,'属性表（单）'!$B$4:$D$53,3,0))</f>
        <v>18787</v>
      </c>
      <c r="O887" s="34">
        <f t="shared" si="108"/>
        <v>1878</v>
      </c>
      <c r="P887" s="1">
        <f>IF(H887=26,VLOOKUP(G887,'属性表（单核）'!$H$2:$I$251,2,0),IF(H887=59,VLOOKUP(G887,'属性表（单核）'!$C$2:$D$251,2,0),INT(N887/VLOOKUP(H887,'属性表（单）'!$N$4:$O$24,2,0))))</f>
        <v>1878</v>
      </c>
      <c r="S887" s="1">
        <f t="shared" si="109"/>
        <v>71325</v>
      </c>
      <c r="T887" s="28">
        <f>VLOOKUP(--F887,经验表!$A$4:$B$53,2,0)*VLOOKUP(--E887,经验表!$W$8:$X$17,2,0)</f>
        <v>71325</v>
      </c>
      <c r="U887" s="1">
        <f t="shared" si="110"/>
        <v>654450</v>
      </c>
      <c r="V887" s="1">
        <f t="shared" si="111"/>
        <v>654450</v>
      </c>
    </row>
    <row r="888" spans="1:22" x14ac:dyDescent="0.35">
      <c r="A888" s="1">
        <v>93200043</v>
      </c>
      <c r="B888" s="3" t="s">
        <v>13</v>
      </c>
      <c r="C888" s="29">
        <f t="shared" si="107"/>
        <v>1</v>
      </c>
      <c r="D888" s="29" t="str">
        <f t="shared" si="104"/>
        <v>3</v>
      </c>
      <c r="E888" s="42" t="str">
        <f t="shared" si="105"/>
        <v>3</v>
      </c>
      <c r="F888" s="1">
        <v>32</v>
      </c>
      <c r="G888" s="28" t="str">
        <f t="shared" si="106"/>
        <v>332</v>
      </c>
      <c r="H888" s="1">
        <v>4</v>
      </c>
      <c r="I888" s="1">
        <v>1700</v>
      </c>
      <c r="L888" s="1">
        <v>92189</v>
      </c>
      <c r="M888" s="1">
        <v>776861</v>
      </c>
      <c r="N888" s="2">
        <f>INT(VLOOKUP(--D888,'属性表（单）'!$H$7:$I$11,2,0)*VLOOKUP(F888,'属性表（单）'!$B$4:$D$53,3,0))</f>
        <v>19687</v>
      </c>
      <c r="O888" s="34">
        <f t="shared" si="108"/>
        <v>1968</v>
      </c>
      <c r="P888" s="1">
        <f>IF(H888=26,VLOOKUP(G888,'属性表（单核）'!$H$2:$I$251,2,0),IF(H888=59,VLOOKUP(G888,'属性表（单核）'!$C$2:$D$251,2,0),INT(N888/VLOOKUP(H888,'属性表（单）'!$N$4:$O$24,2,0))))</f>
        <v>1968</v>
      </c>
      <c r="S888" s="1">
        <f t="shared" si="109"/>
        <v>77025</v>
      </c>
      <c r="T888" s="28">
        <f>VLOOKUP(--F888,经验表!$A$4:$B$53,2,0)*VLOOKUP(--E888,经验表!$W$8:$X$17,2,0)</f>
        <v>77025</v>
      </c>
      <c r="U888" s="1">
        <f t="shared" si="110"/>
        <v>725775</v>
      </c>
      <c r="V888" s="1">
        <f t="shared" si="111"/>
        <v>725775</v>
      </c>
    </row>
    <row r="889" spans="1:22" x14ac:dyDescent="0.35">
      <c r="A889" s="1">
        <v>93300043</v>
      </c>
      <c r="B889" s="3" t="s">
        <v>13</v>
      </c>
      <c r="C889" s="29">
        <f t="shared" si="107"/>
        <v>1</v>
      </c>
      <c r="D889" s="29" t="str">
        <f t="shared" si="104"/>
        <v>3</v>
      </c>
      <c r="E889" s="42" t="str">
        <f t="shared" si="105"/>
        <v>3</v>
      </c>
      <c r="F889" s="1">
        <v>33</v>
      </c>
      <c r="G889" s="28" t="str">
        <f t="shared" si="106"/>
        <v>333</v>
      </c>
      <c r="H889" s="1">
        <v>4</v>
      </c>
      <c r="I889" s="1">
        <v>1753</v>
      </c>
      <c r="L889" s="1">
        <v>102097</v>
      </c>
      <c r="M889" s="1">
        <v>869050</v>
      </c>
      <c r="N889" s="2">
        <f>INT(VLOOKUP(--D889,'属性表（单）'!$H$7:$I$11,2,0)*VLOOKUP(F889,'属性表（单）'!$B$4:$D$53,3,0))</f>
        <v>20587</v>
      </c>
      <c r="O889" s="34">
        <f t="shared" si="108"/>
        <v>2058</v>
      </c>
      <c r="P889" s="1">
        <f>IF(H889=26,VLOOKUP(G889,'属性表（单核）'!$H$2:$I$251,2,0),IF(H889=59,VLOOKUP(G889,'属性表（单核）'!$C$2:$D$251,2,0),INT(N889/VLOOKUP(H889,'属性表（单）'!$N$4:$O$24,2,0))))</f>
        <v>2058</v>
      </c>
      <c r="S889" s="1">
        <f t="shared" si="109"/>
        <v>82725</v>
      </c>
      <c r="T889" s="28">
        <f>VLOOKUP(--F889,经验表!$A$4:$B$53,2,0)*VLOOKUP(--E889,经验表!$W$8:$X$17,2,0)</f>
        <v>82725</v>
      </c>
      <c r="U889" s="1">
        <f t="shared" si="110"/>
        <v>802800</v>
      </c>
      <c r="V889" s="1">
        <f t="shared" si="111"/>
        <v>802800</v>
      </c>
    </row>
    <row r="890" spans="1:22" x14ac:dyDescent="0.35">
      <c r="A890" s="1">
        <v>93400043</v>
      </c>
      <c r="B890" s="3" t="s">
        <v>13</v>
      </c>
      <c r="C890" s="29">
        <f t="shared" si="107"/>
        <v>1</v>
      </c>
      <c r="D890" s="29" t="str">
        <f t="shared" si="104"/>
        <v>3</v>
      </c>
      <c r="E890" s="42" t="str">
        <f t="shared" si="105"/>
        <v>3</v>
      </c>
      <c r="F890" s="1">
        <v>34</v>
      </c>
      <c r="G890" s="28" t="str">
        <f t="shared" si="106"/>
        <v>334</v>
      </c>
      <c r="H890" s="1">
        <v>4</v>
      </c>
      <c r="I890" s="1">
        <v>1807</v>
      </c>
      <c r="L890" s="1">
        <v>113024</v>
      </c>
      <c r="M890" s="1">
        <v>971147</v>
      </c>
      <c r="N890" s="2">
        <f>INT(VLOOKUP(--D890,'属性表（单）'!$H$7:$I$11,2,0)*VLOOKUP(F890,'属性表（单）'!$B$4:$D$53,3,0))</f>
        <v>21487</v>
      </c>
      <c r="O890" s="34">
        <f t="shared" si="108"/>
        <v>2148</v>
      </c>
      <c r="P890" s="1">
        <f>IF(H890=26,VLOOKUP(G890,'属性表（单核）'!$H$2:$I$251,2,0),IF(H890=59,VLOOKUP(G890,'属性表（单核）'!$C$2:$D$251,2,0),INT(N890/VLOOKUP(H890,'属性表（单）'!$N$4:$O$24,2,0))))</f>
        <v>2148</v>
      </c>
      <c r="S890" s="1">
        <f t="shared" si="109"/>
        <v>89775</v>
      </c>
      <c r="T890" s="28">
        <f>VLOOKUP(--F890,经验表!$A$4:$B$53,2,0)*VLOOKUP(--E890,经验表!$W$8:$X$17,2,0)</f>
        <v>89775</v>
      </c>
      <c r="U890" s="1">
        <f t="shared" si="110"/>
        <v>885525</v>
      </c>
      <c r="V890" s="1">
        <f t="shared" si="111"/>
        <v>885525</v>
      </c>
    </row>
    <row r="891" spans="1:22" x14ac:dyDescent="0.35">
      <c r="A891" s="1">
        <v>93500043</v>
      </c>
      <c r="B891" s="3" t="s">
        <v>13</v>
      </c>
      <c r="C891" s="29">
        <f t="shared" si="107"/>
        <v>1</v>
      </c>
      <c r="D891" s="29" t="str">
        <f t="shared" si="104"/>
        <v>3</v>
      </c>
      <c r="E891" s="42" t="str">
        <f t="shared" si="105"/>
        <v>3</v>
      </c>
      <c r="F891" s="1">
        <v>35</v>
      </c>
      <c r="G891" s="28" t="str">
        <f t="shared" si="106"/>
        <v>335</v>
      </c>
      <c r="H891" s="1">
        <v>4</v>
      </c>
      <c r="I891" s="1">
        <v>1862</v>
      </c>
      <c r="L891" s="1">
        <v>125071</v>
      </c>
      <c r="M891" s="1">
        <v>1084171</v>
      </c>
      <c r="N891" s="2">
        <f>INT(VLOOKUP(--D891,'属性表（单）'!$H$7:$I$11,2,0)*VLOOKUP(F891,'属性表（单）'!$B$4:$D$53,3,0))</f>
        <v>22387</v>
      </c>
      <c r="O891" s="34">
        <f t="shared" si="108"/>
        <v>2238</v>
      </c>
      <c r="P891" s="1">
        <f>IF(H891=26,VLOOKUP(G891,'属性表（单核）'!$H$2:$I$251,2,0),IF(H891=59,VLOOKUP(G891,'属性表（单核）'!$C$2:$D$251,2,0),INT(N891/VLOOKUP(H891,'属性表（单）'!$N$4:$O$24,2,0))))</f>
        <v>2238</v>
      </c>
      <c r="S891" s="1">
        <f t="shared" si="109"/>
        <v>96825</v>
      </c>
      <c r="T891" s="28">
        <f>VLOOKUP(--F891,经验表!$A$4:$B$53,2,0)*VLOOKUP(--E891,经验表!$W$8:$X$17,2,0)</f>
        <v>96825</v>
      </c>
      <c r="U891" s="1">
        <f t="shared" si="110"/>
        <v>975300</v>
      </c>
      <c r="V891" s="1">
        <f t="shared" si="111"/>
        <v>975300</v>
      </c>
    </row>
    <row r="892" spans="1:22" x14ac:dyDescent="0.35">
      <c r="A892" s="1">
        <v>93600043</v>
      </c>
      <c r="B892" s="3" t="s">
        <v>13</v>
      </c>
      <c r="C892" s="29">
        <f t="shared" si="107"/>
        <v>1</v>
      </c>
      <c r="D892" s="29" t="str">
        <f t="shared" si="104"/>
        <v>3</v>
      </c>
      <c r="E892" s="42" t="str">
        <f t="shared" si="105"/>
        <v>3</v>
      </c>
      <c r="F892" s="1">
        <v>36</v>
      </c>
      <c r="G892" s="28" t="str">
        <f t="shared" si="106"/>
        <v>336</v>
      </c>
      <c r="H892" s="1">
        <v>4</v>
      </c>
      <c r="I892" s="1">
        <v>1919</v>
      </c>
      <c r="L892" s="1">
        <v>138354</v>
      </c>
      <c r="M892" s="1">
        <v>1209242</v>
      </c>
      <c r="N892" s="2">
        <f>INT(VLOOKUP(--D892,'属性表（单）'!$H$7:$I$11,2,0)*VLOOKUP(F892,'属性表（单）'!$B$4:$D$53,3,0))</f>
        <v>23287</v>
      </c>
      <c r="O892" s="34">
        <f t="shared" si="108"/>
        <v>2328</v>
      </c>
      <c r="P892" s="1">
        <f>IF(H892=26,VLOOKUP(G892,'属性表（单核）'!$H$2:$I$251,2,0),IF(H892=59,VLOOKUP(G892,'属性表（单核）'!$C$2:$D$251,2,0),INT(N892/VLOOKUP(H892,'属性表（单）'!$N$4:$O$24,2,0))))</f>
        <v>2328</v>
      </c>
      <c r="S892" s="1">
        <f t="shared" si="109"/>
        <v>103875</v>
      </c>
      <c r="T892" s="28">
        <f>VLOOKUP(--F892,经验表!$A$4:$B$53,2,0)*VLOOKUP(--E892,经验表!$W$8:$X$17,2,0)</f>
        <v>103875</v>
      </c>
      <c r="U892" s="1">
        <f t="shared" si="110"/>
        <v>1072125</v>
      </c>
      <c r="V892" s="1">
        <f t="shared" si="111"/>
        <v>1072125</v>
      </c>
    </row>
    <row r="893" spans="1:22" x14ac:dyDescent="0.35">
      <c r="A893" s="1">
        <v>93700043</v>
      </c>
      <c r="B893" s="3" t="s">
        <v>13</v>
      </c>
      <c r="C893" s="29">
        <f t="shared" si="107"/>
        <v>1</v>
      </c>
      <c r="D893" s="29" t="str">
        <f t="shared" si="104"/>
        <v>3</v>
      </c>
      <c r="E893" s="42" t="str">
        <f t="shared" si="105"/>
        <v>3</v>
      </c>
      <c r="F893" s="1">
        <v>37</v>
      </c>
      <c r="G893" s="28" t="str">
        <f t="shared" si="106"/>
        <v>337</v>
      </c>
      <c r="H893" s="1">
        <v>4</v>
      </c>
      <c r="I893" s="1">
        <v>1976</v>
      </c>
      <c r="L893" s="1">
        <v>152998</v>
      </c>
      <c r="M893" s="1">
        <v>1347596</v>
      </c>
      <c r="N893" s="2">
        <f>INT(VLOOKUP(--D893,'属性表（单）'!$H$7:$I$11,2,0)*VLOOKUP(F893,'属性表（单）'!$B$4:$D$53,3,0))</f>
        <v>24300</v>
      </c>
      <c r="O893" s="34">
        <f t="shared" si="108"/>
        <v>2430</v>
      </c>
      <c r="P893" s="1">
        <f>IF(H893=26,VLOOKUP(G893,'属性表（单核）'!$H$2:$I$251,2,0),IF(H893=59,VLOOKUP(G893,'属性表（单核）'!$C$2:$D$251,2,0),INT(N893/VLOOKUP(H893,'属性表（单）'!$N$4:$O$24,2,0))))</f>
        <v>2430</v>
      </c>
      <c r="S893" s="1">
        <f t="shared" si="109"/>
        <v>110925</v>
      </c>
      <c r="T893" s="28">
        <f>VLOOKUP(--F893,经验表!$A$4:$B$53,2,0)*VLOOKUP(--E893,经验表!$W$8:$X$17,2,0)</f>
        <v>110925</v>
      </c>
      <c r="U893" s="1">
        <f t="shared" si="110"/>
        <v>1176000</v>
      </c>
      <c r="V893" s="1">
        <f t="shared" si="111"/>
        <v>1176000</v>
      </c>
    </row>
    <row r="894" spans="1:22" x14ac:dyDescent="0.35">
      <c r="A894" s="1">
        <v>93800043</v>
      </c>
      <c r="B894" s="3" t="s">
        <v>13</v>
      </c>
      <c r="C894" s="29">
        <f t="shared" si="107"/>
        <v>1</v>
      </c>
      <c r="D894" s="29" t="str">
        <f t="shared" si="104"/>
        <v>3</v>
      </c>
      <c r="E894" s="42" t="str">
        <f t="shared" si="105"/>
        <v>3</v>
      </c>
      <c r="F894" s="1">
        <v>38</v>
      </c>
      <c r="G894" s="28" t="str">
        <f t="shared" si="106"/>
        <v>338</v>
      </c>
      <c r="H894" s="1">
        <v>4</v>
      </c>
      <c r="I894" s="1">
        <v>2035</v>
      </c>
      <c r="L894" s="1">
        <v>169142</v>
      </c>
      <c r="M894" s="1">
        <v>1500594</v>
      </c>
      <c r="N894" s="2">
        <f>INT(VLOOKUP(--D894,'属性表（单）'!$H$7:$I$11,2,0)*VLOOKUP(F894,'属性表（单）'!$B$4:$D$53,3,0))</f>
        <v>25312</v>
      </c>
      <c r="O894" s="34">
        <f t="shared" si="108"/>
        <v>2531</v>
      </c>
      <c r="P894" s="1">
        <f>IF(H894=26,VLOOKUP(G894,'属性表（单核）'!$H$2:$I$251,2,0),IF(H894=59,VLOOKUP(G894,'属性表（单核）'!$C$2:$D$251,2,0),INT(N894/VLOOKUP(H894,'属性表（单）'!$N$4:$O$24,2,0))))</f>
        <v>2531</v>
      </c>
      <c r="S894" s="1">
        <f t="shared" si="109"/>
        <v>119475</v>
      </c>
      <c r="T894" s="28">
        <f>VLOOKUP(--F894,经验表!$A$4:$B$53,2,0)*VLOOKUP(--E894,经验表!$W$8:$X$17,2,0)</f>
        <v>119475</v>
      </c>
      <c r="U894" s="1">
        <f t="shared" si="110"/>
        <v>1286925</v>
      </c>
      <c r="V894" s="1">
        <f t="shared" si="111"/>
        <v>1286925</v>
      </c>
    </row>
    <row r="895" spans="1:22" x14ac:dyDescent="0.35">
      <c r="A895" s="1">
        <v>93900043</v>
      </c>
      <c r="B895" s="3" t="s">
        <v>13</v>
      </c>
      <c r="C895" s="29">
        <f t="shared" si="107"/>
        <v>1</v>
      </c>
      <c r="D895" s="29" t="str">
        <f t="shared" si="104"/>
        <v>3</v>
      </c>
      <c r="E895" s="42" t="str">
        <f t="shared" si="105"/>
        <v>3</v>
      </c>
      <c r="F895" s="1">
        <v>39</v>
      </c>
      <c r="G895" s="28" t="str">
        <f t="shared" si="106"/>
        <v>339</v>
      </c>
      <c r="H895" s="1">
        <v>4</v>
      </c>
      <c r="I895" s="1">
        <v>2095</v>
      </c>
      <c r="L895" s="1">
        <v>186938</v>
      </c>
      <c r="M895" s="1">
        <v>1669736</v>
      </c>
      <c r="N895" s="2">
        <f>INT(VLOOKUP(--D895,'属性表（单）'!$H$7:$I$11,2,0)*VLOOKUP(F895,'属性表（单）'!$B$4:$D$53,3,0))</f>
        <v>26325</v>
      </c>
      <c r="O895" s="34">
        <f t="shared" si="108"/>
        <v>2632</v>
      </c>
      <c r="P895" s="1">
        <f>IF(H895=26,VLOOKUP(G895,'属性表（单核）'!$H$2:$I$251,2,0),IF(H895=59,VLOOKUP(G895,'属性表（单核）'!$C$2:$D$251,2,0),INT(N895/VLOOKUP(H895,'属性表（单）'!$N$4:$O$24,2,0))))</f>
        <v>2632</v>
      </c>
      <c r="S895" s="1">
        <f t="shared" si="109"/>
        <v>128025</v>
      </c>
      <c r="T895" s="28">
        <f>VLOOKUP(--F895,经验表!$A$4:$B$53,2,0)*VLOOKUP(--E895,经验表!$W$8:$X$17,2,0)</f>
        <v>128025</v>
      </c>
      <c r="U895" s="1">
        <f t="shared" si="110"/>
        <v>1406400</v>
      </c>
      <c r="V895" s="1">
        <f t="shared" si="111"/>
        <v>1406400</v>
      </c>
    </row>
    <row r="896" spans="1:22" x14ac:dyDescent="0.35">
      <c r="A896" s="1">
        <v>94000043</v>
      </c>
      <c r="B896" s="3" t="s">
        <v>13</v>
      </c>
      <c r="C896" s="29">
        <f t="shared" si="107"/>
        <v>1</v>
      </c>
      <c r="D896" s="29" t="str">
        <f t="shared" si="104"/>
        <v>3</v>
      </c>
      <c r="E896" s="42" t="str">
        <f t="shared" si="105"/>
        <v>3</v>
      </c>
      <c r="F896" s="1">
        <v>40</v>
      </c>
      <c r="G896" s="28" t="str">
        <f t="shared" si="106"/>
        <v>340</v>
      </c>
      <c r="H896" s="1">
        <v>4</v>
      </c>
      <c r="I896" s="1">
        <v>2156</v>
      </c>
      <c r="L896" s="1">
        <v>206554</v>
      </c>
      <c r="M896" s="1">
        <v>1856674</v>
      </c>
      <c r="N896" s="2">
        <f>INT(VLOOKUP(--D896,'属性表（单）'!$H$7:$I$11,2,0)*VLOOKUP(F896,'属性表（单）'!$B$4:$D$53,3,0))</f>
        <v>27337</v>
      </c>
      <c r="O896" s="34">
        <f t="shared" si="108"/>
        <v>2733</v>
      </c>
      <c r="P896" s="1">
        <f>IF(H896=26,VLOOKUP(G896,'属性表（单核）'!$H$2:$I$251,2,0),IF(H896=59,VLOOKUP(G896,'属性表（单核）'!$C$2:$D$251,2,0),INT(N896/VLOOKUP(H896,'属性表（单）'!$N$4:$O$24,2,0))))</f>
        <v>2733</v>
      </c>
      <c r="S896" s="1">
        <f t="shared" si="109"/>
        <v>136575</v>
      </c>
      <c r="T896" s="28">
        <f>VLOOKUP(--F896,经验表!$A$4:$B$53,2,0)*VLOOKUP(--E896,经验表!$W$8:$X$17,2,0)</f>
        <v>136575</v>
      </c>
      <c r="U896" s="1">
        <f t="shared" si="110"/>
        <v>1534425</v>
      </c>
      <c r="V896" s="1">
        <f t="shared" si="111"/>
        <v>1534425</v>
      </c>
    </row>
    <row r="897" spans="1:22" x14ac:dyDescent="0.35">
      <c r="A897" s="1">
        <v>94100043</v>
      </c>
      <c r="B897" s="3" t="s">
        <v>13</v>
      </c>
      <c r="C897" s="29">
        <f t="shared" si="107"/>
        <v>1</v>
      </c>
      <c r="D897" s="29" t="str">
        <f t="shared" si="104"/>
        <v>3</v>
      </c>
      <c r="E897" s="42" t="str">
        <f t="shared" si="105"/>
        <v>3</v>
      </c>
      <c r="F897" s="1">
        <v>41</v>
      </c>
      <c r="G897" s="28" t="str">
        <f t="shared" si="106"/>
        <v>341</v>
      </c>
      <c r="H897" s="1">
        <v>4</v>
      </c>
      <c r="I897" s="1">
        <v>2218</v>
      </c>
      <c r="L897" s="1">
        <v>228175</v>
      </c>
      <c r="M897" s="1">
        <v>2063228</v>
      </c>
      <c r="N897" s="2">
        <f>INT(VLOOKUP(--D897,'属性表（单）'!$H$7:$I$11,2,0)*VLOOKUP(F897,'属性表（单）'!$B$4:$D$53,3,0))</f>
        <v>28350</v>
      </c>
      <c r="O897" s="34">
        <f t="shared" si="108"/>
        <v>2835</v>
      </c>
      <c r="P897" s="1">
        <f>IF(H897=26,VLOOKUP(G897,'属性表（单核）'!$H$2:$I$251,2,0),IF(H897=59,VLOOKUP(G897,'属性表（单核）'!$C$2:$D$251,2,0),INT(N897/VLOOKUP(H897,'属性表（单）'!$N$4:$O$24,2,0))))</f>
        <v>2835</v>
      </c>
      <c r="S897" s="1">
        <f t="shared" si="109"/>
        <v>145125</v>
      </c>
      <c r="T897" s="28">
        <f>VLOOKUP(--F897,经验表!$A$4:$B$53,2,0)*VLOOKUP(--E897,经验表!$W$8:$X$17,2,0)</f>
        <v>145125</v>
      </c>
      <c r="U897" s="1">
        <f t="shared" si="110"/>
        <v>1671000</v>
      </c>
      <c r="V897" s="1">
        <f t="shared" si="111"/>
        <v>1671000</v>
      </c>
    </row>
    <row r="898" spans="1:22" x14ac:dyDescent="0.35">
      <c r="A898" s="1">
        <v>94200043</v>
      </c>
      <c r="B898" s="3" t="s">
        <v>13</v>
      </c>
      <c r="C898" s="29">
        <f t="shared" si="107"/>
        <v>1</v>
      </c>
      <c r="D898" s="29" t="str">
        <f t="shared" si="104"/>
        <v>3</v>
      </c>
      <c r="E898" s="42" t="str">
        <f t="shared" si="105"/>
        <v>3</v>
      </c>
      <c r="F898" s="1">
        <v>42</v>
      </c>
      <c r="G898" s="28" t="str">
        <f t="shared" si="106"/>
        <v>342</v>
      </c>
      <c r="H898" s="1">
        <v>4</v>
      </c>
      <c r="I898" s="1">
        <v>2282</v>
      </c>
      <c r="L898" s="1">
        <v>252006</v>
      </c>
      <c r="M898" s="1">
        <v>2291403</v>
      </c>
      <c r="N898" s="2">
        <f>INT(VLOOKUP(--D898,'属性表（单）'!$H$7:$I$11,2,0)*VLOOKUP(F898,'属性表（单）'!$B$4:$D$53,3,0))</f>
        <v>29475</v>
      </c>
      <c r="O898" s="34">
        <f t="shared" si="108"/>
        <v>2947</v>
      </c>
      <c r="P898" s="1">
        <f>IF(H898=26,VLOOKUP(G898,'属性表（单核）'!$H$2:$I$251,2,0),IF(H898=59,VLOOKUP(G898,'属性表（单核）'!$C$2:$D$251,2,0),INT(N898/VLOOKUP(H898,'属性表（单）'!$N$4:$O$24,2,0))))</f>
        <v>2947</v>
      </c>
      <c r="S898" s="1">
        <f t="shared" si="109"/>
        <v>155325</v>
      </c>
      <c r="T898" s="28">
        <f>VLOOKUP(--F898,经验表!$A$4:$B$53,2,0)*VLOOKUP(--E898,经验表!$W$8:$X$17,2,0)</f>
        <v>155325</v>
      </c>
      <c r="U898" s="1">
        <f t="shared" si="110"/>
        <v>1816125</v>
      </c>
      <c r="V898" s="1">
        <f t="shared" si="111"/>
        <v>1816125</v>
      </c>
    </row>
    <row r="899" spans="1:22" x14ac:dyDescent="0.35">
      <c r="A899" s="1">
        <v>94300043</v>
      </c>
      <c r="B899" s="3" t="s">
        <v>13</v>
      </c>
      <c r="C899" s="29">
        <f t="shared" si="107"/>
        <v>1</v>
      </c>
      <c r="D899" s="29" t="str">
        <f t="shared" ref="D899:D962" si="112">RIGHT(A899,1)</f>
        <v>3</v>
      </c>
      <c r="E899" s="42" t="str">
        <f t="shared" ref="E899:E962" si="113">IF(C899=1,RIGHT(A899,1),C899&amp;RIGHT(A899,1))</f>
        <v>3</v>
      </c>
      <c r="F899" s="1">
        <v>43</v>
      </c>
      <c r="G899" s="28" t="str">
        <f t="shared" ref="G899:G962" si="114">D899&amp;F899</f>
        <v>343</v>
      </c>
      <c r="H899" s="1">
        <v>4</v>
      </c>
      <c r="I899" s="1">
        <v>2347</v>
      </c>
      <c r="L899" s="1">
        <v>278271</v>
      </c>
      <c r="M899" s="1">
        <v>2543409</v>
      </c>
      <c r="N899" s="2">
        <f>INT(VLOOKUP(--D899,'属性表（单）'!$H$7:$I$11,2,0)*VLOOKUP(F899,'属性表（单）'!$B$4:$D$53,3,0))</f>
        <v>30600</v>
      </c>
      <c r="O899" s="34">
        <f t="shared" si="108"/>
        <v>3060</v>
      </c>
      <c r="P899" s="1">
        <f>IF(H899=26,VLOOKUP(G899,'属性表（单核）'!$H$2:$I$251,2,0),IF(H899=59,VLOOKUP(G899,'属性表（单核）'!$C$2:$D$251,2,0),INT(N899/VLOOKUP(H899,'属性表（单）'!$N$4:$O$24,2,0))))</f>
        <v>3060</v>
      </c>
      <c r="S899" s="1">
        <f t="shared" si="109"/>
        <v>165525</v>
      </c>
      <c r="T899" s="28">
        <f>VLOOKUP(--F899,经验表!$A$4:$B$53,2,0)*VLOOKUP(--E899,经验表!$W$8:$X$17,2,0)</f>
        <v>165525</v>
      </c>
      <c r="U899" s="1">
        <f t="shared" si="110"/>
        <v>1971450</v>
      </c>
      <c r="V899" s="1">
        <f t="shared" si="111"/>
        <v>1971450</v>
      </c>
    </row>
    <row r="900" spans="1:22" x14ac:dyDescent="0.35">
      <c r="A900" s="1">
        <v>94400043</v>
      </c>
      <c r="B900" s="3" t="s">
        <v>13</v>
      </c>
      <c r="C900" s="29">
        <f t="shared" ref="C900:C963" si="115">C899</f>
        <v>1</v>
      </c>
      <c r="D900" s="29" t="str">
        <f t="shared" si="112"/>
        <v>3</v>
      </c>
      <c r="E900" s="42" t="str">
        <f t="shared" si="113"/>
        <v>3</v>
      </c>
      <c r="F900" s="1">
        <v>44</v>
      </c>
      <c r="G900" s="28" t="str">
        <f t="shared" si="114"/>
        <v>344</v>
      </c>
      <c r="H900" s="1">
        <v>4</v>
      </c>
      <c r="I900" s="1">
        <v>2413</v>
      </c>
      <c r="L900" s="1">
        <v>307218</v>
      </c>
      <c r="M900" s="1">
        <v>2821680</v>
      </c>
      <c r="N900" s="2">
        <f>INT(VLOOKUP(--D900,'属性表（单）'!$H$7:$I$11,2,0)*VLOOKUP(F900,'属性表（单）'!$B$4:$D$53,3,0))</f>
        <v>31725</v>
      </c>
      <c r="O900" s="34">
        <f t="shared" si="108"/>
        <v>3172</v>
      </c>
      <c r="P900" s="1">
        <f>IF(H900=26,VLOOKUP(G900,'属性表（单核）'!$H$2:$I$251,2,0),IF(H900=59,VLOOKUP(G900,'属性表（单核）'!$C$2:$D$251,2,0),INT(N900/VLOOKUP(H900,'属性表（单）'!$N$4:$O$24,2,0))))</f>
        <v>3172</v>
      </c>
      <c r="S900" s="1">
        <f t="shared" si="109"/>
        <v>175725</v>
      </c>
      <c r="T900" s="28">
        <f>VLOOKUP(--F900,经验表!$A$4:$B$53,2,0)*VLOOKUP(--E900,经验表!$W$8:$X$17,2,0)</f>
        <v>175725</v>
      </c>
      <c r="U900" s="1">
        <f t="shared" si="110"/>
        <v>2136975</v>
      </c>
      <c r="V900" s="1">
        <f t="shared" si="111"/>
        <v>2136975</v>
      </c>
    </row>
    <row r="901" spans="1:22" x14ac:dyDescent="0.35">
      <c r="A901" s="1">
        <v>94500043</v>
      </c>
      <c r="B901" s="3" t="s">
        <v>13</v>
      </c>
      <c r="C901" s="29">
        <f t="shared" si="115"/>
        <v>1</v>
      </c>
      <c r="D901" s="29" t="str">
        <f t="shared" si="112"/>
        <v>3</v>
      </c>
      <c r="E901" s="42" t="str">
        <f t="shared" si="113"/>
        <v>3</v>
      </c>
      <c r="F901" s="1">
        <v>45</v>
      </c>
      <c r="G901" s="28" t="str">
        <f t="shared" si="114"/>
        <v>345</v>
      </c>
      <c r="H901" s="1">
        <v>4</v>
      </c>
      <c r="I901" s="1">
        <v>2480</v>
      </c>
      <c r="L901" s="1">
        <v>339119</v>
      </c>
      <c r="M901" s="1">
        <v>3128898</v>
      </c>
      <c r="N901" s="2">
        <f>INT(VLOOKUP(--D901,'属性表（单）'!$H$7:$I$11,2,0)*VLOOKUP(F901,'属性表（单）'!$B$4:$D$53,3,0))</f>
        <v>32850</v>
      </c>
      <c r="O901" s="34">
        <f t="shared" si="108"/>
        <v>3285</v>
      </c>
      <c r="P901" s="1">
        <f>IF(H901=26,VLOOKUP(G901,'属性表（单核）'!$H$2:$I$251,2,0),IF(H901=59,VLOOKUP(G901,'属性表（单核）'!$C$2:$D$251,2,0),INT(N901/VLOOKUP(H901,'属性表（单）'!$N$4:$O$24,2,0))))</f>
        <v>3285</v>
      </c>
      <c r="S901" s="1">
        <f t="shared" si="109"/>
        <v>185925</v>
      </c>
      <c r="T901" s="28">
        <f>VLOOKUP(--F901,经验表!$A$4:$B$53,2,0)*VLOOKUP(--E901,经验表!$W$8:$X$17,2,0)</f>
        <v>185925</v>
      </c>
      <c r="U901" s="1">
        <f t="shared" si="110"/>
        <v>2312700</v>
      </c>
      <c r="V901" s="1">
        <f t="shared" si="111"/>
        <v>2312700</v>
      </c>
    </row>
    <row r="902" spans="1:22" x14ac:dyDescent="0.35">
      <c r="A902" s="1">
        <v>94600043</v>
      </c>
      <c r="B902" s="3" t="s">
        <v>13</v>
      </c>
      <c r="C902" s="29">
        <f t="shared" si="115"/>
        <v>1</v>
      </c>
      <c r="D902" s="29" t="str">
        <f t="shared" si="112"/>
        <v>3</v>
      </c>
      <c r="E902" s="42" t="str">
        <f t="shared" si="113"/>
        <v>3</v>
      </c>
      <c r="F902" s="1">
        <v>46</v>
      </c>
      <c r="G902" s="28" t="str">
        <f t="shared" si="114"/>
        <v>346</v>
      </c>
      <c r="H902" s="1">
        <v>4</v>
      </c>
      <c r="I902" s="1">
        <v>2549</v>
      </c>
      <c r="L902" s="1">
        <v>374276</v>
      </c>
      <c r="M902" s="1">
        <v>3468017</v>
      </c>
      <c r="N902" s="2">
        <f>INT(VLOOKUP(--D902,'属性表（单）'!$H$7:$I$11,2,0)*VLOOKUP(F902,'属性表（单）'!$B$4:$D$53,3,0))</f>
        <v>33975</v>
      </c>
      <c r="O902" s="34">
        <f t="shared" si="108"/>
        <v>3397</v>
      </c>
      <c r="P902" s="1">
        <f>IF(H902=26,VLOOKUP(G902,'属性表（单核）'!$H$2:$I$251,2,0),IF(H902=59,VLOOKUP(G902,'属性表（单核）'!$C$2:$D$251,2,0),INT(N902/VLOOKUP(H902,'属性表（单）'!$N$4:$O$24,2,0))))</f>
        <v>3397</v>
      </c>
      <c r="S902" s="1">
        <f t="shared" si="109"/>
        <v>197925</v>
      </c>
      <c r="T902" s="28">
        <f>VLOOKUP(--F902,经验表!$A$4:$B$53,2,0)*VLOOKUP(--E902,经验表!$W$8:$X$17,2,0)</f>
        <v>197925</v>
      </c>
      <c r="U902" s="1">
        <f t="shared" si="110"/>
        <v>2498625</v>
      </c>
      <c r="V902" s="1">
        <f t="shared" si="111"/>
        <v>2498625</v>
      </c>
    </row>
    <row r="903" spans="1:22" x14ac:dyDescent="0.35">
      <c r="A903" s="1">
        <v>94700043</v>
      </c>
      <c r="B903" s="3" t="s">
        <v>13</v>
      </c>
      <c r="C903" s="29">
        <f t="shared" si="115"/>
        <v>1</v>
      </c>
      <c r="D903" s="29" t="str">
        <f t="shared" si="112"/>
        <v>3</v>
      </c>
      <c r="E903" s="42" t="str">
        <f t="shared" si="113"/>
        <v>3</v>
      </c>
      <c r="F903" s="1">
        <v>47</v>
      </c>
      <c r="G903" s="28" t="str">
        <f t="shared" si="114"/>
        <v>347</v>
      </c>
      <c r="H903" s="1">
        <v>4</v>
      </c>
      <c r="I903" s="1">
        <v>2619</v>
      </c>
      <c r="L903" s="1">
        <v>413018</v>
      </c>
      <c r="M903" s="1">
        <v>3842293</v>
      </c>
      <c r="N903" s="2">
        <f>INT(VLOOKUP(--D903,'属性表（单）'!$H$7:$I$11,2,0)*VLOOKUP(F903,'属性表（单）'!$B$4:$D$53,3,0))</f>
        <v>35212</v>
      </c>
      <c r="O903" s="34">
        <f t="shared" ref="O903:O966" si="116">INT(IF(C903=1,P903,P903*$X$14))</f>
        <v>3521</v>
      </c>
      <c r="P903" s="1">
        <f>IF(H903=26,VLOOKUP(G903,'属性表（单核）'!$H$2:$I$251,2,0),IF(H903=59,VLOOKUP(G903,'属性表（单核）'!$C$2:$D$251,2,0),INT(N903/VLOOKUP(H903,'属性表（单）'!$N$4:$O$24,2,0))))</f>
        <v>3521</v>
      </c>
      <c r="S903" s="1">
        <f t="shared" si="109"/>
        <v>209925</v>
      </c>
      <c r="T903" s="28">
        <f>VLOOKUP(--F903,经验表!$A$4:$B$53,2,0)*VLOOKUP(--E903,经验表!$W$8:$X$17,2,0)</f>
        <v>209925</v>
      </c>
      <c r="U903" s="1">
        <f t="shared" si="110"/>
        <v>2696550</v>
      </c>
      <c r="V903" s="1">
        <f t="shared" si="111"/>
        <v>2696550</v>
      </c>
    </row>
    <row r="904" spans="1:22" x14ac:dyDescent="0.35">
      <c r="A904" s="1">
        <v>94800043</v>
      </c>
      <c r="B904" s="3" t="s">
        <v>13</v>
      </c>
      <c r="C904" s="29">
        <f t="shared" si="115"/>
        <v>1</v>
      </c>
      <c r="D904" s="29" t="str">
        <f t="shared" si="112"/>
        <v>3</v>
      </c>
      <c r="E904" s="42" t="str">
        <f t="shared" si="113"/>
        <v>3</v>
      </c>
      <c r="F904" s="1">
        <v>48</v>
      </c>
      <c r="G904" s="28" t="str">
        <f t="shared" si="114"/>
        <v>348</v>
      </c>
      <c r="H904" s="1">
        <v>4</v>
      </c>
      <c r="I904" s="1">
        <v>2691</v>
      </c>
      <c r="L904" s="1">
        <v>455711</v>
      </c>
      <c r="M904" s="1">
        <v>4255311</v>
      </c>
      <c r="N904" s="2">
        <f>INT(VLOOKUP(--D904,'属性表（单）'!$H$7:$I$11,2,0)*VLOOKUP(F904,'属性表（单）'!$B$4:$D$53,3,0))</f>
        <v>36450</v>
      </c>
      <c r="O904" s="34">
        <f t="shared" si="116"/>
        <v>3645</v>
      </c>
      <c r="P904" s="1">
        <f>IF(H904=26,VLOOKUP(G904,'属性表（单核）'!$H$2:$I$251,2,0),IF(H904=59,VLOOKUP(G904,'属性表（单核）'!$C$2:$D$251,2,0),INT(N904/VLOOKUP(H904,'属性表（单）'!$N$4:$O$24,2,0))))</f>
        <v>3645</v>
      </c>
      <c r="S904" s="1">
        <f t="shared" ref="S904:S967" si="117">INT(T904)</f>
        <v>221925</v>
      </c>
      <c r="T904" s="28">
        <f>VLOOKUP(--F904,经验表!$A$4:$B$53,2,0)*VLOOKUP(--E904,经验表!$W$8:$X$17,2,0)</f>
        <v>221925</v>
      </c>
      <c r="U904" s="1">
        <f t="shared" ref="U904:U967" si="118">INT(IF(C904=1,IF(F904=1,VLOOKUP(--D904,$X$8:$Y$12,2,0),V904),IF(F904=1,VLOOKUP(--D904,$X$17:$Y$21,2,0),V904)))</f>
        <v>2906475</v>
      </c>
      <c r="V904" s="1">
        <f t="shared" si="111"/>
        <v>2906475</v>
      </c>
    </row>
    <row r="905" spans="1:22" x14ac:dyDescent="0.35">
      <c r="A905" s="1">
        <v>94900043</v>
      </c>
      <c r="B905" s="3" t="s">
        <v>13</v>
      </c>
      <c r="C905" s="29">
        <f t="shared" si="115"/>
        <v>1</v>
      </c>
      <c r="D905" s="29" t="str">
        <f t="shared" si="112"/>
        <v>3</v>
      </c>
      <c r="E905" s="42" t="str">
        <f t="shared" si="113"/>
        <v>3</v>
      </c>
      <c r="F905" s="1">
        <v>49</v>
      </c>
      <c r="G905" s="28" t="str">
        <f t="shared" si="114"/>
        <v>349</v>
      </c>
      <c r="H905" s="1">
        <v>4</v>
      </c>
      <c r="I905" s="1">
        <v>2764</v>
      </c>
      <c r="L905" s="1">
        <v>502756</v>
      </c>
      <c r="M905" s="1">
        <v>4711022</v>
      </c>
      <c r="N905" s="2">
        <f>INT(VLOOKUP(--D905,'属性表（单）'!$H$7:$I$11,2,0)*VLOOKUP(F905,'属性表（单）'!$B$4:$D$53,3,0))</f>
        <v>37687</v>
      </c>
      <c r="O905" s="34">
        <f t="shared" si="116"/>
        <v>3768</v>
      </c>
      <c r="P905" s="1">
        <f>IF(H905=26,VLOOKUP(G905,'属性表（单核）'!$H$2:$I$251,2,0),IF(H905=59,VLOOKUP(G905,'属性表（单核）'!$C$2:$D$251,2,0),INT(N905/VLOOKUP(H905,'属性表（单）'!$N$4:$O$24,2,0))))</f>
        <v>3768</v>
      </c>
      <c r="S905" s="1">
        <f t="shared" si="117"/>
        <v>233925</v>
      </c>
      <c r="T905" s="28">
        <f>VLOOKUP(--F905,经验表!$A$4:$B$53,2,0)*VLOOKUP(--E905,经验表!$W$8:$X$17,2,0)</f>
        <v>233925</v>
      </c>
      <c r="U905" s="1">
        <f t="shared" si="118"/>
        <v>3128400</v>
      </c>
      <c r="V905" s="1">
        <f t="shared" ref="V905:V968" si="119">S904+U904</f>
        <v>3128400</v>
      </c>
    </row>
    <row r="906" spans="1:22" x14ac:dyDescent="0.35">
      <c r="A906" s="1">
        <v>95000043</v>
      </c>
      <c r="B906" s="3" t="s">
        <v>13</v>
      </c>
      <c r="C906" s="29">
        <f t="shared" si="115"/>
        <v>1</v>
      </c>
      <c r="D906" s="29" t="str">
        <f t="shared" si="112"/>
        <v>3</v>
      </c>
      <c r="E906" s="42" t="str">
        <f t="shared" si="113"/>
        <v>3</v>
      </c>
      <c r="F906" s="1">
        <v>50</v>
      </c>
      <c r="G906" s="28" t="str">
        <f t="shared" si="114"/>
        <v>350</v>
      </c>
      <c r="H906" s="1">
        <v>4</v>
      </c>
      <c r="I906" s="1">
        <v>2838</v>
      </c>
      <c r="L906" s="1">
        <v>99999999</v>
      </c>
      <c r="M906" s="1">
        <v>5213778</v>
      </c>
      <c r="N906" s="2">
        <f>INT(VLOOKUP(--D906,'属性表（单）'!$H$7:$I$11,2,0)*VLOOKUP(F906,'属性表（单）'!$B$4:$D$53,3,0))</f>
        <v>38925</v>
      </c>
      <c r="O906" s="34">
        <f t="shared" si="116"/>
        <v>3892</v>
      </c>
      <c r="P906" s="1">
        <f>IF(H906=26,VLOOKUP(G906,'属性表（单核）'!$H$2:$I$251,2,0),IF(H906=59,VLOOKUP(G906,'属性表（单核）'!$C$2:$D$251,2,0),INT(N906/VLOOKUP(H906,'属性表（单）'!$N$4:$O$24,2,0))))</f>
        <v>3892</v>
      </c>
      <c r="S906" s="1">
        <f t="shared" si="117"/>
        <v>247875</v>
      </c>
      <c r="T906" s="28">
        <f>VLOOKUP(--F906,经验表!$A$4:$B$53,2,0)*VLOOKUP(--E906,经验表!$W$8:$X$17,2,0)</f>
        <v>247875</v>
      </c>
      <c r="U906" s="1">
        <f t="shared" si="118"/>
        <v>3362325</v>
      </c>
      <c r="V906" s="1">
        <f t="shared" si="119"/>
        <v>3362325</v>
      </c>
    </row>
    <row r="907" spans="1:22" x14ac:dyDescent="0.35">
      <c r="A907" s="1">
        <v>90100044</v>
      </c>
      <c r="B907" s="3" t="s">
        <v>13</v>
      </c>
      <c r="C907" s="29">
        <f t="shared" si="115"/>
        <v>1</v>
      </c>
      <c r="D907" s="29" t="str">
        <f t="shared" si="112"/>
        <v>4</v>
      </c>
      <c r="E907" s="42" t="str">
        <f t="shared" si="113"/>
        <v>4</v>
      </c>
      <c r="F907" s="1">
        <v>1</v>
      </c>
      <c r="G907" s="28" t="str">
        <f t="shared" si="114"/>
        <v>41</v>
      </c>
      <c r="H907" s="1">
        <v>4</v>
      </c>
      <c r="I907" s="1">
        <v>684</v>
      </c>
      <c r="L907" s="1">
        <v>1862</v>
      </c>
      <c r="M907" s="1">
        <v>25000</v>
      </c>
      <c r="N907" s="2">
        <f>INT(VLOOKUP(--D907,'属性表（单）'!$H$7:$I$11,2,0)*VLOOKUP(F907,'属性表（单）'!$B$4:$D$53,3,0))</f>
        <v>6400</v>
      </c>
      <c r="O907" s="34">
        <f t="shared" si="116"/>
        <v>640</v>
      </c>
      <c r="P907" s="1">
        <f>IF(H907=26,VLOOKUP(G907,'属性表（单核）'!$H$2:$I$251,2,0),IF(H907=59,VLOOKUP(G907,'属性表（单核）'!$C$2:$D$251,2,0),INT(N907/VLOOKUP(H907,'属性表（单）'!$N$4:$O$24,2,0))))</f>
        <v>640</v>
      </c>
      <c r="S907" s="1">
        <f t="shared" si="117"/>
        <v>1462</v>
      </c>
      <c r="T907" s="28">
        <f>VLOOKUP(--F907,经验表!$A$4:$B$53,2,0)*VLOOKUP(--E907,经验表!$W$8:$X$17,2,0)</f>
        <v>1462.5000000000002</v>
      </c>
      <c r="U907" s="1">
        <f t="shared" si="118"/>
        <v>25000</v>
      </c>
      <c r="V907" s="1">
        <f t="shared" si="119"/>
        <v>3610200</v>
      </c>
    </row>
    <row r="908" spans="1:22" x14ac:dyDescent="0.35">
      <c r="A908" s="1">
        <v>90200044</v>
      </c>
      <c r="B908" s="3" t="s">
        <v>13</v>
      </c>
      <c r="C908" s="29">
        <f t="shared" si="115"/>
        <v>1</v>
      </c>
      <c r="D908" s="29" t="str">
        <f t="shared" si="112"/>
        <v>4</v>
      </c>
      <c r="E908" s="42" t="str">
        <f t="shared" si="113"/>
        <v>4</v>
      </c>
      <c r="F908" s="1">
        <v>2</v>
      </c>
      <c r="G908" s="28" t="str">
        <f t="shared" si="114"/>
        <v>42</v>
      </c>
      <c r="H908" s="1">
        <v>4</v>
      </c>
      <c r="I908" s="1">
        <v>732</v>
      </c>
      <c r="L908" s="1">
        <v>2430</v>
      </c>
      <c r="M908" s="1">
        <v>26862</v>
      </c>
      <c r="N908" s="2">
        <f>INT(VLOOKUP(--D908,'属性表（单）'!$H$7:$I$11,2,0)*VLOOKUP(F908,'属性表（单）'!$B$4:$D$53,3,0))</f>
        <v>6800</v>
      </c>
      <c r="O908" s="34">
        <f t="shared" si="116"/>
        <v>680</v>
      </c>
      <c r="P908" s="1">
        <f>IF(H908=26,VLOOKUP(G908,'属性表（单核）'!$H$2:$I$251,2,0),IF(H908=59,VLOOKUP(G908,'属性表（单核）'!$C$2:$D$251,2,0),INT(N908/VLOOKUP(H908,'属性表（单）'!$N$4:$O$24,2,0))))</f>
        <v>680</v>
      </c>
      <c r="S908" s="1">
        <f t="shared" si="117"/>
        <v>2047</v>
      </c>
      <c r="T908" s="28">
        <f>VLOOKUP(--F908,经验表!$A$4:$B$53,2,0)*VLOOKUP(--E908,经验表!$W$8:$X$17,2,0)</f>
        <v>2047.5000000000002</v>
      </c>
      <c r="U908" s="1">
        <f t="shared" si="118"/>
        <v>26462</v>
      </c>
      <c r="V908" s="1">
        <f t="shared" si="119"/>
        <v>26462</v>
      </c>
    </row>
    <row r="909" spans="1:22" x14ac:dyDescent="0.35">
      <c r="A909" s="1">
        <v>90300044</v>
      </c>
      <c r="B909" s="3" t="s">
        <v>13</v>
      </c>
      <c r="C909" s="29">
        <f t="shared" si="115"/>
        <v>1</v>
      </c>
      <c r="D909" s="29" t="str">
        <f t="shared" si="112"/>
        <v>4</v>
      </c>
      <c r="E909" s="42" t="str">
        <f t="shared" si="113"/>
        <v>4</v>
      </c>
      <c r="F909" s="1">
        <v>3</v>
      </c>
      <c r="G909" s="28" t="str">
        <f t="shared" si="114"/>
        <v>43</v>
      </c>
      <c r="H909" s="1">
        <v>4</v>
      </c>
      <c r="I909" s="1">
        <v>781</v>
      </c>
      <c r="L909" s="1">
        <v>3059</v>
      </c>
      <c r="M909" s="1">
        <v>29292</v>
      </c>
      <c r="N909" s="2">
        <f>INT(VLOOKUP(--D909,'属性表（单）'!$H$7:$I$11,2,0)*VLOOKUP(F909,'属性表（单）'!$B$4:$D$53,3,0))</f>
        <v>7200</v>
      </c>
      <c r="O909" s="34">
        <f t="shared" si="116"/>
        <v>720</v>
      </c>
      <c r="P909" s="1">
        <f>IF(H909=26,VLOOKUP(G909,'属性表（单核）'!$H$2:$I$251,2,0),IF(H909=59,VLOOKUP(G909,'属性表（单核）'!$C$2:$D$251,2,0),INT(N909/VLOOKUP(H909,'属性表（单）'!$N$4:$O$24,2,0))))</f>
        <v>720</v>
      </c>
      <c r="S909" s="1">
        <f t="shared" si="117"/>
        <v>2632</v>
      </c>
      <c r="T909" s="28">
        <f>VLOOKUP(--F909,经验表!$A$4:$B$53,2,0)*VLOOKUP(--E909,经验表!$W$8:$X$17,2,0)</f>
        <v>2632.5000000000005</v>
      </c>
      <c r="U909" s="1">
        <f t="shared" si="118"/>
        <v>28509</v>
      </c>
      <c r="V909" s="1">
        <f t="shared" si="119"/>
        <v>28509</v>
      </c>
    </row>
    <row r="910" spans="1:22" x14ac:dyDescent="0.35">
      <c r="A910" s="1">
        <v>90400044</v>
      </c>
      <c r="B910" s="3" t="s">
        <v>13</v>
      </c>
      <c r="C910" s="29">
        <f t="shared" si="115"/>
        <v>1</v>
      </c>
      <c r="D910" s="29" t="str">
        <f t="shared" si="112"/>
        <v>4</v>
      </c>
      <c r="E910" s="42" t="str">
        <f t="shared" si="113"/>
        <v>4</v>
      </c>
      <c r="F910" s="1">
        <v>4</v>
      </c>
      <c r="G910" s="28" t="str">
        <f t="shared" si="114"/>
        <v>44</v>
      </c>
      <c r="H910" s="1">
        <v>4</v>
      </c>
      <c r="I910" s="1">
        <v>830</v>
      </c>
      <c r="L910" s="1">
        <v>3754</v>
      </c>
      <c r="M910" s="1">
        <v>32351</v>
      </c>
      <c r="N910" s="2">
        <f>INT(VLOOKUP(--D910,'属性表（单）'!$H$7:$I$11,2,0)*VLOOKUP(F910,'属性表（单）'!$B$4:$D$53,3,0))</f>
        <v>7600</v>
      </c>
      <c r="O910" s="34">
        <f t="shared" si="116"/>
        <v>760</v>
      </c>
      <c r="P910" s="1">
        <f>IF(H910=26,VLOOKUP(G910,'属性表（单核）'!$H$2:$I$251,2,0),IF(H910=59,VLOOKUP(G910,'属性表（单核）'!$C$2:$D$251,2,0),INT(N910/VLOOKUP(H910,'属性表（单）'!$N$4:$O$24,2,0))))</f>
        <v>760</v>
      </c>
      <c r="S910" s="1">
        <f t="shared" si="117"/>
        <v>3217</v>
      </c>
      <c r="T910" s="28">
        <f>VLOOKUP(--F910,经验表!$A$4:$B$53,2,0)*VLOOKUP(--E910,经验表!$W$8:$X$17,2,0)</f>
        <v>3217.5000000000005</v>
      </c>
      <c r="U910" s="1">
        <f t="shared" si="118"/>
        <v>31141</v>
      </c>
      <c r="V910" s="1">
        <f t="shared" si="119"/>
        <v>31141</v>
      </c>
    </row>
    <row r="911" spans="1:22" x14ac:dyDescent="0.35">
      <c r="A911" s="1">
        <v>90500044</v>
      </c>
      <c r="B911" s="3" t="s">
        <v>13</v>
      </c>
      <c r="C911" s="29">
        <f t="shared" si="115"/>
        <v>1</v>
      </c>
      <c r="D911" s="29" t="str">
        <f t="shared" si="112"/>
        <v>4</v>
      </c>
      <c r="E911" s="42" t="str">
        <f t="shared" si="113"/>
        <v>4</v>
      </c>
      <c r="F911" s="1">
        <v>5</v>
      </c>
      <c r="G911" s="28" t="str">
        <f t="shared" si="114"/>
        <v>45</v>
      </c>
      <c r="H911" s="1">
        <v>4</v>
      </c>
      <c r="I911" s="1">
        <v>880</v>
      </c>
      <c r="L911" s="1">
        <v>4522</v>
      </c>
      <c r="M911" s="1">
        <v>36105</v>
      </c>
      <c r="N911" s="2">
        <f>INT(VLOOKUP(--D911,'属性表（单）'!$H$7:$I$11,2,0)*VLOOKUP(F911,'属性表（单）'!$B$4:$D$53,3,0))</f>
        <v>8000</v>
      </c>
      <c r="O911" s="34">
        <f t="shared" si="116"/>
        <v>800</v>
      </c>
      <c r="P911" s="1">
        <f>IF(H911=26,VLOOKUP(G911,'属性表（单核）'!$H$2:$I$251,2,0),IF(H911=59,VLOOKUP(G911,'属性表（单核）'!$C$2:$D$251,2,0),INT(N911/VLOOKUP(H911,'属性表（单）'!$N$4:$O$24,2,0))))</f>
        <v>800</v>
      </c>
      <c r="S911" s="1">
        <f t="shared" si="117"/>
        <v>3802</v>
      </c>
      <c r="T911" s="28">
        <f>VLOOKUP(--F911,经验表!$A$4:$B$53,2,0)*VLOOKUP(--E911,经验表!$W$8:$X$17,2,0)</f>
        <v>3802.5000000000005</v>
      </c>
      <c r="U911" s="1">
        <f t="shared" si="118"/>
        <v>34358</v>
      </c>
      <c r="V911" s="1">
        <f t="shared" si="119"/>
        <v>34358</v>
      </c>
    </row>
    <row r="912" spans="1:22" x14ac:dyDescent="0.35">
      <c r="A912" s="1">
        <v>90600044</v>
      </c>
      <c r="B912" s="3" t="s">
        <v>13</v>
      </c>
      <c r="C912" s="29">
        <f t="shared" si="115"/>
        <v>1</v>
      </c>
      <c r="D912" s="29" t="str">
        <f t="shared" si="112"/>
        <v>4</v>
      </c>
      <c r="E912" s="42" t="str">
        <f t="shared" si="113"/>
        <v>4</v>
      </c>
      <c r="F912" s="1">
        <v>6</v>
      </c>
      <c r="G912" s="28" t="str">
        <f t="shared" si="114"/>
        <v>46</v>
      </c>
      <c r="H912" s="1">
        <v>4</v>
      </c>
      <c r="I912" s="1">
        <v>931</v>
      </c>
      <c r="L912" s="1">
        <v>5370</v>
      </c>
      <c r="M912" s="1">
        <v>40627</v>
      </c>
      <c r="N912" s="2">
        <f>INT(VLOOKUP(--D912,'属性表（单）'!$H$7:$I$11,2,0)*VLOOKUP(F912,'属性表（单）'!$B$4:$D$53,3,0))</f>
        <v>8400</v>
      </c>
      <c r="O912" s="34">
        <f t="shared" si="116"/>
        <v>840</v>
      </c>
      <c r="P912" s="1">
        <f>IF(H912=26,VLOOKUP(G912,'属性表（单核）'!$H$2:$I$251,2,0),IF(H912=59,VLOOKUP(G912,'属性表（单核）'!$C$2:$D$251,2,0),INT(N912/VLOOKUP(H912,'属性表（单）'!$N$4:$O$24,2,0))))</f>
        <v>840</v>
      </c>
      <c r="S912" s="1">
        <f t="shared" si="117"/>
        <v>4777</v>
      </c>
      <c r="T912" s="28">
        <f>VLOOKUP(--F912,经验表!$A$4:$B$53,2,0)*VLOOKUP(--E912,经验表!$W$8:$X$17,2,0)</f>
        <v>4777.5</v>
      </c>
      <c r="U912" s="1">
        <f t="shared" si="118"/>
        <v>38160</v>
      </c>
      <c r="V912" s="1">
        <f t="shared" si="119"/>
        <v>38160</v>
      </c>
    </row>
    <row r="913" spans="1:22" x14ac:dyDescent="0.35">
      <c r="A913" s="1">
        <v>90700044</v>
      </c>
      <c r="B913" s="3" t="s">
        <v>13</v>
      </c>
      <c r="C913" s="29">
        <f t="shared" si="115"/>
        <v>1</v>
      </c>
      <c r="D913" s="29" t="str">
        <f t="shared" si="112"/>
        <v>4</v>
      </c>
      <c r="E913" s="42" t="str">
        <f t="shared" si="113"/>
        <v>4</v>
      </c>
      <c r="F913" s="1">
        <v>7</v>
      </c>
      <c r="G913" s="28" t="str">
        <f t="shared" si="114"/>
        <v>47</v>
      </c>
      <c r="H913" s="1">
        <v>4</v>
      </c>
      <c r="I913" s="1">
        <v>983</v>
      </c>
      <c r="L913" s="1">
        <v>6305</v>
      </c>
      <c r="M913" s="1">
        <v>45997</v>
      </c>
      <c r="N913" s="2">
        <f>INT(VLOOKUP(--D913,'属性表（单）'!$H$7:$I$11,2,0)*VLOOKUP(F913,'属性表（单）'!$B$4:$D$53,3,0))</f>
        <v>9000</v>
      </c>
      <c r="O913" s="34">
        <f t="shared" si="116"/>
        <v>900</v>
      </c>
      <c r="P913" s="1">
        <f>IF(H913=26,VLOOKUP(G913,'属性表（单核）'!$H$2:$I$251,2,0),IF(H913=59,VLOOKUP(G913,'属性表（单核）'!$C$2:$D$251,2,0),INT(N913/VLOOKUP(H913,'属性表（单）'!$N$4:$O$24,2,0))))</f>
        <v>900</v>
      </c>
      <c r="S913" s="1">
        <f t="shared" si="117"/>
        <v>5752</v>
      </c>
      <c r="T913" s="28">
        <f>VLOOKUP(--F913,经验表!$A$4:$B$53,2,0)*VLOOKUP(--E913,经验表!$W$8:$X$17,2,0)</f>
        <v>5752.5000000000009</v>
      </c>
      <c r="U913" s="1">
        <f t="shared" si="118"/>
        <v>42937</v>
      </c>
      <c r="V913" s="1">
        <f t="shared" si="119"/>
        <v>42937</v>
      </c>
    </row>
    <row r="914" spans="1:22" x14ac:dyDescent="0.35">
      <c r="A914" s="1">
        <v>90800044</v>
      </c>
      <c r="B914" s="3" t="s">
        <v>13</v>
      </c>
      <c r="C914" s="29">
        <f t="shared" si="115"/>
        <v>1</v>
      </c>
      <c r="D914" s="29" t="str">
        <f t="shared" si="112"/>
        <v>4</v>
      </c>
      <c r="E914" s="42" t="str">
        <f t="shared" si="113"/>
        <v>4</v>
      </c>
      <c r="F914" s="1">
        <v>8</v>
      </c>
      <c r="G914" s="28" t="str">
        <f t="shared" si="114"/>
        <v>48</v>
      </c>
      <c r="H914" s="1">
        <v>4</v>
      </c>
      <c r="I914" s="1">
        <v>1035</v>
      </c>
      <c r="L914" s="1">
        <v>7337</v>
      </c>
      <c r="M914" s="1">
        <v>52302</v>
      </c>
      <c r="N914" s="2">
        <f>INT(VLOOKUP(--D914,'属性表（单）'!$H$7:$I$11,2,0)*VLOOKUP(F914,'属性表（单）'!$B$4:$D$53,3,0))</f>
        <v>9600</v>
      </c>
      <c r="O914" s="34">
        <f t="shared" si="116"/>
        <v>960</v>
      </c>
      <c r="P914" s="1">
        <f>IF(H914=26,VLOOKUP(G914,'属性表（单核）'!$H$2:$I$251,2,0),IF(H914=59,VLOOKUP(G914,'属性表（单核）'!$C$2:$D$251,2,0),INT(N914/VLOOKUP(H914,'属性表（单）'!$N$4:$O$24,2,0))))</f>
        <v>960</v>
      </c>
      <c r="S914" s="1">
        <f t="shared" si="117"/>
        <v>6727</v>
      </c>
      <c r="T914" s="28">
        <f>VLOOKUP(--F914,经验表!$A$4:$B$53,2,0)*VLOOKUP(--E914,经验表!$W$8:$X$17,2,0)</f>
        <v>6727.5000000000009</v>
      </c>
      <c r="U914" s="1">
        <f t="shared" si="118"/>
        <v>48689</v>
      </c>
      <c r="V914" s="1">
        <f t="shared" si="119"/>
        <v>48689</v>
      </c>
    </row>
    <row r="915" spans="1:22" x14ac:dyDescent="0.35">
      <c r="A915" s="1">
        <v>90900044</v>
      </c>
      <c r="B915" s="3" t="s">
        <v>13</v>
      </c>
      <c r="C915" s="29">
        <f t="shared" si="115"/>
        <v>1</v>
      </c>
      <c r="D915" s="29" t="str">
        <f t="shared" si="112"/>
        <v>4</v>
      </c>
      <c r="E915" s="42" t="str">
        <f t="shared" si="113"/>
        <v>4</v>
      </c>
      <c r="F915" s="1">
        <v>9</v>
      </c>
      <c r="G915" s="28" t="str">
        <f t="shared" si="114"/>
        <v>49</v>
      </c>
      <c r="H915" s="1">
        <v>4</v>
      </c>
      <c r="I915" s="1">
        <v>1088</v>
      </c>
      <c r="L915" s="1">
        <v>8475</v>
      </c>
      <c r="M915" s="1">
        <v>59639</v>
      </c>
      <c r="N915" s="2">
        <f>INT(VLOOKUP(--D915,'属性表（单）'!$H$7:$I$11,2,0)*VLOOKUP(F915,'属性表（单）'!$B$4:$D$53,3,0))</f>
        <v>10200</v>
      </c>
      <c r="O915" s="34">
        <f t="shared" si="116"/>
        <v>1020</v>
      </c>
      <c r="P915" s="1">
        <f>IF(H915=26,VLOOKUP(G915,'属性表（单核）'!$H$2:$I$251,2,0),IF(H915=59,VLOOKUP(G915,'属性表（单核）'!$C$2:$D$251,2,0),INT(N915/VLOOKUP(H915,'属性表（单）'!$N$4:$O$24,2,0))))</f>
        <v>1020</v>
      </c>
      <c r="S915" s="1">
        <f t="shared" si="117"/>
        <v>7702</v>
      </c>
      <c r="T915" s="28">
        <f>VLOOKUP(--F915,经验表!$A$4:$B$53,2,0)*VLOOKUP(--E915,经验表!$W$8:$X$17,2,0)</f>
        <v>7702.5000000000009</v>
      </c>
      <c r="U915" s="1">
        <f t="shared" si="118"/>
        <v>55416</v>
      </c>
      <c r="V915" s="1">
        <f t="shared" si="119"/>
        <v>55416</v>
      </c>
    </row>
    <row r="916" spans="1:22" x14ac:dyDescent="0.35">
      <c r="A916" s="1">
        <v>91000044</v>
      </c>
      <c r="B916" s="3" t="s">
        <v>13</v>
      </c>
      <c r="C916" s="29">
        <f t="shared" si="115"/>
        <v>1</v>
      </c>
      <c r="D916" s="29" t="str">
        <f t="shared" si="112"/>
        <v>4</v>
      </c>
      <c r="E916" s="42" t="str">
        <f t="shared" si="113"/>
        <v>4</v>
      </c>
      <c r="F916" s="1">
        <v>10</v>
      </c>
      <c r="G916" s="28" t="str">
        <f t="shared" si="114"/>
        <v>410</v>
      </c>
      <c r="H916" s="1">
        <v>4</v>
      </c>
      <c r="I916" s="1">
        <v>1142</v>
      </c>
      <c r="L916" s="1">
        <v>9729</v>
      </c>
      <c r="M916" s="1">
        <v>68114</v>
      </c>
      <c r="N916" s="2">
        <f>INT(VLOOKUP(--D916,'属性表（单）'!$H$7:$I$11,2,0)*VLOOKUP(F916,'属性表（单）'!$B$4:$D$53,3,0))</f>
        <v>10800</v>
      </c>
      <c r="O916" s="34">
        <f t="shared" si="116"/>
        <v>1080</v>
      </c>
      <c r="P916" s="1">
        <f>IF(H916=26,VLOOKUP(G916,'属性表（单核）'!$H$2:$I$251,2,0),IF(H916=59,VLOOKUP(G916,'属性表（单核）'!$C$2:$D$251,2,0),INT(N916/VLOOKUP(H916,'属性表（单）'!$N$4:$O$24,2,0))))</f>
        <v>1080</v>
      </c>
      <c r="S916" s="1">
        <f t="shared" si="117"/>
        <v>9262</v>
      </c>
      <c r="T916" s="28">
        <f>VLOOKUP(--F916,经验表!$A$4:$B$53,2,0)*VLOOKUP(--E916,经验表!$W$8:$X$17,2,0)</f>
        <v>9262.5</v>
      </c>
      <c r="U916" s="1">
        <f t="shared" si="118"/>
        <v>63118</v>
      </c>
      <c r="V916" s="1">
        <f t="shared" si="119"/>
        <v>63118</v>
      </c>
    </row>
    <row r="917" spans="1:22" x14ac:dyDescent="0.35">
      <c r="A917" s="1">
        <v>91100044</v>
      </c>
      <c r="B917" s="3" t="s">
        <v>13</v>
      </c>
      <c r="C917" s="29">
        <f t="shared" si="115"/>
        <v>1</v>
      </c>
      <c r="D917" s="29" t="str">
        <f t="shared" si="112"/>
        <v>4</v>
      </c>
      <c r="E917" s="42" t="str">
        <f t="shared" si="113"/>
        <v>4</v>
      </c>
      <c r="F917" s="1">
        <v>11</v>
      </c>
      <c r="G917" s="28" t="str">
        <f t="shared" si="114"/>
        <v>411</v>
      </c>
      <c r="H917" s="1">
        <v>4</v>
      </c>
      <c r="I917" s="1">
        <v>1197</v>
      </c>
      <c r="L917" s="1">
        <v>11110</v>
      </c>
      <c r="M917" s="1">
        <v>77843</v>
      </c>
      <c r="N917" s="2">
        <f>INT(VLOOKUP(--D917,'属性表（单）'!$H$7:$I$11,2,0)*VLOOKUP(F917,'属性表（单）'!$B$4:$D$53,3,0))</f>
        <v>11400</v>
      </c>
      <c r="O917" s="34">
        <f t="shared" si="116"/>
        <v>1140</v>
      </c>
      <c r="P917" s="1">
        <f>IF(H917=26,VLOOKUP(G917,'属性表（单核）'!$H$2:$I$251,2,0),IF(H917=59,VLOOKUP(G917,'属性表（单核）'!$C$2:$D$251,2,0),INT(N917/VLOOKUP(H917,'属性表（单）'!$N$4:$O$24,2,0))))</f>
        <v>1140</v>
      </c>
      <c r="S917" s="1">
        <f t="shared" si="117"/>
        <v>10822</v>
      </c>
      <c r="T917" s="28">
        <f>VLOOKUP(--F917,经验表!$A$4:$B$53,2,0)*VLOOKUP(--E917,经验表!$W$8:$X$17,2,0)</f>
        <v>10822.500000000002</v>
      </c>
      <c r="U917" s="1">
        <f t="shared" si="118"/>
        <v>72380</v>
      </c>
      <c r="V917" s="1">
        <f t="shared" si="119"/>
        <v>72380</v>
      </c>
    </row>
    <row r="918" spans="1:22" x14ac:dyDescent="0.35">
      <c r="A918" s="1">
        <v>91200044</v>
      </c>
      <c r="B918" s="3" t="s">
        <v>13</v>
      </c>
      <c r="C918" s="29">
        <f t="shared" si="115"/>
        <v>1</v>
      </c>
      <c r="D918" s="29" t="str">
        <f t="shared" si="112"/>
        <v>4</v>
      </c>
      <c r="E918" s="42" t="str">
        <f t="shared" si="113"/>
        <v>4</v>
      </c>
      <c r="F918" s="1">
        <v>12</v>
      </c>
      <c r="G918" s="28" t="str">
        <f t="shared" si="114"/>
        <v>412</v>
      </c>
      <c r="H918" s="1">
        <v>4</v>
      </c>
      <c r="I918" s="1">
        <v>1253</v>
      </c>
      <c r="L918" s="1">
        <v>12630</v>
      </c>
      <c r="M918" s="1">
        <v>88953</v>
      </c>
      <c r="N918" s="2">
        <f>INT(VLOOKUP(--D918,'属性表（单）'!$H$7:$I$11,2,0)*VLOOKUP(F918,'属性表（单）'!$B$4:$D$53,3,0))</f>
        <v>12200</v>
      </c>
      <c r="O918" s="34">
        <f t="shared" si="116"/>
        <v>1220</v>
      </c>
      <c r="P918" s="1">
        <f>IF(H918=26,VLOOKUP(G918,'属性表（单核）'!$H$2:$I$251,2,0),IF(H918=59,VLOOKUP(G918,'属性表（单核）'!$C$2:$D$251,2,0),INT(N918/VLOOKUP(H918,'属性表（单）'!$N$4:$O$24,2,0))))</f>
        <v>1220</v>
      </c>
      <c r="S918" s="1">
        <f t="shared" si="117"/>
        <v>12382</v>
      </c>
      <c r="T918" s="28">
        <f>VLOOKUP(--F918,经验表!$A$4:$B$53,2,0)*VLOOKUP(--E918,经验表!$W$8:$X$17,2,0)</f>
        <v>12382.500000000002</v>
      </c>
      <c r="U918" s="1">
        <f t="shared" si="118"/>
        <v>83202</v>
      </c>
      <c r="V918" s="1">
        <f t="shared" si="119"/>
        <v>83202</v>
      </c>
    </row>
    <row r="919" spans="1:22" x14ac:dyDescent="0.35">
      <c r="A919" s="1">
        <v>91300044</v>
      </c>
      <c r="B919" s="3" t="s">
        <v>13</v>
      </c>
      <c r="C919" s="29">
        <f t="shared" si="115"/>
        <v>1</v>
      </c>
      <c r="D919" s="29" t="str">
        <f t="shared" si="112"/>
        <v>4</v>
      </c>
      <c r="E919" s="42" t="str">
        <f t="shared" si="113"/>
        <v>4</v>
      </c>
      <c r="F919" s="1">
        <v>13</v>
      </c>
      <c r="G919" s="28" t="str">
        <f t="shared" si="114"/>
        <v>413</v>
      </c>
      <c r="H919" s="1">
        <v>4</v>
      </c>
      <c r="I919" s="1">
        <v>1309</v>
      </c>
      <c r="L919" s="1">
        <v>14303</v>
      </c>
      <c r="M919" s="1">
        <v>101583</v>
      </c>
      <c r="N919" s="2">
        <f>INT(VLOOKUP(--D919,'属性表（单）'!$H$7:$I$11,2,0)*VLOOKUP(F919,'属性表（单）'!$B$4:$D$53,3,0))</f>
        <v>13000</v>
      </c>
      <c r="O919" s="34">
        <f t="shared" si="116"/>
        <v>1300</v>
      </c>
      <c r="P919" s="1">
        <f>IF(H919=26,VLOOKUP(G919,'属性表（单核）'!$H$2:$I$251,2,0),IF(H919=59,VLOOKUP(G919,'属性表（单核）'!$C$2:$D$251,2,0),INT(N919/VLOOKUP(H919,'属性表（单）'!$N$4:$O$24,2,0))))</f>
        <v>1300</v>
      </c>
      <c r="S919" s="1">
        <f t="shared" si="117"/>
        <v>13942</v>
      </c>
      <c r="T919" s="28">
        <f>VLOOKUP(--F919,经验表!$A$4:$B$53,2,0)*VLOOKUP(--E919,经验表!$W$8:$X$17,2,0)</f>
        <v>13942.500000000002</v>
      </c>
      <c r="U919" s="1">
        <f t="shared" si="118"/>
        <v>95584</v>
      </c>
      <c r="V919" s="1">
        <f t="shared" si="119"/>
        <v>95584</v>
      </c>
    </row>
    <row r="920" spans="1:22" x14ac:dyDescent="0.35">
      <c r="A920" s="1">
        <v>91400044</v>
      </c>
      <c r="B920" s="3" t="s">
        <v>13</v>
      </c>
      <c r="C920" s="29">
        <f t="shared" si="115"/>
        <v>1</v>
      </c>
      <c r="D920" s="29" t="str">
        <f t="shared" si="112"/>
        <v>4</v>
      </c>
      <c r="E920" s="42" t="str">
        <f t="shared" si="113"/>
        <v>4</v>
      </c>
      <c r="F920" s="1">
        <v>14</v>
      </c>
      <c r="G920" s="28" t="str">
        <f t="shared" si="114"/>
        <v>414</v>
      </c>
      <c r="H920" s="1">
        <v>4</v>
      </c>
      <c r="I920" s="1">
        <v>1367</v>
      </c>
      <c r="L920" s="1">
        <v>16144</v>
      </c>
      <c r="M920" s="1">
        <v>115886</v>
      </c>
      <c r="N920" s="2">
        <f>INT(VLOOKUP(--D920,'属性表（单）'!$H$7:$I$11,2,0)*VLOOKUP(F920,'属性表（单）'!$B$4:$D$53,3,0))</f>
        <v>13800</v>
      </c>
      <c r="O920" s="34">
        <f t="shared" si="116"/>
        <v>1380</v>
      </c>
      <c r="P920" s="1">
        <f>IF(H920=26,VLOOKUP(G920,'属性表（单核）'!$H$2:$I$251,2,0),IF(H920=59,VLOOKUP(G920,'属性表（单核）'!$C$2:$D$251,2,0),INT(N920/VLOOKUP(H920,'属性表（单）'!$N$4:$O$24,2,0))))</f>
        <v>1380</v>
      </c>
      <c r="S920" s="1">
        <f t="shared" si="117"/>
        <v>16282</v>
      </c>
      <c r="T920" s="28">
        <f>VLOOKUP(--F920,经验表!$A$4:$B$53,2,0)*VLOOKUP(--E920,经验表!$W$8:$X$17,2,0)</f>
        <v>16282.500000000002</v>
      </c>
      <c r="U920" s="1">
        <f t="shared" si="118"/>
        <v>109526</v>
      </c>
      <c r="V920" s="1">
        <f t="shared" si="119"/>
        <v>109526</v>
      </c>
    </row>
    <row r="921" spans="1:22" x14ac:dyDescent="0.35">
      <c r="A921" s="1">
        <v>91500044</v>
      </c>
      <c r="B921" s="3" t="s">
        <v>13</v>
      </c>
      <c r="C921" s="29">
        <f t="shared" si="115"/>
        <v>1</v>
      </c>
      <c r="D921" s="29" t="str">
        <f t="shared" si="112"/>
        <v>4</v>
      </c>
      <c r="E921" s="42" t="str">
        <f t="shared" si="113"/>
        <v>4</v>
      </c>
      <c r="F921" s="1">
        <v>15</v>
      </c>
      <c r="G921" s="28" t="str">
        <f t="shared" si="114"/>
        <v>415</v>
      </c>
      <c r="H921" s="1">
        <v>4</v>
      </c>
      <c r="I921" s="1">
        <v>1425</v>
      </c>
      <c r="L921" s="1">
        <v>18170</v>
      </c>
      <c r="M921" s="1">
        <v>132030</v>
      </c>
      <c r="N921" s="2">
        <f>INT(VLOOKUP(--D921,'属性表（单）'!$H$7:$I$11,2,0)*VLOOKUP(F921,'属性表（单）'!$B$4:$D$53,3,0))</f>
        <v>14600</v>
      </c>
      <c r="O921" s="34">
        <f t="shared" si="116"/>
        <v>1460</v>
      </c>
      <c r="P921" s="1">
        <f>IF(H921=26,VLOOKUP(G921,'属性表（单核）'!$H$2:$I$251,2,0),IF(H921=59,VLOOKUP(G921,'属性表（单核）'!$C$2:$D$251,2,0),INT(N921/VLOOKUP(H921,'属性表（单）'!$N$4:$O$24,2,0))))</f>
        <v>1460</v>
      </c>
      <c r="S921" s="1">
        <f t="shared" si="117"/>
        <v>18622</v>
      </c>
      <c r="T921" s="28">
        <f>VLOOKUP(--F921,经验表!$A$4:$B$53,2,0)*VLOOKUP(--E921,经验表!$W$8:$X$17,2,0)</f>
        <v>18622.5</v>
      </c>
      <c r="U921" s="1">
        <f t="shared" si="118"/>
        <v>125808</v>
      </c>
      <c r="V921" s="1">
        <f t="shared" si="119"/>
        <v>125808</v>
      </c>
    </row>
    <row r="922" spans="1:22" x14ac:dyDescent="0.35">
      <c r="A922" s="1">
        <v>91600044</v>
      </c>
      <c r="B922" s="3" t="s">
        <v>13</v>
      </c>
      <c r="C922" s="29">
        <f t="shared" si="115"/>
        <v>1</v>
      </c>
      <c r="D922" s="29" t="str">
        <f t="shared" si="112"/>
        <v>4</v>
      </c>
      <c r="E922" s="42" t="str">
        <f t="shared" si="113"/>
        <v>4</v>
      </c>
      <c r="F922" s="1">
        <v>16</v>
      </c>
      <c r="G922" s="28" t="str">
        <f t="shared" si="114"/>
        <v>416</v>
      </c>
      <c r="H922" s="1">
        <v>4</v>
      </c>
      <c r="I922" s="1">
        <v>1484</v>
      </c>
      <c r="L922" s="1">
        <v>20397</v>
      </c>
      <c r="M922" s="1">
        <v>150200</v>
      </c>
      <c r="N922" s="2">
        <f>INT(VLOOKUP(--D922,'属性表（单）'!$H$7:$I$11,2,0)*VLOOKUP(F922,'属性表（单）'!$B$4:$D$53,3,0))</f>
        <v>15400</v>
      </c>
      <c r="O922" s="34">
        <f t="shared" si="116"/>
        <v>1540</v>
      </c>
      <c r="P922" s="1">
        <f>IF(H922=26,VLOOKUP(G922,'属性表（单核）'!$H$2:$I$251,2,0),IF(H922=59,VLOOKUP(G922,'属性表（单核）'!$C$2:$D$251,2,0),INT(N922/VLOOKUP(H922,'属性表（单）'!$N$4:$O$24,2,0))))</f>
        <v>1540</v>
      </c>
      <c r="S922" s="1">
        <f t="shared" si="117"/>
        <v>20962</v>
      </c>
      <c r="T922" s="28">
        <f>VLOOKUP(--F922,经验表!$A$4:$B$53,2,0)*VLOOKUP(--E922,经验表!$W$8:$X$17,2,0)</f>
        <v>20962.500000000004</v>
      </c>
      <c r="U922" s="1">
        <f t="shared" si="118"/>
        <v>144430</v>
      </c>
      <c r="V922" s="1">
        <f t="shared" si="119"/>
        <v>144430</v>
      </c>
    </row>
    <row r="923" spans="1:22" x14ac:dyDescent="0.35">
      <c r="A923" s="1">
        <v>91700044</v>
      </c>
      <c r="B923" s="3" t="s">
        <v>13</v>
      </c>
      <c r="C923" s="29">
        <f t="shared" si="115"/>
        <v>1</v>
      </c>
      <c r="D923" s="29" t="str">
        <f t="shared" si="112"/>
        <v>4</v>
      </c>
      <c r="E923" s="42" t="str">
        <f t="shared" si="113"/>
        <v>4</v>
      </c>
      <c r="F923" s="1">
        <v>17</v>
      </c>
      <c r="G923" s="28" t="str">
        <f t="shared" si="114"/>
        <v>417</v>
      </c>
      <c r="H923" s="1">
        <v>4</v>
      </c>
      <c r="I923" s="1">
        <v>1544</v>
      </c>
      <c r="L923" s="1">
        <v>22845</v>
      </c>
      <c r="M923" s="1">
        <v>170597</v>
      </c>
      <c r="N923" s="2">
        <f>INT(VLOOKUP(--D923,'属性表（单）'!$H$7:$I$11,2,0)*VLOOKUP(F923,'属性表（单）'!$B$4:$D$53,3,0))</f>
        <v>16400</v>
      </c>
      <c r="O923" s="34">
        <f t="shared" si="116"/>
        <v>1640</v>
      </c>
      <c r="P923" s="1">
        <f>IF(H923=26,VLOOKUP(G923,'属性表（单核）'!$H$2:$I$251,2,0),IF(H923=59,VLOOKUP(G923,'属性表（单核）'!$C$2:$D$251,2,0),INT(N923/VLOOKUP(H923,'属性表（单）'!$N$4:$O$24,2,0))))</f>
        <v>1640</v>
      </c>
      <c r="S923" s="1">
        <f t="shared" si="117"/>
        <v>23302</v>
      </c>
      <c r="T923" s="28">
        <f>VLOOKUP(--F923,经验表!$A$4:$B$53,2,0)*VLOOKUP(--E923,经验表!$W$8:$X$17,2,0)</f>
        <v>23302.500000000004</v>
      </c>
      <c r="U923" s="1">
        <f t="shared" si="118"/>
        <v>165392</v>
      </c>
      <c r="V923" s="1">
        <f t="shared" si="119"/>
        <v>165392</v>
      </c>
    </row>
    <row r="924" spans="1:22" x14ac:dyDescent="0.35">
      <c r="A924" s="1">
        <v>91800044</v>
      </c>
      <c r="B924" s="3" t="s">
        <v>13</v>
      </c>
      <c r="C924" s="29">
        <f t="shared" si="115"/>
        <v>1</v>
      </c>
      <c r="D924" s="29" t="str">
        <f t="shared" si="112"/>
        <v>4</v>
      </c>
      <c r="E924" s="42" t="str">
        <f t="shared" si="113"/>
        <v>4</v>
      </c>
      <c r="F924" s="1">
        <v>18</v>
      </c>
      <c r="G924" s="28" t="str">
        <f t="shared" si="114"/>
        <v>418</v>
      </c>
      <c r="H924" s="1">
        <v>4</v>
      </c>
      <c r="I924" s="1">
        <v>1604</v>
      </c>
      <c r="L924" s="1">
        <v>25537</v>
      </c>
      <c r="M924" s="1">
        <v>193442</v>
      </c>
      <c r="N924" s="2">
        <f>INT(VLOOKUP(--D924,'属性表（单）'!$H$7:$I$11,2,0)*VLOOKUP(F924,'属性表（单）'!$B$4:$D$53,3,0))</f>
        <v>17400</v>
      </c>
      <c r="O924" s="34">
        <f t="shared" si="116"/>
        <v>1740</v>
      </c>
      <c r="P924" s="1">
        <f>IF(H924=26,VLOOKUP(G924,'属性表（单核）'!$H$2:$I$251,2,0),IF(H924=59,VLOOKUP(G924,'属性表（单核）'!$C$2:$D$251,2,0),INT(N924/VLOOKUP(H924,'属性表（单）'!$N$4:$O$24,2,0))))</f>
        <v>1740</v>
      </c>
      <c r="S924" s="1">
        <f t="shared" si="117"/>
        <v>26617</v>
      </c>
      <c r="T924" s="28">
        <f>VLOOKUP(--F924,经验表!$A$4:$B$53,2,0)*VLOOKUP(--E924,经验表!$W$8:$X$17,2,0)</f>
        <v>26617.500000000004</v>
      </c>
      <c r="U924" s="1">
        <f t="shared" si="118"/>
        <v>188694</v>
      </c>
      <c r="V924" s="1">
        <f t="shared" si="119"/>
        <v>188694</v>
      </c>
    </row>
    <row r="925" spans="1:22" x14ac:dyDescent="0.35">
      <c r="A925" s="1">
        <v>91900044</v>
      </c>
      <c r="B925" s="3" t="s">
        <v>13</v>
      </c>
      <c r="C925" s="29">
        <f t="shared" si="115"/>
        <v>1</v>
      </c>
      <c r="D925" s="29" t="str">
        <f t="shared" si="112"/>
        <v>4</v>
      </c>
      <c r="E925" s="42" t="str">
        <f t="shared" si="113"/>
        <v>4</v>
      </c>
      <c r="F925" s="1">
        <v>19</v>
      </c>
      <c r="G925" s="28" t="str">
        <f t="shared" si="114"/>
        <v>419</v>
      </c>
      <c r="H925" s="1">
        <v>4</v>
      </c>
      <c r="I925" s="1">
        <v>1666</v>
      </c>
      <c r="L925" s="1">
        <v>28494</v>
      </c>
      <c r="M925" s="1">
        <v>218979</v>
      </c>
      <c r="N925" s="2">
        <f>INT(VLOOKUP(--D925,'属性表（单）'!$H$7:$I$11,2,0)*VLOOKUP(F925,'属性表（单）'!$B$4:$D$53,3,0))</f>
        <v>18400</v>
      </c>
      <c r="O925" s="34">
        <f t="shared" si="116"/>
        <v>1840</v>
      </c>
      <c r="P925" s="1">
        <f>IF(H925=26,VLOOKUP(G925,'属性表（单核）'!$H$2:$I$251,2,0),IF(H925=59,VLOOKUP(G925,'属性表（单核）'!$C$2:$D$251,2,0),INT(N925/VLOOKUP(H925,'属性表（单）'!$N$4:$O$24,2,0))))</f>
        <v>1840</v>
      </c>
      <c r="S925" s="1">
        <f t="shared" si="117"/>
        <v>29932</v>
      </c>
      <c r="T925" s="28">
        <f>VLOOKUP(--F925,经验表!$A$4:$B$53,2,0)*VLOOKUP(--E925,经验表!$W$8:$X$17,2,0)</f>
        <v>29932.500000000004</v>
      </c>
      <c r="U925" s="1">
        <f t="shared" si="118"/>
        <v>215311</v>
      </c>
      <c r="V925" s="1">
        <f t="shared" si="119"/>
        <v>215311</v>
      </c>
    </row>
    <row r="926" spans="1:22" x14ac:dyDescent="0.35">
      <c r="A926" s="1">
        <v>92000044</v>
      </c>
      <c r="B926" s="3" t="s">
        <v>13</v>
      </c>
      <c r="C926" s="29">
        <f t="shared" si="115"/>
        <v>1</v>
      </c>
      <c r="D926" s="29" t="str">
        <f t="shared" si="112"/>
        <v>4</v>
      </c>
      <c r="E926" s="42" t="str">
        <f t="shared" si="113"/>
        <v>4</v>
      </c>
      <c r="F926" s="1">
        <v>20</v>
      </c>
      <c r="G926" s="28" t="str">
        <f t="shared" si="114"/>
        <v>420</v>
      </c>
      <c r="H926" s="1">
        <v>4</v>
      </c>
      <c r="I926" s="1">
        <v>1729</v>
      </c>
      <c r="L926" s="1">
        <v>31744</v>
      </c>
      <c r="M926" s="1">
        <v>247473</v>
      </c>
      <c r="N926" s="2">
        <f>INT(VLOOKUP(--D926,'属性表（单）'!$H$7:$I$11,2,0)*VLOOKUP(F926,'属性表（单）'!$B$4:$D$53,3,0))</f>
        <v>19400</v>
      </c>
      <c r="O926" s="34">
        <f t="shared" si="116"/>
        <v>1940</v>
      </c>
      <c r="P926" s="1">
        <f>IF(H926=26,VLOOKUP(G926,'属性表（单核）'!$H$2:$I$251,2,0),IF(H926=59,VLOOKUP(G926,'属性表（单核）'!$C$2:$D$251,2,0),INT(N926/VLOOKUP(H926,'属性表（单）'!$N$4:$O$24,2,0))))</f>
        <v>1940</v>
      </c>
      <c r="S926" s="1">
        <f t="shared" si="117"/>
        <v>33247</v>
      </c>
      <c r="T926" s="28">
        <f>VLOOKUP(--F926,经验表!$A$4:$B$53,2,0)*VLOOKUP(--E926,经验表!$W$8:$X$17,2,0)</f>
        <v>33247.5</v>
      </c>
      <c r="U926" s="1">
        <f t="shared" si="118"/>
        <v>245243</v>
      </c>
      <c r="V926" s="1">
        <f t="shared" si="119"/>
        <v>245243</v>
      </c>
    </row>
    <row r="927" spans="1:22" x14ac:dyDescent="0.35">
      <c r="A927" s="1">
        <v>92100044</v>
      </c>
      <c r="B927" s="3" t="s">
        <v>13</v>
      </c>
      <c r="C927" s="29">
        <f t="shared" si="115"/>
        <v>1</v>
      </c>
      <c r="D927" s="29" t="str">
        <f t="shared" si="112"/>
        <v>4</v>
      </c>
      <c r="E927" s="42" t="str">
        <f t="shared" si="113"/>
        <v>4</v>
      </c>
      <c r="F927" s="1">
        <v>21</v>
      </c>
      <c r="G927" s="28" t="str">
        <f t="shared" si="114"/>
        <v>421</v>
      </c>
      <c r="H927" s="1">
        <v>4</v>
      </c>
      <c r="I927" s="1">
        <v>1792</v>
      </c>
      <c r="L927" s="1">
        <v>35314</v>
      </c>
      <c r="M927" s="1">
        <v>279217</v>
      </c>
      <c r="N927" s="2">
        <f>INT(VLOOKUP(--D927,'属性表（单）'!$H$7:$I$11,2,0)*VLOOKUP(F927,'属性表（单）'!$B$4:$D$53,3,0))</f>
        <v>20400</v>
      </c>
      <c r="O927" s="34">
        <f t="shared" si="116"/>
        <v>2040</v>
      </c>
      <c r="P927" s="1">
        <f>IF(H927=26,VLOOKUP(G927,'属性表（单核）'!$H$2:$I$251,2,0),IF(H927=59,VLOOKUP(G927,'属性表（单核）'!$C$2:$D$251,2,0),INT(N927/VLOOKUP(H927,'属性表（单）'!$N$4:$O$24,2,0))))</f>
        <v>2040</v>
      </c>
      <c r="S927" s="1">
        <f t="shared" si="117"/>
        <v>36562</v>
      </c>
      <c r="T927" s="28">
        <f>VLOOKUP(--F927,经验表!$A$4:$B$53,2,0)*VLOOKUP(--E927,经验表!$W$8:$X$17,2,0)</f>
        <v>36562.5</v>
      </c>
      <c r="U927" s="1">
        <f t="shared" si="118"/>
        <v>278490</v>
      </c>
      <c r="V927" s="1">
        <f t="shared" si="119"/>
        <v>278490</v>
      </c>
    </row>
    <row r="928" spans="1:22" x14ac:dyDescent="0.35">
      <c r="A928" s="1">
        <v>92200044</v>
      </c>
      <c r="B928" s="3" t="s">
        <v>13</v>
      </c>
      <c r="C928" s="29">
        <f t="shared" si="115"/>
        <v>1</v>
      </c>
      <c r="D928" s="29" t="str">
        <f t="shared" si="112"/>
        <v>4</v>
      </c>
      <c r="E928" s="42" t="str">
        <f t="shared" si="113"/>
        <v>4</v>
      </c>
      <c r="F928" s="1">
        <v>22</v>
      </c>
      <c r="G928" s="28" t="str">
        <f t="shared" si="114"/>
        <v>422</v>
      </c>
      <c r="H928" s="1">
        <v>4</v>
      </c>
      <c r="I928" s="1">
        <v>1857</v>
      </c>
      <c r="L928" s="1">
        <v>39236</v>
      </c>
      <c r="M928" s="1">
        <v>314531</v>
      </c>
      <c r="N928" s="2">
        <f>INT(VLOOKUP(--D928,'属性表（单）'!$H$7:$I$11,2,0)*VLOOKUP(F928,'属性表（单）'!$B$4:$D$53,3,0))</f>
        <v>21600</v>
      </c>
      <c r="O928" s="34">
        <f t="shared" si="116"/>
        <v>2160</v>
      </c>
      <c r="P928" s="1">
        <f>IF(H928=26,VLOOKUP(G928,'属性表（单核）'!$H$2:$I$251,2,0),IF(H928=59,VLOOKUP(G928,'属性表（单核）'!$C$2:$D$251,2,0),INT(N928/VLOOKUP(H928,'属性表（单）'!$N$4:$O$24,2,0))))</f>
        <v>2160</v>
      </c>
      <c r="S928" s="1">
        <f t="shared" si="117"/>
        <v>41047</v>
      </c>
      <c r="T928" s="28">
        <f>VLOOKUP(--F928,经验表!$A$4:$B$53,2,0)*VLOOKUP(--E928,经验表!$W$8:$X$17,2,0)</f>
        <v>41047.500000000007</v>
      </c>
      <c r="U928" s="1">
        <f t="shared" si="118"/>
        <v>315052</v>
      </c>
      <c r="V928" s="1">
        <f t="shared" si="119"/>
        <v>315052</v>
      </c>
    </row>
    <row r="929" spans="1:22" x14ac:dyDescent="0.35">
      <c r="A929" s="1">
        <v>92300044</v>
      </c>
      <c r="B929" s="3" t="s">
        <v>13</v>
      </c>
      <c r="C929" s="29">
        <f t="shared" si="115"/>
        <v>1</v>
      </c>
      <c r="D929" s="29" t="str">
        <f t="shared" si="112"/>
        <v>4</v>
      </c>
      <c r="E929" s="42" t="str">
        <f t="shared" si="113"/>
        <v>4</v>
      </c>
      <c r="F929" s="1">
        <v>23</v>
      </c>
      <c r="G929" s="28" t="str">
        <f t="shared" si="114"/>
        <v>423</v>
      </c>
      <c r="H929" s="1">
        <v>4</v>
      </c>
      <c r="I929" s="1">
        <v>1922</v>
      </c>
      <c r="L929" s="1">
        <v>43542</v>
      </c>
      <c r="M929" s="1">
        <v>353767</v>
      </c>
      <c r="N929" s="2">
        <f>INT(VLOOKUP(--D929,'属性表（单）'!$H$7:$I$11,2,0)*VLOOKUP(F929,'属性表（单）'!$B$4:$D$53,3,0))</f>
        <v>22800</v>
      </c>
      <c r="O929" s="34">
        <f t="shared" si="116"/>
        <v>2280</v>
      </c>
      <c r="P929" s="1">
        <f>IF(H929=26,VLOOKUP(G929,'属性表（单核）'!$H$2:$I$251,2,0),IF(H929=59,VLOOKUP(G929,'属性表（单核）'!$C$2:$D$251,2,0),INT(N929/VLOOKUP(H929,'属性表（单）'!$N$4:$O$24,2,0))))</f>
        <v>2280</v>
      </c>
      <c r="S929" s="1">
        <f t="shared" si="117"/>
        <v>45532</v>
      </c>
      <c r="T929" s="28">
        <f>VLOOKUP(--F929,经验表!$A$4:$B$53,2,0)*VLOOKUP(--E929,经验表!$W$8:$X$17,2,0)</f>
        <v>45532.500000000007</v>
      </c>
      <c r="U929" s="1">
        <f t="shared" si="118"/>
        <v>356099</v>
      </c>
      <c r="V929" s="1">
        <f t="shared" si="119"/>
        <v>356099</v>
      </c>
    </row>
    <row r="930" spans="1:22" x14ac:dyDescent="0.35">
      <c r="A930" s="1">
        <v>92400044</v>
      </c>
      <c r="B930" s="3" t="s">
        <v>13</v>
      </c>
      <c r="C930" s="29">
        <f t="shared" si="115"/>
        <v>1</v>
      </c>
      <c r="D930" s="29" t="str">
        <f t="shared" si="112"/>
        <v>4</v>
      </c>
      <c r="E930" s="42" t="str">
        <f t="shared" si="113"/>
        <v>4</v>
      </c>
      <c r="F930" s="1">
        <v>24</v>
      </c>
      <c r="G930" s="28" t="str">
        <f t="shared" si="114"/>
        <v>424</v>
      </c>
      <c r="H930" s="1">
        <v>4</v>
      </c>
      <c r="I930" s="1">
        <v>1989</v>
      </c>
      <c r="L930" s="1">
        <v>48271</v>
      </c>
      <c r="M930" s="1">
        <v>397309</v>
      </c>
      <c r="N930" s="2">
        <f>INT(VLOOKUP(--D930,'属性表（单）'!$H$7:$I$11,2,0)*VLOOKUP(F930,'属性表（单）'!$B$4:$D$53,3,0))</f>
        <v>24000</v>
      </c>
      <c r="O930" s="34">
        <f t="shared" si="116"/>
        <v>2400</v>
      </c>
      <c r="P930" s="1">
        <f>IF(H930=26,VLOOKUP(G930,'属性表（单核）'!$H$2:$I$251,2,0),IF(H930=59,VLOOKUP(G930,'属性表（单核）'!$C$2:$D$251,2,0),INT(N930/VLOOKUP(H930,'属性表（单）'!$N$4:$O$24,2,0))))</f>
        <v>2400</v>
      </c>
      <c r="S930" s="1">
        <f t="shared" si="117"/>
        <v>50017</v>
      </c>
      <c r="T930" s="28">
        <f>VLOOKUP(--F930,经验表!$A$4:$B$53,2,0)*VLOOKUP(--E930,经验表!$W$8:$X$17,2,0)</f>
        <v>50017.500000000007</v>
      </c>
      <c r="U930" s="1">
        <f t="shared" si="118"/>
        <v>401631</v>
      </c>
      <c r="V930" s="1">
        <f t="shared" si="119"/>
        <v>401631</v>
      </c>
    </row>
    <row r="931" spans="1:22" x14ac:dyDescent="0.35">
      <c r="A931" s="1">
        <v>92500044</v>
      </c>
      <c r="B931" s="3" t="s">
        <v>13</v>
      </c>
      <c r="C931" s="29">
        <f t="shared" si="115"/>
        <v>1</v>
      </c>
      <c r="D931" s="29" t="str">
        <f t="shared" si="112"/>
        <v>4</v>
      </c>
      <c r="E931" s="42" t="str">
        <f t="shared" si="113"/>
        <v>4</v>
      </c>
      <c r="F931" s="1">
        <v>25</v>
      </c>
      <c r="G931" s="28" t="str">
        <f t="shared" si="114"/>
        <v>425</v>
      </c>
      <c r="H931" s="1">
        <v>4</v>
      </c>
      <c r="I931" s="1">
        <v>2056</v>
      </c>
      <c r="L931" s="1">
        <v>53462</v>
      </c>
      <c r="M931" s="1">
        <v>445580</v>
      </c>
      <c r="N931" s="2">
        <f>INT(VLOOKUP(--D931,'属性表（单）'!$H$7:$I$11,2,0)*VLOOKUP(F931,'属性表（单）'!$B$4:$D$53,3,0))</f>
        <v>25200</v>
      </c>
      <c r="O931" s="34">
        <f t="shared" si="116"/>
        <v>2520</v>
      </c>
      <c r="P931" s="1">
        <f>IF(H931=26,VLOOKUP(G931,'属性表（单核）'!$H$2:$I$251,2,0),IF(H931=59,VLOOKUP(G931,'属性表（单核）'!$C$2:$D$251,2,0),INT(N931/VLOOKUP(H931,'属性表（单）'!$N$4:$O$24,2,0))))</f>
        <v>2520</v>
      </c>
      <c r="S931" s="1">
        <f t="shared" si="117"/>
        <v>54502</v>
      </c>
      <c r="T931" s="28">
        <f>VLOOKUP(--F931,经验表!$A$4:$B$53,2,0)*VLOOKUP(--E931,经验表!$W$8:$X$17,2,0)</f>
        <v>54502.500000000007</v>
      </c>
      <c r="U931" s="1">
        <f t="shared" si="118"/>
        <v>451648</v>
      </c>
      <c r="V931" s="1">
        <f t="shared" si="119"/>
        <v>451648</v>
      </c>
    </row>
    <row r="932" spans="1:22" x14ac:dyDescent="0.35">
      <c r="A932" s="1">
        <v>92600044</v>
      </c>
      <c r="B932" s="3" t="s">
        <v>13</v>
      </c>
      <c r="C932" s="29">
        <f t="shared" si="115"/>
        <v>1</v>
      </c>
      <c r="D932" s="29" t="str">
        <f t="shared" si="112"/>
        <v>4</v>
      </c>
      <c r="E932" s="42" t="str">
        <f t="shared" si="113"/>
        <v>4</v>
      </c>
      <c r="F932" s="1">
        <v>26</v>
      </c>
      <c r="G932" s="28" t="str">
        <f t="shared" si="114"/>
        <v>426</v>
      </c>
      <c r="H932" s="1">
        <v>4</v>
      </c>
      <c r="I932" s="1">
        <v>2125</v>
      </c>
      <c r="L932" s="1">
        <v>59161</v>
      </c>
      <c r="M932" s="1">
        <v>499042</v>
      </c>
      <c r="N932" s="2">
        <f>INT(VLOOKUP(--D932,'属性表（单）'!$H$7:$I$11,2,0)*VLOOKUP(F932,'属性表（单）'!$B$4:$D$53,3,0))</f>
        <v>26400</v>
      </c>
      <c r="O932" s="34">
        <f t="shared" si="116"/>
        <v>2640</v>
      </c>
      <c r="P932" s="1">
        <f>IF(H932=26,VLOOKUP(G932,'属性表（单核）'!$H$2:$I$251,2,0),IF(H932=59,VLOOKUP(G932,'属性表（单核）'!$C$2:$D$251,2,0),INT(N932/VLOOKUP(H932,'属性表（单）'!$N$4:$O$24,2,0))))</f>
        <v>2640</v>
      </c>
      <c r="S932" s="1">
        <f t="shared" si="117"/>
        <v>60352</v>
      </c>
      <c r="T932" s="28">
        <f>VLOOKUP(--F932,经验表!$A$4:$B$53,2,0)*VLOOKUP(--E932,经验表!$W$8:$X$17,2,0)</f>
        <v>60352.500000000007</v>
      </c>
      <c r="U932" s="1">
        <f t="shared" si="118"/>
        <v>506150</v>
      </c>
      <c r="V932" s="1">
        <f t="shared" si="119"/>
        <v>506150</v>
      </c>
    </row>
    <row r="933" spans="1:22" x14ac:dyDescent="0.35">
      <c r="A933" s="1">
        <v>92700044</v>
      </c>
      <c r="B933" s="3" t="s">
        <v>13</v>
      </c>
      <c r="C933" s="29">
        <f t="shared" si="115"/>
        <v>1</v>
      </c>
      <c r="D933" s="29" t="str">
        <f t="shared" si="112"/>
        <v>4</v>
      </c>
      <c r="E933" s="42" t="str">
        <f t="shared" si="113"/>
        <v>4</v>
      </c>
      <c r="F933" s="1">
        <v>27</v>
      </c>
      <c r="G933" s="28" t="str">
        <f t="shared" si="114"/>
        <v>427</v>
      </c>
      <c r="H933" s="1">
        <v>4</v>
      </c>
      <c r="I933" s="1">
        <v>2194</v>
      </c>
      <c r="L933" s="1">
        <v>65417</v>
      </c>
      <c r="M933" s="1">
        <v>558203</v>
      </c>
      <c r="N933" s="2">
        <f>INT(VLOOKUP(--D933,'属性表（单）'!$H$7:$I$11,2,0)*VLOOKUP(F933,'属性表（单）'!$B$4:$D$53,3,0))</f>
        <v>27800</v>
      </c>
      <c r="O933" s="34">
        <f t="shared" si="116"/>
        <v>2780</v>
      </c>
      <c r="P933" s="1">
        <f>IF(H933=26,VLOOKUP(G933,'属性表（单核）'!$H$2:$I$251,2,0),IF(H933=59,VLOOKUP(G933,'属性表（单核）'!$C$2:$D$251,2,0),INT(N933/VLOOKUP(H933,'属性表（单）'!$N$4:$O$24,2,0))))</f>
        <v>2780</v>
      </c>
      <c r="S933" s="1">
        <f t="shared" si="117"/>
        <v>66202</v>
      </c>
      <c r="T933" s="28">
        <f>VLOOKUP(--F933,经验表!$A$4:$B$53,2,0)*VLOOKUP(--E933,经验表!$W$8:$X$17,2,0)</f>
        <v>66202.5</v>
      </c>
      <c r="U933" s="1">
        <f t="shared" si="118"/>
        <v>566502</v>
      </c>
      <c r="V933" s="1">
        <f t="shared" si="119"/>
        <v>566502</v>
      </c>
    </row>
    <row r="934" spans="1:22" x14ac:dyDescent="0.35">
      <c r="A934" s="1">
        <v>92800044</v>
      </c>
      <c r="B934" s="3" t="s">
        <v>13</v>
      </c>
      <c r="C934" s="29">
        <f t="shared" si="115"/>
        <v>1</v>
      </c>
      <c r="D934" s="29" t="str">
        <f t="shared" si="112"/>
        <v>4</v>
      </c>
      <c r="E934" s="42" t="str">
        <f t="shared" si="113"/>
        <v>4</v>
      </c>
      <c r="F934" s="1">
        <v>28</v>
      </c>
      <c r="G934" s="28" t="str">
        <f t="shared" si="114"/>
        <v>428</v>
      </c>
      <c r="H934" s="1">
        <v>4</v>
      </c>
      <c r="I934" s="1">
        <v>2265</v>
      </c>
      <c r="L934" s="1">
        <v>72283</v>
      </c>
      <c r="M934" s="1">
        <v>623620</v>
      </c>
      <c r="N934" s="2">
        <f>INT(VLOOKUP(--D934,'属性表（单）'!$H$7:$I$11,2,0)*VLOOKUP(F934,'属性表（单）'!$B$4:$D$53,3,0))</f>
        <v>29200</v>
      </c>
      <c r="O934" s="34">
        <f t="shared" si="116"/>
        <v>2920</v>
      </c>
      <c r="P934" s="1">
        <f>IF(H934=26,VLOOKUP(G934,'属性表（单核）'!$H$2:$I$251,2,0),IF(H934=59,VLOOKUP(G934,'属性表（单核）'!$C$2:$D$251,2,0),INT(N934/VLOOKUP(H934,'属性表（单）'!$N$4:$O$24,2,0))))</f>
        <v>2920</v>
      </c>
      <c r="S934" s="1">
        <f t="shared" si="117"/>
        <v>72052</v>
      </c>
      <c r="T934" s="28">
        <f>VLOOKUP(--F934,经验表!$A$4:$B$53,2,0)*VLOOKUP(--E934,经验表!$W$8:$X$17,2,0)</f>
        <v>72052.5</v>
      </c>
      <c r="U934" s="1">
        <f t="shared" si="118"/>
        <v>632704</v>
      </c>
      <c r="V934" s="1">
        <f t="shared" si="119"/>
        <v>632704</v>
      </c>
    </row>
    <row r="935" spans="1:22" x14ac:dyDescent="0.35">
      <c r="A935" s="1">
        <v>92900044</v>
      </c>
      <c r="B935" s="3" t="s">
        <v>13</v>
      </c>
      <c r="C935" s="29">
        <f t="shared" si="115"/>
        <v>1</v>
      </c>
      <c r="D935" s="29" t="str">
        <f t="shared" si="112"/>
        <v>4</v>
      </c>
      <c r="E935" s="42" t="str">
        <f t="shared" si="113"/>
        <v>4</v>
      </c>
      <c r="F935" s="1">
        <v>29</v>
      </c>
      <c r="G935" s="28" t="str">
        <f t="shared" si="114"/>
        <v>429</v>
      </c>
      <c r="H935" s="1">
        <v>4</v>
      </c>
      <c r="I935" s="1">
        <v>2337</v>
      </c>
      <c r="L935" s="1">
        <v>79819</v>
      </c>
      <c r="M935" s="1">
        <v>695903</v>
      </c>
      <c r="N935" s="2">
        <f>INT(VLOOKUP(--D935,'属性表（单）'!$H$7:$I$11,2,0)*VLOOKUP(F935,'属性表（单）'!$B$4:$D$53,3,0))</f>
        <v>30600</v>
      </c>
      <c r="O935" s="34">
        <f t="shared" si="116"/>
        <v>3060</v>
      </c>
      <c r="P935" s="1">
        <f>IF(H935=26,VLOOKUP(G935,'属性表（单核）'!$H$2:$I$251,2,0),IF(H935=59,VLOOKUP(G935,'属性表（单核）'!$C$2:$D$251,2,0),INT(N935/VLOOKUP(H935,'属性表（单）'!$N$4:$O$24,2,0))))</f>
        <v>3060</v>
      </c>
      <c r="S935" s="1">
        <f t="shared" si="117"/>
        <v>77902</v>
      </c>
      <c r="T935" s="28">
        <f>VLOOKUP(--F935,经验表!$A$4:$B$53,2,0)*VLOOKUP(--E935,经验表!$W$8:$X$17,2,0)</f>
        <v>77902.5</v>
      </c>
      <c r="U935" s="1">
        <f t="shared" si="118"/>
        <v>704756</v>
      </c>
      <c r="V935" s="1">
        <f t="shared" si="119"/>
        <v>704756</v>
      </c>
    </row>
    <row r="936" spans="1:22" x14ac:dyDescent="0.35">
      <c r="A936" s="1">
        <v>93000044</v>
      </c>
      <c r="B936" s="3" t="s">
        <v>13</v>
      </c>
      <c r="C936" s="29">
        <f t="shared" si="115"/>
        <v>1</v>
      </c>
      <c r="D936" s="29" t="str">
        <f t="shared" si="112"/>
        <v>4</v>
      </c>
      <c r="E936" s="42" t="str">
        <f t="shared" si="113"/>
        <v>4</v>
      </c>
      <c r="F936" s="1">
        <v>30</v>
      </c>
      <c r="G936" s="28" t="str">
        <f t="shared" si="114"/>
        <v>430</v>
      </c>
      <c r="H936" s="1">
        <v>4</v>
      </c>
      <c r="I936" s="1">
        <v>2409</v>
      </c>
      <c r="L936" s="1">
        <v>88088</v>
      </c>
      <c r="M936" s="1">
        <v>775722</v>
      </c>
      <c r="N936" s="2">
        <f>INT(VLOOKUP(--D936,'属性表（单）'!$H$7:$I$11,2,0)*VLOOKUP(F936,'属性表（单）'!$B$4:$D$53,3,0))</f>
        <v>32000</v>
      </c>
      <c r="O936" s="34">
        <f t="shared" si="116"/>
        <v>3200</v>
      </c>
      <c r="P936" s="1">
        <f>IF(H936=26,VLOOKUP(G936,'属性表（单核）'!$H$2:$I$251,2,0),IF(H936=59,VLOOKUP(G936,'属性表（单核）'!$C$2:$D$251,2,0),INT(N936/VLOOKUP(H936,'属性表（单）'!$N$4:$O$24,2,0))))</f>
        <v>3200</v>
      </c>
      <c r="S936" s="1">
        <f t="shared" si="117"/>
        <v>85312</v>
      </c>
      <c r="T936" s="28">
        <f>VLOOKUP(--F936,经验表!$A$4:$B$53,2,0)*VLOOKUP(--E936,经验表!$W$8:$X$17,2,0)</f>
        <v>85312.500000000015</v>
      </c>
      <c r="U936" s="1">
        <f t="shared" si="118"/>
        <v>782658</v>
      </c>
      <c r="V936" s="1">
        <f t="shared" si="119"/>
        <v>782658</v>
      </c>
    </row>
    <row r="937" spans="1:22" x14ac:dyDescent="0.35">
      <c r="A937" s="1">
        <v>93100044</v>
      </c>
      <c r="B937" s="3" t="s">
        <v>13</v>
      </c>
      <c r="C937" s="29">
        <f t="shared" si="115"/>
        <v>1</v>
      </c>
      <c r="D937" s="29" t="str">
        <f t="shared" si="112"/>
        <v>4</v>
      </c>
      <c r="E937" s="42" t="str">
        <f t="shared" si="113"/>
        <v>4</v>
      </c>
      <c r="F937" s="1">
        <v>31</v>
      </c>
      <c r="G937" s="28" t="str">
        <f t="shared" si="114"/>
        <v>431</v>
      </c>
      <c r="H937" s="1">
        <v>4</v>
      </c>
      <c r="I937" s="1">
        <v>2483</v>
      </c>
      <c r="L937" s="1">
        <v>97161</v>
      </c>
      <c r="M937" s="1">
        <v>863810</v>
      </c>
      <c r="N937" s="2">
        <f>INT(VLOOKUP(--D937,'属性表（单）'!$H$7:$I$11,2,0)*VLOOKUP(F937,'属性表（单）'!$B$4:$D$53,3,0))</f>
        <v>33400</v>
      </c>
      <c r="O937" s="34">
        <f t="shared" si="116"/>
        <v>3340</v>
      </c>
      <c r="P937" s="1">
        <f>IF(H937=26,VLOOKUP(G937,'属性表（单核）'!$H$2:$I$251,2,0),IF(H937=59,VLOOKUP(G937,'属性表（单核）'!$C$2:$D$251,2,0),INT(N937/VLOOKUP(H937,'属性表（单）'!$N$4:$O$24,2,0))))</f>
        <v>3340</v>
      </c>
      <c r="S937" s="1">
        <f t="shared" si="117"/>
        <v>92722</v>
      </c>
      <c r="T937" s="28">
        <f>VLOOKUP(--F937,经验表!$A$4:$B$53,2,0)*VLOOKUP(--E937,经验表!$W$8:$X$17,2,0)</f>
        <v>92722.500000000015</v>
      </c>
      <c r="U937" s="1">
        <f t="shared" si="118"/>
        <v>867970</v>
      </c>
      <c r="V937" s="1">
        <f t="shared" si="119"/>
        <v>867970</v>
      </c>
    </row>
    <row r="938" spans="1:22" x14ac:dyDescent="0.35">
      <c r="A938" s="1">
        <v>93200044</v>
      </c>
      <c r="B938" s="3" t="s">
        <v>13</v>
      </c>
      <c r="C938" s="29">
        <f t="shared" si="115"/>
        <v>1</v>
      </c>
      <c r="D938" s="29" t="str">
        <f t="shared" si="112"/>
        <v>4</v>
      </c>
      <c r="E938" s="42" t="str">
        <f t="shared" si="113"/>
        <v>4</v>
      </c>
      <c r="F938" s="1">
        <v>32</v>
      </c>
      <c r="G938" s="28" t="str">
        <f t="shared" si="114"/>
        <v>432</v>
      </c>
      <c r="H938" s="1">
        <v>4</v>
      </c>
      <c r="I938" s="1">
        <v>2558</v>
      </c>
      <c r="L938" s="1">
        <v>107116</v>
      </c>
      <c r="M938" s="1">
        <v>960971</v>
      </c>
      <c r="N938" s="2">
        <f>INT(VLOOKUP(--D938,'属性表（单）'!$H$7:$I$11,2,0)*VLOOKUP(F938,'属性表（单）'!$B$4:$D$53,3,0))</f>
        <v>35000</v>
      </c>
      <c r="O938" s="34">
        <f t="shared" si="116"/>
        <v>3500</v>
      </c>
      <c r="P938" s="1">
        <f>IF(H938=26,VLOOKUP(G938,'属性表（单核）'!$H$2:$I$251,2,0),IF(H938=59,VLOOKUP(G938,'属性表（单核）'!$C$2:$D$251,2,0),INT(N938/VLOOKUP(H938,'属性表（单）'!$N$4:$O$24,2,0))))</f>
        <v>3500</v>
      </c>
      <c r="S938" s="1">
        <f t="shared" si="117"/>
        <v>100132</v>
      </c>
      <c r="T938" s="28">
        <f>VLOOKUP(--F938,经验表!$A$4:$B$53,2,0)*VLOOKUP(--E938,经验表!$W$8:$X$17,2,0)</f>
        <v>100132.50000000001</v>
      </c>
      <c r="U938" s="1">
        <f t="shared" si="118"/>
        <v>960692</v>
      </c>
      <c r="V938" s="1">
        <f t="shared" si="119"/>
        <v>960692</v>
      </c>
    </row>
    <row r="939" spans="1:22" x14ac:dyDescent="0.35">
      <c r="A939" s="1">
        <v>93300044</v>
      </c>
      <c r="B939" s="3" t="s">
        <v>13</v>
      </c>
      <c r="C939" s="29">
        <f t="shared" si="115"/>
        <v>1</v>
      </c>
      <c r="D939" s="29" t="str">
        <f t="shared" si="112"/>
        <v>4</v>
      </c>
      <c r="E939" s="42" t="str">
        <f t="shared" si="113"/>
        <v>4</v>
      </c>
      <c r="F939" s="1">
        <v>33</v>
      </c>
      <c r="G939" s="28" t="str">
        <f t="shared" si="114"/>
        <v>433</v>
      </c>
      <c r="H939" s="1">
        <v>4</v>
      </c>
      <c r="I939" s="1">
        <v>2634</v>
      </c>
      <c r="L939" s="1">
        <v>118038</v>
      </c>
      <c r="M939" s="1">
        <v>1068087</v>
      </c>
      <c r="N939" s="2">
        <f>INT(VLOOKUP(--D939,'属性表（单）'!$H$7:$I$11,2,0)*VLOOKUP(F939,'属性表（单）'!$B$4:$D$53,3,0))</f>
        <v>36600</v>
      </c>
      <c r="O939" s="34">
        <f t="shared" si="116"/>
        <v>3660</v>
      </c>
      <c r="P939" s="1">
        <f>IF(H939=26,VLOOKUP(G939,'属性表（单核）'!$H$2:$I$251,2,0),IF(H939=59,VLOOKUP(G939,'属性表（单核）'!$C$2:$D$251,2,0),INT(N939/VLOOKUP(H939,'属性表（单）'!$N$4:$O$24,2,0))))</f>
        <v>3660</v>
      </c>
      <c r="S939" s="1">
        <f t="shared" si="117"/>
        <v>107542</v>
      </c>
      <c r="T939" s="28">
        <f>VLOOKUP(--F939,经验表!$A$4:$B$53,2,0)*VLOOKUP(--E939,经验表!$W$8:$X$17,2,0)</f>
        <v>107542.50000000001</v>
      </c>
      <c r="U939" s="1">
        <f t="shared" si="118"/>
        <v>1060824</v>
      </c>
      <c r="V939" s="1">
        <f t="shared" si="119"/>
        <v>1060824</v>
      </c>
    </row>
    <row r="940" spans="1:22" x14ac:dyDescent="0.35">
      <c r="A940" s="1">
        <v>93400044</v>
      </c>
      <c r="B940" s="3" t="s">
        <v>13</v>
      </c>
      <c r="C940" s="29">
        <f t="shared" si="115"/>
        <v>1</v>
      </c>
      <c r="D940" s="29" t="str">
        <f t="shared" si="112"/>
        <v>4</v>
      </c>
      <c r="E940" s="42" t="str">
        <f t="shared" si="113"/>
        <v>4</v>
      </c>
      <c r="F940" s="1">
        <v>34</v>
      </c>
      <c r="G940" s="28" t="str">
        <f t="shared" si="114"/>
        <v>434</v>
      </c>
      <c r="H940" s="1">
        <v>4</v>
      </c>
      <c r="I940" s="1">
        <v>2711</v>
      </c>
      <c r="L940" s="1">
        <v>130019</v>
      </c>
      <c r="M940" s="1">
        <v>1186125</v>
      </c>
      <c r="N940" s="2">
        <f>INT(VLOOKUP(--D940,'属性表（单）'!$H$7:$I$11,2,0)*VLOOKUP(F940,'属性表（单）'!$B$4:$D$53,3,0))</f>
        <v>38200</v>
      </c>
      <c r="O940" s="34">
        <f t="shared" si="116"/>
        <v>3820</v>
      </c>
      <c r="P940" s="1">
        <f>IF(H940=26,VLOOKUP(G940,'属性表（单核）'!$H$2:$I$251,2,0),IF(H940=59,VLOOKUP(G940,'属性表（单核）'!$C$2:$D$251,2,0),INT(N940/VLOOKUP(H940,'属性表（单）'!$N$4:$O$24,2,0))))</f>
        <v>3820</v>
      </c>
      <c r="S940" s="1">
        <f t="shared" si="117"/>
        <v>116707</v>
      </c>
      <c r="T940" s="28">
        <f>VLOOKUP(--F940,经验表!$A$4:$B$53,2,0)*VLOOKUP(--E940,经验表!$W$8:$X$17,2,0)</f>
        <v>116707.50000000001</v>
      </c>
      <c r="U940" s="1">
        <f t="shared" si="118"/>
        <v>1168366</v>
      </c>
      <c r="V940" s="1">
        <f t="shared" si="119"/>
        <v>1168366</v>
      </c>
    </row>
    <row r="941" spans="1:22" x14ac:dyDescent="0.35">
      <c r="A941" s="1">
        <v>93500044</v>
      </c>
      <c r="B941" s="3" t="s">
        <v>13</v>
      </c>
      <c r="C941" s="29">
        <f t="shared" si="115"/>
        <v>1</v>
      </c>
      <c r="D941" s="29" t="str">
        <f t="shared" si="112"/>
        <v>4</v>
      </c>
      <c r="E941" s="42" t="str">
        <f t="shared" si="113"/>
        <v>4</v>
      </c>
      <c r="F941" s="1">
        <v>35</v>
      </c>
      <c r="G941" s="28" t="str">
        <f t="shared" si="114"/>
        <v>435</v>
      </c>
      <c r="H941" s="1">
        <v>4</v>
      </c>
      <c r="I941" s="1">
        <v>2790</v>
      </c>
      <c r="L941" s="1">
        <v>143163</v>
      </c>
      <c r="M941" s="1">
        <v>1316144</v>
      </c>
      <c r="N941" s="2">
        <f>INT(VLOOKUP(--D941,'属性表（单）'!$H$7:$I$11,2,0)*VLOOKUP(F941,'属性表（单）'!$B$4:$D$53,3,0))</f>
        <v>39800</v>
      </c>
      <c r="O941" s="34">
        <f t="shared" si="116"/>
        <v>3980</v>
      </c>
      <c r="P941" s="1">
        <f>IF(H941=26,VLOOKUP(G941,'属性表（单核）'!$H$2:$I$251,2,0),IF(H941=59,VLOOKUP(G941,'属性表（单核）'!$C$2:$D$251,2,0),INT(N941/VLOOKUP(H941,'属性表（单）'!$N$4:$O$24,2,0))))</f>
        <v>3980</v>
      </c>
      <c r="S941" s="1">
        <f t="shared" si="117"/>
        <v>125872</v>
      </c>
      <c r="T941" s="28">
        <f>VLOOKUP(--F941,经验表!$A$4:$B$53,2,0)*VLOOKUP(--E941,经验表!$W$8:$X$17,2,0)</f>
        <v>125872.50000000001</v>
      </c>
      <c r="U941" s="1">
        <f t="shared" si="118"/>
        <v>1285073</v>
      </c>
      <c r="V941" s="1">
        <f t="shared" si="119"/>
        <v>1285073</v>
      </c>
    </row>
    <row r="942" spans="1:22" x14ac:dyDescent="0.35">
      <c r="A942" s="1">
        <v>93600044</v>
      </c>
      <c r="B942" s="3" t="s">
        <v>13</v>
      </c>
      <c r="C942" s="29">
        <f t="shared" si="115"/>
        <v>1</v>
      </c>
      <c r="D942" s="29" t="str">
        <f t="shared" si="112"/>
        <v>4</v>
      </c>
      <c r="E942" s="42" t="str">
        <f t="shared" si="113"/>
        <v>4</v>
      </c>
      <c r="F942" s="1">
        <v>36</v>
      </c>
      <c r="G942" s="28" t="str">
        <f t="shared" si="114"/>
        <v>436</v>
      </c>
      <c r="H942" s="1">
        <v>4</v>
      </c>
      <c r="I942" s="1">
        <v>2869</v>
      </c>
      <c r="L942" s="1">
        <v>157581</v>
      </c>
      <c r="M942" s="1">
        <v>1459307</v>
      </c>
      <c r="N942" s="2">
        <f>INT(VLOOKUP(--D942,'属性表（单）'!$H$7:$I$11,2,0)*VLOOKUP(F942,'属性表（单）'!$B$4:$D$53,3,0))</f>
        <v>41400</v>
      </c>
      <c r="O942" s="34">
        <f t="shared" si="116"/>
        <v>4140</v>
      </c>
      <c r="P942" s="1">
        <f>IF(H942=26,VLOOKUP(G942,'属性表（单核）'!$H$2:$I$251,2,0),IF(H942=59,VLOOKUP(G942,'属性表（单核）'!$C$2:$D$251,2,0),INT(N942/VLOOKUP(H942,'属性表（单）'!$N$4:$O$24,2,0))))</f>
        <v>4140</v>
      </c>
      <c r="S942" s="1">
        <f t="shared" si="117"/>
        <v>135037</v>
      </c>
      <c r="T942" s="28">
        <f>VLOOKUP(--F942,经验表!$A$4:$B$53,2,0)*VLOOKUP(--E942,经验表!$W$8:$X$17,2,0)</f>
        <v>135037.5</v>
      </c>
      <c r="U942" s="1">
        <f t="shared" si="118"/>
        <v>1410945</v>
      </c>
      <c r="V942" s="1">
        <f t="shared" si="119"/>
        <v>1410945</v>
      </c>
    </row>
    <row r="943" spans="1:22" x14ac:dyDescent="0.35">
      <c r="A943" s="1">
        <v>93700044</v>
      </c>
      <c r="B943" s="3" t="s">
        <v>13</v>
      </c>
      <c r="C943" s="29">
        <f t="shared" si="115"/>
        <v>1</v>
      </c>
      <c r="D943" s="29" t="str">
        <f t="shared" si="112"/>
        <v>4</v>
      </c>
      <c r="E943" s="42" t="str">
        <f t="shared" si="113"/>
        <v>4</v>
      </c>
      <c r="F943" s="1">
        <v>37</v>
      </c>
      <c r="G943" s="28" t="str">
        <f t="shared" si="114"/>
        <v>437</v>
      </c>
      <c r="H943" s="1">
        <v>4</v>
      </c>
      <c r="I943" s="1">
        <v>2950</v>
      </c>
      <c r="L943" s="1">
        <v>173395</v>
      </c>
      <c r="M943" s="1">
        <v>1616888</v>
      </c>
      <c r="N943" s="2">
        <f>INT(VLOOKUP(--D943,'属性表（单）'!$H$7:$I$11,2,0)*VLOOKUP(F943,'属性表（单）'!$B$4:$D$53,3,0))</f>
        <v>43200</v>
      </c>
      <c r="O943" s="34">
        <f t="shared" si="116"/>
        <v>4320</v>
      </c>
      <c r="P943" s="1">
        <f>IF(H943=26,VLOOKUP(G943,'属性表（单核）'!$H$2:$I$251,2,0),IF(H943=59,VLOOKUP(G943,'属性表（单核）'!$C$2:$D$251,2,0),INT(N943/VLOOKUP(H943,'属性表（单）'!$N$4:$O$24,2,0))))</f>
        <v>4320</v>
      </c>
      <c r="S943" s="1">
        <f t="shared" si="117"/>
        <v>144202</v>
      </c>
      <c r="T943" s="28">
        <f>VLOOKUP(--F943,经验表!$A$4:$B$53,2,0)*VLOOKUP(--E943,经验表!$W$8:$X$17,2,0)</f>
        <v>144202.5</v>
      </c>
      <c r="U943" s="1">
        <f t="shared" si="118"/>
        <v>1545982</v>
      </c>
      <c r="V943" s="1">
        <f t="shared" si="119"/>
        <v>1545982</v>
      </c>
    </row>
    <row r="944" spans="1:22" x14ac:dyDescent="0.35">
      <c r="A944" s="1">
        <v>93800044</v>
      </c>
      <c r="B944" s="3" t="s">
        <v>13</v>
      </c>
      <c r="C944" s="29">
        <f t="shared" si="115"/>
        <v>1</v>
      </c>
      <c r="D944" s="29" t="str">
        <f t="shared" si="112"/>
        <v>4</v>
      </c>
      <c r="E944" s="42" t="str">
        <f t="shared" si="113"/>
        <v>4</v>
      </c>
      <c r="F944" s="1">
        <v>38</v>
      </c>
      <c r="G944" s="28" t="str">
        <f t="shared" si="114"/>
        <v>438</v>
      </c>
      <c r="H944" s="1">
        <v>4</v>
      </c>
      <c r="I944" s="1">
        <v>3032</v>
      </c>
      <c r="L944" s="1">
        <v>190741</v>
      </c>
      <c r="M944" s="1">
        <v>1790283</v>
      </c>
      <c r="N944" s="2">
        <f>INT(VLOOKUP(--D944,'属性表（单）'!$H$7:$I$11,2,0)*VLOOKUP(F944,'属性表（单）'!$B$4:$D$53,3,0))</f>
        <v>45000</v>
      </c>
      <c r="O944" s="34">
        <f t="shared" si="116"/>
        <v>4500</v>
      </c>
      <c r="P944" s="1">
        <f>IF(H944=26,VLOOKUP(G944,'属性表（单核）'!$H$2:$I$251,2,0),IF(H944=59,VLOOKUP(G944,'属性表（单核）'!$C$2:$D$251,2,0),INT(N944/VLOOKUP(H944,'属性表（单）'!$N$4:$O$24,2,0))))</f>
        <v>4500</v>
      </c>
      <c r="S944" s="1">
        <f t="shared" si="117"/>
        <v>155317</v>
      </c>
      <c r="T944" s="28">
        <f>VLOOKUP(--F944,经验表!$A$4:$B$53,2,0)*VLOOKUP(--E944,经验表!$W$8:$X$17,2,0)</f>
        <v>155317.5</v>
      </c>
      <c r="U944" s="1">
        <f t="shared" si="118"/>
        <v>1690184</v>
      </c>
      <c r="V944" s="1">
        <f t="shared" si="119"/>
        <v>1690184</v>
      </c>
    </row>
    <row r="945" spans="1:22" x14ac:dyDescent="0.35">
      <c r="A945" s="1">
        <v>93900044</v>
      </c>
      <c r="B945" s="3" t="s">
        <v>13</v>
      </c>
      <c r="C945" s="29">
        <f t="shared" si="115"/>
        <v>1</v>
      </c>
      <c r="D945" s="29" t="str">
        <f t="shared" si="112"/>
        <v>4</v>
      </c>
      <c r="E945" s="42" t="str">
        <f t="shared" si="113"/>
        <v>4</v>
      </c>
      <c r="F945" s="1">
        <v>39</v>
      </c>
      <c r="G945" s="28" t="str">
        <f t="shared" si="114"/>
        <v>439</v>
      </c>
      <c r="H945" s="1">
        <v>4</v>
      </c>
      <c r="I945" s="1">
        <v>3115</v>
      </c>
      <c r="L945" s="1">
        <v>209765</v>
      </c>
      <c r="M945" s="1">
        <v>1981024</v>
      </c>
      <c r="N945" s="2">
        <f>INT(VLOOKUP(--D945,'属性表（单）'!$H$7:$I$11,2,0)*VLOOKUP(F945,'属性表（单）'!$B$4:$D$53,3,0))</f>
        <v>46800</v>
      </c>
      <c r="O945" s="34">
        <f t="shared" si="116"/>
        <v>4680</v>
      </c>
      <c r="P945" s="1">
        <f>IF(H945=26,VLOOKUP(G945,'属性表（单核）'!$H$2:$I$251,2,0),IF(H945=59,VLOOKUP(G945,'属性表（单核）'!$C$2:$D$251,2,0),INT(N945/VLOOKUP(H945,'属性表（单）'!$N$4:$O$24,2,0))))</f>
        <v>4680</v>
      </c>
      <c r="S945" s="1">
        <f t="shared" si="117"/>
        <v>166432</v>
      </c>
      <c r="T945" s="28">
        <f>VLOOKUP(--F945,经验表!$A$4:$B$53,2,0)*VLOOKUP(--E945,经验表!$W$8:$X$17,2,0)</f>
        <v>166432.50000000003</v>
      </c>
      <c r="U945" s="1">
        <f t="shared" si="118"/>
        <v>1845501</v>
      </c>
      <c r="V945" s="1">
        <f t="shared" si="119"/>
        <v>1845501</v>
      </c>
    </row>
    <row r="946" spans="1:22" x14ac:dyDescent="0.35">
      <c r="A946" s="1">
        <v>94000044</v>
      </c>
      <c r="B946" s="3" t="s">
        <v>13</v>
      </c>
      <c r="C946" s="29">
        <f t="shared" si="115"/>
        <v>1</v>
      </c>
      <c r="D946" s="29" t="str">
        <f t="shared" si="112"/>
        <v>4</v>
      </c>
      <c r="E946" s="42" t="str">
        <f t="shared" si="113"/>
        <v>4</v>
      </c>
      <c r="F946" s="1">
        <v>40</v>
      </c>
      <c r="G946" s="28" t="str">
        <f t="shared" si="114"/>
        <v>440</v>
      </c>
      <c r="H946" s="1">
        <v>4</v>
      </c>
      <c r="I946" s="1">
        <v>3199</v>
      </c>
      <c r="L946" s="1">
        <v>230630</v>
      </c>
      <c r="M946" s="1">
        <v>2190789</v>
      </c>
      <c r="N946" s="2">
        <f>INT(VLOOKUP(--D946,'属性表（单）'!$H$7:$I$11,2,0)*VLOOKUP(F946,'属性表（单）'!$B$4:$D$53,3,0))</f>
        <v>48600</v>
      </c>
      <c r="O946" s="34">
        <f t="shared" si="116"/>
        <v>4860</v>
      </c>
      <c r="P946" s="1">
        <f>IF(H946=26,VLOOKUP(G946,'属性表（单核）'!$H$2:$I$251,2,0),IF(H946=59,VLOOKUP(G946,'属性表（单核）'!$C$2:$D$251,2,0),INT(N946/VLOOKUP(H946,'属性表（单）'!$N$4:$O$24,2,0))))</f>
        <v>4860</v>
      </c>
      <c r="S946" s="1">
        <f t="shared" si="117"/>
        <v>177547</v>
      </c>
      <c r="T946" s="28">
        <f>VLOOKUP(--F946,经验表!$A$4:$B$53,2,0)*VLOOKUP(--E946,经验表!$W$8:$X$17,2,0)</f>
        <v>177547.50000000003</v>
      </c>
      <c r="U946" s="1">
        <f t="shared" si="118"/>
        <v>2011933</v>
      </c>
      <c r="V946" s="1">
        <f t="shared" si="119"/>
        <v>2011933</v>
      </c>
    </row>
    <row r="947" spans="1:22" x14ac:dyDescent="0.35">
      <c r="A947" s="1">
        <v>94100044</v>
      </c>
      <c r="B947" s="3" t="s">
        <v>13</v>
      </c>
      <c r="C947" s="29">
        <f t="shared" si="115"/>
        <v>1</v>
      </c>
      <c r="D947" s="29" t="str">
        <f t="shared" si="112"/>
        <v>4</v>
      </c>
      <c r="E947" s="42" t="str">
        <f t="shared" si="113"/>
        <v>4</v>
      </c>
      <c r="F947" s="1">
        <v>41</v>
      </c>
      <c r="G947" s="28" t="str">
        <f t="shared" si="114"/>
        <v>441</v>
      </c>
      <c r="H947" s="1">
        <v>4</v>
      </c>
      <c r="I947" s="1">
        <v>3285</v>
      </c>
      <c r="L947" s="1">
        <v>253512</v>
      </c>
      <c r="M947" s="1">
        <v>2421419</v>
      </c>
      <c r="N947" s="2">
        <f>INT(VLOOKUP(--D947,'属性表（单）'!$H$7:$I$11,2,0)*VLOOKUP(F947,'属性表（单）'!$B$4:$D$53,3,0))</f>
        <v>50400</v>
      </c>
      <c r="O947" s="34">
        <f t="shared" si="116"/>
        <v>5040</v>
      </c>
      <c r="P947" s="1">
        <f>IF(H947=26,VLOOKUP(G947,'属性表（单核）'!$H$2:$I$251,2,0),IF(H947=59,VLOOKUP(G947,'属性表（单核）'!$C$2:$D$251,2,0),INT(N947/VLOOKUP(H947,'属性表（单）'!$N$4:$O$24,2,0))))</f>
        <v>5040</v>
      </c>
      <c r="S947" s="1">
        <f t="shared" si="117"/>
        <v>188662</v>
      </c>
      <c r="T947" s="28">
        <f>VLOOKUP(--F947,经验表!$A$4:$B$53,2,0)*VLOOKUP(--E947,经验表!$W$8:$X$17,2,0)</f>
        <v>188662.50000000003</v>
      </c>
      <c r="U947" s="1">
        <f t="shared" si="118"/>
        <v>2189480</v>
      </c>
      <c r="V947" s="1">
        <f t="shared" si="119"/>
        <v>2189480</v>
      </c>
    </row>
    <row r="948" spans="1:22" x14ac:dyDescent="0.35">
      <c r="A948" s="1">
        <v>94200044</v>
      </c>
      <c r="B948" s="3" t="s">
        <v>13</v>
      </c>
      <c r="C948" s="29">
        <f t="shared" si="115"/>
        <v>1</v>
      </c>
      <c r="D948" s="29" t="str">
        <f t="shared" si="112"/>
        <v>4</v>
      </c>
      <c r="E948" s="42" t="str">
        <f t="shared" si="113"/>
        <v>4</v>
      </c>
      <c r="F948" s="1">
        <v>42</v>
      </c>
      <c r="G948" s="28" t="str">
        <f t="shared" si="114"/>
        <v>442</v>
      </c>
      <c r="H948" s="1">
        <v>4</v>
      </c>
      <c r="I948" s="1">
        <v>3372</v>
      </c>
      <c r="L948" s="1">
        <v>278605</v>
      </c>
      <c r="M948" s="1">
        <v>2674931</v>
      </c>
      <c r="N948" s="2">
        <f>INT(VLOOKUP(--D948,'属性表（单）'!$H$7:$I$11,2,0)*VLOOKUP(F948,'属性表（单）'!$B$4:$D$53,3,0))</f>
        <v>52400</v>
      </c>
      <c r="O948" s="34">
        <f t="shared" si="116"/>
        <v>5240</v>
      </c>
      <c r="P948" s="1">
        <f>IF(H948=26,VLOOKUP(G948,'属性表（单核）'!$H$2:$I$251,2,0),IF(H948=59,VLOOKUP(G948,'属性表（单核）'!$C$2:$D$251,2,0),INT(N948/VLOOKUP(H948,'属性表（单）'!$N$4:$O$24,2,0))))</f>
        <v>5240</v>
      </c>
      <c r="S948" s="1">
        <f t="shared" si="117"/>
        <v>201922</v>
      </c>
      <c r="T948" s="28">
        <f>VLOOKUP(--F948,经验表!$A$4:$B$53,2,0)*VLOOKUP(--E948,经验表!$W$8:$X$17,2,0)</f>
        <v>201922.50000000003</v>
      </c>
      <c r="U948" s="1">
        <f t="shared" si="118"/>
        <v>2378142</v>
      </c>
      <c r="V948" s="1">
        <f t="shared" si="119"/>
        <v>2378142</v>
      </c>
    </row>
    <row r="949" spans="1:22" x14ac:dyDescent="0.35">
      <c r="A949" s="1">
        <v>94300044</v>
      </c>
      <c r="B949" s="3" t="s">
        <v>13</v>
      </c>
      <c r="C949" s="29">
        <f t="shared" si="115"/>
        <v>1</v>
      </c>
      <c r="D949" s="29" t="str">
        <f t="shared" si="112"/>
        <v>4</v>
      </c>
      <c r="E949" s="42" t="str">
        <f t="shared" si="113"/>
        <v>4</v>
      </c>
      <c r="F949" s="1">
        <v>43</v>
      </c>
      <c r="G949" s="28" t="str">
        <f t="shared" si="114"/>
        <v>443</v>
      </c>
      <c r="H949" s="1">
        <v>4</v>
      </c>
      <c r="I949" s="1">
        <v>3460</v>
      </c>
      <c r="L949" s="1">
        <v>306124</v>
      </c>
      <c r="M949" s="1">
        <v>2953536</v>
      </c>
      <c r="N949" s="2">
        <f>INT(VLOOKUP(--D949,'属性表（单）'!$H$7:$I$11,2,0)*VLOOKUP(F949,'属性表（单）'!$B$4:$D$53,3,0))</f>
        <v>54400</v>
      </c>
      <c r="O949" s="34">
        <f t="shared" si="116"/>
        <v>5440</v>
      </c>
      <c r="P949" s="1">
        <f>IF(H949=26,VLOOKUP(G949,'属性表（单核）'!$H$2:$I$251,2,0),IF(H949=59,VLOOKUP(G949,'属性表（单核）'!$C$2:$D$251,2,0),INT(N949/VLOOKUP(H949,'属性表（单）'!$N$4:$O$24,2,0))))</f>
        <v>5440</v>
      </c>
      <c r="S949" s="1">
        <f t="shared" si="117"/>
        <v>215182</v>
      </c>
      <c r="T949" s="28">
        <f>VLOOKUP(--F949,经验表!$A$4:$B$53,2,0)*VLOOKUP(--E949,经验表!$W$8:$X$17,2,0)</f>
        <v>215182.50000000003</v>
      </c>
      <c r="U949" s="1">
        <f t="shared" si="118"/>
        <v>2580064</v>
      </c>
      <c r="V949" s="1">
        <f t="shared" si="119"/>
        <v>2580064</v>
      </c>
    </row>
    <row r="950" spans="1:22" x14ac:dyDescent="0.35">
      <c r="A950" s="1">
        <v>94400044</v>
      </c>
      <c r="B950" s="3" t="s">
        <v>13</v>
      </c>
      <c r="C950" s="29">
        <f t="shared" si="115"/>
        <v>1</v>
      </c>
      <c r="D950" s="29" t="str">
        <f t="shared" si="112"/>
        <v>4</v>
      </c>
      <c r="E950" s="42" t="str">
        <f t="shared" si="113"/>
        <v>4</v>
      </c>
      <c r="F950" s="1">
        <v>44</v>
      </c>
      <c r="G950" s="28" t="str">
        <f t="shared" si="114"/>
        <v>444</v>
      </c>
      <c r="H950" s="1">
        <v>4</v>
      </c>
      <c r="I950" s="1">
        <v>3549</v>
      </c>
      <c r="L950" s="1">
        <v>336300</v>
      </c>
      <c r="M950" s="1">
        <v>3259660</v>
      </c>
      <c r="N950" s="2">
        <f>INT(VLOOKUP(--D950,'属性表（单）'!$H$7:$I$11,2,0)*VLOOKUP(F950,'属性表（单）'!$B$4:$D$53,3,0))</f>
        <v>56400</v>
      </c>
      <c r="O950" s="34">
        <f t="shared" si="116"/>
        <v>5640</v>
      </c>
      <c r="P950" s="1">
        <f>IF(H950=26,VLOOKUP(G950,'属性表（单核）'!$H$2:$I$251,2,0),IF(H950=59,VLOOKUP(G950,'属性表（单核）'!$C$2:$D$251,2,0),INT(N950/VLOOKUP(H950,'属性表（单）'!$N$4:$O$24,2,0))))</f>
        <v>5640</v>
      </c>
      <c r="S950" s="1">
        <f t="shared" si="117"/>
        <v>228442</v>
      </c>
      <c r="T950" s="28">
        <f>VLOOKUP(--F950,经验表!$A$4:$B$53,2,0)*VLOOKUP(--E950,经验表!$W$8:$X$17,2,0)</f>
        <v>228442.50000000003</v>
      </c>
      <c r="U950" s="1">
        <f t="shared" si="118"/>
        <v>2795246</v>
      </c>
      <c r="V950" s="1">
        <f t="shared" si="119"/>
        <v>2795246</v>
      </c>
    </row>
    <row r="951" spans="1:22" x14ac:dyDescent="0.35">
      <c r="A951" s="1">
        <v>94500044</v>
      </c>
      <c r="B951" s="3" t="s">
        <v>13</v>
      </c>
      <c r="C951" s="29">
        <f t="shared" si="115"/>
        <v>1</v>
      </c>
      <c r="D951" s="29" t="str">
        <f t="shared" si="112"/>
        <v>4</v>
      </c>
      <c r="E951" s="42" t="str">
        <f t="shared" si="113"/>
        <v>4</v>
      </c>
      <c r="F951" s="1">
        <v>45</v>
      </c>
      <c r="G951" s="28" t="str">
        <f t="shared" si="114"/>
        <v>445</v>
      </c>
      <c r="H951" s="1">
        <v>4</v>
      </c>
      <c r="I951" s="1">
        <v>3640</v>
      </c>
      <c r="L951" s="1">
        <v>369390</v>
      </c>
      <c r="M951" s="1">
        <v>3595960</v>
      </c>
      <c r="N951" s="2">
        <f>INT(VLOOKUP(--D951,'属性表（单）'!$H$7:$I$11,2,0)*VLOOKUP(F951,'属性表（单）'!$B$4:$D$53,3,0))</f>
        <v>58400</v>
      </c>
      <c r="O951" s="34">
        <f t="shared" si="116"/>
        <v>5840</v>
      </c>
      <c r="P951" s="1">
        <f>IF(H951=26,VLOOKUP(G951,'属性表（单核）'!$H$2:$I$251,2,0),IF(H951=59,VLOOKUP(G951,'属性表（单核）'!$C$2:$D$251,2,0),INT(N951/VLOOKUP(H951,'属性表（单）'!$N$4:$O$24,2,0))))</f>
        <v>5840</v>
      </c>
      <c r="S951" s="1">
        <f t="shared" si="117"/>
        <v>241702</v>
      </c>
      <c r="T951" s="28">
        <f>VLOOKUP(--F951,经验表!$A$4:$B$53,2,0)*VLOOKUP(--E951,经验表!$W$8:$X$17,2,0)</f>
        <v>241702.50000000003</v>
      </c>
      <c r="U951" s="1">
        <f t="shared" si="118"/>
        <v>3023688</v>
      </c>
      <c r="V951" s="1">
        <f t="shared" si="119"/>
        <v>3023688</v>
      </c>
    </row>
    <row r="952" spans="1:22" x14ac:dyDescent="0.35">
      <c r="A952" s="1">
        <v>94600044</v>
      </c>
      <c r="B952" s="3" t="s">
        <v>13</v>
      </c>
      <c r="C952" s="29">
        <f t="shared" si="115"/>
        <v>1</v>
      </c>
      <c r="D952" s="29" t="str">
        <f t="shared" si="112"/>
        <v>4</v>
      </c>
      <c r="E952" s="42" t="str">
        <f t="shared" si="113"/>
        <v>4</v>
      </c>
      <c r="F952" s="1">
        <v>46</v>
      </c>
      <c r="G952" s="28" t="str">
        <f t="shared" si="114"/>
        <v>446</v>
      </c>
      <c r="H952" s="1">
        <v>4</v>
      </c>
      <c r="I952" s="1">
        <v>3733</v>
      </c>
      <c r="L952" s="1">
        <v>405674</v>
      </c>
      <c r="M952" s="1">
        <v>3965350</v>
      </c>
      <c r="N952" s="2">
        <f>INT(VLOOKUP(--D952,'属性表（单）'!$H$7:$I$11,2,0)*VLOOKUP(F952,'属性表（单）'!$B$4:$D$53,3,0))</f>
        <v>60400</v>
      </c>
      <c r="O952" s="34">
        <f t="shared" si="116"/>
        <v>6040</v>
      </c>
      <c r="P952" s="1">
        <f>IF(H952=26,VLOOKUP(G952,'属性表（单核）'!$H$2:$I$251,2,0),IF(H952=59,VLOOKUP(G952,'属性表（单核）'!$C$2:$D$251,2,0),INT(N952/VLOOKUP(H952,'属性表（单）'!$N$4:$O$24,2,0))))</f>
        <v>6040</v>
      </c>
      <c r="S952" s="1">
        <f t="shared" si="117"/>
        <v>257302</v>
      </c>
      <c r="T952" s="28">
        <f>VLOOKUP(--F952,经验表!$A$4:$B$53,2,0)*VLOOKUP(--E952,经验表!$W$8:$X$17,2,0)</f>
        <v>257302.50000000003</v>
      </c>
      <c r="U952" s="1">
        <f t="shared" si="118"/>
        <v>3265390</v>
      </c>
      <c r="V952" s="1">
        <f t="shared" si="119"/>
        <v>3265390</v>
      </c>
    </row>
    <row r="953" spans="1:22" x14ac:dyDescent="0.35">
      <c r="A953" s="1">
        <v>94700044</v>
      </c>
      <c r="B953" s="3" t="s">
        <v>13</v>
      </c>
      <c r="C953" s="29">
        <f t="shared" si="115"/>
        <v>1</v>
      </c>
      <c r="D953" s="29" t="str">
        <f t="shared" si="112"/>
        <v>4</v>
      </c>
      <c r="E953" s="42" t="str">
        <f t="shared" si="113"/>
        <v>4</v>
      </c>
      <c r="F953" s="1">
        <v>47</v>
      </c>
      <c r="G953" s="28" t="str">
        <f t="shared" si="114"/>
        <v>447</v>
      </c>
      <c r="H953" s="1">
        <v>4</v>
      </c>
      <c r="I953" s="1">
        <v>3826</v>
      </c>
      <c r="L953" s="1">
        <v>445460</v>
      </c>
      <c r="M953" s="1">
        <v>4371024</v>
      </c>
      <c r="N953" s="2">
        <f>INT(VLOOKUP(--D953,'属性表（单）'!$H$7:$I$11,2,0)*VLOOKUP(F953,'属性表（单）'!$B$4:$D$53,3,0))</f>
        <v>62600</v>
      </c>
      <c r="O953" s="34">
        <f t="shared" si="116"/>
        <v>6260</v>
      </c>
      <c r="P953" s="1">
        <f>IF(H953=26,VLOOKUP(G953,'属性表（单核）'!$H$2:$I$251,2,0),IF(H953=59,VLOOKUP(G953,'属性表（单核）'!$C$2:$D$251,2,0),INT(N953/VLOOKUP(H953,'属性表（单）'!$N$4:$O$24,2,0))))</f>
        <v>6260</v>
      </c>
      <c r="S953" s="1">
        <f t="shared" si="117"/>
        <v>272902</v>
      </c>
      <c r="T953" s="28">
        <f>VLOOKUP(--F953,经验表!$A$4:$B$53,2,0)*VLOOKUP(--E953,经验表!$W$8:$X$17,2,0)</f>
        <v>272902.5</v>
      </c>
      <c r="U953" s="1">
        <f t="shared" si="118"/>
        <v>3522692</v>
      </c>
      <c r="V953" s="1">
        <f t="shared" si="119"/>
        <v>3522692</v>
      </c>
    </row>
    <row r="954" spans="1:22" x14ac:dyDescent="0.35">
      <c r="A954" s="1">
        <v>94800044</v>
      </c>
      <c r="B954" s="3" t="s">
        <v>13</v>
      </c>
      <c r="C954" s="29">
        <f t="shared" si="115"/>
        <v>1</v>
      </c>
      <c r="D954" s="29" t="str">
        <f t="shared" si="112"/>
        <v>4</v>
      </c>
      <c r="E954" s="42" t="str">
        <f t="shared" si="113"/>
        <v>4</v>
      </c>
      <c r="F954" s="1">
        <v>48</v>
      </c>
      <c r="G954" s="28" t="str">
        <f t="shared" si="114"/>
        <v>448</v>
      </c>
      <c r="H954" s="1">
        <v>4</v>
      </c>
      <c r="I954" s="1">
        <v>3921</v>
      </c>
      <c r="L954" s="1">
        <v>489086</v>
      </c>
      <c r="M954" s="1">
        <v>4816484</v>
      </c>
      <c r="N954" s="2">
        <f>INT(VLOOKUP(--D954,'属性表（单）'!$H$7:$I$11,2,0)*VLOOKUP(F954,'属性表（单）'!$B$4:$D$53,3,0))</f>
        <v>64800</v>
      </c>
      <c r="O954" s="34">
        <f t="shared" si="116"/>
        <v>6480</v>
      </c>
      <c r="P954" s="1">
        <f>IF(H954=26,VLOOKUP(G954,'属性表（单核）'!$H$2:$I$251,2,0),IF(H954=59,VLOOKUP(G954,'属性表（单核）'!$C$2:$D$251,2,0),INT(N954/VLOOKUP(H954,'属性表（单）'!$N$4:$O$24,2,0))))</f>
        <v>6480</v>
      </c>
      <c r="S954" s="1">
        <f t="shared" si="117"/>
        <v>288502</v>
      </c>
      <c r="T954" s="28">
        <f>VLOOKUP(--F954,经验表!$A$4:$B$53,2,0)*VLOOKUP(--E954,经验表!$W$8:$X$17,2,0)</f>
        <v>288502.5</v>
      </c>
      <c r="U954" s="1">
        <f t="shared" si="118"/>
        <v>3795594</v>
      </c>
      <c r="V954" s="1">
        <f t="shared" si="119"/>
        <v>3795594</v>
      </c>
    </row>
    <row r="955" spans="1:22" x14ac:dyDescent="0.35">
      <c r="A955" s="1">
        <v>94900044</v>
      </c>
      <c r="B955" s="3" t="s">
        <v>13</v>
      </c>
      <c r="C955" s="29">
        <f t="shared" si="115"/>
        <v>1</v>
      </c>
      <c r="D955" s="29" t="str">
        <f t="shared" si="112"/>
        <v>4</v>
      </c>
      <c r="E955" s="42" t="str">
        <f t="shared" si="113"/>
        <v>4</v>
      </c>
      <c r="F955" s="1">
        <v>49</v>
      </c>
      <c r="G955" s="28" t="str">
        <f t="shared" si="114"/>
        <v>449</v>
      </c>
      <c r="H955" s="1">
        <v>4</v>
      </c>
      <c r="I955" s="1">
        <v>4018</v>
      </c>
      <c r="L955" s="1">
        <v>536919</v>
      </c>
      <c r="M955" s="1">
        <v>5305570</v>
      </c>
      <c r="N955" s="2">
        <f>INT(VLOOKUP(--D955,'属性表（单）'!$H$7:$I$11,2,0)*VLOOKUP(F955,'属性表（单）'!$B$4:$D$53,3,0))</f>
        <v>67000</v>
      </c>
      <c r="O955" s="34">
        <f t="shared" si="116"/>
        <v>6700</v>
      </c>
      <c r="P955" s="1">
        <f>IF(H955=26,VLOOKUP(G955,'属性表（单核）'!$H$2:$I$251,2,0),IF(H955=59,VLOOKUP(G955,'属性表（单核）'!$C$2:$D$251,2,0),INT(N955/VLOOKUP(H955,'属性表（单）'!$N$4:$O$24,2,0))))</f>
        <v>6700</v>
      </c>
      <c r="S955" s="1">
        <f t="shared" si="117"/>
        <v>304102</v>
      </c>
      <c r="T955" s="28">
        <f>VLOOKUP(--F955,经验表!$A$4:$B$53,2,0)*VLOOKUP(--E955,经验表!$W$8:$X$17,2,0)</f>
        <v>304102.5</v>
      </c>
      <c r="U955" s="1">
        <f t="shared" si="118"/>
        <v>4084096</v>
      </c>
      <c r="V955" s="1">
        <f t="shared" si="119"/>
        <v>4084096</v>
      </c>
    </row>
    <row r="956" spans="1:22" x14ac:dyDescent="0.35">
      <c r="A956" s="1">
        <v>95000044</v>
      </c>
      <c r="B956" s="3" t="s">
        <v>13</v>
      </c>
      <c r="C956" s="29">
        <f t="shared" si="115"/>
        <v>1</v>
      </c>
      <c r="D956" s="29" t="str">
        <f t="shared" si="112"/>
        <v>4</v>
      </c>
      <c r="E956" s="42" t="str">
        <f t="shared" si="113"/>
        <v>4</v>
      </c>
      <c r="F956" s="1">
        <v>50</v>
      </c>
      <c r="G956" s="28" t="str">
        <f t="shared" si="114"/>
        <v>450</v>
      </c>
      <c r="H956" s="1">
        <v>4</v>
      </c>
      <c r="I956" s="1">
        <v>4116</v>
      </c>
      <c r="L956" s="1">
        <v>99999999</v>
      </c>
      <c r="M956" s="1">
        <v>5842489</v>
      </c>
      <c r="N956" s="2">
        <f>INT(VLOOKUP(--D956,'属性表（单）'!$H$7:$I$11,2,0)*VLOOKUP(F956,'属性表（单）'!$B$4:$D$53,3,0))</f>
        <v>69200</v>
      </c>
      <c r="O956" s="34">
        <f t="shared" si="116"/>
        <v>6920</v>
      </c>
      <c r="P956" s="1">
        <f>IF(H956=26,VLOOKUP(G956,'属性表（单核）'!$H$2:$I$251,2,0),IF(H956=59,VLOOKUP(G956,'属性表（单核）'!$C$2:$D$251,2,0),INT(N956/VLOOKUP(H956,'属性表（单）'!$N$4:$O$24,2,0))))</f>
        <v>6920</v>
      </c>
      <c r="S956" s="1">
        <f t="shared" si="117"/>
        <v>322237</v>
      </c>
      <c r="T956" s="28">
        <f>VLOOKUP(--F956,经验表!$A$4:$B$53,2,0)*VLOOKUP(--E956,经验表!$W$8:$X$17,2,0)</f>
        <v>322237.50000000006</v>
      </c>
      <c r="U956" s="1">
        <f t="shared" si="118"/>
        <v>4388198</v>
      </c>
      <c r="V956" s="1">
        <f t="shared" si="119"/>
        <v>4388198</v>
      </c>
    </row>
    <row r="957" spans="1:22" x14ac:dyDescent="0.35">
      <c r="A957" s="1">
        <v>90100045</v>
      </c>
      <c r="B957" s="3" t="s">
        <v>13</v>
      </c>
      <c r="C957" s="29">
        <f t="shared" si="115"/>
        <v>1</v>
      </c>
      <c r="D957" s="29" t="str">
        <f t="shared" si="112"/>
        <v>5</v>
      </c>
      <c r="E957" s="42" t="str">
        <f t="shared" si="113"/>
        <v>5</v>
      </c>
      <c r="F957" s="1">
        <v>1</v>
      </c>
      <c r="G957" s="28" t="str">
        <f t="shared" si="114"/>
        <v>51</v>
      </c>
      <c r="H957" s="1">
        <v>4</v>
      </c>
      <c r="I957" s="1">
        <v>960</v>
      </c>
      <c r="L957" s="1">
        <v>2650</v>
      </c>
      <c r="M957" s="1">
        <v>75000</v>
      </c>
      <c r="N957" s="2">
        <f>INT(VLOOKUP(--D957,'属性表（单）'!$H$7:$I$11,2,0)*VLOOKUP(F957,'属性表（单）'!$B$4:$D$53,3,0))</f>
        <v>9600</v>
      </c>
      <c r="O957" s="34">
        <f t="shared" si="116"/>
        <v>960</v>
      </c>
      <c r="P957" s="1">
        <f>IF(H957=26,VLOOKUP(G957,'属性表（单核）'!$H$2:$I$251,2,0),IF(H957=59,VLOOKUP(G957,'属性表（单核）'!$C$2:$D$251,2,0),INT(N957/VLOOKUP(H957,'属性表（单）'!$N$4:$O$24,2,0))))</f>
        <v>960</v>
      </c>
      <c r="S957" s="1">
        <f t="shared" si="117"/>
        <v>1901</v>
      </c>
      <c r="T957" s="28">
        <f>VLOOKUP(--F957,经验表!$A$4:$B$53,2,0)*VLOOKUP(--E957,经验表!$W$8:$X$17,2,0)</f>
        <v>1901.25</v>
      </c>
      <c r="U957" s="1">
        <f t="shared" si="118"/>
        <v>75000</v>
      </c>
      <c r="V957" s="1">
        <f t="shared" si="119"/>
        <v>4710435</v>
      </c>
    </row>
    <row r="958" spans="1:22" x14ac:dyDescent="0.35">
      <c r="A958" s="1">
        <v>90200045</v>
      </c>
      <c r="B958" s="3" t="s">
        <v>13</v>
      </c>
      <c r="C958" s="29">
        <f t="shared" si="115"/>
        <v>1</v>
      </c>
      <c r="D958" s="29" t="str">
        <f t="shared" si="112"/>
        <v>5</v>
      </c>
      <c r="E958" s="42" t="str">
        <f t="shared" si="113"/>
        <v>5</v>
      </c>
      <c r="F958" s="1">
        <v>2</v>
      </c>
      <c r="G958" s="28" t="str">
        <f t="shared" si="114"/>
        <v>52</v>
      </c>
      <c r="H958" s="1">
        <v>4</v>
      </c>
      <c r="I958" s="1">
        <v>1040</v>
      </c>
      <c r="L958" s="1">
        <v>3394</v>
      </c>
      <c r="M958" s="1">
        <v>77650</v>
      </c>
      <c r="N958" s="2">
        <f>INT(VLOOKUP(--D958,'属性表（单）'!$H$7:$I$11,2,0)*VLOOKUP(F958,'属性表（单）'!$B$4:$D$53,3,0))</f>
        <v>10200</v>
      </c>
      <c r="O958" s="34">
        <f t="shared" si="116"/>
        <v>1020</v>
      </c>
      <c r="P958" s="1">
        <f>IF(H958=26,VLOOKUP(G958,'属性表（单核）'!$H$2:$I$251,2,0),IF(H958=59,VLOOKUP(G958,'属性表（单核）'!$C$2:$D$251,2,0),INT(N958/VLOOKUP(H958,'属性表（单）'!$N$4:$O$24,2,0))))</f>
        <v>1020</v>
      </c>
      <c r="S958" s="1">
        <f t="shared" si="117"/>
        <v>2661</v>
      </c>
      <c r="T958" s="28">
        <f>VLOOKUP(--F958,经验表!$A$4:$B$53,2,0)*VLOOKUP(--E958,经验表!$W$8:$X$17,2,0)</f>
        <v>2661.75</v>
      </c>
      <c r="U958" s="1">
        <f t="shared" si="118"/>
        <v>76901</v>
      </c>
      <c r="V958" s="1">
        <f t="shared" si="119"/>
        <v>76901</v>
      </c>
    </row>
    <row r="959" spans="1:22" x14ac:dyDescent="0.35">
      <c r="A959" s="1">
        <v>90300045</v>
      </c>
      <c r="B959" s="3" t="s">
        <v>13</v>
      </c>
      <c r="C959" s="29">
        <f t="shared" si="115"/>
        <v>1</v>
      </c>
      <c r="D959" s="29" t="str">
        <f t="shared" si="112"/>
        <v>5</v>
      </c>
      <c r="E959" s="42" t="str">
        <f t="shared" si="113"/>
        <v>5</v>
      </c>
      <c r="F959" s="1">
        <v>3</v>
      </c>
      <c r="G959" s="28" t="str">
        <f t="shared" si="114"/>
        <v>53</v>
      </c>
      <c r="H959" s="1">
        <v>4</v>
      </c>
      <c r="I959" s="1">
        <v>1120</v>
      </c>
      <c r="L959" s="1">
        <v>4210</v>
      </c>
      <c r="M959" s="1">
        <v>81044</v>
      </c>
      <c r="N959" s="2">
        <f>INT(VLOOKUP(--D959,'属性表（单）'!$H$7:$I$11,2,0)*VLOOKUP(F959,'属性表（单）'!$B$4:$D$53,3,0))</f>
        <v>10800</v>
      </c>
      <c r="O959" s="34">
        <f t="shared" si="116"/>
        <v>1080</v>
      </c>
      <c r="P959" s="1">
        <f>IF(H959=26,VLOOKUP(G959,'属性表（单核）'!$H$2:$I$251,2,0),IF(H959=59,VLOOKUP(G959,'属性表（单核）'!$C$2:$D$251,2,0),INT(N959/VLOOKUP(H959,'属性表（单）'!$N$4:$O$24,2,0))))</f>
        <v>1080</v>
      </c>
      <c r="S959" s="1">
        <f t="shared" si="117"/>
        <v>3422</v>
      </c>
      <c r="T959" s="28">
        <f>VLOOKUP(--F959,经验表!$A$4:$B$53,2,0)*VLOOKUP(--E959,经验表!$W$8:$X$17,2,0)</f>
        <v>3422.25</v>
      </c>
      <c r="U959" s="1">
        <f t="shared" si="118"/>
        <v>79562</v>
      </c>
      <c r="V959" s="1">
        <f t="shared" si="119"/>
        <v>79562</v>
      </c>
    </row>
    <row r="960" spans="1:22" x14ac:dyDescent="0.35">
      <c r="A960" s="1">
        <v>90400045</v>
      </c>
      <c r="B960" s="3" t="s">
        <v>13</v>
      </c>
      <c r="C960" s="29">
        <f t="shared" si="115"/>
        <v>1</v>
      </c>
      <c r="D960" s="29" t="str">
        <f t="shared" si="112"/>
        <v>5</v>
      </c>
      <c r="E960" s="42" t="str">
        <f t="shared" si="113"/>
        <v>5</v>
      </c>
      <c r="F960" s="1">
        <v>4</v>
      </c>
      <c r="G960" s="28" t="str">
        <f t="shared" si="114"/>
        <v>54</v>
      </c>
      <c r="H960" s="1">
        <v>4</v>
      </c>
      <c r="I960" s="1">
        <v>1202</v>
      </c>
      <c r="L960" s="1">
        <v>5105</v>
      </c>
      <c r="M960" s="1">
        <v>85254</v>
      </c>
      <c r="N960" s="2">
        <f>INT(VLOOKUP(--D960,'属性表（单）'!$H$7:$I$11,2,0)*VLOOKUP(F960,'属性表（单）'!$B$4:$D$53,3,0))</f>
        <v>11400</v>
      </c>
      <c r="O960" s="34">
        <f t="shared" si="116"/>
        <v>1140</v>
      </c>
      <c r="P960" s="1">
        <f>IF(H960=26,VLOOKUP(G960,'属性表（单核）'!$H$2:$I$251,2,0),IF(H960=59,VLOOKUP(G960,'属性表（单核）'!$C$2:$D$251,2,0),INT(N960/VLOOKUP(H960,'属性表（单）'!$N$4:$O$24,2,0))))</f>
        <v>1140</v>
      </c>
      <c r="S960" s="1">
        <f t="shared" si="117"/>
        <v>4182</v>
      </c>
      <c r="T960" s="28">
        <f>VLOOKUP(--F960,经验表!$A$4:$B$53,2,0)*VLOOKUP(--E960,经验表!$W$8:$X$17,2,0)</f>
        <v>4182.75</v>
      </c>
      <c r="U960" s="1">
        <f t="shared" si="118"/>
        <v>82984</v>
      </c>
      <c r="V960" s="1">
        <f t="shared" si="119"/>
        <v>82984</v>
      </c>
    </row>
    <row r="961" spans="1:22" x14ac:dyDescent="0.35">
      <c r="A961" s="1">
        <v>90500045</v>
      </c>
      <c r="B961" s="3" t="s">
        <v>13</v>
      </c>
      <c r="C961" s="29">
        <f t="shared" si="115"/>
        <v>1</v>
      </c>
      <c r="D961" s="29" t="str">
        <f t="shared" si="112"/>
        <v>5</v>
      </c>
      <c r="E961" s="42" t="str">
        <f t="shared" si="113"/>
        <v>5</v>
      </c>
      <c r="F961" s="1">
        <v>5</v>
      </c>
      <c r="G961" s="28" t="str">
        <f t="shared" si="114"/>
        <v>55</v>
      </c>
      <c r="H961" s="1">
        <v>4</v>
      </c>
      <c r="I961" s="1">
        <v>1284</v>
      </c>
      <c r="L961" s="1">
        <v>6087</v>
      </c>
      <c r="M961" s="1">
        <v>90359</v>
      </c>
      <c r="N961" s="2">
        <f>INT(VLOOKUP(--D961,'属性表（单）'!$H$7:$I$11,2,0)*VLOOKUP(F961,'属性表（单）'!$B$4:$D$53,3,0))</f>
        <v>12000</v>
      </c>
      <c r="O961" s="34">
        <f t="shared" si="116"/>
        <v>1200</v>
      </c>
      <c r="P961" s="1">
        <f>IF(H961=26,VLOOKUP(G961,'属性表（单核）'!$H$2:$I$251,2,0),IF(H961=59,VLOOKUP(G961,'属性表（单核）'!$C$2:$D$251,2,0),INT(N961/VLOOKUP(H961,'属性表（单）'!$N$4:$O$24,2,0))))</f>
        <v>1200</v>
      </c>
      <c r="S961" s="1">
        <f t="shared" si="117"/>
        <v>4943</v>
      </c>
      <c r="T961" s="28">
        <f>VLOOKUP(--F961,经验表!$A$4:$B$53,2,0)*VLOOKUP(--E961,经验表!$W$8:$X$17,2,0)</f>
        <v>4943.25</v>
      </c>
      <c r="U961" s="1">
        <f t="shared" si="118"/>
        <v>87166</v>
      </c>
      <c r="V961" s="1">
        <f t="shared" si="119"/>
        <v>87166</v>
      </c>
    </row>
    <row r="962" spans="1:22" x14ac:dyDescent="0.35">
      <c r="A962" s="1">
        <v>90600045</v>
      </c>
      <c r="B962" s="3" t="s">
        <v>13</v>
      </c>
      <c r="C962" s="29">
        <f t="shared" si="115"/>
        <v>1</v>
      </c>
      <c r="D962" s="29" t="str">
        <f t="shared" si="112"/>
        <v>5</v>
      </c>
      <c r="E962" s="42" t="str">
        <f t="shared" si="113"/>
        <v>5</v>
      </c>
      <c r="F962" s="1">
        <v>6</v>
      </c>
      <c r="G962" s="28" t="str">
        <f t="shared" si="114"/>
        <v>56</v>
      </c>
      <c r="H962" s="1">
        <v>4</v>
      </c>
      <c r="I962" s="1">
        <v>1367</v>
      </c>
      <c r="L962" s="1">
        <v>7163</v>
      </c>
      <c r="M962" s="1">
        <v>96446</v>
      </c>
      <c r="N962" s="2">
        <f>INT(VLOOKUP(--D962,'属性表（单）'!$H$7:$I$11,2,0)*VLOOKUP(F962,'属性表（单）'!$B$4:$D$53,3,0))</f>
        <v>12600</v>
      </c>
      <c r="O962" s="34">
        <f t="shared" si="116"/>
        <v>1260</v>
      </c>
      <c r="P962" s="1">
        <f>IF(H962=26,VLOOKUP(G962,'属性表（单核）'!$H$2:$I$251,2,0),IF(H962=59,VLOOKUP(G962,'属性表（单核）'!$C$2:$D$251,2,0),INT(N962/VLOOKUP(H962,'属性表（单）'!$N$4:$O$24,2,0))))</f>
        <v>1260</v>
      </c>
      <c r="S962" s="1">
        <f t="shared" si="117"/>
        <v>6210</v>
      </c>
      <c r="T962" s="28">
        <f>VLOOKUP(--F962,经验表!$A$4:$B$53,2,0)*VLOOKUP(--E962,经验表!$W$8:$X$17,2,0)</f>
        <v>6210.75</v>
      </c>
      <c r="U962" s="1">
        <f t="shared" si="118"/>
        <v>92109</v>
      </c>
      <c r="V962" s="1">
        <f t="shared" si="119"/>
        <v>92109</v>
      </c>
    </row>
    <row r="963" spans="1:22" x14ac:dyDescent="0.35">
      <c r="A963" s="1">
        <v>90700045</v>
      </c>
      <c r="B963" s="3" t="s">
        <v>13</v>
      </c>
      <c r="C963" s="29">
        <f t="shared" si="115"/>
        <v>1</v>
      </c>
      <c r="D963" s="29" t="str">
        <f t="shared" ref="D963:D1026" si="120">RIGHT(A963,1)</f>
        <v>5</v>
      </c>
      <c r="E963" s="42" t="str">
        <f t="shared" ref="E963:E1026" si="121">IF(C963=1,RIGHT(A963,1),C963&amp;RIGHT(A963,1))</f>
        <v>5</v>
      </c>
      <c r="F963" s="1">
        <v>7</v>
      </c>
      <c r="G963" s="28" t="str">
        <f t="shared" ref="G963:G1026" si="122">D963&amp;F963</f>
        <v>57</v>
      </c>
      <c r="H963" s="1">
        <v>4</v>
      </c>
      <c r="I963" s="1">
        <v>1450</v>
      </c>
      <c r="L963" s="1">
        <v>8342</v>
      </c>
      <c r="M963" s="1">
        <v>103609</v>
      </c>
      <c r="N963" s="2">
        <f>INT(VLOOKUP(--D963,'属性表（单）'!$H$7:$I$11,2,0)*VLOOKUP(F963,'属性表（单）'!$B$4:$D$53,3,0))</f>
        <v>13500</v>
      </c>
      <c r="O963" s="34">
        <f t="shared" si="116"/>
        <v>1350</v>
      </c>
      <c r="P963" s="1">
        <f>IF(H963=26,VLOOKUP(G963,'属性表（单核）'!$H$2:$I$251,2,0),IF(H963=59,VLOOKUP(G963,'属性表（单核）'!$C$2:$D$251,2,0),INT(N963/VLOOKUP(H963,'属性表（单）'!$N$4:$O$24,2,0))))</f>
        <v>1350</v>
      </c>
      <c r="S963" s="1">
        <f t="shared" si="117"/>
        <v>7478</v>
      </c>
      <c r="T963" s="28">
        <f>VLOOKUP(--F963,经验表!$A$4:$B$53,2,0)*VLOOKUP(--E963,经验表!$W$8:$X$17,2,0)</f>
        <v>7478.25</v>
      </c>
      <c r="U963" s="1">
        <f t="shared" si="118"/>
        <v>98319</v>
      </c>
      <c r="V963" s="1">
        <f t="shared" si="119"/>
        <v>98319</v>
      </c>
    </row>
    <row r="964" spans="1:22" x14ac:dyDescent="0.35">
      <c r="A964" s="1">
        <v>90800045</v>
      </c>
      <c r="B964" s="3" t="s">
        <v>13</v>
      </c>
      <c r="C964" s="29">
        <f t="shared" ref="C964:C1027" si="123">C963</f>
        <v>1</v>
      </c>
      <c r="D964" s="29" t="str">
        <f t="shared" si="120"/>
        <v>5</v>
      </c>
      <c r="E964" s="42" t="str">
        <f t="shared" si="121"/>
        <v>5</v>
      </c>
      <c r="F964" s="1">
        <v>8</v>
      </c>
      <c r="G964" s="28" t="str">
        <f t="shared" si="122"/>
        <v>58</v>
      </c>
      <c r="H964" s="1">
        <v>4</v>
      </c>
      <c r="I964" s="1">
        <v>1535</v>
      </c>
      <c r="L964" s="1">
        <v>9634</v>
      </c>
      <c r="M964" s="1">
        <v>111951</v>
      </c>
      <c r="N964" s="2">
        <f>INT(VLOOKUP(--D964,'属性表（单）'!$H$7:$I$11,2,0)*VLOOKUP(F964,'属性表（单）'!$B$4:$D$53,3,0))</f>
        <v>14400</v>
      </c>
      <c r="O964" s="34">
        <f t="shared" si="116"/>
        <v>1440</v>
      </c>
      <c r="P964" s="1">
        <f>IF(H964=26,VLOOKUP(G964,'属性表（单核）'!$H$2:$I$251,2,0),IF(H964=59,VLOOKUP(G964,'属性表（单核）'!$C$2:$D$251,2,0),INT(N964/VLOOKUP(H964,'属性表（单）'!$N$4:$O$24,2,0))))</f>
        <v>1440</v>
      </c>
      <c r="S964" s="1">
        <f t="shared" si="117"/>
        <v>8745</v>
      </c>
      <c r="T964" s="28">
        <f>VLOOKUP(--F964,经验表!$A$4:$B$53,2,0)*VLOOKUP(--E964,经验表!$W$8:$X$17,2,0)</f>
        <v>8745.75</v>
      </c>
      <c r="U964" s="1">
        <f t="shared" si="118"/>
        <v>105797</v>
      </c>
      <c r="V964" s="1">
        <f t="shared" si="119"/>
        <v>105797</v>
      </c>
    </row>
    <row r="965" spans="1:22" x14ac:dyDescent="0.35">
      <c r="A965" s="1">
        <v>90900045</v>
      </c>
      <c r="B965" s="3" t="s">
        <v>13</v>
      </c>
      <c r="C965" s="29">
        <f t="shared" si="123"/>
        <v>1</v>
      </c>
      <c r="D965" s="29" t="str">
        <f t="shared" si="120"/>
        <v>5</v>
      </c>
      <c r="E965" s="42" t="str">
        <f t="shared" si="121"/>
        <v>5</v>
      </c>
      <c r="F965" s="1">
        <v>9</v>
      </c>
      <c r="G965" s="28" t="str">
        <f t="shared" si="122"/>
        <v>59</v>
      </c>
      <c r="H965" s="1">
        <v>4</v>
      </c>
      <c r="I965" s="1">
        <v>1620</v>
      </c>
      <c r="L965" s="1">
        <v>11048</v>
      </c>
      <c r="M965" s="1">
        <v>121585</v>
      </c>
      <c r="N965" s="2">
        <f>INT(VLOOKUP(--D965,'属性表（单）'!$H$7:$I$11,2,0)*VLOOKUP(F965,'属性表（单）'!$B$4:$D$53,3,0))</f>
        <v>15300</v>
      </c>
      <c r="O965" s="34">
        <f t="shared" si="116"/>
        <v>1530</v>
      </c>
      <c r="P965" s="1">
        <f>IF(H965=26,VLOOKUP(G965,'属性表（单核）'!$H$2:$I$251,2,0),IF(H965=59,VLOOKUP(G965,'属性表（单核）'!$C$2:$D$251,2,0),INT(N965/VLOOKUP(H965,'属性表（单）'!$N$4:$O$24,2,0))))</f>
        <v>1530</v>
      </c>
      <c r="S965" s="1">
        <f t="shared" si="117"/>
        <v>10013</v>
      </c>
      <c r="T965" s="28">
        <f>VLOOKUP(--F965,经验表!$A$4:$B$53,2,0)*VLOOKUP(--E965,经验表!$W$8:$X$17,2,0)</f>
        <v>10013.25</v>
      </c>
      <c r="U965" s="1">
        <f t="shared" si="118"/>
        <v>114542</v>
      </c>
      <c r="V965" s="1">
        <f t="shared" si="119"/>
        <v>114542</v>
      </c>
    </row>
    <row r="966" spans="1:22" x14ac:dyDescent="0.35">
      <c r="A966" s="1">
        <v>91000045</v>
      </c>
      <c r="B966" s="3" t="s">
        <v>13</v>
      </c>
      <c r="C966" s="29">
        <f t="shared" si="123"/>
        <v>1</v>
      </c>
      <c r="D966" s="29" t="str">
        <f t="shared" si="120"/>
        <v>5</v>
      </c>
      <c r="E966" s="42" t="str">
        <f t="shared" si="121"/>
        <v>5</v>
      </c>
      <c r="F966" s="1">
        <v>10</v>
      </c>
      <c r="G966" s="28" t="str">
        <f t="shared" si="122"/>
        <v>510</v>
      </c>
      <c r="H966" s="1">
        <v>4</v>
      </c>
      <c r="I966" s="1">
        <v>1707</v>
      </c>
      <c r="L966" s="1">
        <v>12596</v>
      </c>
      <c r="M966" s="1">
        <v>132633</v>
      </c>
      <c r="N966" s="2">
        <f>INT(VLOOKUP(--D966,'属性表（单）'!$H$7:$I$11,2,0)*VLOOKUP(F966,'属性表（单）'!$B$4:$D$53,3,0))</f>
        <v>16200</v>
      </c>
      <c r="O966" s="34">
        <f t="shared" si="116"/>
        <v>1620</v>
      </c>
      <c r="P966" s="1">
        <f>IF(H966=26,VLOOKUP(G966,'属性表（单核）'!$H$2:$I$251,2,0),IF(H966=59,VLOOKUP(G966,'属性表（单核）'!$C$2:$D$251,2,0),INT(N966/VLOOKUP(H966,'属性表（单）'!$N$4:$O$24,2,0))))</f>
        <v>1620</v>
      </c>
      <c r="S966" s="1">
        <f t="shared" si="117"/>
        <v>12041</v>
      </c>
      <c r="T966" s="28">
        <f>VLOOKUP(--F966,经验表!$A$4:$B$53,2,0)*VLOOKUP(--E966,经验表!$W$8:$X$17,2,0)</f>
        <v>12041.25</v>
      </c>
      <c r="U966" s="1">
        <f t="shared" si="118"/>
        <v>124555</v>
      </c>
      <c r="V966" s="1">
        <f t="shared" si="119"/>
        <v>124555</v>
      </c>
    </row>
    <row r="967" spans="1:22" x14ac:dyDescent="0.35">
      <c r="A967" s="1">
        <v>91100045</v>
      </c>
      <c r="B967" s="3" t="s">
        <v>13</v>
      </c>
      <c r="C967" s="29">
        <f t="shared" si="123"/>
        <v>1</v>
      </c>
      <c r="D967" s="29" t="str">
        <f t="shared" si="120"/>
        <v>5</v>
      </c>
      <c r="E967" s="42" t="str">
        <f t="shared" si="121"/>
        <v>5</v>
      </c>
      <c r="F967" s="1">
        <v>11</v>
      </c>
      <c r="G967" s="28" t="str">
        <f t="shared" si="122"/>
        <v>511</v>
      </c>
      <c r="H967" s="1">
        <v>4</v>
      </c>
      <c r="I967" s="1">
        <v>1794</v>
      </c>
      <c r="L967" s="1">
        <v>14290</v>
      </c>
      <c r="M967" s="1">
        <v>145229</v>
      </c>
      <c r="N967" s="2">
        <f>INT(VLOOKUP(--D967,'属性表（单）'!$H$7:$I$11,2,0)*VLOOKUP(F967,'属性表（单）'!$B$4:$D$53,3,0))</f>
        <v>17100</v>
      </c>
      <c r="O967" s="34">
        <f t="shared" ref="O967:O1030" si="124">INT(IF(C967=1,P967,P967*$X$14))</f>
        <v>1710</v>
      </c>
      <c r="P967" s="1">
        <f>IF(H967=26,VLOOKUP(G967,'属性表（单核）'!$H$2:$I$251,2,0),IF(H967=59,VLOOKUP(G967,'属性表（单核）'!$C$2:$D$251,2,0),INT(N967/VLOOKUP(H967,'属性表（单）'!$N$4:$O$24,2,0))))</f>
        <v>1710</v>
      </c>
      <c r="S967" s="1">
        <f t="shared" si="117"/>
        <v>14069</v>
      </c>
      <c r="T967" s="28">
        <f>VLOOKUP(--F967,经验表!$A$4:$B$53,2,0)*VLOOKUP(--E967,经验表!$W$8:$X$17,2,0)</f>
        <v>14069.25</v>
      </c>
      <c r="U967" s="1">
        <f t="shared" si="118"/>
        <v>136596</v>
      </c>
      <c r="V967" s="1">
        <f t="shared" si="119"/>
        <v>136596</v>
      </c>
    </row>
    <row r="968" spans="1:22" x14ac:dyDescent="0.35">
      <c r="A968" s="1">
        <v>91200045</v>
      </c>
      <c r="B968" s="3" t="s">
        <v>13</v>
      </c>
      <c r="C968" s="29">
        <f t="shared" si="123"/>
        <v>1</v>
      </c>
      <c r="D968" s="29" t="str">
        <f t="shared" si="120"/>
        <v>5</v>
      </c>
      <c r="E968" s="42" t="str">
        <f t="shared" si="121"/>
        <v>5</v>
      </c>
      <c r="F968" s="1">
        <v>12</v>
      </c>
      <c r="G968" s="28" t="str">
        <f t="shared" si="122"/>
        <v>512</v>
      </c>
      <c r="H968" s="1">
        <v>4</v>
      </c>
      <c r="I968" s="1">
        <v>1882</v>
      </c>
      <c r="L968" s="1">
        <v>16143</v>
      </c>
      <c r="M968" s="1">
        <v>159519</v>
      </c>
      <c r="N968" s="2">
        <f>INT(VLOOKUP(--D968,'属性表（单）'!$H$7:$I$11,2,0)*VLOOKUP(F968,'属性表（单）'!$B$4:$D$53,3,0))</f>
        <v>18300</v>
      </c>
      <c r="O968" s="34">
        <f t="shared" si="124"/>
        <v>1830</v>
      </c>
      <c r="P968" s="1">
        <f>IF(H968=26,VLOOKUP(G968,'属性表（单核）'!$H$2:$I$251,2,0),IF(H968=59,VLOOKUP(G968,'属性表（单核）'!$C$2:$D$251,2,0),INT(N968/VLOOKUP(H968,'属性表（单）'!$N$4:$O$24,2,0))))</f>
        <v>1830</v>
      </c>
      <c r="S968" s="1">
        <f t="shared" ref="S968:S1031" si="125">INT(T968)</f>
        <v>16097</v>
      </c>
      <c r="T968" s="28">
        <f>VLOOKUP(--F968,经验表!$A$4:$B$53,2,0)*VLOOKUP(--E968,经验表!$W$8:$X$17,2,0)</f>
        <v>16097.25</v>
      </c>
      <c r="U968" s="1">
        <f t="shared" ref="U968:U1031" si="126">INT(IF(C968=1,IF(F968=1,VLOOKUP(--D968,$X$8:$Y$12,2,0),V968),IF(F968=1,VLOOKUP(--D968,$X$17:$Y$21,2,0),V968)))</f>
        <v>150665</v>
      </c>
      <c r="V968" s="1">
        <f t="shared" si="119"/>
        <v>150665</v>
      </c>
    </row>
    <row r="969" spans="1:22" x14ac:dyDescent="0.35">
      <c r="A969" s="1">
        <v>91300045</v>
      </c>
      <c r="B969" s="3" t="s">
        <v>13</v>
      </c>
      <c r="C969" s="29">
        <f t="shared" si="123"/>
        <v>1</v>
      </c>
      <c r="D969" s="29" t="str">
        <f t="shared" si="120"/>
        <v>5</v>
      </c>
      <c r="E969" s="42" t="str">
        <f t="shared" si="121"/>
        <v>5</v>
      </c>
      <c r="F969" s="1">
        <v>13</v>
      </c>
      <c r="G969" s="28" t="str">
        <f t="shared" si="122"/>
        <v>513</v>
      </c>
      <c r="H969" s="1">
        <v>4</v>
      </c>
      <c r="I969" s="1">
        <v>1971</v>
      </c>
      <c r="L969" s="1">
        <v>18170</v>
      </c>
      <c r="M969" s="1">
        <v>175662</v>
      </c>
      <c r="N969" s="2">
        <f>INT(VLOOKUP(--D969,'属性表（单）'!$H$7:$I$11,2,0)*VLOOKUP(F969,'属性表（单）'!$B$4:$D$53,3,0))</f>
        <v>19500</v>
      </c>
      <c r="O969" s="34">
        <f t="shared" si="124"/>
        <v>1950</v>
      </c>
      <c r="P969" s="1">
        <f>IF(H969=26,VLOOKUP(G969,'属性表（单核）'!$H$2:$I$251,2,0),IF(H969=59,VLOOKUP(G969,'属性表（单核）'!$C$2:$D$251,2,0),INT(N969/VLOOKUP(H969,'属性表（单）'!$N$4:$O$24,2,0))))</f>
        <v>1950</v>
      </c>
      <c r="S969" s="1">
        <f t="shared" si="125"/>
        <v>18125</v>
      </c>
      <c r="T969" s="28">
        <f>VLOOKUP(--F969,经验表!$A$4:$B$53,2,0)*VLOOKUP(--E969,经验表!$W$8:$X$17,2,0)</f>
        <v>18125.25</v>
      </c>
      <c r="U969" s="1">
        <f t="shared" si="126"/>
        <v>166762</v>
      </c>
      <c r="V969" s="1">
        <f t="shared" ref="V969:V1032" si="127">S968+U968</f>
        <v>166762</v>
      </c>
    </row>
    <row r="970" spans="1:22" x14ac:dyDescent="0.35">
      <c r="A970" s="1">
        <v>91400045</v>
      </c>
      <c r="B970" s="3" t="s">
        <v>13</v>
      </c>
      <c r="C970" s="29">
        <f t="shared" si="123"/>
        <v>1</v>
      </c>
      <c r="D970" s="29" t="str">
        <f t="shared" si="120"/>
        <v>5</v>
      </c>
      <c r="E970" s="42" t="str">
        <f t="shared" si="121"/>
        <v>5</v>
      </c>
      <c r="F970" s="1">
        <v>14</v>
      </c>
      <c r="G970" s="28" t="str">
        <f t="shared" si="122"/>
        <v>514</v>
      </c>
      <c r="H970" s="1">
        <v>4</v>
      </c>
      <c r="I970" s="1">
        <v>2061</v>
      </c>
      <c r="L970" s="1">
        <v>20387</v>
      </c>
      <c r="M970" s="1">
        <v>193832</v>
      </c>
      <c r="N970" s="2">
        <f>INT(VLOOKUP(--D970,'属性表（单）'!$H$7:$I$11,2,0)*VLOOKUP(F970,'属性表（单）'!$B$4:$D$53,3,0))</f>
        <v>20700</v>
      </c>
      <c r="O970" s="34">
        <f t="shared" si="124"/>
        <v>2070</v>
      </c>
      <c r="P970" s="1">
        <f>IF(H970=26,VLOOKUP(G970,'属性表（单核）'!$H$2:$I$251,2,0),IF(H970=59,VLOOKUP(G970,'属性表（单核）'!$C$2:$D$251,2,0),INT(N970/VLOOKUP(H970,'属性表（单）'!$N$4:$O$24,2,0))))</f>
        <v>2070</v>
      </c>
      <c r="S970" s="1">
        <f t="shared" si="125"/>
        <v>21167</v>
      </c>
      <c r="T970" s="28">
        <f>VLOOKUP(--F970,经验表!$A$4:$B$53,2,0)*VLOOKUP(--E970,经验表!$W$8:$X$17,2,0)</f>
        <v>21167.25</v>
      </c>
      <c r="U970" s="1">
        <f t="shared" si="126"/>
        <v>184887</v>
      </c>
      <c r="V970" s="1">
        <f t="shared" si="127"/>
        <v>184887</v>
      </c>
    </row>
    <row r="971" spans="1:22" x14ac:dyDescent="0.35">
      <c r="A971" s="1">
        <v>91500045</v>
      </c>
      <c r="B971" s="3" t="s">
        <v>13</v>
      </c>
      <c r="C971" s="29">
        <f t="shared" si="123"/>
        <v>1</v>
      </c>
      <c r="D971" s="29" t="str">
        <f t="shared" si="120"/>
        <v>5</v>
      </c>
      <c r="E971" s="42" t="str">
        <f t="shared" si="121"/>
        <v>5</v>
      </c>
      <c r="F971" s="1">
        <v>15</v>
      </c>
      <c r="G971" s="28" t="str">
        <f t="shared" si="122"/>
        <v>515</v>
      </c>
      <c r="H971" s="1">
        <v>4</v>
      </c>
      <c r="I971" s="1">
        <v>2151</v>
      </c>
      <c r="L971" s="1">
        <v>22811</v>
      </c>
      <c r="M971" s="1">
        <v>214219</v>
      </c>
      <c r="N971" s="2">
        <f>INT(VLOOKUP(--D971,'属性表（单）'!$H$7:$I$11,2,0)*VLOOKUP(F971,'属性表（单）'!$B$4:$D$53,3,0))</f>
        <v>21900</v>
      </c>
      <c r="O971" s="34">
        <f t="shared" si="124"/>
        <v>2190</v>
      </c>
      <c r="P971" s="1">
        <f>IF(H971=26,VLOOKUP(G971,'属性表（单核）'!$H$2:$I$251,2,0),IF(H971=59,VLOOKUP(G971,'属性表（单核）'!$C$2:$D$251,2,0),INT(N971/VLOOKUP(H971,'属性表（单）'!$N$4:$O$24,2,0))))</f>
        <v>2190</v>
      </c>
      <c r="S971" s="1">
        <f t="shared" si="125"/>
        <v>24209</v>
      </c>
      <c r="T971" s="28">
        <f>VLOOKUP(--F971,经验表!$A$4:$B$53,2,0)*VLOOKUP(--E971,经验表!$W$8:$X$17,2,0)</f>
        <v>24209.25</v>
      </c>
      <c r="U971" s="1">
        <f t="shared" si="126"/>
        <v>206054</v>
      </c>
      <c r="V971" s="1">
        <f t="shared" si="127"/>
        <v>206054</v>
      </c>
    </row>
    <row r="972" spans="1:22" x14ac:dyDescent="0.35">
      <c r="A972" s="1">
        <v>91600045</v>
      </c>
      <c r="B972" s="3" t="s">
        <v>13</v>
      </c>
      <c r="C972" s="29">
        <f t="shared" si="123"/>
        <v>1</v>
      </c>
      <c r="D972" s="29" t="str">
        <f t="shared" si="120"/>
        <v>5</v>
      </c>
      <c r="E972" s="42" t="str">
        <f t="shared" si="121"/>
        <v>5</v>
      </c>
      <c r="F972" s="1">
        <v>16</v>
      </c>
      <c r="G972" s="28" t="str">
        <f t="shared" si="122"/>
        <v>516</v>
      </c>
      <c r="H972" s="1">
        <v>4</v>
      </c>
      <c r="I972" s="1">
        <v>2243</v>
      </c>
      <c r="L972" s="1">
        <v>25460</v>
      </c>
      <c r="M972" s="1">
        <v>237030</v>
      </c>
      <c r="N972" s="2">
        <f>INT(VLOOKUP(--D972,'属性表（单）'!$H$7:$I$11,2,0)*VLOOKUP(F972,'属性表（单）'!$B$4:$D$53,3,0))</f>
        <v>23100</v>
      </c>
      <c r="O972" s="34">
        <f t="shared" si="124"/>
        <v>2310</v>
      </c>
      <c r="P972" s="1">
        <f>IF(H972=26,VLOOKUP(G972,'属性表（单核）'!$H$2:$I$251,2,0),IF(H972=59,VLOOKUP(G972,'属性表（单核）'!$C$2:$D$251,2,0),INT(N972/VLOOKUP(H972,'属性表（单）'!$N$4:$O$24,2,0))))</f>
        <v>2310</v>
      </c>
      <c r="S972" s="1">
        <f t="shared" si="125"/>
        <v>27251</v>
      </c>
      <c r="T972" s="28">
        <f>VLOOKUP(--F972,经验表!$A$4:$B$53,2,0)*VLOOKUP(--E972,经验表!$W$8:$X$17,2,0)</f>
        <v>27251.25</v>
      </c>
      <c r="U972" s="1">
        <f t="shared" si="126"/>
        <v>230263</v>
      </c>
      <c r="V972" s="1">
        <f t="shared" si="127"/>
        <v>230263</v>
      </c>
    </row>
    <row r="973" spans="1:22" x14ac:dyDescent="0.35">
      <c r="A973" s="1">
        <v>91700045</v>
      </c>
      <c r="B973" s="3" t="s">
        <v>13</v>
      </c>
      <c r="C973" s="29">
        <f t="shared" si="123"/>
        <v>1</v>
      </c>
      <c r="D973" s="29" t="str">
        <f t="shared" si="120"/>
        <v>5</v>
      </c>
      <c r="E973" s="42" t="str">
        <f t="shared" si="121"/>
        <v>5</v>
      </c>
      <c r="F973" s="1">
        <v>17</v>
      </c>
      <c r="G973" s="28" t="str">
        <f t="shared" si="122"/>
        <v>517</v>
      </c>
      <c r="H973" s="1">
        <v>4</v>
      </c>
      <c r="I973" s="1">
        <v>2336</v>
      </c>
      <c r="L973" s="1">
        <v>28356</v>
      </c>
      <c r="M973" s="1">
        <v>262490</v>
      </c>
      <c r="N973" s="2">
        <f>INT(VLOOKUP(--D973,'属性表（单）'!$H$7:$I$11,2,0)*VLOOKUP(F973,'属性表（单）'!$B$4:$D$53,3,0))</f>
        <v>24600</v>
      </c>
      <c r="O973" s="34">
        <f t="shared" si="124"/>
        <v>2460</v>
      </c>
      <c r="P973" s="1">
        <f>IF(H973=26,VLOOKUP(G973,'属性表（单核）'!$H$2:$I$251,2,0),IF(H973=59,VLOOKUP(G973,'属性表（单核）'!$C$2:$D$251,2,0),INT(N973/VLOOKUP(H973,'属性表（单）'!$N$4:$O$24,2,0))))</f>
        <v>2460</v>
      </c>
      <c r="S973" s="1">
        <f t="shared" si="125"/>
        <v>30293</v>
      </c>
      <c r="T973" s="28">
        <f>VLOOKUP(--F973,经验表!$A$4:$B$53,2,0)*VLOOKUP(--E973,经验表!$W$8:$X$17,2,0)</f>
        <v>30293.25</v>
      </c>
      <c r="U973" s="1">
        <f t="shared" si="126"/>
        <v>257514</v>
      </c>
      <c r="V973" s="1">
        <f t="shared" si="127"/>
        <v>257514</v>
      </c>
    </row>
    <row r="974" spans="1:22" x14ac:dyDescent="0.35">
      <c r="A974" s="1">
        <v>91800045</v>
      </c>
      <c r="B974" s="3" t="s">
        <v>13</v>
      </c>
      <c r="C974" s="29">
        <f t="shared" si="123"/>
        <v>1</v>
      </c>
      <c r="D974" s="29" t="str">
        <f t="shared" si="120"/>
        <v>5</v>
      </c>
      <c r="E974" s="42" t="str">
        <f t="shared" si="121"/>
        <v>5</v>
      </c>
      <c r="F974" s="1">
        <v>18</v>
      </c>
      <c r="G974" s="28" t="str">
        <f t="shared" si="122"/>
        <v>518</v>
      </c>
      <c r="H974" s="1">
        <v>4</v>
      </c>
      <c r="I974" s="1">
        <v>2429</v>
      </c>
      <c r="L974" s="1">
        <v>31521</v>
      </c>
      <c r="M974" s="1">
        <v>290846</v>
      </c>
      <c r="N974" s="2">
        <f>INT(VLOOKUP(--D974,'属性表（单）'!$H$7:$I$11,2,0)*VLOOKUP(F974,'属性表（单）'!$B$4:$D$53,3,0))</f>
        <v>26100</v>
      </c>
      <c r="O974" s="34">
        <f t="shared" si="124"/>
        <v>2610</v>
      </c>
      <c r="P974" s="1">
        <f>IF(H974=26,VLOOKUP(G974,'属性表（单核）'!$H$2:$I$251,2,0),IF(H974=59,VLOOKUP(G974,'属性表（单核）'!$C$2:$D$251,2,0),INT(N974/VLOOKUP(H974,'属性表（单）'!$N$4:$O$24,2,0))))</f>
        <v>2610</v>
      </c>
      <c r="S974" s="1">
        <f t="shared" si="125"/>
        <v>34602</v>
      </c>
      <c r="T974" s="28">
        <f>VLOOKUP(--F974,经验表!$A$4:$B$53,2,0)*VLOOKUP(--E974,经验表!$W$8:$X$17,2,0)</f>
        <v>34602.75</v>
      </c>
      <c r="U974" s="1">
        <f t="shared" si="126"/>
        <v>287807</v>
      </c>
      <c r="V974" s="1">
        <f t="shared" si="127"/>
        <v>287807</v>
      </c>
    </row>
    <row r="975" spans="1:22" x14ac:dyDescent="0.35">
      <c r="A975" s="1">
        <v>91900045</v>
      </c>
      <c r="B975" s="3" t="s">
        <v>13</v>
      </c>
      <c r="C975" s="29">
        <f t="shared" si="123"/>
        <v>1</v>
      </c>
      <c r="D975" s="29" t="str">
        <f t="shared" si="120"/>
        <v>5</v>
      </c>
      <c r="E975" s="42" t="str">
        <f t="shared" si="121"/>
        <v>5</v>
      </c>
      <c r="F975" s="1">
        <v>19</v>
      </c>
      <c r="G975" s="28" t="str">
        <f t="shared" si="122"/>
        <v>519</v>
      </c>
      <c r="H975" s="1">
        <v>4</v>
      </c>
      <c r="I975" s="1">
        <v>2523</v>
      </c>
      <c r="L975" s="1">
        <v>34978</v>
      </c>
      <c r="M975" s="1">
        <v>322367</v>
      </c>
      <c r="N975" s="2">
        <f>INT(VLOOKUP(--D975,'属性表（单）'!$H$7:$I$11,2,0)*VLOOKUP(F975,'属性表（单）'!$B$4:$D$53,3,0))</f>
        <v>27600</v>
      </c>
      <c r="O975" s="34">
        <f t="shared" si="124"/>
        <v>2760</v>
      </c>
      <c r="P975" s="1">
        <f>IF(H975=26,VLOOKUP(G975,'属性表（单核）'!$H$2:$I$251,2,0),IF(H975=59,VLOOKUP(G975,'属性表（单核）'!$C$2:$D$251,2,0),INT(N975/VLOOKUP(H975,'属性表（单）'!$N$4:$O$24,2,0))))</f>
        <v>2760</v>
      </c>
      <c r="S975" s="1">
        <f t="shared" si="125"/>
        <v>38912</v>
      </c>
      <c r="T975" s="28">
        <f>VLOOKUP(--F975,经验表!$A$4:$B$53,2,0)*VLOOKUP(--E975,经验表!$W$8:$X$17,2,0)</f>
        <v>38912.25</v>
      </c>
      <c r="U975" s="1">
        <f t="shared" si="126"/>
        <v>322409</v>
      </c>
      <c r="V975" s="1">
        <f t="shared" si="127"/>
        <v>322409</v>
      </c>
    </row>
    <row r="976" spans="1:22" x14ac:dyDescent="0.35">
      <c r="A976" s="1">
        <v>92000045</v>
      </c>
      <c r="B976" s="3" t="s">
        <v>13</v>
      </c>
      <c r="C976" s="29">
        <f t="shared" si="123"/>
        <v>1</v>
      </c>
      <c r="D976" s="29" t="str">
        <f t="shared" si="120"/>
        <v>5</v>
      </c>
      <c r="E976" s="42" t="str">
        <f t="shared" si="121"/>
        <v>5</v>
      </c>
      <c r="F976" s="1">
        <v>20</v>
      </c>
      <c r="G976" s="28" t="str">
        <f t="shared" si="122"/>
        <v>520</v>
      </c>
      <c r="H976" s="1">
        <v>4</v>
      </c>
      <c r="I976" s="1">
        <v>2619</v>
      </c>
      <c r="L976" s="1">
        <v>38756</v>
      </c>
      <c r="M976" s="1">
        <v>357345</v>
      </c>
      <c r="N976" s="2">
        <f>INT(VLOOKUP(--D976,'属性表（单）'!$H$7:$I$11,2,0)*VLOOKUP(F976,'属性表（单）'!$B$4:$D$53,3,0))</f>
        <v>29100</v>
      </c>
      <c r="O976" s="34">
        <f t="shared" si="124"/>
        <v>2910</v>
      </c>
      <c r="P976" s="1">
        <f>IF(H976=26,VLOOKUP(G976,'属性表（单核）'!$H$2:$I$251,2,0),IF(H976=59,VLOOKUP(G976,'属性表（单核）'!$C$2:$D$251,2,0),INT(N976/VLOOKUP(H976,'属性表（单）'!$N$4:$O$24,2,0))))</f>
        <v>2910</v>
      </c>
      <c r="S976" s="1">
        <f t="shared" si="125"/>
        <v>43221</v>
      </c>
      <c r="T976" s="28">
        <f>VLOOKUP(--F976,经验表!$A$4:$B$53,2,0)*VLOOKUP(--E976,经验表!$W$8:$X$17,2,0)</f>
        <v>43221.75</v>
      </c>
      <c r="U976" s="1">
        <f t="shared" si="126"/>
        <v>361321</v>
      </c>
      <c r="V976" s="1">
        <f t="shared" si="127"/>
        <v>361321</v>
      </c>
    </row>
    <row r="977" spans="1:22" x14ac:dyDescent="0.35">
      <c r="A977" s="1">
        <v>92100045</v>
      </c>
      <c r="B977" s="3" t="s">
        <v>13</v>
      </c>
      <c r="C977" s="29">
        <f t="shared" si="123"/>
        <v>1</v>
      </c>
      <c r="D977" s="29" t="str">
        <f t="shared" si="120"/>
        <v>5</v>
      </c>
      <c r="E977" s="42" t="str">
        <f t="shared" si="121"/>
        <v>5</v>
      </c>
      <c r="F977" s="1">
        <v>21</v>
      </c>
      <c r="G977" s="28" t="str">
        <f t="shared" si="122"/>
        <v>521</v>
      </c>
      <c r="H977" s="1">
        <v>4</v>
      </c>
      <c r="I977" s="1">
        <v>2715</v>
      </c>
      <c r="L977" s="1">
        <v>42883</v>
      </c>
      <c r="M977" s="1">
        <v>396101</v>
      </c>
      <c r="N977" s="2">
        <f>INT(VLOOKUP(--D977,'属性表（单）'!$H$7:$I$11,2,0)*VLOOKUP(F977,'属性表（单）'!$B$4:$D$53,3,0))</f>
        <v>30600</v>
      </c>
      <c r="O977" s="34">
        <f t="shared" si="124"/>
        <v>3060</v>
      </c>
      <c r="P977" s="1">
        <f>IF(H977=26,VLOOKUP(G977,'属性表（单核）'!$H$2:$I$251,2,0),IF(H977=59,VLOOKUP(G977,'属性表（单核）'!$C$2:$D$251,2,0),INT(N977/VLOOKUP(H977,'属性表（单）'!$N$4:$O$24,2,0))))</f>
        <v>3060</v>
      </c>
      <c r="S977" s="1">
        <f t="shared" si="125"/>
        <v>47531</v>
      </c>
      <c r="T977" s="28">
        <f>VLOOKUP(--F977,经验表!$A$4:$B$53,2,0)*VLOOKUP(--E977,经验表!$W$8:$X$17,2,0)</f>
        <v>47531.25</v>
      </c>
      <c r="U977" s="1">
        <f t="shared" si="126"/>
        <v>404542</v>
      </c>
      <c r="V977" s="1">
        <f t="shared" si="127"/>
        <v>404542</v>
      </c>
    </row>
    <row r="978" spans="1:22" x14ac:dyDescent="0.35">
      <c r="A978" s="1">
        <v>92200045</v>
      </c>
      <c r="B978" s="3" t="s">
        <v>13</v>
      </c>
      <c r="C978" s="29">
        <f t="shared" si="123"/>
        <v>1</v>
      </c>
      <c r="D978" s="29" t="str">
        <f t="shared" si="120"/>
        <v>5</v>
      </c>
      <c r="E978" s="42" t="str">
        <f t="shared" si="121"/>
        <v>5</v>
      </c>
      <c r="F978" s="1">
        <v>22</v>
      </c>
      <c r="G978" s="28" t="str">
        <f t="shared" si="122"/>
        <v>522</v>
      </c>
      <c r="H978" s="1">
        <v>4</v>
      </c>
      <c r="I978" s="1">
        <v>2812</v>
      </c>
      <c r="L978" s="1">
        <v>47391</v>
      </c>
      <c r="M978" s="1">
        <v>438984</v>
      </c>
      <c r="N978" s="2">
        <f>INT(VLOOKUP(--D978,'属性表（单）'!$H$7:$I$11,2,0)*VLOOKUP(F978,'属性表（单）'!$B$4:$D$53,3,0))</f>
        <v>32400</v>
      </c>
      <c r="O978" s="34">
        <f t="shared" si="124"/>
        <v>3240</v>
      </c>
      <c r="P978" s="1">
        <f>IF(H978=26,VLOOKUP(G978,'属性表（单核）'!$H$2:$I$251,2,0),IF(H978=59,VLOOKUP(G978,'属性表（单核）'!$C$2:$D$251,2,0),INT(N978/VLOOKUP(H978,'属性表（单）'!$N$4:$O$24,2,0))))</f>
        <v>3240</v>
      </c>
      <c r="S978" s="1">
        <f t="shared" si="125"/>
        <v>53361</v>
      </c>
      <c r="T978" s="28">
        <f>VLOOKUP(--F978,经验表!$A$4:$B$53,2,0)*VLOOKUP(--E978,经验表!$W$8:$X$17,2,0)</f>
        <v>53361.75</v>
      </c>
      <c r="U978" s="1">
        <f t="shared" si="126"/>
        <v>452073</v>
      </c>
      <c r="V978" s="1">
        <f t="shared" si="127"/>
        <v>452073</v>
      </c>
    </row>
    <row r="979" spans="1:22" x14ac:dyDescent="0.35">
      <c r="A979" s="1">
        <v>92300045</v>
      </c>
      <c r="B979" s="3" t="s">
        <v>13</v>
      </c>
      <c r="C979" s="29">
        <f t="shared" si="123"/>
        <v>1</v>
      </c>
      <c r="D979" s="29" t="str">
        <f t="shared" si="120"/>
        <v>5</v>
      </c>
      <c r="E979" s="42" t="str">
        <f t="shared" si="121"/>
        <v>5</v>
      </c>
      <c r="F979" s="1">
        <v>23</v>
      </c>
      <c r="G979" s="28" t="str">
        <f t="shared" si="122"/>
        <v>523</v>
      </c>
      <c r="H979" s="1">
        <v>4</v>
      </c>
      <c r="I979" s="1">
        <v>2910</v>
      </c>
      <c r="L979" s="1">
        <v>52314</v>
      </c>
      <c r="M979" s="1">
        <v>486375</v>
      </c>
      <c r="N979" s="2">
        <f>INT(VLOOKUP(--D979,'属性表（单）'!$H$7:$I$11,2,0)*VLOOKUP(F979,'属性表（单）'!$B$4:$D$53,3,0))</f>
        <v>34200</v>
      </c>
      <c r="O979" s="34">
        <f t="shared" si="124"/>
        <v>3420</v>
      </c>
      <c r="P979" s="1">
        <f>IF(H979=26,VLOOKUP(G979,'属性表（单核）'!$H$2:$I$251,2,0),IF(H979=59,VLOOKUP(G979,'属性表（单核）'!$C$2:$D$251,2,0),INT(N979/VLOOKUP(H979,'属性表（单）'!$N$4:$O$24,2,0))))</f>
        <v>3420</v>
      </c>
      <c r="S979" s="1">
        <f t="shared" si="125"/>
        <v>59192</v>
      </c>
      <c r="T979" s="28">
        <f>VLOOKUP(--F979,经验表!$A$4:$B$53,2,0)*VLOOKUP(--E979,经验表!$W$8:$X$17,2,0)</f>
        <v>59192.25</v>
      </c>
      <c r="U979" s="1">
        <f t="shared" si="126"/>
        <v>505434</v>
      </c>
      <c r="V979" s="1">
        <f t="shared" si="127"/>
        <v>505434</v>
      </c>
    </row>
    <row r="980" spans="1:22" x14ac:dyDescent="0.35">
      <c r="A980" s="1">
        <v>92400045</v>
      </c>
      <c r="B980" s="3" t="s">
        <v>13</v>
      </c>
      <c r="C980" s="29">
        <f t="shared" si="123"/>
        <v>1</v>
      </c>
      <c r="D980" s="29" t="str">
        <f t="shared" si="120"/>
        <v>5</v>
      </c>
      <c r="E980" s="42" t="str">
        <f t="shared" si="121"/>
        <v>5</v>
      </c>
      <c r="F980" s="1">
        <v>24</v>
      </c>
      <c r="G980" s="28" t="str">
        <f t="shared" si="122"/>
        <v>524</v>
      </c>
      <c r="H980" s="1">
        <v>4</v>
      </c>
      <c r="I980" s="1">
        <v>3010</v>
      </c>
      <c r="L980" s="1">
        <v>57690</v>
      </c>
      <c r="M980" s="1">
        <v>538689</v>
      </c>
      <c r="N980" s="2">
        <f>INT(VLOOKUP(--D980,'属性表（单）'!$H$7:$I$11,2,0)*VLOOKUP(F980,'属性表（单）'!$B$4:$D$53,3,0))</f>
        <v>36000</v>
      </c>
      <c r="O980" s="34">
        <f t="shared" si="124"/>
        <v>3600</v>
      </c>
      <c r="P980" s="1">
        <f>IF(H980=26,VLOOKUP(G980,'属性表（单核）'!$H$2:$I$251,2,0),IF(H980=59,VLOOKUP(G980,'属性表（单核）'!$C$2:$D$251,2,0),INT(N980/VLOOKUP(H980,'属性表（单）'!$N$4:$O$24,2,0))))</f>
        <v>3600</v>
      </c>
      <c r="S980" s="1">
        <f t="shared" si="125"/>
        <v>65022</v>
      </c>
      <c r="T980" s="28">
        <f>VLOOKUP(--F980,经验表!$A$4:$B$53,2,0)*VLOOKUP(--E980,经验表!$W$8:$X$17,2,0)</f>
        <v>65022.750000000007</v>
      </c>
      <c r="U980" s="1">
        <f t="shared" si="126"/>
        <v>564626</v>
      </c>
      <c r="V980" s="1">
        <f t="shared" si="127"/>
        <v>564626</v>
      </c>
    </row>
    <row r="981" spans="1:22" x14ac:dyDescent="0.35">
      <c r="A981" s="1">
        <v>92500045</v>
      </c>
      <c r="B981" s="3" t="s">
        <v>13</v>
      </c>
      <c r="C981" s="29">
        <f t="shared" si="123"/>
        <v>1</v>
      </c>
      <c r="D981" s="29" t="str">
        <f t="shared" si="120"/>
        <v>5</v>
      </c>
      <c r="E981" s="42" t="str">
        <f t="shared" si="121"/>
        <v>5</v>
      </c>
      <c r="F981" s="1">
        <v>25</v>
      </c>
      <c r="G981" s="28" t="str">
        <f t="shared" si="122"/>
        <v>525</v>
      </c>
      <c r="H981" s="1">
        <v>4</v>
      </c>
      <c r="I981" s="1">
        <v>3110</v>
      </c>
      <c r="L981" s="1">
        <v>63561</v>
      </c>
      <c r="M981" s="1">
        <v>596379</v>
      </c>
      <c r="N981" s="2">
        <f>INT(VLOOKUP(--D981,'属性表（单）'!$H$7:$I$11,2,0)*VLOOKUP(F981,'属性表（单）'!$B$4:$D$53,3,0))</f>
        <v>37800</v>
      </c>
      <c r="O981" s="34">
        <f t="shared" si="124"/>
        <v>3780</v>
      </c>
      <c r="P981" s="1">
        <f>IF(H981=26,VLOOKUP(G981,'属性表（单核）'!$H$2:$I$251,2,0),IF(H981=59,VLOOKUP(G981,'属性表（单核）'!$C$2:$D$251,2,0),INT(N981/VLOOKUP(H981,'属性表（单）'!$N$4:$O$24,2,0))))</f>
        <v>3780</v>
      </c>
      <c r="S981" s="1">
        <f t="shared" si="125"/>
        <v>70853</v>
      </c>
      <c r="T981" s="28">
        <f>VLOOKUP(--F981,经验表!$A$4:$B$53,2,0)*VLOOKUP(--E981,经验表!$W$8:$X$17,2,0)</f>
        <v>70853.25</v>
      </c>
      <c r="U981" s="1">
        <f t="shared" si="126"/>
        <v>629648</v>
      </c>
      <c r="V981" s="1">
        <f t="shared" si="127"/>
        <v>629648</v>
      </c>
    </row>
    <row r="982" spans="1:22" x14ac:dyDescent="0.35">
      <c r="A982" s="1">
        <v>92600045</v>
      </c>
      <c r="B982" s="3" t="s">
        <v>13</v>
      </c>
      <c r="C982" s="29">
        <f t="shared" si="123"/>
        <v>1</v>
      </c>
      <c r="D982" s="29" t="str">
        <f t="shared" si="120"/>
        <v>5</v>
      </c>
      <c r="E982" s="42" t="str">
        <f t="shared" si="121"/>
        <v>5</v>
      </c>
      <c r="F982" s="1">
        <v>26</v>
      </c>
      <c r="G982" s="28" t="str">
        <f t="shared" si="122"/>
        <v>526</v>
      </c>
      <c r="H982" s="1">
        <v>4</v>
      </c>
      <c r="I982" s="1">
        <v>3211</v>
      </c>
      <c r="L982" s="1">
        <v>69971</v>
      </c>
      <c r="M982" s="1">
        <v>659940</v>
      </c>
      <c r="N982" s="2">
        <f>INT(VLOOKUP(--D982,'属性表（单）'!$H$7:$I$11,2,0)*VLOOKUP(F982,'属性表（单）'!$B$4:$D$53,3,0))</f>
        <v>39600</v>
      </c>
      <c r="O982" s="34">
        <f t="shared" si="124"/>
        <v>3960</v>
      </c>
      <c r="P982" s="1">
        <f>IF(H982=26,VLOOKUP(G982,'属性表（单核）'!$H$2:$I$251,2,0),IF(H982=59,VLOOKUP(G982,'属性表（单核）'!$C$2:$D$251,2,0),INT(N982/VLOOKUP(H982,'属性表（单）'!$N$4:$O$24,2,0))))</f>
        <v>3960</v>
      </c>
      <c r="S982" s="1">
        <f t="shared" si="125"/>
        <v>78458</v>
      </c>
      <c r="T982" s="28">
        <f>VLOOKUP(--F982,经验表!$A$4:$B$53,2,0)*VLOOKUP(--E982,经验表!$W$8:$X$17,2,0)</f>
        <v>78458.25</v>
      </c>
      <c r="U982" s="1">
        <f t="shared" si="126"/>
        <v>700501</v>
      </c>
      <c r="V982" s="1">
        <f t="shared" si="127"/>
        <v>700501</v>
      </c>
    </row>
    <row r="983" spans="1:22" x14ac:dyDescent="0.35">
      <c r="A983" s="1">
        <v>92700045</v>
      </c>
      <c r="B983" s="3" t="s">
        <v>13</v>
      </c>
      <c r="C983" s="29">
        <f t="shared" si="123"/>
        <v>1</v>
      </c>
      <c r="D983" s="29" t="str">
        <f t="shared" si="120"/>
        <v>5</v>
      </c>
      <c r="E983" s="42" t="str">
        <f t="shared" si="121"/>
        <v>5</v>
      </c>
      <c r="F983" s="1">
        <v>27</v>
      </c>
      <c r="G983" s="28" t="str">
        <f t="shared" si="122"/>
        <v>527</v>
      </c>
      <c r="H983" s="1">
        <v>4</v>
      </c>
      <c r="I983" s="1">
        <v>3313</v>
      </c>
      <c r="L983" s="1">
        <v>76969</v>
      </c>
      <c r="M983" s="1">
        <v>729911</v>
      </c>
      <c r="N983" s="2">
        <f>INT(VLOOKUP(--D983,'属性表（单）'!$H$7:$I$11,2,0)*VLOOKUP(F983,'属性表（单）'!$B$4:$D$53,3,0))</f>
        <v>41700</v>
      </c>
      <c r="O983" s="34">
        <f t="shared" si="124"/>
        <v>4170</v>
      </c>
      <c r="P983" s="1">
        <f>IF(H983=26,VLOOKUP(G983,'属性表（单核）'!$H$2:$I$251,2,0),IF(H983=59,VLOOKUP(G983,'属性表（单核）'!$C$2:$D$251,2,0),INT(N983/VLOOKUP(H983,'属性表（单）'!$N$4:$O$24,2,0))))</f>
        <v>4170</v>
      </c>
      <c r="S983" s="1">
        <f t="shared" si="125"/>
        <v>86063</v>
      </c>
      <c r="T983" s="28">
        <f>VLOOKUP(--F983,经验表!$A$4:$B$53,2,0)*VLOOKUP(--E983,经验表!$W$8:$X$17,2,0)</f>
        <v>86063.25</v>
      </c>
      <c r="U983" s="1">
        <f t="shared" si="126"/>
        <v>778959</v>
      </c>
      <c r="V983" s="1">
        <f t="shared" si="127"/>
        <v>778959</v>
      </c>
    </row>
    <row r="984" spans="1:22" x14ac:dyDescent="0.35">
      <c r="A984" s="1">
        <v>92800045</v>
      </c>
      <c r="B984" s="3" t="s">
        <v>13</v>
      </c>
      <c r="C984" s="29">
        <f t="shared" si="123"/>
        <v>1</v>
      </c>
      <c r="D984" s="29" t="str">
        <f t="shared" si="120"/>
        <v>5</v>
      </c>
      <c r="E984" s="42" t="str">
        <f t="shared" si="121"/>
        <v>5</v>
      </c>
      <c r="F984" s="1">
        <v>28</v>
      </c>
      <c r="G984" s="28" t="str">
        <f t="shared" si="122"/>
        <v>528</v>
      </c>
      <c r="H984" s="1">
        <v>4</v>
      </c>
      <c r="I984" s="1">
        <v>3416</v>
      </c>
      <c r="L984" s="1">
        <v>84610</v>
      </c>
      <c r="M984" s="1">
        <v>806880</v>
      </c>
      <c r="N984" s="2">
        <f>INT(VLOOKUP(--D984,'属性表（单）'!$H$7:$I$11,2,0)*VLOOKUP(F984,'属性表（单）'!$B$4:$D$53,3,0))</f>
        <v>43800</v>
      </c>
      <c r="O984" s="34">
        <f t="shared" si="124"/>
        <v>4380</v>
      </c>
      <c r="P984" s="1">
        <f>IF(H984=26,VLOOKUP(G984,'属性表（单核）'!$H$2:$I$251,2,0),IF(H984=59,VLOOKUP(G984,'属性表（单核）'!$C$2:$D$251,2,0),INT(N984/VLOOKUP(H984,'属性表（单）'!$N$4:$O$24,2,0))))</f>
        <v>4380</v>
      </c>
      <c r="S984" s="1">
        <f t="shared" si="125"/>
        <v>93668</v>
      </c>
      <c r="T984" s="28">
        <f>VLOOKUP(--F984,经验表!$A$4:$B$53,2,0)*VLOOKUP(--E984,经验表!$W$8:$X$17,2,0)</f>
        <v>93668.25</v>
      </c>
      <c r="U984" s="1">
        <f t="shared" si="126"/>
        <v>865022</v>
      </c>
      <c r="V984" s="1">
        <f t="shared" si="127"/>
        <v>865022</v>
      </c>
    </row>
    <row r="985" spans="1:22" x14ac:dyDescent="0.35">
      <c r="A985" s="1">
        <v>92900045</v>
      </c>
      <c r="B985" s="3" t="s">
        <v>13</v>
      </c>
      <c r="C985" s="29">
        <f t="shared" si="123"/>
        <v>1</v>
      </c>
      <c r="D985" s="29" t="str">
        <f t="shared" si="120"/>
        <v>5</v>
      </c>
      <c r="E985" s="42" t="str">
        <f t="shared" si="121"/>
        <v>5</v>
      </c>
      <c r="F985" s="1">
        <v>29</v>
      </c>
      <c r="G985" s="28" t="str">
        <f t="shared" si="122"/>
        <v>529</v>
      </c>
      <c r="H985" s="1">
        <v>4</v>
      </c>
      <c r="I985" s="1">
        <v>3521</v>
      </c>
      <c r="L985" s="1">
        <v>92951</v>
      </c>
      <c r="M985" s="1">
        <v>891490</v>
      </c>
      <c r="N985" s="2">
        <f>INT(VLOOKUP(--D985,'属性表（单）'!$H$7:$I$11,2,0)*VLOOKUP(F985,'属性表（单）'!$B$4:$D$53,3,0))</f>
        <v>45900</v>
      </c>
      <c r="O985" s="34">
        <f t="shared" si="124"/>
        <v>4590</v>
      </c>
      <c r="P985" s="1">
        <f>IF(H985=26,VLOOKUP(G985,'属性表（单核）'!$H$2:$I$251,2,0),IF(H985=59,VLOOKUP(G985,'属性表（单核）'!$C$2:$D$251,2,0),INT(N985/VLOOKUP(H985,'属性表（单）'!$N$4:$O$24,2,0))))</f>
        <v>4590</v>
      </c>
      <c r="S985" s="1">
        <f t="shared" si="125"/>
        <v>101273</v>
      </c>
      <c r="T985" s="28">
        <f>VLOOKUP(--F985,经验表!$A$4:$B$53,2,0)*VLOOKUP(--E985,经验表!$W$8:$X$17,2,0)</f>
        <v>101273.25</v>
      </c>
      <c r="U985" s="1">
        <f t="shared" si="126"/>
        <v>958690</v>
      </c>
      <c r="V985" s="1">
        <f t="shared" si="127"/>
        <v>958690</v>
      </c>
    </row>
    <row r="986" spans="1:22" x14ac:dyDescent="0.35">
      <c r="A986" s="1">
        <v>93000045</v>
      </c>
      <c r="B986" s="3" t="s">
        <v>13</v>
      </c>
      <c r="C986" s="29">
        <f t="shared" si="123"/>
        <v>1</v>
      </c>
      <c r="D986" s="29" t="str">
        <f t="shared" si="120"/>
        <v>5</v>
      </c>
      <c r="E986" s="42" t="str">
        <f t="shared" si="121"/>
        <v>5</v>
      </c>
      <c r="F986" s="1">
        <v>30</v>
      </c>
      <c r="G986" s="28" t="str">
        <f t="shared" si="122"/>
        <v>530</v>
      </c>
      <c r="H986" s="1">
        <v>4</v>
      </c>
      <c r="I986" s="1">
        <v>3626</v>
      </c>
      <c r="L986" s="1">
        <v>102055</v>
      </c>
      <c r="M986" s="1">
        <v>984441</v>
      </c>
      <c r="N986" s="2">
        <f>INT(VLOOKUP(--D986,'属性表（单）'!$H$7:$I$11,2,0)*VLOOKUP(F986,'属性表（单）'!$B$4:$D$53,3,0))</f>
        <v>48000</v>
      </c>
      <c r="O986" s="34">
        <f t="shared" si="124"/>
        <v>4800</v>
      </c>
      <c r="P986" s="1">
        <f>IF(H986=26,VLOOKUP(G986,'属性表（单核）'!$H$2:$I$251,2,0),IF(H986=59,VLOOKUP(G986,'属性表（单核）'!$C$2:$D$251,2,0),INT(N986/VLOOKUP(H986,'属性表（单）'!$N$4:$O$24,2,0))))</f>
        <v>4800</v>
      </c>
      <c r="S986" s="1">
        <f t="shared" si="125"/>
        <v>110906</v>
      </c>
      <c r="T986" s="28">
        <f>VLOOKUP(--F986,经验表!$A$4:$B$53,2,0)*VLOOKUP(--E986,经验表!$W$8:$X$17,2,0)</f>
        <v>110906.25</v>
      </c>
      <c r="U986" s="1">
        <f t="shared" si="126"/>
        <v>1059963</v>
      </c>
      <c r="V986" s="1">
        <f t="shared" si="127"/>
        <v>1059963</v>
      </c>
    </row>
    <row r="987" spans="1:22" x14ac:dyDescent="0.35">
      <c r="A987" s="1">
        <v>93100045</v>
      </c>
      <c r="B987" s="3" t="s">
        <v>13</v>
      </c>
      <c r="C987" s="29">
        <f t="shared" si="123"/>
        <v>1</v>
      </c>
      <c r="D987" s="29" t="str">
        <f t="shared" si="120"/>
        <v>5</v>
      </c>
      <c r="E987" s="42" t="str">
        <f t="shared" si="121"/>
        <v>5</v>
      </c>
      <c r="F987" s="1">
        <v>31</v>
      </c>
      <c r="G987" s="28" t="str">
        <f t="shared" si="122"/>
        <v>531</v>
      </c>
      <c r="H987" s="1">
        <v>4</v>
      </c>
      <c r="I987" s="1">
        <v>3732</v>
      </c>
      <c r="L987" s="1">
        <v>111993</v>
      </c>
      <c r="M987" s="1">
        <v>1086496</v>
      </c>
      <c r="N987" s="2">
        <f>INT(VLOOKUP(--D987,'属性表（单）'!$H$7:$I$11,2,0)*VLOOKUP(F987,'属性表（单）'!$B$4:$D$53,3,0))</f>
        <v>50100</v>
      </c>
      <c r="O987" s="34">
        <f t="shared" si="124"/>
        <v>5010</v>
      </c>
      <c r="P987" s="1">
        <f>IF(H987=26,VLOOKUP(G987,'属性表（单核）'!$H$2:$I$251,2,0),IF(H987=59,VLOOKUP(G987,'属性表（单核）'!$C$2:$D$251,2,0),INT(N987/VLOOKUP(H987,'属性表（单）'!$N$4:$O$24,2,0))))</f>
        <v>5010</v>
      </c>
      <c r="S987" s="1">
        <f t="shared" si="125"/>
        <v>120539</v>
      </c>
      <c r="T987" s="28">
        <f>VLOOKUP(--F987,经验表!$A$4:$B$53,2,0)*VLOOKUP(--E987,经验表!$W$8:$X$17,2,0)</f>
        <v>120539.25</v>
      </c>
      <c r="U987" s="1">
        <f t="shared" si="126"/>
        <v>1170869</v>
      </c>
      <c r="V987" s="1">
        <f t="shared" si="127"/>
        <v>1170869</v>
      </c>
    </row>
    <row r="988" spans="1:22" x14ac:dyDescent="0.35">
      <c r="A988" s="1">
        <v>93200045</v>
      </c>
      <c r="B988" s="3" t="s">
        <v>13</v>
      </c>
      <c r="C988" s="29">
        <f t="shared" si="123"/>
        <v>1</v>
      </c>
      <c r="D988" s="29" t="str">
        <f t="shared" si="120"/>
        <v>5</v>
      </c>
      <c r="E988" s="42" t="str">
        <f t="shared" si="121"/>
        <v>5</v>
      </c>
      <c r="F988" s="1">
        <v>32</v>
      </c>
      <c r="G988" s="28" t="str">
        <f t="shared" si="122"/>
        <v>532</v>
      </c>
      <c r="H988" s="1">
        <v>4</v>
      </c>
      <c r="I988" s="1">
        <v>3840</v>
      </c>
      <c r="L988" s="1">
        <v>122840</v>
      </c>
      <c r="M988" s="1">
        <v>1198489</v>
      </c>
      <c r="N988" s="2">
        <f>INT(VLOOKUP(--D988,'属性表（单）'!$H$7:$I$11,2,0)*VLOOKUP(F988,'属性表（单）'!$B$4:$D$53,3,0))</f>
        <v>52500</v>
      </c>
      <c r="O988" s="34">
        <f t="shared" si="124"/>
        <v>5250</v>
      </c>
      <c r="P988" s="1">
        <f>IF(H988=26,VLOOKUP(G988,'属性表（单核）'!$H$2:$I$251,2,0),IF(H988=59,VLOOKUP(G988,'属性表（单核）'!$C$2:$D$251,2,0),INT(N988/VLOOKUP(H988,'属性表（单）'!$N$4:$O$24,2,0))))</f>
        <v>5250</v>
      </c>
      <c r="S988" s="1">
        <f t="shared" si="125"/>
        <v>130172</v>
      </c>
      <c r="T988" s="28">
        <f>VLOOKUP(--F988,经验表!$A$4:$B$53,2,0)*VLOOKUP(--E988,经验表!$W$8:$X$17,2,0)</f>
        <v>130172.25000000001</v>
      </c>
      <c r="U988" s="1">
        <f t="shared" si="126"/>
        <v>1291408</v>
      </c>
      <c r="V988" s="1">
        <f t="shared" si="127"/>
        <v>1291408</v>
      </c>
    </row>
    <row r="989" spans="1:22" x14ac:dyDescent="0.35">
      <c r="A989" s="1">
        <v>93300045</v>
      </c>
      <c r="B989" s="3" t="s">
        <v>13</v>
      </c>
      <c r="C989" s="29">
        <f t="shared" si="123"/>
        <v>1</v>
      </c>
      <c r="D989" s="29" t="str">
        <f t="shared" si="120"/>
        <v>5</v>
      </c>
      <c r="E989" s="42" t="str">
        <f t="shared" si="121"/>
        <v>5</v>
      </c>
      <c r="F989" s="1">
        <v>33</v>
      </c>
      <c r="G989" s="28" t="str">
        <f t="shared" si="122"/>
        <v>533</v>
      </c>
      <c r="H989" s="1">
        <v>4</v>
      </c>
      <c r="I989" s="1">
        <v>3948</v>
      </c>
      <c r="L989" s="1">
        <v>134679</v>
      </c>
      <c r="M989" s="1">
        <v>1321329</v>
      </c>
      <c r="N989" s="2">
        <f>INT(VLOOKUP(--D989,'属性表（单）'!$H$7:$I$11,2,0)*VLOOKUP(F989,'属性表（单）'!$B$4:$D$53,3,0))</f>
        <v>54900</v>
      </c>
      <c r="O989" s="34">
        <f t="shared" si="124"/>
        <v>5490</v>
      </c>
      <c r="P989" s="1">
        <f>IF(H989=26,VLOOKUP(G989,'属性表（单核）'!$H$2:$I$251,2,0),IF(H989=59,VLOOKUP(G989,'属性表（单核）'!$C$2:$D$251,2,0),INT(N989/VLOOKUP(H989,'属性表（单）'!$N$4:$O$24,2,0))))</f>
        <v>5490</v>
      </c>
      <c r="S989" s="1">
        <f t="shared" si="125"/>
        <v>139805</v>
      </c>
      <c r="T989" s="28">
        <f>VLOOKUP(--F989,经验表!$A$4:$B$53,2,0)*VLOOKUP(--E989,经验表!$W$8:$X$17,2,0)</f>
        <v>139805.25</v>
      </c>
      <c r="U989" s="1">
        <f t="shared" si="126"/>
        <v>1421580</v>
      </c>
      <c r="V989" s="1">
        <f t="shared" si="127"/>
        <v>1421580</v>
      </c>
    </row>
    <row r="990" spans="1:22" x14ac:dyDescent="0.35">
      <c r="A990" s="1">
        <v>93400045</v>
      </c>
      <c r="B990" s="3" t="s">
        <v>13</v>
      </c>
      <c r="C990" s="29">
        <f t="shared" si="123"/>
        <v>1</v>
      </c>
      <c r="D990" s="29" t="str">
        <f t="shared" si="120"/>
        <v>5</v>
      </c>
      <c r="E990" s="42" t="str">
        <f t="shared" si="121"/>
        <v>5</v>
      </c>
      <c r="F990" s="1">
        <v>34</v>
      </c>
      <c r="G990" s="28" t="str">
        <f t="shared" si="122"/>
        <v>534</v>
      </c>
      <c r="H990" s="1">
        <v>4</v>
      </c>
      <c r="I990" s="1">
        <v>4058</v>
      </c>
      <c r="L990" s="1">
        <v>147599</v>
      </c>
      <c r="M990" s="1">
        <v>1456008</v>
      </c>
      <c r="N990" s="2">
        <f>INT(VLOOKUP(--D990,'属性表（单）'!$H$7:$I$11,2,0)*VLOOKUP(F990,'属性表（单）'!$B$4:$D$53,3,0))</f>
        <v>57300</v>
      </c>
      <c r="O990" s="34">
        <f t="shared" si="124"/>
        <v>5730</v>
      </c>
      <c r="P990" s="1">
        <f>IF(H990=26,VLOOKUP(G990,'属性表（单核）'!$H$2:$I$251,2,0),IF(H990=59,VLOOKUP(G990,'属性表（单核）'!$C$2:$D$251,2,0),INT(N990/VLOOKUP(H990,'属性表（单）'!$N$4:$O$24,2,0))))</f>
        <v>5730</v>
      </c>
      <c r="S990" s="1">
        <f t="shared" si="125"/>
        <v>151719</v>
      </c>
      <c r="T990" s="28">
        <f>VLOOKUP(--F990,经验表!$A$4:$B$53,2,0)*VLOOKUP(--E990,经验表!$W$8:$X$17,2,0)</f>
        <v>151719.75</v>
      </c>
      <c r="U990" s="1">
        <f t="shared" si="126"/>
        <v>1561385</v>
      </c>
      <c r="V990" s="1">
        <f t="shared" si="127"/>
        <v>1561385</v>
      </c>
    </row>
    <row r="991" spans="1:22" x14ac:dyDescent="0.35">
      <c r="A991" s="1">
        <v>93500045</v>
      </c>
      <c r="B991" s="3" t="s">
        <v>13</v>
      </c>
      <c r="C991" s="29">
        <f t="shared" si="123"/>
        <v>1</v>
      </c>
      <c r="D991" s="29" t="str">
        <f t="shared" si="120"/>
        <v>5</v>
      </c>
      <c r="E991" s="42" t="str">
        <f t="shared" si="121"/>
        <v>5</v>
      </c>
      <c r="F991" s="1">
        <v>35</v>
      </c>
      <c r="G991" s="28" t="str">
        <f t="shared" si="122"/>
        <v>535</v>
      </c>
      <c r="H991" s="1">
        <v>4</v>
      </c>
      <c r="I991" s="1">
        <v>4168</v>
      </c>
      <c r="L991" s="1">
        <v>161700</v>
      </c>
      <c r="M991" s="1">
        <v>1603607</v>
      </c>
      <c r="N991" s="2">
        <f>INT(VLOOKUP(--D991,'属性表（单）'!$H$7:$I$11,2,0)*VLOOKUP(F991,'属性表（单）'!$B$4:$D$53,3,0))</f>
        <v>59700</v>
      </c>
      <c r="O991" s="34">
        <f t="shared" si="124"/>
        <v>5970</v>
      </c>
      <c r="P991" s="1">
        <f>IF(H991=26,VLOOKUP(G991,'属性表（单核）'!$H$2:$I$251,2,0),IF(H991=59,VLOOKUP(G991,'属性表（单核）'!$C$2:$D$251,2,0),INT(N991/VLOOKUP(H991,'属性表（单）'!$N$4:$O$24,2,0))))</f>
        <v>5970</v>
      </c>
      <c r="S991" s="1">
        <f t="shared" si="125"/>
        <v>163634</v>
      </c>
      <c r="T991" s="28">
        <f>VLOOKUP(--F991,经验表!$A$4:$B$53,2,0)*VLOOKUP(--E991,经验表!$W$8:$X$17,2,0)</f>
        <v>163634.25</v>
      </c>
      <c r="U991" s="1">
        <f t="shared" si="126"/>
        <v>1713104</v>
      </c>
      <c r="V991" s="1">
        <f t="shared" si="127"/>
        <v>1713104</v>
      </c>
    </row>
    <row r="992" spans="1:22" x14ac:dyDescent="0.35">
      <c r="A992" s="1">
        <v>93600045</v>
      </c>
      <c r="B992" s="3" t="s">
        <v>13</v>
      </c>
      <c r="C992" s="29">
        <f t="shared" si="123"/>
        <v>1</v>
      </c>
      <c r="D992" s="29" t="str">
        <f t="shared" si="120"/>
        <v>5</v>
      </c>
      <c r="E992" s="42" t="str">
        <f t="shared" si="121"/>
        <v>5</v>
      </c>
      <c r="F992" s="1">
        <v>36</v>
      </c>
      <c r="G992" s="28" t="str">
        <f t="shared" si="122"/>
        <v>536</v>
      </c>
      <c r="H992" s="1">
        <v>4</v>
      </c>
      <c r="I992" s="1">
        <v>4280</v>
      </c>
      <c r="L992" s="1">
        <v>177088</v>
      </c>
      <c r="M992" s="1">
        <v>1765307</v>
      </c>
      <c r="N992" s="2">
        <f>INT(VLOOKUP(--D992,'属性表（单）'!$H$7:$I$11,2,0)*VLOOKUP(F992,'属性表（单）'!$B$4:$D$53,3,0))</f>
        <v>62100</v>
      </c>
      <c r="O992" s="34">
        <f t="shared" si="124"/>
        <v>6210</v>
      </c>
      <c r="P992" s="1">
        <f>IF(H992=26,VLOOKUP(G992,'属性表（单核）'!$H$2:$I$251,2,0),IF(H992=59,VLOOKUP(G992,'属性表（单核）'!$C$2:$D$251,2,0),INT(N992/VLOOKUP(H992,'属性表（单）'!$N$4:$O$24,2,0))))</f>
        <v>6210</v>
      </c>
      <c r="S992" s="1">
        <f t="shared" si="125"/>
        <v>175548</v>
      </c>
      <c r="T992" s="28">
        <f>VLOOKUP(--F992,经验表!$A$4:$B$53,2,0)*VLOOKUP(--E992,经验表!$W$8:$X$17,2,0)</f>
        <v>175548.75</v>
      </c>
      <c r="U992" s="1">
        <f t="shared" si="126"/>
        <v>1876738</v>
      </c>
      <c r="V992" s="1">
        <f t="shared" si="127"/>
        <v>1876738</v>
      </c>
    </row>
    <row r="993" spans="1:22" x14ac:dyDescent="0.35">
      <c r="A993" s="1">
        <v>93700045</v>
      </c>
      <c r="B993" s="3" t="s">
        <v>13</v>
      </c>
      <c r="C993" s="29">
        <f t="shared" si="123"/>
        <v>1</v>
      </c>
      <c r="D993" s="29" t="str">
        <f t="shared" si="120"/>
        <v>5</v>
      </c>
      <c r="E993" s="42" t="str">
        <f t="shared" si="121"/>
        <v>5</v>
      </c>
      <c r="F993" s="1">
        <v>37</v>
      </c>
      <c r="G993" s="28" t="str">
        <f t="shared" si="122"/>
        <v>537</v>
      </c>
      <c r="H993" s="1">
        <v>4</v>
      </c>
      <c r="I993" s="1">
        <v>4393</v>
      </c>
      <c r="L993" s="1">
        <v>193880</v>
      </c>
      <c r="M993" s="1">
        <v>1942395</v>
      </c>
      <c r="N993" s="2">
        <f>INT(VLOOKUP(--D993,'属性表（单）'!$H$7:$I$11,2,0)*VLOOKUP(F993,'属性表（单）'!$B$4:$D$53,3,0))</f>
        <v>64800</v>
      </c>
      <c r="O993" s="34">
        <f t="shared" si="124"/>
        <v>6480</v>
      </c>
      <c r="P993" s="1">
        <f>IF(H993=26,VLOOKUP(G993,'属性表（单核）'!$H$2:$I$251,2,0),IF(H993=59,VLOOKUP(G993,'属性表（单核）'!$C$2:$D$251,2,0),INT(N993/VLOOKUP(H993,'属性表（单）'!$N$4:$O$24,2,0))))</f>
        <v>6480</v>
      </c>
      <c r="S993" s="1">
        <f t="shared" si="125"/>
        <v>187463</v>
      </c>
      <c r="T993" s="28">
        <f>VLOOKUP(--F993,经验表!$A$4:$B$53,2,0)*VLOOKUP(--E993,经验表!$W$8:$X$17,2,0)</f>
        <v>187463.25</v>
      </c>
      <c r="U993" s="1">
        <f t="shared" si="126"/>
        <v>2052286</v>
      </c>
      <c r="V993" s="1">
        <f t="shared" si="127"/>
        <v>2052286</v>
      </c>
    </row>
    <row r="994" spans="1:22" x14ac:dyDescent="0.35">
      <c r="A994" s="1">
        <v>93800045</v>
      </c>
      <c r="B994" s="3" t="s">
        <v>13</v>
      </c>
      <c r="C994" s="29">
        <f t="shared" si="123"/>
        <v>1</v>
      </c>
      <c r="D994" s="29" t="str">
        <f t="shared" si="120"/>
        <v>5</v>
      </c>
      <c r="E994" s="42" t="str">
        <f t="shared" si="121"/>
        <v>5</v>
      </c>
      <c r="F994" s="1">
        <v>38</v>
      </c>
      <c r="G994" s="28" t="str">
        <f t="shared" si="122"/>
        <v>538</v>
      </c>
      <c r="H994" s="1">
        <v>4</v>
      </c>
      <c r="I994" s="1">
        <v>4507</v>
      </c>
      <c r="L994" s="1">
        <v>212204</v>
      </c>
      <c r="M994" s="1">
        <v>2136275</v>
      </c>
      <c r="N994" s="2">
        <f>INT(VLOOKUP(--D994,'属性表（单）'!$H$7:$I$11,2,0)*VLOOKUP(F994,'属性表（单）'!$B$4:$D$53,3,0))</f>
        <v>67500</v>
      </c>
      <c r="O994" s="34">
        <f t="shared" si="124"/>
        <v>6750</v>
      </c>
      <c r="P994" s="1">
        <f>IF(H994=26,VLOOKUP(G994,'属性表（单核）'!$H$2:$I$251,2,0),IF(H994=59,VLOOKUP(G994,'属性表（单核）'!$C$2:$D$251,2,0),INT(N994/VLOOKUP(H994,'属性表（单）'!$N$4:$O$24,2,0))))</f>
        <v>6750</v>
      </c>
      <c r="S994" s="1">
        <f t="shared" si="125"/>
        <v>201912</v>
      </c>
      <c r="T994" s="28">
        <f>VLOOKUP(--F994,经验表!$A$4:$B$53,2,0)*VLOOKUP(--E994,经验表!$W$8:$X$17,2,0)</f>
        <v>201912.75</v>
      </c>
      <c r="U994" s="1">
        <f t="shared" si="126"/>
        <v>2239749</v>
      </c>
      <c r="V994" s="1">
        <f t="shared" si="127"/>
        <v>2239749</v>
      </c>
    </row>
    <row r="995" spans="1:22" x14ac:dyDescent="0.35">
      <c r="A995" s="1">
        <v>93900045</v>
      </c>
      <c r="B995" s="3" t="s">
        <v>13</v>
      </c>
      <c r="C995" s="29">
        <f t="shared" si="123"/>
        <v>1</v>
      </c>
      <c r="D995" s="29" t="str">
        <f t="shared" si="120"/>
        <v>5</v>
      </c>
      <c r="E995" s="42" t="str">
        <f t="shared" si="121"/>
        <v>5</v>
      </c>
      <c r="F995" s="1">
        <v>39</v>
      </c>
      <c r="G995" s="28" t="str">
        <f t="shared" si="122"/>
        <v>539</v>
      </c>
      <c r="H995" s="1">
        <v>4</v>
      </c>
      <c r="I995" s="1">
        <v>4622</v>
      </c>
      <c r="L995" s="1">
        <v>232200</v>
      </c>
      <c r="M995" s="1">
        <v>2348479</v>
      </c>
      <c r="N995" s="2">
        <f>INT(VLOOKUP(--D995,'属性表（单）'!$H$7:$I$11,2,0)*VLOOKUP(F995,'属性表（单）'!$B$4:$D$53,3,0))</f>
        <v>70200</v>
      </c>
      <c r="O995" s="34">
        <f t="shared" si="124"/>
        <v>7020</v>
      </c>
      <c r="P995" s="1">
        <f>IF(H995=26,VLOOKUP(G995,'属性表（单核）'!$H$2:$I$251,2,0),IF(H995=59,VLOOKUP(G995,'属性表（单核）'!$C$2:$D$251,2,0),INT(N995/VLOOKUP(H995,'属性表（单）'!$N$4:$O$24,2,0))))</f>
        <v>7020</v>
      </c>
      <c r="S995" s="1">
        <f t="shared" si="125"/>
        <v>216362</v>
      </c>
      <c r="T995" s="28">
        <f>VLOOKUP(--F995,经验表!$A$4:$B$53,2,0)*VLOOKUP(--E995,经验表!$W$8:$X$17,2,0)</f>
        <v>216362.25</v>
      </c>
      <c r="U995" s="1">
        <f t="shared" si="126"/>
        <v>2441661</v>
      </c>
      <c r="V995" s="1">
        <f t="shared" si="127"/>
        <v>2441661</v>
      </c>
    </row>
    <row r="996" spans="1:22" x14ac:dyDescent="0.35">
      <c r="A996" s="1">
        <v>94000045</v>
      </c>
      <c r="B996" s="3" t="s">
        <v>13</v>
      </c>
      <c r="C996" s="29">
        <f t="shared" si="123"/>
        <v>1</v>
      </c>
      <c r="D996" s="29" t="str">
        <f t="shared" si="120"/>
        <v>5</v>
      </c>
      <c r="E996" s="42" t="str">
        <f t="shared" si="121"/>
        <v>5</v>
      </c>
      <c r="F996" s="1">
        <v>40</v>
      </c>
      <c r="G996" s="28" t="str">
        <f t="shared" si="122"/>
        <v>540</v>
      </c>
      <c r="H996" s="1">
        <v>4</v>
      </c>
      <c r="I996" s="1">
        <v>4739</v>
      </c>
      <c r="L996" s="1">
        <v>254017</v>
      </c>
      <c r="M996" s="1">
        <v>2580679</v>
      </c>
      <c r="N996" s="2">
        <f>INT(VLOOKUP(--D996,'属性表（单）'!$H$7:$I$11,2,0)*VLOOKUP(F996,'属性表（单）'!$B$4:$D$53,3,0))</f>
        <v>72900</v>
      </c>
      <c r="O996" s="34">
        <f t="shared" si="124"/>
        <v>7290</v>
      </c>
      <c r="P996" s="1">
        <f>IF(H996=26,VLOOKUP(G996,'属性表（单核）'!$H$2:$I$251,2,0),IF(H996=59,VLOOKUP(G996,'属性表（单核）'!$C$2:$D$251,2,0),INT(N996/VLOOKUP(H996,'属性表（单）'!$N$4:$O$24,2,0))))</f>
        <v>7290</v>
      </c>
      <c r="S996" s="1">
        <f t="shared" si="125"/>
        <v>230811</v>
      </c>
      <c r="T996" s="28">
        <f>VLOOKUP(--F996,经验表!$A$4:$B$53,2,0)*VLOOKUP(--E996,经验表!$W$8:$X$17,2,0)</f>
        <v>230811.75</v>
      </c>
      <c r="U996" s="1">
        <f t="shared" si="126"/>
        <v>2658023</v>
      </c>
      <c r="V996" s="1">
        <f t="shared" si="127"/>
        <v>2658023</v>
      </c>
    </row>
    <row r="997" spans="1:22" x14ac:dyDescent="0.35">
      <c r="A997" s="1">
        <v>94100045</v>
      </c>
      <c r="B997" s="3" t="s">
        <v>13</v>
      </c>
      <c r="C997" s="29">
        <f t="shared" si="123"/>
        <v>1</v>
      </c>
      <c r="D997" s="29" t="str">
        <f t="shared" si="120"/>
        <v>5</v>
      </c>
      <c r="E997" s="42" t="str">
        <f t="shared" si="121"/>
        <v>5</v>
      </c>
      <c r="F997" s="1">
        <v>41</v>
      </c>
      <c r="G997" s="28" t="str">
        <f t="shared" si="122"/>
        <v>541</v>
      </c>
      <c r="H997" s="1">
        <v>4</v>
      </c>
      <c r="I997" s="1">
        <v>4856</v>
      </c>
      <c r="L997" s="1">
        <v>277824</v>
      </c>
      <c r="M997" s="1">
        <v>2834696</v>
      </c>
      <c r="N997" s="2">
        <f>INT(VLOOKUP(--D997,'属性表（单）'!$H$7:$I$11,2,0)*VLOOKUP(F997,'属性表（单）'!$B$4:$D$53,3,0))</f>
        <v>75600</v>
      </c>
      <c r="O997" s="34">
        <f t="shared" si="124"/>
        <v>7560</v>
      </c>
      <c r="P997" s="1">
        <f>IF(H997=26,VLOOKUP(G997,'属性表（单核）'!$H$2:$I$251,2,0),IF(H997=59,VLOOKUP(G997,'属性表（单核）'!$C$2:$D$251,2,0),INT(N997/VLOOKUP(H997,'属性表（单）'!$N$4:$O$24,2,0))))</f>
        <v>7560</v>
      </c>
      <c r="S997" s="1">
        <f t="shared" si="125"/>
        <v>245261</v>
      </c>
      <c r="T997" s="28">
        <f>VLOOKUP(--F997,经验表!$A$4:$B$53,2,0)*VLOOKUP(--E997,经验表!$W$8:$X$17,2,0)</f>
        <v>245261.25</v>
      </c>
      <c r="U997" s="1">
        <f t="shared" si="126"/>
        <v>2888834</v>
      </c>
      <c r="V997" s="1">
        <f t="shared" si="127"/>
        <v>2888834</v>
      </c>
    </row>
    <row r="998" spans="1:22" x14ac:dyDescent="0.35">
      <c r="A998" s="1">
        <v>94200045</v>
      </c>
      <c r="B998" s="3" t="s">
        <v>13</v>
      </c>
      <c r="C998" s="29">
        <f t="shared" si="123"/>
        <v>1</v>
      </c>
      <c r="D998" s="29" t="str">
        <f t="shared" si="120"/>
        <v>5</v>
      </c>
      <c r="E998" s="42" t="str">
        <f t="shared" si="121"/>
        <v>5</v>
      </c>
      <c r="F998" s="1">
        <v>42</v>
      </c>
      <c r="G998" s="28" t="str">
        <f t="shared" si="122"/>
        <v>542</v>
      </c>
      <c r="H998" s="1">
        <v>4</v>
      </c>
      <c r="I998" s="1">
        <v>4975</v>
      </c>
      <c r="L998" s="1">
        <v>303799</v>
      </c>
      <c r="M998" s="1">
        <v>3112520</v>
      </c>
      <c r="N998" s="2">
        <f>INT(VLOOKUP(--D998,'属性表（单）'!$H$7:$I$11,2,0)*VLOOKUP(F998,'属性表（单）'!$B$4:$D$53,3,0))</f>
        <v>78600</v>
      </c>
      <c r="O998" s="34">
        <f t="shared" si="124"/>
        <v>7860</v>
      </c>
      <c r="P998" s="1">
        <f>IF(H998=26,VLOOKUP(G998,'属性表（单核）'!$H$2:$I$251,2,0),IF(H998=59,VLOOKUP(G998,'属性表（单核）'!$C$2:$D$251,2,0),INT(N998/VLOOKUP(H998,'属性表（单）'!$N$4:$O$24,2,0))))</f>
        <v>7860</v>
      </c>
      <c r="S998" s="1">
        <f t="shared" si="125"/>
        <v>262499</v>
      </c>
      <c r="T998" s="28">
        <f>VLOOKUP(--F998,经验表!$A$4:$B$53,2,0)*VLOOKUP(--E998,经验表!$W$8:$X$17,2,0)</f>
        <v>262499.25</v>
      </c>
      <c r="U998" s="1">
        <f t="shared" si="126"/>
        <v>3134095</v>
      </c>
      <c r="V998" s="1">
        <f t="shared" si="127"/>
        <v>3134095</v>
      </c>
    </row>
    <row r="999" spans="1:22" x14ac:dyDescent="0.35">
      <c r="A999" s="1">
        <v>94300045</v>
      </c>
      <c r="B999" s="3" t="s">
        <v>13</v>
      </c>
      <c r="C999" s="29">
        <f t="shared" si="123"/>
        <v>1</v>
      </c>
      <c r="D999" s="29" t="str">
        <f t="shared" si="120"/>
        <v>5</v>
      </c>
      <c r="E999" s="42" t="str">
        <f t="shared" si="121"/>
        <v>5</v>
      </c>
      <c r="F999" s="1">
        <v>43</v>
      </c>
      <c r="G999" s="28" t="str">
        <f t="shared" si="122"/>
        <v>543</v>
      </c>
      <c r="H999" s="1">
        <v>4</v>
      </c>
      <c r="I999" s="1">
        <v>5095</v>
      </c>
      <c r="L999" s="1">
        <v>332141</v>
      </c>
      <c r="M999" s="1">
        <v>3416319</v>
      </c>
      <c r="N999" s="2">
        <f>INT(VLOOKUP(--D999,'属性表（单）'!$H$7:$I$11,2,0)*VLOOKUP(F999,'属性表（单）'!$B$4:$D$53,3,0))</f>
        <v>81600</v>
      </c>
      <c r="O999" s="34">
        <f t="shared" si="124"/>
        <v>8160</v>
      </c>
      <c r="P999" s="1">
        <f>IF(H999=26,VLOOKUP(G999,'属性表（单核）'!$H$2:$I$251,2,0),IF(H999=59,VLOOKUP(G999,'属性表（单核）'!$C$2:$D$251,2,0),INT(N999/VLOOKUP(H999,'属性表（单）'!$N$4:$O$24,2,0))))</f>
        <v>8160</v>
      </c>
      <c r="S999" s="1">
        <f t="shared" si="125"/>
        <v>279737</v>
      </c>
      <c r="T999" s="28">
        <f>VLOOKUP(--F999,经验表!$A$4:$B$53,2,0)*VLOOKUP(--E999,经验表!$W$8:$X$17,2,0)</f>
        <v>279737.25</v>
      </c>
      <c r="U999" s="1">
        <f t="shared" si="126"/>
        <v>3396594</v>
      </c>
      <c r="V999" s="1">
        <f t="shared" si="127"/>
        <v>3396594</v>
      </c>
    </row>
    <row r="1000" spans="1:22" x14ac:dyDescent="0.35">
      <c r="A1000" s="1">
        <v>94400045</v>
      </c>
      <c r="B1000" s="3" t="s">
        <v>13</v>
      </c>
      <c r="C1000" s="29">
        <f t="shared" si="123"/>
        <v>1</v>
      </c>
      <c r="D1000" s="29" t="str">
        <f t="shared" si="120"/>
        <v>5</v>
      </c>
      <c r="E1000" s="42" t="str">
        <f t="shared" si="121"/>
        <v>5</v>
      </c>
      <c r="F1000" s="1">
        <v>44</v>
      </c>
      <c r="G1000" s="28" t="str">
        <f t="shared" si="122"/>
        <v>544</v>
      </c>
      <c r="H1000" s="1">
        <v>4</v>
      </c>
      <c r="I1000" s="1">
        <v>5216</v>
      </c>
      <c r="L1000" s="1">
        <v>363063</v>
      </c>
      <c r="M1000" s="1">
        <v>3748460</v>
      </c>
      <c r="N1000" s="2">
        <f>INT(VLOOKUP(--D1000,'属性表（单）'!$H$7:$I$11,2,0)*VLOOKUP(F1000,'属性表（单）'!$B$4:$D$53,3,0))</f>
        <v>84600</v>
      </c>
      <c r="O1000" s="34">
        <f t="shared" si="124"/>
        <v>8460</v>
      </c>
      <c r="P1000" s="1">
        <f>IF(H1000=26,VLOOKUP(G1000,'属性表（单核）'!$H$2:$I$251,2,0),IF(H1000=59,VLOOKUP(G1000,'属性表（单核）'!$C$2:$D$251,2,0),INT(N1000/VLOOKUP(H1000,'属性表（单）'!$N$4:$O$24,2,0))))</f>
        <v>8460</v>
      </c>
      <c r="S1000" s="1">
        <f t="shared" si="125"/>
        <v>296975</v>
      </c>
      <c r="T1000" s="28">
        <f>VLOOKUP(--F1000,经验表!$A$4:$B$53,2,0)*VLOOKUP(--E1000,经验表!$W$8:$X$17,2,0)</f>
        <v>296975.25</v>
      </c>
      <c r="U1000" s="1">
        <f t="shared" si="126"/>
        <v>3676331</v>
      </c>
      <c r="V1000" s="1">
        <f t="shared" si="127"/>
        <v>3676331</v>
      </c>
    </row>
    <row r="1001" spans="1:22" x14ac:dyDescent="0.35">
      <c r="A1001" s="1">
        <v>94500045</v>
      </c>
      <c r="B1001" s="3" t="s">
        <v>13</v>
      </c>
      <c r="C1001" s="29">
        <f t="shared" si="123"/>
        <v>1</v>
      </c>
      <c r="D1001" s="29" t="str">
        <f t="shared" si="120"/>
        <v>5</v>
      </c>
      <c r="E1001" s="42" t="str">
        <f t="shared" si="121"/>
        <v>5</v>
      </c>
      <c r="F1001" s="1">
        <v>45</v>
      </c>
      <c r="G1001" s="28" t="str">
        <f t="shared" si="122"/>
        <v>545</v>
      </c>
      <c r="H1001" s="1">
        <v>4</v>
      </c>
      <c r="I1001" s="1">
        <v>5338</v>
      </c>
      <c r="L1001" s="1">
        <v>396801</v>
      </c>
      <c r="M1001" s="1">
        <v>4111523</v>
      </c>
      <c r="N1001" s="2">
        <f>INT(VLOOKUP(--D1001,'属性表（单）'!$H$7:$I$11,2,0)*VLOOKUP(F1001,'属性表（单）'!$B$4:$D$53,3,0))</f>
        <v>87600</v>
      </c>
      <c r="O1001" s="34">
        <f t="shared" si="124"/>
        <v>8760</v>
      </c>
      <c r="P1001" s="1">
        <f>IF(H1001=26,VLOOKUP(G1001,'属性表（单核）'!$H$2:$I$251,2,0),IF(H1001=59,VLOOKUP(G1001,'属性表（单核）'!$C$2:$D$251,2,0),INT(N1001/VLOOKUP(H1001,'属性表（单）'!$N$4:$O$24,2,0))))</f>
        <v>8760</v>
      </c>
      <c r="S1001" s="1">
        <f t="shared" si="125"/>
        <v>314213</v>
      </c>
      <c r="T1001" s="28">
        <f>VLOOKUP(--F1001,经验表!$A$4:$B$53,2,0)*VLOOKUP(--E1001,经验表!$W$8:$X$17,2,0)</f>
        <v>314213.25</v>
      </c>
      <c r="U1001" s="1">
        <f t="shared" si="126"/>
        <v>3973306</v>
      </c>
      <c r="V1001" s="1">
        <f t="shared" si="127"/>
        <v>3973306</v>
      </c>
    </row>
    <row r="1002" spans="1:22" x14ac:dyDescent="0.35">
      <c r="A1002" s="1">
        <v>94600045</v>
      </c>
      <c r="B1002" s="3" t="s">
        <v>13</v>
      </c>
      <c r="C1002" s="29">
        <f t="shared" si="123"/>
        <v>1</v>
      </c>
      <c r="D1002" s="29" t="str">
        <f t="shared" si="120"/>
        <v>5</v>
      </c>
      <c r="E1002" s="42" t="str">
        <f t="shared" si="121"/>
        <v>5</v>
      </c>
      <c r="F1002" s="1">
        <v>46</v>
      </c>
      <c r="G1002" s="28" t="str">
        <f t="shared" si="122"/>
        <v>546</v>
      </c>
      <c r="H1002" s="1">
        <v>4</v>
      </c>
      <c r="I1002" s="1">
        <v>5461</v>
      </c>
      <c r="L1002" s="1">
        <v>433610</v>
      </c>
      <c r="M1002" s="1">
        <v>4508324</v>
      </c>
      <c r="N1002" s="2">
        <f>INT(VLOOKUP(--D1002,'属性表（单）'!$H$7:$I$11,2,0)*VLOOKUP(F1002,'属性表（单）'!$B$4:$D$53,3,0))</f>
        <v>90600</v>
      </c>
      <c r="O1002" s="34">
        <f t="shared" si="124"/>
        <v>9060</v>
      </c>
      <c r="P1002" s="1">
        <f>IF(H1002=26,VLOOKUP(G1002,'属性表（单核）'!$H$2:$I$251,2,0),IF(H1002=59,VLOOKUP(G1002,'属性表（单核）'!$C$2:$D$251,2,0),INT(N1002/VLOOKUP(H1002,'属性表（单）'!$N$4:$O$24,2,0))))</f>
        <v>9060</v>
      </c>
      <c r="S1002" s="1">
        <f t="shared" si="125"/>
        <v>334493</v>
      </c>
      <c r="T1002" s="28">
        <f>VLOOKUP(--F1002,经验表!$A$4:$B$53,2,0)*VLOOKUP(--E1002,经验表!$W$8:$X$17,2,0)</f>
        <v>334493.25</v>
      </c>
      <c r="U1002" s="1">
        <f t="shared" si="126"/>
        <v>4287519</v>
      </c>
      <c r="V1002" s="1">
        <f t="shared" si="127"/>
        <v>4287519</v>
      </c>
    </row>
    <row r="1003" spans="1:22" x14ac:dyDescent="0.35">
      <c r="A1003" s="1">
        <v>94700045</v>
      </c>
      <c r="B1003" s="3" t="s">
        <v>13</v>
      </c>
      <c r="C1003" s="29">
        <f t="shared" si="123"/>
        <v>1</v>
      </c>
      <c r="D1003" s="29" t="str">
        <f t="shared" si="120"/>
        <v>5</v>
      </c>
      <c r="E1003" s="42" t="str">
        <f t="shared" si="121"/>
        <v>5</v>
      </c>
      <c r="F1003" s="1">
        <v>47</v>
      </c>
      <c r="G1003" s="28" t="str">
        <f t="shared" si="122"/>
        <v>547</v>
      </c>
      <c r="H1003" s="1">
        <v>4</v>
      </c>
      <c r="I1003" s="1">
        <v>5586</v>
      </c>
      <c r="L1003" s="1">
        <v>473769</v>
      </c>
      <c r="M1003" s="1">
        <v>4941934</v>
      </c>
      <c r="N1003" s="2">
        <f>INT(VLOOKUP(--D1003,'属性表（单）'!$H$7:$I$11,2,0)*VLOOKUP(F1003,'属性表（单）'!$B$4:$D$53,3,0))</f>
        <v>93900</v>
      </c>
      <c r="O1003" s="34">
        <f t="shared" si="124"/>
        <v>9390</v>
      </c>
      <c r="P1003" s="1">
        <f>IF(H1003=26,VLOOKUP(G1003,'属性表（单核）'!$H$2:$I$251,2,0),IF(H1003=59,VLOOKUP(G1003,'属性表（单核）'!$C$2:$D$251,2,0),INT(N1003/VLOOKUP(H1003,'属性表（单）'!$N$4:$O$24,2,0))))</f>
        <v>9390</v>
      </c>
      <c r="S1003" s="1">
        <f t="shared" si="125"/>
        <v>354773</v>
      </c>
      <c r="T1003" s="28">
        <f>VLOOKUP(--F1003,经验表!$A$4:$B$53,2,0)*VLOOKUP(--E1003,经验表!$W$8:$X$17,2,0)</f>
        <v>354773.25</v>
      </c>
      <c r="U1003" s="1">
        <f t="shared" si="126"/>
        <v>4622012</v>
      </c>
      <c r="V1003" s="1">
        <f t="shared" si="127"/>
        <v>4622012</v>
      </c>
    </row>
    <row r="1004" spans="1:22" x14ac:dyDescent="0.35">
      <c r="A1004" s="1">
        <v>94800045</v>
      </c>
      <c r="B1004" s="3" t="s">
        <v>13</v>
      </c>
      <c r="C1004" s="29">
        <f t="shared" si="123"/>
        <v>1</v>
      </c>
      <c r="D1004" s="29" t="str">
        <f t="shared" si="120"/>
        <v>5</v>
      </c>
      <c r="E1004" s="42" t="str">
        <f t="shared" si="121"/>
        <v>5</v>
      </c>
      <c r="F1004" s="1">
        <v>48</v>
      </c>
      <c r="G1004" s="28" t="str">
        <f t="shared" si="122"/>
        <v>548</v>
      </c>
      <c r="H1004" s="1">
        <v>4</v>
      </c>
      <c r="I1004" s="1">
        <v>5712</v>
      </c>
      <c r="L1004" s="1">
        <v>517582</v>
      </c>
      <c r="M1004" s="1">
        <v>5415703</v>
      </c>
      <c r="N1004" s="2">
        <f>INT(VLOOKUP(--D1004,'属性表（单）'!$H$7:$I$11,2,0)*VLOOKUP(F1004,'属性表（单）'!$B$4:$D$53,3,0))</f>
        <v>97200</v>
      </c>
      <c r="O1004" s="34">
        <f t="shared" si="124"/>
        <v>9720</v>
      </c>
      <c r="P1004" s="1">
        <f>IF(H1004=26,VLOOKUP(G1004,'属性表（单核）'!$H$2:$I$251,2,0),IF(H1004=59,VLOOKUP(G1004,'属性表（单核）'!$C$2:$D$251,2,0),INT(N1004/VLOOKUP(H1004,'属性表（单）'!$N$4:$O$24,2,0))))</f>
        <v>9720</v>
      </c>
      <c r="S1004" s="1">
        <f t="shared" si="125"/>
        <v>375053</v>
      </c>
      <c r="T1004" s="28">
        <f>VLOOKUP(--F1004,经验表!$A$4:$B$53,2,0)*VLOOKUP(--E1004,经验表!$W$8:$X$17,2,0)</f>
        <v>375053.25</v>
      </c>
      <c r="U1004" s="1">
        <f t="shared" si="126"/>
        <v>4976785</v>
      </c>
      <c r="V1004" s="1">
        <f t="shared" si="127"/>
        <v>4976785</v>
      </c>
    </row>
    <row r="1005" spans="1:22" x14ac:dyDescent="0.35">
      <c r="A1005" s="1">
        <v>94900045</v>
      </c>
      <c r="B1005" s="3" t="s">
        <v>13</v>
      </c>
      <c r="C1005" s="29">
        <f t="shared" si="123"/>
        <v>1</v>
      </c>
      <c r="D1005" s="29" t="str">
        <f t="shared" si="120"/>
        <v>5</v>
      </c>
      <c r="E1005" s="42" t="str">
        <f t="shared" si="121"/>
        <v>5</v>
      </c>
      <c r="F1005" s="1">
        <v>49</v>
      </c>
      <c r="G1005" s="28" t="str">
        <f t="shared" si="122"/>
        <v>549</v>
      </c>
      <c r="H1005" s="1">
        <v>4</v>
      </c>
      <c r="I1005" s="1">
        <v>5839</v>
      </c>
      <c r="L1005" s="1">
        <v>565382</v>
      </c>
      <c r="M1005" s="1">
        <v>5933285</v>
      </c>
      <c r="N1005" s="2">
        <f>INT(VLOOKUP(--D1005,'属性表（单）'!$H$7:$I$11,2,0)*VLOOKUP(F1005,'属性表（单）'!$B$4:$D$53,3,0))</f>
        <v>100500</v>
      </c>
      <c r="O1005" s="34">
        <f t="shared" si="124"/>
        <v>10050</v>
      </c>
      <c r="P1005" s="1">
        <f>IF(H1005=26,VLOOKUP(G1005,'属性表（单核）'!$H$2:$I$251,2,0),IF(H1005=59,VLOOKUP(G1005,'属性表（单核）'!$C$2:$D$251,2,0),INT(N1005/VLOOKUP(H1005,'属性表（单）'!$N$4:$O$24,2,0))))</f>
        <v>10050</v>
      </c>
      <c r="S1005" s="1">
        <f t="shared" si="125"/>
        <v>395333</v>
      </c>
      <c r="T1005" s="28">
        <f>VLOOKUP(--F1005,经验表!$A$4:$B$53,2,0)*VLOOKUP(--E1005,经验表!$W$8:$X$17,2,0)</f>
        <v>395333.25</v>
      </c>
      <c r="U1005" s="1">
        <f t="shared" si="126"/>
        <v>5351838</v>
      </c>
      <c r="V1005" s="1">
        <f t="shared" si="127"/>
        <v>5351838</v>
      </c>
    </row>
    <row r="1006" spans="1:22" x14ac:dyDescent="0.35">
      <c r="A1006" s="1">
        <v>95000045</v>
      </c>
      <c r="B1006" s="3" t="s">
        <v>13</v>
      </c>
      <c r="C1006" s="29">
        <f t="shared" si="123"/>
        <v>1</v>
      </c>
      <c r="D1006" s="29" t="str">
        <f t="shared" si="120"/>
        <v>5</v>
      </c>
      <c r="E1006" s="42" t="str">
        <f t="shared" si="121"/>
        <v>5</v>
      </c>
      <c r="F1006" s="1">
        <v>50</v>
      </c>
      <c r="G1006" s="28" t="str">
        <f t="shared" si="122"/>
        <v>550</v>
      </c>
      <c r="H1006" s="1">
        <v>4</v>
      </c>
      <c r="I1006" s="1">
        <v>5968</v>
      </c>
      <c r="L1006" s="1">
        <v>99999999</v>
      </c>
      <c r="M1006" s="1">
        <v>6498667</v>
      </c>
      <c r="N1006" s="2">
        <f>INT(VLOOKUP(--D1006,'属性表（单）'!$H$7:$I$11,2,0)*VLOOKUP(F1006,'属性表（单）'!$B$4:$D$53,3,0))</f>
        <v>103800</v>
      </c>
      <c r="O1006" s="34">
        <f t="shared" si="124"/>
        <v>10380</v>
      </c>
      <c r="P1006" s="1">
        <f>IF(H1006=26,VLOOKUP(G1006,'属性表（单核）'!$H$2:$I$251,2,0),IF(H1006=59,VLOOKUP(G1006,'属性表（单核）'!$C$2:$D$251,2,0),INT(N1006/VLOOKUP(H1006,'属性表（单）'!$N$4:$O$24,2,0))))</f>
        <v>10380</v>
      </c>
      <c r="S1006" s="1">
        <f t="shared" si="125"/>
        <v>418908</v>
      </c>
      <c r="T1006" s="28">
        <f>VLOOKUP(--F1006,经验表!$A$4:$B$53,2,0)*VLOOKUP(--E1006,经验表!$W$8:$X$17,2,0)</f>
        <v>418908.75</v>
      </c>
      <c r="U1006" s="1">
        <f t="shared" si="126"/>
        <v>5747171</v>
      </c>
      <c r="V1006" s="1">
        <f t="shared" si="127"/>
        <v>5747171</v>
      </c>
    </row>
    <row r="1007" spans="1:22" x14ac:dyDescent="0.35">
      <c r="A1007" s="1">
        <v>90100051</v>
      </c>
      <c r="B1007" s="3" t="s">
        <v>14</v>
      </c>
      <c r="C1007" s="29">
        <f t="shared" si="123"/>
        <v>1</v>
      </c>
      <c r="D1007" s="29" t="str">
        <f t="shared" si="120"/>
        <v>1</v>
      </c>
      <c r="E1007" s="42" t="str">
        <f t="shared" si="121"/>
        <v>1</v>
      </c>
      <c r="F1007" s="1">
        <v>1</v>
      </c>
      <c r="G1007" s="28" t="str">
        <f t="shared" si="122"/>
        <v>11</v>
      </c>
      <c r="H1007" s="1">
        <v>6</v>
      </c>
      <c r="I1007" s="1">
        <v>157</v>
      </c>
      <c r="L1007" s="1">
        <v>758</v>
      </c>
      <c r="M1007" s="1">
        <v>200</v>
      </c>
      <c r="N1007" s="2">
        <f>INT(VLOOKUP(--D1007,'属性表（单）'!$H$7:$I$11,2,0)*VLOOKUP(F1007,'属性表（单）'!$B$4:$D$53,3,0))</f>
        <v>1600</v>
      </c>
      <c r="O1007" s="34">
        <f t="shared" si="124"/>
        <v>160</v>
      </c>
      <c r="P1007" s="1">
        <f>IF(H1007=26,VLOOKUP(G1007,'属性表（单核）'!$H$2:$I$251,2,0),IF(H1007=59,VLOOKUP(G1007,'属性表（单核）'!$C$2:$D$251,2,0),INT(N1007/VLOOKUP(H1007,'属性表（单）'!$N$4:$O$24,2,0))))</f>
        <v>160</v>
      </c>
      <c r="S1007" s="1">
        <f t="shared" si="125"/>
        <v>750</v>
      </c>
      <c r="T1007" s="28">
        <f>VLOOKUP(--F1007,经验表!$A$4:$B$53,2,0)*VLOOKUP(--E1007,经验表!$W$8:$X$17,2,0)</f>
        <v>750</v>
      </c>
      <c r="U1007" s="1">
        <f t="shared" si="126"/>
        <v>240</v>
      </c>
      <c r="V1007" s="1">
        <f t="shared" si="127"/>
        <v>6166079</v>
      </c>
    </row>
    <row r="1008" spans="1:22" x14ac:dyDescent="0.35">
      <c r="A1008" s="1">
        <v>90200051</v>
      </c>
      <c r="B1008" s="3" t="s">
        <v>14</v>
      </c>
      <c r="C1008" s="29">
        <f t="shared" si="123"/>
        <v>1</v>
      </c>
      <c r="D1008" s="29" t="str">
        <f t="shared" si="120"/>
        <v>1</v>
      </c>
      <c r="E1008" s="42" t="str">
        <f t="shared" si="121"/>
        <v>1</v>
      </c>
      <c r="F1008" s="1">
        <v>2</v>
      </c>
      <c r="G1008" s="28" t="str">
        <f t="shared" si="122"/>
        <v>12</v>
      </c>
      <c r="H1008" s="1">
        <v>6</v>
      </c>
      <c r="I1008" s="1">
        <v>168</v>
      </c>
      <c r="L1008" s="1">
        <v>1013</v>
      </c>
      <c r="M1008" s="1">
        <v>958</v>
      </c>
      <c r="N1008" s="2">
        <f>INT(VLOOKUP(--D1008,'属性表（单）'!$H$7:$I$11,2,0)*VLOOKUP(F1008,'属性表（单）'!$B$4:$D$53,3,0))</f>
        <v>1700</v>
      </c>
      <c r="O1008" s="34">
        <f t="shared" si="124"/>
        <v>170</v>
      </c>
      <c r="P1008" s="1">
        <f>IF(H1008=26,VLOOKUP(G1008,'属性表（单核）'!$H$2:$I$251,2,0),IF(H1008=59,VLOOKUP(G1008,'属性表（单核）'!$C$2:$D$251,2,0),INT(N1008/VLOOKUP(H1008,'属性表（单）'!$N$4:$O$24,2,0))))</f>
        <v>170</v>
      </c>
      <c r="S1008" s="1">
        <f t="shared" si="125"/>
        <v>1050</v>
      </c>
      <c r="T1008" s="28">
        <f>VLOOKUP(--F1008,经验表!$A$4:$B$53,2,0)*VLOOKUP(--E1008,经验表!$W$8:$X$17,2,0)</f>
        <v>1050</v>
      </c>
      <c r="U1008" s="1">
        <f t="shared" si="126"/>
        <v>990</v>
      </c>
      <c r="V1008" s="1">
        <f t="shared" si="127"/>
        <v>990</v>
      </c>
    </row>
    <row r="1009" spans="1:22" x14ac:dyDescent="0.35">
      <c r="A1009" s="1">
        <v>90300051</v>
      </c>
      <c r="B1009" s="3" t="s">
        <v>14</v>
      </c>
      <c r="C1009" s="29">
        <f t="shared" si="123"/>
        <v>1</v>
      </c>
      <c r="D1009" s="29" t="str">
        <f t="shared" si="120"/>
        <v>1</v>
      </c>
      <c r="E1009" s="42" t="str">
        <f t="shared" si="121"/>
        <v>1</v>
      </c>
      <c r="F1009" s="1">
        <v>3</v>
      </c>
      <c r="G1009" s="28" t="str">
        <f t="shared" si="122"/>
        <v>13</v>
      </c>
      <c r="H1009" s="1">
        <v>6</v>
      </c>
      <c r="I1009" s="1">
        <v>179</v>
      </c>
      <c r="L1009" s="1">
        <v>1302</v>
      </c>
      <c r="M1009" s="1">
        <v>1971</v>
      </c>
      <c r="N1009" s="2">
        <f>INT(VLOOKUP(--D1009,'属性表（单）'!$H$7:$I$11,2,0)*VLOOKUP(F1009,'属性表（单）'!$B$4:$D$53,3,0))</f>
        <v>1800</v>
      </c>
      <c r="O1009" s="34">
        <f t="shared" si="124"/>
        <v>180</v>
      </c>
      <c r="P1009" s="1">
        <f>IF(H1009=26,VLOOKUP(G1009,'属性表（单核）'!$H$2:$I$251,2,0),IF(H1009=59,VLOOKUP(G1009,'属性表（单核）'!$C$2:$D$251,2,0),INT(N1009/VLOOKUP(H1009,'属性表（单）'!$N$4:$O$24,2,0))))</f>
        <v>180</v>
      </c>
      <c r="S1009" s="1">
        <f t="shared" si="125"/>
        <v>1350</v>
      </c>
      <c r="T1009" s="28">
        <f>VLOOKUP(--F1009,经验表!$A$4:$B$53,2,0)*VLOOKUP(--E1009,经验表!$W$8:$X$17,2,0)</f>
        <v>1350</v>
      </c>
      <c r="U1009" s="1">
        <f t="shared" si="126"/>
        <v>2040</v>
      </c>
      <c r="V1009" s="1">
        <f t="shared" si="127"/>
        <v>2040</v>
      </c>
    </row>
    <row r="1010" spans="1:22" x14ac:dyDescent="0.35">
      <c r="A1010" s="1">
        <v>90400051</v>
      </c>
      <c r="B1010" s="3" t="s">
        <v>14</v>
      </c>
      <c r="C1010" s="29">
        <f t="shared" si="123"/>
        <v>1</v>
      </c>
      <c r="D1010" s="29" t="str">
        <f t="shared" si="120"/>
        <v>1</v>
      </c>
      <c r="E1010" s="42" t="str">
        <f t="shared" si="121"/>
        <v>1</v>
      </c>
      <c r="F1010" s="1">
        <v>4</v>
      </c>
      <c r="G1010" s="28" t="str">
        <f t="shared" si="122"/>
        <v>14</v>
      </c>
      <c r="H1010" s="1">
        <v>6</v>
      </c>
      <c r="I1010" s="1">
        <v>191</v>
      </c>
      <c r="L1010" s="1">
        <v>1629</v>
      </c>
      <c r="M1010" s="1">
        <v>3273</v>
      </c>
      <c r="N1010" s="2">
        <f>INT(VLOOKUP(--D1010,'属性表（单）'!$H$7:$I$11,2,0)*VLOOKUP(F1010,'属性表（单）'!$B$4:$D$53,3,0))</f>
        <v>1900</v>
      </c>
      <c r="O1010" s="34">
        <f t="shared" si="124"/>
        <v>190</v>
      </c>
      <c r="P1010" s="1">
        <f>IF(H1010=26,VLOOKUP(G1010,'属性表（单核）'!$H$2:$I$251,2,0),IF(H1010=59,VLOOKUP(G1010,'属性表（单核）'!$C$2:$D$251,2,0),INT(N1010/VLOOKUP(H1010,'属性表（单）'!$N$4:$O$24,2,0))))</f>
        <v>190</v>
      </c>
      <c r="S1010" s="1">
        <f t="shared" si="125"/>
        <v>1650</v>
      </c>
      <c r="T1010" s="28">
        <f>VLOOKUP(--F1010,经验表!$A$4:$B$53,2,0)*VLOOKUP(--E1010,经验表!$W$8:$X$17,2,0)</f>
        <v>1650</v>
      </c>
      <c r="U1010" s="1">
        <f t="shared" si="126"/>
        <v>3390</v>
      </c>
      <c r="V1010" s="1">
        <f t="shared" si="127"/>
        <v>3390</v>
      </c>
    </row>
    <row r="1011" spans="1:22" x14ac:dyDescent="0.35">
      <c r="A1011" s="1">
        <v>90500051</v>
      </c>
      <c r="B1011" s="3" t="s">
        <v>14</v>
      </c>
      <c r="C1011" s="29">
        <f t="shared" si="123"/>
        <v>1</v>
      </c>
      <c r="D1011" s="29" t="str">
        <f t="shared" si="120"/>
        <v>1</v>
      </c>
      <c r="E1011" s="42" t="str">
        <f t="shared" si="121"/>
        <v>1</v>
      </c>
      <c r="F1011" s="1">
        <v>5</v>
      </c>
      <c r="G1011" s="28" t="str">
        <f t="shared" si="122"/>
        <v>15</v>
      </c>
      <c r="H1011" s="1">
        <v>6</v>
      </c>
      <c r="I1011" s="1">
        <v>203</v>
      </c>
      <c r="L1011" s="1">
        <v>1997</v>
      </c>
      <c r="M1011" s="1">
        <v>4902</v>
      </c>
      <c r="N1011" s="2">
        <f>INT(VLOOKUP(--D1011,'属性表（单）'!$H$7:$I$11,2,0)*VLOOKUP(F1011,'属性表（单）'!$B$4:$D$53,3,0))</f>
        <v>2000</v>
      </c>
      <c r="O1011" s="34">
        <f t="shared" si="124"/>
        <v>200</v>
      </c>
      <c r="P1011" s="1">
        <f>IF(H1011=26,VLOOKUP(G1011,'属性表（单核）'!$H$2:$I$251,2,0),IF(H1011=59,VLOOKUP(G1011,'属性表（单核）'!$C$2:$D$251,2,0),INT(N1011/VLOOKUP(H1011,'属性表（单）'!$N$4:$O$24,2,0))))</f>
        <v>200</v>
      </c>
      <c r="S1011" s="1">
        <f t="shared" si="125"/>
        <v>1950</v>
      </c>
      <c r="T1011" s="28">
        <f>VLOOKUP(--F1011,经验表!$A$4:$B$53,2,0)*VLOOKUP(--E1011,经验表!$W$8:$X$17,2,0)</f>
        <v>1950</v>
      </c>
      <c r="U1011" s="1">
        <f t="shared" si="126"/>
        <v>5040</v>
      </c>
      <c r="V1011" s="1">
        <f t="shared" si="127"/>
        <v>5040</v>
      </c>
    </row>
    <row r="1012" spans="1:22" x14ac:dyDescent="0.35">
      <c r="A1012" s="1">
        <v>90600051</v>
      </c>
      <c r="B1012" s="3" t="s">
        <v>14</v>
      </c>
      <c r="C1012" s="29">
        <f t="shared" si="123"/>
        <v>1</v>
      </c>
      <c r="D1012" s="29" t="str">
        <f t="shared" si="120"/>
        <v>1</v>
      </c>
      <c r="E1012" s="42" t="str">
        <f t="shared" si="121"/>
        <v>1</v>
      </c>
      <c r="F1012" s="1">
        <v>6</v>
      </c>
      <c r="G1012" s="28" t="str">
        <f t="shared" si="122"/>
        <v>16</v>
      </c>
      <c r="H1012" s="1">
        <v>6</v>
      </c>
      <c r="I1012" s="1">
        <v>215</v>
      </c>
      <c r="L1012" s="1">
        <v>2413</v>
      </c>
      <c r="M1012" s="1">
        <v>6899</v>
      </c>
      <c r="N1012" s="2">
        <f>INT(VLOOKUP(--D1012,'属性表（单）'!$H$7:$I$11,2,0)*VLOOKUP(F1012,'属性表（单）'!$B$4:$D$53,3,0))</f>
        <v>2100</v>
      </c>
      <c r="O1012" s="34">
        <f t="shared" si="124"/>
        <v>210</v>
      </c>
      <c r="P1012" s="1">
        <f>IF(H1012=26,VLOOKUP(G1012,'属性表（单核）'!$H$2:$I$251,2,0),IF(H1012=59,VLOOKUP(G1012,'属性表（单核）'!$C$2:$D$251,2,0),INT(N1012/VLOOKUP(H1012,'属性表（单）'!$N$4:$O$24,2,0))))</f>
        <v>210</v>
      </c>
      <c r="S1012" s="1">
        <f t="shared" si="125"/>
        <v>2450</v>
      </c>
      <c r="T1012" s="28">
        <f>VLOOKUP(--F1012,经验表!$A$4:$B$53,2,0)*VLOOKUP(--E1012,经验表!$W$8:$X$17,2,0)</f>
        <v>2450</v>
      </c>
      <c r="U1012" s="1">
        <f t="shared" si="126"/>
        <v>6990</v>
      </c>
      <c r="V1012" s="1">
        <f t="shared" si="127"/>
        <v>6990</v>
      </c>
    </row>
    <row r="1013" spans="1:22" x14ac:dyDescent="0.35">
      <c r="A1013" s="1">
        <v>90700051</v>
      </c>
      <c r="B1013" s="3" t="s">
        <v>14</v>
      </c>
      <c r="C1013" s="29">
        <f t="shared" si="123"/>
        <v>1</v>
      </c>
      <c r="D1013" s="29" t="str">
        <f t="shared" si="120"/>
        <v>1</v>
      </c>
      <c r="E1013" s="42" t="str">
        <f t="shared" si="121"/>
        <v>1</v>
      </c>
      <c r="F1013" s="1">
        <v>7</v>
      </c>
      <c r="G1013" s="28" t="str">
        <f t="shared" si="122"/>
        <v>17</v>
      </c>
      <c r="H1013" s="1">
        <v>6</v>
      </c>
      <c r="I1013" s="1">
        <v>228</v>
      </c>
      <c r="L1013" s="1">
        <v>2881</v>
      </c>
      <c r="M1013" s="1">
        <v>9312</v>
      </c>
      <c r="N1013" s="2">
        <f>INT(VLOOKUP(--D1013,'属性表（单）'!$H$7:$I$11,2,0)*VLOOKUP(F1013,'属性表（单）'!$B$4:$D$53,3,0))</f>
        <v>2250</v>
      </c>
      <c r="O1013" s="34">
        <f t="shared" si="124"/>
        <v>225</v>
      </c>
      <c r="P1013" s="1">
        <f>IF(H1013=26,VLOOKUP(G1013,'属性表（单核）'!$H$2:$I$251,2,0),IF(H1013=59,VLOOKUP(G1013,'属性表（单核）'!$C$2:$D$251,2,0),INT(N1013/VLOOKUP(H1013,'属性表（单）'!$N$4:$O$24,2,0))))</f>
        <v>225</v>
      </c>
      <c r="S1013" s="1">
        <f t="shared" si="125"/>
        <v>2950</v>
      </c>
      <c r="T1013" s="28">
        <f>VLOOKUP(--F1013,经验表!$A$4:$B$53,2,0)*VLOOKUP(--E1013,经验表!$W$8:$X$17,2,0)</f>
        <v>2950</v>
      </c>
      <c r="U1013" s="1">
        <f t="shared" si="126"/>
        <v>9440</v>
      </c>
      <c r="V1013" s="1">
        <f t="shared" si="127"/>
        <v>9440</v>
      </c>
    </row>
    <row r="1014" spans="1:22" x14ac:dyDescent="0.35">
      <c r="A1014" s="1">
        <v>90800051</v>
      </c>
      <c r="B1014" s="3" t="s">
        <v>14</v>
      </c>
      <c r="C1014" s="29">
        <f t="shared" si="123"/>
        <v>1</v>
      </c>
      <c r="D1014" s="29" t="str">
        <f t="shared" si="120"/>
        <v>1</v>
      </c>
      <c r="E1014" s="42" t="str">
        <f t="shared" si="121"/>
        <v>1</v>
      </c>
      <c r="F1014" s="1">
        <v>8</v>
      </c>
      <c r="G1014" s="28" t="str">
        <f t="shared" si="122"/>
        <v>18</v>
      </c>
      <c r="H1014" s="1">
        <v>6</v>
      </c>
      <c r="I1014" s="1">
        <v>241</v>
      </c>
      <c r="L1014" s="1">
        <v>3408</v>
      </c>
      <c r="M1014" s="1">
        <v>12193</v>
      </c>
      <c r="N1014" s="2">
        <f>INT(VLOOKUP(--D1014,'属性表（单）'!$H$7:$I$11,2,0)*VLOOKUP(F1014,'属性表（单）'!$B$4:$D$53,3,0))</f>
        <v>2400</v>
      </c>
      <c r="O1014" s="34">
        <f t="shared" si="124"/>
        <v>240</v>
      </c>
      <c r="P1014" s="1">
        <f>IF(H1014=26,VLOOKUP(G1014,'属性表（单核）'!$H$2:$I$251,2,0),IF(H1014=59,VLOOKUP(G1014,'属性表（单核）'!$C$2:$D$251,2,0),INT(N1014/VLOOKUP(H1014,'属性表（单）'!$N$4:$O$24,2,0))))</f>
        <v>240</v>
      </c>
      <c r="S1014" s="1">
        <f t="shared" si="125"/>
        <v>3450</v>
      </c>
      <c r="T1014" s="28">
        <f>VLOOKUP(--F1014,经验表!$A$4:$B$53,2,0)*VLOOKUP(--E1014,经验表!$W$8:$X$17,2,0)</f>
        <v>3450</v>
      </c>
      <c r="U1014" s="1">
        <f t="shared" si="126"/>
        <v>12390</v>
      </c>
      <c r="V1014" s="1">
        <f t="shared" si="127"/>
        <v>12390</v>
      </c>
    </row>
    <row r="1015" spans="1:22" x14ac:dyDescent="0.35">
      <c r="A1015" s="1">
        <v>90900051</v>
      </c>
      <c r="B1015" s="3" t="s">
        <v>14</v>
      </c>
      <c r="C1015" s="29">
        <f t="shared" si="123"/>
        <v>1</v>
      </c>
      <c r="D1015" s="29" t="str">
        <f t="shared" si="120"/>
        <v>1</v>
      </c>
      <c r="E1015" s="42" t="str">
        <f t="shared" si="121"/>
        <v>1</v>
      </c>
      <c r="F1015" s="1">
        <v>9</v>
      </c>
      <c r="G1015" s="28" t="str">
        <f t="shared" si="122"/>
        <v>19</v>
      </c>
      <c r="H1015" s="1">
        <v>6</v>
      </c>
      <c r="I1015" s="1">
        <v>255</v>
      </c>
      <c r="L1015" s="1">
        <v>4000</v>
      </c>
      <c r="M1015" s="1">
        <v>15601</v>
      </c>
      <c r="N1015" s="2">
        <f>INT(VLOOKUP(--D1015,'属性表（单）'!$H$7:$I$11,2,0)*VLOOKUP(F1015,'属性表（单）'!$B$4:$D$53,3,0))</f>
        <v>2550</v>
      </c>
      <c r="O1015" s="34">
        <f t="shared" si="124"/>
        <v>255</v>
      </c>
      <c r="P1015" s="1">
        <f>IF(H1015=26,VLOOKUP(G1015,'属性表（单核）'!$H$2:$I$251,2,0),IF(H1015=59,VLOOKUP(G1015,'属性表（单核）'!$C$2:$D$251,2,0),INT(N1015/VLOOKUP(H1015,'属性表（单）'!$N$4:$O$24,2,0))))</f>
        <v>255</v>
      </c>
      <c r="S1015" s="1">
        <f t="shared" si="125"/>
        <v>3950</v>
      </c>
      <c r="T1015" s="28">
        <f>VLOOKUP(--F1015,经验表!$A$4:$B$53,2,0)*VLOOKUP(--E1015,经验表!$W$8:$X$17,2,0)</f>
        <v>3950</v>
      </c>
      <c r="U1015" s="1">
        <f t="shared" si="126"/>
        <v>15840</v>
      </c>
      <c r="V1015" s="1">
        <f t="shared" si="127"/>
        <v>15840</v>
      </c>
    </row>
    <row r="1016" spans="1:22" x14ac:dyDescent="0.35">
      <c r="A1016" s="1">
        <v>91000051</v>
      </c>
      <c r="B1016" s="3" t="s">
        <v>14</v>
      </c>
      <c r="C1016" s="29">
        <f t="shared" si="123"/>
        <v>1</v>
      </c>
      <c r="D1016" s="29" t="str">
        <f t="shared" si="120"/>
        <v>1</v>
      </c>
      <c r="E1016" s="42" t="str">
        <f t="shared" si="121"/>
        <v>1</v>
      </c>
      <c r="F1016" s="1">
        <v>10</v>
      </c>
      <c r="G1016" s="28" t="str">
        <f t="shared" si="122"/>
        <v>110</v>
      </c>
      <c r="H1016" s="1">
        <v>6</v>
      </c>
      <c r="I1016" s="1">
        <v>269</v>
      </c>
      <c r="L1016" s="1">
        <v>4664</v>
      </c>
      <c r="M1016" s="1">
        <v>19601</v>
      </c>
      <c r="N1016" s="2">
        <f>INT(VLOOKUP(--D1016,'属性表（单）'!$H$7:$I$11,2,0)*VLOOKUP(F1016,'属性表（单）'!$B$4:$D$53,3,0))</f>
        <v>2700</v>
      </c>
      <c r="O1016" s="34">
        <f t="shared" si="124"/>
        <v>270</v>
      </c>
      <c r="P1016" s="1">
        <f>IF(H1016=26,VLOOKUP(G1016,'属性表（单核）'!$H$2:$I$251,2,0),IF(H1016=59,VLOOKUP(G1016,'属性表（单核）'!$C$2:$D$251,2,0),INT(N1016/VLOOKUP(H1016,'属性表（单）'!$N$4:$O$24,2,0))))</f>
        <v>270</v>
      </c>
      <c r="S1016" s="1">
        <f t="shared" si="125"/>
        <v>4750</v>
      </c>
      <c r="T1016" s="28">
        <f>VLOOKUP(--F1016,经验表!$A$4:$B$53,2,0)*VLOOKUP(--E1016,经验表!$W$8:$X$17,2,0)</f>
        <v>4750</v>
      </c>
      <c r="U1016" s="1">
        <f t="shared" si="126"/>
        <v>19790</v>
      </c>
      <c r="V1016" s="1">
        <f t="shared" si="127"/>
        <v>19790</v>
      </c>
    </row>
    <row r="1017" spans="1:22" x14ac:dyDescent="0.35">
      <c r="A1017" s="1">
        <v>91100051</v>
      </c>
      <c r="B1017" s="3" t="s">
        <v>14</v>
      </c>
      <c r="C1017" s="29">
        <f t="shared" si="123"/>
        <v>1</v>
      </c>
      <c r="D1017" s="29" t="str">
        <f t="shared" si="120"/>
        <v>1</v>
      </c>
      <c r="E1017" s="42" t="str">
        <f t="shared" si="121"/>
        <v>1</v>
      </c>
      <c r="F1017" s="1">
        <v>11</v>
      </c>
      <c r="G1017" s="28" t="str">
        <f t="shared" si="122"/>
        <v>111</v>
      </c>
      <c r="H1017" s="1">
        <v>6</v>
      </c>
      <c r="I1017" s="1">
        <v>283</v>
      </c>
      <c r="L1017" s="1">
        <v>5410</v>
      </c>
      <c r="M1017" s="1">
        <v>24265</v>
      </c>
      <c r="N1017" s="2">
        <f>INT(VLOOKUP(--D1017,'属性表（单）'!$H$7:$I$11,2,0)*VLOOKUP(F1017,'属性表（单）'!$B$4:$D$53,3,0))</f>
        <v>2850</v>
      </c>
      <c r="O1017" s="34">
        <f t="shared" si="124"/>
        <v>285</v>
      </c>
      <c r="P1017" s="1">
        <f>IF(H1017=26,VLOOKUP(G1017,'属性表（单核）'!$H$2:$I$251,2,0),IF(H1017=59,VLOOKUP(G1017,'属性表（单核）'!$C$2:$D$251,2,0),INT(N1017/VLOOKUP(H1017,'属性表（单）'!$N$4:$O$24,2,0))))</f>
        <v>285</v>
      </c>
      <c r="S1017" s="1">
        <f t="shared" si="125"/>
        <v>5550</v>
      </c>
      <c r="T1017" s="28">
        <f>VLOOKUP(--F1017,经验表!$A$4:$B$53,2,0)*VLOOKUP(--E1017,经验表!$W$8:$X$17,2,0)</f>
        <v>5550</v>
      </c>
      <c r="U1017" s="1">
        <f t="shared" si="126"/>
        <v>24540</v>
      </c>
      <c r="V1017" s="1">
        <f t="shared" si="127"/>
        <v>24540</v>
      </c>
    </row>
    <row r="1018" spans="1:22" x14ac:dyDescent="0.35">
      <c r="A1018" s="1">
        <v>91200051</v>
      </c>
      <c r="B1018" s="3" t="s">
        <v>14</v>
      </c>
      <c r="C1018" s="29">
        <f t="shared" si="123"/>
        <v>1</v>
      </c>
      <c r="D1018" s="29" t="str">
        <f t="shared" si="120"/>
        <v>1</v>
      </c>
      <c r="E1018" s="42" t="str">
        <f t="shared" si="121"/>
        <v>1</v>
      </c>
      <c r="F1018" s="1">
        <v>12</v>
      </c>
      <c r="G1018" s="28" t="str">
        <f t="shared" si="122"/>
        <v>112</v>
      </c>
      <c r="H1018" s="1">
        <v>6</v>
      </c>
      <c r="I1018" s="1">
        <v>298</v>
      </c>
      <c r="L1018" s="1">
        <v>6246</v>
      </c>
      <c r="M1018" s="1">
        <v>29675</v>
      </c>
      <c r="N1018" s="2">
        <f>INT(VLOOKUP(--D1018,'属性表（单）'!$H$7:$I$11,2,0)*VLOOKUP(F1018,'属性表（单）'!$B$4:$D$53,3,0))</f>
        <v>3050</v>
      </c>
      <c r="O1018" s="34">
        <f t="shared" si="124"/>
        <v>305</v>
      </c>
      <c r="P1018" s="1">
        <f>IF(H1018=26,VLOOKUP(G1018,'属性表（单核）'!$H$2:$I$251,2,0),IF(H1018=59,VLOOKUP(G1018,'属性表（单核）'!$C$2:$D$251,2,0),INT(N1018/VLOOKUP(H1018,'属性表（单）'!$N$4:$O$24,2,0))))</f>
        <v>305</v>
      </c>
      <c r="S1018" s="1">
        <f t="shared" si="125"/>
        <v>6350</v>
      </c>
      <c r="T1018" s="28">
        <f>VLOOKUP(--F1018,经验表!$A$4:$B$53,2,0)*VLOOKUP(--E1018,经验表!$W$8:$X$17,2,0)</f>
        <v>6350</v>
      </c>
      <c r="U1018" s="1">
        <f t="shared" si="126"/>
        <v>30090</v>
      </c>
      <c r="V1018" s="1">
        <f t="shared" si="127"/>
        <v>30090</v>
      </c>
    </row>
    <row r="1019" spans="1:22" x14ac:dyDescent="0.35">
      <c r="A1019" s="1">
        <v>91300051</v>
      </c>
      <c r="B1019" s="3" t="s">
        <v>14</v>
      </c>
      <c r="C1019" s="29">
        <f t="shared" si="123"/>
        <v>1</v>
      </c>
      <c r="D1019" s="29" t="str">
        <f t="shared" si="120"/>
        <v>1</v>
      </c>
      <c r="E1019" s="42" t="str">
        <f t="shared" si="121"/>
        <v>1</v>
      </c>
      <c r="F1019" s="1">
        <v>13</v>
      </c>
      <c r="G1019" s="28" t="str">
        <f t="shared" si="122"/>
        <v>113</v>
      </c>
      <c r="H1019" s="1">
        <v>6</v>
      </c>
      <c r="I1019" s="1">
        <v>313</v>
      </c>
      <c r="L1019" s="1">
        <v>7184</v>
      </c>
      <c r="M1019" s="1">
        <v>35921</v>
      </c>
      <c r="N1019" s="2">
        <f>INT(VLOOKUP(--D1019,'属性表（单）'!$H$7:$I$11,2,0)*VLOOKUP(F1019,'属性表（单）'!$B$4:$D$53,3,0))</f>
        <v>3250</v>
      </c>
      <c r="O1019" s="34">
        <f t="shared" si="124"/>
        <v>325</v>
      </c>
      <c r="P1019" s="1">
        <f>IF(H1019=26,VLOOKUP(G1019,'属性表（单核）'!$H$2:$I$251,2,0),IF(H1019=59,VLOOKUP(G1019,'属性表（单核）'!$C$2:$D$251,2,0),INT(N1019/VLOOKUP(H1019,'属性表（单）'!$N$4:$O$24,2,0))))</f>
        <v>325</v>
      </c>
      <c r="S1019" s="1">
        <f t="shared" si="125"/>
        <v>7150</v>
      </c>
      <c r="T1019" s="28">
        <f>VLOOKUP(--F1019,经验表!$A$4:$B$53,2,0)*VLOOKUP(--E1019,经验表!$W$8:$X$17,2,0)</f>
        <v>7150</v>
      </c>
      <c r="U1019" s="1">
        <f t="shared" si="126"/>
        <v>36440</v>
      </c>
      <c r="V1019" s="1">
        <f t="shared" si="127"/>
        <v>36440</v>
      </c>
    </row>
    <row r="1020" spans="1:22" x14ac:dyDescent="0.35">
      <c r="A1020" s="1">
        <v>91400051</v>
      </c>
      <c r="B1020" s="3" t="s">
        <v>14</v>
      </c>
      <c r="C1020" s="29">
        <f t="shared" si="123"/>
        <v>1</v>
      </c>
      <c r="D1020" s="29" t="str">
        <f t="shared" si="120"/>
        <v>1</v>
      </c>
      <c r="E1020" s="42" t="str">
        <f t="shared" si="121"/>
        <v>1</v>
      </c>
      <c r="F1020" s="1">
        <v>14</v>
      </c>
      <c r="G1020" s="28" t="str">
        <f t="shared" si="122"/>
        <v>114</v>
      </c>
      <c r="H1020" s="1">
        <v>6</v>
      </c>
      <c r="I1020" s="1">
        <v>329</v>
      </c>
      <c r="L1020" s="1">
        <v>8233</v>
      </c>
      <c r="M1020" s="1">
        <v>43105</v>
      </c>
      <c r="N1020" s="2">
        <f>INT(VLOOKUP(--D1020,'属性表（单）'!$H$7:$I$11,2,0)*VLOOKUP(F1020,'属性表（单）'!$B$4:$D$53,3,0))</f>
        <v>3450</v>
      </c>
      <c r="O1020" s="34">
        <f t="shared" si="124"/>
        <v>345</v>
      </c>
      <c r="P1020" s="1">
        <f>IF(H1020=26,VLOOKUP(G1020,'属性表（单核）'!$H$2:$I$251,2,0),IF(H1020=59,VLOOKUP(G1020,'属性表（单核）'!$C$2:$D$251,2,0),INT(N1020/VLOOKUP(H1020,'属性表（单）'!$N$4:$O$24,2,0))))</f>
        <v>345</v>
      </c>
      <c r="S1020" s="1">
        <f t="shared" si="125"/>
        <v>8350</v>
      </c>
      <c r="T1020" s="28">
        <f>VLOOKUP(--F1020,经验表!$A$4:$B$53,2,0)*VLOOKUP(--E1020,经验表!$W$8:$X$17,2,0)</f>
        <v>8350</v>
      </c>
      <c r="U1020" s="1">
        <f t="shared" si="126"/>
        <v>43590</v>
      </c>
      <c r="V1020" s="1">
        <f t="shared" si="127"/>
        <v>43590</v>
      </c>
    </row>
    <row r="1021" spans="1:22" x14ac:dyDescent="0.35">
      <c r="A1021" s="1">
        <v>91500051</v>
      </c>
      <c r="B1021" s="3" t="s">
        <v>14</v>
      </c>
      <c r="C1021" s="29">
        <f t="shared" si="123"/>
        <v>1</v>
      </c>
      <c r="D1021" s="29" t="str">
        <f t="shared" si="120"/>
        <v>1</v>
      </c>
      <c r="E1021" s="42" t="str">
        <f t="shared" si="121"/>
        <v>1</v>
      </c>
      <c r="F1021" s="1">
        <v>15</v>
      </c>
      <c r="G1021" s="28" t="str">
        <f t="shared" si="122"/>
        <v>115</v>
      </c>
      <c r="H1021" s="1">
        <v>6</v>
      </c>
      <c r="I1021" s="1">
        <v>345</v>
      </c>
      <c r="L1021" s="1">
        <v>9408</v>
      </c>
      <c r="M1021" s="1">
        <v>51338</v>
      </c>
      <c r="N1021" s="2">
        <f>INT(VLOOKUP(--D1021,'属性表（单）'!$H$7:$I$11,2,0)*VLOOKUP(F1021,'属性表（单）'!$B$4:$D$53,3,0))</f>
        <v>3650</v>
      </c>
      <c r="O1021" s="34">
        <f t="shared" si="124"/>
        <v>365</v>
      </c>
      <c r="P1021" s="1">
        <f>IF(H1021=26,VLOOKUP(G1021,'属性表（单核）'!$H$2:$I$251,2,0),IF(H1021=59,VLOOKUP(G1021,'属性表（单核）'!$C$2:$D$251,2,0),INT(N1021/VLOOKUP(H1021,'属性表（单）'!$N$4:$O$24,2,0))))</f>
        <v>365</v>
      </c>
      <c r="S1021" s="1">
        <f t="shared" si="125"/>
        <v>9550</v>
      </c>
      <c r="T1021" s="28">
        <f>VLOOKUP(--F1021,经验表!$A$4:$B$53,2,0)*VLOOKUP(--E1021,经验表!$W$8:$X$17,2,0)</f>
        <v>9550</v>
      </c>
      <c r="U1021" s="1">
        <f t="shared" si="126"/>
        <v>51940</v>
      </c>
      <c r="V1021" s="1">
        <f t="shared" si="127"/>
        <v>51940</v>
      </c>
    </row>
    <row r="1022" spans="1:22" x14ac:dyDescent="0.35">
      <c r="A1022" s="1">
        <v>91600051</v>
      </c>
      <c r="B1022" s="3" t="s">
        <v>14</v>
      </c>
      <c r="C1022" s="29">
        <f t="shared" si="123"/>
        <v>1</v>
      </c>
      <c r="D1022" s="29" t="str">
        <f t="shared" si="120"/>
        <v>1</v>
      </c>
      <c r="E1022" s="42" t="str">
        <f t="shared" si="121"/>
        <v>1</v>
      </c>
      <c r="F1022" s="1">
        <v>16</v>
      </c>
      <c r="G1022" s="28" t="str">
        <f t="shared" si="122"/>
        <v>116</v>
      </c>
      <c r="H1022" s="1">
        <v>6</v>
      </c>
      <c r="I1022" s="1">
        <v>361</v>
      </c>
      <c r="L1022" s="1">
        <v>10722</v>
      </c>
      <c r="M1022" s="1">
        <v>60746</v>
      </c>
      <c r="N1022" s="2">
        <f>INT(VLOOKUP(--D1022,'属性表（单）'!$H$7:$I$11,2,0)*VLOOKUP(F1022,'属性表（单）'!$B$4:$D$53,3,0))</f>
        <v>3850</v>
      </c>
      <c r="O1022" s="34">
        <f t="shared" si="124"/>
        <v>385</v>
      </c>
      <c r="P1022" s="1">
        <f>IF(H1022=26,VLOOKUP(G1022,'属性表（单核）'!$H$2:$I$251,2,0),IF(H1022=59,VLOOKUP(G1022,'属性表（单核）'!$C$2:$D$251,2,0),INT(N1022/VLOOKUP(H1022,'属性表（单）'!$N$4:$O$24,2,0))))</f>
        <v>385</v>
      </c>
      <c r="S1022" s="1">
        <f t="shared" si="125"/>
        <v>10750</v>
      </c>
      <c r="T1022" s="28">
        <f>VLOOKUP(--F1022,经验表!$A$4:$B$53,2,0)*VLOOKUP(--E1022,经验表!$W$8:$X$17,2,0)</f>
        <v>10750</v>
      </c>
      <c r="U1022" s="1">
        <f t="shared" si="126"/>
        <v>61490</v>
      </c>
      <c r="V1022" s="1">
        <f t="shared" si="127"/>
        <v>61490</v>
      </c>
    </row>
    <row r="1023" spans="1:22" x14ac:dyDescent="0.35">
      <c r="A1023" s="1">
        <v>91700051</v>
      </c>
      <c r="B1023" s="3" t="s">
        <v>14</v>
      </c>
      <c r="C1023" s="29">
        <f t="shared" si="123"/>
        <v>1</v>
      </c>
      <c r="D1023" s="29" t="str">
        <f t="shared" si="120"/>
        <v>1</v>
      </c>
      <c r="E1023" s="42" t="str">
        <f t="shared" si="121"/>
        <v>1</v>
      </c>
      <c r="F1023" s="1">
        <v>17</v>
      </c>
      <c r="G1023" s="28" t="str">
        <f t="shared" si="122"/>
        <v>117</v>
      </c>
      <c r="H1023" s="1">
        <v>6</v>
      </c>
      <c r="I1023" s="1">
        <v>378</v>
      </c>
      <c r="L1023" s="1">
        <v>12192</v>
      </c>
      <c r="M1023" s="1">
        <v>71468</v>
      </c>
      <c r="N1023" s="2">
        <f>INT(VLOOKUP(--D1023,'属性表（单）'!$H$7:$I$11,2,0)*VLOOKUP(F1023,'属性表（单）'!$B$4:$D$53,3,0))</f>
        <v>4100</v>
      </c>
      <c r="O1023" s="34">
        <f t="shared" si="124"/>
        <v>410</v>
      </c>
      <c r="P1023" s="1">
        <f>IF(H1023=26,VLOOKUP(G1023,'属性表（单核）'!$H$2:$I$251,2,0),IF(H1023=59,VLOOKUP(G1023,'属性表（单核）'!$C$2:$D$251,2,0),INT(N1023/VLOOKUP(H1023,'属性表（单）'!$N$4:$O$24,2,0))))</f>
        <v>410</v>
      </c>
      <c r="S1023" s="1">
        <f t="shared" si="125"/>
        <v>11950</v>
      </c>
      <c r="T1023" s="28">
        <f>VLOOKUP(--F1023,经验表!$A$4:$B$53,2,0)*VLOOKUP(--E1023,经验表!$W$8:$X$17,2,0)</f>
        <v>11950</v>
      </c>
      <c r="U1023" s="1">
        <f t="shared" si="126"/>
        <v>72240</v>
      </c>
      <c r="V1023" s="1">
        <f t="shared" si="127"/>
        <v>72240</v>
      </c>
    </row>
    <row r="1024" spans="1:22" x14ac:dyDescent="0.35">
      <c r="A1024" s="1">
        <v>91800051</v>
      </c>
      <c r="B1024" s="3" t="s">
        <v>14</v>
      </c>
      <c r="C1024" s="29">
        <f t="shared" si="123"/>
        <v>1</v>
      </c>
      <c r="D1024" s="29" t="str">
        <f t="shared" si="120"/>
        <v>1</v>
      </c>
      <c r="E1024" s="42" t="str">
        <f t="shared" si="121"/>
        <v>1</v>
      </c>
      <c r="F1024" s="1">
        <v>18</v>
      </c>
      <c r="G1024" s="28" t="str">
        <f t="shared" si="122"/>
        <v>118</v>
      </c>
      <c r="H1024" s="1">
        <v>6</v>
      </c>
      <c r="I1024" s="1">
        <v>396</v>
      </c>
      <c r="L1024" s="1">
        <v>13835</v>
      </c>
      <c r="M1024" s="1">
        <v>83660</v>
      </c>
      <c r="N1024" s="2">
        <f>INT(VLOOKUP(--D1024,'属性表（单）'!$H$7:$I$11,2,0)*VLOOKUP(F1024,'属性表（单）'!$B$4:$D$53,3,0))</f>
        <v>4350</v>
      </c>
      <c r="O1024" s="34">
        <f t="shared" si="124"/>
        <v>435</v>
      </c>
      <c r="P1024" s="1">
        <f>IF(H1024=26,VLOOKUP(G1024,'属性表（单核）'!$H$2:$I$251,2,0),IF(H1024=59,VLOOKUP(G1024,'属性表（单核）'!$C$2:$D$251,2,0),INT(N1024/VLOOKUP(H1024,'属性表（单）'!$N$4:$O$24,2,0))))</f>
        <v>435</v>
      </c>
      <c r="S1024" s="1">
        <f t="shared" si="125"/>
        <v>13650</v>
      </c>
      <c r="T1024" s="28">
        <f>VLOOKUP(--F1024,经验表!$A$4:$B$53,2,0)*VLOOKUP(--E1024,经验表!$W$8:$X$17,2,0)</f>
        <v>13650</v>
      </c>
      <c r="U1024" s="1">
        <f t="shared" si="126"/>
        <v>84190</v>
      </c>
      <c r="V1024" s="1">
        <f t="shared" si="127"/>
        <v>84190</v>
      </c>
    </row>
    <row r="1025" spans="1:22" x14ac:dyDescent="0.35">
      <c r="A1025" s="1">
        <v>91900051</v>
      </c>
      <c r="B1025" s="3" t="s">
        <v>14</v>
      </c>
      <c r="C1025" s="29">
        <f t="shared" si="123"/>
        <v>1</v>
      </c>
      <c r="D1025" s="29" t="str">
        <f t="shared" si="120"/>
        <v>1</v>
      </c>
      <c r="E1025" s="42" t="str">
        <f t="shared" si="121"/>
        <v>1</v>
      </c>
      <c r="F1025" s="1">
        <v>19</v>
      </c>
      <c r="G1025" s="28" t="str">
        <f t="shared" si="122"/>
        <v>119</v>
      </c>
      <c r="H1025" s="1">
        <v>6</v>
      </c>
      <c r="I1025" s="1">
        <v>414</v>
      </c>
      <c r="L1025" s="1">
        <v>15671</v>
      </c>
      <c r="M1025" s="1">
        <v>97495</v>
      </c>
      <c r="N1025" s="2">
        <f>INT(VLOOKUP(--D1025,'属性表（单）'!$H$7:$I$11,2,0)*VLOOKUP(F1025,'属性表（单）'!$B$4:$D$53,3,0))</f>
        <v>4600</v>
      </c>
      <c r="O1025" s="34">
        <f t="shared" si="124"/>
        <v>460</v>
      </c>
      <c r="P1025" s="1">
        <f>IF(H1025=26,VLOOKUP(G1025,'属性表（单核）'!$H$2:$I$251,2,0),IF(H1025=59,VLOOKUP(G1025,'属性表（单核）'!$C$2:$D$251,2,0),INT(N1025/VLOOKUP(H1025,'属性表（单）'!$N$4:$O$24,2,0))))</f>
        <v>460</v>
      </c>
      <c r="S1025" s="1">
        <f t="shared" si="125"/>
        <v>15350</v>
      </c>
      <c r="T1025" s="28">
        <f>VLOOKUP(--F1025,经验表!$A$4:$B$53,2,0)*VLOOKUP(--E1025,经验表!$W$8:$X$17,2,0)</f>
        <v>15350</v>
      </c>
      <c r="U1025" s="1">
        <f t="shared" si="126"/>
        <v>97840</v>
      </c>
      <c r="V1025" s="1">
        <f t="shared" si="127"/>
        <v>97840</v>
      </c>
    </row>
    <row r="1026" spans="1:22" x14ac:dyDescent="0.35">
      <c r="A1026" s="1">
        <v>92000051</v>
      </c>
      <c r="B1026" s="3" t="s">
        <v>14</v>
      </c>
      <c r="C1026" s="29">
        <f t="shared" si="123"/>
        <v>1</v>
      </c>
      <c r="D1026" s="29" t="str">
        <f t="shared" si="120"/>
        <v>1</v>
      </c>
      <c r="E1026" s="42" t="str">
        <f t="shared" si="121"/>
        <v>1</v>
      </c>
      <c r="F1026" s="1">
        <v>20</v>
      </c>
      <c r="G1026" s="28" t="str">
        <f t="shared" si="122"/>
        <v>120</v>
      </c>
      <c r="H1026" s="1">
        <v>6</v>
      </c>
      <c r="I1026" s="1">
        <v>433</v>
      </c>
      <c r="L1026" s="1">
        <v>17721</v>
      </c>
      <c r="M1026" s="1">
        <v>113166</v>
      </c>
      <c r="N1026" s="2">
        <f>INT(VLOOKUP(--D1026,'属性表（单）'!$H$7:$I$11,2,0)*VLOOKUP(F1026,'属性表（单）'!$B$4:$D$53,3,0))</f>
        <v>4850</v>
      </c>
      <c r="O1026" s="34">
        <f t="shared" si="124"/>
        <v>485</v>
      </c>
      <c r="P1026" s="1">
        <f>IF(H1026=26,VLOOKUP(G1026,'属性表（单核）'!$H$2:$I$251,2,0),IF(H1026=59,VLOOKUP(G1026,'属性表（单核）'!$C$2:$D$251,2,0),INT(N1026/VLOOKUP(H1026,'属性表（单）'!$N$4:$O$24,2,0))))</f>
        <v>485</v>
      </c>
      <c r="S1026" s="1">
        <f t="shared" si="125"/>
        <v>17050</v>
      </c>
      <c r="T1026" s="28">
        <f>VLOOKUP(--F1026,经验表!$A$4:$B$53,2,0)*VLOOKUP(--E1026,经验表!$W$8:$X$17,2,0)</f>
        <v>17050</v>
      </c>
      <c r="U1026" s="1">
        <f t="shared" si="126"/>
        <v>113190</v>
      </c>
      <c r="V1026" s="1">
        <f t="shared" si="127"/>
        <v>113190</v>
      </c>
    </row>
    <row r="1027" spans="1:22" x14ac:dyDescent="0.35">
      <c r="A1027" s="1">
        <v>92100051</v>
      </c>
      <c r="B1027" s="3" t="s">
        <v>14</v>
      </c>
      <c r="C1027" s="29">
        <f t="shared" si="123"/>
        <v>1</v>
      </c>
      <c r="D1027" s="29" t="str">
        <f t="shared" ref="D1027:D1090" si="128">RIGHT(A1027,1)</f>
        <v>1</v>
      </c>
      <c r="E1027" s="42" t="str">
        <f t="shared" ref="E1027:E1090" si="129">IF(C1027=1,RIGHT(A1027,1),C1027&amp;RIGHT(A1027,1))</f>
        <v>1</v>
      </c>
      <c r="F1027" s="1">
        <v>21</v>
      </c>
      <c r="G1027" s="28" t="str">
        <f t="shared" ref="G1027:G1090" si="130">D1027&amp;F1027</f>
        <v>121</v>
      </c>
      <c r="H1027" s="1">
        <v>6</v>
      </c>
      <c r="I1027" s="1">
        <v>452</v>
      </c>
      <c r="L1027" s="1">
        <v>20011</v>
      </c>
      <c r="M1027" s="1">
        <v>130887</v>
      </c>
      <c r="N1027" s="2">
        <f>INT(VLOOKUP(--D1027,'属性表（单）'!$H$7:$I$11,2,0)*VLOOKUP(F1027,'属性表（单）'!$B$4:$D$53,3,0))</f>
        <v>5100</v>
      </c>
      <c r="O1027" s="34">
        <f t="shared" si="124"/>
        <v>510</v>
      </c>
      <c r="P1027" s="1">
        <f>IF(H1027=26,VLOOKUP(G1027,'属性表（单核）'!$H$2:$I$251,2,0),IF(H1027=59,VLOOKUP(G1027,'属性表（单核）'!$C$2:$D$251,2,0),INT(N1027/VLOOKUP(H1027,'属性表（单）'!$N$4:$O$24,2,0))))</f>
        <v>510</v>
      </c>
      <c r="S1027" s="1">
        <f t="shared" si="125"/>
        <v>18750</v>
      </c>
      <c r="T1027" s="28">
        <f>VLOOKUP(--F1027,经验表!$A$4:$B$53,2,0)*VLOOKUP(--E1027,经验表!$W$8:$X$17,2,0)</f>
        <v>18750</v>
      </c>
      <c r="U1027" s="1">
        <f t="shared" si="126"/>
        <v>130240</v>
      </c>
      <c r="V1027" s="1">
        <f t="shared" si="127"/>
        <v>130240</v>
      </c>
    </row>
    <row r="1028" spans="1:22" x14ac:dyDescent="0.35">
      <c r="A1028" s="1">
        <v>92200051</v>
      </c>
      <c r="B1028" s="3" t="s">
        <v>14</v>
      </c>
      <c r="C1028" s="29">
        <f t="shared" ref="C1028:C1091" si="131">C1027</f>
        <v>1</v>
      </c>
      <c r="D1028" s="29" t="str">
        <f t="shared" si="128"/>
        <v>1</v>
      </c>
      <c r="E1028" s="42" t="str">
        <f t="shared" si="129"/>
        <v>1</v>
      </c>
      <c r="F1028" s="1">
        <v>22</v>
      </c>
      <c r="G1028" s="28" t="str">
        <f t="shared" si="130"/>
        <v>122</v>
      </c>
      <c r="H1028" s="1">
        <v>6</v>
      </c>
      <c r="I1028" s="1">
        <v>472</v>
      </c>
      <c r="L1028" s="1">
        <v>22567</v>
      </c>
      <c r="M1028" s="1">
        <v>150898</v>
      </c>
      <c r="N1028" s="2">
        <f>INT(VLOOKUP(--D1028,'属性表（单）'!$H$7:$I$11,2,0)*VLOOKUP(F1028,'属性表（单）'!$B$4:$D$53,3,0))</f>
        <v>5400</v>
      </c>
      <c r="O1028" s="34">
        <f t="shared" si="124"/>
        <v>540</v>
      </c>
      <c r="P1028" s="1">
        <f>IF(H1028=26,VLOOKUP(G1028,'属性表（单核）'!$H$2:$I$251,2,0),IF(H1028=59,VLOOKUP(G1028,'属性表（单核）'!$C$2:$D$251,2,0),INT(N1028/VLOOKUP(H1028,'属性表（单）'!$N$4:$O$24,2,0))))</f>
        <v>540</v>
      </c>
      <c r="S1028" s="1">
        <f t="shared" si="125"/>
        <v>21050</v>
      </c>
      <c r="T1028" s="28">
        <f>VLOOKUP(--F1028,经验表!$A$4:$B$53,2,0)*VLOOKUP(--E1028,经验表!$W$8:$X$17,2,0)</f>
        <v>21050</v>
      </c>
      <c r="U1028" s="1">
        <f t="shared" si="126"/>
        <v>148990</v>
      </c>
      <c r="V1028" s="1">
        <f t="shared" si="127"/>
        <v>148990</v>
      </c>
    </row>
    <row r="1029" spans="1:22" x14ac:dyDescent="0.35">
      <c r="A1029" s="1">
        <v>92300051</v>
      </c>
      <c r="B1029" s="3" t="s">
        <v>14</v>
      </c>
      <c r="C1029" s="29">
        <f t="shared" si="131"/>
        <v>1</v>
      </c>
      <c r="D1029" s="29" t="str">
        <f t="shared" si="128"/>
        <v>1</v>
      </c>
      <c r="E1029" s="42" t="str">
        <f t="shared" si="129"/>
        <v>1</v>
      </c>
      <c r="F1029" s="1">
        <v>23</v>
      </c>
      <c r="G1029" s="28" t="str">
        <f t="shared" si="130"/>
        <v>123</v>
      </c>
      <c r="H1029" s="1">
        <v>6</v>
      </c>
      <c r="I1029" s="1">
        <v>493</v>
      </c>
      <c r="L1029" s="1">
        <v>25419</v>
      </c>
      <c r="M1029" s="1">
        <v>173465</v>
      </c>
      <c r="N1029" s="2">
        <f>INT(VLOOKUP(--D1029,'属性表（单）'!$H$7:$I$11,2,0)*VLOOKUP(F1029,'属性表（单）'!$B$4:$D$53,3,0))</f>
        <v>5700</v>
      </c>
      <c r="O1029" s="34">
        <f t="shared" si="124"/>
        <v>570</v>
      </c>
      <c r="P1029" s="1">
        <f>IF(H1029=26,VLOOKUP(G1029,'属性表（单核）'!$H$2:$I$251,2,0),IF(H1029=59,VLOOKUP(G1029,'属性表（单核）'!$C$2:$D$251,2,0),INT(N1029/VLOOKUP(H1029,'属性表（单）'!$N$4:$O$24,2,0))))</f>
        <v>570</v>
      </c>
      <c r="S1029" s="1">
        <f t="shared" si="125"/>
        <v>23350</v>
      </c>
      <c r="T1029" s="28">
        <f>VLOOKUP(--F1029,经验表!$A$4:$B$53,2,0)*VLOOKUP(--E1029,经验表!$W$8:$X$17,2,0)</f>
        <v>23350</v>
      </c>
      <c r="U1029" s="1">
        <f t="shared" si="126"/>
        <v>170040</v>
      </c>
      <c r="V1029" s="1">
        <f t="shared" si="127"/>
        <v>170040</v>
      </c>
    </row>
    <row r="1030" spans="1:22" x14ac:dyDescent="0.35">
      <c r="A1030" s="1">
        <v>92400051</v>
      </c>
      <c r="B1030" s="3" t="s">
        <v>14</v>
      </c>
      <c r="C1030" s="29">
        <f t="shared" si="131"/>
        <v>1</v>
      </c>
      <c r="D1030" s="29" t="str">
        <f t="shared" si="128"/>
        <v>1</v>
      </c>
      <c r="E1030" s="42" t="str">
        <f t="shared" si="129"/>
        <v>1</v>
      </c>
      <c r="F1030" s="1">
        <v>24</v>
      </c>
      <c r="G1030" s="28" t="str">
        <f t="shared" si="130"/>
        <v>124</v>
      </c>
      <c r="H1030" s="1">
        <v>6</v>
      </c>
      <c r="I1030" s="1">
        <v>514</v>
      </c>
      <c r="L1030" s="1">
        <v>28601</v>
      </c>
      <c r="M1030" s="1">
        <v>198884</v>
      </c>
      <c r="N1030" s="2">
        <f>INT(VLOOKUP(--D1030,'属性表（单）'!$H$7:$I$11,2,0)*VLOOKUP(F1030,'属性表（单）'!$B$4:$D$53,3,0))</f>
        <v>6000</v>
      </c>
      <c r="O1030" s="34">
        <f t="shared" si="124"/>
        <v>600</v>
      </c>
      <c r="P1030" s="1">
        <f>IF(H1030=26,VLOOKUP(G1030,'属性表（单核）'!$H$2:$I$251,2,0),IF(H1030=59,VLOOKUP(G1030,'属性表（单核）'!$C$2:$D$251,2,0),INT(N1030/VLOOKUP(H1030,'属性表（单）'!$N$4:$O$24,2,0))))</f>
        <v>600</v>
      </c>
      <c r="S1030" s="1">
        <f t="shared" si="125"/>
        <v>25650</v>
      </c>
      <c r="T1030" s="28">
        <f>VLOOKUP(--F1030,经验表!$A$4:$B$53,2,0)*VLOOKUP(--E1030,经验表!$W$8:$X$17,2,0)</f>
        <v>25650</v>
      </c>
      <c r="U1030" s="1">
        <f t="shared" si="126"/>
        <v>193390</v>
      </c>
      <c r="V1030" s="1">
        <f t="shared" si="127"/>
        <v>193390</v>
      </c>
    </row>
    <row r="1031" spans="1:22" x14ac:dyDescent="0.35">
      <c r="A1031" s="1">
        <v>92500051</v>
      </c>
      <c r="B1031" s="3" t="s">
        <v>14</v>
      </c>
      <c r="C1031" s="29">
        <f t="shared" si="131"/>
        <v>1</v>
      </c>
      <c r="D1031" s="29" t="str">
        <f t="shared" si="128"/>
        <v>1</v>
      </c>
      <c r="E1031" s="42" t="str">
        <f t="shared" si="129"/>
        <v>1</v>
      </c>
      <c r="F1031" s="1">
        <v>25</v>
      </c>
      <c r="G1031" s="28" t="str">
        <f t="shared" si="130"/>
        <v>125</v>
      </c>
      <c r="H1031" s="1">
        <v>6</v>
      </c>
      <c r="I1031" s="1">
        <v>535</v>
      </c>
      <c r="L1031" s="1">
        <v>32151</v>
      </c>
      <c r="M1031" s="1">
        <v>227485</v>
      </c>
      <c r="N1031" s="2">
        <f>INT(VLOOKUP(--D1031,'属性表（单）'!$H$7:$I$11,2,0)*VLOOKUP(F1031,'属性表（单）'!$B$4:$D$53,3,0))</f>
        <v>6300</v>
      </c>
      <c r="O1031" s="34">
        <f t="shared" ref="O1031:O1094" si="132">INT(IF(C1031=1,P1031,P1031*$X$14))</f>
        <v>630</v>
      </c>
      <c r="P1031" s="1">
        <f>IF(H1031=26,VLOOKUP(G1031,'属性表（单核）'!$H$2:$I$251,2,0),IF(H1031=59,VLOOKUP(G1031,'属性表（单核）'!$C$2:$D$251,2,0),INT(N1031/VLOOKUP(H1031,'属性表（单）'!$N$4:$O$24,2,0))))</f>
        <v>630</v>
      </c>
      <c r="S1031" s="1">
        <f t="shared" si="125"/>
        <v>27950</v>
      </c>
      <c r="T1031" s="28">
        <f>VLOOKUP(--F1031,经验表!$A$4:$B$53,2,0)*VLOOKUP(--E1031,经验表!$W$8:$X$17,2,0)</f>
        <v>27950</v>
      </c>
      <c r="U1031" s="1">
        <f t="shared" si="126"/>
        <v>219040</v>
      </c>
      <c r="V1031" s="1">
        <f t="shared" si="127"/>
        <v>219040</v>
      </c>
    </row>
    <row r="1032" spans="1:22" x14ac:dyDescent="0.35">
      <c r="A1032" s="1">
        <v>92600051</v>
      </c>
      <c r="B1032" s="3" t="s">
        <v>14</v>
      </c>
      <c r="C1032" s="29">
        <f t="shared" si="131"/>
        <v>1</v>
      </c>
      <c r="D1032" s="29" t="str">
        <f t="shared" si="128"/>
        <v>1</v>
      </c>
      <c r="E1032" s="42" t="str">
        <f t="shared" si="129"/>
        <v>1</v>
      </c>
      <c r="F1032" s="1">
        <v>26</v>
      </c>
      <c r="G1032" s="28" t="str">
        <f t="shared" si="130"/>
        <v>126</v>
      </c>
      <c r="H1032" s="1">
        <v>6</v>
      </c>
      <c r="I1032" s="1">
        <v>558</v>
      </c>
      <c r="L1032" s="1">
        <v>36110</v>
      </c>
      <c r="M1032" s="1">
        <v>259636</v>
      </c>
      <c r="N1032" s="2">
        <f>INT(VLOOKUP(--D1032,'属性表（单）'!$H$7:$I$11,2,0)*VLOOKUP(F1032,'属性表（单）'!$B$4:$D$53,3,0))</f>
        <v>6600</v>
      </c>
      <c r="O1032" s="34">
        <f t="shared" si="132"/>
        <v>660</v>
      </c>
      <c r="P1032" s="1">
        <f>IF(H1032=26,VLOOKUP(G1032,'属性表（单核）'!$H$2:$I$251,2,0),IF(H1032=59,VLOOKUP(G1032,'属性表（单核）'!$C$2:$D$251,2,0),INT(N1032/VLOOKUP(H1032,'属性表（单）'!$N$4:$O$24,2,0))))</f>
        <v>660</v>
      </c>
      <c r="S1032" s="1">
        <f t="shared" ref="S1032:S1095" si="133">INT(T1032)</f>
        <v>30950</v>
      </c>
      <c r="T1032" s="28">
        <f>VLOOKUP(--F1032,经验表!$A$4:$B$53,2,0)*VLOOKUP(--E1032,经验表!$W$8:$X$17,2,0)</f>
        <v>30950</v>
      </c>
      <c r="U1032" s="1">
        <f t="shared" ref="U1032:U1095" si="134">INT(IF(C1032=1,IF(F1032=1,VLOOKUP(--D1032,$X$8:$Y$12,2,0),V1032),IF(F1032=1,VLOOKUP(--D1032,$X$17:$Y$21,2,0),V1032)))</f>
        <v>246990</v>
      </c>
      <c r="V1032" s="1">
        <f t="shared" si="127"/>
        <v>246990</v>
      </c>
    </row>
    <row r="1033" spans="1:22" x14ac:dyDescent="0.35">
      <c r="A1033" s="1">
        <v>92700051</v>
      </c>
      <c r="B1033" s="3" t="s">
        <v>14</v>
      </c>
      <c r="C1033" s="29">
        <f t="shared" si="131"/>
        <v>1</v>
      </c>
      <c r="D1033" s="29" t="str">
        <f t="shared" si="128"/>
        <v>1</v>
      </c>
      <c r="E1033" s="42" t="str">
        <f t="shared" si="129"/>
        <v>1</v>
      </c>
      <c r="F1033" s="1">
        <v>27</v>
      </c>
      <c r="G1033" s="28" t="str">
        <f t="shared" si="130"/>
        <v>127</v>
      </c>
      <c r="H1033" s="1">
        <v>6</v>
      </c>
      <c r="I1033" s="1">
        <v>581</v>
      </c>
      <c r="L1033" s="1">
        <v>40525</v>
      </c>
      <c r="M1033" s="1">
        <v>295746</v>
      </c>
      <c r="N1033" s="2">
        <f>INT(VLOOKUP(--D1033,'属性表（单）'!$H$7:$I$11,2,0)*VLOOKUP(F1033,'属性表（单）'!$B$4:$D$53,3,0))</f>
        <v>6950</v>
      </c>
      <c r="O1033" s="34">
        <f t="shared" si="132"/>
        <v>695</v>
      </c>
      <c r="P1033" s="1">
        <f>IF(H1033=26,VLOOKUP(G1033,'属性表（单核）'!$H$2:$I$251,2,0),IF(H1033=59,VLOOKUP(G1033,'属性表（单核）'!$C$2:$D$251,2,0),INT(N1033/VLOOKUP(H1033,'属性表（单）'!$N$4:$O$24,2,0))))</f>
        <v>695</v>
      </c>
      <c r="S1033" s="1">
        <f t="shared" si="133"/>
        <v>33950</v>
      </c>
      <c r="T1033" s="28">
        <f>VLOOKUP(--F1033,经验表!$A$4:$B$53,2,0)*VLOOKUP(--E1033,经验表!$W$8:$X$17,2,0)</f>
        <v>33950</v>
      </c>
      <c r="U1033" s="1">
        <f t="shared" si="134"/>
        <v>277940</v>
      </c>
      <c r="V1033" s="1">
        <f t="shared" ref="V1033:V1096" si="135">S1032+U1032</f>
        <v>277940</v>
      </c>
    </row>
    <row r="1034" spans="1:22" x14ac:dyDescent="0.35">
      <c r="A1034" s="1">
        <v>92800051</v>
      </c>
      <c r="B1034" s="3" t="s">
        <v>14</v>
      </c>
      <c r="C1034" s="29">
        <f t="shared" si="131"/>
        <v>1</v>
      </c>
      <c r="D1034" s="29" t="str">
        <f t="shared" si="128"/>
        <v>1</v>
      </c>
      <c r="E1034" s="42" t="str">
        <f t="shared" si="129"/>
        <v>1</v>
      </c>
      <c r="F1034" s="1">
        <v>28</v>
      </c>
      <c r="G1034" s="28" t="str">
        <f t="shared" si="130"/>
        <v>128</v>
      </c>
      <c r="H1034" s="1">
        <v>6</v>
      </c>
      <c r="I1034" s="1">
        <v>604</v>
      </c>
      <c r="L1034" s="1">
        <v>45446</v>
      </c>
      <c r="M1034" s="1">
        <v>336271</v>
      </c>
      <c r="N1034" s="2">
        <f>INT(VLOOKUP(--D1034,'属性表（单）'!$H$7:$I$11,2,0)*VLOOKUP(F1034,'属性表（单）'!$B$4:$D$53,3,0))</f>
        <v>7300</v>
      </c>
      <c r="O1034" s="34">
        <f t="shared" si="132"/>
        <v>730</v>
      </c>
      <c r="P1034" s="1">
        <f>IF(H1034=26,VLOOKUP(G1034,'属性表（单核）'!$H$2:$I$251,2,0),IF(H1034=59,VLOOKUP(G1034,'属性表（单核）'!$C$2:$D$251,2,0),INT(N1034/VLOOKUP(H1034,'属性表（单）'!$N$4:$O$24,2,0))))</f>
        <v>730</v>
      </c>
      <c r="S1034" s="1">
        <f t="shared" si="133"/>
        <v>36950</v>
      </c>
      <c r="T1034" s="28">
        <f>VLOOKUP(--F1034,经验表!$A$4:$B$53,2,0)*VLOOKUP(--E1034,经验表!$W$8:$X$17,2,0)</f>
        <v>36950</v>
      </c>
      <c r="U1034" s="1">
        <f t="shared" si="134"/>
        <v>311890</v>
      </c>
      <c r="V1034" s="1">
        <f t="shared" si="135"/>
        <v>311890</v>
      </c>
    </row>
    <row r="1035" spans="1:22" x14ac:dyDescent="0.35">
      <c r="A1035" s="1">
        <v>92900051</v>
      </c>
      <c r="B1035" s="3" t="s">
        <v>14</v>
      </c>
      <c r="C1035" s="29">
        <f t="shared" si="131"/>
        <v>1</v>
      </c>
      <c r="D1035" s="29" t="str">
        <f t="shared" si="128"/>
        <v>1</v>
      </c>
      <c r="E1035" s="42" t="str">
        <f t="shared" si="129"/>
        <v>1</v>
      </c>
      <c r="F1035" s="1">
        <v>29</v>
      </c>
      <c r="G1035" s="28" t="str">
        <f t="shared" si="130"/>
        <v>129</v>
      </c>
      <c r="H1035" s="1">
        <v>6</v>
      </c>
      <c r="I1035" s="1">
        <v>629</v>
      </c>
      <c r="L1035" s="1">
        <v>50931</v>
      </c>
      <c r="M1035" s="1">
        <v>381717</v>
      </c>
      <c r="N1035" s="2">
        <f>INT(VLOOKUP(--D1035,'属性表（单）'!$H$7:$I$11,2,0)*VLOOKUP(F1035,'属性表（单）'!$B$4:$D$53,3,0))</f>
        <v>7650</v>
      </c>
      <c r="O1035" s="34">
        <f t="shared" si="132"/>
        <v>765</v>
      </c>
      <c r="P1035" s="1">
        <f>IF(H1035=26,VLOOKUP(G1035,'属性表（单核）'!$H$2:$I$251,2,0),IF(H1035=59,VLOOKUP(G1035,'属性表（单核）'!$C$2:$D$251,2,0),INT(N1035/VLOOKUP(H1035,'属性表（单）'!$N$4:$O$24,2,0))))</f>
        <v>765</v>
      </c>
      <c r="S1035" s="1">
        <f t="shared" si="133"/>
        <v>39950</v>
      </c>
      <c r="T1035" s="28">
        <f>VLOOKUP(--F1035,经验表!$A$4:$B$53,2,0)*VLOOKUP(--E1035,经验表!$W$8:$X$17,2,0)</f>
        <v>39950</v>
      </c>
      <c r="U1035" s="1">
        <f t="shared" si="134"/>
        <v>348840</v>
      </c>
      <c r="V1035" s="1">
        <f t="shared" si="135"/>
        <v>348840</v>
      </c>
    </row>
    <row r="1036" spans="1:22" x14ac:dyDescent="0.35">
      <c r="A1036" s="1">
        <v>93000051</v>
      </c>
      <c r="B1036" s="3" t="s">
        <v>14</v>
      </c>
      <c r="C1036" s="29">
        <f t="shared" si="131"/>
        <v>1</v>
      </c>
      <c r="D1036" s="29" t="str">
        <f t="shared" si="128"/>
        <v>1</v>
      </c>
      <c r="E1036" s="42" t="str">
        <f t="shared" si="129"/>
        <v>1</v>
      </c>
      <c r="F1036" s="1">
        <v>30</v>
      </c>
      <c r="G1036" s="28" t="str">
        <f t="shared" si="130"/>
        <v>130</v>
      </c>
      <c r="H1036" s="1">
        <v>6</v>
      </c>
      <c r="I1036" s="1">
        <v>654</v>
      </c>
      <c r="L1036" s="1">
        <v>57045</v>
      </c>
      <c r="M1036" s="1">
        <v>432648</v>
      </c>
      <c r="N1036" s="2">
        <f>INT(VLOOKUP(--D1036,'属性表（单）'!$H$7:$I$11,2,0)*VLOOKUP(F1036,'属性表（单）'!$B$4:$D$53,3,0))</f>
        <v>8000</v>
      </c>
      <c r="O1036" s="34">
        <f t="shared" si="132"/>
        <v>800</v>
      </c>
      <c r="P1036" s="1">
        <f>IF(H1036=26,VLOOKUP(G1036,'属性表（单核）'!$H$2:$I$251,2,0),IF(H1036=59,VLOOKUP(G1036,'属性表（单核）'!$C$2:$D$251,2,0),INT(N1036/VLOOKUP(H1036,'属性表（单）'!$N$4:$O$24,2,0))))</f>
        <v>800</v>
      </c>
      <c r="S1036" s="1">
        <f t="shared" si="133"/>
        <v>43750</v>
      </c>
      <c r="T1036" s="28">
        <f>VLOOKUP(--F1036,经验表!$A$4:$B$53,2,0)*VLOOKUP(--E1036,经验表!$W$8:$X$17,2,0)</f>
        <v>43750</v>
      </c>
      <c r="U1036" s="1">
        <f t="shared" si="134"/>
        <v>388790</v>
      </c>
      <c r="V1036" s="1">
        <f t="shared" si="135"/>
        <v>388790</v>
      </c>
    </row>
    <row r="1037" spans="1:22" x14ac:dyDescent="0.35">
      <c r="A1037" s="1">
        <v>93100051</v>
      </c>
      <c r="B1037" s="3" t="s">
        <v>14</v>
      </c>
      <c r="C1037" s="29">
        <f t="shared" si="131"/>
        <v>1</v>
      </c>
      <c r="D1037" s="29" t="str">
        <f t="shared" si="128"/>
        <v>1</v>
      </c>
      <c r="E1037" s="42" t="str">
        <f t="shared" si="129"/>
        <v>1</v>
      </c>
      <c r="F1037" s="1">
        <v>31</v>
      </c>
      <c r="G1037" s="28" t="str">
        <f t="shared" si="130"/>
        <v>131</v>
      </c>
      <c r="H1037" s="1">
        <v>6</v>
      </c>
      <c r="I1037" s="1">
        <v>680</v>
      </c>
      <c r="L1037" s="1">
        <v>63857</v>
      </c>
      <c r="M1037" s="1">
        <v>489693</v>
      </c>
      <c r="N1037" s="2">
        <f>INT(VLOOKUP(--D1037,'属性表（单）'!$H$7:$I$11,2,0)*VLOOKUP(F1037,'属性表（单）'!$B$4:$D$53,3,0))</f>
        <v>8350</v>
      </c>
      <c r="O1037" s="34">
        <f t="shared" si="132"/>
        <v>835</v>
      </c>
      <c r="P1037" s="1">
        <f>IF(H1037=26,VLOOKUP(G1037,'属性表（单核）'!$H$2:$I$251,2,0),IF(H1037=59,VLOOKUP(G1037,'属性表（单核）'!$C$2:$D$251,2,0),INT(N1037/VLOOKUP(H1037,'属性表（单）'!$N$4:$O$24,2,0))))</f>
        <v>835</v>
      </c>
      <c r="S1037" s="1">
        <f t="shared" si="133"/>
        <v>47550</v>
      </c>
      <c r="T1037" s="28">
        <f>VLOOKUP(--F1037,经验表!$A$4:$B$53,2,0)*VLOOKUP(--E1037,经验表!$W$8:$X$17,2,0)</f>
        <v>47550</v>
      </c>
      <c r="U1037" s="1">
        <f t="shared" si="134"/>
        <v>432540</v>
      </c>
      <c r="V1037" s="1">
        <f t="shared" si="135"/>
        <v>432540</v>
      </c>
    </row>
    <row r="1038" spans="1:22" x14ac:dyDescent="0.35">
      <c r="A1038" s="1">
        <v>93200051</v>
      </c>
      <c r="B1038" s="3" t="s">
        <v>14</v>
      </c>
      <c r="C1038" s="29">
        <f t="shared" si="131"/>
        <v>1</v>
      </c>
      <c r="D1038" s="29" t="str">
        <f t="shared" si="128"/>
        <v>1</v>
      </c>
      <c r="E1038" s="42" t="str">
        <f t="shared" si="129"/>
        <v>1</v>
      </c>
      <c r="F1038" s="1">
        <v>32</v>
      </c>
      <c r="G1038" s="28" t="str">
        <f t="shared" si="130"/>
        <v>132</v>
      </c>
      <c r="H1038" s="1">
        <v>6</v>
      </c>
      <c r="I1038" s="1">
        <v>707</v>
      </c>
      <c r="L1038" s="1">
        <v>71446</v>
      </c>
      <c r="M1038" s="1">
        <v>553550</v>
      </c>
      <c r="N1038" s="2">
        <f>INT(VLOOKUP(--D1038,'属性表（单）'!$H$7:$I$11,2,0)*VLOOKUP(F1038,'属性表（单）'!$B$4:$D$53,3,0))</f>
        <v>8750</v>
      </c>
      <c r="O1038" s="34">
        <f t="shared" si="132"/>
        <v>875</v>
      </c>
      <c r="P1038" s="1">
        <f>IF(H1038=26,VLOOKUP(G1038,'属性表（单核）'!$H$2:$I$251,2,0),IF(H1038=59,VLOOKUP(G1038,'属性表（单核）'!$C$2:$D$251,2,0),INT(N1038/VLOOKUP(H1038,'属性表（单）'!$N$4:$O$24,2,0))))</f>
        <v>875</v>
      </c>
      <c r="S1038" s="1">
        <f t="shared" si="133"/>
        <v>51350</v>
      </c>
      <c r="T1038" s="28">
        <f>VLOOKUP(--F1038,经验表!$A$4:$B$53,2,0)*VLOOKUP(--E1038,经验表!$W$8:$X$17,2,0)</f>
        <v>51350</v>
      </c>
      <c r="U1038" s="1">
        <f t="shared" si="134"/>
        <v>480090</v>
      </c>
      <c r="V1038" s="1">
        <f t="shared" si="135"/>
        <v>480090</v>
      </c>
    </row>
    <row r="1039" spans="1:22" x14ac:dyDescent="0.35">
      <c r="A1039" s="1">
        <v>93300051</v>
      </c>
      <c r="B1039" s="3" t="s">
        <v>14</v>
      </c>
      <c r="C1039" s="29">
        <f t="shared" si="131"/>
        <v>1</v>
      </c>
      <c r="D1039" s="29" t="str">
        <f t="shared" si="128"/>
        <v>1</v>
      </c>
      <c r="E1039" s="42" t="str">
        <f t="shared" si="129"/>
        <v>1</v>
      </c>
      <c r="F1039" s="1">
        <v>33</v>
      </c>
      <c r="G1039" s="28" t="str">
        <f t="shared" si="130"/>
        <v>133</v>
      </c>
      <c r="H1039" s="1">
        <v>6</v>
      </c>
      <c r="I1039" s="1">
        <v>734</v>
      </c>
      <c r="L1039" s="1">
        <v>79901</v>
      </c>
      <c r="M1039" s="1">
        <v>624996</v>
      </c>
      <c r="N1039" s="2">
        <f>INT(VLOOKUP(--D1039,'属性表（单）'!$H$7:$I$11,2,0)*VLOOKUP(F1039,'属性表（单）'!$B$4:$D$53,3,0))</f>
        <v>9150</v>
      </c>
      <c r="O1039" s="34">
        <f t="shared" si="132"/>
        <v>915</v>
      </c>
      <c r="P1039" s="1">
        <f>IF(H1039=26,VLOOKUP(G1039,'属性表（单核）'!$H$2:$I$251,2,0),IF(H1039=59,VLOOKUP(G1039,'属性表（单核）'!$C$2:$D$251,2,0),INT(N1039/VLOOKUP(H1039,'属性表（单）'!$N$4:$O$24,2,0))))</f>
        <v>915</v>
      </c>
      <c r="S1039" s="1">
        <f t="shared" si="133"/>
        <v>55150</v>
      </c>
      <c r="T1039" s="28">
        <f>VLOOKUP(--F1039,经验表!$A$4:$B$53,2,0)*VLOOKUP(--E1039,经验表!$W$8:$X$17,2,0)</f>
        <v>55150</v>
      </c>
      <c r="U1039" s="1">
        <f t="shared" si="134"/>
        <v>531440</v>
      </c>
      <c r="V1039" s="1">
        <f t="shared" si="135"/>
        <v>531440</v>
      </c>
    </row>
    <row r="1040" spans="1:22" x14ac:dyDescent="0.35">
      <c r="A1040" s="1">
        <v>93400051</v>
      </c>
      <c r="B1040" s="3" t="s">
        <v>14</v>
      </c>
      <c r="C1040" s="29">
        <f t="shared" si="131"/>
        <v>1</v>
      </c>
      <c r="D1040" s="29" t="str">
        <f t="shared" si="128"/>
        <v>1</v>
      </c>
      <c r="E1040" s="42" t="str">
        <f t="shared" si="129"/>
        <v>1</v>
      </c>
      <c r="F1040" s="1">
        <v>34</v>
      </c>
      <c r="G1040" s="28" t="str">
        <f t="shared" si="130"/>
        <v>134</v>
      </c>
      <c r="H1040" s="1">
        <v>6</v>
      </c>
      <c r="I1040" s="1">
        <v>762</v>
      </c>
      <c r="L1040" s="1">
        <v>89319</v>
      </c>
      <c r="M1040" s="1">
        <v>704897</v>
      </c>
      <c r="N1040" s="2">
        <f>INT(VLOOKUP(--D1040,'属性表（单）'!$H$7:$I$11,2,0)*VLOOKUP(F1040,'属性表（单）'!$B$4:$D$53,3,0))</f>
        <v>9550</v>
      </c>
      <c r="O1040" s="34">
        <f t="shared" si="132"/>
        <v>955</v>
      </c>
      <c r="P1040" s="1">
        <f>IF(H1040=26,VLOOKUP(G1040,'属性表（单核）'!$H$2:$I$251,2,0),IF(H1040=59,VLOOKUP(G1040,'属性表（单核）'!$C$2:$D$251,2,0),INT(N1040/VLOOKUP(H1040,'属性表（单）'!$N$4:$O$24,2,0))))</f>
        <v>955</v>
      </c>
      <c r="S1040" s="1">
        <f t="shared" si="133"/>
        <v>59850</v>
      </c>
      <c r="T1040" s="28">
        <f>VLOOKUP(--F1040,经验表!$A$4:$B$53,2,0)*VLOOKUP(--E1040,经验表!$W$8:$X$17,2,0)</f>
        <v>59850</v>
      </c>
      <c r="U1040" s="1">
        <f t="shared" si="134"/>
        <v>586590</v>
      </c>
      <c r="V1040" s="1">
        <f t="shared" si="135"/>
        <v>586590</v>
      </c>
    </row>
    <row r="1041" spans="1:22" x14ac:dyDescent="0.35">
      <c r="A1041" s="1">
        <v>93500051</v>
      </c>
      <c r="B1041" s="3" t="s">
        <v>14</v>
      </c>
      <c r="C1041" s="29">
        <f t="shared" si="131"/>
        <v>1</v>
      </c>
      <c r="D1041" s="29" t="str">
        <f t="shared" si="128"/>
        <v>1</v>
      </c>
      <c r="E1041" s="42" t="str">
        <f t="shared" si="129"/>
        <v>1</v>
      </c>
      <c r="F1041" s="1">
        <v>35</v>
      </c>
      <c r="G1041" s="28" t="str">
        <f t="shared" si="130"/>
        <v>135</v>
      </c>
      <c r="H1041" s="1">
        <v>6</v>
      </c>
      <c r="I1041" s="1">
        <v>792</v>
      </c>
      <c r="L1041" s="1">
        <v>99809</v>
      </c>
      <c r="M1041" s="1">
        <v>794216</v>
      </c>
      <c r="N1041" s="2">
        <f>INT(VLOOKUP(--D1041,'属性表（单）'!$H$7:$I$11,2,0)*VLOOKUP(F1041,'属性表（单）'!$B$4:$D$53,3,0))</f>
        <v>9950</v>
      </c>
      <c r="O1041" s="34">
        <f t="shared" si="132"/>
        <v>995</v>
      </c>
      <c r="P1041" s="1">
        <f>IF(H1041=26,VLOOKUP(G1041,'属性表（单核）'!$H$2:$I$251,2,0),IF(H1041=59,VLOOKUP(G1041,'属性表（单核）'!$C$2:$D$251,2,0),INT(N1041/VLOOKUP(H1041,'属性表（单）'!$N$4:$O$24,2,0))))</f>
        <v>995</v>
      </c>
      <c r="S1041" s="1">
        <f t="shared" si="133"/>
        <v>64550</v>
      </c>
      <c r="T1041" s="28">
        <f>VLOOKUP(--F1041,经验表!$A$4:$B$53,2,0)*VLOOKUP(--E1041,经验表!$W$8:$X$17,2,0)</f>
        <v>64550</v>
      </c>
      <c r="U1041" s="1">
        <f t="shared" si="134"/>
        <v>646440</v>
      </c>
      <c r="V1041" s="1">
        <f t="shared" si="135"/>
        <v>646440</v>
      </c>
    </row>
    <row r="1042" spans="1:22" x14ac:dyDescent="0.35">
      <c r="A1042" s="1">
        <v>93600051</v>
      </c>
      <c r="B1042" s="3" t="s">
        <v>14</v>
      </c>
      <c r="C1042" s="29">
        <f t="shared" si="131"/>
        <v>1</v>
      </c>
      <c r="D1042" s="29" t="str">
        <f t="shared" si="128"/>
        <v>1</v>
      </c>
      <c r="E1042" s="42" t="str">
        <f t="shared" si="129"/>
        <v>1</v>
      </c>
      <c r="F1042" s="1">
        <v>36</v>
      </c>
      <c r="G1042" s="28" t="str">
        <f t="shared" si="130"/>
        <v>136</v>
      </c>
      <c r="H1042" s="1">
        <v>6</v>
      </c>
      <c r="I1042" s="1">
        <v>822</v>
      </c>
      <c r="L1042" s="1">
        <v>111492</v>
      </c>
      <c r="M1042" s="1">
        <v>894025</v>
      </c>
      <c r="N1042" s="2">
        <f>INT(VLOOKUP(--D1042,'属性表（单）'!$H$7:$I$11,2,0)*VLOOKUP(F1042,'属性表（单）'!$B$4:$D$53,3,0))</f>
        <v>10350</v>
      </c>
      <c r="O1042" s="34">
        <f t="shared" si="132"/>
        <v>1035</v>
      </c>
      <c r="P1042" s="1">
        <f>IF(H1042=26,VLOOKUP(G1042,'属性表（单核）'!$H$2:$I$251,2,0),IF(H1042=59,VLOOKUP(G1042,'属性表（单核）'!$C$2:$D$251,2,0),INT(N1042/VLOOKUP(H1042,'属性表（单）'!$N$4:$O$24,2,0))))</f>
        <v>1035</v>
      </c>
      <c r="S1042" s="1">
        <f t="shared" si="133"/>
        <v>69250</v>
      </c>
      <c r="T1042" s="28">
        <f>VLOOKUP(--F1042,经验表!$A$4:$B$53,2,0)*VLOOKUP(--E1042,经验表!$W$8:$X$17,2,0)</f>
        <v>69250</v>
      </c>
      <c r="U1042" s="1">
        <f t="shared" si="134"/>
        <v>710990</v>
      </c>
      <c r="V1042" s="1">
        <f t="shared" si="135"/>
        <v>710990</v>
      </c>
    </row>
    <row r="1043" spans="1:22" x14ac:dyDescent="0.35">
      <c r="A1043" s="1">
        <v>93700051</v>
      </c>
      <c r="B1043" s="3" t="s">
        <v>14</v>
      </c>
      <c r="C1043" s="29">
        <f t="shared" si="131"/>
        <v>1</v>
      </c>
      <c r="D1043" s="29" t="str">
        <f t="shared" si="128"/>
        <v>1</v>
      </c>
      <c r="E1043" s="42" t="str">
        <f t="shared" si="129"/>
        <v>1</v>
      </c>
      <c r="F1043" s="1">
        <v>37</v>
      </c>
      <c r="G1043" s="28" t="str">
        <f t="shared" si="130"/>
        <v>137</v>
      </c>
      <c r="H1043" s="1">
        <v>6</v>
      </c>
      <c r="I1043" s="1">
        <v>852</v>
      </c>
      <c r="L1043" s="1">
        <v>124501</v>
      </c>
      <c r="M1043" s="1">
        <v>1005517</v>
      </c>
      <c r="N1043" s="2">
        <f>INT(VLOOKUP(--D1043,'属性表（单）'!$H$7:$I$11,2,0)*VLOOKUP(F1043,'属性表（单）'!$B$4:$D$53,3,0))</f>
        <v>10800</v>
      </c>
      <c r="O1043" s="34">
        <f t="shared" si="132"/>
        <v>1080</v>
      </c>
      <c r="P1043" s="1">
        <f>IF(H1043=26,VLOOKUP(G1043,'属性表（单核）'!$H$2:$I$251,2,0),IF(H1043=59,VLOOKUP(G1043,'属性表（单核）'!$C$2:$D$251,2,0),INT(N1043/VLOOKUP(H1043,'属性表（单）'!$N$4:$O$24,2,0))))</f>
        <v>1080</v>
      </c>
      <c r="S1043" s="1">
        <f t="shared" si="133"/>
        <v>73950</v>
      </c>
      <c r="T1043" s="28">
        <f>VLOOKUP(--F1043,经验表!$A$4:$B$53,2,0)*VLOOKUP(--E1043,经验表!$W$8:$X$17,2,0)</f>
        <v>73950</v>
      </c>
      <c r="U1043" s="1">
        <f t="shared" si="134"/>
        <v>780240</v>
      </c>
      <c r="V1043" s="1">
        <f t="shared" si="135"/>
        <v>780240</v>
      </c>
    </row>
    <row r="1044" spans="1:22" x14ac:dyDescent="0.35">
      <c r="A1044" s="1">
        <v>93800051</v>
      </c>
      <c r="B1044" s="3" t="s">
        <v>14</v>
      </c>
      <c r="C1044" s="29">
        <f t="shared" si="131"/>
        <v>1</v>
      </c>
      <c r="D1044" s="29" t="str">
        <f t="shared" si="128"/>
        <v>1</v>
      </c>
      <c r="E1044" s="42" t="str">
        <f t="shared" si="129"/>
        <v>1</v>
      </c>
      <c r="F1044" s="1">
        <v>38</v>
      </c>
      <c r="G1044" s="28" t="str">
        <f t="shared" si="130"/>
        <v>138</v>
      </c>
      <c r="H1044" s="1">
        <v>6</v>
      </c>
      <c r="I1044" s="1">
        <v>884</v>
      </c>
      <c r="L1044" s="1">
        <v>138988</v>
      </c>
      <c r="M1044" s="1">
        <v>1130018</v>
      </c>
      <c r="N1044" s="2">
        <f>INT(VLOOKUP(--D1044,'属性表（单）'!$H$7:$I$11,2,0)*VLOOKUP(F1044,'属性表（单）'!$B$4:$D$53,3,0))</f>
        <v>11250</v>
      </c>
      <c r="O1044" s="34">
        <f t="shared" si="132"/>
        <v>1125</v>
      </c>
      <c r="P1044" s="1">
        <f>IF(H1044=26,VLOOKUP(G1044,'属性表（单核）'!$H$2:$I$251,2,0),IF(H1044=59,VLOOKUP(G1044,'属性表（单核）'!$C$2:$D$251,2,0),INT(N1044/VLOOKUP(H1044,'属性表（单）'!$N$4:$O$24,2,0))))</f>
        <v>1125</v>
      </c>
      <c r="S1044" s="1">
        <f t="shared" si="133"/>
        <v>79650</v>
      </c>
      <c r="T1044" s="28">
        <f>VLOOKUP(--F1044,经验表!$A$4:$B$53,2,0)*VLOOKUP(--E1044,经验表!$W$8:$X$17,2,0)</f>
        <v>79650</v>
      </c>
      <c r="U1044" s="1">
        <f t="shared" si="134"/>
        <v>854190</v>
      </c>
      <c r="V1044" s="1">
        <f t="shared" si="135"/>
        <v>854190</v>
      </c>
    </row>
    <row r="1045" spans="1:22" x14ac:dyDescent="0.35">
      <c r="A1045" s="1">
        <v>93900051</v>
      </c>
      <c r="B1045" s="3" t="s">
        <v>14</v>
      </c>
      <c r="C1045" s="29">
        <f t="shared" si="131"/>
        <v>1</v>
      </c>
      <c r="D1045" s="29" t="str">
        <f t="shared" si="128"/>
        <v>1</v>
      </c>
      <c r="E1045" s="42" t="str">
        <f t="shared" si="129"/>
        <v>1</v>
      </c>
      <c r="F1045" s="1">
        <v>39</v>
      </c>
      <c r="G1045" s="28" t="str">
        <f t="shared" si="130"/>
        <v>139</v>
      </c>
      <c r="H1045" s="1">
        <v>6</v>
      </c>
      <c r="I1045" s="1">
        <v>917</v>
      </c>
      <c r="L1045" s="1">
        <v>155117</v>
      </c>
      <c r="M1045" s="1">
        <v>1269006</v>
      </c>
      <c r="N1045" s="2">
        <f>INT(VLOOKUP(--D1045,'属性表（单）'!$H$7:$I$11,2,0)*VLOOKUP(F1045,'属性表（单）'!$B$4:$D$53,3,0))</f>
        <v>11700</v>
      </c>
      <c r="O1045" s="34">
        <f t="shared" si="132"/>
        <v>1170</v>
      </c>
      <c r="P1045" s="1">
        <f>IF(H1045=26,VLOOKUP(G1045,'属性表（单核）'!$H$2:$I$251,2,0),IF(H1045=59,VLOOKUP(G1045,'属性表（单核）'!$C$2:$D$251,2,0),INT(N1045/VLOOKUP(H1045,'属性表（单）'!$N$4:$O$24,2,0))))</f>
        <v>1170</v>
      </c>
      <c r="S1045" s="1">
        <f t="shared" si="133"/>
        <v>85350</v>
      </c>
      <c r="T1045" s="28">
        <f>VLOOKUP(--F1045,经验表!$A$4:$B$53,2,0)*VLOOKUP(--E1045,经验表!$W$8:$X$17,2,0)</f>
        <v>85350</v>
      </c>
      <c r="U1045" s="1">
        <f t="shared" si="134"/>
        <v>933840</v>
      </c>
      <c r="V1045" s="1">
        <f t="shared" si="135"/>
        <v>933840</v>
      </c>
    </row>
    <row r="1046" spans="1:22" x14ac:dyDescent="0.35">
      <c r="A1046" s="1">
        <v>94000051</v>
      </c>
      <c r="B1046" s="3" t="s">
        <v>14</v>
      </c>
      <c r="C1046" s="29">
        <f t="shared" si="131"/>
        <v>1</v>
      </c>
      <c r="D1046" s="29" t="str">
        <f t="shared" si="128"/>
        <v>1</v>
      </c>
      <c r="E1046" s="42" t="str">
        <f t="shared" si="129"/>
        <v>1</v>
      </c>
      <c r="F1046" s="1">
        <v>40</v>
      </c>
      <c r="G1046" s="28" t="str">
        <f t="shared" si="130"/>
        <v>140</v>
      </c>
      <c r="H1046" s="1">
        <v>6</v>
      </c>
      <c r="I1046" s="1">
        <v>951</v>
      </c>
      <c r="L1046" s="1">
        <v>173074</v>
      </c>
      <c r="M1046" s="1">
        <v>1424123</v>
      </c>
      <c r="N1046" s="2">
        <f>INT(VLOOKUP(--D1046,'属性表（单）'!$H$7:$I$11,2,0)*VLOOKUP(F1046,'属性表（单）'!$B$4:$D$53,3,0))</f>
        <v>12150</v>
      </c>
      <c r="O1046" s="34">
        <f t="shared" si="132"/>
        <v>1215</v>
      </c>
      <c r="P1046" s="1">
        <f>IF(H1046=26,VLOOKUP(G1046,'属性表（单核）'!$H$2:$I$251,2,0),IF(H1046=59,VLOOKUP(G1046,'属性表（单核）'!$C$2:$D$251,2,0),INT(N1046/VLOOKUP(H1046,'属性表（单）'!$N$4:$O$24,2,0))))</f>
        <v>1215</v>
      </c>
      <c r="S1046" s="1">
        <f t="shared" si="133"/>
        <v>91050</v>
      </c>
      <c r="T1046" s="28">
        <f>VLOOKUP(--F1046,经验表!$A$4:$B$53,2,0)*VLOOKUP(--E1046,经验表!$W$8:$X$17,2,0)</f>
        <v>91050</v>
      </c>
      <c r="U1046" s="1">
        <f t="shared" si="134"/>
        <v>1019190</v>
      </c>
      <c r="V1046" s="1">
        <f t="shared" si="135"/>
        <v>1019190</v>
      </c>
    </row>
    <row r="1047" spans="1:22" x14ac:dyDescent="0.35">
      <c r="A1047" s="1">
        <v>94100051</v>
      </c>
      <c r="B1047" s="3" t="s">
        <v>14</v>
      </c>
      <c r="C1047" s="29">
        <f t="shared" si="131"/>
        <v>1</v>
      </c>
      <c r="D1047" s="29" t="str">
        <f t="shared" si="128"/>
        <v>1</v>
      </c>
      <c r="E1047" s="42" t="str">
        <f t="shared" si="129"/>
        <v>1</v>
      </c>
      <c r="F1047" s="1">
        <v>41</v>
      </c>
      <c r="G1047" s="28" t="str">
        <f t="shared" si="130"/>
        <v>141</v>
      </c>
      <c r="H1047" s="1">
        <v>6</v>
      </c>
      <c r="I1047" s="1">
        <v>986</v>
      </c>
      <c r="L1047" s="1">
        <v>193065</v>
      </c>
      <c r="M1047" s="1">
        <v>1597197</v>
      </c>
      <c r="N1047" s="2">
        <f>INT(VLOOKUP(--D1047,'属性表（单）'!$H$7:$I$11,2,0)*VLOOKUP(F1047,'属性表（单）'!$B$4:$D$53,3,0))</f>
        <v>12600</v>
      </c>
      <c r="O1047" s="34">
        <f t="shared" si="132"/>
        <v>1260</v>
      </c>
      <c r="P1047" s="1">
        <f>IF(H1047=26,VLOOKUP(G1047,'属性表（单核）'!$H$2:$I$251,2,0),IF(H1047=59,VLOOKUP(G1047,'属性表（单核）'!$C$2:$D$251,2,0),INT(N1047/VLOOKUP(H1047,'属性表（单）'!$N$4:$O$24,2,0))))</f>
        <v>1260</v>
      </c>
      <c r="S1047" s="1">
        <f t="shared" si="133"/>
        <v>96750</v>
      </c>
      <c r="T1047" s="28">
        <f>VLOOKUP(--F1047,经验表!$A$4:$B$53,2,0)*VLOOKUP(--E1047,经验表!$W$8:$X$17,2,0)</f>
        <v>96750</v>
      </c>
      <c r="U1047" s="1">
        <f t="shared" si="134"/>
        <v>1110240</v>
      </c>
      <c r="V1047" s="1">
        <f t="shared" si="135"/>
        <v>1110240</v>
      </c>
    </row>
    <row r="1048" spans="1:22" x14ac:dyDescent="0.35">
      <c r="A1048" s="1">
        <v>94200051</v>
      </c>
      <c r="B1048" s="3" t="s">
        <v>14</v>
      </c>
      <c r="C1048" s="29">
        <f t="shared" si="131"/>
        <v>1</v>
      </c>
      <c r="D1048" s="29" t="str">
        <f t="shared" si="128"/>
        <v>1</v>
      </c>
      <c r="E1048" s="42" t="str">
        <f t="shared" si="129"/>
        <v>1</v>
      </c>
      <c r="F1048" s="1">
        <v>42</v>
      </c>
      <c r="G1048" s="28" t="str">
        <f t="shared" si="130"/>
        <v>142</v>
      </c>
      <c r="H1048" s="1">
        <v>6</v>
      </c>
      <c r="I1048" s="1">
        <v>1022</v>
      </c>
      <c r="L1048" s="1">
        <v>215320</v>
      </c>
      <c r="M1048" s="1">
        <v>1790262</v>
      </c>
      <c r="N1048" s="2">
        <f>INT(VLOOKUP(--D1048,'属性表（单）'!$H$7:$I$11,2,0)*VLOOKUP(F1048,'属性表（单）'!$B$4:$D$53,3,0))</f>
        <v>13100</v>
      </c>
      <c r="O1048" s="34">
        <f t="shared" si="132"/>
        <v>1310</v>
      </c>
      <c r="P1048" s="1">
        <f>IF(H1048=26,VLOOKUP(G1048,'属性表（单核）'!$H$2:$I$251,2,0),IF(H1048=59,VLOOKUP(G1048,'属性表（单核）'!$C$2:$D$251,2,0),INT(N1048/VLOOKUP(H1048,'属性表（单）'!$N$4:$O$24,2,0))))</f>
        <v>1310</v>
      </c>
      <c r="S1048" s="1">
        <f t="shared" si="133"/>
        <v>103550</v>
      </c>
      <c r="T1048" s="28">
        <f>VLOOKUP(--F1048,经验表!$A$4:$B$53,2,0)*VLOOKUP(--E1048,经验表!$W$8:$X$17,2,0)</f>
        <v>103550</v>
      </c>
      <c r="U1048" s="1">
        <f t="shared" si="134"/>
        <v>1206990</v>
      </c>
      <c r="V1048" s="1">
        <f t="shared" si="135"/>
        <v>1206990</v>
      </c>
    </row>
    <row r="1049" spans="1:22" x14ac:dyDescent="0.35">
      <c r="A1049" s="1">
        <v>94300051</v>
      </c>
      <c r="B1049" s="3" t="s">
        <v>14</v>
      </c>
      <c r="C1049" s="29">
        <f t="shared" si="131"/>
        <v>1</v>
      </c>
      <c r="D1049" s="29" t="str">
        <f t="shared" si="128"/>
        <v>1</v>
      </c>
      <c r="E1049" s="42" t="str">
        <f t="shared" si="129"/>
        <v>1</v>
      </c>
      <c r="F1049" s="1">
        <v>43</v>
      </c>
      <c r="G1049" s="28" t="str">
        <f t="shared" si="130"/>
        <v>143</v>
      </c>
      <c r="H1049" s="1">
        <v>6</v>
      </c>
      <c r="I1049" s="1">
        <v>1058</v>
      </c>
      <c r="L1049" s="1">
        <v>240092</v>
      </c>
      <c r="M1049" s="1">
        <v>2005582</v>
      </c>
      <c r="N1049" s="2">
        <f>INT(VLOOKUP(--D1049,'属性表（单）'!$H$7:$I$11,2,0)*VLOOKUP(F1049,'属性表（单）'!$B$4:$D$53,3,0))</f>
        <v>13600</v>
      </c>
      <c r="O1049" s="34">
        <f t="shared" si="132"/>
        <v>1360</v>
      </c>
      <c r="P1049" s="1">
        <f>IF(H1049=26,VLOOKUP(G1049,'属性表（单核）'!$H$2:$I$251,2,0),IF(H1049=59,VLOOKUP(G1049,'属性表（单核）'!$C$2:$D$251,2,0),INT(N1049/VLOOKUP(H1049,'属性表（单）'!$N$4:$O$24,2,0))))</f>
        <v>1360</v>
      </c>
      <c r="S1049" s="1">
        <f t="shared" si="133"/>
        <v>110350</v>
      </c>
      <c r="T1049" s="28">
        <f>VLOOKUP(--F1049,经验表!$A$4:$B$53,2,0)*VLOOKUP(--E1049,经验表!$W$8:$X$17,2,0)</f>
        <v>110350</v>
      </c>
      <c r="U1049" s="1">
        <f t="shared" si="134"/>
        <v>1310540</v>
      </c>
      <c r="V1049" s="1">
        <f t="shared" si="135"/>
        <v>1310540</v>
      </c>
    </row>
    <row r="1050" spans="1:22" x14ac:dyDescent="0.35">
      <c r="A1050" s="1">
        <v>94400051</v>
      </c>
      <c r="B1050" s="3" t="s">
        <v>14</v>
      </c>
      <c r="C1050" s="29">
        <f t="shared" si="131"/>
        <v>1</v>
      </c>
      <c r="D1050" s="29" t="str">
        <f t="shared" si="128"/>
        <v>1</v>
      </c>
      <c r="E1050" s="42" t="str">
        <f t="shared" si="129"/>
        <v>1</v>
      </c>
      <c r="F1050" s="1">
        <v>44</v>
      </c>
      <c r="G1050" s="28" t="str">
        <f t="shared" si="130"/>
        <v>144</v>
      </c>
      <c r="H1050" s="1">
        <v>6</v>
      </c>
      <c r="I1050" s="1">
        <v>1096</v>
      </c>
      <c r="L1050" s="1">
        <v>267666</v>
      </c>
      <c r="M1050" s="1">
        <v>2245674</v>
      </c>
      <c r="N1050" s="2">
        <f>INT(VLOOKUP(--D1050,'属性表（单）'!$H$7:$I$11,2,0)*VLOOKUP(F1050,'属性表（单）'!$B$4:$D$53,3,0))</f>
        <v>14100</v>
      </c>
      <c r="O1050" s="34">
        <f t="shared" si="132"/>
        <v>1410</v>
      </c>
      <c r="P1050" s="1">
        <f>IF(H1050=26,VLOOKUP(G1050,'属性表（单核）'!$H$2:$I$251,2,0),IF(H1050=59,VLOOKUP(G1050,'属性表（单核）'!$C$2:$D$251,2,0),INT(N1050/VLOOKUP(H1050,'属性表（单）'!$N$4:$O$24,2,0))))</f>
        <v>1410</v>
      </c>
      <c r="S1050" s="1">
        <f t="shared" si="133"/>
        <v>117150</v>
      </c>
      <c r="T1050" s="28">
        <f>VLOOKUP(--F1050,经验表!$A$4:$B$53,2,0)*VLOOKUP(--E1050,经验表!$W$8:$X$17,2,0)</f>
        <v>117150</v>
      </c>
      <c r="U1050" s="1">
        <f t="shared" si="134"/>
        <v>1420890</v>
      </c>
      <c r="V1050" s="1">
        <f t="shared" si="135"/>
        <v>1420890</v>
      </c>
    </row>
    <row r="1051" spans="1:22" x14ac:dyDescent="0.35">
      <c r="A1051" s="1">
        <v>94500051</v>
      </c>
      <c r="B1051" s="3" t="s">
        <v>14</v>
      </c>
      <c r="C1051" s="29">
        <f t="shared" si="131"/>
        <v>1</v>
      </c>
      <c r="D1051" s="29" t="str">
        <f t="shared" si="128"/>
        <v>1</v>
      </c>
      <c r="E1051" s="42" t="str">
        <f t="shared" si="129"/>
        <v>1</v>
      </c>
      <c r="F1051" s="1">
        <v>45</v>
      </c>
      <c r="G1051" s="28" t="str">
        <f t="shared" si="130"/>
        <v>145</v>
      </c>
      <c r="H1051" s="1">
        <v>6</v>
      </c>
      <c r="I1051" s="1">
        <v>1136</v>
      </c>
      <c r="L1051" s="1">
        <v>298357</v>
      </c>
      <c r="M1051" s="1">
        <v>2513340</v>
      </c>
      <c r="N1051" s="2">
        <f>INT(VLOOKUP(--D1051,'属性表（单）'!$H$7:$I$11,2,0)*VLOOKUP(F1051,'属性表（单）'!$B$4:$D$53,3,0))</f>
        <v>14600</v>
      </c>
      <c r="O1051" s="34">
        <f t="shared" si="132"/>
        <v>1460</v>
      </c>
      <c r="P1051" s="1">
        <f>IF(H1051=26,VLOOKUP(G1051,'属性表（单核）'!$H$2:$I$251,2,0),IF(H1051=59,VLOOKUP(G1051,'属性表（单核）'!$C$2:$D$251,2,0),INT(N1051/VLOOKUP(H1051,'属性表（单）'!$N$4:$O$24,2,0))))</f>
        <v>1460</v>
      </c>
      <c r="S1051" s="1">
        <f t="shared" si="133"/>
        <v>123950</v>
      </c>
      <c r="T1051" s="28">
        <f>VLOOKUP(--F1051,经验表!$A$4:$B$53,2,0)*VLOOKUP(--E1051,经验表!$W$8:$X$17,2,0)</f>
        <v>123950</v>
      </c>
      <c r="U1051" s="1">
        <f t="shared" si="134"/>
        <v>1538040</v>
      </c>
      <c r="V1051" s="1">
        <f t="shared" si="135"/>
        <v>1538040</v>
      </c>
    </row>
    <row r="1052" spans="1:22" x14ac:dyDescent="0.35">
      <c r="A1052" s="1">
        <v>94600051</v>
      </c>
      <c r="B1052" s="3" t="s">
        <v>14</v>
      </c>
      <c r="C1052" s="29">
        <f t="shared" si="131"/>
        <v>1</v>
      </c>
      <c r="D1052" s="29" t="str">
        <f t="shared" si="128"/>
        <v>1</v>
      </c>
      <c r="E1052" s="42" t="str">
        <f t="shared" si="129"/>
        <v>1</v>
      </c>
      <c r="F1052" s="1">
        <v>46</v>
      </c>
      <c r="G1052" s="28" t="str">
        <f t="shared" si="130"/>
        <v>146</v>
      </c>
      <c r="H1052" s="1">
        <v>6</v>
      </c>
      <c r="I1052" s="1">
        <v>1176</v>
      </c>
      <c r="L1052" s="1">
        <v>332516</v>
      </c>
      <c r="M1052" s="1">
        <v>2811697</v>
      </c>
      <c r="N1052" s="2">
        <f>INT(VLOOKUP(--D1052,'属性表（单）'!$H$7:$I$11,2,0)*VLOOKUP(F1052,'属性表（单）'!$B$4:$D$53,3,0))</f>
        <v>15100</v>
      </c>
      <c r="O1052" s="34">
        <f t="shared" si="132"/>
        <v>1510</v>
      </c>
      <c r="P1052" s="1">
        <f>IF(H1052=26,VLOOKUP(G1052,'属性表（单核）'!$H$2:$I$251,2,0),IF(H1052=59,VLOOKUP(G1052,'属性表（单核）'!$C$2:$D$251,2,0),INT(N1052/VLOOKUP(H1052,'属性表（单）'!$N$4:$O$24,2,0))))</f>
        <v>1510</v>
      </c>
      <c r="S1052" s="1">
        <f t="shared" si="133"/>
        <v>131950</v>
      </c>
      <c r="T1052" s="28">
        <f>VLOOKUP(--F1052,经验表!$A$4:$B$53,2,0)*VLOOKUP(--E1052,经验表!$W$8:$X$17,2,0)</f>
        <v>131950</v>
      </c>
      <c r="U1052" s="1">
        <f t="shared" si="134"/>
        <v>1661990</v>
      </c>
      <c r="V1052" s="1">
        <f t="shared" si="135"/>
        <v>1661990</v>
      </c>
    </row>
    <row r="1053" spans="1:22" x14ac:dyDescent="0.35">
      <c r="A1053" s="1">
        <v>94700051</v>
      </c>
      <c r="B1053" s="3" t="s">
        <v>14</v>
      </c>
      <c r="C1053" s="29">
        <f t="shared" si="131"/>
        <v>1</v>
      </c>
      <c r="D1053" s="29" t="str">
        <f t="shared" si="128"/>
        <v>1</v>
      </c>
      <c r="E1053" s="42" t="str">
        <f t="shared" si="129"/>
        <v>1</v>
      </c>
      <c r="F1053" s="1">
        <v>47</v>
      </c>
      <c r="G1053" s="28" t="str">
        <f t="shared" si="130"/>
        <v>147</v>
      </c>
      <c r="H1053" s="1">
        <v>6</v>
      </c>
      <c r="I1053" s="1">
        <v>1218</v>
      </c>
      <c r="L1053" s="1">
        <v>370533</v>
      </c>
      <c r="M1053" s="1">
        <v>3144213</v>
      </c>
      <c r="N1053" s="2">
        <f>INT(VLOOKUP(--D1053,'属性表（单）'!$H$7:$I$11,2,0)*VLOOKUP(F1053,'属性表（单）'!$B$4:$D$53,3,0))</f>
        <v>15650</v>
      </c>
      <c r="O1053" s="34">
        <f t="shared" si="132"/>
        <v>1565</v>
      </c>
      <c r="P1053" s="1">
        <f>IF(H1053=26,VLOOKUP(G1053,'属性表（单核）'!$H$2:$I$251,2,0),IF(H1053=59,VLOOKUP(G1053,'属性表（单核）'!$C$2:$D$251,2,0),INT(N1053/VLOOKUP(H1053,'属性表（单）'!$N$4:$O$24,2,0))))</f>
        <v>1565</v>
      </c>
      <c r="S1053" s="1">
        <f t="shared" si="133"/>
        <v>139950</v>
      </c>
      <c r="T1053" s="28">
        <f>VLOOKUP(--F1053,经验表!$A$4:$B$53,2,0)*VLOOKUP(--E1053,经验表!$W$8:$X$17,2,0)</f>
        <v>139950</v>
      </c>
      <c r="U1053" s="1">
        <f t="shared" si="134"/>
        <v>1793940</v>
      </c>
      <c r="V1053" s="1">
        <f t="shared" si="135"/>
        <v>1793940</v>
      </c>
    </row>
    <row r="1054" spans="1:22" x14ac:dyDescent="0.35">
      <c r="A1054" s="1">
        <v>94800051</v>
      </c>
      <c r="B1054" s="3" t="s">
        <v>14</v>
      </c>
      <c r="C1054" s="29">
        <f t="shared" si="131"/>
        <v>1</v>
      </c>
      <c r="D1054" s="29" t="str">
        <f t="shared" si="128"/>
        <v>1</v>
      </c>
      <c r="E1054" s="42" t="str">
        <f t="shared" si="129"/>
        <v>1</v>
      </c>
      <c r="F1054" s="1">
        <v>48</v>
      </c>
      <c r="G1054" s="28" t="str">
        <f t="shared" si="130"/>
        <v>148</v>
      </c>
      <c r="H1054" s="1">
        <v>6</v>
      </c>
      <c r="I1054" s="1">
        <v>1260</v>
      </c>
      <c r="L1054" s="1">
        <v>412842</v>
      </c>
      <c r="M1054" s="1">
        <v>3514746</v>
      </c>
      <c r="N1054" s="2">
        <f>INT(VLOOKUP(--D1054,'属性表（单）'!$H$7:$I$11,2,0)*VLOOKUP(F1054,'属性表（单）'!$B$4:$D$53,3,0))</f>
        <v>16200</v>
      </c>
      <c r="O1054" s="34">
        <f t="shared" si="132"/>
        <v>1620</v>
      </c>
      <c r="P1054" s="1">
        <f>IF(H1054=26,VLOOKUP(G1054,'属性表（单核）'!$H$2:$I$251,2,0),IF(H1054=59,VLOOKUP(G1054,'属性表（单核）'!$C$2:$D$251,2,0),INT(N1054/VLOOKUP(H1054,'属性表（单）'!$N$4:$O$24,2,0))))</f>
        <v>1620</v>
      </c>
      <c r="S1054" s="1">
        <f t="shared" si="133"/>
        <v>147950</v>
      </c>
      <c r="T1054" s="28">
        <f>VLOOKUP(--F1054,经验表!$A$4:$B$53,2,0)*VLOOKUP(--E1054,经验表!$W$8:$X$17,2,0)</f>
        <v>147950</v>
      </c>
      <c r="U1054" s="1">
        <f t="shared" si="134"/>
        <v>1933890</v>
      </c>
      <c r="V1054" s="1">
        <f t="shared" si="135"/>
        <v>1933890</v>
      </c>
    </row>
    <row r="1055" spans="1:22" x14ac:dyDescent="0.35">
      <c r="A1055" s="1">
        <v>94900051</v>
      </c>
      <c r="B1055" s="3" t="s">
        <v>14</v>
      </c>
      <c r="C1055" s="29">
        <f t="shared" si="131"/>
        <v>1</v>
      </c>
      <c r="D1055" s="29" t="str">
        <f t="shared" si="128"/>
        <v>1</v>
      </c>
      <c r="E1055" s="42" t="str">
        <f t="shared" si="129"/>
        <v>1</v>
      </c>
      <c r="F1055" s="1">
        <v>49</v>
      </c>
      <c r="G1055" s="28" t="str">
        <f t="shared" si="130"/>
        <v>149</v>
      </c>
      <c r="H1055" s="1">
        <v>6</v>
      </c>
      <c r="I1055" s="1">
        <v>1304</v>
      </c>
      <c r="L1055" s="1">
        <v>459927</v>
      </c>
      <c r="M1055" s="1">
        <v>3927588</v>
      </c>
      <c r="N1055" s="2">
        <f>INT(VLOOKUP(--D1055,'属性表（单）'!$H$7:$I$11,2,0)*VLOOKUP(F1055,'属性表（单）'!$B$4:$D$53,3,0))</f>
        <v>16750</v>
      </c>
      <c r="O1055" s="34">
        <f t="shared" si="132"/>
        <v>1675</v>
      </c>
      <c r="P1055" s="1">
        <f>IF(H1055=26,VLOOKUP(G1055,'属性表（单核）'!$H$2:$I$251,2,0),IF(H1055=59,VLOOKUP(G1055,'属性表（单核）'!$C$2:$D$251,2,0),INT(N1055/VLOOKUP(H1055,'属性表（单）'!$N$4:$O$24,2,0))))</f>
        <v>1675</v>
      </c>
      <c r="S1055" s="1">
        <f t="shared" si="133"/>
        <v>155950</v>
      </c>
      <c r="T1055" s="28">
        <f>VLOOKUP(--F1055,经验表!$A$4:$B$53,2,0)*VLOOKUP(--E1055,经验表!$W$8:$X$17,2,0)</f>
        <v>155950</v>
      </c>
      <c r="U1055" s="1">
        <f t="shared" si="134"/>
        <v>2081840</v>
      </c>
      <c r="V1055" s="1">
        <f t="shared" si="135"/>
        <v>2081840</v>
      </c>
    </row>
    <row r="1056" spans="1:22" x14ac:dyDescent="0.35">
      <c r="A1056" s="1">
        <v>95000051</v>
      </c>
      <c r="B1056" s="3" t="s">
        <v>14</v>
      </c>
      <c r="C1056" s="29">
        <f t="shared" si="131"/>
        <v>1</v>
      </c>
      <c r="D1056" s="29" t="str">
        <f t="shared" si="128"/>
        <v>1</v>
      </c>
      <c r="E1056" s="42" t="str">
        <f t="shared" si="129"/>
        <v>1</v>
      </c>
      <c r="F1056" s="1">
        <v>50</v>
      </c>
      <c r="G1056" s="28" t="str">
        <f t="shared" si="130"/>
        <v>150</v>
      </c>
      <c r="H1056" s="1">
        <v>6</v>
      </c>
      <c r="I1056" s="1">
        <v>1350</v>
      </c>
      <c r="L1056" s="1">
        <v>99999999</v>
      </c>
      <c r="M1056" s="1">
        <v>4387515</v>
      </c>
      <c r="N1056" s="2">
        <f>INT(VLOOKUP(--D1056,'属性表（单）'!$H$7:$I$11,2,0)*VLOOKUP(F1056,'属性表（单）'!$B$4:$D$53,3,0))</f>
        <v>17300</v>
      </c>
      <c r="O1056" s="34">
        <f t="shared" si="132"/>
        <v>1730</v>
      </c>
      <c r="P1056" s="1">
        <f>IF(H1056=26,VLOOKUP(G1056,'属性表（单核）'!$H$2:$I$251,2,0),IF(H1056=59,VLOOKUP(G1056,'属性表（单核）'!$C$2:$D$251,2,0),INT(N1056/VLOOKUP(H1056,'属性表（单）'!$N$4:$O$24,2,0))))</f>
        <v>1730</v>
      </c>
      <c r="S1056" s="1">
        <f t="shared" si="133"/>
        <v>165250</v>
      </c>
      <c r="T1056" s="28">
        <f>VLOOKUP(--F1056,经验表!$A$4:$B$53,2,0)*VLOOKUP(--E1056,经验表!$W$8:$X$17,2,0)</f>
        <v>165250</v>
      </c>
      <c r="U1056" s="1">
        <f t="shared" si="134"/>
        <v>2237790</v>
      </c>
      <c r="V1056" s="1">
        <f t="shared" si="135"/>
        <v>2237790</v>
      </c>
    </row>
    <row r="1057" spans="1:22" x14ac:dyDescent="0.35">
      <c r="A1057" s="1">
        <v>90100052</v>
      </c>
      <c r="B1057" s="3" t="s">
        <v>14</v>
      </c>
      <c r="C1057" s="29">
        <f t="shared" si="131"/>
        <v>1</v>
      </c>
      <c r="D1057" s="29" t="str">
        <f t="shared" si="128"/>
        <v>2</v>
      </c>
      <c r="E1057" s="42" t="str">
        <f t="shared" si="129"/>
        <v>2</v>
      </c>
      <c r="F1057" s="1">
        <v>1</v>
      </c>
      <c r="G1057" s="28" t="str">
        <f t="shared" si="130"/>
        <v>21</v>
      </c>
      <c r="H1057" s="1">
        <v>6</v>
      </c>
      <c r="I1057" s="1">
        <v>275</v>
      </c>
      <c r="L1057" s="1">
        <v>987</v>
      </c>
      <c r="M1057" s="1">
        <v>1000</v>
      </c>
      <c r="N1057" s="2">
        <f>INT(VLOOKUP(--D1057,'属性表（单）'!$H$7:$I$11,2,0)*VLOOKUP(F1057,'属性表（单）'!$B$4:$D$53,3,0))</f>
        <v>2400</v>
      </c>
      <c r="O1057" s="34">
        <f t="shared" si="132"/>
        <v>240</v>
      </c>
      <c r="P1057" s="1">
        <f>IF(H1057=26,VLOOKUP(G1057,'属性表（单核）'!$H$2:$I$251,2,0),IF(H1057=59,VLOOKUP(G1057,'属性表（单核）'!$C$2:$D$251,2,0),INT(N1057/VLOOKUP(H1057,'属性表（单）'!$N$4:$O$24,2,0))))</f>
        <v>240</v>
      </c>
      <c r="S1057" s="1">
        <f t="shared" si="133"/>
        <v>900</v>
      </c>
      <c r="T1057" s="28">
        <f>VLOOKUP(--F1057,经验表!$A$4:$B$53,2,0)*VLOOKUP(--E1057,经验表!$W$8:$X$17,2,0)</f>
        <v>900</v>
      </c>
      <c r="U1057" s="1">
        <f t="shared" si="134"/>
        <v>1200</v>
      </c>
      <c r="V1057" s="1">
        <f t="shared" si="135"/>
        <v>2403040</v>
      </c>
    </row>
    <row r="1058" spans="1:22" x14ac:dyDescent="0.35">
      <c r="A1058" s="1">
        <v>90200052</v>
      </c>
      <c r="B1058" s="3" t="s">
        <v>14</v>
      </c>
      <c r="C1058" s="29">
        <f t="shared" si="131"/>
        <v>1</v>
      </c>
      <c r="D1058" s="29" t="str">
        <f t="shared" si="128"/>
        <v>2</v>
      </c>
      <c r="E1058" s="42" t="str">
        <f t="shared" si="129"/>
        <v>2</v>
      </c>
      <c r="F1058" s="1">
        <v>2</v>
      </c>
      <c r="G1058" s="28" t="str">
        <f t="shared" si="130"/>
        <v>22</v>
      </c>
      <c r="H1058" s="1">
        <v>6</v>
      </c>
      <c r="I1058" s="1">
        <v>293</v>
      </c>
      <c r="L1058" s="1">
        <v>1312</v>
      </c>
      <c r="M1058" s="1">
        <v>1987</v>
      </c>
      <c r="N1058" s="2">
        <f>INT(VLOOKUP(--D1058,'属性表（单）'!$H$7:$I$11,2,0)*VLOOKUP(F1058,'属性表（单）'!$B$4:$D$53,3,0))</f>
        <v>2550</v>
      </c>
      <c r="O1058" s="34">
        <f t="shared" si="132"/>
        <v>255</v>
      </c>
      <c r="P1058" s="1">
        <f>IF(H1058=26,VLOOKUP(G1058,'属性表（单核）'!$H$2:$I$251,2,0),IF(H1058=59,VLOOKUP(G1058,'属性表（单核）'!$C$2:$D$251,2,0),INT(N1058/VLOOKUP(H1058,'属性表（单）'!$N$4:$O$24,2,0))))</f>
        <v>255</v>
      </c>
      <c r="S1058" s="1">
        <f t="shared" si="133"/>
        <v>1260</v>
      </c>
      <c r="T1058" s="28">
        <f>VLOOKUP(--F1058,经验表!$A$4:$B$53,2,0)*VLOOKUP(--E1058,经验表!$W$8:$X$17,2,0)</f>
        <v>1260</v>
      </c>
      <c r="U1058" s="1">
        <f t="shared" si="134"/>
        <v>2100</v>
      </c>
      <c r="V1058" s="1">
        <f t="shared" si="135"/>
        <v>2100</v>
      </c>
    </row>
    <row r="1059" spans="1:22" x14ac:dyDescent="0.35">
      <c r="A1059" s="1">
        <v>90300052</v>
      </c>
      <c r="B1059" s="3" t="s">
        <v>14</v>
      </c>
      <c r="C1059" s="29">
        <f t="shared" si="131"/>
        <v>1</v>
      </c>
      <c r="D1059" s="29" t="str">
        <f t="shared" si="128"/>
        <v>2</v>
      </c>
      <c r="E1059" s="42" t="str">
        <f t="shared" si="129"/>
        <v>2</v>
      </c>
      <c r="F1059" s="1">
        <v>3</v>
      </c>
      <c r="G1059" s="28" t="str">
        <f t="shared" si="130"/>
        <v>23</v>
      </c>
      <c r="H1059" s="1">
        <v>6</v>
      </c>
      <c r="I1059" s="1">
        <v>311</v>
      </c>
      <c r="L1059" s="1">
        <v>1678</v>
      </c>
      <c r="M1059" s="1">
        <v>3299</v>
      </c>
      <c r="N1059" s="2">
        <f>INT(VLOOKUP(--D1059,'属性表（单）'!$H$7:$I$11,2,0)*VLOOKUP(F1059,'属性表（单）'!$B$4:$D$53,3,0))</f>
        <v>2700</v>
      </c>
      <c r="O1059" s="34">
        <f t="shared" si="132"/>
        <v>270</v>
      </c>
      <c r="P1059" s="1">
        <f>IF(H1059=26,VLOOKUP(G1059,'属性表（单核）'!$H$2:$I$251,2,0),IF(H1059=59,VLOOKUP(G1059,'属性表（单核）'!$C$2:$D$251,2,0),INT(N1059/VLOOKUP(H1059,'属性表（单）'!$N$4:$O$24,2,0))))</f>
        <v>270</v>
      </c>
      <c r="S1059" s="1">
        <f t="shared" si="133"/>
        <v>1620</v>
      </c>
      <c r="T1059" s="28">
        <f>VLOOKUP(--F1059,经验表!$A$4:$B$53,2,0)*VLOOKUP(--E1059,经验表!$W$8:$X$17,2,0)</f>
        <v>1620</v>
      </c>
      <c r="U1059" s="1">
        <f t="shared" si="134"/>
        <v>3360</v>
      </c>
      <c r="V1059" s="1">
        <f t="shared" si="135"/>
        <v>3360</v>
      </c>
    </row>
    <row r="1060" spans="1:22" x14ac:dyDescent="0.35">
      <c r="A1060" s="1">
        <v>90400052</v>
      </c>
      <c r="B1060" s="3" t="s">
        <v>14</v>
      </c>
      <c r="C1060" s="29">
        <f t="shared" si="131"/>
        <v>1</v>
      </c>
      <c r="D1060" s="29" t="str">
        <f t="shared" si="128"/>
        <v>2</v>
      </c>
      <c r="E1060" s="42" t="str">
        <f t="shared" si="129"/>
        <v>2</v>
      </c>
      <c r="F1060" s="1">
        <v>4</v>
      </c>
      <c r="G1060" s="28" t="str">
        <f t="shared" si="130"/>
        <v>24</v>
      </c>
      <c r="H1060" s="1">
        <v>6</v>
      </c>
      <c r="I1060" s="1">
        <v>330</v>
      </c>
      <c r="L1060" s="1">
        <v>2088</v>
      </c>
      <c r="M1060" s="1">
        <v>4977</v>
      </c>
      <c r="N1060" s="2">
        <f>INT(VLOOKUP(--D1060,'属性表（单）'!$H$7:$I$11,2,0)*VLOOKUP(F1060,'属性表（单）'!$B$4:$D$53,3,0))</f>
        <v>2850</v>
      </c>
      <c r="O1060" s="34">
        <f t="shared" si="132"/>
        <v>285</v>
      </c>
      <c r="P1060" s="1">
        <f>IF(H1060=26,VLOOKUP(G1060,'属性表（单核）'!$H$2:$I$251,2,0),IF(H1060=59,VLOOKUP(G1060,'属性表（单核）'!$C$2:$D$251,2,0),INT(N1060/VLOOKUP(H1060,'属性表（单）'!$N$4:$O$24,2,0))))</f>
        <v>285</v>
      </c>
      <c r="S1060" s="1">
        <f t="shared" si="133"/>
        <v>1980</v>
      </c>
      <c r="T1060" s="28">
        <f>VLOOKUP(--F1060,经验表!$A$4:$B$53,2,0)*VLOOKUP(--E1060,经验表!$W$8:$X$17,2,0)</f>
        <v>1980</v>
      </c>
      <c r="U1060" s="1">
        <f t="shared" si="134"/>
        <v>4980</v>
      </c>
      <c r="V1060" s="1">
        <f t="shared" si="135"/>
        <v>4980</v>
      </c>
    </row>
    <row r="1061" spans="1:22" x14ac:dyDescent="0.35">
      <c r="A1061" s="1">
        <v>90500052</v>
      </c>
      <c r="B1061" s="3" t="s">
        <v>14</v>
      </c>
      <c r="C1061" s="29">
        <f t="shared" si="131"/>
        <v>1</v>
      </c>
      <c r="D1061" s="29" t="str">
        <f t="shared" si="128"/>
        <v>2</v>
      </c>
      <c r="E1061" s="42" t="str">
        <f t="shared" si="129"/>
        <v>2</v>
      </c>
      <c r="F1061" s="1">
        <v>5</v>
      </c>
      <c r="G1061" s="28" t="str">
        <f t="shared" si="130"/>
        <v>25</v>
      </c>
      <c r="H1061" s="1">
        <v>6</v>
      </c>
      <c r="I1061" s="1">
        <v>349</v>
      </c>
      <c r="L1061" s="1">
        <v>2549</v>
      </c>
      <c r="M1061" s="1">
        <v>7065</v>
      </c>
      <c r="N1061" s="2">
        <f>INT(VLOOKUP(--D1061,'属性表（单）'!$H$7:$I$11,2,0)*VLOOKUP(F1061,'属性表（单）'!$B$4:$D$53,3,0))</f>
        <v>3000</v>
      </c>
      <c r="O1061" s="34">
        <f t="shared" si="132"/>
        <v>300</v>
      </c>
      <c r="P1061" s="1">
        <f>IF(H1061=26,VLOOKUP(G1061,'属性表（单核）'!$H$2:$I$251,2,0),IF(H1061=59,VLOOKUP(G1061,'属性表（单核）'!$C$2:$D$251,2,0),INT(N1061/VLOOKUP(H1061,'属性表（单）'!$N$4:$O$24,2,0))))</f>
        <v>300</v>
      </c>
      <c r="S1061" s="1">
        <f t="shared" si="133"/>
        <v>2340</v>
      </c>
      <c r="T1061" s="28">
        <f>VLOOKUP(--F1061,经验表!$A$4:$B$53,2,0)*VLOOKUP(--E1061,经验表!$W$8:$X$17,2,0)</f>
        <v>2340</v>
      </c>
      <c r="U1061" s="1">
        <f t="shared" si="134"/>
        <v>6960</v>
      </c>
      <c r="V1061" s="1">
        <f t="shared" si="135"/>
        <v>6960</v>
      </c>
    </row>
    <row r="1062" spans="1:22" x14ac:dyDescent="0.35">
      <c r="A1062" s="1">
        <v>90600052</v>
      </c>
      <c r="B1062" s="3" t="s">
        <v>14</v>
      </c>
      <c r="C1062" s="29">
        <f t="shared" si="131"/>
        <v>1</v>
      </c>
      <c r="D1062" s="29" t="str">
        <f t="shared" si="128"/>
        <v>2</v>
      </c>
      <c r="E1062" s="42" t="str">
        <f t="shared" si="129"/>
        <v>2</v>
      </c>
      <c r="F1062" s="1">
        <v>6</v>
      </c>
      <c r="G1062" s="28" t="str">
        <f t="shared" si="130"/>
        <v>26</v>
      </c>
      <c r="H1062" s="1">
        <v>6</v>
      </c>
      <c r="I1062" s="1">
        <v>369</v>
      </c>
      <c r="L1062" s="1">
        <v>3064</v>
      </c>
      <c r="M1062" s="1">
        <v>9614</v>
      </c>
      <c r="N1062" s="2">
        <f>INT(VLOOKUP(--D1062,'属性表（单）'!$H$7:$I$11,2,0)*VLOOKUP(F1062,'属性表（单）'!$B$4:$D$53,3,0))</f>
        <v>3150</v>
      </c>
      <c r="O1062" s="34">
        <f t="shared" si="132"/>
        <v>315</v>
      </c>
      <c r="P1062" s="1">
        <f>IF(H1062=26,VLOOKUP(G1062,'属性表（单核）'!$H$2:$I$251,2,0),IF(H1062=59,VLOOKUP(G1062,'属性表（单核）'!$C$2:$D$251,2,0),INT(N1062/VLOOKUP(H1062,'属性表（单）'!$N$4:$O$24,2,0))))</f>
        <v>315</v>
      </c>
      <c r="S1062" s="1">
        <f t="shared" si="133"/>
        <v>2940</v>
      </c>
      <c r="T1062" s="28">
        <f>VLOOKUP(--F1062,经验表!$A$4:$B$53,2,0)*VLOOKUP(--E1062,经验表!$W$8:$X$17,2,0)</f>
        <v>2940</v>
      </c>
      <c r="U1062" s="1">
        <f t="shared" si="134"/>
        <v>9300</v>
      </c>
      <c r="V1062" s="1">
        <f t="shared" si="135"/>
        <v>9300</v>
      </c>
    </row>
    <row r="1063" spans="1:22" x14ac:dyDescent="0.35">
      <c r="A1063" s="1">
        <v>90700052</v>
      </c>
      <c r="B1063" s="3" t="s">
        <v>14</v>
      </c>
      <c r="C1063" s="29">
        <f t="shared" si="131"/>
        <v>1</v>
      </c>
      <c r="D1063" s="29" t="str">
        <f t="shared" si="128"/>
        <v>2</v>
      </c>
      <c r="E1063" s="42" t="str">
        <f t="shared" si="129"/>
        <v>2</v>
      </c>
      <c r="F1063" s="1">
        <v>7</v>
      </c>
      <c r="G1063" s="28" t="str">
        <f t="shared" si="130"/>
        <v>27</v>
      </c>
      <c r="H1063" s="1">
        <v>6</v>
      </c>
      <c r="I1063" s="1">
        <v>389</v>
      </c>
      <c r="L1063" s="1">
        <v>3640</v>
      </c>
      <c r="M1063" s="1">
        <v>12678</v>
      </c>
      <c r="N1063" s="2">
        <f>INT(VLOOKUP(--D1063,'属性表（单）'!$H$7:$I$11,2,0)*VLOOKUP(F1063,'属性表（单）'!$B$4:$D$53,3,0))</f>
        <v>3375</v>
      </c>
      <c r="O1063" s="34">
        <f t="shared" si="132"/>
        <v>337</v>
      </c>
      <c r="P1063" s="1">
        <f>IF(H1063=26,VLOOKUP(G1063,'属性表（单核）'!$H$2:$I$251,2,0),IF(H1063=59,VLOOKUP(G1063,'属性表（单核）'!$C$2:$D$251,2,0),INT(N1063/VLOOKUP(H1063,'属性表（单）'!$N$4:$O$24,2,0))))</f>
        <v>337</v>
      </c>
      <c r="S1063" s="1">
        <f t="shared" si="133"/>
        <v>3540</v>
      </c>
      <c r="T1063" s="28">
        <f>VLOOKUP(--F1063,经验表!$A$4:$B$53,2,0)*VLOOKUP(--E1063,经验表!$W$8:$X$17,2,0)</f>
        <v>3540</v>
      </c>
      <c r="U1063" s="1">
        <f t="shared" si="134"/>
        <v>12240</v>
      </c>
      <c r="V1063" s="1">
        <f t="shared" si="135"/>
        <v>12240</v>
      </c>
    </row>
    <row r="1064" spans="1:22" x14ac:dyDescent="0.35">
      <c r="A1064" s="1">
        <v>90800052</v>
      </c>
      <c r="B1064" s="3" t="s">
        <v>14</v>
      </c>
      <c r="C1064" s="29">
        <f t="shared" si="131"/>
        <v>1</v>
      </c>
      <c r="D1064" s="29" t="str">
        <f t="shared" si="128"/>
        <v>2</v>
      </c>
      <c r="E1064" s="42" t="str">
        <f t="shared" si="129"/>
        <v>2</v>
      </c>
      <c r="F1064" s="1">
        <v>8</v>
      </c>
      <c r="G1064" s="28" t="str">
        <f t="shared" si="130"/>
        <v>28</v>
      </c>
      <c r="H1064" s="1">
        <v>6</v>
      </c>
      <c r="I1064" s="1">
        <v>410</v>
      </c>
      <c r="L1064" s="1">
        <v>4285</v>
      </c>
      <c r="M1064" s="1">
        <v>16318</v>
      </c>
      <c r="N1064" s="2">
        <f>INT(VLOOKUP(--D1064,'属性表（单）'!$H$7:$I$11,2,0)*VLOOKUP(F1064,'属性表（单）'!$B$4:$D$53,3,0))</f>
        <v>3600</v>
      </c>
      <c r="O1064" s="34">
        <f t="shared" si="132"/>
        <v>360</v>
      </c>
      <c r="P1064" s="1">
        <f>IF(H1064=26,VLOOKUP(G1064,'属性表（单核）'!$H$2:$I$251,2,0),IF(H1064=59,VLOOKUP(G1064,'属性表（单核）'!$C$2:$D$251,2,0),INT(N1064/VLOOKUP(H1064,'属性表（单）'!$N$4:$O$24,2,0))))</f>
        <v>360</v>
      </c>
      <c r="S1064" s="1">
        <f t="shared" si="133"/>
        <v>4140</v>
      </c>
      <c r="T1064" s="28">
        <f>VLOOKUP(--F1064,经验表!$A$4:$B$53,2,0)*VLOOKUP(--E1064,经验表!$W$8:$X$17,2,0)</f>
        <v>4140</v>
      </c>
      <c r="U1064" s="1">
        <f t="shared" si="134"/>
        <v>15780</v>
      </c>
      <c r="V1064" s="1">
        <f t="shared" si="135"/>
        <v>15780</v>
      </c>
    </row>
    <row r="1065" spans="1:22" x14ac:dyDescent="0.35">
      <c r="A1065" s="1">
        <v>90900052</v>
      </c>
      <c r="B1065" s="3" t="s">
        <v>14</v>
      </c>
      <c r="C1065" s="29">
        <f t="shared" si="131"/>
        <v>1</v>
      </c>
      <c r="D1065" s="29" t="str">
        <f t="shared" si="128"/>
        <v>2</v>
      </c>
      <c r="E1065" s="42" t="str">
        <f t="shared" si="129"/>
        <v>2</v>
      </c>
      <c r="F1065" s="1">
        <v>9</v>
      </c>
      <c r="G1065" s="28" t="str">
        <f t="shared" si="130"/>
        <v>29</v>
      </c>
      <c r="H1065" s="1">
        <v>6</v>
      </c>
      <c r="I1065" s="1">
        <v>431</v>
      </c>
      <c r="L1065" s="1">
        <v>5005</v>
      </c>
      <c r="M1065" s="1">
        <v>20603</v>
      </c>
      <c r="N1065" s="2">
        <f>INT(VLOOKUP(--D1065,'属性表（单）'!$H$7:$I$11,2,0)*VLOOKUP(F1065,'属性表（单）'!$B$4:$D$53,3,0))</f>
        <v>3825</v>
      </c>
      <c r="O1065" s="34">
        <f t="shared" si="132"/>
        <v>382</v>
      </c>
      <c r="P1065" s="1">
        <f>IF(H1065=26,VLOOKUP(G1065,'属性表（单核）'!$H$2:$I$251,2,0),IF(H1065=59,VLOOKUP(G1065,'属性表（单核）'!$C$2:$D$251,2,0),INT(N1065/VLOOKUP(H1065,'属性表（单）'!$N$4:$O$24,2,0))))</f>
        <v>382</v>
      </c>
      <c r="S1065" s="1">
        <f t="shared" si="133"/>
        <v>4740</v>
      </c>
      <c r="T1065" s="28">
        <f>VLOOKUP(--F1065,经验表!$A$4:$B$53,2,0)*VLOOKUP(--E1065,经验表!$W$8:$X$17,2,0)</f>
        <v>4740</v>
      </c>
      <c r="U1065" s="1">
        <f t="shared" si="134"/>
        <v>19920</v>
      </c>
      <c r="V1065" s="1">
        <f t="shared" si="135"/>
        <v>19920</v>
      </c>
    </row>
    <row r="1066" spans="1:22" x14ac:dyDescent="0.35">
      <c r="A1066" s="1">
        <v>91000052</v>
      </c>
      <c r="B1066" s="3" t="s">
        <v>14</v>
      </c>
      <c r="C1066" s="29">
        <f t="shared" si="131"/>
        <v>1</v>
      </c>
      <c r="D1066" s="29" t="str">
        <f t="shared" si="128"/>
        <v>2</v>
      </c>
      <c r="E1066" s="42" t="str">
        <f t="shared" si="129"/>
        <v>2</v>
      </c>
      <c r="F1066" s="1">
        <v>10</v>
      </c>
      <c r="G1066" s="28" t="str">
        <f t="shared" si="130"/>
        <v>210</v>
      </c>
      <c r="H1066" s="1">
        <v>6</v>
      </c>
      <c r="I1066" s="1">
        <v>453</v>
      </c>
      <c r="L1066" s="1">
        <v>5808</v>
      </c>
      <c r="M1066" s="1">
        <v>25608</v>
      </c>
      <c r="N1066" s="2">
        <f>INT(VLOOKUP(--D1066,'属性表（单）'!$H$7:$I$11,2,0)*VLOOKUP(F1066,'属性表（单）'!$B$4:$D$53,3,0))</f>
        <v>4050</v>
      </c>
      <c r="O1066" s="34">
        <f t="shared" si="132"/>
        <v>405</v>
      </c>
      <c r="P1066" s="1">
        <f>IF(H1066=26,VLOOKUP(G1066,'属性表（单核）'!$H$2:$I$251,2,0),IF(H1066=59,VLOOKUP(G1066,'属性表（单核）'!$C$2:$D$251,2,0),INT(N1066/VLOOKUP(H1066,'属性表（单）'!$N$4:$O$24,2,0))))</f>
        <v>405</v>
      </c>
      <c r="S1066" s="1">
        <f t="shared" si="133"/>
        <v>5700</v>
      </c>
      <c r="T1066" s="28">
        <f>VLOOKUP(--F1066,经验表!$A$4:$B$53,2,0)*VLOOKUP(--E1066,经验表!$W$8:$X$17,2,0)</f>
        <v>5700</v>
      </c>
      <c r="U1066" s="1">
        <f t="shared" si="134"/>
        <v>24660</v>
      </c>
      <c r="V1066" s="1">
        <f t="shared" si="135"/>
        <v>24660</v>
      </c>
    </row>
    <row r="1067" spans="1:22" x14ac:dyDescent="0.35">
      <c r="A1067" s="1">
        <v>91100052</v>
      </c>
      <c r="B1067" s="3" t="s">
        <v>14</v>
      </c>
      <c r="C1067" s="29">
        <f t="shared" si="131"/>
        <v>1</v>
      </c>
      <c r="D1067" s="29" t="str">
        <f t="shared" si="128"/>
        <v>2</v>
      </c>
      <c r="E1067" s="42" t="str">
        <f t="shared" si="129"/>
        <v>2</v>
      </c>
      <c r="F1067" s="1">
        <v>11</v>
      </c>
      <c r="G1067" s="28" t="str">
        <f t="shared" si="130"/>
        <v>211</v>
      </c>
      <c r="H1067" s="1">
        <v>6</v>
      </c>
      <c r="I1067" s="1">
        <v>475</v>
      </c>
      <c r="L1067" s="1">
        <v>6704</v>
      </c>
      <c r="M1067" s="1">
        <v>31416</v>
      </c>
      <c r="N1067" s="2">
        <f>INT(VLOOKUP(--D1067,'属性表（单）'!$H$7:$I$11,2,0)*VLOOKUP(F1067,'属性表（单）'!$B$4:$D$53,3,0))</f>
        <v>4275</v>
      </c>
      <c r="O1067" s="34">
        <f t="shared" si="132"/>
        <v>427</v>
      </c>
      <c r="P1067" s="1">
        <f>IF(H1067=26,VLOOKUP(G1067,'属性表（单核）'!$H$2:$I$251,2,0),IF(H1067=59,VLOOKUP(G1067,'属性表（单核）'!$C$2:$D$251,2,0),INT(N1067/VLOOKUP(H1067,'属性表（单）'!$N$4:$O$24,2,0))))</f>
        <v>427</v>
      </c>
      <c r="S1067" s="1">
        <f t="shared" si="133"/>
        <v>6660</v>
      </c>
      <c r="T1067" s="28">
        <f>VLOOKUP(--F1067,经验表!$A$4:$B$53,2,0)*VLOOKUP(--E1067,经验表!$W$8:$X$17,2,0)</f>
        <v>6660</v>
      </c>
      <c r="U1067" s="1">
        <f t="shared" si="134"/>
        <v>30360</v>
      </c>
      <c r="V1067" s="1">
        <f t="shared" si="135"/>
        <v>30360</v>
      </c>
    </row>
    <row r="1068" spans="1:22" x14ac:dyDescent="0.35">
      <c r="A1068" s="1">
        <v>91200052</v>
      </c>
      <c r="B1068" s="3" t="s">
        <v>14</v>
      </c>
      <c r="C1068" s="29">
        <f t="shared" si="131"/>
        <v>1</v>
      </c>
      <c r="D1068" s="29" t="str">
        <f t="shared" si="128"/>
        <v>2</v>
      </c>
      <c r="E1068" s="42" t="str">
        <f t="shared" si="129"/>
        <v>2</v>
      </c>
      <c r="F1068" s="1">
        <v>12</v>
      </c>
      <c r="G1068" s="28" t="str">
        <f t="shared" si="130"/>
        <v>212</v>
      </c>
      <c r="H1068" s="1">
        <v>6</v>
      </c>
      <c r="I1068" s="1">
        <v>498</v>
      </c>
      <c r="L1068" s="1">
        <v>7703</v>
      </c>
      <c r="M1068" s="1">
        <v>38120</v>
      </c>
      <c r="N1068" s="2">
        <f>INT(VLOOKUP(--D1068,'属性表（单）'!$H$7:$I$11,2,0)*VLOOKUP(F1068,'属性表（单）'!$B$4:$D$53,3,0))</f>
        <v>4575</v>
      </c>
      <c r="O1068" s="34">
        <f t="shared" si="132"/>
        <v>457</v>
      </c>
      <c r="P1068" s="1">
        <f>IF(H1068=26,VLOOKUP(G1068,'属性表（单核）'!$H$2:$I$251,2,0),IF(H1068=59,VLOOKUP(G1068,'属性表（单核）'!$C$2:$D$251,2,0),INT(N1068/VLOOKUP(H1068,'属性表（单）'!$N$4:$O$24,2,0))))</f>
        <v>457</v>
      </c>
      <c r="S1068" s="1">
        <f t="shared" si="133"/>
        <v>7620</v>
      </c>
      <c r="T1068" s="28">
        <f>VLOOKUP(--F1068,经验表!$A$4:$B$53,2,0)*VLOOKUP(--E1068,经验表!$W$8:$X$17,2,0)</f>
        <v>7620</v>
      </c>
      <c r="U1068" s="1">
        <f t="shared" si="134"/>
        <v>37020</v>
      </c>
      <c r="V1068" s="1">
        <f t="shared" si="135"/>
        <v>37020</v>
      </c>
    </row>
    <row r="1069" spans="1:22" x14ac:dyDescent="0.35">
      <c r="A1069" s="1">
        <v>91300052</v>
      </c>
      <c r="B1069" s="3" t="s">
        <v>14</v>
      </c>
      <c r="C1069" s="29">
        <f t="shared" si="131"/>
        <v>1</v>
      </c>
      <c r="D1069" s="29" t="str">
        <f t="shared" si="128"/>
        <v>2</v>
      </c>
      <c r="E1069" s="42" t="str">
        <f t="shared" si="129"/>
        <v>2</v>
      </c>
      <c r="F1069" s="1">
        <v>13</v>
      </c>
      <c r="G1069" s="28" t="str">
        <f t="shared" si="130"/>
        <v>213</v>
      </c>
      <c r="H1069" s="1">
        <v>6</v>
      </c>
      <c r="I1069" s="1">
        <v>522</v>
      </c>
      <c r="L1069" s="1">
        <v>8816</v>
      </c>
      <c r="M1069" s="1">
        <v>45823</v>
      </c>
      <c r="N1069" s="2">
        <f>INT(VLOOKUP(--D1069,'属性表（单）'!$H$7:$I$11,2,0)*VLOOKUP(F1069,'属性表（单）'!$B$4:$D$53,3,0))</f>
        <v>4875</v>
      </c>
      <c r="O1069" s="34">
        <f t="shared" si="132"/>
        <v>487</v>
      </c>
      <c r="P1069" s="1">
        <f>IF(H1069=26,VLOOKUP(G1069,'属性表（单核）'!$H$2:$I$251,2,0),IF(H1069=59,VLOOKUP(G1069,'属性表（单核）'!$C$2:$D$251,2,0),INT(N1069/VLOOKUP(H1069,'属性表（单）'!$N$4:$O$24,2,0))))</f>
        <v>487</v>
      </c>
      <c r="S1069" s="1">
        <f t="shared" si="133"/>
        <v>8580</v>
      </c>
      <c r="T1069" s="28">
        <f>VLOOKUP(--F1069,经验表!$A$4:$B$53,2,0)*VLOOKUP(--E1069,经验表!$W$8:$X$17,2,0)</f>
        <v>8580</v>
      </c>
      <c r="U1069" s="1">
        <f t="shared" si="134"/>
        <v>44640</v>
      </c>
      <c r="V1069" s="1">
        <f t="shared" si="135"/>
        <v>44640</v>
      </c>
    </row>
    <row r="1070" spans="1:22" x14ac:dyDescent="0.35">
      <c r="A1070" s="1">
        <v>91400052</v>
      </c>
      <c r="B1070" s="3" t="s">
        <v>14</v>
      </c>
      <c r="C1070" s="29">
        <f t="shared" si="131"/>
        <v>1</v>
      </c>
      <c r="D1070" s="29" t="str">
        <f t="shared" si="128"/>
        <v>2</v>
      </c>
      <c r="E1070" s="42" t="str">
        <f t="shared" si="129"/>
        <v>2</v>
      </c>
      <c r="F1070" s="1">
        <v>14</v>
      </c>
      <c r="G1070" s="28" t="str">
        <f t="shared" si="130"/>
        <v>214</v>
      </c>
      <c r="H1070" s="1">
        <v>6</v>
      </c>
      <c r="I1070" s="1">
        <v>546</v>
      </c>
      <c r="L1070" s="1">
        <v>10055</v>
      </c>
      <c r="M1070" s="1">
        <v>54639</v>
      </c>
      <c r="N1070" s="2">
        <f>INT(VLOOKUP(--D1070,'属性表（单）'!$H$7:$I$11,2,0)*VLOOKUP(F1070,'属性表（单）'!$B$4:$D$53,3,0))</f>
        <v>5175</v>
      </c>
      <c r="O1070" s="34">
        <f t="shared" si="132"/>
        <v>517</v>
      </c>
      <c r="P1070" s="1">
        <f>IF(H1070=26,VLOOKUP(G1070,'属性表（单核）'!$H$2:$I$251,2,0),IF(H1070=59,VLOOKUP(G1070,'属性表（单核）'!$C$2:$D$251,2,0),INT(N1070/VLOOKUP(H1070,'属性表（单）'!$N$4:$O$24,2,0))))</f>
        <v>517</v>
      </c>
      <c r="S1070" s="1">
        <f t="shared" si="133"/>
        <v>10020</v>
      </c>
      <c r="T1070" s="28">
        <f>VLOOKUP(--F1070,经验表!$A$4:$B$53,2,0)*VLOOKUP(--E1070,经验表!$W$8:$X$17,2,0)</f>
        <v>10020</v>
      </c>
      <c r="U1070" s="1">
        <f t="shared" si="134"/>
        <v>53220</v>
      </c>
      <c r="V1070" s="1">
        <f t="shared" si="135"/>
        <v>53220</v>
      </c>
    </row>
    <row r="1071" spans="1:22" x14ac:dyDescent="0.35">
      <c r="A1071" s="1">
        <v>91500052</v>
      </c>
      <c r="B1071" s="3" t="s">
        <v>14</v>
      </c>
      <c r="C1071" s="29">
        <f t="shared" si="131"/>
        <v>1</v>
      </c>
      <c r="D1071" s="29" t="str">
        <f t="shared" si="128"/>
        <v>2</v>
      </c>
      <c r="E1071" s="42" t="str">
        <f t="shared" si="129"/>
        <v>2</v>
      </c>
      <c r="F1071" s="1">
        <v>15</v>
      </c>
      <c r="G1071" s="28" t="str">
        <f t="shared" si="130"/>
        <v>215</v>
      </c>
      <c r="H1071" s="1">
        <v>6</v>
      </c>
      <c r="I1071" s="1">
        <v>570</v>
      </c>
      <c r="L1071" s="1">
        <v>11434</v>
      </c>
      <c r="M1071" s="1">
        <v>64694</v>
      </c>
      <c r="N1071" s="2">
        <f>INT(VLOOKUP(--D1071,'属性表（单）'!$H$7:$I$11,2,0)*VLOOKUP(F1071,'属性表（单）'!$B$4:$D$53,3,0))</f>
        <v>5475</v>
      </c>
      <c r="O1071" s="34">
        <f t="shared" si="132"/>
        <v>547</v>
      </c>
      <c r="P1071" s="1">
        <f>IF(H1071=26,VLOOKUP(G1071,'属性表（单核）'!$H$2:$I$251,2,0),IF(H1071=59,VLOOKUP(G1071,'属性表（单核）'!$C$2:$D$251,2,0),INT(N1071/VLOOKUP(H1071,'属性表（单）'!$N$4:$O$24,2,0))))</f>
        <v>547</v>
      </c>
      <c r="S1071" s="1">
        <f t="shared" si="133"/>
        <v>11460</v>
      </c>
      <c r="T1071" s="28">
        <f>VLOOKUP(--F1071,经验表!$A$4:$B$53,2,0)*VLOOKUP(--E1071,经验表!$W$8:$X$17,2,0)</f>
        <v>11460</v>
      </c>
      <c r="U1071" s="1">
        <f t="shared" si="134"/>
        <v>63240</v>
      </c>
      <c r="V1071" s="1">
        <f t="shared" si="135"/>
        <v>63240</v>
      </c>
    </row>
    <row r="1072" spans="1:22" x14ac:dyDescent="0.35">
      <c r="A1072" s="1">
        <v>91600052</v>
      </c>
      <c r="B1072" s="3" t="s">
        <v>14</v>
      </c>
      <c r="C1072" s="29">
        <f t="shared" si="131"/>
        <v>1</v>
      </c>
      <c r="D1072" s="29" t="str">
        <f t="shared" si="128"/>
        <v>2</v>
      </c>
      <c r="E1072" s="42" t="str">
        <f t="shared" si="129"/>
        <v>2</v>
      </c>
      <c r="F1072" s="1">
        <v>16</v>
      </c>
      <c r="G1072" s="28" t="str">
        <f t="shared" si="130"/>
        <v>216</v>
      </c>
      <c r="H1072" s="1">
        <v>6</v>
      </c>
      <c r="I1072" s="1">
        <v>596</v>
      </c>
      <c r="L1072" s="1">
        <v>12968</v>
      </c>
      <c r="M1072" s="1">
        <v>76128</v>
      </c>
      <c r="N1072" s="2">
        <f>INT(VLOOKUP(--D1072,'属性表（单）'!$H$7:$I$11,2,0)*VLOOKUP(F1072,'属性表（单）'!$B$4:$D$53,3,0))</f>
        <v>5775</v>
      </c>
      <c r="O1072" s="34">
        <f t="shared" si="132"/>
        <v>577</v>
      </c>
      <c r="P1072" s="1">
        <f>IF(H1072=26,VLOOKUP(G1072,'属性表（单核）'!$H$2:$I$251,2,0),IF(H1072=59,VLOOKUP(G1072,'属性表（单核）'!$C$2:$D$251,2,0),INT(N1072/VLOOKUP(H1072,'属性表（单）'!$N$4:$O$24,2,0))))</f>
        <v>577</v>
      </c>
      <c r="S1072" s="1">
        <f t="shared" si="133"/>
        <v>12900</v>
      </c>
      <c r="T1072" s="28">
        <f>VLOOKUP(--F1072,经验表!$A$4:$B$53,2,0)*VLOOKUP(--E1072,经验表!$W$8:$X$17,2,0)</f>
        <v>12900</v>
      </c>
      <c r="U1072" s="1">
        <f t="shared" si="134"/>
        <v>74700</v>
      </c>
      <c r="V1072" s="1">
        <f t="shared" si="135"/>
        <v>74700</v>
      </c>
    </row>
    <row r="1073" spans="1:22" x14ac:dyDescent="0.35">
      <c r="A1073" s="1">
        <v>91700052</v>
      </c>
      <c r="B1073" s="3" t="s">
        <v>14</v>
      </c>
      <c r="C1073" s="29">
        <f t="shared" si="131"/>
        <v>1</v>
      </c>
      <c r="D1073" s="29" t="str">
        <f t="shared" si="128"/>
        <v>2</v>
      </c>
      <c r="E1073" s="42" t="str">
        <f t="shared" si="129"/>
        <v>2</v>
      </c>
      <c r="F1073" s="1">
        <v>17</v>
      </c>
      <c r="G1073" s="28" t="str">
        <f t="shared" si="130"/>
        <v>217</v>
      </c>
      <c r="H1073" s="1">
        <v>6</v>
      </c>
      <c r="I1073" s="1">
        <v>621</v>
      </c>
      <c r="L1073" s="1">
        <v>14674</v>
      </c>
      <c r="M1073" s="1">
        <v>89096</v>
      </c>
      <c r="N1073" s="2">
        <f>INT(VLOOKUP(--D1073,'属性表（单）'!$H$7:$I$11,2,0)*VLOOKUP(F1073,'属性表（单）'!$B$4:$D$53,3,0))</f>
        <v>6150</v>
      </c>
      <c r="O1073" s="34">
        <f t="shared" si="132"/>
        <v>615</v>
      </c>
      <c r="P1073" s="1">
        <f>IF(H1073=26,VLOOKUP(G1073,'属性表（单核）'!$H$2:$I$251,2,0),IF(H1073=59,VLOOKUP(G1073,'属性表（单核）'!$C$2:$D$251,2,0),INT(N1073/VLOOKUP(H1073,'属性表（单）'!$N$4:$O$24,2,0))))</f>
        <v>615</v>
      </c>
      <c r="S1073" s="1">
        <f t="shared" si="133"/>
        <v>14340</v>
      </c>
      <c r="T1073" s="28">
        <f>VLOOKUP(--F1073,经验表!$A$4:$B$53,2,0)*VLOOKUP(--E1073,经验表!$W$8:$X$17,2,0)</f>
        <v>14340</v>
      </c>
      <c r="U1073" s="1">
        <f t="shared" si="134"/>
        <v>87600</v>
      </c>
      <c r="V1073" s="1">
        <f t="shared" si="135"/>
        <v>87600</v>
      </c>
    </row>
    <row r="1074" spans="1:22" x14ac:dyDescent="0.35">
      <c r="A1074" s="1">
        <v>91800052</v>
      </c>
      <c r="B1074" s="3" t="s">
        <v>14</v>
      </c>
      <c r="C1074" s="29">
        <f t="shared" si="131"/>
        <v>1</v>
      </c>
      <c r="D1074" s="29" t="str">
        <f t="shared" si="128"/>
        <v>2</v>
      </c>
      <c r="E1074" s="42" t="str">
        <f t="shared" si="129"/>
        <v>2</v>
      </c>
      <c r="F1074" s="1">
        <v>18</v>
      </c>
      <c r="G1074" s="28" t="str">
        <f t="shared" si="130"/>
        <v>218</v>
      </c>
      <c r="H1074" s="1">
        <v>6</v>
      </c>
      <c r="I1074" s="1">
        <v>648</v>
      </c>
      <c r="L1074" s="1">
        <v>16570</v>
      </c>
      <c r="M1074" s="1">
        <v>103770</v>
      </c>
      <c r="N1074" s="2">
        <f>INT(VLOOKUP(--D1074,'属性表（单）'!$H$7:$I$11,2,0)*VLOOKUP(F1074,'属性表（单）'!$B$4:$D$53,3,0))</f>
        <v>6525</v>
      </c>
      <c r="O1074" s="34">
        <f t="shared" si="132"/>
        <v>652</v>
      </c>
      <c r="P1074" s="1">
        <f>IF(H1074=26,VLOOKUP(G1074,'属性表（单核）'!$H$2:$I$251,2,0),IF(H1074=59,VLOOKUP(G1074,'属性表（单核）'!$C$2:$D$251,2,0),INT(N1074/VLOOKUP(H1074,'属性表（单）'!$N$4:$O$24,2,0))))</f>
        <v>652</v>
      </c>
      <c r="S1074" s="1">
        <f t="shared" si="133"/>
        <v>16380</v>
      </c>
      <c r="T1074" s="28">
        <f>VLOOKUP(--F1074,经验表!$A$4:$B$53,2,0)*VLOOKUP(--E1074,经验表!$W$8:$X$17,2,0)</f>
        <v>16380</v>
      </c>
      <c r="U1074" s="1">
        <f t="shared" si="134"/>
        <v>101940</v>
      </c>
      <c r="V1074" s="1">
        <f t="shared" si="135"/>
        <v>101940</v>
      </c>
    </row>
    <row r="1075" spans="1:22" x14ac:dyDescent="0.35">
      <c r="A1075" s="1">
        <v>91900052</v>
      </c>
      <c r="B1075" s="3" t="s">
        <v>14</v>
      </c>
      <c r="C1075" s="29">
        <f t="shared" si="131"/>
        <v>1</v>
      </c>
      <c r="D1075" s="29" t="str">
        <f t="shared" si="128"/>
        <v>2</v>
      </c>
      <c r="E1075" s="42" t="str">
        <f t="shared" si="129"/>
        <v>2</v>
      </c>
      <c r="F1075" s="1">
        <v>19</v>
      </c>
      <c r="G1075" s="28" t="str">
        <f t="shared" si="130"/>
        <v>219</v>
      </c>
      <c r="H1075" s="1">
        <v>6</v>
      </c>
      <c r="I1075" s="1">
        <v>675</v>
      </c>
      <c r="L1075" s="1">
        <v>18678</v>
      </c>
      <c r="M1075" s="1">
        <v>120340</v>
      </c>
      <c r="N1075" s="2">
        <f>INT(VLOOKUP(--D1075,'属性表（单）'!$H$7:$I$11,2,0)*VLOOKUP(F1075,'属性表（单）'!$B$4:$D$53,3,0))</f>
        <v>6900</v>
      </c>
      <c r="O1075" s="34">
        <f t="shared" si="132"/>
        <v>690</v>
      </c>
      <c r="P1075" s="1">
        <f>IF(H1075=26,VLOOKUP(G1075,'属性表（单核）'!$H$2:$I$251,2,0),IF(H1075=59,VLOOKUP(G1075,'属性表（单核）'!$C$2:$D$251,2,0),INT(N1075/VLOOKUP(H1075,'属性表（单）'!$N$4:$O$24,2,0))))</f>
        <v>690</v>
      </c>
      <c r="S1075" s="1">
        <f t="shared" si="133"/>
        <v>18420</v>
      </c>
      <c r="T1075" s="28">
        <f>VLOOKUP(--F1075,经验表!$A$4:$B$53,2,0)*VLOOKUP(--E1075,经验表!$W$8:$X$17,2,0)</f>
        <v>18420</v>
      </c>
      <c r="U1075" s="1">
        <f t="shared" si="134"/>
        <v>118320</v>
      </c>
      <c r="V1075" s="1">
        <f t="shared" si="135"/>
        <v>118320</v>
      </c>
    </row>
    <row r="1076" spans="1:22" x14ac:dyDescent="0.35">
      <c r="A1076" s="1">
        <v>92000052</v>
      </c>
      <c r="B1076" s="3" t="s">
        <v>14</v>
      </c>
      <c r="C1076" s="29">
        <f t="shared" si="131"/>
        <v>1</v>
      </c>
      <c r="D1076" s="29" t="str">
        <f t="shared" si="128"/>
        <v>2</v>
      </c>
      <c r="E1076" s="42" t="str">
        <f t="shared" si="129"/>
        <v>2</v>
      </c>
      <c r="F1076" s="1">
        <v>20</v>
      </c>
      <c r="G1076" s="28" t="str">
        <f t="shared" si="130"/>
        <v>220</v>
      </c>
      <c r="H1076" s="1">
        <v>6</v>
      </c>
      <c r="I1076" s="1">
        <v>703</v>
      </c>
      <c r="L1076" s="1">
        <v>21019</v>
      </c>
      <c r="M1076" s="1">
        <v>139018</v>
      </c>
      <c r="N1076" s="2">
        <f>INT(VLOOKUP(--D1076,'属性表（单）'!$H$7:$I$11,2,0)*VLOOKUP(F1076,'属性表（单）'!$B$4:$D$53,3,0))</f>
        <v>7275</v>
      </c>
      <c r="O1076" s="34">
        <f t="shared" si="132"/>
        <v>727</v>
      </c>
      <c r="P1076" s="1">
        <f>IF(H1076=26,VLOOKUP(G1076,'属性表（单核）'!$H$2:$I$251,2,0),IF(H1076=59,VLOOKUP(G1076,'属性表（单核）'!$C$2:$D$251,2,0),INT(N1076/VLOOKUP(H1076,'属性表（单）'!$N$4:$O$24,2,0))))</f>
        <v>727</v>
      </c>
      <c r="S1076" s="1">
        <f t="shared" si="133"/>
        <v>20460</v>
      </c>
      <c r="T1076" s="28">
        <f>VLOOKUP(--F1076,经验表!$A$4:$B$53,2,0)*VLOOKUP(--E1076,经验表!$W$8:$X$17,2,0)</f>
        <v>20460</v>
      </c>
      <c r="U1076" s="1">
        <f t="shared" si="134"/>
        <v>136740</v>
      </c>
      <c r="V1076" s="1">
        <f t="shared" si="135"/>
        <v>136740</v>
      </c>
    </row>
    <row r="1077" spans="1:22" x14ac:dyDescent="0.35">
      <c r="A1077" s="1">
        <v>92100052</v>
      </c>
      <c r="B1077" s="3" t="s">
        <v>14</v>
      </c>
      <c r="C1077" s="29">
        <f t="shared" si="131"/>
        <v>1</v>
      </c>
      <c r="D1077" s="29" t="str">
        <f t="shared" si="128"/>
        <v>2</v>
      </c>
      <c r="E1077" s="42" t="str">
        <f t="shared" si="129"/>
        <v>2</v>
      </c>
      <c r="F1077" s="1">
        <v>21</v>
      </c>
      <c r="G1077" s="28" t="str">
        <f t="shared" si="130"/>
        <v>221</v>
      </c>
      <c r="H1077" s="1">
        <v>6</v>
      </c>
      <c r="I1077" s="1">
        <v>732</v>
      </c>
      <c r="L1077" s="1">
        <v>23619</v>
      </c>
      <c r="M1077" s="1">
        <v>160037</v>
      </c>
      <c r="N1077" s="2">
        <f>INT(VLOOKUP(--D1077,'属性表（单）'!$H$7:$I$11,2,0)*VLOOKUP(F1077,'属性表（单）'!$B$4:$D$53,3,0))</f>
        <v>7650</v>
      </c>
      <c r="O1077" s="34">
        <f t="shared" si="132"/>
        <v>765</v>
      </c>
      <c r="P1077" s="1">
        <f>IF(H1077=26,VLOOKUP(G1077,'属性表（单核）'!$H$2:$I$251,2,0),IF(H1077=59,VLOOKUP(G1077,'属性表（单核）'!$C$2:$D$251,2,0),INT(N1077/VLOOKUP(H1077,'属性表（单）'!$N$4:$O$24,2,0))))</f>
        <v>765</v>
      </c>
      <c r="S1077" s="1">
        <f t="shared" si="133"/>
        <v>22500</v>
      </c>
      <c r="T1077" s="28">
        <f>VLOOKUP(--F1077,经验表!$A$4:$B$53,2,0)*VLOOKUP(--E1077,经验表!$W$8:$X$17,2,0)</f>
        <v>22500</v>
      </c>
      <c r="U1077" s="1">
        <f t="shared" si="134"/>
        <v>157200</v>
      </c>
      <c r="V1077" s="1">
        <f t="shared" si="135"/>
        <v>157200</v>
      </c>
    </row>
    <row r="1078" spans="1:22" x14ac:dyDescent="0.35">
      <c r="A1078" s="1">
        <v>92200052</v>
      </c>
      <c r="B1078" s="3" t="s">
        <v>14</v>
      </c>
      <c r="C1078" s="29">
        <f t="shared" si="131"/>
        <v>1</v>
      </c>
      <c r="D1078" s="29" t="str">
        <f t="shared" si="128"/>
        <v>2</v>
      </c>
      <c r="E1078" s="42" t="str">
        <f t="shared" si="129"/>
        <v>2</v>
      </c>
      <c r="F1078" s="1">
        <v>22</v>
      </c>
      <c r="G1078" s="28" t="str">
        <f t="shared" si="130"/>
        <v>222</v>
      </c>
      <c r="H1078" s="1">
        <v>6</v>
      </c>
      <c r="I1078" s="1">
        <v>761</v>
      </c>
      <c r="L1078" s="1">
        <v>26507</v>
      </c>
      <c r="M1078" s="1">
        <v>183656</v>
      </c>
      <c r="N1078" s="2">
        <f>INT(VLOOKUP(--D1078,'属性表（单）'!$H$7:$I$11,2,0)*VLOOKUP(F1078,'属性表（单）'!$B$4:$D$53,3,0))</f>
        <v>8100</v>
      </c>
      <c r="O1078" s="34">
        <f t="shared" si="132"/>
        <v>810</v>
      </c>
      <c r="P1078" s="1">
        <f>IF(H1078=26,VLOOKUP(G1078,'属性表（单核）'!$H$2:$I$251,2,0),IF(H1078=59,VLOOKUP(G1078,'属性表（单核）'!$C$2:$D$251,2,0),INT(N1078/VLOOKUP(H1078,'属性表（单）'!$N$4:$O$24,2,0))))</f>
        <v>810</v>
      </c>
      <c r="S1078" s="1">
        <f t="shared" si="133"/>
        <v>25260</v>
      </c>
      <c r="T1078" s="28">
        <f>VLOOKUP(--F1078,经验表!$A$4:$B$53,2,0)*VLOOKUP(--E1078,经验表!$W$8:$X$17,2,0)</f>
        <v>25260</v>
      </c>
      <c r="U1078" s="1">
        <f t="shared" si="134"/>
        <v>179700</v>
      </c>
      <c r="V1078" s="1">
        <f t="shared" si="135"/>
        <v>179700</v>
      </c>
    </row>
    <row r="1079" spans="1:22" x14ac:dyDescent="0.35">
      <c r="A1079" s="1">
        <v>92300052</v>
      </c>
      <c r="B1079" s="3" t="s">
        <v>14</v>
      </c>
      <c r="C1079" s="29">
        <f t="shared" si="131"/>
        <v>1</v>
      </c>
      <c r="D1079" s="29" t="str">
        <f t="shared" si="128"/>
        <v>2</v>
      </c>
      <c r="E1079" s="42" t="str">
        <f t="shared" si="129"/>
        <v>2</v>
      </c>
      <c r="F1079" s="1">
        <v>23</v>
      </c>
      <c r="G1079" s="28" t="str">
        <f t="shared" si="130"/>
        <v>223</v>
      </c>
      <c r="H1079" s="1">
        <v>6</v>
      </c>
      <c r="I1079" s="1">
        <v>791</v>
      </c>
      <c r="L1079" s="1">
        <v>29712</v>
      </c>
      <c r="M1079" s="1">
        <v>210163</v>
      </c>
      <c r="N1079" s="2">
        <f>INT(VLOOKUP(--D1079,'属性表（单）'!$H$7:$I$11,2,0)*VLOOKUP(F1079,'属性表（单）'!$B$4:$D$53,3,0))</f>
        <v>8550</v>
      </c>
      <c r="O1079" s="34">
        <f t="shared" si="132"/>
        <v>855</v>
      </c>
      <c r="P1079" s="1">
        <f>IF(H1079=26,VLOOKUP(G1079,'属性表（单核）'!$H$2:$I$251,2,0),IF(H1079=59,VLOOKUP(G1079,'属性表（单核）'!$C$2:$D$251,2,0),INT(N1079/VLOOKUP(H1079,'属性表（单）'!$N$4:$O$24,2,0))))</f>
        <v>855</v>
      </c>
      <c r="S1079" s="1">
        <f t="shared" si="133"/>
        <v>28020</v>
      </c>
      <c r="T1079" s="28">
        <f>VLOOKUP(--F1079,经验表!$A$4:$B$53,2,0)*VLOOKUP(--E1079,经验表!$W$8:$X$17,2,0)</f>
        <v>28020</v>
      </c>
      <c r="U1079" s="1">
        <f t="shared" si="134"/>
        <v>204960</v>
      </c>
      <c r="V1079" s="1">
        <f t="shared" si="135"/>
        <v>204960</v>
      </c>
    </row>
    <row r="1080" spans="1:22" x14ac:dyDescent="0.35">
      <c r="A1080" s="1">
        <v>92400052</v>
      </c>
      <c r="B1080" s="3" t="s">
        <v>14</v>
      </c>
      <c r="C1080" s="29">
        <f t="shared" si="131"/>
        <v>1</v>
      </c>
      <c r="D1080" s="29" t="str">
        <f t="shared" si="128"/>
        <v>2</v>
      </c>
      <c r="E1080" s="42" t="str">
        <f t="shared" si="129"/>
        <v>2</v>
      </c>
      <c r="F1080" s="1">
        <v>24</v>
      </c>
      <c r="G1080" s="28" t="str">
        <f t="shared" si="130"/>
        <v>224</v>
      </c>
      <c r="H1080" s="1">
        <v>6</v>
      </c>
      <c r="I1080" s="1">
        <v>822</v>
      </c>
      <c r="L1080" s="1">
        <v>33270</v>
      </c>
      <c r="M1080" s="1">
        <v>239875</v>
      </c>
      <c r="N1080" s="2">
        <f>INT(VLOOKUP(--D1080,'属性表（单）'!$H$7:$I$11,2,0)*VLOOKUP(F1080,'属性表（单）'!$B$4:$D$53,3,0))</f>
        <v>9000</v>
      </c>
      <c r="O1080" s="34">
        <f t="shared" si="132"/>
        <v>900</v>
      </c>
      <c r="P1080" s="1">
        <f>IF(H1080=26,VLOOKUP(G1080,'属性表（单核）'!$H$2:$I$251,2,0),IF(H1080=59,VLOOKUP(G1080,'属性表（单核）'!$C$2:$D$251,2,0),INT(N1080/VLOOKUP(H1080,'属性表（单）'!$N$4:$O$24,2,0))))</f>
        <v>900</v>
      </c>
      <c r="S1080" s="1">
        <f t="shared" si="133"/>
        <v>30780</v>
      </c>
      <c r="T1080" s="28">
        <f>VLOOKUP(--F1080,经验表!$A$4:$B$53,2,0)*VLOOKUP(--E1080,经验表!$W$8:$X$17,2,0)</f>
        <v>30780</v>
      </c>
      <c r="U1080" s="1">
        <f t="shared" si="134"/>
        <v>232980</v>
      </c>
      <c r="V1080" s="1">
        <f t="shared" si="135"/>
        <v>232980</v>
      </c>
    </row>
    <row r="1081" spans="1:22" x14ac:dyDescent="0.35">
      <c r="A1081" s="1">
        <v>92500052</v>
      </c>
      <c r="B1081" s="3" t="s">
        <v>14</v>
      </c>
      <c r="C1081" s="29">
        <f t="shared" si="131"/>
        <v>1</v>
      </c>
      <c r="D1081" s="29" t="str">
        <f t="shared" si="128"/>
        <v>2</v>
      </c>
      <c r="E1081" s="42" t="str">
        <f t="shared" si="129"/>
        <v>2</v>
      </c>
      <c r="F1081" s="1">
        <v>25</v>
      </c>
      <c r="G1081" s="28" t="str">
        <f t="shared" si="130"/>
        <v>225</v>
      </c>
      <c r="H1081" s="1">
        <v>6</v>
      </c>
      <c r="I1081" s="1">
        <v>853</v>
      </c>
      <c r="L1081" s="1">
        <v>37218</v>
      </c>
      <c r="M1081" s="1">
        <v>273145</v>
      </c>
      <c r="N1081" s="2">
        <f>INT(VLOOKUP(--D1081,'属性表（单）'!$H$7:$I$11,2,0)*VLOOKUP(F1081,'属性表（单）'!$B$4:$D$53,3,0))</f>
        <v>9450</v>
      </c>
      <c r="O1081" s="34">
        <f t="shared" si="132"/>
        <v>945</v>
      </c>
      <c r="P1081" s="1">
        <f>IF(H1081=26,VLOOKUP(G1081,'属性表（单核）'!$H$2:$I$251,2,0),IF(H1081=59,VLOOKUP(G1081,'属性表（单核）'!$C$2:$D$251,2,0),INT(N1081/VLOOKUP(H1081,'属性表（单）'!$N$4:$O$24,2,0))))</f>
        <v>945</v>
      </c>
      <c r="S1081" s="1">
        <f t="shared" si="133"/>
        <v>33540</v>
      </c>
      <c r="T1081" s="28">
        <f>VLOOKUP(--F1081,经验表!$A$4:$B$53,2,0)*VLOOKUP(--E1081,经验表!$W$8:$X$17,2,0)</f>
        <v>33540</v>
      </c>
      <c r="U1081" s="1">
        <f t="shared" si="134"/>
        <v>263760</v>
      </c>
      <c r="V1081" s="1">
        <f t="shared" si="135"/>
        <v>263760</v>
      </c>
    </row>
    <row r="1082" spans="1:22" x14ac:dyDescent="0.35">
      <c r="A1082" s="1">
        <v>92600052</v>
      </c>
      <c r="B1082" s="3" t="s">
        <v>14</v>
      </c>
      <c r="C1082" s="29">
        <f t="shared" si="131"/>
        <v>1</v>
      </c>
      <c r="D1082" s="29" t="str">
        <f t="shared" si="128"/>
        <v>2</v>
      </c>
      <c r="E1082" s="42" t="str">
        <f t="shared" si="129"/>
        <v>2</v>
      </c>
      <c r="F1082" s="1">
        <v>26</v>
      </c>
      <c r="G1082" s="28" t="str">
        <f t="shared" si="130"/>
        <v>226</v>
      </c>
      <c r="H1082" s="1">
        <v>6</v>
      </c>
      <c r="I1082" s="1">
        <v>886</v>
      </c>
      <c r="L1082" s="1">
        <v>41598</v>
      </c>
      <c r="M1082" s="1">
        <v>310363</v>
      </c>
      <c r="N1082" s="2">
        <f>INT(VLOOKUP(--D1082,'属性表（单）'!$H$7:$I$11,2,0)*VLOOKUP(F1082,'属性表（单）'!$B$4:$D$53,3,0))</f>
        <v>9900</v>
      </c>
      <c r="O1082" s="34">
        <f t="shared" si="132"/>
        <v>990</v>
      </c>
      <c r="P1082" s="1">
        <f>IF(H1082=26,VLOOKUP(G1082,'属性表（单核）'!$H$2:$I$251,2,0),IF(H1082=59,VLOOKUP(G1082,'属性表（单核）'!$C$2:$D$251,2,0),INT(N1082/VLOOKUP(H1082,'属性表（单）'!$N$4:$O$24,2,0))))</f>
        <v>990</v>
      </c>
      <c r="S1082" s="1">
        <f t="shared" si="133"/>
        <v>37140</v>
      </c>
      <c r="T1082" s="28">
        <f>VLOOKUP(--F1082,经验表!$A$4:$B$53,2,0)*VLOOKUP(--E1082,经验表!$W$8:$X$17,2,0)</f>
        <v>37140</v>
      </c>
      <c r="U1082" s="1">
        <f t="shared" si="134"/>
        <v>297300</v>
      </c>
      <c r="V1082" s="1">
        <f t="shared" si="135"/>
        <v>297300</v>
      </c>
    </row>
    <row r="1083" spans="1:22" x14ac:dyDescent="0.35">
      <c r="A1083" s="1">
        <v>92700052</v>
      </c>
      <c r="B1083" s="3" t="s">
        <v>14</v>
      </c>
      <c r="C1083" s="29">
        <f t="shared" si="131"/>
        <v>1</v>
      </c>
      <c r="D1083" s="29" t="str">
        <f t="shared" si="128"/>
        <v>2</v>
      </c>
      <c r="E1083" s="42" t="str">
        <f t="shared" si="129"/>
        <v>2</v>
      </c>
      <c r="F1083" s="1">
        <v>27</v>
      </c>
      <c r="G1083" s="28" t="str">
        <f t="shared" si="130"/>
        <v>227</v>
      </c>
      <c r="H1083" s="1">
        <v>6</v>
      </c>
      <c r="I1083" s="1">
        <v>919</v>
      </c>
      <c r="L1083" s="1">
        <v>46457</v>
      </c>
      <c r="M1083" s="1">
        <v>351961</v>
      </c>
      <c r="N1083" s="2">
        <f>INT(VLOOKUP(--D1083,'属性表（单）'!$H$7:$I$11,2,0)*VLOOKUP(F1083,'属性表（单）'!$B$4:$D$53,3,0))</f>
        <v>10425</v>
      </c>
      <c r="O1083" s="34">
        <f t="shared" si="132"/>
        <v>1042</v>
      </c>
      <c r="P1083" s="1">
        <f>IF(H1083=26,VLOOKUP(G1083,'属性表（单核）'!$H$2:$I$251,2,0),IF(H1083=59,VLOOKUP(G1083,'属性表（单核）'!$C$2:$D$251,2,0),INT(N1083/VLOOKUP(H1083,'属性表（单）'!$N$4:$O$24,2,0))))</f>
        <v>1042</v>
      </c>
      <c r="S1083" s="1">
        <f t="shared" si="133"/>
        <v>40740</v>
      </c>
      <c r="T1083" s="28">
        <f>VLOOKUP(--F1083,经验表!$A$4:$B$53,2,0)*VLOOKUP(--E1083,经验表!$W$8:$X$17,2,0)</f>
        <v>40740</v>
      </c>
      <c r="U1083" s="1">
        <f t="shared" si="134"/>
        <v>334440</v>
      </c>
      <c r="V1083" s="1">
        <f t="shared" si="135"/>
        <v>334440</v>
      </c>
    </row>
    <row r="1084" spans="1:22" x14ac:dyDescent="0.35">
      <c r="A1084" s="1">
        <v>92800052</v>
      </c>
      <c r="B1084" s="3" t="s">
        <v>14</v>
      </c>
      <c r="C1084" s="29">
        <f t="shared" si="131"/>
        <v>1</v>
      </c>
      <c r="D1084" s="29" t="str">
        <f t="shared" si="128"/>
        <v>2</v>
      </c>
      <c r="E1084" s="42" t="str">
        <f t="shared" si="129"/>
        <v>2</v>
      </c>
      <c r="F1084" s="1">
        <v>28</v>
      </c>
      <c r="G1084" s="28" t="str">
        <f t="shared" si="130"/>
        <v>228</v>
      </c>
      <c r="H1084" s="1">
        <v>6</v>
      </c>
      <c r="I1084" s="1">
        <v>953</v>
      </c>
      <c r="L1084" s="1">
        <v>51845</v>
      </c>
      <c r="M1084" s="1">
        <v>398418</v>
      </c>
      <c r="N1084" s="2">
        <f>INT(VLOOKUP(--D1084,'属性表（单）'!$H$7:$I$11,2,0)*VLOOKUP(F1084,'属性表（单）'!$B$4:$D$53,3,0))</f>
        <v>10950</v>
      </c>
      <c r="O1084" s="34">
        <f t="shared" si="132"/>
        <v>1095</v>
      </c>
      <c r="P1084" s="1">
        <f>IF(H1084=26,VLOOKUP(G1084,'属性表（单核）'!$H$2:$I$251,2,0),IF(H1084=59,VLOOKUP(G1084,'属性表（单核）'!$C$2:$D$251,2,0),INT(N1084/VLOOKUP(H1084,'属性表（单）'!$N$4:$O$24,2,0))))</f>
        <v>1095</v>
      </c>
      <c r="S1084" s="1">
        <f t="shared" si="133"/>
        <v>44340</v>
      </c>
      <c r="T1084" s="28">
        <f>VLOOKUP(--F1084,经验表!$A$4:$B$53,2,0)*VLOOKUP(--E1084,经验表!$W$8:$X$17,2,0)</f>
        <v>44340</v>
      </c>
      <c r="U1084" s="1">
        <f t="shared" si="134"/>
        <v>375180</v>
      </c>
      <c r="V1084" s="1">
        <f t="shared" si="135"/>
        <v>375180</v>
      </c>
    </row>
    <row r="1085" spans="1:22" x14ac:dyDescent="0.35">
      <c r="A1085" s="1">
        <v>92900052</v>
      </c>
      <c r="B1085" s="3" t="s">
        <v>14</v>
      </c>
      <c r="C1085" s="29">
        <f t="shared" si="131"/>
        <v>1</v>
      </c>
      <c r="D1085" s="29" t="str">
        <f t="shared" si="128"/>
        <v>2</v>
      </c>
      <c r="E1085" s="42" t="str">
        <f t="shared" si="129"/>
        <v>2</v>
      </c>
      <c r="F1085" s="1">
        <v>29</v>
      </c>
      <c r="G1085" s="28" t="str">
        <f t="shared" si="130"/>
        <v>229</v>
      </c>
      <c r="H1085" s="1">
        <v>6</v>
      </c>
      <c r="I1085" s="1">
        <v>987</v>
      </c>
      <c r="L1085" s="1">
        <v>57821</v>
      </c>
      <c r="M1085" s="1">
        <v>450263</v>
      </c>
      <c r="N1085" s="2">
        <f>INT(VLOOKUP(--D1085,'属性表（单）'!$H$7:$I$11,2,0)*VLOOKUP(F1085,'属性表（单）'!$B$4:$D$53,3,0))</f>
        <v>11475</v>
      </c>
      <c r="O1085" s="34">
        <f t="shared" si="132"/>
        <v>1147</v>
      </c>
      <c r="P1085" s="1">
        <f>IF(H1085=26,VLOOKUP(G1085,'属性表（单核）'!$H$2:$I$251,2,0),IF(H1085=59,VLOOKUP(G1085,'属性表（单核）'!$C$2:$D$251,2,0),INT(N1085/VLOOKUP(H1085,'属性表（单）'!$N$4:$O$24,2,0))))</f>
        <v>1147</v>
      </c>
      <c r="S1085" s="1">
        <f t="shared" si="133"/>
        <v>47940</v>
      </c>
      <c r="T1085" s="28">
        <f>VLOOKUP(--F1085,经验表!$A$4:$B$53,2,0)*VLOOKUP(--E1085,经验表!$W$8:$X$17,2,0)</f>
        <v>47940</v>
      </c>
      <c r="U1085" s="1">
        <f t="shared" si="134"/>
        <v>419520</v>
      </c>
      <c r="V1085" s="1">
        <f t="shared" si="135"/>
        <v>419520</v>
      </c>
    </row>
    <row r="1086" spans="1:22" x14ac:dyDescent="0.35">
      <c r="A1086" s="1">
        <v>93000052</v>
      </c>
      <c r="B1086" s="3" t="s">
        <v>14</v>
      </c>
      <c r="C1086" s="29">
        <f t="shared" si="131"/>
        <v>1</v>
      </c>
      <c r="D1086" s="29" t="str">
        <f t="shared" si="128"/>
        <v>2</v>
      </c>
      <c r="E1086" s="42" t="str">
        <f t="shared" si="129"/>
        <v>2</v>
      </c>
      <c r="F1086" s="1">
        <v>30</v>
      </c>
      <c r="G1086" s="28" t="str">
        <f t="shared" si="130"/>
        <v>230</v>
      </c>
      <c r="H1086" s="1">
        <v>6</v>
      </c>
      <c r="I1086" s="1">
        <v>1023</v>
      </c>
      <c r="L1086" s="1">
        <v>64447</v>
      </c>
      <c r="M1086" s="1">
        <v>508084</v>
      </c>
      <c r="N1086" s="2">
        <f>INT(VLOOKUP(--D1086,'属性表（单）'!$H$7:$I$11,2,0)*VLOOKUP(F1086,'属性表（单）'!$B$4:$D$53,3,0))</f>
        <v>12000</v>
      </c>
      <c r="O1086" s="34">
        <f t="shared" si="132"/>
        <v>1200</v>
      </c>
      <c r="P1086" s="1">
        <f>IF(H1086=26,VLOOKUP(G1086,'属性表（单核）'!$H$2:$I$251,2,0),IF(H1086=59,VLOOKUP(G1086,'属性表（单核）'!$C$2:$D$251,2,0),INT(N1086/VLOOKUP(H1086,'属性表（单）'!$N$4:$O$24,2,0))))</f>
        <v>1200</v>
      </c>
      <c r="S1086" s="1">
        <f t="shared" si="133"/>
        <v>52500</v>
      </c>
      <c r="T1086" s="28">
        <f>VLOOKUP(--F1086,经验表!$A$4:$B$53,2,0)*VLOOKUP(--E1086,经验表!$W$8:$X$17,2,0)</f>
        <v>52500</v>
      </c>
      <c r="U1086" s="1">
        <f t="shared" si="134"/>
        <v>467460</v>
      </c>
      <c r="V1086" s="1">
        <f t="shared" si="135"/>
        <v>467460</v>
      </c>
    </row>
    <row r="1087" spans="1:22" x14ac:dyDescent="0.35">
      <c r="A1087" s="1">
        <v>93100052</v>
      </c>
      <c r="B1087" s="3" t="s">
        <v>14</v>
      </c>
      <c r="C1087" s="29">
        <f t="shared" si="131"/>
        <v>1</v>
      </c>
      <c r="D1087" s="29" t="str">
        <f t="shared" si="128"/>
        <v>2</v>
      </c>
      <c r="E1087" s="42" t="str">
        <f t="shared" si="129"/>
        <v>2</v>
      </c>
      <c r="F1087" s="1">
        <v>31</v>
      </c>
      <c r="G1087" s="28" t="str">
        <f t="shared" si="130"/>
        <v>231</v>
      </c>
      <c r="H1087" s="1">
        <v>6</v>
      </c>
      <c r="I1087" s="1">
        <v>1060</v>
      </c>
      <c r="L1087" s="1">
        <v>71792</v>
      </c>
      <c r="M1087" s="1">
        <v>572531</v>
      </c>
      <c r="N1087" s="2">
        <f>INT(VLOOKUP(--D1087,'属性表（单）'!$H$7:$I$11,2,0)*VLOOKUP(F1087,'属性表（单）'!$B$4:$D$53,3,0))</f>
        <v>12525</v>
      </c>
      <c r="O1087" s="34">
        <f t="shared" si="132"/>
        <v>1252</v>
      </c>
      <c r="P1087" s="1">
        <f>IF(H1087=26,VLOOKUP(G1087,'属性表（单核）'!$H$2:$I$251,2,0),IF(H1087=59,VLOOKUP(G1087,'属性表（单核）'!$C$2:$D$251,2,0),INT(N1087/VLOOKUP(H1087,'属性表（单）'!$N$4:$O$24,2,0))))</f>
        <v>1252</v>
      </c>
      <c r="S1087" s="1">
        <f t="shared" si="133"/>
        <v>57060</v>
      </c>
      <c r="T1087" s="28">
        <f>VLOOKUP(--F1087,经验表!$A$4:$B$53,2,0)*VLOOKUP(--E1087,经验表!$W$8:$X$17,2,0)</f>
        <v>57060</v>
      </c>
      <c r="U1087" s="1">
        <f t="shared" si="134"/>
        <v>519960</v>
      </c>
      <c r="V1087" s="1">
        <f t="shared" si="135"/>
        <v>519960</v>
      </c>
    </row>
    <row r="1088" spans="1:22" x14ac:dyDescent="0.35">
      <c r="A1088" s="1">
        <v>93200052</v>
      </c>
      <c r="B1088" s="3" t="s">
        <v>14</v>
      </c>
      <c r="C1088" s="29">
        <f t="shared" si="131"/>
        <v>1</v>
      </c>
      <c r="D1088" s="29" t="str">
        <f t="shared" si="128"/>
        <v>2</v>
      </c>
      <c r="E1088" s="42" t="str">
        <f t="shared" si="129"/>
        <v>2</v>
      </c>
      <c r="F1088" s="1">
        <v>32</v>
      </c>
      <c r="G1088" s="28" t="str">
        <f t="shared" si="130"/>
        <v>232</v>
      </c>
      <c r="H1088" s="1">
        <v>6</v>
      </c>
      <c r="I1088" s="1">
        <v>1097</v>
      </c>
      <c r="L1088" s="1">
        <v>79935</v>
      </c>
      <c r="M1088" s="1">
        <v>644323</v>
      </c>
      <c r="N1088" s="2">
        <f>INT(VLOOKUP(--D1088,'属性表（单）'!$H$7:$I$11,2,0)*VLOOKUP(F1088,'属性表（单）'!$B$4:$D$53,3,0))</f>
        <v>13125</v>
      </c>
      <c r="O1088" s="34">
        <f t="shared" si="132"/>
        <v>1312</v>
      </c>
      <c r="P1088" s="1">
        <f>IF(H1088=26,VLOOKUP(G1088,'属性表（单核）'!$H$2:$I$251,2,0),IF(H1088=59,VLOOKUP(G1088,'属性表（单核）'!$C$2:$D$251,2,0),INT(N1088/VLOOKUP(H1088,'属性表（单）'!$N$4:$O$24,2,0))))</f>
        <v>1312</v>
      </c>
      <c r="S1088" s="1">
        <f t="shared" si="133"/>
        <v>61620</v>
      </c>
      <c r="T1088" s="28">
        <f>VLOOKUP(--F1088,经验表!$A$4:$B$53,2,0)*VLOOKUP(--E1088,经验表!$W$8:$X$17,2,0)</f>
        <v>61620</v>
      </c>
      <c r="U1088" s="1">
        <f t="shared" si="134"/>
        <v>577020</v>
      </c>
      <c r="V1088" s="1">
        <f t="shared" si="135"/>
        <v>577020</v>
      </c>
    </row>
    <row r="1089" spans="1:22" x14ac:dyDescent="0.35">
      <c r="A1089" s="1">
        <v>93300052</v>
      </c>
      <c r="B1089" s="3" t="s">
        <v>14</v>
      </c>
      <c r="C1089" s="29">
        <f t="shared" si="131"/>
        <v>1</v>
      </c>
      <c r="D1089" s="29" t="str">
        <f t="shared" si="128"/>
        <v>2</v>
      </c>
      <c r="E1089" s="42" t="str">
        <f t="shared" si="129"/>
        <v>2</v>
      </c>
      <c r="F1089" s="1">
        <v>33</v>
      </c>
      <c r="G1089" s="28" t="str">
        <f t="shared" si="130"/>
        <v>233</v>
      </c>
      <c r="H1089" s="1">
        <v>6</v>
      </c>
      <c r="I1089" s="1">
        <v>1136</v>
      </c>
      <c r="L1089" s="1">
        <v>88961</v>
      </c>
      <c r="M1089" s="1">
        <v>724258</v>
      </c>
      <c r="N1089" s="2">
        <f>INT(VLOOKUP(--D1089,'属性表（单）'!$H$7:$I$11,2,0)*VLOOKUP(F1089,'属性表（单）'!$B$4:$D$53,3,0))</f>
        <v>13725</v>
      </c>
      <c r="O1089" s="34">
        <f t="shared" si="132"/>
        <v>1372</v>
      </c>
      <c r="P1089" s="1">
        <f>IF(H1089=26,VLOOKUP(G1089,'属性表（单核）'!$H$2:$I$251,2,0),IF(H1089=59,VLOOKUP(G1089,'属性表（单核）'!$C$2:$D$251,2,0),INT(N1089/VLOOKUP(H1089,'属性表（单）'!$N$4:$O$24,2,0))))</f>
        <v>1372</v>
      </c>
      <c r="S1089" s="1">
        <f t="shared" si="133"/>
        <v>66180</v>
      </c>
      <c r="T1089" s="28">
        <f>VLOOKUP(--F1089,经验表!$A$4:$B$53,2,0)*VLOOKUP(--E1089,经验表!$W$8:$X$17,2,0)</f>
        <v>66180</v>
      </c>
      <c r="U1089" s="1">
        <f t="shared" si="134"/>
        <v>638640</v>
      </c>
      <c r="V1089" s="1">
        <f t="shared" si="135"/>
        <v>638640</v>
      </c>
    </row>
    <row r="1090" spans="1:22" x14ac:dyDescent="0.35">
      <c r="A1090" s="1">
        <v>93400052</v>
      </c>
      <c r="B1090" s="3" t="s">
        <v>14</v>
      </c>
      <c r="C1090" s="29">
        <f t="shared" si="131"/>
        <v>1</v>
      </c>
      <c r="D1090" s="29" t="str">
        <f t="shared" si="128"/>
        <v>2</v>
      </c>
      <c r="E1090" s="42" t="str">
        <f t="shared" si="129"/>
        <v>2</v>
      </c>
      <c r="F1090" s="1">
        <v>34</v>
      </c>
      <c r="G1090" s="28" t="str">
        <f t="shared" si="130"/>
        <v>234</v>
      </c>
      <c r="H1090" s="1">
        <v>6</v>
      </c>
      <c r="I1090" s="1">
        <v>1175</v>
      </c>
      <c r="L1090" s="1">
        <v>98964</v>
      </c>
      <c r="M1090" s="1">
        <v>813219</v>
      </c>
      <c r="N1090" s="2">
        <f>INT(VLOOKUP(--D1090,'属性表（单）'!$H$7:$I$11,2,0)*VLOOKUP(F1090,'属性表（单）'!$B$4:$D$53,3,0))</f>
        <v>14325</v>
      </c>
      <c r="O1090" s="34">
        <f t="shared" si="132"/>
        <v>1432</v>
      </c>
      <c r="P1090" s="1">
        <f>IF(H1090=26,VLOOKUP(G1090,'属性表（单核）'!$H$2:$I$251,2,0),IF(H1090=59,VLOOKUP(G1090,'属性表（单核）'!$C$2:$D$251,2,0),INT(N1090/VLOOKUP(H1090,'属性表（单）'!$N$4:$O$24,2,0))))</f>
        <v>1432</v>
      </c>
      <c r="S1090" s="1">
        <f t="shared" si="133"/>
        <v>71820</v>
      </c>
      <c r="T1090" s="28">
        <f>VLOOKUP(--F1090,经验表!$A$4:$B$53,2,0)*VLOOKUP(--E1090,经验表!$W$8:$X$17,2,0)</f>
        <v>71820</v>
      </c>
      <c r="U1090" s="1">
        <f t="shared" si="134"/>
        <v>704820</v>
      </c>
      <c r="V1090" s="1">
        <f t="shared" si="135"/>
        <v>704820</v>
      </c>
    </row>
    <row r="1091" spans="1:22" x14ac:dyDescent="0.35">
      <c r="A1091" s="1">
        <v>93500052</v>
      </c>
      <c r="B1091" s="3" t="s">
        <v>14</v>
      </c>
      <c r="C1091" s="29">
        <f t="shared" si="131"/>
        <v>1</v>
      </c>
      <c r="D1091" s="29" t="str">
        <f t="shared" ref="D1091:D1154" si="136">RIGHT(A1091,1)</f>
        <v>2</v>
      </c>
      <c r="E1091" s="42" t="str">
        <f t="shared" ref="E1091:E1154" si="137">IF(C1091=1,RIGHT(A1091,1),C1091&amp;RIGHT(A1091,1))</f>
        <v>2</v>
      </c>
      <c r="F1091" s="1">
        <v>35</v>
      </c>
      <c r="G1091" s="28" t="str">
        <f t="shared" ref="G1091:G1154" si="138">D1091&amp;F1091</f>
        <v>235</v>
      </c>
      <c r="H1091" s="1">
        <v>6</v>
      </c>
      <c r="I1091" s="1">
        <v>1215</v>
      </c>
      <c r="L1091" s="1">
        <v>110050</v>
      </c>
      <c r="M1091" s="1">
        <v>912183</v>
      </c>
      <c r="N1091" s="2">
        <f>INT(VLOOKUP(--D1091,'属性表（单）'!$H$7:$I$11,2,0)*VLOOKUP(F1091,'属性表（单）'!$B$4:$D$53,3,0))</f>
        <v>14925</v>
      </c>
      <c r="O1091" s="34">
        <f t="shared" si="132"/>
        <v>1492</v>
      </c>
      <c r="P1091" s="1">
        <f>IF(H1091=26,VLOOKUP(G1091,'属性表（单核）'!$H$2:$I$251,2,0),IF(H1091=59,VLOOKUP(G1091,'属性表（单核）'!$C$2:$D$251,2,0),INT(N1091/VLOOKUP(H1091,'属性表（单）'!$N$4:$O$24,2,0))))</f>
        <v>1492</v>
      </c>
      <c r="S1091" s="1">
        <f t="shared" si="133"/>
        <v>77460</v>
      </c>
      <c r="T1091" s="28">
        <f>VLOOKUP(--F1091,经验表!$A$4:$B$53,2,0)*VLOOKUP(--E1091,经验表!$W$8:$X$17,2,0)</f>
        <v>77460</v>
      </c>
      <c r="U1091" s="1">
        <f t="shared" si="134"/>
        <v>776640</v>
      </c>
      <c r="V1091" s="1">
        <f t="shared" si="135"/>
        <v>776640</v>
      </c>
    </row>
    <row r="1092" spans="1:22" x14ac:dyDescent="0.35">
      <c r="A1092" s="1">
        <v>93600052</v>
      </c>
      <c r="B1092" s="3" t="s">
        <v>14</v>
      </c>
      <c r="C1092" s="29">
        <f t="shared" ref="C1092:C1155" si="139">C1091</f>
        <v>1</v>
      </c>
      <c r="D1092" s="29" t="str">
        <f t="shared" si="136"/>
        <v>2</v>
      </c>
      <c r="E1092" s="42" t="str">
        <f t="shared" si="137"/>
        <v>2</v>
      </c>
      <c r="F1092" s="1">
        <v>36</v>
      </c>
      <c r="G1092" s="28" t="str">
        <f t="shared" si="138"/>
        <v>236</v>
      </c>
      <c r="H1092" s="1">
        <v>6</v>
      </c>
      <c r="I1092" s="1">
        <v>1257</v>
      </c>
      <c r="L1092" s="1">
        <v>122334</v>
      </c>
      <c r="M1092" s="1">
        <v>1022233</v>
      </c>
      <c r="N1092" s="2">
        <f>INT(VLOOKUP(--D1092,'属性表（单）'!$H$7:$I$11,2,0)*VLOOKUP(F1092,'属性表（单）'!$B$4:$D$53,3,0))</f>
        <v>15525</v>
      </c>
      <c r="O1092" s="34">
        <f t="shared" si="132"/>
        <v>1552</v>
      </c>
      <c r="P1092" s="1">
        <f>IF(H1092=26,VLOOKUP(G1092,'属性表（单核）'!$H$2:$I$251,2,0),IF(H1092=59,VLOOKUP(G1092,'属性表（单核）'!$C$2:$D$251,2,0),INT(N1092/VLOOKUP(H1092,'属性表（单）'!$N$4:$O$24,2,0))))</f>
        <v>1552</v>
      </c>
      <c r="S1092" s="1">
        <f t="shared" si="133"/>
        <v>83100</v>
      </c>
      <c r="T1092" s="28">
        <f>VLOOKUP(--F1092,经验表!$A$4:$B$53,2,0)*VLOOKUP(--E1092,经验表!$W$8:$X$17,2,0)</f>
        <v>83100</v>
      </c>
      <c r="U1092" s="1">
        <f t="shared" si="134"/>
        <v>854100</v>
      </c>
      <c r="V1092" s="1">
        <f t="shared" si="135"/>
        <v>854100</v>
      </c>
    </row>
    <row r="1093" spans="1:22" x14ac:dyDescent="0.35">
      <c r="A1093" s="1">
        <v>93700052</v>
      </c>
      <c r="B1093" s="3" t="s">
        <v>14</v>
      </c>
      <c r="C1093" s="29">
        <f t="shared" si="139"/>
        <v>1</v>
      </c>
      <c r="D1093" s="29" t="str">
        <f t="shared" si="136"/>
        <v>2</v>
      </c>
      <c r="E1093" s="42" t="str">
        <f t="shared" si="137"/>
        <v>2</v>
      </c>
      <c r="F1093" s="1">
        <v>37</v>
      </c>
      <c r="G1093" s="28" t="str">
        <f t="shared" si="138"/>
        <v>237</v>
      </c>
      <c r="H1093" s="1">
        <v>6</v>
      </c>
      <c r="I1093" s="1">
        <v>1299</v>
      </c>
      <c r="L1093" s="1">
        <v>135946</v>
      </c>
      <c r="M1093" s="1">
        <v>1144567</v>
      </c>
      <c r="N1093" s="2">
        <f>INT(VLOOKUP(--D1093,'属性表（单）'!$H$7:$I$11,2,0)*VLOOKUP(F1093,'属性表（单）'!$B$4:$D$53,3,0))</f>
        <v>16200</v>
      </c>
      <c r="O1093" s="34">
        <f t="shared" si="132"/>
        <v>1620</v>
      </c>
      <c r="P1093" s="1">
        <f>IF(H1093=26,VLOOKUP(G1093,'属性表（单核）'!$H$2:$I$251,2,0),IF(H1093=59,VLOOKUP(G1093,'属性表（单核）'!$C$2:$D$251,2,0),INT(N1093/VLOOKUP(H1093,'属性表（单）'!$N$4:$O$24,2,0))))</f>
        <v>1620</v>
      </c>
      <c r="S1093" s="1">
        <f t="shared" si="133"/>
        <v>88740</v>
      </c>
      <c r="T1093" s="28">
        <f>VLOOKUP(--F1093,经验表!$A$4:$B$53,2,0)*VLOOKUP(--E1093,经验表!$W$8:$X$17,2,0)</f>
        <v>88740</v>
      </c>
      <c r="U1093" s="1">
        <f t="shared" si="134"/>
        <v>937200</v>
      </c>
      <c r="V1093" s="1">
        <f t="shared" si="135"/>
        <v>937200</v>
      </c>
    </row>
    <row r="1094" spans="1:22" x14ac:dyDescent="0.35">
      <c r="A1094" s="1">
        <v>93800052</v>
      </c>
      <c r="B1094" s="3" t="s">
        <v>14</v>
      </c>
      <c r="C1094" s="29">
        <f t="shared" si="139"/>
        <v>1</v>
      </c>
      <c r="D1094" s="29" t="str">
        <f t="shared" si="136"/>
        <v>2</v>
      </c>
      <c r="E1094" s="42" t="str">
        <f t="shared" si="137"/>
        <v>2</v>
      </c>
      <c r="F1094" s="1">
        <v>38</v>
      </c>
      <c r="G1094" s="28" t="str">
        <f t="shared" si="138"/>
        <v>238</v>
      </c>
      <c r="H1094" s="1">
        <v>6</v>
      </c>
      <c r="I1094" s="1">
        <v>1343</v>
      </c>
      <c r="L1094" s="1">
        <v>151027</v>
      </c>
      <c r="M1094" s="1">
        <v>1280513</v>
      </c>
      <c r="N1094" s="2">
        <f>INT(VLOOKUP(--D1094,'属性表（单）'!$H$7:$I$11,2,0)*VLOOKUP(F1094,'属性表（单）'!$B$4:$D$53,3,0))</f>
        <v>16875</v>
      </c>
      <c r="O1094" s="34">
        <f t="shared" si="132"/>
        <v>1687</v>
      </c>
      <c r="P1094" s="1">
        <f>IF(H1094=26,VLOOKUP(G1094,'属性表（单核）'!$H$2:$I$251,2,0),IF(H1094=59,VLOOKUP(G1094,'属性表（单核）'!$C$2:$D$251,2,0),INT(N1094/VLOOKUP(H1094,'属性表（单）'!$N$4:$O$24,2,0))))</f>
        <v>1687</v>
      </c>
      <c r="S1094" s="1">
        <f t="shared" si="133"/>
        <v>95580</v>
      </c>
      <c r="T1094" s="28">
        <f>VLOOKUP(--F1094,经验表!$A$4:$B$53,2,0)*VLOOKUP(--E1094,经验表!$W$8:$X$17,2,0)</f>
        <v>95580</v>
      </c>
      <c r="U1094" s="1">
        <f t="shared" si="134"/>
        <v>1025940</v>
      </c>
      <c r="V1094" s="1">
        <f t="shared" si="135"/>
        <v>1025940</v>
      </c>
    </row>
    <row r="1095" spans="1:22" x14ac:dyDescent="0.35">
      <c r="A1095" s="1">
        <v>93900052</v>
      </c>
      <c r="B1095" s="3" t="s">
        <v>14</v>
      </c>
      <c r="C1095" s="29">
        <f t="shared" si="139"/>
        <v>1</v>
      </c>
      <c r="D1095" s="29" t="str">
        <f t="shared" si="136"/>
        <v>2</v>
      </c>
      <c r="E1095" s="42" t="str">
        <f t="shared" si="137"/>
        <v>2</v>
      </c>
      <c r="F1095" s="1">
        <v>39</v>
      </c>
      <c r="G1095" s="28" t="str">
        <f t="shared" si="138"/>
        <v>239</v>
      </c>
      <c r="H1095" s="1">
        <v>6</v>
      </c>
      <c r="I1095" s="1">
        <v>1387</v>
      </c>
      <c r="L1095" s="1">
        <v>167735</v>
      </c>
      <c r="M1095" s="1">
        <v>1431540</v>
      </c>
      <c r="N1095" s="2">
        <f>INT(VLOOKUP(--D1095,'属性表（单）'!$H$7:$I$11,2,0)*VLOOKUP(F1095,'属性表（单）'!$B$4:$D$53,3,0))</f>
        <v>17550</v>
      </c>
      <c r="O1095" s="34">
        <f t="shared" ref="O1095:O1158" si="140">INT(IF(C1095=1,P1095,P1095*$X$14))</f>
        <v>1755</v>
      </c>
      <c r="P1095" s="1">
        <f>IF(H1095=26,VLOOKUP(G1095,'属性表（单核）'!$H$2:$I$251,2,0),IF(H1095=59,VLOOKUP(G1095,'属性表（单核）'!$C$2:$D$251,2,0),INT(N1095/VLOOKUP(H1095,'属性表（单）'!$N$4:$O$24,2,0))))</f>
        <v>1755</v>
      </c>
      <c r="S1095" s="1">
        <f t="shared" si="133"/>
        <v>102420</v>
      </c>
      <c r="T1095" s="28">
        <f>VLOOKUP(--F1095,经验表!$A$4:$B$53,2,0)*VLOOKUP(--E1095,经验表!$W$8:$X$17,2,0)</f>
        <v>102420</v>
      </c>
      <c r="U1095" s="1">
        <f t="shared" si="134"/>
        <v>1121520</v>
      </c>
      <c r="V1095" s="1">
        <f t="shared" si="135"/>
        <v>1121520</v>
      </c>
    </row>
    <row r="1096" spans="1:22" x14ac:dyDescent="0.35">
      <c r="A1096" s="1">
        <v>94000052</v>
      </c>
      <c r="B1096" s="3" t="s">
        <v>14</v>
      </c>
      <c r="C1096" s="29">
        <f t="shared" si="139"/>
        <v>1</v>
      </c>
      <c r="D1096" s="29" t="str">
        <f t="shared" si="136"/>
        <v>2</v>
      </c>
      <c r="E1096" s="42" t="str">
        <f t="shared" si="137"/>
        <v>2</v>
      </c>
      <c r="F1096" s="1">
        <v>40</v>
      </c>
      <c r="G1096" s="28" t="str">
        <f t="shared" si="138"/>
        <v>240</v>
      </c>
      <c r="H1096" s="1">
        <v>6</v>
      </c>
      <c r="I1096" s="1">
        <v>1433</v>
      </c>
      <c r="L1096" s="1">
        <v>186245</v>
      </c>
      <c r="M1096" s="1">
        <v>1599275</v>
      </c>
      <c r="N1096" s="2">
        <f>INT(VLOOKUP(--D1096,'属性表（单）'!$H$7:$I$11,2,0)*VLOOKUP(F1096,'属性表（单）'!$B$4:$D$53,3,0))</f>
        <v>18225</v>
      </c>
      <c r="O1096" s="34">
        <f t="shared" si="140"/>
        <v>1822</v>
      </c>
      <c r="P1096" s="1">
        <f>IF(H1096=26,VLOOKUP(G1096,'属性表（单核）'!$H$2:$I$251,2,0),IF(H1096=59,VLOOKUP(G1096,'属性表（单核）'!$C$2:$D$251,2,0),INT(N1096/VLOOKUP(H1096,'属性表（单）'!$N$4:$O$24,2,0))))</f>
        <v>1822</v>
      </c>
      <c r="S1096" s="1">
        <f t="shared" ref="S1096:S1159" si="141">INT(T1096)</f>
        <v>109260</v>
      </c>
      <c r="T1096" s="28">
        <f>VLOOKUP(--F1096,经验表!$A$4:$B$53,2,0)*VLOOKUP(--E1096,经验表!$W$8:$X$17,2,0)</f>
        <v>109260</v>
      </c>
      <c r="U1096" s="1">
        <f t="shared" ref="U1096:U1159" si="142">INT(IF(C1096=1,IF(F1096=1,VLOOKUP(--D1096,$X$8:$Y$12,2,0),V1096),IF(F1096=1,VLOOKUP(--D1096,$X$17:$Y$21,2,0),V1096)))</f>
        <v>1223940</v>
      </c>
      <c r="V1096" s="1">
        <f t="shared" si="135"/>
        <v>1223940</v>
      </c>
    </row>
    <row r="1097" spans="1:22" x14ac:dyDescent="0.35">
      <c r="A1097" s="1">
        <v>94100052</v>
      </c>
      <c r="B1097" s="3" t="s">
        <v>14</v>
      </c>
      <c r="C1097" s="29">
        <f t="shared" si="139"/>
        <v>1</v>
      </c>
      <c r="D1097" s="29" t="str">
        <f t="shared" si="136"/>
        <v>2</v>
      </c>
      <c r="E1097" s="42" t="str">
        <f t="shared" si="137"/>
        <v>2</v>
      </c>
      <c r="F1097" s="1">
        <v>41</v>
      </c>
      <c r="G1097" s="28" t="str">
        <f t="shared" si="138"/>
        <v>241</v>
      </c>
      <c r="H1097" s="1">
        <v>6</v>
      </c>
      <c r="I1097" s="1">
        <v>1480</v>
      </c>
      <c r="L1097" s="1">
        <v>206749</v>
      </c>
      <c r="M1097" s="1">
        <v>1785520</v>
      </c>
      <c r="N1097" s="2">
        <f>INT(VLOOKUP(--D1097,'属性表（单）'!$H$7:$I$11,2,0)*VLOOKUP(F1097,'属性表（单）'!$B$4:$D$53,3,0))</f>
        <v>18900</v>
      </c>
      <c r="O1097" s="34">
        <f t="shared" si="140"/>
        <v>1890</v>
      </c>
      <c r="P1097" s="1">
        <f>IF(H1097=26,VLOOKUP(G1097,'属性表（单核）'!$H$2:$I$251,2,0),IF(H1097=59,VLOOKUP(G1097,'属性表（单核）'!$C$2:$D$251,2,0),INT(N1097/VLOOKUP(H1097,'属性表（单）'!$N$4:$O$24,2,0))))</f>
        <v>1890</v>
      </c>
      <c r="S1097" s="1">
        <f t="shared" si="141"/>
        <v>116100</v>
      </c>
      <c r="T1097" s="28">
        <f>VLOOKUP(--F1097,经验表!$A$4:$B$53,2,0)*VLOOKUP(--E1097,经验表!$W$8:$X$17,2,0)</f>
        <v>116100</v>
      </c>
      <c r="U1097" s="1">
        <f t="shared" si="142"/>
        <v>1333200</v>
      </c>
      <c r="V1097" s="1">
        <f t="shared" ref="V1097:V1160" si="143">S1096+U1096</f>
        <v>1333200</v>
      </c>
    </row>
    <row r="1098" spans="1:22" x14ac:dyDescent="0.35">
      <c r="A1098" s="1">
        <v>94200052</v>
      </c>
      <c r="B1098" s="3" t="s">
        <v>14</v>
      </c>
      <c r="C1098" s="29">
        <f t="shared" si="139"/>
        <v>1</v>
      </c>
      <c r="D1098" s="29" t="str">
        <f t="shared" si="136"/>
        <v>2</v>
      </c>
      <c r="E1098" s="42" t="str">
        <f t="shared" si="137"/>
        <v>2</v>
      </c>
      <c r="F1098" s="1">
        <v>42</v>
      </c>
      <c r="G1098" s="28" t="str">
        <f t="shared" si="138"/>
        <v>242</v>
      </c>
      <c r="H1098" s="1">
        <v>6</v>
      </c>
      <c r="I1098" s="1">
        <v>1528</v>
      </c>
      <c r="L1098" s="1">
        <v>229461</v>
      </c>
      <c r="M1098" s="1">
        <v>1992269</v>
      </c>
      <c r="N1098" s="2">
        <f>INT(VLOOKUP(--D1098,'属性表（单）'!$H$7:$I$11,2,0)*VLOOKUP(F1098,'属性表（单）'!$B$4:$D$53,3,0))</f>
        <v>19650</v>
      </c>
      <c r="O1098" s="34">
        <f t="shared" si="140"/>
        <v>1965</v>
      </c>
      <c r="P1098" s="1">
        <f>IF(H1098=26,VLOOKUP(G1098,'属性表（单核）'!$H$2:$I$251,2,0),IF(H1098=59,VLOOKUP(G1098,'属性表（单核）'!$C$2:$D$251,2,0),INT(N1098/VLOOKUP(H1098,'属性表（单）'!$N$4:$O$24,2,0))))</f>
        <v>1965</v>
      </c>
      <c r="S1098" s="1">
        <f t="shared" si="141"/>
        <v>124260</v>
      </c>
      <c r="T1098" s="28">
        <f>VLOOKUP(--F1098,经验表!$A$4:$B$53,2,0)*VLOOKUP(--E1098,经验表!$W$8:$X$17,2,0)</f>
        <v>124260</v>
      </c>
      <c r="U1098" s="1">
        <f t="shared" si="142"/>
        <v>1449300</v>
      </c>
      <c r="V1098" s="1">
        <f t="shared" si="143"/>
        <v>1449300</v>
      </c>
    </row>
    <row r="1099" spans="1:22" x14ac:dyDescent="0.35">
      <c r="A1099" s="1">
        <v>94300052</v>
      </c>
      <c r="B1099" s="3" t="s">
        <v>14</v>
      </c>
      <c r="C1099" s="29">
        <f t="shared" si="139"/>
        <v>1</v>
      </c>
      <c r="D1099" s="29" t="str">
        <f t="shared" si="136"/>
        <v>2</v>
      </c>
      <c r="E1099" s="42" t="str">
        <f t="shared" si="137"/>
        <v>2</v>
      </c>
      <c r="F1099" s="1">
        <v>43</v>
      </c>
      <c r="G1099" s="28" t="str">
        <f t="shared" si="138"/>
        <v>243</v>
      </c>
      <c r="H1099" s="1">
        <v>6</v>
      </c>
      <c r="I1099" s="1">
        <v>1577</v>
      </c>
      <c r="L1099" s="1">
        <v>254619</v>
      </c>
      <c r="M1099" s="1">
        <v>2221730</v>
      </c>
      <c r="N1099" s="2">
        <f>INT(VLOOKUP(--D1099,'属性表（单）'!$H$7:$I$11,2,0)*VLOOKUP(F1099,'属性表（单）'!$B$4:$D$53,3,0))</f>
        <v>20400</v>
      </c>
      <c r="O1099" s="34">
        <f t="shared" si="140"/>
        <v>2040</v>
      </c>
      <c r="P1099" s="1">
        <f>IF(H1099=26,VLOOKUP(G1099,'属性表（单核）'!$H$2:$I$251,2,0),IF(H1099=59,VLOOKUP(G1099,'属性表（单核）'!$C$2:$D$251,2,0),INT(N1099/VLOOKUP(H1099,'属性表（单）'!$N$4:$O$24,2,0))))</f>
        <v>2040</v>
      </c>
      <c r="S1099" s="1">
        <f t="shared" si="141"/>
        <v>132420</v>
      </c>
      <c r="T1099" s="28">
        <f>VLOOKUP(--F1099,经验表!$A$4:$B$53,2,0)*VLOOKUP(--E1099,经验表!$W$8:$X$17,2,0)</f>
        <v>132420</v>
      </c>
      <c r="U1099" s="1">
        <f t="shared" si="142"/>
        <v>1573560</v>
      </c>
      <c r="V1099" s="1">
        <f t="shared" si="143"/>
        <v>1573560</v>
      </c>
    </row>
    <row r="1100" spans="1:22" x14ac:dyDescent="0.35">
      <c r="A1100" s="1">
        <v>94400052</v>
      </c>
      <c r="B1100" s="3" t="s">
        <v>14</v>
      </c>
      <c r="C1100" s="29">
        <f t="shared" si="139"/>
        <v>1</v>
      </c>
      <c r="D1100" s="29" t="str">
        <f t="shared" si="136"/>
        <v>2</v>
      </c>
      <c r="E1100" s="42" t="str">
        <f t="shared" si="137"/>
        <v>2</v>
      </c>
      <c r="F1100" s="1">
        <v>44</v>
      </c>
      <c r="G1100" s="28" t="str">
        <f t="shared" si="138"/>
        <v>244</v>
      </c>
      <c r="H1100" s="1">
        <v>6</v>
      </c>
      <c r="I1100" s="1">
        <v>1627</v>
      </c>
      <c r="L1100" s="1">
        <v>282483</v>
      </c>
      <c r="M1100" s="1">
        <v>2476349</v>
      </c>
      <c r="N1100" s="2">
        <f>INT(VLOOKUP(--D1100,'属性表（单）'!$H$7:$I$11,2,0)*VLOOKUP(F1100,'属性表（单）'!$B$4:$D$53,3,0))</f>
        <v>21150</v>
      </c>
      <c r="O1100" s="34">
        <f t="shared" si="140"/>
        <v>2115</v>
      </c>
      <c r="P1100" s="1">
        <f>IF(H1100=26,VLOOKUP(G1100,'属性表（单核）'!$H$2:$I$251,2,0),IF(H1100=59,VLOOKUP(G1100,'属性表（单核）'!$C$2:$D$251,2,0),INT(N1100/VLOOKUP(H1100,'属性表（单）'!$N$4:$O$24,2,0))))</f>
        <v>2115</v>
      </c>
      <c r="S1100" s="1">
        <f t="shared" si="141"/>
        <v>140580</v>
      </c>
      <c r="T1100" s="28">
        <f>VLOOKUP(--F1100,经验表!$A$4:$B$53,2,0)*VLOOKUP(--E1100,经验表!$W$8:$X$17,2,0)</f>
        <v>140580</v>
      </c>
      <c r="U1100" s="1">
        <f t="shared" si="142"/>
        <v>1705980</v>
      </c>
      <c r="V1100" s="1">
        <f t="shared" si="143"/>
        <v>1705980</v>
      </c>
    </row>
    <row r="1101" spans="1:22" x14ac:dyDescent="0.35">
      <c r="A1101" s="1">
        <v>94500052</v>
      </c>
      <c r="B1101" s="3" t="s">
        <v>14</v>
      </c>
      <c r="C1101" s="29">
        <f t="shared" si="139"/>
        <v>1</v>
      </c>
      <c r="D1101" s="29" t="str">
        <f t="shared" si="136"/>
        <v>2</v>
      </c>
      <c r="E1101" s="42" t="str">
        <f t="shared" si="137"/>
        <v>2</v>
      </c>
      <c r="F1101" s="1">
        <v>45</v>
      </c>
      <c r="G1101" s="28" t="str">
        <f t="shared" si="138"/>
        <v>245</v>
      </c>
      <c r="H1101" s="1">
        <v>6</v>
      </c>
      <c r="I1101" s="1">
        <v>1679</v>
      </c>
      <c r="L1101" s="1">
        <v>313344</v>
      </c>
      <c r="M1101" s="1">
        <v>2758832</v>
      </c>
      <c r="N1101" s="2">
        <f>INT(VLOOKUP(--D1101,'属性表（单）'!$H$7:$I$11,2,0)*VLOOKUP(F1101,'属性表（单）'!$B$4:$D$53,3,0))</f>
        <v>21900</v>
      </c>
      <c r="O1101" s="34">
        <f t="shared" si="140"/>
        <v>2190</v>
      </c>
      <c r="P1101" s="1">
        <f>IF(H1101=26,VLOOKUP(G1101,'属性表（单核）'!$H$2:$I$251,2,0),IF(H1101=59,VLOOKUP(G1101,'属性表（单核）'!$C$2:$D$251,2,0),INT(N1101/VLOOKUP(H1101,'属性表（单）'!$N$4:$O$24,2,0))))</f>
        <v>2190</v>
      </c>
      <c r="S1101" s="1">
        <f t="shared" si="141"/>
        <v>148740</v>
      </c>
      <c r="T1101" s="28">
        <f>VLOOKUP(--F1101,经验表!$A$4:$B$53,2,0)*VLOOKUP(--E1101,经验表!$W$8:$X$17,2,0)</f>
        <v>148740</v>
      </c>
      <c r="U1101" s="1">
        <f t="shared" si="142"/>
        <v>1846560</v>
      </c>
      <c r="V1101" s="1">
        <f t="shared" si="143"/>
        <v>1846560</v>
      </c>
    </row>
    <row r="1102" spans="1:22" x14ac:dyDescent="0.35">
      <c r="A1102" s="1">
        <v>94600052</v>
      </c>
      <c r="B1102" s="3" t="s">
        <v>14</v>
      </c>
      <c r="C1102" s="29">
        <f t="shared" si="139"/>
        <v>1</v>
      </c>
      <c r="D1102" s="29" t="str">
        <f t="shared" si="136"/>
        <v>2</v>
      </c>
      <c r="E1102" s="42" t="str">
        <f t="shared" si="137"/>
        <v>2</v>
      </c>
      <c r="F1102" s="1">
        <v>46</v>
      </c>
      <c r="G1102" s="28" t="str">
        <f t="shared" si="138"/>
        <v>246</v>
      </c>
      <c r="H1102" s="1">
        <v>6</v>
      </c>
      <c r="I1102" s="1">
        <v>1732</v>
      </c>
      <c r="L1102" s="1">
        <v>347524</v>
      </c>
      <c r="M1102" s="1">
        <v>3072176</v>
      </c>
      <c r="N1102" s="2">
        <f>INT(VLOOKUP(--D1102,'属性表（单）'!$H$7:$I$11,2,0)*VLOOKUP(F1102,'属性表（单）'!$B$4:$D$53,3,0))</f>
        <v>22650</v>
      </c>
      <c r="O1102" s="34">
        <f t="shared" si="140"/>
        <v>2265</v>
      </c>
      <c r="P1102" s="1">
        <f>IF(H1102=26,VLOOKUP(G1102,'属性表（单核）'!$H$2:$I$251,2,0),IF(H1102=59,VLOOKUP(G1102,'属性表（单核）'!$C$2:$D$251,2,0),INT(N1102/VLOOKUP(H1102,'属性表（单）'!$N$4:$O$24,2,0))))</f>
        <v>2265</v>
      </c>
      <c r="S1102" s="1">
        <f t="shared" si="141"/>
        <v>158340</v>
      </c>
      <c r="T1102" s="28">
        <f>VLOOKUP(--F1102,经验表!$A$4:$B$53,2,0)*VLOOKUP(--E1102,经验表!$W$8:$X$17,2,0)</f>
        <v>158340</v>
      </c>
      <c r="U1102" s="1">
        <f t="shared" si="142"/>
        <v>1995300</v>
      </c>
      <c r="V1102" s="1">
        <f t="shared" si="143"/>
        <v>1995300</v>
      </c>
    </row>
    <row r="1103" spans="1:22" x14ac:dyDescent="0.35">
      <c r="A1103" s="1">
        <v>94700052</v>
      </c>
      <c r="B1103" s="3" t="s">
        <v>14</v>
      </c>
      <c r="C1103" s="29">
        <f t="shared" si="139"/>
        <v>1</v>
      </c>
      <c r="D1103" s="29" t="str">
        <f t="shared" si="136"/>
        <v>2</v>
      </c>
      <c r="E1103" s="42" t="str">
        <f t="shared" si="137"/>
        <v>2</v>
      </c>
      <c r="F1103" s="1">
        <v>47</v>
      </c>
      <c r="G1103" s="28" t="str">
        <f t="shared" si="138"/>
        <v>247</v>
      </c>
      <c r="H1103" s="1">
        <v>6</v>
      </c>
      <c r="I1103" s="1">
        <v>1786</v>
      </c>
      <c r="L1103" s="1">
        <v>385377</v>
      </c>
      <c r="M1103" s="1">
        <v>3419700</v>
      </c>
      <c r="N1103" s="2">
        <f>INT(VLOOKUP(--D1103,'属性表（单）'!$H$7:$I$11,2,0)*VLOOKUP(F1103,'属性表（单）'!$B$4:$D$53,3,0))</f>
        <v>23475</v>
      </c>
      <c r="O1103" s="34">
        <f t="shared" si="140"/>
        <v>2347</v>
      </c>
      <c r="P1103" s="1">
        <f>IF(H1103=26,VLOOKUP(G1103,'属性表（单核）'!$H$2:$I$251,2,0),IF(H1103=59,VLOOKUP(G1103,'属性表（单核）'!$C$2:$D$251,2,0),INT(N1103/VLOOKUP(H1103,'属性表（单）'!$N$4:$O$24,2,0))))</f>
        <v>2347</v>
      </c>
      <c r="S1103" s="1">
        <f t="shared" si="141"/>
        <v>167940</v>
      </c>
      <c r="T1103" s="28">
        <f>VLOOKUP(--F1103,经验表!$A$4:$B$53,2,0)*VLOOKUP(--E1103,经验表!$W$8:$X$17,2,0)</f>
        <v>167940</v>
      </c>
      <c r="U1103" s="1">
        <f t="shared" si="142"/>
        <v>2153640</v>
      </c>
      <c r="V1103" s="1">
        <f t="shared" si="143"/>
        <v>2153640</v>
      </c>
    </row>
    <row r="1104" spans="1:22" x14ac:dyDescent="0.35">
      <c r="A1104" s="1">
        <v>94800052</v>
      </c>
      <c r="B1104" s="3" t="s">
        <v>14</v>
      </c>
      <c r="C1104" s="29">
        <f t="shared" si="139"/>
        <v>1</v>
      </c>
      <c r="D1104" s="29" t="str">
        <f t="shared" si="136"/>
        <v>2</v>
      </c>
      <c r="E1104" s="42" t="str">
        <f t="shared" si="137"/>
        <v>2</v>
      </c>
      <c r="F1104" s="1">
        <v>48</v>
      </c>
      <c r="G1104" s="28" t="str">
        <f t="shared" si="138"/>
        <v>248</v>
      </c>
      <c r="H1104" s="1">
        <v>6</v>
      </c>
      <c r="I1104" s="1">
        <v>1842</v>
      </c>
      <c r="L1104" s="1">
        <v>427297</v>
      </c>
      <c r="M1104" s="1">
        <v>3805077</v>
      </c>
      <c r="N1104" s="2">
        <f>INT(VLOOKUP(--D1104,'属性表（单）'!$H$7:$I$11,2,0)*VLOOKUP(F1104,'属性表（单）'!$B$4:$D$53,3,0))</f>
        <v>24300</v>
      </c>
      <c r="O1104" s="34">
        <f t="shared" si="140"/>
        <v>2430</v>
      </c>
      <c r="P1104" s="1">
        <f>IF(H1104=26,VLOOKUP(G1104,'属性表（单核）'!$H$2:$I$251,2,0),IF(H1104=59,VLOOKUP(G1104,'属性表（单核）'!$C$2:$D$251,2,0),INT(N1104/VLOOKUP(H1104,'属性表（单）'!$N$4:$O$24,2,0))))</f>
        <v>2430</v>
      </c>
      <c r="S1104" s="1">
        <f t="shared" si="141"/>
        <v>177540</v>
      </c>
      <c r="T1104" s="28">
        <f>VLOOKUP(--F1104,经验表!$A$4:$B$53,2,0)*VLOOKUP(--E1104,经验表!$W$8:$X$17,2,0)</f>
        <v>177540</v>
      </c>
      <c r="U1104" s="1">
        <f t="shared" si="142"/>
        <v>2321580</v>
      </c>
      <c r="V1104" s="1">
        <f t="shared" si="143"/>
        <v>2321580</v>
      </c>
    </row>
    <row r="1105" spans="1:22" x14ac:dyDescent="0.35">
      <c r="A1105" s="1">
        <v>94900052</v>
      </c>
      <c r="B1105" s="3" t="s">
        <v>14</v>
      </c>
      <c r="C1105" s="29">
        <f t="shared" si="139"/>
        <v>1</v>
      </c>
      <c r="D1105" s="29" t="str">
        <f t="shared" si="136"/>
        <v>2</v>
      </c>
      <c r="E1105" s="42" t="str">
        <f t="shared" si="137"/>
        <v>2</v>
      </c>
      <c r="F1105" s="1">
        <v>49</v>
      </c>
      <c r="G1105" s="28" t="str">
        <f t="shared" si="138"/>
        <v>249</v>
      </c>
      <c r="H1105" s="1">
        <v>6</v>
      </c>
      <c r="I1105" s="1">
        <v>1899</v>
      </c>
      <c r="L1105" s="1">
        <v>473719</v>
      </c>
      <c r="M1105" s="1">
        <v>4232374</v>
      </c>
      <c r="N1105" s="2">
        <f>INT(VLOOKUP(--D1105,'属性表（单）'!$H$7:$I$11,2,0)*VLOOKUP(F1105,'属性表（单）'!$B$4:$D$53,3,0))</f>
        <v>25125</v>
      </c>
      <c r="O1105" s="34">
        <f t="shared" si="140"/>
        <v>2512</v>
      </c>
      <c r="P1105" s="1">
        <f>IF(H1105=26,VLOOKUP(G1105,'属性表（单核）'!$H$2:$I$251,2,0),IF(H1105=59,VLOOKUP(G1105,'属性表（单核）'!$C$2:$D$251,2,0),INT(N1105/VLOOKUP(H1105,'属性表（单）'!$N$4:$O$24,2,0))))</f>
        <v>2512</v>
      </c>
      <c r="S1105" s="1">
        <f t="shared" si="141"/>
        <v>187140</v>
      </c>
      <c r="T1105" s="28">
        <f>VLOOKUP(--F1105,经验表!$A$4:$B$53,2,0)*VLOOKUP(--E1105,经验表!$W$8:$X$17,2,0)</f>
        <v>187140</v>
      </c>
      <c r="U1105" s="1">
        <f t="shared" si="142"/>
        <v>2499120</v>
      </c>
      <c r="V1105" s="1">
        <f t="shared" si="143"/>
        <v>2499120</v>
      </c>
    </row>
    <row r="1106" spans="1:22" x14ac:dyDescent="0.35">
      <c r="A1106" s="1">
        <v>95000052</v>
      </c>
      <c r="B1106" s="3" t="s">
        <v>14</v>
      </c>
      <c r="C1106" s="29">
        <f t="shared" si="139"/>
        <v>1</v>
      </c>
      <c r="D1106" s="29" t="str">
        <f t="shared" si="136"/>
        <v>2</v>
      </c>
      <c r="E1106" s="42" t="str">
        <f t="shared" si="137"/>
        <v>2</v>
      </c>
      <c r="F1106" s="1">
        <v>50</v>
      </c>
      <c r="G1106" s="28" t="str">
        <f t="shared" si="138"/>
        <v>250</v>
      </c>
      <c r="H1106" s="1">
        <v>6</v>
      </c>
      <c r="I1106" s="1">
        <v>1958</v>
      </c>
      <c r="L1106" s="1">
        <v>99999999</v>
      </c>
      <c r="M1106" s="1">
        <v>4706093</v>
      </c>
      <c r="N1106" s="2">
        <f>INT(VLOOKUP(--D1106,'属性表（单）'!$H$7:$I$11,2,0)*VLOOKUP(F1106,'属性表（单）'!$B$4:$D$53,3,0))</f>
        <v>25950</v>
      </c>
      <c r="O1106" s="34">
        <f t="shared" si="140"/>
        <v>2595</v>
      </c>
      <c r="P1106" s="1">
        <f>IF(H1106=26,VLOOKUP(G1106,'属性表（单核）'!$H$2:$I$251,2,0),IF(H1106=59,VLOOKUP(G1106,'属性表（单核）'!$C$2:$D$251,2,0),INT(N1106/VLOOKUP(H1106,'属性表（单）'!$N$4:$O$24,2,0))))</f>
        <v>2595</v>
      </c>
      <c r="S1106" s="1">
        <f t="shared" si="141"/>
        <v>198300</v>
      </c>
      <c r="T1106" s="28">
        <f>VLOOKUP(--F1106,经验表!$A$4:$B$53,2,0)*VLOOKUP(--E1106,经验表!$W$8:$X$17,2,0)</f>
        <v>198300</v>
      </c>
      <c r="U1106" s="1">
        <f t="shared" si="142"/>
        <v>2686260</v>
      </c>
      <c r="V1106" s="1">
        <f t="shared" si="143"/>
        <v>2686260</v>
      </c>
    </row>
    <row r="1107" spans="1:22" x14ac:dyDescent="0.35">
      <c r="A1107" s="1">
        <v>90100053</v>
      </c>
      <c r="B1107" s="3" t="s">
        <v>14</v>
      </c>
      <c r="C1107" s="29">
        <f t="shared" si="139"/>
        <v>1</v>
      </c>
      <c r="D1107" s="29" t="str">
        <f t="shared" si="136"/>
        <v>3</v>
      </c>
      <c r="E1107" s="42" t="str">
        <f t="shared" si="137"/>
        <v>3</v>
      </c>
      <c r="F1107" s="1">
        <v>1</v>
      </c>
      <c r="G1107" s="28" t="str">
        <f t="shared" si="138"/>
        <v>31</v>
      </c>
      <c r="H1107" s="1">
        <v>6</v>
      </c>
      <c r="I1107" s="1">
        <v>480</v>
      </c>
      <c r="L1107" s="1">
        <v>1324</v>
      </c>
      <c r="M1107" s="1">
        <v>5000</v>
      </c>
      <c r="N1107" s="2">
        <f>INT(VLOOKUP(--D1107,'属性表（单）'!$H$7:$I$11,2,0)*VLOOKUP(F1107,'属性表（单）'!$B$4:$D$53,3,0))</f>
        <v>3600</v>
      </c>
      <c r="O1107" s="34">
        <f t="shared" si="140"/>
        <v>360</v>
      </c>
      <c r="P1107" s="1">
        <f>IF(H1107=26,VLOOKUP(G1107,'属性表（单核）'!$H$2:$I$251,2,0),IF(H1107=59,VLOOKUP(G1107,'属性表（单核）'!$C$2:$D$251,2,0),INT(N1107/VLOOKUP(H1107,'属性表（单）'!$N$4:$O$24,2,0))))</f>
        <v>360</v>
      </c>
      <c r="S1107" s="1">
        <f t="shared" si="141"/>
        <v>1125</v>
      </c>
      <c r="T1107" s="28">
        <f>VLOOKUP(--F1107,经验表!$A$4:$B$53,2,0)*VLOOKUP(--E1107,经验表!$W$8:$X$17,2,0)</f>
        <v>1125</v>
      </c>
      <c r="U1107" s="1">
        <f t="shared" si="142"/>
        <v>6000</v>
      </c>
      <c r="V1107" s="1">
        <f t="shared" si="143"/>
        <v>2884560</v>
      </c>
    </row>
    <row r="1108" spans="1:22" x14ac:dyDescent="0.35">
      <c r="A1108" s="1">
        <v>90200053</v>
      </c>
      <c r="B1108" s="3" t="s">
        <v>14</v>
      </c>
      <c r="C1108" s="29">
        <f t="shared" si="139"/>
        <v>1</v>
      </c>
      <c r="D1108" s="29" t="str">
        <f t="shared" si="136"/>
        <v>3</v>
      </c>
      <c r="E1108" s="42" t="str">
        <f t="shared" si="137"/>
        <v>3</v>
      </c>
      <c r="F1108" s="1">
        <v>2</v>
      </c>
      <c r="G1108" s="28" t="str">
        <f t="shared" si="138"/>
        <v>32</v>
      </c>
      <c r="H1108" s="1">
        <v>6</v>
      </c>
      <c r="I1108" s="1">
        <v>508</v>
      </c>
      <c r="L1108" s="1">
        <v>1752</v>
      </c>
      <c r="M1108" s="1">
        <v>6324</v>
      </c>
      <c r="N1108" s="2">
        <f>INT(VLOOKUP(--D1108,'属性表（单）'!$H$7:$I$11,2,0)*VLOOKUP(F1108,'属性表（单）'!$B$4:$D$53,3,0))</f>
        <v>3825</v>
      </c>
      <c r="O1108" s="34">
        <f t="shared" si="140"/>
        <v>382</v>
      </c>
      <c r="P1108" s="1">
        <f>IF(H1108=26,VLOOKUP(G1108,'属性表（单核）'!$H$2:$I$251,2,0),IF(H1108=59,VLOOKUP(G1108,'属性表（单核）'!$C$2:$D$251,2,0),INT(N1108/VLOOKUP(H1108,'属性表（单）'!$N$4:$O$24,2,0))))</f>
        <v>382</v>
      </c>
      <c r="S1108" s="1">
        <f t="shared" si="141"/>
        <v>1575</v>
      </c>
      <c r="T1108" s="28">
        <f>VLOOKUP(--F1108,经验表!$A$4:$B$53,2,0)*VLOOKUP(--E1108,经验表!$W$8:$X$17,2,0)</f>
        <v>1575</v>
      </c>
      <c r="U1108" s="1">
        <f t="shared" si="142"/>
        <v>7125</v>
      </c>
      <c r="V1108" s="1">
        <f t="shared" si="143"/>
        <v>7125</v>
      </c>
    </row>
    <row r="1109" spans="1:22" x14ac:dyDescent="0.35">
      <c r="A1109" s="1">
        <v>90300053</v>
      </c>
      <c r="B1109" s="3" t="s">
        <v>14</v>
      </c>
      <c r="C1109" s="29">
        <f t="shared" si="139"/>
        <v>1</v>
      </c>
      <c r="D1109" s="29" t="str">
        <f t="shared" si="136"/>
        <v>3</v>
      </c>
      <c r="E1109" s="42" t="str">
        <f t="shared" si="137"/>
        <v>3</v>
      </c>
      <c r="F1109" s="1">
        <v>3</v>
      </c>
      <c r="G1109" s="28" t="str">
        <f t="shared" si="138"/>
        <v>33</v>
      </c>
      <c r="H1109" s="1">
        <v>6</v>
      </c>
      <c r="I1109" s="1">
        <v>538</v>
      </c>
      <c r="L1109" s="1">
        <v>2230</v>
      </c>
      <c r="M1109" s="1">
        <v>8076</v>
      </c>
      <c r="N1109" s="2">
        <f>INT(VLOOKUP(--D1109,'属性表（单）'!$H$7:$I$11,2,0)*VLOOKUP(F1109,'属性表（单）'!$B$4:$D$53,3,0))</f>
        <v>4050</v>
      </c>
      <c r="O1109" s="34">
        <f t="shared" si="140"/>
        <v>405</v>
      </c>
      <c r="P1109" s="1">
        <f>IF(H1109=26,VLOOKUP(G1109,'属性表（单核）'!$H$2:$I$251,2,0),IF(H1109=59,VLOOKUP(G1109,'属性表（单核）'!$C$2:$D$251,2,0),INT(N1109/VLOOKUP(H1109,'属性表（单）'!$N$4:$O$24,2,0))))</f>
        <v>405</v>
      </c>
      <c r="S1109" s="1">
        <f t="shared" si="141"/>
        <v>2025</v>
      </c>
      <c r="T1109" s="28">
        <f>VLOOKUP(--F1109,经验表!$A$4:$B$53,2,0)*VLOOKUP(--E1109,经验表!$W$8:$X$17,2,0)</f>
        <v>2025</v>
      </c>
      <c r="U1109" s="1">
        <f t="shared" si="142"/>
        <v>8700</v>
      </c>
      <c r="V1109" s="1">
        <f t="shared" si="143"/>
        <v>8700</v>
      </c>
    </row>
    <row r="1110" spans="1:22" x14ac:dyDescent="0.35">
      <c r="A1110" s="1">
        <v>90400053</v>
      </c>
      <c r="B1110" s="3" t="s">
        <v>14</v>
      </c>
      <c r="C1110" s="29">
        <f t="shared" si="139"/>
        <v>1</v>
      </c>
      <c r="D1110" s="29" t="str">
        <f t="shared" si="136"/>
        <v>3</v>
      </c>
      <c r="E1110" s="42" t="str">
        <f t="shared" si="137"/>
        <v>3</v>
      </c>
      <c r="F1110" s="1">
        <v>4</v>
      </c>
      <c r="G1110" s="28" t="str">
        <f t="shared" si="138"/>
        <v>34</v>
      </c>
      <c r="H1110" s="1">
        <v>6</v>
      </c>
      <c r="I1110" s="1">
        <v>568</v>
      </c>
      <c r="L1110" s="1">
        <v>2762</v>
      </c>
      <c r="M1110" s="1">
        <v>10306</v>
      </c>
      <c r="N1110" s="2">
        <f>INT(VLOOKUP(--D1110,'属性表（单）'!$H$7:$I$11,2,0)*VLOOKUP(F1110,'属性表（单）'!$B$4:$D$53,3,0))</f>
        <v>4275</v>
      </c>
      <c r="O1110" s="34">
        <f t="shared" si="140"/>
        <v>427</v>
      </c>
      <c r="P1110" s="1">
        <f>IF(H1110=26,VLOOKUP(G1110,'属性表（单核）'!$H$2:$I$251,2,0),IF(H1110=59,VLOOKUP(G1110,'属性表（单核）'!$C$2:$D$251,2,0),INT(N1110/VLOOKUP(H1110,'属性表（单）'!$N$4:$O$24,2,0))))</f>
        <v>427</v>
      </c>
      <c r="S1110" s="1">
        <f t="shared" si="141"/>
        <v>2475</v>
      </c>
      <c r="T1110" s="28">
        <f>VLOOKUP(--F1110,经验表!$A$4:$B$53,2,0)*VLOOKUP(--E1110,经验表!$W$8:$X$17,2,0)</f>
        <v>2475</v>
      </c>
      <c r="U1110" s="1">
        <f t="shared" si="142"/>
        <v>10725</v>
      </c>
      <c r="V1110" s="1">
        <f t="shared" si="143"/>
        <v>10725</v>
      </c>
    </row>
    <row r="1111" spans="1:22" x14ac:dyDescent="0.35">
      <c r="A1111" s="1">
        <v>90500053</v>
      </c>
      <c r="B1111" s="3" t="s">
        <v>14</v>
      </c>
      <c r="C1111" s="29">
        <f t="shared" si="139"/>
        <v>1</v>
      </c>
      <c r="D1111" s="29" t="str">
        <f t="shared" si="136"/>
        <v>3</v>
      </c>
      <c r="E1111" s="42" t="str">
        <f t="shared" si="137"/>
        <v>3</v>
      </c>
      <c r="F1111" s="1">
        <v>5</v>
      </c>
      <c r="G1111" s="28" t="str">
        <f t="shared" si="138"/>
        <v>35</v>
      </c>
      <c r="H1111" s="1">
        <v>6</v>
      </c>
      <c r="I1111" s="1">
        <v>598</v>
      </c>
      <c r="L1111" s="1">
        <v>3354</v>
      </c>
      <c r="M1111" s="1">
        <v>13068</v>
      </c>
      <c r="N1111" s="2">
        <f>INT(VLOOKUP(--D1111,'属性表（单）'!$H$7:$I$11,2,0)*VLOOKUP(F1111,'属性表（单）'!$B$4:$D$53,3,0))</f>
        <v>4500</v>
      </c>
      <c r="O1111" s="34">
        <f t="shared" si="140"/>
        <v>450</v>
      </c>
      <c r="P1111" s="1">
        <f>IF(H1111=26,VLOOKUP(G1111,'属性表（单核）'!$H$2:$I$251,2,0),IF(H1111=59,VLOOKUP(G1111,'属性表（单核）'!$C$2:$D$251,2,0),INT(N1111/VLOOKUP(H1111,'属性表（单）'!$N$4:$O$24,2,0))))</f>
        <v>450</v>
      </c>
      <c r="S1111" s="1">
        <f t="shared" si="141"/>
        <v>2925</v>
      </c>
      <c r="T1111" s="28">
        <f>VLOOKUP(--F1111,经验表!$A$4:$B$53,2,0)*VLOOKUP(--E1111,经验表!$W$8:$X$17,2,0)</f>
        <v>2925</v>
      </c>
      <c r="U1111" s="1">
        <f t="shared" si="142"/>
        <v>13200</v>
      </c>
      <c r="V1111" s="1">
        <f t="shared" si="143"/>
        <v>13200</v>
      </c>
    </row>
    <row r="1112" spans="1:22" x14ac:dyDescent="0.35">
      <c r="A1112" s="1">
        <v>90600053</v>
      </c>
      <c r="B1112" s="3" t="s">
        <v>14</v>
      </c>
      <c r="C1112" s="29">
        <f t="shared" si="139"/>
        <v>1</v>
      </c>
      <c r="D1112" s="29" t="str">
        <f t="shared" si="136"/>
        <v>3</v>
      </c>
      <c r="E1112" s="42" t="str">
        <f t="shared" si="137"/>
        <v>3</v>
      </c>
      <c r="F1112" s="1">
        <v>6</v>
      </c>
      <c r="G1112" s="28" t="str">
        <f t="shared" si="138"/>
        <v>36</v>
      </c>
      <c r="H1112" s="1">
        <v>6</v>
      </c>
      <c r="I1112" s="1">
        <v>630</v>
      </c>
      <c r="L1112" s="1">
        <v>4013</v>
      </c>
      <c r="M1112" s="1">
        <v>16422</v>
      </c>
      <c r="N1112" s="2">
        <f>INT(VLOOKUP(--D1112,'属性表（单）'!$H$7:$I$11,2,0)*VLOOKUP(F1112,'属性表（单）'!$B$4:$D$53,3,0))</f>
        <v>4725</v>
      </c>
      <c r="O1112" s="34">
        <f t="shared" si="140"/>
        <v>472</v>
      </c>
      <c r="P1112" s="1">
        <f>IF(H1112=26,VLOOKUP(G1112,'属性表（单核）'!$H$2:$I$251,2,0),IF(H1112=59,VLOOKUP(G1112,'属性表（单核）'!$C$2:$D$251,2,0),INT(N1112/VLOOKUP(H1112,'属性表（单）'!$N$4:$O$24,2,0))))</f>
        <v>472</v>
      </c>
      <c r="S1112" s="1">
        <f t="shared" si="141"/>
        <v>3675</v>
      </c>
      <c r="T1112" s="28">
        <f>VLOOKUP(--F1112,经验表!$A$4:$B$53,2,0)*VLOOKUP(--E1112,经验表!$W$8:$X$17,2,0)</f>
        <v>3675</v>
      </c>
      <c r="U1112" s="1">
        <f t="shared" si="142"/>
        <v>16125</v>
      </c>
      <c r="V1112" s="1">
        <f t="shared" si="143"/>
        <v>16125</v>
      </c>
    </row>
    <row r="1113" spans="1:22" x14ac:dyDescent="0.35">
      <c r="A1113" s="1">
        <v>90700053</v>
      </c>
      <c r="B1113" s="3" t="s">
        <v>14</v>
      </c>
      <c r="C1113" s="29">
        <f t="shared" si="139"/>
        <v>1</v>
      </c>
      <c r="D1113" s="29" t="str">
        <f t="shared" si="136"/>
        <v>3</v>
      </c>
      <c r="E1113" s="42" t="str">
        <f t="shared" si="137"/>
        <v>3</v>
      </c>
      <c r="F1113" s="1">
        <v>7</v>
      </c>
      <c r="G1113" s="28" t="str">
        <f t="shared" si="138"/>
        <v>37</v>
      </c>
      <c r="H1113" s="1">
        <v>6</v>
      </c>
      <c r="I1113" s="1">
        <v>661</v>
      </c>
      <c r="L1113" s="1">
        <v>4744</v>
      </c>
      <c r="M1113" s="1">
        <v>20435</v>
      </c>
      <c r="N1113" s="2">
        <f>INT(VLOOKUP(--D1113,'属性表（单）'!$H$7:$I$11,2,0)*VLOOKUP(F1113,'属性表（单）'!$B$4:$D$53,3,0))</f>
        <v>5062</v>
      </c>
      <c r="O1113" s="34">
        <f t="shared" si="140"/>
        <v>506</v>
      </c>
      <c r="P1113" s="1">
        <f>IF(H1113=26,VLOOKUP(G1113,'属性表（单核）'!$H$2:$I$251,2,0),IF(H1113=59,VLOOKUP(G1113,'属性表（单核）'!$C$2:$D$251,2,0),INT(N1113/VLOOKUP(H1113,'属性表（单）'!$N$4:$O$24,2,0))))</f>
        <v>506</v>
      </c>
      <c r="S1113" s="1">
        <f t="shared" si="141"/>
        <v>4425</v>
      </c>
      <c r="T1113" s="28">
        <f>VLOOKUP(--F1113,经验表!$A$4:$B$53,2,0)*VLOOKUP(--E1113,经验表!$W$8:$X$17,2,0)</f>
        <v>4425</v>
      </c>
      <c r="U1113" s="1">
        <f t="shared" si="142"/>
        <v>19800</v>
      </c>
      <c r="V1113" s="1">
        <f t="shared" si="143"/>
        <v>19800</v>
      </c>
    </row>
    <row r="1114" spans="1:22" x14ac:dyDescent="0.35">
      <c r="A1114" s="1">
        <v>90800053</v>
      </c>
      <c r="B1114" s="3" t="s">
        <v>14</v>
      </c>
      <c r="C1114" s="29">
        <f t="shared" si="139"/>
        <v>1</v>
      </c>
      <c r="D1114" s="29" t="str">
        <f t="shared" si="136"/>
        <v>3</v>
      </c>
      <c r="E1114" s="42" t="str">
        <f t="shared" si="137"/>
        <v>3</v>
      </c>
      <c r="F1114" s="1">
        <v>8</v>
      </c>
      <c r="G1114" s="28" t="str">
        <f t="shared" si="138"/>
        <v>38</v>
      </c>
      <c r="H1114" s="1">
        <v>6</v>
      </c>
      <c r="I1114" s="1">
        <v>694</v>
      </c>
      <c r="L1114" s="1">
        <v>5557</v>
      </c>
      <c r="M1114" s="1">
        <v>25179</v>
      </c>
      <c r="N1114" s="2">
        <f>INT(VLOOKUP(--D1114,'属性表（单）'!$H$7:$I$11,2,0)*VLOOKUP(F1114,'属性表（单）'!$B$4:$D$53,3,0))</f>
        <v>5400</v>
      </c>
      <c r="O1114" s="34">
        <f t="shared" si="140"/>
        <v>540</v>
      </c>
      <c r="P1114" s="1">
        <f>IF(H1114=26,VLOOKUP(G1114,'属性表（单核）'!$H$2:$I$251,2,0),IF(H1114=59,VLOOKUP(G1114,'属性表（单核）'!$C$2:$D$251,2,0),INT(N1114/VLOOKUP(H1114,'属性表（单）'!$N$4:$O$24,2,0))))</f>
        <v>540</v>
      </c>
      <c r="S1114" s="1">
        <f t="shared" si="141"/>
        <v>5175</v>
      </c>
      <c r="T1114" s="28">
        <f>VLOOKUP(--F1114,经验表!$A$4:$B$53,2,0)*VLOOKUP(--E1114,经验表!$W$8:$X$17,2,0)</f>
        <v>5175</v>
      </c>
      <c r="U1114" s="1">
        <f t="shared" si="142"/>
        <v>24225</v>
      </c>
      <c r="V1114" s="1">
        <f t="shared" si="143"/>
        <v>24225</v>
      </c>
    </row>
    <row r="1115" spans="1:22" x14ac:dyDescent="0.35">
      <c r="A1115" s="1">
        <v>90900053</v>
      </c>
      <c r="B1115" s="3" t="s">
        <v>14</v>
      </c>
      <c r="C1115" s="29">
        <f t="shared" si="139"/>
        <v>1</v>
      </c>
      <c r="D1115" s="29" t="str">
        <f t="shared" si="136"/>
        <v>3</v>
      </c>
      <c r="E1115" s="42" t="str">
        <f t="shared" si="137"/>
        <v>3</v>
      </c>
      <c r="F1115" s="1">
        <v>9</v>
      </c>
      <c r="G1115" s="28" t="str">
        <f t="shared" si="138"/>
        <v>39</v>
      </c>
      <c r="H1115" s="1">
        <v>6</v>
      </c>
      <c r="I1115" s="1">
        <v>727</v>
      </c>
      <c r="L1115" s="1">
        <v>6459</v>
      </c>
      <c r="M1115" s="1">
        <v>30736</v>
      </c>
      <c r="N1115" s="2">
        <f>INT(VLOOKUP(--D1115,'属性表（单）'!$H$7:$I$11,2,0)*VLOOKUP(F1115,'属性表（单）'!$B$4:$D$53,3,0))</f>
        <v>5737</v>
      </c>
      <c r="O1115" s="34">
        <f t="shared" si="140"/>
        <v>573</v>
      </c>
      <c r="P1115" s="1">
        <f>IF(H1115=26,VLOOKUP(G1115,'属性表（单核）'!$H$2:$I$251,2,0),IF(H1115=59,VLOOKUP(G1115,'属性表（单核）'!$C$2:$D$251,2,0),INT(N1115/VLOOKUP(H1115,'属性表（单）'!$N$4:$O$24,2,0))))</f>
        <v>573</v>
      </c>
      <c r="S1115" s="1">
        <f t="shared" si="141"/>
        <v>5925</v>
      </c>
      <c r="T1115" s="28">
        <f>VLOOKUP(--F1115,经验表!$A$4:$B$53,2,0)*VLOOKUP(--E1115,经验表!$W$8:$X$17,2,0)</f>
        <v>5925</v>
      </c>
      <c r="U1115" s="1">
        <f t="shared" si="142"/>
        <v>29400</v>
      </c>
      <c r="V1115" s="1">
        <f t="shared" si="143"/>
        <v>29400</v>
      </c>
    </row>
    <row r="1116" spans="1:22" x14ac:dyDescent="0.35">
      <c r="A1116" s="1">
        <v>91000053</v>
      </c>
      <c r="B1116" s="3" t="s">
        <v>14</v>
      </c>
      <c r="C1116" s="29">
        <f t="shared" si="139"/>
        <v>1</v>
      </c>
      <c r="D1116" s="29" t="str">
        <f t="shared" si="136"/>
        <v>3</v>
      </c>
      <c r="E1116" s="42" t="str">
        <f t="shared" si="137"/>
        <v>3</v>
      </c>
      <c r="F1116" s="1">
        <v>10</v>
      </c>
      <c r="G1116" s="28" t="str">
        <f t="shared" si="138"/>
        <v>310</v>
      </c>
      <c r="H1116" s="1">
        <v>6</v>
      </c>
      <c r="I1116" s="1">
        <v>760</v>
      </c>
      <c r="L1116" s="1">
        <v>7459</v>
      </c>
      <c r="M1116" s="1">
        <v>37195</v>
      </c>
      <c r="N1116" s="2">
        <f>INT(VLOOKUP(--D1116,'属性表（单）'!$H$7:$I$11,2,0)*VLOOKUP(F1116,'属性表（单）'!$B$4:$D$53,3,0))</f>
        <v>6075</v>
      </c>
      <c r="O1116" s="34">
        <f t="shared" si="140"/>
        <v>607</v>
      </c>
      <c r="P1116" s="1">
        <f>IF(H1116=26,VLOOKUP(G1116,'属性表（单核）'!$H$2:$I$251,2,0),IF(H1116=59,VLOOKUP(G1116,'属性表（单核）'!$C$2:$D$251,2,0),INT(N1116/VLOOKUP(H1116,'属性表（单）'!$N$4:$O$24,2,0))))</f>
        <v>607</v>
      </c>
      <c r="S1116" s="1">
        <f t="shared" si="141"/>
        <v>7125</v>
      </c>
      <c r="T1116" s="28">
        <f>VLOOKUP(--F1116,经验表!$A$4:$B$53,2,0)*VLOOKUP(--E1116,经验表!$W$8:$X$17,2,0)</f>
        <v>7125</v>
      </c>
      <c r="U1116" s="1">
        <f t="shared" si="142"/>
        <v>35325</v>
      </c>
      <c r="V1116" s="1">
        <f t="shared" si="143"/>
        <v>35325</v>
      </c>
    </row>
    <row r="1117" spans="1:22" x14ac:dyDescent="0.35">
      <c r="A1117" s="1">
        <v>91100053</v>
      </c>
      <c r="B1117" s="3" t="s">
        <v>14</v>
      </c>
      <c r="C1117" s="29">
        <f t="shared" si="139"/>
        <v>1</v>
      </c>
      <c r="D1117" s="29" t="str">
        <f t="shared" si="136"/>
        <v>3</v>
      </c>
      <c r="E1117" s="42" t="str">
        <f t="shared" si="137"/>
        <v>3</v>
      </c>
      <c r="F1117" s="1">
        <v>11</v>
      </c>
      <c r="G1117" s="28" t="str">
        <f t="shared" si="138"/>
        <v>311</v>
      </c>
      <c r="H1117" s="1">
        <v>6</v>
      </c>
      <c r="I1117" s="1">
        <v>795</v>
      </c>
      <c r="L1117" s="1">
        <v>8568</v>
      </c>
      <c r="M1117" s="1">
        <v>44654</v>
      </c>
      <c r="N1117" s="2">
        <f>INT(VLOOKUP(--D1117,'属性表（单）'!$H$7:$I$11,2,0)*VLOOKUP(F1117,'属性表（单）'!$B$4:$D$53,3,0))</f>
        <v>6412</v>
      </c>
      <c r="O1117" s="34">
        <f t="shared" si="140"/>
        <v>641</v>
      </c>
      <c r="P1117" s="1">
        <f>IF(H1117=26,VLOOKUP(G1117,'属性表（单核）'!$H$2:$I$251,2,0),IF(H1117=59,VLOOKUP(G1117,'属性表（单核）'!$C$2:$D$251,2,0),INT(N1117/VLOOKUP(H1117,'属性表（单）'!$N$4:$O$24,2,0))))</f>
        <v>641</v>
      </c>
      <c r="S1117" s="1">
        <f t="shared" si="141"/>
        <v>8325</v>
      </c>
      <c r="T1117" s="28">
        <f>VLOOKUP(--F1117,经验表!$A$4:$B$53,2,0)*VLOOKUP(--E1117,经验表!$W$8:$X$17,2,0)</f>
        <v>8325</v>
      </c>
      <c r="U1117" s="1">
        <f t="shared" si="142"/>
        <v>42450</v>
      </c>
      <c r="V1117" s="1">
        <f t="shared" si="143"/>
        <v>42450</v>
      </c>
    </row>
    <row r="1118" spans="1:22" x14ac:dyDescent="0.35">
      <c r="A1118" s="1">
        <v>91200053</v>
      </c>
      <c r="B1118" s="3" t="s">
        <v>14</v>
      </c>
      <c r="C1118" s="29">
        <f t="shared" si="139"/>
        <v>1</v>
      </c>
      <c r="D1118" s="29" t="str">
        <f t="shared" si="136"/>
        <v>3</v>
      </c>
      <c r="E1118" s="42" t="str">
        <f t="shared" si="137"/>
        <v>3</v>
      </c>
      <c r="F1118" s="1">
        <v>12</v>
      </c>
      <c r="G1118" s="28" t="str">
        <f t="shared" si="138"/>
        <v>312</v>
      </c>
      <c r="H1118" s="1">
        <v>6</v>
      </c>
      <c r="I1118" s="1">
        <v>830</v>
      </c>
      <c r="L1118" s="1">
        <v>9797</v>
      </c>
      <c r="M1118" s="1">
        <v>53222</v>
      </c>
      <c r="N1118" s="2">
        <f>INT(VLOOKUP(--D1118,'属性表（单）'!$H$7:$I$11,2,0)*VLOOKUP(F1118,'属性表（单）'!$B$4:$D$53,3,0))</f>
        <v>6862</v>
      </c>
      <c r="O1118" s="34">
        <f t="shared" si="140"/>
        <v>686</v>
      </c>
      <c r="P1118" s="1">
        <f>IF(H1118=26,VLOOKUP(G1118,'属性表（单核）'!$H$2:$I$251,2,0),IF(H1118=59,VLOOKUP(G1118,'属性表（单核）'!$C$2:$D$251,2,0),INT(N1118/VLOOKUP(H1118,'属性表（单）'!$N$4:$O$24,2,0))))</f>
        <v>686</v>
      </c>
      <c r="S1118" s="1">
        <f t="shared" si="141"/>
        <v>9525</v>
      </c>
      <c r="T1118" s="28">
        <f>VLOOKUP(--F1118,经验表!$A$4:$B$53,2,0)*VLOOKUP(--E1118,经验表!$W$8:$X$17,2,0)</f>
        <v>9525</v>
      </c>
      <c r="U1118" s="1">
        <f t="shared" si="142"/>
        <v>50775</v>
      </c>
      <c r="V1118" s="1">
        <f t="shared" si="143"/>
        <v>50775</v>
      </c>
    </row>
    <row r="1119" spans="1:22" x14ac:dyDescent="0.35">
      <c r="A1119" s="1">
        <v>91300053</v>
      </c>
      <c r="B1119" s="3" t="s">
        <v>14</v>
      </c>
      <c r="C1119" s="29">
        <f t="shared" si="139"/>
        <v>1</v>
      </c>
      <c r="D1119" s="29" t="str">
        <f t="shared" si="136"/>
        <v>3</v>
      </c>
      <c r="E1119" s="42" t="str">
        <f t="shared" si="137"/>
        <v>3</v>
      </c>
      <c r="F1119" s="1">
        <v>13</v>
      </c>
      <c r="G1119" s="28" t="str">
        <f t="shared" si="138"/>
        <v>313</v>
      </c>
      <c r="H1119" s="1">
        <v>6</v>
      </c>
      <c r="I1119" s="1">
        <v>866</v>
      </c>
      <c r="L1119" s="1">
        <v>11157</v>
      </c>
      <c r="M1119" s="1">
        <v>63019</v>
      </c>
      <c r="N1119" s="2">
        <f>INT(VLOOKUP(--D1119,'属性表（单）'!$H$7:$I$11,2,0)*VLOOKUP(F1119,'属性表（单）'!$B$4:$D$53,3,0))</f>
        <v>7312</v>
      </c>
      <c r="O1119" s="34">
        <f t="shared" si="140"/>
        <v>731</v>
      </c>
      <c r="P1119" s="1">
        <f>IF(H1119=26,VLOOKUP(G1119,'属性表（单核）'!$H$2:$I$251,2,0),IF(H1119=59,VLOOKUP(G1119,'属性表（单核）'!$C$2:$D$251,2,0),INT(N1119/VLOOKUP(H1119,'属性表（单）'!$N$4:$O$24,2,0))))</f>
        <v>731</v>
      </c>
      <c r="S1119" s="1">
        <f t="shared" si="141"/>
        <v>10725</v>
      </c>
      <c r="T1119" s="28">
        <f>VLOOKUP(--F1119,经验表!$A$4:$B$53,2,0)*VLOOKUP(--E1119,经验表!$W$8:$X$17,2,0)</f>
        <v>10725</v>
      </c>
      <c r="U1119" s="1">
        <f t="shared" si="142"/>
        <v>60300</v>
      </c>
      <c r="V1119" s="1">
        <f t="shared" si="143"/>
        <v>60300</v>
      </c>
    </row>
    <row r="1120" spans="1:22" x14ac:dyDescent="0.35">
      <c r="A1120" s="1">
        <v>91400053</v>
      </c>
      <c r="B1120" s="3" t="s">
        <v>14</v>
      </c>
      <c r="C1120" s="29">
        <f t="shared" si="139"/>
        <v>1</v>
      </c>
      <c r="D1120" s="29" t="str">
        <f t="shared" si="136"/>
        <v>3</v>
      </c>
      <c r="E1120" s="42" t="str">
        <f t="shared" si="137"/>
        <v>3</v>
      </c>
      <c r="F1120" s="1">
        <v>14</v>
      </c>
      <c r="G1120" s="28" t="str">
        <f t="shared" si="138"/>
        <v>314</v>
      </c>
      <c r="H1120" s="1">
        <v>6</v>
      </c>
      <c r="I1120" s="1">
        <v>902</v>
      </c>
      <c r="L1120" s="1">
        <v>12663</v>
      </c>
      <c r="M1120" s="1">
        <v>74176</v>
      </c>
      <c r="N1120" s="2">
        <f>INT(VLOOKUP(--D1120,'属性表（单）'!$H$7:$I$11,2,0)*VLOOKUP(F1120,'属性表（单）'!$B$4:$D$53,3,0))</f>
        <v>7762</v>
      </c>
      <c r="O1120" s="34">
        <f t="shared" si="140"/>
        <v>776</v>
      </c>
      <c r="P1120" s="1">
        <f>IF(H1120=26,VLOOKUP(G1120,'属性表（单核）'!$H$2:$I$251,2,0),IF(H1120=59,VLOOKUP(G1120,'属性表（单核）'!$C$2:$D$251,2,0),INT(N1120/VLOOKUP(H1120,'属性表（单）'!$N$4:$O$24,2,0))))</f>
        <v>776</v>
      </c>
      <c r="S1120" s="1">
        <f t="shared" si="141"/>
        <v>12525</v>
      </c>
      <c r="T1120" s="28">
        <f>VLOOKUP(--F1120,经验表!$A$4:$B$53,2,0)*VLOOKUP(--E1120,经验表!$W$8:$X$17,2,0)</f>
        <v>12525</v>
      </c>
      <c r="U1120" s="1">
        <f t="shared" si="142"/>
        <v>71025</v>
      </c>
      <c r="V1120" s="1">
        <f t="shared" si="143"/>
        <v>71025</v>
      </c>
    </row>
    <row r="1121" spans="1:22" x14ac:dyDescent="0.35">
      <c r="A1121" s="1">
        <v>91500053</v>
      </c>
      <c r="B1121" s="3" t="s">
        <v>14</v>
      </c>
      <c r="C1121" s="29">
        <f t="shared" si="139"/>
        <v>1</v>
      </c>
      <c r="D1121" s="29" t="str">
        <f t="shared" si="136"/>
        <v>3</v>
      </c>
      <c r="E1121" s="42" t="str">
        <f t="shared" si="137"/>
        <v>3</v>
      </c>
      <c r="F1121" s="1">
        <v>15</v>
      </c>
      <c r="G1121" s="28" t="str">
        <f t="shared" si="138"/>
        <v>315</v>
      </c>
      <c r="H1121" s="1">
        <v>6</v>
      </c>
      <c r="I1121" s="1">
        <v>940</v>
      </c>
      <c r="L1121" s="1">
        <v>14329</v>
      </c>
      <c r="M1121" s="1">
        <v>86839</v>
      </c>
      <c r="N1121" s="2">
        <f>INT(VLOOKUP(--D1121,'属性表（单）'!$H$7:$I$11,2,0)*VLOOKUP(F1121,'属性表（单）'!$B$4:$D$53,3,0))</f>
        <v>8212</v>
      </c>
      <c r="O1121" s="34">
        <f t="shared" si="140"/>
        <v>821</v>
      </c>
      <c r="P1121" s="1">
        <f>IF(H1121=26,VLOOKUP(G1121,'属性表（单核）'!$H$2:$I$251,2,0),IF(H1121=59,VLOOKUP(G1121,'属性表（单核）'!$C$2:$D$251,2,0),INT(N1121/VLOOKUP(H1121,'属性表（单）'!$N$4:$O$24,2,0))))</f>
        <v>821</v>
      </c>
      <c r="S1121" s="1">
        <f t="shared" si="141"/>
        <v>14325</v>
      </c>
      <c r="T1121" s="28">
        <f>VLOOKUP(--F1121,经验表!$A$4:$B$53,2,0)*VLOOKUP(--E1121,经验表!$W$8:$X$17,2,0)</f>
        <v>14325</v>
      </c>
      <c r="U1121" s="1">
        <f t="shared" si="142"/>
        <v>83550</v>
      </c>
      <c r="V1121" s="1">
        <f t="shared" si="143"/>
        <v>83550</v>
      </c>
    </row>
    <row r="1122" spans="1:22" x14ac:dyDescent="0.35">
      <c r="A1122" s="1">
        <v>91600053</v>
      </c>
      <c r="B1122" s="3" t="s">
        <v>14</v>
      </c>
      <c r="C1122" s="29">
        <f t="shared" si="139"/>
        <v>1</v>
      </c>
      <c r="D1122" s="29" t="str">
        <f t="shared" si="136"/>
        <v>3</v>
      </c>
      <c r="E1122" s="42" t="str">
        <f t="shared" si="137"/>
        <v>3</v>
      </c>
      <c r="F1122" s="1">
        <v>16</v>
      </c>
      <c r="G1122" s="28" t="str">
        <f t="shared" si="138"/>
        <v>316</v>
      </c>
      <c r="H1122" s="1">
        <v>6</v>
      </c>
      <c r="I1122" s="1">
        <v>978</v>
      </c>
      <c r="L1122" s="1">
        <v>16173</v>
      </c>
      <c r="M1122" s="1">
        <v>101168</v>
      </c>
      <c r="N1122" s="2">
        <f>INT(VLOOKUP(--D1122,'属性表（单）'!$H$7:$I$11,2,0)*VLOOKUP(F1122,'属性表（单）'!$B$4:$D$53,3,0))</f>
        <v>8662</v>
      </c>
      <c r="O1122" s="34">
        <f t="shared" si="140"/>
        <v>866</v>
      </c>
      <c r="P1122" s="1">
        <f>IF(H1122=26,VLOOKUP(G1122,'属性表（单核）'!$H$2:$I$251,2,0),IF(H1122=59,VLOOKUP(G1122,'属性表（单核）'!$C$2:$D$251,2,0),INT(N1122/VLOOKUP(H1122,'属性表（单）'!$N$4:$O$24,2,0))))</f>
        <v>866</v>
      </c>
      <c r="S1122" s="1">
        <f t="shared" si="141"/>
        <v>16125</v>
      </c>
      <c r="T1122" s="28">
        <f>VLOOKUP(--F1122,经验表!$A$4:$B$53,2,0)*VLOOKUP(--E1122,经验表!$W$8:$X$17,2,0)</f>
        <v>16125</v>
      </c>
      <c r="U1122" s="1">
        <f t="shared" si="142"/>
        <v>97875</v>
      </c>
      <c r="V1122" s="1">
        <f t="shared" si="143"/>
        <v>97875</v>
      </c>
    </row>
    <row r="1123" spans="1:22" x14ac:dyDescent="0.35">
      <c r="A1123" s="1">
        <v>91700053</v>
      </c>
      <c r="B1123" s="3" t="s">
        <v>14</v>
      </c>
      <c r="C1123" s="29">
        <f t="shared" si="139"/>
        <v>1</v>
      </c>
      <c r="D1123" s="29" t="str">
        <f t="shared" si="136"/>
        <v>3</v>
      </c>
      <c r="E1123" s="42" t="str">
        <f t="shared" si="137"/>
        <v>3</v>
      </c>
      <c r="F1123" s="1">
        <v>17</v>
      </c>
      <c r="G1123" s="28" t="str">
        <f t="shared" si="138"/>
        <v>317</v>
      </c>
      <c r="H1123" s="1">
        <v>6</v>
      </c>
      <c r="I1123" s="1">
        <v>1016</v>
      </c>
      <c r="L1123" s="1">
        <v>18211</v>
      </c>
      <c r="M1123" s="1">
        <v>117341</v>
      </c>
      <c r="N1123" s="2">
        <f>INT(VLOOKUP(--D1123,'属性表（单）'!$H$7:$I$11,2,0)*VLOOKUP(F1123,'属性表（单）'!$B$4:$D$53,3,0))</f>
        <v>9225</v>
      </c>
      <c r="O1123" s="34">
        <f t="shared" si="140"/>
        <v>922</v>
      </c>
      <c r="P1123" s="1">
        <f>IF(H1123=26,VLOOKUP(G1123,'属性表（单核）'!$H$2:$I$251,2,0),IF(H1123=59,VLOOKUP(G1123,'属性表（单核）'!$C$2:$D$251,2,0),INT(N1123/VLOOKUP(H1123,'属性表（单）'!$N$4:$O$24,2,0))))</f>
        <v>922</v>
      </c>
      <c r="S1123" s="1">
        <f t="shared" si="141"/>
        <v>17925</v>
      </c>
      <c r="T1123" s="28">
        <f>VLOOKUP(--F1123,经验表!$A$4:$B$53,2,0)*VLOOKUP(--E1123,经验表!$W$8:$X$17,2,0)</f>
        <v>17925</v>
      </c>
      <c r="U1123" s="1">
        <f t="shared" si="142"/>
        <v>114000</v>
      </c>
      <c r="V1123" s="1">
        <f t="shared" si="143"/>
        <v>114000</v>
      </c>
    </row>
    <row r="1124" spans="1:22" x14ac:dyDescent="0.35">
      <c r="A1124" s="1">
        <v>91800053</v>
      </c>
      <c r="B1124" s="3" t="s">
        <v>14</v>
      </c>
      <c r="C1124" s="29">
        <f t="shared" si="139"/>
        <v>1</v>
      </c>
      <c r="D1124" s="29" t="str">
        <f t="shared" si="136"/>
        <v>3</v>
      </c>
      <c r="E1124" s="42" t="str">
        <f t="shared" si="137"/>
        <v>3</v>
      </c>
      <c r="F1124" s="1">
        <v>18</v>
      </c>
      <c r="G1124" s="28" t="str">
        <f t="shared" si="138"/>
        <v>318</v>
      </c>
      <c r="H1124" s="1">
        <v>6</v>
      </c>
      <c r="I1124" s="1">
        <v>1056</v>
      </c>
      <c r="L1124" s="1">
        <v>20464</v>
      </c>
      <c r="M1124" s="1">
        <v>135552</v>
      </c>
      <c r="N1124" s="2">
        <f>INT(VLOOKUP(--D1124,'属性表（单）'!$H$7:$I$11,2,0)*VLOOKUP(F1124,'属性表（单）'!$B$4:$D$53,3,0))</f>
        <v>9787</v>
      </c>
      <c r="O1124" s="34">
        <f t="shared" si="140"/>
        <v>978</v>
      </c>
      <c r="P1124" s="1">
        <f>IF(H1124=26,VLOOKUP(G1124,'属性表（单核）'!$H$2:$I$251,2,0),IF(H1124=59,VLOOKUP(G1124,'属性表（单核）'!$C$2:$D$251,2,0),INT(N1124/VLOOKUP(H1124,'属性表（单）'!$N$4:$O$24,2,0))))</f>
        <v>978</v>
      </c>
      <c r="S1124" s="1">
        <f t="shared" si="141"/>
        <v>20475</v>
      </c>
      <c r="T1124" s="28">
        <f>VLOOKUP(--F1124,经验表!$A$4:$B$53,2,0)*VLOOKUP(--E1124,经验表!$W$8:$X$17,2,0)</f>
        <v>20475</v>
      </c>
      <c r="U1124" s="1">
        <f t="shared" si="142"/>
        <v>131925</v>
      </c>
      <c r="V1124" s="1">
        <f t="shared" si="143"/>
        <v>131925</v>
      </c>
    </row>
    <row r="1125" spans="1:22" x14ac:dyDescent="0.35">
      <c r="A1125" s="1">
        <v>91900053</v>
      </c>
      <c r="B1125" s="3" t="s">
        <v>14</v>
      </c>
      <c r="C1125" s="29">
        <f t="shared" si="139"/>
        <v>1</v>
      </c>
      <c r="D1125" s="29" t="str">
        <f t="shared" si="136"/>
        <v>3</v>
      </c>
      <c r="E1125" s="42" t="str">
        <f t="shared" si="137"/>
        <v>3</v>
      </c>
      <c r="F1125" s="1">
        <v>19</v>
      </c>
      <c r="G1125" s="28" t="str">
        <f t="shared" si="138"/>
        <v>319</v>
      </c>
      <c r="H1125" s="1">
        <v>6</v>
      </c>
      <c r="I1125" s="1">
        <v>1096</v>
      </c>
      <c r="L1125" s="1">
        <v>22954</v>
      </c>
      <c r="M1125" s="1">
        <v>156016</v>
      </c>
      <c r="N1125" s="2">
        <f>INT(VLOOKUP(--D1125,'属性表（单）'!$H$7:$I$11,2,0)*VLOOKUP(F1125,'属性表（单）'!$B$4:$D$53,3,0))</f>
        <v>10350</v>
      </c>
      <c r="O1125" s="34">
        <f t="shared" si="140"/>
        <v>1035</v>
      </c>
      <c r="P1125" s="1">
        <f>IF(H1125=26,VLOOKUP(G1125,'属性表（单核）'!$H$2:$I$251,2,0),IF(H1125=59,VLOOKUP(G1125,'属性表（单核）'!$C$2:$D$251,2,0),INT(N1125/VLOOKUP(H1125,'属性表（单）'!$N$4:$O$24,2,0))))</f>
        <v>1035</v>
      </c>
      <c r="S1125" s="1">
        <f t="shared" si="141"/>
        <v>23025</v>
      </c>
      <c r="T1125" s="28">
        <f>VLOOKUP(--F1125,经验表!$A$4:$B$53,2,0)*VLOOKUP(--E1125,经验表!$W$8:$X$17,2,0)</f>
        <v>23025</v>
      </c>
      <c r="U1125" s="1">
        <f t="shared" si="142"/>
        <v>152400</v>
      </c>
      <c r="V1125" s="1">
        <f t="shared" si="143"/>
        <v>152400</v>
      </c>
    </row>
    <row r="1126" spans="1:22" x14ac:dyDescent="0.35">
      <c r="A1126" s="1">
        <v>92000053</v>
      </c>
      <c r="B1126" s="3" t="s">
        <v>14</v>
      </c>
      <c r="C1126" s="29">
        <f t="shared" si="139"/>
        <v>1</v>
      </c>
      <c r="D1126" s="29" t="str">
        <f t="shared" si="136"/>
        <v>3</v>
      </c>
      <c r="E1126" s="42" t="str">
        <f t="shared" si="137"/>
        <v>3</v>
      </c>
      <c r="F1126" s="1">
        <v>20</v>
      </c>
      <c r="G1126" s="28" t="str">
        <f t="shared" si="138"/>
        <v>320</v>
      </c>
      <c r="H1126" s="1">
        <v>6</v>
      </c>
      <c r="I1126" s="1">
        <v>1137</v>
      </c>
      <c r="L1126" s="1">
        <v>25706</v>
      </c>
      <c r="M1126" s="1">
        <v>178970</v>
      </c>
      <c r="N1126" s="2">
        <f>INT(VLOOKUP(--D1126,'属性表（单）'!$H$7:$I$11,2,0)*VLOOKUP(F1126,'属性表（单）'!$B$4:$D$53,3,0))</f>
        <v>10912</v>
      </c>
      <c r="O1126" s="34">
        <f t="shared" si="140"/>
        <v>1091</v>
      </c>
      <c r="P1126" s="1">
        <f>IF(H1126=26,VLOOKUP(G1126,'属性表（单核）'!$H$2:$I$251,2,0),IF(H1126=59,VLOOKUP(G1126,'属性表（单核）'!$C$2:$D$251,2,0),INT(N1126/VLOOKUP(H1126,'属性表（单）'!$N$4:$O$24,2,0))))</f>
        <v>1091</v>
      </c>
      <c r="S1126" s="1">
        <f t="shared" si="141"/>
        <v>25575</v>
      </c>
      <c r="T1126" s="28">
        <f>VLOOKUP(--F1126,经验表!$A$4:$B$53,2,0)*VLOOKUP(--E1126,经验表!$W$8:$X$17,2,0)</f>
        <v>25575</v>
      </c>
      <c r="U1126" s="1">
        <f t="shared" si="142"/>
        <v>175425</v>
      </c>
      <c r="V1126" s="1">
        <f t="shared" si="143"/>
        <v>175425</v>
      </c>
    </row>
    <row r="1127" spans="1:22" x14ac:dyDescent="0.35">
      <c r="A1127" s="1">
        <v>92100053</v>
      </c>
      <c r="B1127" s="3" t="s">
        <v>14</v>
      </c>
      <c r="C1127" s="29">
        <f t="shared" si="139"/>
        <v>1</v>
      </c>
      <c r="D1127" s="29" t="str">
        <f t="shared" si="136"/>
        <v>3</v>
      </c>
      <c r="E1127" s="42" t="str">
        <f t="shared" si="137"/>
        <v>3</v>
      </c>
      <c r="F1127" s="1">
        <v>21</v>
      </c>
      <c r="G1127" s="28" t="str">
        <f t="shared" si="138"/>
        <v>321</v>
      </c>
      <c r="H1127" s="1">
        <v>6</v>
      </c>
      <c r="I1127" s="1">
        <v>1179</v>
      </c>
      <c r="L1127" s="1">
        <v>28745</v>
      </c>
      <c r="M1127" s="1">
        <v>204676</v>
      </c>
      <c r="N1127" s="2">
        <f>INT(VLOOKUP(--D1127,'属性表（单）'!$H$7:$I$11,2,0)*VLOOKUP(F1127,'属性表（单）'!$B$4:$D$53,3,0))</f>
        <v>11475</v>
      </c>
      <c r="O1127" s="34">
        <f t="shared" si="140"/>
        <v>1147</v>
      </c>
      <c r="P1127" s="1">
        <f>IF(H1127=26,VLOOKUP(G1127,'属性表（单核）'!$H$2:$I$251,2,0),IF(H1127=59,VLOOKUP(G1127,'属性表（单核）'!$C$2:$D$251,2,0),INT(N1127/VLOOKUP(H1127,'属性表（单）'!$N$4:$O$24,2,0))))</f>
        <v>1147</v>
      </c>
      <c r="S1127" s="1">
        <f t="shared" si="141"/>
        <v>28125</v>
      </c>
      <c r="T1127" s="28">
        <f>VLOOKUP(--F1127,经验表!$A$4:$B$53,2,0)*VLOOKUP(--E1127,经验表!$W$8:$X$17,2,0)</f>
        <v>28125</v>
      </c>
      <c r="U1127" s="1">
        <f t="shared" si="142"/>
        <v>201000</v>
      </c>
      <c r="V1127" s="1">
        <f t="shared" si="143"/>
        <v>201000</v>
      </c>
    </row>
    <row r="1128" spans="1:22" x14ac:dyDescent="0.35">
      <c r="A1128" s="1">
        <v>92200053</v>
      </c>
      <c r="B1128" s="3" t="s">
        <v>14</v>
      </c>
      <c r="C1128" s="29">
        <f t="shared" si="139"/>
        <v>1</v>
      </c>
      <c r="D1128" s="29" t="str">
        <f t="shared" si="136"/>
        <v>3</v>
      </c>
      <c r="E1128" s="42" t="str">
        <f t="shared" si="137"/>
        <v>3</v>
      </c>
      <c r="F1128" s="1">
        <v>22</v>
      </c>
      <c r="G1128" s="28" t="str">
        <f t="shared" si="138"/>
        <v>322</v>
      </c>
      <c r="H1128" s="1">
        <v>6</v>
      </c>
      <c r="I1128" s="1">
        <v>1222</v>
      </c>
      <c r="L1128" s="1">
        <v>32102</v>
      </c>
      <c r="M1128" s="1">
        <v>233421</v>
      </c>
      <c r="N1128" s="2">
        <f>INT(VLOOKUP(--D1128,'属性表（单）'!$H$7:$I$11,2,0)*VLOOKUP(F1128,'属性表（单）'!$B$4:$D$53,3,0))</f>
        <v>12150</v>
      </c>
      <c r="O1128" s="34">
        <f t="shared" si="140"/>
        <v>1215</v>
      </c>
      <c r="P1128" s="1">
        <f>IF(H1128=26,VLOOKUP(G1128,'属性表（单核）'!$H$2:$I$251,2,0),IF(H1128=59,VLOOKUP(G1128,'属性表（单核）'!$C$2:$D$251,2,0),INT(N1128/VLOOKUP(H1128,'属性表（单）'!$N$4:$O$24,2,0))))</f>
        <v>1215</v>
      </c>
      <c r="S1128" s="1">
        <f t="shared" si="141"/>
        <v>31575</v>
      </c>
      <c r="T1128" s="28">
        <f>VLOOKUP(--F1128,经验表!$A$4:$B$53,2,0)*VLOOKUP(--E1128,经验表!$W$8:$X$17,2,0)</f>
        <v>31575</v>
      </c>
      <c r="U1128" s="1">
        <f t="shared" si="142"/>
        <v>229125</v>
      </c>
      <c r="V1128" s="1">
        <f t="shared" si="143"/>
        <v>229125</v>
      </c>
    </row>
    <row r="1129" spans="1:22" x14ac:dyDescent="0.35">
      <c r="A1129" s="1">
        <v>92300053</v>
      </c>
      <c r="B1129" s="3" t="s">
        <v>14</v>
      </c>
      <c r="C1129" s="29">
        <f t="shared" si="139"/>
        <v>1</v>
      </c>
      <c r="D1129" s="29" t="str">
        <f t="shared" si="136"/>
        <v>3</v>
      </c>
      <c r="E1129" s="42" t="str">
        <f t="shared" si="137"/>
        <v>3</v>
      </c>
      <c r="F1129" s="1">
        <v>23</v>
      </c>
      <c r="G1129" s="28" t="str">
        <f t="shared" si="138"/>
        <v>323</v>
      </c>
      <c r="H1129" s="1">
        <v>6</v>
      </c>
      <c r="I1129" s="1">
        <v>1266</v>
      </c>
      <c r="L1129" s="1">
        <v>35809</v>
      </c>
      <c r="M1129" s="1">
        <v>265523</v>
      </c>
      <c r="N1129" s="2">
        <f>INT(VLOOKUP(--D1129,'属性表（单）'!$H$7:$I$11,2,0)*VLOOKUP(F1129,'属性表（单）'!$B$4:$D$53,3,0))</f>
        <v>12825</v>
      </c>
      <c r="O1129" s="34">
        <f t="shared" si="140"/>
        <v>1282</v>
      </c>
      <c r="P1129" s="1">
        <f>IF(H1129=26,VLOOKUP(G1129,'属性表（单核）'!$H$2:$I$251,2,0),IF(H1129=59,VLOOKUP(G1129,'属性表（单核）'!$C$2:$D$251,2,0),INT(N1129/VLOOKUP(H1129,'属性表（单）'!$N$4:$O$24,2,0))))</f>
        <v>1282</v>
      </c>
      <c r="S1129" s="1">
        <f t="shared" si="141"/>
        <v>35025</v>
      </c>
      <c r="T1129" s="28">
        <f>VLOOKUP(--F1129,经验表!$A$4:$B$53,2,0)*VLOOKUP(--E1129,经验表!$W$8:$X$17,2,0)</f>
        <v>35025</v>
      </c>
      <c r="U1129" s="1">
        <f t="shared" si="142"/>
        <v>260700</v>
      </c>
      <c r="V1129" s="1">
        <f t="shared" si="143"/>
        <v>260700</v>
      </c>
    </row>
    <row r="1130" spans="1:22" x14ac:dyDescent="0.35">
      <c r="A1130" s="1">
        <v>92400053</v>
      </c>
      <c r="B1130" s="3" t="s">
        <v>14</v>
      </c>
      <c r="C1130" s="29">
        <f t="shared" si="139"/>
        <v>1</v>
      </c>
      <c r="D1130" s="29" t="str">
        <f t="shared" si="136"/>
        <v>3</v>
      </c>
      <c r="E1130" s="42" t="str">
        <f t="shared" si="137"/>
        <v>3</v>
      </c>
      <c r="F1130" s="1">
        <v>24</v>
      </c>
      <c r="G1130" s="28" t="str">
        <f t="shared" si="138"/>
        <v>324</v>
      </c>
      <c r="H1130" s="1">
        <v>6</v>
      </c>
      <c r="I1130" s="1">
        <v>1310</v>
      </c>
      <c r="L1130" s="1">
        <v>39901</v>
      </c>
      <c r="M1130" s="1">
        <v>301332</v>
      </c>
      <c r="N1130" s="2">
        <f>INT(VLOOKUP(--D1130,'属性表（单）'!$H$7:$I$11,2,0)*VLOOKUP(F1130,'属性表（单）'!$B$4:$D$53,3,0))</f>
        <v>13500</v>
      </c>
      <c r="O1130" s="34">
        <f t="shared" si="140"/>
        <v>1350</v>
      </c>
      <c r="P1130" s="1">
        <f>IF(H1130=26,VLOOKUP(G1130,'属性表（单核）'!$H$2:$I$251,2,0),IF(H1130=59,VLOOKUP(G1130,'属性表（单核）'!$C$2:$D$251,2,0),INT(N1130/VLOOKUP(H1130,'属性表（单）'!$N$4:$O$24,2,0))))</f>
        <v>1350</v>
      </c>
      <c r="S1130" s="1">
        <f t="shared" si="141"/>
        <v>38475</v>
      </c>
      <c r="T1130" s="28">
        <f>VLOOKUP(--F1130,经验表!$A$4:$B$53,2,0)*VLOOKUP(--E1130,经验表!$W$8:$X$17,2,0)</f>
        <v>38475</v>
      </c>
      <c r="U1130" s="1">
        <f t="shared" si="142"/>
        <v>295725</v>
      </c>
      <c r="V1130" s="1">
        <f t="shared" si="143"/>
        <v>295725</v>
      </c>
    </row>
    <row r="1131" spans="1:22" x14ac:dyDescent="0.35">
      <c r="A1131" s="1">
        <v>92500053</v>
      </c>
      <c r="B1131" s="3" t="s">
        <v>14</v>
      </c>
      <c r="C1131" s="29">
        <f t="shared" si="139"/>
        <v>1</v>
      </c>
      <c r="D1131" s="29" t="str">
        <f t="shared" si="136"/>
        <v>3</v>
      </c>
      <c r="E1131" s="42" t="str">
        <f t="shared" si="137"/>
        <v>3</v>
      </c>
      <c r="F1131" s="1">
        <v>25</v>
      </c>
      <c r="G1131" s="28" t="str">
        <f t="shared" si="138"/>
        <v>325</v>
      </c>
      <c r="H1131" s="1">
        <v>6</v>
      </c>
      <c r="I1131" s="1">
        <v>1355</v>
      </c>
      <c r="L1131" s="1">
        <v>44418</v>
      </c>
      <c r="M1131" s="1">
        <v>341233</v>
      </c>
      <c r="N1131" s="2">
        <f>INT(VLOOKUP(--D1131,'属性表（单）'!$H$7:$I$11,2,0)*VLOOKUP(F1131,'属性表（单）'!$B$4:$D$53,3,0))</f>
        <v>14175</v>
      </c>
      <c r="O1131" s="34">
        <f t="shared" si="140"/>
        <v>1417</v>
      </c>
      <c r="P1131" s="1">
        <f>IF(H1131=26,VLOOKUP(G1131,'属性表（单核）'!$H$2:$I$251,2,0),IF(H1131=59,VLOOKUP(G1131,'属性表（单核）'!$C$2:$D$251,2,0),INT(N1131/VLOOKUP(H1131,'属性表（单）'!$N$4:$O$24,2,0))))</f>
        <v>1417</v>
      </c>
      <c r="S1131" s="1">
        <f t="shared" si="141"/>
        <v>41925</v>
      </c>
      <c r="T1131" s="28">
        <f>VLOOKUP(--F1131,经验表!$A$4:$B$53,2,0)*VLOOKUP(--E1131,经验表!$W$8:$X$17,2,0)</f>
        <v>41925</v>
      </c>
      <c r="U1131" s="1">
        <f t="shared" si="142"/>
        <v>334200</v>
      </c>
      <c r="V1131" s="1">
        <f t="shared" si="143"/>
        <v>334200</v>
      </c>
    </row>
    <row r="1132" spans="1:22" x14ac:dyDescent="0.35">
      <c r="A1132" s="1">
        <v>92600053</v>
      </c>
      <c r="B1132" s="3" t="s">
        <v>14</v>
      </c>
      <c r="C1132" s="29">
        <f t="shared" si="139"/>
        <v>1</v>
      </c>
      <c r="D1132" s="29" t="str">
        <f t="shared" si="136"/>
        <v>3</v>
      </c>
      <c r="E1132" s="42" t="str">
        <f t="shared" si="137"/>
        <v>3</v>
      </c>
      <c r="F1132" s="1">
        <v>26</v>
      </c>
      <c r="G1132" s="28" t="str">
        <f t="shared" si="138"/>
        <v>326</v>
      </c>
      <c r="H1132" s="1">
        <v>6</v>
      </c>
      <c r="I1132" s="1">
        <v>1402</v>
      </c>
      <c r="L1132" s="1">
        <v>49403</v>
      </c>
      <c r="M1132" s="1">
        <v>385651</v>
      </c>
      <c r="N1132" s="2">
        <f>INT(VLOOKUP(--D1132,'属性表（单）'!$H$7:$I$11,2,0)*VLOOKUP(F1132,'属性表（单）'!$B$4:$D$53,3,0))</f>
        <v>14850</v>
      </c>
      <c r="O1132" s="34">
        <f t="shared" si="140"/>
        <v>1485</v>
      </c>
      <c r="P1132" s="1">
        <f>IF(H1132=26,VLOOKUP(G1132,'属性表（单核）'!$H$2:$I$251,2,0),IF(H1132=59,VLOOKUP(G1132,'属性表（单核）'!$C$2:$D$251,2,0),INT(N1132/VLOOKUP(H1132,'属性表（单）'!$N$4:$O$24,2,0))))</f>
        <v>1485</v>
      </c>
      <c r="S1132" s="1">
        <f t="shared" si="141"/>
        <v>46425</v>
      </c>
      <c r="T1132" s="28">
        <f>VLOOKUP(--F1132,经验表!$A$4:$B$53,2,0)*VLOOKUP(--E1132,经验表!$W$8:$X$17,2,0)</f>
        <v>46425</v>
      </c>
      <c r="U1132" s="1">
        <f t="shared" si="142"/>
        <v>376125</v>
      </c>
      <c r="V1132" s="1">
        <f t="shared" si="143"/>
        <v>376125</v>
      </c>
    </row>
    <row r="1133" spans="1:22" x14ac:dyDescent="0.35">
      <c r="A1133" s="1">
        <v>92700053</v>
      </c>
      <c r="B1133" s="3" t="s">
        <v>14</v>
      </c>
      <c r="C1133" s="29">
        <f t="shared" si="139"/>
        <v>1</v>
      </c>
      <c r="D1133" s="29" t="str">
        <f t="shared" si="136"/>
        <v>3</v>
      </c>
      <c r="E1133" s="42" t="str">
        <f t="shared" si="137"/>
        <v>3</v>
      </c>
      <c r="F1133" s="1">
        <v>27</v>
      </c>
      <c r="G1133" s="28" t="str">
        <f t="shared" si="138"/>
        <v>327</v>
      </c>
      <c r="H1133" s="1">
        <v>6</v>
      </c>
      <c r="I1133" s="1">
        <v>1449</v>
      </c>
      <c r="L1133" s="1">
        <v>54904</v>
      </c>
      <c r="M1133" s="1">
        <v>435054</v>
      </c>
      <c r="N1133" s="2">
        <f>INT(VLOOKUP(--D1133,'属性表（单）'!$H$7:$I$11,2,0)*VLOOKUP(F1133,'属性表（单）'!$B$4:$D$53,3,0))</f>
        <v>15637</v>
      </c>
      <c r="O1133" s="34">
        <f t="shared" si="140"/>
        <v>1563</v>
      </c>
      <c r="P1133" s="1">
        <f>IF(H1133=26,VLOOKUP(G1133,'属性表（单核）'!$H$2:$I$251,2,0),IF(H1133=59,VLOOKUP(G1133,'属性表（单核）'!$C$2:$D$251,2,0),INT(N1133/VLOOKUP(H1133,'属性表（单）'!$N$4:$O$24,2,0))))</f>
        <v>1563</v>
      </c>
      <c r="S1133" s="1">
        <f t="shared" si="141"/>
        <v>50925</v>
      </c>
      <c r="T1133" s="28">
        <f>VLOOKUP(--F1133,经验表!$A$4:$B$53,2,0)*VLOOKUP(--E1133,经验表!$W$8:$X$17,2,0)</f>
        <v>50925</v>
      </c>
      <c r="U1133" s="1">
        <f t="shared" si="142"/>
        <v>422550</v>
      </c>
      <c r="V1133" s="1">
        <f t="shared" si="143"/>
        <v>422550</v>
      </c>
    </row>
    <row r="1134" spans="1:22" x14ac:dyDescent="0.35">
      <c r="A1134" s="1">
        <v>92800053</v>
      </c>
      <c r="B1134" s="3" t="s">
        <v>14</v>
      </c>
      <c r="C1134" s="29">
        <f t="shared" si="139"/>
        <v>1</v>
      </c>
      <c r="D1134" s="29" t="str">
        <f t="shared" si="136"/>
        <v>3</v>
      </c>
      <c r="E1134" s="42" t="str">
        <f t="shared" si="137"/>
        <v>3</v>
      </c>
      <c r="F1134" s="1">
        <v>28</v>
      </c>
      <c r="G1134" s="28" t="str">
        <f t="shared" si="138"/>
        <v>328</v>
      </c>
      <c r="H1134" s="1">
        <v>6</v>
      </c>
      <c r="I1134" s="1">
        <v>1497</v>
      </c>
      <c r="L1134" s="1">
        <v>60974</v>
      </c>
      <c r="M1134" s="1">
        <v>489958</v>
      </c>
      <c r="N1134" s="2">
        <f>INT(VLOOKUP(--D1134,'属性表（单）'!$H$7:$I$11,2,0)*VLOOKUP(F1134,'属性表（单）'!$B$4:$D$53,3,0))</f>
        <v>16425</v>
      </c>
      <c r="O1134" s="34">
        <f t="shared" si="140"/>
        <v>1642</v>
      </c>
      <c r="P1134" s="1">
        <f>IF(H1134=26,VLOOKUP(G1134,'属性表（单核）'!$H$2:$I$251,2,0),IF(H1134=59,VLOOKUP(G1134,'属性表（单核）'!$C$2:$D$251,2,0),INT(N1134/VLOOKUP(H1134,'属性表（单）'!$N$4:$O$24,2,0))))</f>
        <v>1642</v>
      </c>
      <c r="S1134" s="1">
        <f t="shared" si="141"/>
        <v>55425</v>
      </c>
      <c r="T1134" s="28">
        <f>VLOOKUP(--F1134,经验表!$A$4:$B$53,2,0)*VLOOKUP(--E1134,经验表!$W$8:$X$17,2,0)</f>
        <v>55425</v>
      </c>
      <c r="U1134" s="1">
        <f t="shared" si="142"/>
        <v>473475</v>
      </c>
      <c r="V1134" s="1">
        <f t="shared" si="143"/>
        <v>473475</v>
      </c>
    </row>
    <row r="1135" spans="1:22" x14ac:dyDescent="0.35">
      <c r="A1135" s="1">
        <v>92900053</v>
      </c>
      <c r="B1135" s="3" t="s">
        <v>14</v>
      </c>
      <c r="C1135" s="29">
        <f t="shared" si="139"/>
        <v>1</v>
      </c>
      <c r="D1135" s="29" t="str">
        <f t="shared" si="136"/>
        <v>3</v>
      </c>
      <c r="E1135" s="42" t="str">
        <f t="shared" si="137"/>
        <v>3</v>
      </c>
      <c r="F1135" s="1">
        <v>29</v>
      </c>
      <c r="G1135" s="28" t="str">
        <f t="shared" si="138"/>
        <v>329</v>
      </c>
      <c r="H1135" s="1">
        <v>6</v>
      </c>
      <c r="I1135" s="1">
        <v>1546</v>
      </c>
      <c r="L1135" s="1">
        <v>67670</v>
      </c>
      <c r="M1135" s="1">
        <v>550932</v>
      </c>
      <c r="N1135" s="2">
        <f>INT(VLOOKUP(--D1135,'属性表（单）'!$H$7:$I$11,2,0)*VLOOKUP(F1135,'属性表（单）'!$B$4:$D$53,3,0))</f>
        <v>17212</v>
      </c>
      <c r="O1135" s="34">
        <f t="shared" si="140"/>
        <v>1721</v>
      </c>
      <c r="P1135" s="1">
        <f>IF(H1135=26,VLOOKUP(G1135,'属性表（单核）'!$H$2:$I$251,2,0),IF(H1135=59,VLOOKUP(G1135,'属性表（单核）'!$C$2:$D$251,2,0),INT(N1135/VLOOKUP(H1135,'属性表（单）'!$N$4:$O$24,2,0))))</f>
        <v>1721</v>
      </c>
      <c r="S1135" s="1">
        <f t="shared" si="141"/>
        <v>59925</v>
      </c>
      <c r="T1135" s="28">
        <f>VLOOKUP(--F1135,经验表!$A$4:$B$53,2,0)*VLOOKUP(--E1135,经验表!$W$8:$X$17,2,0)</f>
        <v>59925</v>
      </c>
      <c r="U1135" s="1">
        <f t="shared" si="142"/>
        <v>528900</v>
      </c>
      <c r="V1135" s="1">
        <f t="shared" si="143"/>
        <v>528900</v>
      </c>
    </row>
    <row r="1136" spans="1:22" x14ac:dyDescent="0.35">
      <c r="A1136" s="1">
        <v>93000053</v>
      </c>
      <c r="B1136" s="3" t="s">
        <v>14</v>
      </c>
      <c r="C1136" s="29">
        <f t="shared" si="139"/>
        <v>1</v>
      </c>
      <c r="D1136" s="29" t="str">
        <f t="shared" si="136"/>
        <v>3</v>
      </c>
      <c r="E1136" s="42" t="str">
        <f t="shared" si="137"/>
        <v>3</v>
      </c>
      <c r="F1136" s="1">
        <v>30</v>
      </c>
      <c r="G1136" s="28" t="str">
        <f t="shared" si="138"/>
        <v>330</v>
      </c>
      <c r="H1136" s="1">
        <v>6</v>
      </c>
      <c r="I1136" s="1">
        <v>1596</v>
      </c>
      <c r="L1136" s="1">
        <v>75056</v>
      </c>
      <c r="M1136" s="1">
        <v>618602</v>
      </c>
      <c r="N1136" s="2">
        <f>INT(VLOOKUP(--D1136,'属性表（单）'!$H$7:$I$11,2,0)*VLOOKUP(F1136,'属性表（单）'!$B$4:$D$53,3,0))</f>
        <v>18000</v>
      </c>
      <c r="O1136" s="34">
        <f t="shared" si="140"/>
        <v>1800</v>
      </c>
      <c r="P1136" s="1">
        <f>IF(H1136=26,VLOOKUP(G1136,'属性表（单核）'!$H$2:$I$251,2,0),IF(H1136=59,VLOOKUP(G1136,'属性表（单核）'!$C$2:$D$251,2,0),INT(N1136/VLOOKUP(H1136,'属性表（单）'!$N$4:$O$24,2,0))))</f>
        <v>1800</v>
      </c>
      <c r="S1136" s="1">
        <f t="shared" si="141"/>
        <v>65625</v>
      </c>
      <c r="T1136" s="28">
        <f>VLOOKUP(--F1136,经验表!$A$4:$B$53,2,0)*VLOOKUP(--E1136,经验表!$W$8:$X$17,2,0)</f>
        <v>65625</v>
      </c>
      <c r="U1136" s="1">
        <f t="shared" si="142"/>
        <v>588825</v>
      </c>
      <c r="V1136" s="1">
        <f t="shared" si="143"/>
        <v>588825</v>
      </c>
    </row>
    <row r="1137" spans="1:22" x14ac:dyDescent="0.35">
      <c r="A1137" s="1">
        <v>93100053</v>
      </c>
      <c r="B1137" s="3" t="s">
        <v>14</v>
      </c>
      <c r="C1137" s="29">
        <f t="shared" si="139"/>
        <v>1</v>
      </c>
      <c r="D1137" s="29" t="str">
        <f t="shared" si="136"/>
        <v>3</v>
      </c>
      <c r="E1137" s="42" t="str">
        <f t="shared" si="137"/>
        <v>3</v>
      </c>
      <c r="F1137" s="1">
        <v>31</v>
      </c>
      <c r="G1137" s="28" t="str">
        <f t="shared" si="138"/>
        <v>331</v>
      </c>
      <c r="H1137" s="1">
        <v>6</v>
      </c>
      <c r="I1137" s="1">
        <v>1648</v>
      </c>
      <c r="L1137" s="1">
        <v>83203</v>
      </c>
      <c r="M1137" s="1">
        <v>693658</v>
      </c>
      <c r="N1137" s="2">
        <f>INT(VLOOKUP(--D1137,'属性表（单）'!$H$7:$I$11,2,0)*VLOOKUP(F1137,'属性表（单）'!$B$4:$D$53,3,0))</f>
        <v>18787</v>
      </c>
      <c r="O1137" s="34">
        <f t="shared" si="140"/>
        <v>1878</v>
      </c>
      <c r="P1137" s="1">
        <f>IF(H1137=26,VLOOKUP(G1137,'属性表（单核）'!$H$2:$I$251,2,0),IF(H1137=59,VLOOKUP(G1137,'属性表（单核）'!$C$2:$D$251,2,0),INT(N1137/VLOOKUP(H1137,'属性表（单）'!$N$4:$O$24,2,0))))</f>
        <v>1878</v>
      </c>
      <c r="S1137" s="1">
        <f t="shared" si="141"/>
        <v>71325</v>
      </c>
      <c r="T1137" s="28">
        <f>VLOOKUP(--F1137,经验表!$A$4:$B$53,2,0)*VLOOKUP(--E1137,经验表!$W$8:$X$17,2,0)</f>
        <v>71325</v>
      </c>
      <c r="U1137" s="1">
        <f t="shared" si="142"/>
        <v>654450</v>
      </c>
      <c r="V1137" s="1">
        <f t="shared" si="143"/>
        <v>654450</v>
      </c>
    </row>
    <row r="1138" spans="1:22" x14ac:dyDescent="0.35">
      <c r="A1138" s="1">
        <v>93200053</v>
      </c>
      <c r="B1138" s="3" t="s">
        <v>14</v>
      </c>
      <c r="C1138" s="29">
        <f t="shared" si="139"/>
        <v>1</v>
      </c>
      <c r="D1138" s="29" t="str">
        <f t="shared" si="136"/>
        <v>3</v>
      </c>
      <c r="E1138" s="42" t="str">
        <f t="shared" si="137"/>
        <v>3</v>
      </c>
      <c r="F1138" s="1">
        <v>32</v>
      </c>
      <c r="G1138" s="28" t="str">
        <f t="shared" si="138"/>
        <v>332</v>
      </c>
      <c r="H1138" s="1">
        <v>6</v>
      </c>
      <c r="I1138" s="1">
        <v>1700</v>
      </c>
      <c r="L1138" s="1">
        <v>92189</v>
      </c>
      <c r="M1138" s="1">
        <v>776861</v>
      </c>
      <c r="N1138" s="2">
        <f>INT(VLOOKUP(--D1138,'属性表（单）'!$H$7:$I$11,2,0)*VLOOKUP(F1138,'属性表（单）'!$B$4:$D$53,3,0))</f>
        <v>19687</v>
      </c>
      <c r="O1138" s="34">
        <f t="shared" si="140"/>
        <v>1968</v>
      </c>
      <c r="P1138" s="1">
        <f>IF(H1138=26,VLOOKUP(G1138,'属性表（单核）'!$H$2:$I$251,2,0),IF(H1138=59,VLOOKUP(G1138,'属性表（单核）'!$C$2:$D$251,2,0),INT(N1138/VLOOKUP(H1138,'属性表（单）'!$N$4:$O$24,2,0))))</f>
        <v>1968</v>
      </c>
      <c r="S1138" s="1">
        <f t="shared" si="141"/>
        <v>77025</v>
      </c>
      <c r="T1138" s="28">
        <f>VLOOKUP(--F1138,经验表!$A$4:$B$53,2,0)*VLOOKUP(--E1138,经验表!$W$8:$X$17,2,0)</f>
        <v>77025</v>
      </c>
      <c r="U1138" s="1">
        <f t="shared" si="142"/>
        <v>725775</v>
      </c>
      <c r="V1138" s="1">
        <f t="shared" si="143"/>
        <v>725775</v>
      </c>
    </row>
    <row r="1139" spans="1:22" x14ac:dyDescent="0.35">
      <c r="A1139" s="1">
        <v>93300053</v>
      </c>
      <c r="B1139" s="3" t="s">
        <v>14</v>
      </c>
      <c r="C1139" s="29">
        <f t="shared" si="139"/>
        <v>1</v>
      </c>
      <c r="D1139" s="29" t="str">
        <f t="shared" si="136"/>
        <v>3</v>
      </c>
      <c r="E1139" s="42" t="str">
        <f t="shared" si="137"/>
        <v>3</v>
      </c>
      <c r="F1139" s="1">
        <v>33</v>
      </c>
      <c r="G1139" s="28" t="str">
        <f t="shared" si="138"/>
        <v>333</v>
      </c>
      <c r="H1139" s="1">
        <v>6</v>
      </c>
      <c r="I1139" s="1">
        <v>1753</v>
      </c>
      <c r="L1139" s="1">
        <v>102097</v>
      </c>
      <c r="M1139" s="1">
        <v>869050</v>
      </c>
      <c r="N1139" s="2">
        <f>INT(VLOOKUP(--D1139,'属性表（单）'!$H$7:$I$11,2,0)*VLOOKUP(F1139,'属性表（单）'!$B$4:$D$53,3,0))</f>
        <v>20587</v>
      </c>
      <c r="O1139" s="34">
        <f t="shared" si="140"/>
        <v>2058</v>
      </c>
      <c r="P1139" s="1">
        <f>IF(H1139=26,VLOOKUP(G1139,'属性表（单核）'!$H$2:$I$251,2,0),IF(H1139=59,VLOOKUP(G1139,'属性表（单核）'!$C$2:$D$251,2,0),INT(N1139/VLOOKUP(H1139,'属性表（单）'!$N$4:$O$24,2,0))))</f>
        <v>2058</v>
      </c>
      <c r="S1139" s="1">
        <f t="shared" si="141"/>
        <v>82725</v>
      </c>
      <c r="T1139" s="28">
        <f>VLOOKUP(--F1139,经验表!$A$4:$B$53,2,0)*VLOOKUP(--E1139,经验表!$W$8:$X$17,2,0)</f>
        <v>82725</v>
      </c>
      <c r="U1139" s="1">
        <f t="shared" si="142"/>
        <v>802800</v>
      </c>
      <c r="V1139" s="1">
        <f t="shared" si="143"/>
        <v>802800</v>
      </c>
    </row>
    <row r="1140" spans="1:22" x14ac:dyDescent="0.35">
      <c r="A1140" s="1">
        <v>93400053</v>
      </c>
      <c r="B1140" s="3" t="s">
        <v>14</v>
      </c>
      <c r="C1140" s="29">
        <f t="shared" si="139"/>
        <v>1</v>
      </c>
      <c r="D1140" s="29" t="str">
        <f t="shared" si="136"/>
        <v>3</v>
      </c>
      <c r="E1140" s="42" t="str">
        <f t="shared" si="137"/>
        <v>3</v>
      </c>
      <c r="F1140" s="1">
        <v>34</v>
      </c>
      <c r="G1140" s="28" t="str">
        <f t="shared" si="138"/>
        <v>334</v>
      </c>
      <c r="H1140" s="1">
        <v>6</v>
      </c>
      <c r="I1140" s="1">
        <v>1807</v>
      </c>
      <c r="L1140" s="1">
        <v>113024</v>
      </c>
      <c r="M1140" s="1">
        <v>971147</v>
      </c>
      <c r="N1140" s="2">
        <f>INT(VLOOKUP(--D1140,'属性表（单）'!$H$7:$I$11,2,0)*VLOOKUP(F1140,'属性表（单）'!$B$4:$D$53,3,0))</f>
        <v>21487</v>
      </c>
      <c r="O1140" s="34">
        <f t="shared" si="140"/>
        <v>2148</v>
      </c>
      <c r="P1140" s="1">
        <f>IF(H1140=26,VLOOKUP(G1140,'属性表（单核）'!$H$2:$I$251,2,0),IF(H1140=59,VLOOKUP(G1140,'属性表（单核）'!$C$2:$D$251,2,0),INT(N1140/VLOOKUP(H1140,'属性表（单）'!$N$4:$O$24,2,0))))</f>
        <v>2148</v>
      </c>
      <c r="S1140" s="1">
        <f t="shared" si="141"/>
        <v>89775</v>
      </c>
      <c r="T1140" s="28">
        <f>VLOOKUP(--F1140,经验表!$A$4:$B$53,2,0)*VLOOKUP(--E1140,经验表!$W$8:$X$17,2,0)</f>
        <v>89775</v>
      </c>
      <c r="U1140" s="1">
        <f t="shared" si="142"/>
        <v>885525</v>
      </c>
      <c r="V1140" s="1">
        <f t="shared" si="143"/>
        <v>885525</v>
      </c>
    </row>
    <row r="1141" spans="1:22" x14ac:dyDescent="0.35">
      <c r="A1141" s="1">
        <v>93500053</v>
      </c>
      <c r="B1141" s="3" t="s">
        <v>14</v>
      </c>
      <c r="C1141" s="29">
        <f t="shared" si="139"/>
        <v>1</v>
      </c>
      <c r="D1141" s="29" t="str">
        <f t="shared" si="136"/>
        <v>3</v>
      </c>
      <c r="E1141" s="42" t="str">
        <f t="shared" si="137"/>
        <v>3</v>
      </c>
      <c r="F1141" s="1">
        <v>35</v>
      </c>
      <c r="G1141" s="28" t="str">
        <f t="shared" si="138"/>
        <v>335</v>
      </c>
      <c r="H1141" s="1">
        <v>6</v>
      </c>
      <c r="I1141" s="1">
        <v>1862</v>
      </c>
      <c r="L1141" s="1">
        <v>125071</v>
      </c>
      <c r="M1141" s="1">
        <v>1084171</v>
      </c>
      <c r="N1141" s="2">
        <f>INT(VLOOKUP(--D1141,'属性表（单）'!$H$7:$I$11,2,0)*VLOOKUP(F1141,'属性表（单）'!$B$4:$D$53,3,0))</f>
        <v>22387</v>
      </c>
      <c r="O1141" s="34">
        <f t="shared" si="140"/>
        <v>2238</v>
      </c>
      <c r="P1141" s="1">
        <f>IF(H1141=26,VLOOKUP(G1141,'属性表（单核）'!$H$2:$I$251,2,0),IF(H1141=59,VLOOKUP(G1141,'属性表（单核）'!$C$2:$D$251,2,0),INT(N1141/VLOOKUP(H1141,'属性表（单）'!$N$4:$O$24,2,0))))</f>
        <v>2238</v>
      </c>
      <c r="S1141" s="1">
        <f t="shared" si="141"/>
        <v>96825</v>
      </c>
      <c r="T1141" s="28">
        <f>VLOOKUP(--F1141,经验表!$A$4:$B$53,2,0)*VLOOKUP(--E1141,经验表!$W$8:$X$17,2,0)</f>
        <v>96825</v>
      </c>
      <c r="U1141" s="1">
        <f t="shared" si="142"/>
        <v>975300</v>
      </c>
      <c r="V1141" s="1">
        <f t="shared" si="143"/>
        <v>975300</v>
      </c>
    </row>
    <row r="1142" spans="1:22" x14ac:dyDescent="0.35">
      <c r="A1142" s="1">
        <v>93600053</v>
      </c>
      <c r="B1142" s="3" t="s">
        <v>14</v>
      </c>
      <c r="C1142" s="29">
        <f t="shared" si="139"/>
        <v>1</v>
      </c>
      <c r="D1142" s="29" t="str">
        <f t="shared" si="136"/>
        <v>3</v>
      </c>
      <c r="E1142" s="42" t="str">
        <f t="shared" si="137"/>
        <v>3</v>
      </c>
      <c r="F1142" s="1">
        <v>36</v>
      </c>
      <c r="G1142" s="28" t="str">
        <f t="shared" si="138"/>
        <v>336</v>
      </c>
      <c r="H1142" s="1">
        <v>6</v>
      </c>
      <c r="I1142" s="1">
        <v>1919</v>
      </c>
      <c r="L1142" s="1">
        <v>138354</v>
      </c>
      <c r="M1142" s="1">
        <v>1209242</v>
      </c>
      <c r="N1142" s="2">
        <f>INT(VLOOKUP(--D1142,'属性表（单）'!$H$7:$I$11,2,0)*VLOOKUP(F1142,'属性表（单）'!$B$4:$D$53,3,0))</f>
        <v>23287</v>
      </c>
      <c r="O1142" s="34">
        <f t="shared" si="140"/>
        <v>2328</v>
      </c>
      <c r="P1142" s="1">
        <f>IF(H1142=26,VLOOKUP(G1142,'属性表（单核）'!$H$2:$I$251,2,0),IF(H1142=59,VLOOKUP(G1142,'属性表（单核）'!$C$2:$D$251,2,0),INT(N1142/VLOOKUP(H1142,'属性表（单）'!$N$4:$O$24,2,0))))</f>
        <v>2328</v>
      </c>
      <c r="S1142" s="1">
        <f t="shared" si="141"/>
        <v>103875</v>
      </c>
      <c r="T1142" s="28">
        <f>VLOOKUP(--F1142,经验表!$A$4:$B$53,2,0)*VLOOKUP(--E1142,经验表!$W$8:$X$17,2,0)</f>
        <v>103875</v>
      </c>
      <c r="U1142" s="1">
        <f t="shared" si="142"/>
        <v>1072125</v>
      </c>
      <c r="V1142" s="1">
        <f t="shared" si="143"/>
        <v>1072125</v>
      </c>
    </row>
    <row r="1143" spans="1:22" x14ac:dyDescent="0.35">
      <c r="A1143" s="1">
        <v>93700053</v>
      </c>
      <c r="B1143" s="3" t="s">
        <v>14</v>
      </c>
      <c r="C1143" s="29">
        <f t="shared" si="139"/>
        <v>1</v>
      </c>
      <c r="D1143" s="29" t="str">
        <f t="shared" si="136"/>
        <v>3</v>
      </c>
      <c r="E1143" s="42" t="str">
        <f t="shared" si="137"/>
        <v>3</v>
      </c>
      <c r="F1143" s="1">
        <v>37</v>
      </c>
      <c r="G1143" s="28" t="str">
        <f t="shared" si="138"/>
        <v>337</v>
      </c>
      <c r="H1143" s="1">
        <v>6</v>
      </c>
      <c r="I1143" s="1">
        <v>1976</v>
      </c>
      <c r="L1143" s="1">
        <v>152998</v>
      </c>
      <c r="M1143" s="1">
        <v>1347596</v>
      </c>
      <c r="N1143" s="2">
        <f>INT(VLOOKUP(--D1143,'属性表（单）'!$H$7:$I$11,2,0)*VLOOKUP(F1143,'属性表（单）'!$B$4:$D$53,3,0))</f>
        <v>24300</v>
      </c>
      <c r="O1143" s="34">
        <f t="shared" si="140"/>
        <v>2430</v>
      </c>
      <c r="P1143" s="1">
        <f>IF(H1143=26,VLOOKUP(G1143,'属性表（单核）'!$H$2:$I$251,2,0),IF(H1143=59,VLOOKUP(G1143,'属性表（单核）'!$C$2:$D$251,2,0),INT(N1143/VLOOKUP(H1143,'属性表（单）'!$N$4:$O$24,2,0))))</f>
        <v>2430</v>
      </c>
      <c r="S1143" s="1">
        <f t="shared" si="141"/>
        <v>110925</v>
      </c>
      <c r="T1143" s="28">
        <f>VLOOKUP(--F1143,经验表!$A$4:$B$53,2,0)*VLOOKUP(--E1143,经验表!$W$8:$X$17,2,0)</f>
        <v>110925</v>
      </c>
      <c r="U1143" s="1">
        <f t="shared" si="142"/>
        <v>1176000</v>
      </c>
      <c r="V1143" s="1">
        <f t="shared" si="143"/>
        <v>1176000</v>
      </c>
    </row>
    <row r="1144" spans="1:22" x14ac:dyDescent="0.35">
      <c r="A1144" s="1">
        <v>93800053</v>
      </c>
      <c r="B1144" s="3" t="s">
        <v>14</v>
      </c>
      <c r="C1144" s="29">
        <f t="shared" si="139"/>
        <v>1</v>
      </c>
      <c r="D1144" s="29" t="str">
        <f t="shared" si="136"/>
        <v>3</v>
      </c>
      <c r="E1144" s="42" t="str">
        <f t="shared" si="137"/>
        <v>3</v>
      </c>
      <c r="F1144" s="1">
        <v>38</v>
      </c>
      <c r="G1144" s="28" t="str">
        <f t="shared" si="138"/>
        <v>338</v>
      </c>
      <c r="H1144" s="1">
        <v>6</v>
      </c>
      <c r="I1144" s="1">
        <v>2035</v>
      </c>
      <c r="L1144" s="1">
        <v>169142</v>
      </c>
      <c r="M1144" s="1">
        <v>1500594</v>
      </c>
      <c r="N1144" s="2">
        <f>INT(VLOOKUP(--D1144,'属性表（单）'!$H$7:$I$11,2,0)*VLOOKUP(F1144,'属性表（单）'!$B$4:$D$53,3,0))</f>
        <v>25312</v>
      </c>
      <c r="O1144" s="34">
        <f t="shared" si="140"/>
        <v>2531</v>
      </c>
      <c r="P1144" s="1">
        <f>IF(H1144=26,VLOOKUP(G1144,'属性表（单核）'!$H$2:$I$251,2,0),IF(H1144=59,VLOOKUP(G1144,'属性表（单核）'!$C$2:$D$251,2,0),INT(N1144/VLOOKUP(H1144,'属性表（单）'!$N$4:$O$24,2,0))))</f>
        <v>2531</v>
      </c>
      <c r="S1144" s="1">
        <f t="shared" si="141"/>
        <v>119475</v>
      </c>
      <c r="T1144" s="28">
        <f>VLOOKUP(--F1144,经验表!$A$4:$B$53,2,0)*VLOOKUP(--E1144,经验表!$W$8:$X$17,2,0)</f>
        <v>119475</v>
      </c>
      <c r="U1144" s="1">
        <f t="shared" si="142"/>
        <v>1286925</v>
      </c>
      <c r="V1144" s="1">
        <f t="shared" si="143"/>
        <v>1286925</v>
      </c>
    </row>
    <row r="1145" spans="1:22" x14ac:dyDescent="0.35">
      <c r="A1145" s="1">
        <v>93900053</v>
      </c>
      <c r="B1145" s="3" t="s">
        <v>14</v>
      </c>
      <c r="C1145" s="29">
        <f t="shared" si="139"/>
        <v>1</v>
      </c>
      <c r="D1145" s="29" t="str">
        <f t="shared" si="136"/>
        <v>3</v>
      </c>
      <c r="E1145" s="42" t="str">
        <f t="shared" si="137"/>
        <v>3</v>
      </c>
      <c r="F1145" s="1">
        <v>39</v>
      </c>
      <c r="G1145" s="28" t="str">
        <f t="shared" si="138"/>
        <v>339</v>
      </c>
      <c r="H1145" s="1">
        <v>6</v>
      </c>
      <c r="I1145" s="1">
        <v>2095</v>
      </c>
      <c r="L1145" s="1">
        <v>186938</v>
      </c>
      <c r="M1145" s="1">
        <v>1669736</v>
      </c>
      <c r="N1145" s="2">
        <f>INT(VLOOKUP(--D1145,'属性表（单）'!$H$7:$I$11,2,0)*VLOOKUP(F1145,'属性表（单）'!$B$4:$D$53,3,0))</f>
        <v>26325</v>
      </c>
      <c r="O1145" s="34">
        <f t="shared" si="140"/>
        <v>2632</v>
      </c>
      <c r="P1145" s="1">
        <f>IF(H1145=26,VLOOKUP(G1145,'属性表（单核）'!$H$2:$I$251,2,0),IF(H1145=59,VLOOKUP(G1145,'属性表（单核）'!$C$2:$D$251,2,0),INT(N1145/VLOOKUP(H1145,'属性表（单）'!$N$4:$O$24,2,0))))</f>
        <v>2632</v>
      </c>
      <c r="S1145" s="1">
        <f t="shared" si="141"/>
        <v>128025</v>
      </c>
      <c r="T1145" s="28">
        <f>VLOOKUP(--F1145,经验表!$A$4:$B$53,2,0)*VLOOKUP(--E1145,经验表!$W$8:$X$17,2,0)</f>
        <v>128025</v>
      </c>
      <c r="U1145" s="1">
        <f t="shared" si="142"/>
        <v>1406400</v>
      </c>
      <c r="V1145" s="1">
        <f t="shared" si="143"/>
        <v>1406400</v>
      </c>
    </row>
    <row r="1146" spans="1:22" x14ac:dyDescent="0.35">
      <c r="A1146" s="1">
        <v>94000053</v>
      </c>
      <c r="B1146" s="3" t="s">
        <v>14</v>
      </c>
      <c r="C1146" s="29">
        <f t="shared" si="139"/>
        <v>1</v>
      </c>
      <c r="D1146" s="29" t="str">
        <f t="shared" si="136"/>
        <v>3</v>
      </c>
      <c r="E1146" s="42" t="str">
        <f t="shared" si="137"/>
        <v>3</v>
      </c>
      <c r="F1146" s="1">
        <v>40</v>
      </c>
      <c r="G1146" s="28" t="str">
        <f t="shared" si="138"/>
        <v>340</v>
      </c>
      <c r="H1146" s="1">
        <v>6</v>
      </c>
      <c r="I1146" s="1">
        <v>2156</v>
      </c>
      <c r="L1146" s="1">
        <v>206554</v>
      </c>
      <c r="M1146" s="1">
        <v>1856674</v>
      </c>
      <c r="N1146" s="2">
        <f>INT(VLOOKUP(--D1146,'属性表（单）'!$H$7:$I$11,2,0)*VLOOKUP(F1146,'属性表（单）'!$B$4:$D$53,3,0))</f>
        <v>27337</v>
      </c>
      <c r="O1146" s="34">
        <f t="shared" si="140"/>
        <v>2733</v>
      </c>
      <c r="P1146" s="1">
        <f>IF(H1146=26,VLOOKUP(G1146,'属性表（单核）'!$H$2:$I$251,2,0),IF(H1146=59,VLOOKUP(G1146,'属性表（单核）'!$C$2:$D$251,2,0),INT(N1146/VLOOKUP(H1146,'属性表（单）'!$N$4:$O$24,2,0))))</f>
        <v>2733</v>
      </c>
      <c r="S1146" s="1">
        <f t="shared" si="141"/>
        <v>136575</v>
      </c>
      <c r="T1146" s="28">
        <f>VLOOKUP(--F1146,经验表!$A$4:$B$53,2,0)*VLOOKUP(--E1146,经验表!$W$8:$X$17,2,0)</f>
        <v>136575</v>
      </c>
      <c r="U1146" s="1">
        <f t="shared" si="142"/>
        <v>1534425</v>
      </c>
      <c r="V1146" s="1">
        <f t="shared" si="143"/>
        <v>1534425</v>
      </c>
    </row>
    <row r="1147" spans="1:22" x14ac:dyDescent="0.35">
      <c r="A1147" s="1">
        <v>94100053</v>
      </c>
      <c r="B1147" s="3" t="s">
        <v>14</v>
      </c>
      <c r="C1147" s="29">
        <f t="shared" si="139"/>
        <v>1</v>
      </c>
      <c r="D1147" s="29" t="str">
        <f t="shared" si="136"/>
        <v>3</v>
      </c>
      <c r="E1147" s="42" t="str">
        <f t="shared" si="137"/>
        <v>3</v>
      </c>
      <c r="F1147" s="1">
        <v>41</v>
      </c>
      <c r="G1147" s="28" t="str">
        <f t="shared" si="138"/>
        <v>341</v>
      </c>
      <c r="H1147" s="1">
        <v>6</v>
      </c>
      <c r="I1147" s="1">
        <v>2218</v>
      </c>
      <c r="L1147" s="1">
        <v>228175</v>
      </c>
      <c r="M1147" s="1">
        <v>2063228</v>
      </c>
      <c r="N1147" s="2">
        <f>INT(VLOOKUP(--D1147,'属性表（单）'!$H$7:$I$11,2,0)*VLOOKUP(F1147,'属性表（单）'!$B$4:$D$53,3,0))</f>
        <v>28350</v>
      </c>
      <c r="O1147" s="34">
        <f t="shared" si="140"/>
        <v>2835</v>
      </c>
      <c r="P1147" s="1">
        <f>IF(H1147=26,VLOOKUP(G1147,'属性表（单核）'!$H$2:$I$251,2,0),IF(H1147=59,VLOOKUP(G1147,'属性表（单核）'!$C$2:$D$251,2,0),INT(N1147/VLOOKUP(H1147,'属性表（单）'!$N$4:$O$24,2,0))))</f>
        <v>2835</v>
      </c>
      <c r="S1147" s="1">
        <f t="shared" si="141"/>
        <v>145125</v>
      </c>
      <c r="T1147" s="28">
        <f>VLOOKUP(--F1147,经验表!$A$4:$B$53,2,0)*VLOOKUP(--E1147,经验表!$W$8:$X$17,2,0)</f>
        <v>145125</v>
      </c>
      <c r="U1147" s="1">
        <f t="shared" si="142"/>
        <v>1671000</v>
      </c>
      <c r="V1147" s="1">
        <f t="shared" si="143"/>
        <v>1671000</v>
      </c>
    </row>
    <row r="1148" spans="1:22" x14ac:dyDescent="0.35">
      <c r="A1148" s="1">
        <v>94200053</v>
      </c>
      <c r="B1148" s="3" t="s">
        <v>14</v>
      </c>
      <c r="C1148" s="29">
        <f t="shared" si="139"/>
        <v>1</v>
      </c>
      <c r="D1148" s="29" t="str">
        <f t="shared" si="136"/>
        <v>3</v>
      </c>
      <c r="E1148" s="42" t="str">
        <f t="shared" si="137"/>
        <v>3</v>
      </c>
      <c r="F1148" s="1">
        <v>42</v>
      </c>
      <c r="G1148" s="28" t="str">
        <f t="shared" si="138"/>
        <v>342</v>
      </c>
      <c r="H1148" s="1">
        <v>6</v>
      </c>
      <c r="I1148" s="1">
        <v>2282</v>
      </c>
      <c r="L1148" s="1">
        <v>252006</v>
      </c>
      <c r="M1148" s="1">
        <v>2291403</v>
      </c>
      <c r="N1148" s="2">
        <f>INT(VLOOKUP(--D1148,'属性表（单）'!$H$7:$I$11,2,0)*VLOOKUP(F1148,'属性表（单）'!$B$4:$D$53,3,0))</f>
        <v>29475</v>
      </c>
      <c r="O1148" s="34">
        <f t="shared" si="140"/>
        <v>2947</v>
      </c>
      <c r="P1148" s="1">
        <f>IF(H1148=26,VLOOKUP(G1148,'属性表（单核）'!$H$2:$I$251,2,0),IF(H1148=59,VLOOKUP(G1148,'属性表（单核）'!$C$2:$D$251,2,0),INT(N1148/VLOOKUP(H1148,'属性表（单）'!$N$4:$O$24,2,0))))</f>
        <v>2947</v>
      </c>
      <c r="S1148" s="1">
        <f t="shared" si="141"/>
        <v>155325</v>
      </c>
      <c r="T1148" s="28">
        <f>VLOOKUP(--F1148,经验表!$A$4:$B$53,2,0)*VLOOKUP(--E1148,经验表!$W$8:$X$17,2,0)</f>
        <v>155325</v>
      </c>
      <c r="U1148" s="1">
        <f t="shared" si="142"/>
        <v>1816125</v>
      </c>
      <c r="V1148" s="1">
        <f t="shared" si="143"/>
        <v>1816125</v>
      </c>
    </row>
    <row r="1149" spans="1:22" x14ac:dyDescent="0.35">
      <c r="A1149" s="1">
        <v>94300053</v>
      </c>
      <c r="B1149" s="3" t="s">
        <v>14</v>
      </c>
      <c r="C1149" s="29">
        <f t="shared" si="139"/>
        <v>1</v>
      </c>
      <c r="D1149" s="29" t="str">
        <f t="shared" si="136"/>
        <v>3</v>
      </c>
      <c r="E1149" s="42" t="str">
        <f t="shared" si="137"/>
        <v>3</v>
      </c>
      <c r="F1149" s="1">
        <v>43</v>
      </c>
      <c r="G1149" s="28" t="str">
        <f t="shared" si="138"/>
        <v>343</v>
      </c>
      <c r="H1149" s="1">
        <v>6</v>
      </c>
      <c r="I1149" s="1">
        <v>2347</v>
      </c>
      <c r="L1149" s="1">
        <v>278271</v>
      </c>
      <c r="M1149" s="1">
        <v>2543409</v>
      </c>
      <c r="N1149" s="2">
        <f>INT(VLOOKUP(--D1149,'属性表（单）'!$H$7:$I$11,2,0)*VLOOKUP(F1149,'属性表（单）'!$B$4:$D$53,3,0))</f>
        <v>30600</v>
      </c>
      <c r="O1149" s="34">
        <f t="shared" si="140"/>
        <v>3060</v>
      </c>
      <c r="P1149" s="1">
        <f>IF(H1149=26,VLOOKUP(G1149,'属性表（单核）'!$H$2:$I$251,2,0),IF(H1149=59,VLOOKUP(G1149,'属性表（单核）'!$C$2:$D$251,2,0),INT(N1149/VLOOKUP(H1149,'属性表（单）'!$N$4:$O$24,2,0))))</f>
        <v>3060</v>
      </c>
      <c r="S1149" s="1">
        <f t="shared" si="141"/>
        <v>165525</v>
      </c>
      <c r="T1149" s="28">
        <f>VLOOKUP(--F1149,经验表!$A$4:$B$53,2,0)*VLOOKUP(--E1149,经验表!$W$8:$X$17,2,0)</f>
        <v>165525</v>
      </c>
      <c r="U1149" s="1">
        <f t="shared" si="142"/>
        <v>1971450</v>
      </c>
      <c r="V1149" s="1">
        <f t="shared" si="143"/>
        <v>1971450</v>
      </c>
    </row>
    <row r="1150" spans="1:22" x14ac:dyDescent="0.35">
      <c r="A1150" s="1">
        <v>94400053</v>
      </c>
      <c r="B1150" s="3" t="s">
        <v>14</v>
      </c>
      <c r="C1150" s="29">
        <f t="shared" si="139"/>
        <v>1</v>
      </c>
      <c r="D1150" s="29" t="str">
        <f t="shared" si="136"/>
        <v>3</v>
      </c>
      <c r="E1150" s="42" t="str">
        <f t="shared" si="137"/>
        <v>3</v>
      </c>
      <c r="F1150" s="1">
        <v>44</v>
      </c>
      <c r="G1150" s="28" t="str">
        <f t="shared" si="138"/>
        <v>344</v>
      </c>
      <c r="H1150" s="1">
        <v>6</v>
      </c>
      <c r="I1150" s="1">
        <v>2413</v>
      </c>
      <c r="L1150" s="1">
        <v>307218</v>
      </c>
      <c r="M1150" s="1">
        <v>2821680</v>
      </c>
      <c r="N1150" s="2">
        <f>INT(VLOOKUP(--D1150,'属性表（单）'!$H$7:$I$11,2,0)*VLOOKUP(F1150,'属性表（单）'!$B$4:$D$53,3,0))</f>
        <v>31725</v>
      </c>
      <c r="O1150" s="34">
        <f t="shared" si="140"/>
        <v>3172</v>
      </c>
      <c r="P1150" s="1">
        <f>IF(H1150=26,VLOOKUP(G1150,'属性表（单核）'!$H$2:$I$251,2,0),IF(H1150=59,VLOOKUP(G1150,'属性表（单核）'!$C$2:$D$251,2,0),INT(N1150/VLOOKUP(H1150,'属性表（单）'!$N$4:$O$24,2,0))))</f>
        <v>3172</v>
      </c>
      <c r="S1150" s="1">
        <f t="shared" si="141"/>
        <v>175725</v>
      </c>
      <c r="T1150" s="28">
        <f>VLOOKUP(--F1150,经验表!$A$4:$B$53,2,0)*VLOOKUP(--E1150,经验表!$W$8:$X$17,2,0)</f>
        <v>175725</v>
      </c>
      <c r="U1150" s="1">
        <f t="shared" si="142"/>
        <v>2136975</v>
      </c>
      <c r="V1150" s="1">
        <f t="shared" si="143"/>
        <v>2136975</v>
      </c>
    </row>
    <row r="1151" spans="1:22" x14ac:dyDescent="0.35">
      <c r="A1151" s="1">
        <v>94500053</v>
      </c>
      <c r="B1151" s="3" t="s">
        <v>14</v>
      </c>
      <c r="C1151" s="29">
        <f t="shared" si="139"/>
        <v>1</v>
      </c>
      <c r="D1151" s="29" t="str">
        <f t="shared" si="136"/>
        <v>3</v>
      </c>
      <c r="E1151" s="42" t="str">
        <f t="shared" si="137"/>
        <v>3</v>
      </c>
      <c r="F1151" s="1">
        <v>45</v>
      </c>
      <c r="G1151" s="28" t="str">
        <f t="shared" si="138"/>
        <v>345</v>
      </c>
      <c r="H1151" s="1">
        <v>6</v>
      </c>
      <c r="I1151" s="1">
        <v>2480</v>
      </c>
      <c r="L1151" s="1">
        <v>339119</v>
      </c>
      <c r="M1151" s="1">
        <v>3128898</v>
      </c>
      <c r="N1151" s="2">
        <f>INT(VLOOKUP(--D1151,'属性表（单）'!$H$7:$I$11,2,0)*VLOOKUP(F1151,'属性表（单）'!$B$4:$D$53,3,0))</f>
        <v>32850</v>
      </c>
      <c r="O1151" s="34">
        <f t="shared" si="140"/>
        <v>3285</v>
      </c>
      <c r="P1151" s="1">
        <f>IF(H1151=26,VLOOKUP(G1151,'属性表（单核）'!$H$2:$I$251,2,0),IF(H1151=59,VLOOKUP(G1151,'属性表（单核）'!$C$2:$D$251,2,0),INT(N1151/VLOOKUP(H1151,'属性表（单）'!$N$4:$O$24,2,0))))</f>
        <v>3285</v>
      </c>
      <c r="S1151" s="1">
        <f t="shared" si="141"/>
        <v>185925</v>
      </c>
      <c r="T1151" s="28">
        <f>VLOOKUP(--F1151,经验表!$A$4:$B$53,2,0)*VLOOKUP(--E1151,经验表!$W$8:$X$17,2,0)</f>
        <v>185925</v>
      </c>
      <c r="U1151" s="1">
        <f t="shared" si="142"/>
        <v>2312700</v>
      </c>
      <c r="V1151" s="1">
        <f t="shared" si="143"/>
        <v>2312700</v>
      </c>
    </row>
    <row r="1152" spans="1:22" x14ac:dyDescent="0.35">
      <c r="A1152" s="1">
        <v>94600053</v>
      </c>
      <c r="B1152" s="3" t="s">
        <v>14</v>
      </c>
      <c r="C1152" s="29">
        <f t="shared" si="139"/>
        <v>1</v>
      </c>
      <c r="D1152" s="29" t="str">
        <f t="shared" si="136"/>
        <v>3</v>
      </c>
      <c r="E1152" s="42" t="str">
        <f t="shared" si="137"/>
        <v>3</v>
      </c>
      <c r="F1152" s="1">
        <v>46</v>
      </c>
      <c r="G1152" s="28" t="str">
        <f t="shared" si="138"/>
        <v>346</v>
      </c>
      <c r="H1152" s="1">
        <v>6</v>
      </c>
      <c r="I1152" s="1">
        <v>2549</v>
      </c>
      <c r="L1152" s="1">
        <v>374276</v>
      </c>
      <c r="M1152" s="1">
        <v>3468017</v>
      </c>
      <c r="N1152" s="2">
        <f>INT(VLOOKUP(--D1152,'属性表（单）'!$H$7:$I$11,2,0)*VLOOKUP(F1152,'属性表（单）'!$B$4:$D$53,3,0))</f>
        <v>33975</v>
      </c>
      <c r="O1152" s="34">
        <f t="shared" si="140"/>
        <v>3397</v>
      </c>
      <c r="P1152" s="1">
        <f>IF(H1152=26,VLOOKUP(G1152,'属性表（单核）'!$H$2:$I$251,2,0),IF(H1152=59,VLOOKUP(G1152,'属性表（单核）'!$C$2:$D$251,2,0),INT(N1152/VLOOKUP(H1152,'属性表（单）'!$N$4:$O$24,2,0))))</f>
        <v>3397</v>
      </c>
      <c r="S1152" s="1">
        <f t="shared" si="141"/>
        <v>197925</v>
      </c>
      <c r="T1152" s="28">
        <f>VLOOKUP(--F1152,经验表!$A$4:$B$53,2,0)*VLOOKUP(--E1152,经验表!$W$8:$X$17,2,0)</f>
        <v>197925</v>
      </c>
      <c r="U1152" s="1">
        <f t="shared" si="142"/>
        <v>2498625</v>
      </c>
      <c r="V1152" s="1">
        <f t="shared" si="143"/>
        <v>2498625</v>
      </c>
    </row>
    <row r="1153" spans="1:22" x14ac:dyDescent="0.35">
      <c r="A1153" s="1">
        <v>94700053</v>
      </c>
      <c r="B1153" s="3" t="s">
        <v>14</v>
      </c>
      <c r="C1153" s="29">
        <f t="shared" si="139"/>
        <v>1</v>
      </c>
      <c r="D1153" s="29" t="str">
        <f t="shared" si="136"/>
        <v>3</v>
      </c>
      <c r="E1153" s="42" t="str">
        <f t="shared" si="137"/>
        <v>3</v>
      </c>
      <c r="F1153" s="1">
        <v>47</v>
      </c>
      <c r="G1153" s="28" t="str">
        <f t="shared" si="138"/>
        <v>347</v>
      </c>
      <c r="H1153" s="1">
        <v>6</v>
      </c>
      <c r="I1153" s="1">
        <v>2619</v>
      </c>
      <c r="L1153" s="1">
        <v>413018</v>
      </c>
      <c r="M1153" s="1">
        <v>3842293</v>
      </c>
      <c r="N1153" s="2">
        <f>INT(VLOOKUP(--D1153,'属性表（单）'!$H$7:$I$11,2,0)*VLOOKUP(F1153,'属性表（单）'!$B$4:$D$53,3,0))</f>
        <v>35212</v>
      </c>
      <c r="O1153" s="34">
        <f t="shared" si="140"/>
        <v>3521</v>
      </c>
      <c r="P1153" s="1">
        <f>IF(H1153=26,VLOOKUP(G1153,'属性表（单核）'!$H$2:$I$251,2,0),IF(H1153=59,VLOOKUP(G1153,'属性表（单核）'!$C$2:$D$251,2,0),INT(N1153/VLOOKUP(H1153,'属性表（单）'!$N$4:$O$24,2,0))))</f>
        <v>3521</v>
      </c>
      <c r="S1153" s="1">
        <f t="shared" si="141"/>
        <v>209925</v>
      </c>
      <c r="T1153" s="28">
        <f>VLOOKUP(--F1153,经验表!$A$4:$B$53,2,0)*VLOOKUP(--E1153,经验表!$W$8:$X$17,2,0)</f>
        <v>209925</v>
      </c>
      <c r="U1153" s="1">
        <f t="shared" si="142"/>
        <v>2696550</v>
      </c>
      <c r="V1153" s="1">
        <f t="shared" si="143"/>
        <v>2696550</v>
      </c>
    </row>
    <row r="1154" spans="1:22" x14ac:dyDescent="0.35">
      <c r="A1154" s="1">
        <v>94800053</v>
      </c>
      <c r="B1154" s="3" t="s">
        <v>14</v>
      </c>
      <c r="C1154" s="29">
        <f t="shared" si="139"/>
        <v>1</v>
      </c>
      <c r="D1154" s="29" t="str">
        <f t="shared" si="136"/>
        <v>3</v>
      </c>
      <c r="E1154" s="42" t="str">
        <f t="shared" si="137"/>
        <v>3</v>
      </c>
      <c r="F1154" s="1">
        <v>48</v>
      </c>
      <c r="G1154" s="28" t="str">
        <f t="shared" si="138"/>
        <v>348</v>
      </c>
      <c r="H1154" s="1">
        <v>6</v>
      </c>
      <c r="I1154" s="1">
        <v>2691</v>
      </c>
      <c r="L1154" s="1">
        <v>455711</v>
      </c>
      <c r="M1154" s="1">
        <v>4255311</v>
      </c>
      <c r="N1154" s="2">
        <f>INT(VLOOKUP(--D1154,'属性表（单）'!$H$7:$I$11,2,0)*VLOOKUP(F1154,'属性表（单）'!$B$4:$D$53,3,0))</f>
        <v>36450</v>
      </c>
      <c r="O1154" s="34">
        <f t="shared" si="140"/>
        <v>3645</v>
      </c>
      <c r="P1154" s="1">
        <f>IF(H1154=26,VLOOKUP(G1154,'属性表（单核）'!$H$2:$I$251,2,0),IF(H1154=59,VLOOKUP(G1154,'属性表（单核）'!$C$2:$D$251,2,0),INT(N1154/VLOOKUP(H1154,'属性表（单）'!$N$4:$O$24,2,0))))</f>
        <v>3645</v>
      </c>
      <c r="S1154" s="1">
        <f t="shared" si="141"/>
        <v>221925</v>
      </c>
      <c r="T1154" s="28">
        <f>VLOOKUP(--F1154,经验表!$A$4:$B$53,2,0)*VLOOKUP(--E1154,经验表!$W$8:$X$17,2,0)</f>
        <v>221925</v>
      </c>
      <c r="U1154" s="1">
        <f t="shared" si="142"/>
        <v>2906475</v>
      </c>
      <c r="V1154" s="1">
        <f t="shared" si="143"/>
        <v>2906475</v>
      </c>
    </row>
    <row r="1155" spans="1:22" x14ac:dyDescent="0.35">
      <c r="A1155" s="1">
        <v>94900053</v>
      </c>
      <c r="B1155" s="3" t="s">
        <v>14</v>
      </c>
      <c r="C1155" s="29">
        <f t="shared" si="139"/>
        <v>1</v>
      </c>
      <c r="D1155" s="29" t="str">
        <f t="shared" ref="D1155:D1218" si="144">RIGHT(A1155,1)</f>
        <v>3</v>
      </c>
      <c r="E1155" s="42" t="str">
        <f t="shared" ref="E1155:E1218" si="145">IF(C1155=1,RIGHT(A1155,1),C1155&amp;RIGHT(A1155,1))</f>
        <v>3</v>
      </c>
      <c r="F1155" s="1">
        <v>49</v>
      </c>
      <c r="G1155" s="28" t="str">
        <f t="shared" ref="G1155:G1218" si="146">D1155&amp;F1155</f>
        <v>349</v>
      </c>
      <c r="H1155" s="1">
        <v>6</v>
      </c>
      <c r="I1155" s="1">
        <v>2764</v>
      </c>
      <c r="L1155" s="1">
        <v>502756</v>
      </c>
      <c r="M1155" s="1">
        <v>4711022</v>
      </c>
      <c r="N1155" s="2">
        <f>INT(VLOOKUP(--D1155,'属性表（单）'!$H$7:$I$11,2,0)*VLOOKUP(F1155,'属性表（单）'!$B$4:$D$53,3,0))</f>
        <v>37687</v>
      </c>
      <c r="O1155" s="34">
        <f t="shared" si="140"/>
        <v>3768</v>
      </c>
      <c r="P1155" s="1">
        <f>IF(H1155=26,VLOOKUP(G1155,'属性表（单核）'!$H$2:$I$251,2,0),IF(H1155=59,VLOOKUP(G1155,'属性表（单核）'!$C$2:$D$251,2,0),INT(N1155/VLOOKUP(H1155,'属性表（单）'!$N$4:$O$24,2,0))))</f>
        <v>3768</v>
      </c>
      <c r="S1155" s="1">
        <f t="shared" si="141"/>
        <v>233925</v>
      </c>
      <c r="T1155" s="28">
        <f>VLOOKUP(--F1155,经验表!$A$4:$B$53,2,0)*VLOOKUP(--E1155,经验表!$W$8:$X$17,2,0)</f>
        <v>233925</v>
      </c>
      <c r="U1155" s="1">
        <f t="shared" si="142"/>
        <v>3128400</v>
      </c>
      <c r="V1155" s="1">
        <f t="shared" si="143"/>
        <v>3128400</v>
      </c>
    </row>
    <row r="1156" spans="1:22" x14ac:dyDescent="0.35">
      <c r="A1156" s="1">
        <v>95000053</v>
      </c>
      <c r="B1156" s="3" t="s">
        <v>14</v>
      </c>
      <c r="C1156" s="29">
        <f t="shared" ref="C1156:C1219" si="147">C1155</f>
        <v>1</v>
      </c>
      <c r="D1156" s="29" t="str">
        <f t="shared" si="144"/>
        <v>3</v>
      </c>
      <c r="E1156" s="42" t="str">
        <f t="shared" si="145"/>
        <v>3</v>
      </c>
      <c r="F1156" s="1">
        <v>50</v>
      </c>
      <c r="G1156" s="28" t="str">
        <f t="shared" si="146"/>
        <v>350</v>
      </c>
      <c r="H1156" s="1">
        <v>6</v>
      </c>
      <c r="I1156" s="1">
        <v>2838</v>
      </c>
      <c r="L1156" s="1">
        <v>99999999</v>
      </c>
      <c r="M1156" s="1">
        <v>5213778</v>
      </c>
      <c r="N1156" s="2">
        <f>INT(VLOOKUP(--D1156,'属性表（单）'!$H$7:$I$11,2,0)*VLOOKUP(F1156,'属性表（单）'!$B$4:$D$53,3,0))</f>
        <v>38925</v>
      </c>
      <c r="O1156" s="34">
        <f t="shared" si="140"/>
        <v>3892</v>
      </c>
      <c r="P1156" s="1">
        <f>IF(H1156=26,VLOOKUP(G1156,'属性表（单核）'!$H$2:$I$251,2,0),IF(H1156=59,VLOOKUP(G1156,'属性表（单核）'!$C$2:$D$251,2,0),INT(N1156/VLOOKUP(H1156,'属性表（单）'!$N$4:$O$24,2,0))))</f>
        <v>3892</v>
      </c>
      <c r="S1156" s="1">
        <f t="shared" si="141"/>
        <v>247875</v>
      </c>
      <c r="T1156" s="28">
        <f>VLOOKUP(--F1156,经验表!$A$4:$B$53,2,0)*VLOOKUP(--E1156,经验表!$W$8:$X$17,2,0)</f>
        <v>247875</v>
      </c>
      <c r="U1156" s="1">
        <f t="shared" si="142"/>
        <v>3362325</v>
      </c>
      <c r="V1156" s="1">
        <f t="shared" si="143"/>
        <v>3362325</v>
      </c>
    </row>
    <row r="1157" spans="1:22" x14ac:dyDescent="0.35">
      <c r="A1157" s="1">
        <v>90100054</v>
      </c>
      <c r="B1157" s="3" t="s">
        <v>14</v>
      </c>
      <c r="C1157" s="29">
        <f t="shared" si="147"/>
        <v>1</v>
      </c>
      <c r="D1157" s="29" t="str">
        <f t="shared" si="144"/>
        <v>4</v>
      </c>
      <c r="E1157" s="42" t="str">
        <f t="shared" si="145"/>
        <v>4</v>
      </c>
      <c r="F1157" s="1">
        <v>1</v>
      </c>
      <c r="G1157" s="28" t="str">
        <f t="shared" si="146"/>
        <v>41</v>
      </c>
      <c r="H1157" s="1">
        <v>6</v>
      </c>
      <c r="I1157" s="1">
        <v>684</v>
      </c>
      <c r="L1157" s="1">
        <v>1862</v>
      </c>
      <c r="M1157" s="1">
        <v>25000</v>
      </c>
      <c r="N1157" s="2">
        <f>INT(VLOOKUP(--D1157,'属性表（单）'!$H$7:$I$11,2,0)*VLOOKUP(F1157,'属性表（单）'!$B$4:$D$53,3,0))</f>
        <v>6400</v>
      </c>
      <c r="O1157" s="34">
        <f t="shared" si="140"/>
        <v>640</v>
      </c>
      <c r="P1157" s="1">
        <f>IF(H1157=26,VLOOKUP(G1157,'属性表（单核）'!$H$2:$I$251,2,0),IF(H1157=59,VLOOKUP(G1157,'属性表（单核）'!$C$2:$D$251,2,0),INT(N1157/VLOOKUP(H1157,'属性表（单）'!$N$4:$O$24,2,0))))</f>
        <v>640</v>
      </c>
      <c r="S1157" s="1">
        <f t="shared" si="141"/>
        <v>1462</v>
      </c>
      <c r="T1157" s="28">
        <f>VLOOKUP(--F1157,经验表!$A$4:$B$53,2,0)*VLOOKUP(--E1157,经验表!$W$8:$X$17,2,0)</f>
        <v>1462.5000000000002</v>
      </c>
      <c r="U1157" s="1">
        <f t="shared" si="142"/>
        <v>25000</v>
      </c>
      <c r="V1157" s="1">
        <f t="shared" si="143"/>
        <v>3610200</v>
      </c>
    </row>
    <row r="1158" spans="1:22" x14ac:dyDescent="0.35">
      <c r="A1158" s="1">
        <v>90200054</v>
      </c>
      <c r="B1158" s="3" t="s">
        <v>14</v>
      </c>
      <c r="C1158" s="29">
        <f t="shared" si="147"/>
        <v>1</v>
      </c>
      <c r="D1158" s="29" t="str">
        <f t="shared" si="144"/>
        <v>4</v>
      </c>
      <c r="E1158" s="42" t="str">
        <f t="shared" si="145"/>
        <v>4</v>
      </c>
      <c r="F1158" s="1">
        <v>2</v>
      </c>
      <c r="G1158" s="28" t="str">
        <f t="shared" si="146"/>
        <v>42</v>
      </c>
      <c r="H1158" s="1">
        <v>6</v>
      </c>
      <c r="I1158" s="1">
        <v>732</v>
      </c>
      <c r="L1158" s="1">
        <v>2430</v>
      </c>
      <c r="M1158" s="1">
        <v>26862</v>
      </c>
      <c r="N1158" s="2">
        <f>INT(VLOOKUP(--D1158,'属性表（单）'!$H$7:$I$11,2,0)*VLOOKUP(F1158,'属性表（单）'!$B$4:$D$53,3,0))</f>
        <v>6800</v>
      </c>
      <c r="O1158" s="34">
        <f t="shared" si="140"/>
        <v>680</v>
      </c>
      <c r="P1158" s="1">
        <f>IF(H1158=26,VLOOKUP(G1158,'属性表（单核）'!$H$2:$I$251,2,0),IF(H1158=59,VLOOKUP(G1158,'属性表（单核）'!$C$2:$D$251,2,0),INT(N1158/VLOOKUP(H1158,'属性表（单）'!$N$4:$O$24,2,0))))</f>
        <v>680</v>
      </c>
      <c r="S1158" s="1">
        <f t="shared" si="141"/>
        <v>2047</v>
      </c>
      <c r="T1158" s="28">
        <f>VLOOKUP(--F1158,经验表!$A$4:$B$53,2,0)*VLOOKUP(--E1158,经验表!$W$8:$X$17,2,0)</f>
        <v>2047.5000000000002</v>
      </c>
      <c r="U1158" s="1">
        <f t="shared" si="142"/>
        <v>26462</v>
      </c>
      <c r="V1158" s="1">
        <f t="shared" si="143"/>
        <v>26462</v>
      </c>
    </row>
    <row r="1159" spans="1:22" x14ac:dyDescent="0.35">
      <c r="A1159" s="1">
        <v>90300054</v>
      </c>
      <c r="B1159" s="3" t="s">
        <v>14</v>
      </c>
      <c r="C1159" s="29">
        <f t="shared" si="147"/>
        <v>1</v>
      </c>
      <c r="D1159" s="29" t="str">
        <f t="shared" si="144"/>
        <v>4</v>
      </c>
      <c r="E1159" s="42" t="str">
        <f t="shared" si="145"/>
        <v>4</v>
      </c>
      <c r="F1159" s="1">
        <v>3</v>
      </c>
      <c r="G1159" s="28" t="str">
        <f t="shared" si="146"/>
        <v>43</v>
      </c>
      <c r="H1159" s="1">
        <v>6</v>
      </c>
      <c r="I1159" s="1">
        <v>781</v>
      </c>
      <c r="L1159" s="1">
        <v>3059</v>
      </c>
      <c r="M1159" s="1">
        <v>29292</v>
      </c>
      <c r="N1159" s="2">
        <f>INT(VLOOKUP(--D1159,'属性表（单）'!$H$7:$I$11,2,0)*VLOOKUP(F1159,'属性表（单）'!$B$4:$D$53,3,0))</f>
        <v>7200</v>
      </c>
      <c r="O1159" s="34">
        <f t="shared" ref="O1159:O1222" si="148">INT(IF(C1159=1,P1159,P1159*$X$14))</f>
        <v>720</v>
      </c>
      <c r="P1159" s="1">
        <f>IF(H1159=26,VLOOKUP(G1159,'属性表（单核）'!$H$2:$I$251,2,0),IF(H1159=59,VLOOKUP(G1159,'属性表（单核）'!$C$2:$D$251,2,0),INT(N1159/VLOOKUP(H1159,'属性表（单）'!$N$4:$O$24,2,0))))</f>
        <v>720</v>
      </c>
      <c r="S1159" s="1">
        <f t="shared" si="141"/>
        <v>2632</v>
      </c>
      <c r="T1159" s="28">
        <f>VLOOKUP(--F1159,经验表!$A$4:$B$53,2,0)*VLOOKUP(--E1159,经验表!$W$8:$X$17,2,0)</f>
        <v>2632.5000000000005</v>
      </c>
      <c r="U1159" s="1">
        <f t="shared" si="142"/>
        <v>28509</v>
      </c>
      <c r="V1159" s="1">
        <f t="shared" si="143"/>
        <v>28509</v>
      </c>
    </row>
    <row r="1160" spans="1:22" x14ac:dyDescent="0.35">
      <c r="A1160" s="1">
        <v>90400054</v>
      </c>
      <c r="B1160" s="3" t="s">
        <v>14</v>
      </c>
      <c r="C1160" s="29">
        <f t="shared" si="147"/>
        <v>1</v>
      </c>
      <c r="D1160" s="29" t="str">
        <f t="shared" si="144"/>
        <v>4</v>
      </c>
      <c r="E1160" s="42" t="str">
        <f t="shared" si="145"/>
        <v>4</v>
      </c>
      <c r="F1160" s="1">
        <v>4</v>
      </c>
      <c r="G1160" s="28" t="str">
        <f t="shared" si="146"/>
        <v>44</v>
      </c>
      <c r="H1160" s="1">
        <v>6</v>
      </c>
      <c r="I1160" s="1">
        <v>830</v>
      </c>
      <c r="L1160" s="1">
        <v>3754</v>
      </c>
      <c r="M1160" s="1">
        <v>32351</v>
      </c>
      <c r="N1160" s="2">
        <f>INT(VLOOKUP(--D1160,'属性表（单）'!$H$7:$I$11,2,0)*VLOOKUP(F1160,'属性表（单）'!$B$4:$D$53,3,0))</f>
        <v>7600</v>
      </c>
      <c r="O1160" s="34">
        <f t="shared" si="148"/>
        <v>760</v>
      </c>
      <c r="P1160" s="1">
        <f>IF(H1160=26,VLOOKUP(G1160,'属性表（单核）'!$H$2:$I$251,2,0),IF(H1160=59,VLOOKUP(G1160,'属性表（单核）'!$C$2:$D$251,2,0),INT(N1160/VLOOKUP(H1160,'属性表（单）'!$N$4:$O$24,2,0))))</f>
        <v>760</v>
      </c>
      <c r="S1160" s="1">
        <f t="shared" ref="S1160:S1223" si="149">INT(T1160)</f>
        <v>3217</v>
      </c>
      <c r="T1160" s="28">
        <f>VLOOKUP(--F1160,经验表!$A$4:$B$53,2,0)*VLOOKUP(--E1160,经验表!$W$8:$X$17,2,0)</f>
        <v>3217.5000000000005</v>
      </c>
      <c r="U1160" s="1">
        <f t="shared" ref="U1160:U1223" si="150">INT(IF(C1160=1,IF(F1160=1,VLOOKUP(--D1160,$X$8:$Y$12,2,0),V1160),IF(F1160=1,VLOOKUP(--D1160,$X$17:$Y$21,2,0),V1160)))</f>
        <v>31141</v>
      </c>
      <c r="V1160" s="1">
        <f t="shared" si="143"/>
        <v>31141</v>
      </c>
    </row>
    <row r="1161" spans="1:22" x14ac:dyDescent="0.35">
      <c r="A1161" s="1">
        <v>90500054</v>
      </c>
      <c r="B1161" s="3" t="s">
        <v>14</v>
      </c>
      <c r="C1161" s="29">
        <f t="shared" si="147"/>
        <v>1</v>
      </c>
      <c r="D1161" s="29" t="str">
        <f t="shared" si="144"/>
        <v>4</v>
      </c>
      <c r="E1161" s="42" t="str">
        <f t="shared" si="145"/>
        <v>4</v>
      </c>
      <c r="F1161" s="1">
        <v>5</v>
      </c>
      <c r="G1161" s="28" t="str">
        <f t="shared" si="146"/>
        <v>45</v>
      </c>
      <c r="H1161" s="1">
        <v>6</v>
      </c>
      <c r="I1161" s="1">
        <v>880</v>
      </c>
      <c r="L1161" s="1">
        <v>4522</v>
      </c>
      <c r="M1161" s="1">
        <v>36105</v>
      </c>
      <c r="N1161" s="2">
        <f>INT(VLOOKUP(--D1161,'属性表（单）'!$H$7:$I$11,2,0)*VLOOKUP(F1161,'属性表（单）'!$B$4:$D$53,3,0))</f>
        <v>8000</v>
      </c>
      <c r="O1161" s="34">
        <f t="shared" si="148"/>
        <v>800</v>
      </c>
      <c r="P1161" s="1">
        <f>IF(H1161=26,VLOOKUP(G1161,'属性表（单核）'!$H$2:$I$251,2,0),IF(H1161=59,VLOOKUP(G1161,'属性表（单核）'!$C$2:$D$251,2,0),INT(N1161/VLOOKUP(H1161,'属性表（单）'!$N$4:$O$24,2,0))))</f>
        <v>800</v>
      </c>
      <c r="S1161" s="1">
        <f t="shared" si="149"/>
        <v>3802</v>
      </c>
      <c r="T1161" s="28">
        <f>VLOOKUP(--F1161,经验表!$A$4:$B$53,2,0)*VLOOKUP(--E1161,经验表!$W$8:$X$17,2,0)</f>
        <v>3802.5000000000005</v>
      </c>
      <c r="U1161" s="1">
        <f t="shared" si="150"/>
        <v>34358</v>
      </c>
      <c r="V1161" s="1">
        <f t="shared" ref="V1161:V1224" si="151">S1160+U1160</f>
        <v>34358</v>
      </c>
    </row>
    <row r="1162" spans="1:22" x14ac:dyDescent="0.35">
      <c r="A1162" s="1">
        <v>90600054</v>
      </c>
      <c r="B1162" s="3" t="s">
        <v>14</v>
      </c>
      <c r="C1162" s="29">
        <f t="shared" si="147"/>
        <v>1</v>
      </c>
      <c r="D1162" s="29" t="str">
        <f t="shared" si="144"/>
        <v>4</v>
      </c>
      <c r="E1162" s="42" t="str">
        <f t="shared" si="145"/>
        <v>4</v>
      </c>
      <c r="F1162" s="1">
        <v>6</v>
      </c>
      <c r="G1162" s="28" t="str">
        <f t="shared" si="146"/>
        <v>46</v>
      </c>
      <c r="H1162" s="1">
        <v>6</v>
      </c>
      <c r="I1162" s="1">
        <v>931</v>
      </c>
      <c r="L1162" s="1">
        <v>5370</v>
      </c>
      <c r="M1162" s="1">
        <v>40627</v>
      </c>
      <c r="N1162" s="2">
        <f>INT(VLOOKUP(--D1162,'属性表（单）'!$H$7:$I$11,2,0)*VLOOKUP(F1162,'属性表（单）'!$B$4:$D$53,3,0))</f>
        <v>8400</v>
      </c>
      <c r="O1162" s="34">
        <f t="shared" si="148"/>
        <v>840</v>
      </c>
      <c r="P1162" s="1">
        <f>IF(H1162=26,VLOOKUP(G1162,'属性表（单核）'!$H$2:$I$251,2,0),IF(H1162=59,VLOOKUP(G1162,'属性表（单核）'!$C$2:$D$251,2,0),INT(N1162/VLOOKUP(H1162,'属性表（单）'!$N$4:$O$24,2,0))))</f>
        <v>840</v>
      </c>
      <c r="S1162" s="1">
        <f t="shared" si="149"/>
        <v>4777</v>
      </c>
      <c r="T1162" s="28">
        <f>VLOOKUP(--F1162,经验表!$A$4:$B$53,2,0)*VLOOKUP(--E1162,经验表!$W$8:$X$17,2,0)</f>
        <v>4777.5</v>
      </c>
      <c r="U1162" s="1">
        <f t="shared" si="150"/>
        <v>38160</v>
      </c>
      <c r="V1162" s="1">
        <f t="shared" si="151"/>
        <v>38160</v>
      </c>
    </row>
    <row r="1163" spans="1:22" x14ac:dyDescent="0.35">
      <c r="A1163" s="1">
        <v>90700054</v>
      </c>
      <c r="B1163" s="3" t="s">
        <v>14</v>
      </c>
      <c r="C1163" s="29">
        <f t="shared" si="147"/>
        <v>1</v>
      </c>
      <c r="D1163" s="29" t="str">
        <f t="shared" si="144"/>
        <v>4</v>
      </c>
      <c r="E1163" s="42" t="str">
        <f t="shared" si="145"/>
        <v>4</v>
      </c>
      <c r="F1163" s="1">
        <v>7</v>
      </c>
      <c r="G1163" s="28" t="str">
        <f t="shared" si="146"/>
        <v>47</v>
      </c>
      <c r="H1163" s="1">
        <v>6</v>
      </c>
      <c r="I1163" s="1">
        <v>983</v>
      </c>
      <c r="L1163" s="1">
        <v>6305</v>
      </c>
      <c r="M1163" s="1">
        <v>45997</v>
      </c>
      <c r="N1163" s="2">
        <f>INT(VLOOKUP(--D1163,'属性表（单）'!$H$7:$I$11,2,0)*VLOOKUP(F1163,'属性表（单）'!$B$4:$D$53,3,0))</f>
        <v>9000</v>
      </c>
      <c r="O1163" s="34">
        <f t="shared" si="148"/>
        <v>900</v>
      </c>
      <c r="P1163" s="1">
        <f>IF(H1163=26,VLOOKUP(G1163,'属性表（单核）'!$H$2:$I$251,2,0),IF(H1163=59,VLOOKUP(G1163,'属性表（单核）'!$C$2:$D$251,2,0),INT(N1163/VLOOKUP(H1163,'属性表（单）'!$N$4:$O$24,2,0))))</f>
        <v>900</v>
      </c>
      <c r="S1163" s="1">
        <f t="shared" si="149"/>
        <v>5752</v>
      </c>
      <c r="T1163" s="28">
        <f>VLOOKUP(--F1163,经验表!$A$4:$B$53,2,0)*VLOOKUP(--E1163,经验表!$W$8:$X$17,2,0)</f>
        <v>5752.5000000000009</v>
      </c>
      <c r="U1163" s="1">
        <f t="shared" si="150"/>
        <v>42937</v>
      </c>
      <c r="V1163" s="1">
        <f t="shared" si="151"/>
        <v>42937</v>
      </c>
    </row>
    <row r="1164" spans="1:22" x14ac:dyDescent="0.35">
      <c r="A1164" s="1">
        <v>90800054</v>
      </c>
      <c r="B1164" s="3" t="s">
        <v>14</v>
      </c>
      <c r="C1164" s="29">
        <f t="shared" si="147"/>
        <v>1</v>
      </c>
      <c r="D1164" s="29" t="str">
        <f t="shared" si="144"/>
        <v>4</v>
      </c>
      <c r="E1164" s="42" t="str">
        <f t="shared" si="145"/>
        <v>4</v>
      </c>
      <c r="F1164" s="1">
        <v>8</v>
      </c>
      <c r="G1164" s="28" t="str">
        <f t="shared" si="146"/>
        <v>48</v>
      </c>
      <c r="H1164" s="1">
        <v>6</v>
      </c>
      <c r="I1164" s="1">
        <v>1035</v>
      </c>
      <c r="L1164" s="1">
        <v>7337</v>
      </c>
      <c r="M1164" s="1">
        <v>52302</v>
      </c>
      <c r="N1164" s="2">
        <f>INT(VLOOKUP(--D1164,'属性表（单）'!$H$7:$I$11,2,0)*VLOOKUP(F1164,'属性表（单）'!$B$4:$D$53,3,0))</f>
        <v>9600</v>
      </c>
      <c r="O1164" s="34">
        <f t="shared" si="148"/>
        <v>960</v>
      </c>
      <c r="P1164" s="1">
        <f>IF(H1164=26,VLOOKUP(G1164,'属性表（单核）'!$H$2:$I$251,2,0),IF(H1164=59,VLOOKUP(G1164,'属性表（单核）'!$C$2:$D$251,2,0),INT(N1164/VLOOKUP(H1164,'属性表（单）'!$N$4:$O$24,2,0))))</f>
        <v>960</v>
      </c>
      <c r="S1164" s="1">
        <f t="shared" si="149"/>
        <v>6727</v>
      </c>
      <c r="T1164" s="28">
        <f>VLOOKUP(--F1164,经验表!$A$4:$B$53,2,0)*VLOOKUP(--E1164,经验表!$W$8:$X$17,2,0)</f>
        <v>6727.5000000000009</v>
      </c>
      <c r="U1164" s="1">
        <f t="shared" si="150"/>
        <v>48689</v>
      </c>
      <c r="V1164" s="1">
        <f t="shared" si="151"/>
        <v>48689</v>
      </c>
    </row>
    <row r="1165" spans="1:22" x14ac:dyDescent="0.35">
      <c r="A1165" s="1">
        <v>90900054</v>
      </c>
      <c r="B1165" s="3" t="s">
        <v>14</v>
      </c>
      <c r="C1165" s="29">
        <f t="shared" si="147"/>
        <v>1</v>
      </c>
      <c r="D1165" s="29" t="str">
        <f t="shared" si="144"/>
        <v>4</v>
      </c>
      <c r="E1165" s="42" t="str">
        <f t="shared" si="145"/>
        <v>4</v>
      </c>
      <c r="F1165" s="1">
        <v>9</v>
      </c>
      <c r="G1165" s="28" t="str">
        <f t="shared" si="146"/>
        <v>49</v>
      </c>
      <c r="H1165" s="1">
        <v>6</v>
      </c>
      <c r="I1165" s="1">
        <v>1088</v>
      </c>
      <c r="L1165" s="1">
        <v>8475</v>
      </c>
      <c r="M1165" s="1">
        <v>59639</v>
      </c>
      <c r="N1165" s="2">
        <f>INT(VLOOKUP(--D1165,'属性表（单）'!$H$7:$I$11,2,0)*VLOOKUP(F1165,'属性表（单）'!$B$4:$D$53,3,0))</f>
        <v>10200</v>
      </c>
      <c r="O1165" s="34">
        <f t="shared" si="148"/>
        <v>1020</v>
      </c>
      <c r="P1165" s="1">
        <f>IF(H1165=26,VLOOKUP(G1165,'属性表（单核）'!$H$2:$I$251,2,0),IF(H1165=59,VLOOKUP(G1165,'属性表（单核）'!$C$2:$D$251,2,0),INT(N1165/VLOOKUP(H1165,'属性表（单）'!$N$4:$O$24,2,0))))</f>
        <v>1020</v>
      </c>
      <c r="S1165" s="1">
        <f t="shared" si="149"/>
        <v>7702</v>
      </c>
      <c r="T1165" s="28">
        <f>VLOOKUP(--F1165,经验表!$A$4:$B$53,2,0)*VLOOKUP(--E1165,经验表!$W$8:$X$17,2,0)</f>
        <v>7702.5000000000009</v>
      </c>
      <c r="U1165" s="1">
        <f t="shared" si="150"/>
        <v>55416</v>
      </c>
      <c r="V1165" s="1">
        <f t="shared" si="151"/>
        <v>55416</v>
      </c>
    </row>
    <row r="1166" spans="1:22" x14ac:dyDescent="0.35">
      <c r="A1166" s="1">
        <v>91000054</v>
      </c>
      <c r="B1166" s="3" t="s">
        <v>14</v>
      </c>
      <c r="C1166" s="29">
        <f t="shared" si="147"/>
        <v>1</v>
      </c>
      <c r="D1166" s="29" t="str">
        <f t="shared" si="144"/>
        <v>4</v>
      </c>
      <c r="E1166" s="42" t="str">
        <f t="shared" si="145"/>
        <v>4</v>
      </c>
      <c r="F1166" s="1">
        <v>10</v>
      </c>
      <c r="G1166" s="28" t="str">
        <f t="shared" si="146"/>
        <v>410</v>
      </c>
      <c r="H1166" s="1">
        <v>6</v>
      </c>
      <c r="I1166" s="1">
        <v>1142</v>
      </c>
      <c r="L1166" s="1">
        <v>9729</v>
      </c>
      <c r="M1166" s="1">
        <v>68114</v>
      </c>
      <c r="N1166" s="2">
        <f>INT(VLOOKUP(--D1166,'属性表（单）'!$H$7:$I$11,2,0)*VLOOKUP(F1166,'属性表（单）'!$B$4:$D$53,3,0))</f>
        <v>10800</v>
      </c>
      <c r="O1166" s="34">
        <f t="shared" si="148"/>
        <v>1080</v>
      </c>
      <c r="P1166" s="1">
        <f>IF(H1166=26,VLOOKUP(G1166,'属性表（单核）'!$H$2:$I$251,2,0),IF(H1166=59,VLOOKUP(G1166,'属性表（单核）'!$C$2:$D$251,2,0),INT(N1166/VLOOKUP(H1166,'属性表（单）'!$N$4:$O$24,2,0))))</f>
        <v>1080</v>
      </c>
      <c r="S1166" s="1">
        <f t="shared" si="149"/>
        <v>9262</v>
      </c>
      <c r="T1166" s="28">
        <f>VLOOKUP(--F1166,经验表!$A$4:$B$53,2,0)*VLOOKUP(--E1166,经验表!$W$8:$X$17,2,0)</f>
        <v>9262.5</v>
      </c>
      <c r="U1166" s="1">
        <f t="shared" si="150"/>
        <v>63118</v>
      </c>
      <c r="V1166" s="1">
        <f t="shared" si="151"/>
        <v>63118</v>
      </c>
    </row>
    <row r="1167" spans="1:22" x14ac:dyDescent="0.35">
      <c r="A1167" s="1">
        <v>91100054</v>
      </c>
      <c r="B1167" s="3" t="s">
        <v>14</v>
      </c>
      <c r="C1167" s="29">
        <f t="shared" si="147"/>
        <v>1</v>
      </c>
      <c r="D1167" s="29" t="str">
        <f t="shared" si="144"/>
        <v>4</v>
      </c>
      <c r="E1167" s="42" t="str">
        <f t="shared" si="145"/>
        <v>4</v>
      </c>
      <c r="F1167" s="1">
        <v>11</v>
      </c>
      <c r="G1167" s="28" t="str">
        <f t="shared" si="146"/>
        <v>411</v>
      </c>
      <c r="H1167" s="1">
        <v>6</v>
      </c>
      <c r="I1167" s="1">
        <v>1197</v>
      </c>
      <c r="L1167" s="1">
        <v>11110</v>
      </c>
      <c r="M1167" s="1">
        <v>77843</v>
      </c>
      <c r="N1167" s="2">
        <f>INT(VLOOKUP(--D1167,'属性表（单）'!$H$7:$I$11,2,0)*VLOOKUP(F1167,'属性表（单）'!$B$4:$D$53,3,0))</f>
        <v>11400</v>
      </c>
      <c r="O1167" s="34">
        <f t="shared" si="148"/>
        <v>1140</v>
      </c>
      <c r="P1167" s="1">
        <f>IF(H1167=26,VLOOKUP(G1167,'属性表（单核）'!$H$2:$I$251,2,0),IF(H1167=59,VLOOKUP(G1167,'属性表（单核）'!$C$2:$D$251,2,0),INT(N1167/VLOOKUP(H1167,'属性表（单）'!$N$4:$O$24,2,0))))</f>
        <v>1140</v>
      </c>
      <c r="S1167" s="1">
        <f t="shared" si="149"/>
        <v>10822</v>
      </c>
      <c r="T1167" s="28">
        <f>VLOOKUP(--F1167,经验表!$A$4:$B$53,2,0)*VLOOKUP(--E1167,经验表!$W$8:$X$17,2,0)</f>
        <v>10822.500000000002</v>
      </c>
      <c r="U1167" s="1">
        <f t="shared" si="150"/>
        <v>72380</v>
      </c>
      <c r="V1167" s="1">
        <f t="shared" si="151"/>
        <v>72380</v>
      </c>
    </row>
    <row r="1168" spans="1:22" x14ac:dyDescent="0.35">
      <c r="A1168" s="1">
        <v>91200054</v>
      </c>
      <c r="B1168" s="3" t="s">
        <v>14</v>
      </c>
      <c r="C1168" s="29">
        <f t="shared" si="147"/>
        <v>1</v>
      </c>
      <c r="D1168" s="29" t="str">
        <f t="shared" si="144"/>
        <v>4</v>
      </c>
      <c r="E1168" s="42" t="str">
        <f t="shared" si="145"/>
        <v>4</v>
      </c>
      <c r="F1168" s="1">
        <v>12</v>
      </c>
      <c r="G1168" s="28" t="str">
        <f t="shared" si="146"/>
        <v>412</v>
      </c>
      <c r="H1168" s="1">
        <v>6</v>
      </c>
      <c r="I1168" s="1">
        <v>1253</v>
      </c>
      <c r="L1168" s="1">
        <v>12630</v>
      </c>
      <c r="M1168" s="1">
        <v>88953</v>
      </c>
      <c r="N1168" s="2">
        <f>INT(VLOOKUP(--D1168,'属性表（单）'!$H$7:$I$11,2,0)*VLOOKUP(F1168,'属性表（单）'!$B$4:$D$53,3,0))</f>
        <v>12200</v>
      </c>
      <c r="O1168" s="34">
        <f t="shared" si="148"/>
        <v>1220</v>
      </c>
      <c r="P1168" s="1">
        <f>IF(H1168=26,VLOOKUP(G1168,'属性表（单核）'!$H$2:$I$251,2,0),IF(H1168=59,VLOOKUP(G1168,'属性表（单核）'!$C$2:$D$251,2,0),INT(N1168/VLOOKUP(H1168,'属性表（单）'!$N$4:$O$24,2,0))))</f>
        <v>1220</v>
      </c>
      <c r="S1168" s="1">
        <f t="shared" si="149"/>
        <v>12382</v>
      </c>
      <c r="T1168" s="28">
        <f>VLOOKUP(--F1168,经验表!$A$4:$B$53,2,0)*VLOOKUP(--E1168,经验表!$W$8:$X$17,2,0)</f>
        <v>12382.500000000002</v>
      </c>
      <c r="U1168" s="1">
        <f t="shared" si="150"/>
        <v>83202</v>
      </c>
      <c r="V1168" s="1">
        <f t="shared" si="151"/>
        <v>83202</v>
      </c>
    </row>
    <row r="1169" spans="1:22" x14ac:dyDescent="0.35">
      <c r="A1169" s="1">
        <v>91300054</v>
      </c>
      <c r="B1169" s="3" t="s">
        <v>14</v>
      </c>
      <c r="C1169" s="29">
        <f t="shared" si="147"/>
        <v>1</v>
      </c>
      <c r="D1169" s="29" t="str">
        <f t="shared" si="144"/>
        <v>4</v>
      </c>
      <c r="E1169" s="42" t="str">
        <f t="shared" si="145"/>
        <v>4</v>
      </c>
      <c r="F1169" s="1">
        <v>13</v>
      </c>
      <c r="G1169" s="28" t="str">
        <f t="shared" si="146"/>
        <v>413</v>
      </c>
      <c r="H1169" s="1">
        <v>6</v>
      </c>
      <c r="I1169" s="1">
        <v>1309</v>
      </c>
      <c r="L1169" s="1">
        <v>14303</v>
      </c>
      <c r="M1169" s="1">
        <v>101583</v>
      </c>
      <c r="N1169" s="2">
        <f>INT(VLOOKUP(--D1169,'属性表（单）'!$H$7:$I$11,2,0)*VLOOKUP(F1169,'属性表（单）'!$B$4:$D$53,3,0))</f>
        <v>13000</v>
      </c>
      <c r="O1169" s="34">
        <f t="shared" si="148"/>
        <v>1300</v>
      </c>
      <c r="P1169" s="1">
        <f>IF(H1169=26,VLOOKUP(G1169,'属性表（单核）'!$H$2:$I$251,2,0),IF(H1169=59,VLOOKUP(G1169,'属性表（单核）'!$C$2:$D$251,2,0),INT(N1169/VLOOKUP(H1169,'属性表（单）'!$N$4:$O$24,2,0))))</f>
        <v>1300</v>
      </c>
      <c r="S1169" s="1">
        <f t="shared" si="149"/>
        <v>13942</v>
      </c>
      <c r="T1169" s="28">
        <f>VLOOKUP(--F1169,经验表!$A$4:$B$53,2,0)*VLOOKUP(--E1169,经验表!$W$8:$X$17,2,0)</f>
        <v>13942.500000000002</v>
      </c>
      <c r="U1169" s="1">
        <f t="shared" si="150"/>
        <v>95584</v>
      </c>
      <c r="V1169" s="1">
        <f t="shared" si="151"/>
        <v>95584</v>
      </c>
    </row>
    <row r="1170" spans="1:22" x14ac:dyDescent="0.35">
      <c r="A1170" s="1">
        <v>91400054</v>
      </c>
      <c r="B1170" s="3" t="s">
        <v>14</v>
      </c>
      <c r="C1170" s="29">
        <f t="shared" si="147"/>
        <v>1</v>
      </c>
      <c r="D1170" s="29" t="str">
        <f t="shared" si="144"/>
        <v>4</v>
      </c>
      <c r="E1170" s="42" t="str">
        <f t="shared" si="145"/>
        <v>4</v>
      </c>
      <c r="F1170" s="1">
        <v>14</v>
      </c>
      <c r="G1170" s="28" t="str">
        <f t="shared" si="146"/>
        <v>414</v>
      </c>
      <c r="H1170" s="1">
        <v>6</v>
      </c>
      <c r="I1170" s="1">
        <v>1367</v>
      </c>
      <c r="L1170" s="1">
        <v>16144</v>
      </c>
      <c r="M1170" s="1">
        <v>115886</v>
      </c>
      <c r="N1170" s="2">
        <f>INT(VLOOKUP(--D1170,'属性表（单）'!$H$7:$I$11,2,0)*VLOOKUP(F1170,'属性表（单）'!$B$4:$D$53,3,0))</f>
        <v>13800</v>
      </c>
      <c r="O1170" s="34">
        <f t="shared" si="148"/>
        <v>1380</v>
      </c>
      <c r="P1170" s="1">
        <f>IF(H1170=26,VLOOKUP(G1170,'属性表（单核）'!$H$2:$I$251,2,0),IF(H1170=59,VLOOKUP(G1170,'属性表（单核）'!$C$2:$D$251,2,0),INT(N1170/VLOOKUP(H1170,'属性表（单）'!$N$4:$O$24,2,0))))</f>
        <v>1380</v>
      </c>
      <c r="S1170" s="1">
        <f t="shared" si="149"/>
        <v>16282</v>
      </c>
      <c r="T1170" s="28">
        <f>VLOOKUP(--F1170,经验表!$A$4:$B$53,2,0)*VLOOKUP(--E1170,经验表!$W$8:$X$17,2,0)</f>
        <v>16282.500000000002</v>
      </c>
      <c r="U1170" s="1">
        <f t="shared" si="150"/>
        <v>109526</v>
      </c>
      <c r="V1170" s="1">
        <f t="shared" si="151"/>
        <v>109526</v>
      </c>
    </row>
    <row r="1171" spans="1:22" x14ac:dyDescent="0.35">
      <c r="A1171" s="1">
        <v>91500054</v>
      </c>
      <c r="B1171" s="3" t="s">
        <v>14</v>
      </c>
      <c r="C1171" s="29">
        <f t="shared" si="147"/>
        <v>1</v>
      </c>
      <c r="D1171" s="29" t="str">
        <f t="shared" si="144"/>
        <v>4</v>
      </c>
      <c r="E1171" s="42" t="str">
        <f t="shared" si="145"/>
        <v>4</v>
      </c>
      <c r="F1171" s="1">
        <v>15</v>
      </c>
      <c r="G1171" s="28" t="str">
        <f t="shared" si="146"/>
        <v>415</v>
      </c>
      <c r="H1171" s="1">
        <v>6</v>
      </c>
      <c r="I1171" s="1">
        <v>1425</v>
      </c>
      <c r="L1171" s="1">
        <v>18170</v>
      </c>
      <c r="M1171" s="1">
        <v>132030</v>
      </c>
      <c r="N1171" s="2">
        <f>INT(VLOOKUP(--D1171,'属性表（单）'!$H$7:$I$11,2,0)*VLOOKUP(F1171,'属性表（单）'!$B$4:$D$53,3,0))</f>
        <v>14600</v>
      </c>
      <c r="O1171" s="34">
        <f t="shared" si="148"/>
        <v>1460</v>
      </c>
      <c r="P1171" s="1">
        <f>IF(H1171=26,VLOOKUP(G1171,'属性表（单核）'!$H$2:$I$251,2,0),IF(H1171=59,VLOOKUP(G1171,'属性表（单核）'!$C$2:$D$251,2,0),INT(N1171/VLOOKUP(H1171,'属性表（单）'!$N$4:$O$24,2,0))))</f>
        <v>1460</v>
      </c>
      <c r="S1171" s="1">
        <f t="shared" si="149"/>
        <v>18622</v>
      </c>
      <c r="T1171" s="28">
        <f>VLOOKUP(--F1171,经验表!$A$4:$B$53,2,0)*VLOOKUP(--E1171,经验表!$W$8:$X$17,2,0)</f>
        <v>18622.5</v>
      </c>
      <c r="U1171" s="1">
        <f t="shared" si="150"/>
        <v>125808</v>
      </c>
      <c r="V1171" s="1">
        <f t="shared" si="151"/>
        <v>125808</v>
      </c>
    </row>
    <row r="1172" spans="1:22" x14ac:dyDescent="0.35">
      <c r="A1172" s="1">
        <v>91600054</v>
      </c>
      <c r="B1172" s="3" t="s">
        <v>14</v>
      </c>
      <c r="C1172" s="29">
        <f t="shared" si="147"/>
        <v>1</v>
      </c>
      <c r="D1172" s="29" t="str">
        <f t="shared" si="144"/>
        <v>4</v>
      </c>
      <c r="E1172" s="42" t="str">
        <f t="shared" si="145"/>
        <v>4</v>
      </c>
      <c r="F1172" s="1">
        <v>16</v>
      </c>
      <c r="G1172" s="28" t="str">
        <f t="shared" si="146"/>
        <v>416</v>
      </c>
      <c r="H1172" s="1">
        <v>6</v>
      </c>
      <c r="I1172" s="1">
        <v>1484</v>
      </c>
      <c r="L1172" s="1">
        <v>20397</v>
      </c>
      <c r="M1172" s="1">
        <v>150200</v>
      </c>
      <c r="N1172" s="2">
        <f>INT(VLOOKUP(--D1172,'属性表（单）'!$H$7:$I$11,2,0)*VLOOKUP(F1172,'属性表（单）'!$B$4:$D$53,3,0))</f>
        <v>15400</v>
      </c>
      <c r="O1172" s="34">
        <f t="shared" si="148"/>
        <v>1540</v>
      </c>
      <c r="P1172" s="1">
        <f>IF(H1172=26,VLOOKUP(G1172,'属性表（单核）'!$H$2:$I$251,2,0),IF(H1172=59,VLOOKUP(G1172,'属性表（单核）'!$C$2:$D$251,2,0),INT(N1172/VLOOKUP(H1172,'属性表（单）'!$N$4:$O$24,2,0))))</f>
        <v>1540</v>
      </c>
      <c r="S1172" s="1">
        <f t="shared" si="149"/>
        <v>20962</v>
      </c>
      <c r="T1172" s="28">
        <f>VLOOKUP(--F1172,经验表!$A$4:$B$53,2,0)*VLOOKUP(--E1172,经验表!$W$8:$X$17,2,0)</f>
        <v>20962.500000000004</v>
      </c>
      <c r="U1172" s="1">
        <f t="shared" si="150"/>
        <v>144430</v>
      </c>
      <c r="V1172" s="1">
        <f t="shared" si="151"/>
        <v>144430</v>
      </c>
    </row>
    <row r="1173" spans="1:22" x14ac:dyDescent="0.35">
      <c r="A1173" s="1">
        <v>91700054</v>
      </c>
      <c r="B1173" s="3" t="s">
        <v>14</v>
      </c>
      <c r="C1173" s="29">
        <f t="shared" si="147"/>
        <v>1</v>
      </c>
      <c r="D1173" s="29" t="str">
        <f t="shared" si="144"/>
        <v>4</v>
      </c>
      <c r="E1173" s="42" t="str">
        <f t="shared" si="145"/>
        <v>4</v>
      </c>
      <c r="F1173" s="1">
        <v>17</v>
      </c>
      <c r="G1173" s="28" t="str">
        <f t="shared" si="146"/>
        <v>417</v>
      </c>
      <c r="H1173" s="1">
        <v>6</v>
      </c>
      <c r="I1173" s="1">
        <v>1544</v>
      </c>
      <c r="L1173" s="1">
        <v>22845</v>
      </c>
      <c r="M1173" s="1">
        <v>170597</v>
      </c>
      <c r="N1173" s="2">
        <f>INT(VLOOKUP(--D1173,'属性表（单）'!$H$7:$I$11,2,0)*VLOOKUP(F1173,'属性表（单）'!$B$4:$D$53,3,0))</f>
        <v>16400</v>
      </c>
      <c r="O1173" s="34">
        <f t="shared" si="148"/>
        <v>1640</v>
      </c>
      <c r="P1173" s="1">
        <f>IF(H1173=26,VLOOKUP(G1173,'属性表（单核）'!$H$2:$I$251,2,0),IF(H1173=59,VLOOKUP(G1173,'属性表（单核）'!$C$2:$D$251,2,0),INT(N1173/VLOOKUP(H1173,'属性表（单）'!$N$4:$O$24,2,0))))</f>
        <v>1640</v>
      </c>
      <c r="S1173" s="1">
        <f t="shared" si="149"/>
        <v>23302</v>
      </c>
      <c r="T1173" s="28">
        <f>VLOOKUP(--F1173,经验表!$A$4:$B$53,2,0)*VLOOKUP(--E1173,经验表!$W$8:$X$17,2,0)</f>
        <v>23302.500000000004</v>
      </c>
      <c r="U1173" s="1">
        <f t="shared" si="150"/>
        <v>165392</v>
      </c>
      <c r="V1173" s="1">
        <f t="shared" si="151"/>
        <v>165392</v>
      </c>
    </row>
    <row r="1174" spans="1:22" x14ac:dyDescent="0.35">
      <c r="A1174" s="1">
        <v>91800054</v>
      </c>
      <c r="B1174" s="3" t="s">
        <v>14</v>
      </c>
      <c r="C1174" s="29">
        <f t="shared" si="147"/>
        <v>1</v>
      </c>
      <c r="D1174" s="29" t="str">
        <f t="shared" si="144"/>
        <v>4</v>
      </c>
      <c r="E1174" s="42" t="str">
        <f t="shared" si="145"/>
        <v>4</v>
      </c>
      <c r="F1174" s="1">
        <v>18</v>
      </c>
      <c r="G1174" s="28" t="str">
        <f t="shared" si="146"/>
        <v>418</v>
      </c>
      <c r="H1174" s="1">
        <v>6</v>
      </c>
      <c r="I1174" s="1">
        <v>1604</v>
      </c>
      <c r="L1174" s="1">
        <v>25537</v>
      </c>
      <c r="M1174" s="1">
        <v>193442</v>
      </c>
      <c r="N1174" s="2">
        <f>INT(VLOOKUP(--D1174,'属性表（单）'!$H$7:$I$11,2,0)*VLOOKUP(F1174,'属性表（单）'!$B$4:$D$53,3,0))</f>
        <v>17400</v>
      </c>
      <c r="O1174" s="34">
        <f t="shared" si="148"/>
        <v>1740</v>
      </c>
      <c r="P1174" s="1">
        <f>IF(H1174=26,VLOOKUP(G1174,'属性表（单核）'!$H$2:$I$251,2,0),IF(H1174=59,VLOOKUP(G1174,'属性表（单核）'!$C$2:$D$251,2,0),INT(N1174/VLOOKUP(H1174,'属性表（单）'!$N$4:$O$24,2,0))))</f>
        <v>1740</v>
      </c>
      <c r="S1174" s="1">
        <f t="shared" si="149"/>
        <v>26617</v>
      </c>
      <c r="T1174" s="28">
        <f>VLOOKUP(--F1174,经验表!$A$4:$B$53,2,0)*VLOOKUP(--E1174,经验表!$W$8:$X$17,2,0)</f>
        <v>26617.500000000004</v>
      </c>
      <c r="U1174" s="1">
        <f t="shared" si="150"/>
        <v>188694</v>
      </c>
      <c r="V1174" s="1">
        <f t="shared" si="151"/>
        <v>188694</v>
      </c>
    </row>
    <row r="1175" spans="1:22" x14ac:dyDescent="0.35">
      <c r="A1175" s="1">
        <v>91900054</v>
      </c>
      <c r="B1175" s="3" t="s">
        <v>14</v>
      </c>
      <c r="C1175" s="29">
        <f t="shared" si="147"/>
        <v>1</v>
      </c>
      <c r="D1175" s="29" t="str">
        <f t="shared" si="144"/>
        <v>4</v>
      </c>
      <c r="E1175" s="42" t="str">
        <f t="shared" si="145"/>
        <v>4</v>
      </c>
      <c r="F1175" s="1">
        <v>19</v>
      </c>
      <c r="G1175" s="28" t="str">
        <f t="shared" si="146"/>
        <v>419</v>
      </c>
      <c r="H1175" s="1">
        <v>6</v>
      </c>
      <c r="I1175" s="1">
        <v>1666</v>
      </c>
      <c r="L1175" s="1">
        <v>28494</v>
      </c>
      <c r="M1175" s="1">
        <v>218979</v>
      </c>
      <c r="N1175" s="2">
        <f>INT(VLOOKUP(--D1175,'属性表（单）'!$H$7:$I$11,2,0)*VLOOKUP(F1175,'属性表（单）'!$B$4:$D$53,3,0))</f>
        <v>18400</v>
      </c>
      <c r="O1175" s="34">
        <f t="shared" si="148"/>
        <v>1840</v>
      </c>
      <c r="P1175" s="1">
        <f>IF(H1175=26,VLOOKUP(G1175,'属性表（单核）'!$H$2:$I$251,2,0),IF(H1175=59,VLOOKUP(G1175,'属性表（单核）'!$C$2:$D$251,2,0),INT(N1175/VLOOKUP(H1175,'属性表（单）'!$N$4:$O$24,2,0))))</f>
        <v>1840</v>
      </c>
      <c r="S1175" s="1">
        <f t="shared" si="149"/>
        <v>29932</v>
      </c>
      <c r="T1175" s="28">
        <f>VLOOKUP(--F1175,经验表!$A$4:$B$53,2,0)*VLOOKUP(--E1175,经验表!$W$8:$X$17,2,0)</f>
        <v>29932.500000000004</v>
      </c>
      <c r="U1175" s="1">
        <f t="shared" si="150"/>
        <v>215311</v>
      </c>
      <c r="V1175" s="1">
        <f t="shared" si="151"/>
        <v>215311</v>
      </c>
    </row>
    <row r="1176" spans="1:22" x14ac:dyDescent="0.35">
      <c r="A1176" s="1">
        <v>92000054</v>
      </c>
      <c r="B1176" s="3" t="s">
        <v>14</v>
      </c>
      <c r="C1176" s="29">
        <f t="shared" si="147"/>
        <v>1</v>
      </c>
      <c r="D1176" s="29" t="str">
        <f t="shared" si="144"/>
        <v>4</v>
      </c>
      <c r="E1176" s="42" t="str">
        <f t="shared" si="145"/>
        <v>4</v>
      </c>
      <c r="F1176" s="1">
        <v>20</v>
      </c>
      <c r="G1176" s="28" t="str">
        <f t="shared" si="146"/>
        <v>420</v>
      </c>
      <c r="H1176" s="1">
        <v>6</v>
      </c>
      <c r="I1176" s="1">
        <v>1729</v>
      </c>
      <c r="L1176" s="1">
        <v>31744</v>
      </c>
      <c r="M1176" s="1">
        <v>247473</v>
      </c>
      <c r="N1176" s="2">
        <f>INT(VLOOKUP(--D1176,'属性表（单）'!$H$7:$I$11,2,0)*VLOOKUP(F1176,'属性表（单）'!$B$4:$D$53,3,0))</f>
        <v>19400</v>
      </c>
      <c r="O1176" s="34">
        <f t="shared" si="148"/>
        <v>1940</v>
      </c>
      <c r="P1176" s="1">
        <f>IF(H1176=26,VLOOKUP(G1176,'属性表（单核）'!$H$2:$I$251,2,0),IF(H1176=59,VLOOKUP(G1176,'属性表（单核）'!$C$2:$D$251,2,0),INT(N1176/VLOOKUP(H1176,'属性表（单）'!$N$4:$O$24,2,0))))</f>
        <v>1940</v>
      </c>
      <c r="S1176" s="1">
        <f t="shared" si="149"/>
        <v>33247</v>
      </c>
      <c r="T1176" s="28">
        <f>VLOOKUP(--F1176,经验表!$A$4:$B$53,2,0)*VLOOKUP(--E1176,经验表!$W$8:$X$17,2,0)</f>
        <v>33247.5</v>
      </c>
      <c r="U1176" s="1">
        <f t="shared" si="150"/>
        <v>245243</v>
      </c>
      <c r="V1176" s="1">
        <f t="shared" si="151"/>
        <v>245243</v>
      </c>
    </row>
    <row r="1177" spans="1:22" x14ac:dyDescent="0.35">
      <c r="A1177" s="1">
        <v>92100054</v>
      </c>
      <c r="B1177" s="3" t="s">
        <v>14</v>
      </c>
      <c r="C1177" s="29">
        <f t="shared" si="147"/>
        <v>1</v>
      </c>
      <c r="D1177" s="29" t="str">
        <f t="shared" si="144"/>
        <v>4</v>
      </c>
      <c r="E1177" s="42" t="str">
        <f t="shared" si="145"/>
        <v>4</v>
      </c>
      <c r="F1177" s="1">
        <v>21</v>
      </c>
      <c r="G1177" s="28" t="str">
        <f t="shared" si="146"/>
        <v>421</v>
      </c>
      <c r="H1177" s="1">
        <v>6</v>
      </c>
      <c r="I1177" s="1">
        <v>1792</v>
      </c>
      <c r="L1177" s="1">
        <v>35314</v>
      </c>
      <c r="M1177" s="1">
        <v>279217</v>
      </c>
      <c r="N1177" s="2">
        <f>INT(VLOOKUP(--D1177,'属性表（单）'!$H$7:$I$11,2,0)*VLOOKUP(F1177,'属性表（单）'!$B$4:$D$53,3,0))</f>
        <v>20400</v>
      </c>
      <c r="O1177" s="34">
        <f t="shared" si="148"/>
        <v>2040</v>
      </c>
      <c r="P1177" s="1">
        <f>IF(H1177=26,VLOOKUP(G1177,'属性表（单核）'!$H$2:$I$251,2,0),IF(H1177=59,VLOOKUP(G1177,'属性表（单核）'!$C$2:$D$251,2,0),INT(N1177/VLOOKUP(H1177,'属性表（单）'!$N$4:$O$24,2,0))))</f>
        <v>2040</v>
      </c>
      <c r="S1177" s="1">
        <f t="shared" si="149"/>
        <v>36562</v>
      </c>
      <c r="T1177" s="28">
        <f>VLOOKUP(--F1177,经验表!$A$4:$B$53,2,0)*VLOOKUP(--E1177,经验表!$W$8:$X$17,2,0)</f>
        <v>36562.5</v>
      </c>
      <c r="U1177" s="1">
        <f t="shared" si="150"/>
        <v>278490</v>
      </c>
      <c r="V1177" s="1">
        <f t="shared" si="151"/>
        <v>278490</v>
      </c>
    </row>
    <row r="1178" spans="1:22" x14ac:dyDescent="0.35">
      <c r="A1178" s="1">
        <v>92200054</v>
      </c>
      <c r="B1178" s="3" t="s">
        <v>14</v>
      </c>
      <c r="C1178" s="29">
        <f t="shared" si="147"/>
        <v>1</v>
      </c>
      <c r="D1178" s="29" t="str">
        <f t="shared" si="144"/>
        <v>4</v>
      </c>
      <c r="E1178" s="42" t="str">
        <f t="shared" si="145"/>
        <v>4</v>
      </c>
      <c r="F1178" s="1">
        <v>22</v>
      </c>
      <c r="G1178" s="28" t="str">
        <f t="shared" si="146"/>
        <v>422</v>
      </c>
      <c r="H1178" s="1">
        <v>6</v>
      </c>
      <c r="I1178" s="1">
        <v>1857</v>
      </c>
      <c r="L1178" s="1">
        <v>39236</v>
      </c>
      <c r="M1178" s="1">
        <v>314531</v>
      </c>
      <c r="N1178" s="2">
        <f>INT(VLOOKUP(--D1178,'属性表（单）'!$H$7:$I$11,2,0)*VLOOKUP(F1178,'属性表（单）'!$B$4:$D$53,3,0))</f>
        <v>21600</v>
      </c>
      <c r="O1178" s="34">
        <f t="shared" si="148"/>
        <v>2160</v>
      </c>
      <c r="P1178" s="1">
        <f>IF(H1178=26,VLOOKUP(G1178,'属性表（单核）'!$H$2:$I$251,2,0),IF(H1178=59,VLOOKUP(G1178,'属性表（单核）'!$C$2:$D$251,2,0),INT(N1178/VLOOKUP(H1178,'属性表（单）'!$N$4:$O$24,2,0))))</f>
        <v>2160</v>
      </c>
      <c r="S1178" s="1">
        <f t="shared" si="149"/>
        <v>41047</v>
      </c>
      <c r="T1178" s="28">
        <f>VLOOKUP(--F1178,经验表!$A$4:$B$53,2,0)*VLOOKUP(--E1178,经验表!$W$8:$X$17,2,0)</f>
        <v>41047.500000000007</v>
      </c>
      <c r="U1178" s="1">
        <f t="shared" si="150"/>
        <v>315052</v>
      </c>
      <c r="V1178" s="1">
        <f t="shared" si="151"/>
        <v>315052</v>
      </c>
    </row>
    <row r="1179" spans="1:22" x14ac:dyDescent="0.35">
      <c r="A1179" s="1">
        <v>92300054</v>
      </c>
      <c r="B1179" s="3" t="s">
        <v>14</v>
      </c>
      <c r="C1179" s="29">
        <f t="shared" si="147"/>
        <v>1</v>
      </c>
      <c r="D1179" s="29" t="str">
        <f t="shared" si="144"/>
        <v>4</v>
      </c>
      <c r="E1179" s="42" t="str">
        <f t="shared" si="145"/>
        <v>4</v>
      </c>
      <c r="F1179" s="1">
        <v>23</v>
      </c>
      <c r="G1179" s="28" t="str">
        <f t="shared" si="146"/>
        <v>423</v>
      </c>
      <c r="H1179" s="1">
        <v>6</v>
      </c>
      <c r="I1179" s="1">
        <v>1922</v>
      </c>
      <c r="L1179" s="1">
        <v>43542</v>
      </c>
      <c r="M1179" s="1">
        <v>353767</v>
      </c>
      <c r="N1179" s="2">
        <f>INT(VLOOKUP(--D1179,'属性表（单）'!$H$7:$I$11,2,0)*VLOOKUP(F1179,'属性表（单）'!$B$4:$D$53,3,0))</f>
        <v>22800</v>
      </c>
      <c r="O1179" s="34">
        <f t="shared" si="148"/>
        <v>2280</v>
      </c>
      <c r="P1179" s="1">
        <f>IF(H1179=26,VLOOKUP(G1179,'属性表（单核）'!$H$2:$I$251,2,0),IF(H1179=59,VLOOKUP(G1179,'属性表（单核）'!$C$2:$D$251,2,0),INT(N1179/VLOOKUP(H1179,'属性表（单）'!$N$4:$O$24,2,0))))</f>
        <v>2280</v>
      </c>
      <c r="S1179" s="1">
        <f t="shared" si="149"/>
        <v>45532</v>
      </c>
      <c r="T1179" s="28">
        <f>VLOOKUP(--F1179,经验表!$A$4:$B$53,2,0)*VLOOKUP(--E1179,经验表!$W$8:$X$17,2,0)</f>
        <v>45532.500000000007</v>
      </c>
      <c r="U1179" s="1">
        <f t="shared" si="150"/>
        <v>356099</v>
      </c>
      <c r="V1179" s="1">
        <f t="shared" si="151"/>
        <v>356099</v>
      </c>
    </row>
    <row r="1180" spans="1:22" x14ac:dyDescent="0.35">
      <c r="A1180" s="1">
        <v>92400054</v>
      </c>
      <c r="B1180" s="3" t="s">
        <v>14</v>
      </c>
      <c r="C1180" s="29">
        <f t="shared" si="147"/>
        <v>1</v>
      </c>
      <c r="D1180" s="29" t="str">
        <f t="shared" si="144"/>
        <v>4</v>
      </c>
      <c r="E1180" s="42" t="str">
        <f t="shared" si="145"/>
        <v>4</v>
      </c>
      <c r="F1180" s="1">
        <v>24</v>
      </c>
      <c r="G1180" s="28" t="str">
        <f t="shared" si="146"/>
        <v>424</v>
      </c>
      <c r="H1180" s="1">
        <v>6</v>
      </c>
      <c r="I1180" s="1">
        <v>1989</v>
      </c>
      <c r="L1180" s="1">
        <v>48271</v>
      </c>
      <c r="M1180" s="1">
        <v>397309</v>
      </c>
      <c r="N1180" s="2">
        <f>INT(VLOOKUP(--D1180,'属性表（单）'!$H$7:$I$11,2,0)*VLOOKUP(F1180,'属性表（单）'!$B$4:$D$53,3,0))</f>
        <v>24000</v>
      </c>
      <c r="O1180" s="34">
        <f t="shared" si="148"/>
        <v>2400</v>
      </c>
      <c r="P1180" s="1">
        <f>IF(H1180=26,VLOOKUP(G1180,'属性表（单核）'!$H$2:$I$251,2,0),IF(H1180=59,VLOOKUP(G1180,'属性表（单核）'!$C$2:$D$251,2,0),INT(N1180/VLOOKUP(H1180,'属性表（单）'!$N$4:$O$24,2,0))))</f>
        <v>2400</v>
      </c>
      <c r="S1180" s="1">
        <f t="shared" si="149"/>
        <v>50017</v>
      </c>
      <c r="T1180" s="28">
        <f>VLOOKUP(--F1180,经验表!$A$4:$B$53,2,0)*VLOOKUP(--E1180,经验表!$W$8:$X$17,2,0)</f>
        <v>50017.500000000007</v>
      </c>
      <c r="U1180" s="1">
        <f t="shared" si="150"/>
        <v>401631</v>
      </c>
      <c r="V1180" s="1">
        <f t="shared" si="151"/>
        <v>401631</v>
      </c>
    </row>
    <row r="1181" spans="1:22" x14ac:dyDescent="0.35">
      <c r="A1181" s="1">
        <v>92500054</v>
      </c>
      <c r="B1181" s="3" t="s">
        <v>14</v>
      </c>
      <c r="C1181" s="29">
        <f t="shared" si="147"/>
        <v>1</v>
      </c>
      <c r="D1181" s="29" t="str">
        <f t="shared" si="144"/>
        <v>4</v>
      </c>
      <c r="E1181" s="42" t="str">
        <f t="shared" si="145"/>
        <v>4</v>
      </c>
      <c r="F1181" s="1">
        <v>25</v>
      </c>
      <c r="G1181" s="28" t="str">
        <f t="shared" si="146"/>
        <v>425</v>
      </c>
      <c r="H1181" s="1">
        <v>6</v>
      </c>
      <c r="I1181" s="1">
        <v>2056</v>
      </c>
      <c r="L1181" s="1">
        <v>53462</v>
      </c>
      <c r="M1181" s="1">
        <v>445580</v>
      </c>
      <c r="N1181" s="2">
        <f>INT(VLOOKUP(--D1181,'属性表（单）'!$H$7:$I$11,2,0)*VLOOKUP(F1181,'属性表（单）'!$B$4:$D$53,3,0))</f>
        <v>25200</v>
      </c>
      <c r="O1181" s="34">
        <f t="shared" si="148"/>
        <v>2520</v>
      </c>
      <c r="P1181" s="1">
        <f>IF(H1181=26,VLOOKUP(G1181,'属性表（单核）'!$H$2:$I$251,2,0),IF(H1181=59,VLOOKUP(G1181,'属性表（单核）'!$C$2:$D$251,2,0),INT(N1181/VLOOKUP(H1181,'属性表（单）'!$N$4:$O$24,2,0))))</f>
        <v>2520</v>
      </c>
      <c r="S1181" s="1">
        <f t="shared" si="149"/>
        <v>54502</v>
      </c>
      <c r="T1181" s="28">
        <f>VLOOKUP(--F1181,经验表!$A$4:$B$53,2,0)*VLOOKUP(--E1181,经验表!$W$8:$X$17,2,0)</f>
        <v>54502.500000000007</v>
      </c>
      <c r="U1181" s="1">
        <f t="shared" si="150"/>
        <v>451648</v>
      </c>
      <c r="V1181" s="1">
        <f t="shared" si="151"/>
        <v>451648</v>
      </c>
    </row>
    <row r="1182" spans="1:22" x14ac:dyDescent="0.35">
      <c r="A1182" s="1">
        <v>92600054</v>
      </c>
      <c r="B1182" s="3" t="s">
        <v>14</v>
      </c>
      <c r="C1182" s="29">
        <f t="shared" si="147"/>
        <v>1</v>
      </c>
      <c r="D1182" s="29" t="str">
        <f t="shared" si="144"/>
        <v>4</v>
      </c>
      <c r="E1182" s="42" t="str">
        <f t="shared" si="145"/>
        <v>4</v>
      </c>
      <c r="F1182" s="1">
        <v>26</v>
      </c>
      <c r="G1182" s="28" t="str">
        <f t="shared" si="146"/>
        <v>426</v>
      </c>
      <c r="H1182" s="1">
        <v>6</v>
      </c>
      <c r="I1182" s="1">
        <v>2125</v>
      </c>
      <c r="L1182" s="1">
        <v>59161</v>
      </c>
      <c r="M1182" s="1">
        <v>499042</v>
      </c>
      <c r="N1182" s="2">
        <f>INT(VLOOKUP(--D1182,'属性表（单）'!$H$7:$I$11,2,0)*VLOOKUP(F1182,'属性表（单）'!$B$4:$D$53,3,0))</f>
        <v>26400</v>
      </c>
      <c r="O1182" s="34">
        <f t="shared" si="148"/>
        <v>2640</v>
      </c>
      <c r="P1182" s="1">
        <f>IF(H1182=26,VLOOKUP(G1182,'属性表（单核）'!$H$2:$I$251,2,0),IF(H1182=59,VLOOKUP(G1182,'属性表（单核）'!$C$2:$D$251,2,0),INT(N1182/VLOOKUP(H1182,'属性表（单）'!$N$4:$O$24,2,0))))</f>
        <v>2640</v>
      </c>
      <c r="S1182" s="1">
        <f t="shared" si="149"/>
        <v>60352</v>
      </c>
      <c r="T1182" s="28">
        <f>VLOOKUP(--F1182,经验表!$A$4:$B$53,2,0)*VLOOKUP(--E1182,经验表!$W$8:$X$17,2,0)</f>
        <v>60352.500000000007</v>
      </c>
      <c r="U1182" s="1">
        <f t="shared" si="150"/>
        <v>506150</v>
      </c>
      <c r="V1182" s="1">
        <f t="shared" si="151"/>
        <v>506150</v>
      </c>
    </row>
    <row r="1183" spans="1:22" x14ac:dyDescent="0.35">
      <c r="A1183" s="1">
        <v>92700054</v>
      </c>
      <c r="B1183" s="3" t="s">
        <v>14</v>
      </c>
      <c r="C1183" s="29">
        <f t="shared" si="147"/>
        <v>1</v>
      </c>
      <c r="D1183" s="29" t="str">
        <f t="shared" si="144"/>
        <v>4</v>
      </c>
      <c r="E1183" s="42" t="str">
        <f t="shared" si="145"/>
        <v>4</v>
      </c>
      <c r="F1183" s="1">
        <v>27</v>
      </c>
      <c r="G1183" s="28" t="str">
        <f t="shared" si="146"/>
        <v>427</v>
      </c>
      <c r="H1183" s="1">
        <v>6</v>
      </c>
      <c r="I1183" s="1">
        <v>2194</v>
      </c>
      <c r="L1183" s="1">
        <v>65417</v>
      </c>
      <c r="M1183" s="1">
        <v>558203</v>
      </c>
      <c r="N1183" s="2">
        <f>INT(VLOOKUP(--D1183,'属性表（单）'!$H$7:$I$11,2,0)*VLOOKUP(F1183,'属性表（单）'!$B$4:$D$53,3,0))</f>
        <v>27800</v>
      </c>
      <c r="O1183" s="34">
        <f t="shared" si="148"/>
        <v>2780</v>
      </c>
      <c r="P1183" s="1">
        <f>IF(H1183=26,VLOOKUP(G1183,'属性表（单核）'!$H$2:$I$251,2,0),IF(H1183=59,VLOOKUP(G1183,'属性表（单核）'!$C$2:$D$251,2,0),INT(N1183/VLOOKUP(H1183,'属性表（单）'!$N$4:$O$24,2,0))))</f>
        <v>2780</v>
      </c>
      <c r="S1183" s="1">
        <f t="shared" si="149"/>
        <v>66202</v>
      </c>
      <c r="T1183" s="28">
        <f>VLOOKUP(--F1183,经验表!$A$4:$B$53,2,0)*VLOOKUP(--E1183,经验表!$W$8:$X$17,2,0)</f>
        <v>66202.5</v>
      </c>
      <c r="U1183" s="1">
        <f t="shared" si="150"/>
        <v>566502</v>
      </c>
      <c r="V1183" s="1">
        <f t="shared" si="151"/>
        <v>566502</v>
      </c>
    </row>
    <row r="1184" spans="1:22" x14ac:dyDescent="0.35">
      <c r="A1184" s="1">
        <v>92800054</v>
      </c>
      <c r="B1184" s="3" t="s">
        <v>14</v>
      </c>
      <c r="C1184" s="29">
        <f t="shared" si="147"/>
        <v>1</v>
      </c>
      <c r="D1184" s="29" t="str">
        <f t="shared" si="144"/>
        <v>4</v>
      </c>
      <c r="E1184" s="42" t="str">
        <f t="shared" si="145"/>
        <v>4</v>
      </c>
      <c r="F1184" s="1">
        <v>28</v>
      </c>
      <c r="G1184" s="28" t="str">
        <f t="shared" si="146"/>
        <v>428</v>
      </c>
      <c r="H1184" s="1">
        <v>6</v>
      </c>
      <c r="I1184" s="1">
        <v>2265</v>
      </c>
      <c r="L1184" s="1">
        <v>72283</v>
      </c>
      <c r="M1184" s="1">
        <v>623620</v>
      </c>
      <c r="N1184" s="2">
        <f>INT(VLOOKUP(--D1184,'属性表（单）'!$H$7:$I$11,2,0)*VLOOKUP(F1184,'属性表（单）'!$B$4:$D$53,3,0))</f>
        <v>29200</v>
      </c>
      <c r="O1184" s="34">
        <f t="shared" si="148"/>
        <v>2920</v>
      </c>
      <c r="P1184" s="1">
        <f>IF(H1184=26,VLOOKUP(G1184,'属性表（单核）'!$H$2:$I$251,2,0),IF(H1184=59,VLOOKUP(G1184,'属性表（单核）'!$C$2:$D$251,2,0),INT(N1184/VLOOKUP(H1184,'属性表（单）'!$N$4:$O$24,2,0))))</f>
        <v>2920</v>
      </c>
      <c r="S1184" s="1">
        <f t="shared" si="149"/>
        <v>72052</v>
      </c>
      <c r="T1184" s="28">
        <f>VLOOKUP(--F1184,经验表!$A$4:$B$53,2,0)*VLOOKUP(--E1184,经验表!$W$8:$X$17,2,0)</f>
        <v>72052.5</v>
      </c>
      <c r="U1184" s="1">
        <f t="shared" si="150"/>
        <v>632704</v>
      </c>
      <c r="V1184" s="1">
        <f t="shared" si="151"/>
        <v>632704</v>
      </c>
    </row>
    <row r="1185" spans="1:22" x14ac:dyDescent="0.35">
      <c r="A1185" s="1">
        <v>92900054</v>
      </c>
      <c r="B1185" s="3" t="s">
        <v>14</v>
      </c>
      <c r="C1185" s="29">
        <f t="shared" si="147"/>
        <v>1</v>
      </c>
      <c r="D1185" s="29" t="str">
        <f t="shared" si="144"/>
        <v>4</v>
      </c>
      <c r="E1185" s="42" t="str">
        <f t="shared" si="145"/>
        <v>4</v>
      </c>
      <c r="F1185" s="1">
        <v>29</v>
      </c>
      <c r="G1185" s="28" t="str">
        <f t="shared" si="146"/>
        <v>429</v>
      </c>
      <c r="H1185" s="1">
        <v>6</v>
      </c>
      <c r="I1185" s="1">
        <v>2337</v>
      </c>
      <c r="L1185" s="1">
        <v>79819</v>
      </c>
      <c r="M1185" s="1">
        <v>695903</v>
      </c>
      <c r="N1185" s="2">
        <f>INT(VLOOKUP(--D1185,'属性表（单）'!$H$7:$I$11,2,0)*VLOOKUP(F1185,'属性表（单）'!$B$4:$D$53,3,0))</f>
        <v>30600</v>
      </c>
      <c r="O1185" s="34">
        <f t="shared" si="148"/>
        <v>3060</v>
      </c>
      <c r="P1185" s="1">
        <f>IF(H1185=26,VLOOKUP(G1185,'属性表（单核）'!$H$2:$I$251,2,0),IF(H1185=59,VLOOKUP(G1185,'属性表（单核）'!$C$2:$D$251,2,0),INT(N1185/VLOOKUP(H1185,'属性表（单）'!$N$4:$O$24,2,0))))</f>
        <v>3060</v>
      </c>
      <c r="S1185" s="1">
        <f t="shared" si="149"/>
        <v>77902</v>
      </c>
      <c r="T1185" s="28">
        <f>VLOOKUP(--F1185,经验表!$A$4:$B$53,2,0)*VLOOKUP(--E1185,经验表!$W$8:$X$17,2,0)</f>
        <v>77902.5</v>
      </c>
      <c r="U1185" s="1">
        <f t="shared" si="150"/>
        <v>704756</v>
      </c>
      <c r="V1185" s="1">
        <f t="shared" si="151"/>
        <v>704756</v>
      </c>
    </row>
    <row r="1186" spans="1:22" x14ac:dyDescent="0.35">
      <c r="A1186" s="1">
        <v>93000054</v>
      </c>
      <c r="B1186" s="3" t="s">
        <v>14</v>
      </c>
      <c r="C1186" s="29">
        <f t="shared" si="147"/>
        <v>1</v>
      </c>
      <c r="D1186" s="29" t="str">
        <f t="shared" si="144"/>
        <v>4</v>
      </c>
      <c r="E1186" s="42" t="str">
        <f t="shared" si="145"/>
        <v>4</v>
      </c>
      <c r="F1186" s="1">
        <v>30</v>
      </c>
      <c r="G1186" s="28" t="str">
        <f t="shared" si="146"/>
        <v>430</v>
      </c>
      <c r="H1186" s="1">
        <v>6</v>
      </c>
      <c r="I1186" s="1">
        <v>2409</v>
      </c>
      <c r="L1186" s="1">
        <v>88088</v>
      </c>
      <c r="M1186" s="1">
        <v>775722</v>
      </c>
      <c r="N1186" s="2">
        <f>INT(VLOOKUP(--D1186,'属性表（单）'!$H$7:$I$11,2,0)*VLOOKUP(F1186,'属性表（单）'!$B$4:$D$53,3,0))</f>
        <v>32000</v>
      </c>
      <c r="O1186" s="34">
        <f t="shared" si="148"/>
        <v>3200</v>
      </c>
      <c r="P1186" s="1">
        <f>IF(H1186=26,VLOOKUP(G1186,'属性表（单核）'!$H$2:$I$251,2,0),IF(H1186=59,VLOOKUP(G1186,'属性表（单核）'!$C$2:$D$251,2,0),INT(N1186/VLOOKUP(H1186,'属性表（单）'!$N$4:$O$24,2,0))))</f>
        <v>3200</v>
      </c>
      <c r="S1186" s="1">
        <f t="shared" si="149"/>
        <v>85312</v>
      </c>
      <c r="T1186" s="28">
        <f>VLOOKUP(--F1186,经验表!$A$4:$B$53,2,0)*VLOOKUP(--E1186,经验表!$W$8:$X$17,2,0)</f>
        <v>85312.500000000015</v>
      </c>
      <c r="U1186" s="1">
        <f t="shared" si="150"/>
        <v>782658</v>
      </c>
      <c r="V1186" s="1">
        <f t="shared" si="151"/>
        <v>782658</v>
      </c>
    </row>
    <row r="1187" spans="1:22" x14ac:dyDescent="0.35">
      <c r="A1187" s="1">
        <v>93100054</v>
      </c>
      <c r="B1187" s="3" t="s">
        <v>14</v>
      </c>
      <c r="C1187" s="29">
        <f t="shared" si="147"/>
        <v>1</v>
      </c>
      <c r="D1187" s="29" t="str">
        <f t="shared" si="144"/>
        <v>4</v>
      </c>
      <c r="E1187" s="42" t="str">
        <f t="shared" si="145"/>
        <v>4</v>
      </c>
      <c r="F1187" s="1">
        <v>31</v>
      </c>
      <c r="G1187" s="28" t="str">
        <f t="shared" si="146"/>
        <v>431</v>
      </c>
      <c r="H1187" s="1">
        <v>6</v>
      </c>
      <c r="I1187" s="1">
        <v>2483</v>
      </c>
      <c r="L1187" s="1">
        <v>97161</v>
      </c>
      <c r="M1187" s="1">
        <v>863810</v>
      </c>
      <c r="N1187" s="2">
        <f>INT(VLOOKUP(--D1187,'属性表（单）'!$H$7:$I$11,2,0)*VLOOKUP(F1187,'属性表（单）'!$B$4:$D$53,3,0))</f>
        <v>33400</v>
      </c>
      <c r="O1187" s="34">
        <f t="shared" si="148"/>
        <v>3340</v>
      </c>
      <c r="P1187" s="1">
        <f>IF(H1187=26,VLOOKUP(G1187,'属性表（单核）'!$H$2:$I$251,2,0),IF(H1187=59,VLOOKUP(G1187,'属性表（单核）'!$C$2:$D$251,2,0),INT(N1187/VLOOKUP(H1187,'属性表（单）'!$N$4:$O$24,2,0))))</f>
        <v>3340</v>
      </c>
      <c r="S1187" s="1">
        <f t="shared" si="149"/>
        <v>92722</v>
      </c>
      <c r="T1187" s="28">
        <f>VLOOKUP(--F1187,经验表!$A$4:$B$53,2,0)*VLOOKUP(--E1187,经验表!$W$8:$X$17,2,0)</f>
        <v>92722.500000000015</v>
      </c>
      <c r="U1187" s="1">
        <f t="shared" si="150"/>
        <v>867970</v>
      </c>
      <c r="V1187" s="1">
        <f t="shared" si="151"/>
        <v>867970</v>
      </c>
    </row>
    <row r="1188" spans="1:22" x14ac:dyDescent="0.35">
      <c r="A1188" s="1">
        <v>93200054</v>
      </c>
      <c r="B1188" s="3" t="s">
        <v>14</v>
      </c>
      <c r="C1188" s="29">
        <f t="shared" si="147"/>
        <v>1</v>
      </c>
      <c r="D1188" s="29" t="str">
        <f t="shared" si="144"/>
        <v>4</v>
      </c>
      <c r="E1188" s="42" t="str">
        <f t="shared" si="145"/>
        <v>4</v>
      </c>
      <c r="F1188" s="1">
        <v>32</v>
      </c>
      <c r="G1188" s="28" t="str">
        <f t="shared" si="146"/>
        <v>432</v>
      </c>
      <c r="H1188" s="1">
        <v>6</v>
      </c>
      <c r="I1188" s="1">
        <v>2558</v>
      </c>
      <c r="L1188" s="1">
        <v>107116</v>
      </c>
      <c r="M1188" s="1">
        <v>960971</v>
      </c>
      <c r="N1188" s="2">
        <f>INT(VLOOKUP(--D1188,'属性表（单）'!$H$7:$I$11,2,0)*VLOOKUP(F1188,'属性表（单）'!$B$4:$D$53,3,0))</f>
        <v>35000</v>
      </c>
      <c r="O1188" s="34">
        <f t="shared" si="148"/>
        <v>3500</v>
      </c>
      <c r="P1188" s="1">
        <f>IF(H1188=26,VLOOKUP(G1188,'属性表（单核）'!$H$2:$I$251,2,0),IF(H1188=59,VLOOKUP(G1188,'属性表（单核）'!$C$2:$D$251,2,0),INT(N1188/VLOOKUP(H1188,'属性表（单）'!$N$4:$O$24,2,0))))</f>
        <v>3500</v>
      </c>
      <c r="S1188" s="1">
        <f t="shared" si="149"/>
        <v>100132</v>
      </c>
      <c r="T1188" s="28">
        <f>VLOOKUP(--F1188,经验表!$A$4:$B$53,2,0)*VLOOKUP(--E1188,经验表!$W$8:$X$17,2,0)</f>
        <v>100132.50000000001</v>
      </c>
      <c r="U1188" s="1">
        <f t="shared" si="150"/>
        <v>960692</v>
      </c>
      <c r="V1188" s="1">
        <f t="shared" si="151"/>
        <v>960692</v>
      </c>
    </row>
    <row r="1189" spans="1:22" x14ac:dyDescent="0.35">
      <c r="A1189" s="1">
        <v>93300054</v>
      </c>
      <c r="B1189" s="3" t="s">
        <v>14</v>
      </c>
      <c r="C1189" s="29">
        <f t="shared" si="147"/>
        <v>1</v>
      </c>
      <c r="D1189" s="29" t="str">
        <f t="shared" si="144"/>
        <v>4</v>
      </c>
      <c r="E1189" s="42" t="str">
        <f t="shared" si="145"/>
        <v>4</v>
      </c>
      <c r="F1189" s="1">
        <v>33</v>
      </c>
      <c r="G1189" s="28" t="str">
        <f t="shared" si="146"/>
        <v>433</v>
      </c>
      <c r="H1189" s="1">
        <v>6</v>
      </c>
      <c r="I1189" s="1">
        <v>2634</v>
      </c>
      <c r="L1189" s="1">
        <v>118038</v>
      </c>
      <c r="M1189" s="1">
        <v>1068087</v>
      </c>
      <c r="N1189" s="2">
        <f>INT(VLOOKUP(--D1189,'属性表（单）'!$H$7:$I$11,2,0)*VLOOKUP(F1189,'属性表（单）'!$B$4:$D$53,3,0))</f>
        <v>36600</v>
      </c>
      <c r="O1189" s="34">
        <f t="shared" si="148"/>
        <v>3660</v>
      </c>
      <c r="P1189" s="1">
        <f>IF(H1189=26,VLOOKUP(G1189,'属性表（单核）'!$H$2:$I$251,2,0),IF(H1189=59,VLOOKUP(G1189,'属性表（单核）'!$C$2:$D$251,2,0),INT(N1189/VLOOKUP(H1189,'属性表（单）'!$N$4:$O$24,2,0))))</f>
        <v>3660</v>
      </c>
      <c r="S1189" s="1">
        <f t="shared" si="149"/>
        <v>107542</v>
      </c>
      <c r="T1189" s="28">
        <f>VLOOKUP(--F1189,经验表!$A$4:$B$53,2,0)*VLOOKUP(--E1189,经验表!$W$8:$X$17,2,0)</f>
        <v>107542.50000000001</v>
      </c>
      <c r="U1189" s="1">
        <f t="shared" si="150"/>
        <v>1060824</v>
      </c>
      <c r="V1189" s="1">
        <f t="shared" si="151"/>
        <v>1060824</v>
      </c>
    </row>
    <row r="1190" spans="1:22" x14ac:dyDescent="0.35">
      <c r="A1190" s="1">
        <v>93400054</v>
      </c>
      <c r="B1190" s="3" t="s">
        <v>14</v>
      </c>
      <c r="C1190" s="29">
        <f t="shared" si="147"/>
        <v>1</v>
      </c>
      <c r="D1190" s="29" t="str">
        <f t="shared" si="144"/>
        <v>4</v>
      </c>
      <c r="E1190" s="42" t="str">
        <f t="shared" si="145"/>
        <v>4</v>
      </c>
      <c r="F1190" s="1">
        <v>34</v>
      </c>
      <c r="G1190" s="28" t="str">
        <f t="shared" si="146"/>
        <v>434</v>
      </c>
      <c r="H1190" s="1">
        <v>6</v>
      </c>
      <c r="I1190" s="1">
        <v>2711</v>
      </c>
      <c r="L1190" s="1">
        <v>130019</v>
      </c>
      <c r="M1190" s="1">
        <v>1186125</v>
      </c>
      <c r="N1190" s="2">
        <f>INT(VLOOKUP(--D1190,'属性表（单）'!$H$7:$I$11,2,0)*VLOOKUP(F1190,'属性表（单）'!$B$4:$D$53,3,0))</f>
        <v>38200</v>
      </c>
      <c r="O1190" s="34">
        <f t="shared" si="148"/>
        <v>3820</v>
      </c>
      <c r="P1190" s="1">
        <f>IF(H1190=26,VLOOKUP(G1190,'属性表（单核）'!$H$2:$I$251,2,0),IF(H1190=59,VLOOKUP(G1190,'属性表（单核）'!$C$2:$D$251,2,0),INT(N1190/VLOOKUP(H1190,'属性表（单）'!$N$4:$O$24,2,0))))</f>
        <v>3820</v>
      </c>
      <c r="S1190" s="1">
        <f t="shared" si="149"/>
        <v>116707</v>
      </c>
      <c r="T1190" s="28">
        <f>VLOOKUP(--F1190,经验表!$A$4:$B$53,2,0)*VLOOKUP(--E1190,经验表!$W$8:$X$17,2,0)</f>
        <v>116707.50000000001</v>
      </c>
      <c r="U1190" s="1">
        <f t="shared" si="150"/>
        <v>1168366</v>
      </c>
      <c r="V1190" s="1">
        <f t="shared" si="151"/>
        <v>1168366</v>
      </c>
    </row>
    <row r="1191" spans="1:22" x14ac:dyDescent="0.35">
      <c r="A1191" s="1">
        <v>93500054</v>
      </c>
      <c r="B1191" s="3" t="s">
        <v>14</v>
      </c>
      <c r="C1191" s="29">
        <f t="shared" si="147"/>
        <v>1</v>
      </c>
      <c r="D1191" s="29" t="str">
        <f t="shared" si="144"/>
        <v>4</v>
      </c>
      <c r="E1191" s="42" t="str">
        <f t="shared" si="145"/>
        <v>4</v>
      </c>
      <c r="F1191" s="1">
        <v>35</v>
      </c>
      <c r="G1191" s="28" t="str">
        <f t="shared" si="146"/>
        <v>435</v>
      </c>
      <c r="H1191" s="1">
        <v>6</v>
      </c>
      <c r="I1191" s="1">
        <v>2790</v>
      </c>
      <c r="L1191" s="1">
        <v>143163</v>
      </c>
      <c r="M1191" s="1">
        <v>1316144</v>
      </c>
      <c r="N1191" s="2">
        <f>INT(VLOOKUP(--D1191,'属性表（单）'!$H$7:$I$11,2,0)*VLOOKUP(F1191,'属性表（单）'!$B$4:$D$53,3,0))</f>
        <v>39800</v>
      </c>
      <c r="O1191" s="34">
        <f t="shared" si="148"/>
        <v>3980</v>
      </c>
      <c r="P1191" s="1">
        <f>IF(H1191=26,VLOOKUP(G1191,'属性表（单核）'!$H$2:$I$251,2,0),IF(H1191=59,VLOOKUP(G1191,'属性表（单核）'!$C$2:$D$251,2,0),INT(N1191/VLOOKUP(H1191,'属性表（单）'!$N$4:$O$24,2,0))))</f>
        <v>3980</v>
      </c>
      <c r="S1191" s="1">
        <f t="shared" si="149"/>
        <v>125872</v>
      </c>
      <c r="T1191" s="28">
        <f>VLOOKUP(--F1191,经验表!$A$4:$B$53,2,0)*VLOOKUP(--E1191,经验表!$W$8:$X$17,2,0)</f>
        <v>125872.50000000001</v>
      </c>
      <c r="U1191" s="1">
        <f t="shared" si="150"/>
        <v>1285073</v>
      </c>
      <c r="V1191" s="1">
        <f t="shared" si="151"/>
        <v>1285073</v>
      </c>
    </row>
    <row r="1192" spans="1:22" x14ac:dyDescent="0.35">
      <c r="A1192" s="1">
        <v>93600054</v>
      </c>
      <c r="B1192" s="3" t="s">
        <v>14</v>
      </c>
      <c r="C1192" s="29">
        <f t="shared" si="147"/>
        <v>1</v>
      </c>
      <c r="D1192" s="29" t="str">
        <f t="shared" si="144"/>
        <v>4</v>
      </c>
      <c r="E1192" s="42" t="str">
        <f t="shared" si="145"/>
        <v>4</v>
      </c>
      <c r="F1192" s="1">
        <v>36</v>
      </c>
      <c r="G1192" s="28" t="str">
        <f t="shared" si="146"/>
        <v>436</v>
      </c>
      <c r="H1192" s="1">
        <v>6</v>
      </c>
      <c r="I1192" s="1">
        <v>2869</v>
      </c>
      <c r="L1192" s="1">
        <v>157581</v>
      </c>
      <c r="M1192" s="1">
        <v>1459307</v>
      </c>
      <c r="N1192" s="2">
        <f>INT(VLOOKUP(--D1192,'属性表（单）'!$H$7:$I$11,2,0)*VLOOKUP(F1192,'属性表（单）'!$B$4:$D$53,3,0))</f>
        <v>41400</v>
      </c>
      <c r="O1192" s="34">
        <f t="shared" si="148"/>
        <v>4140</v>
      </c>
      <c r="P1192" s="1">
        <f>IF(H1192=26,VLOOKUP(G1192,'属性表（单核）'!$H$2:$I$251,2,0),IF(H1192=59,VLOOKUP(G1192,'属性表（单核）'!$C$2:$D$251,2,0),INT(N1192/VLOOKUP(H1192,'属性表（单）'!$N$4:$O$24,2,0))))</f>
        <v>4140</v>
      </c>
      <c r="S1192" s="1">
        <f t="shared" si="149"/>
        <v>135037</v>
      </c>
      <c r="T1192" s="28">
        <f>VLOOKUP(--F1192,经验表!$A$4:$B$53,2,0)*VLOOKUP(--E1192,经验表!$W$8:$X$17,2,0)</f>
        <v>135037.5</v>
      </c>
      <c r="U1192" s="1">
        <f t="shared" si="150"/>
        <v>1410945</v>
      </c>
      <c r="V1192" s="1">
        <f t="shared" si="151"/>
        <v>1410945</v>
      </c>
    </row>
    <row r="1193" spans="1:22" x14ac:dyDescent="0.35">
      <c r="A1193" s="1">
        <v>93700054</v>
      </c>
      <c r="B1193" s="3" t="s">
        <v>14</v>
      </c>
      <c r="C1193" s="29">
        <f t="shared" si="147"/>
        <v>1</v>
      </c>
      <c r="D1193" s="29" t="str">
        <f t="shared" si="144"/>
        <v>4</v>
      </c>
      <c r="E1193" s="42" t="str">
        <f t="shared" si="145"/>
        <v>4</v>
      </c>
      <c r="F1193" s="1">
        <v>37</v>
      </c>
      <c r="G1193" s="28" t="str">
        <f t="shared" si="146"/>
        <v>437</v>
      </c>
      <c r="H1193" s="1">
        <v>6</v>
      </c>
      <c r="I1193" s="1">
        <v>2950</v>
      </c>
      <c r="L1193" s="1">
        <v>173395</v>
      </c>
      <c r="M1193" s="1">
        <v>1616888</v>
      </c>
      <c r="N1193" s="2">
        <f>INT(VLOOKUP(--D1193,'属性表（单）'!$H$7:$I$11,2,0)*VLOOKUP(F1193,'属性表（单）'!$B$4:$D$53,3,0))</f>
        <v>43200</v>
      </c>
      <c r="O1193" s="34">
        <f t="shared" si="148"/>
        <v>4320</v>
      </c>
      <c r="P1193" s="1">
        <f>IF(H1193=26,VLOOKUP(G1193,'属性表（单核）'!$H$2:$I$251,2,0),IF(H1193=59,VLOOKUP(G1193,'属性表（单核）'!$C$2:$D$251,2,0),INT(N1193/VLOOKUP(H1193,'属性表（单）'!$N$4:$O$24,2,0))))</f>
        <v>4320</v>
      </c>
      <c r="S1193" s="1">
        <f t="shared" si="149"/>
        <v>144202</v>
      </c>
      <c r="T1193" s="28">
        <f>VLOOKUP(--F1193,经验表!$A$4:$B$53,2,0)*VLOOKUP(--E1193,经验表!$W$8:$X$17,2,0)</f>
        <v>144202.5</v>
      </c>
      <c r="U1193" s="1">
        <f t="shared" si="150"/>
        <v>1545982</v>
      </c>
      <c r="V1193" s="1">
        <f t="shared" si="151"/>
        <v>1545982</v>
      </c>
    </row>
    <row r="1194" spans="1:22" x14ac:dyDescent="0.35">
      <c r="A1194" s="1">
        <v>93800054</v>
      </c>
      <c r="B1194" s="3" t="s">
        <v>14</v>
      </c>
      <c r="C1194" s="29">
        <f t="shared" si="147"/>
        <v>1</v>
      </c>
      <c r="D1194" s="29" t="str">
        <f t="shared" si="144"/>
        <v>4</v>
      </c>
      <c r="E1194" s="42" t="str">
        <f t="shared" si="145"/>
        <v>4</v>
      </c>
      <c r="F1194" s="1">
        <v>38</v>
      </c>
      <c r="G1194" s="28" t="str">
        <f t="shared" si="146"/>
        <v>438</v>
      </c>
      <c r="H1194" s="1">
        <v>6</v>
      </c>
      <c r="I1194" s="1">
        <v>3032</v>
      </c>
      <c r="L1194" s="1">
        <v>190741</v>
      </c>
      <c r="M1194" s="1">
        <v>1790283</v>
      </c>
      <c r="N1194" s="2">
        <f>INT(VLOOKUP(--D1194,'属性表（单）'!$H$7:$I$11,2,0)*VLOOKUP(F1194,'属性表（单）'!$B$4:$D$53,3,0))</f>
        <v>45000</v>
      </c>
      <c r="O1194" s="34">
        <f t="shared" si="148"/>
        <v>4500</v>
      </c>
      <c r="P1194" s="1">
        <f>IF(H1194=26,VLOOKUP(G1194,'属性表（单核）'!$H$2:$I$251,2,0),IF(H1194=59,VLOOKUP(G1194,'属性表（单核）'!$C$2:$D$251,2,0),INT(N1194/VLOOKUP(H1194,'属性表（单）'!$N$4:$O$24,2,0))))</f>
        <v>4500</v>
      </c>
      <c r="S1194" s="1">
        <f t="shared" si="149"/>
        <v>155317</v>
      </c>
      <c r="T1194" s="28">
        <f>VLOOKUP(--F1194,经验表!$A$4:$B$53,2,0)*VLOOKUP(--E1194,经验表!$W$8:$X$17,2,0)</f>
        <v>155317.5</v>
      </c>
      <c r="U1194" s="1">
        <f t="shared" si="150"/>
        <v>1690184</v>
      </c>
      <c r="V1194" s="1">
        <f t="shared" si="151"/>
        <v>1690184</v>
      </c>
    </row>
    <row r="1195" spans="1:22" x14ac:dyDescent="0.35">
      <c r="A1195" s="1">
        <v>93900054</v>
      </c>
      <c r="B1195" s="3" t="s">
        <v>14</v>
      </c>
      <c r="C1195" s="29">
        <f t="shared" si="147"/>
        <v>1</v>
      </c>
      <c r="D1195" s="29" t="str">
        <f t="shared" si="144"/>
        <v>4</v>
      </c>
      <c r="E1195" s="42" t="str">
        <f t="shared" si="145"/>
        <v>4</v>
      </c>
      <c r="F1195" s="1">
        <v>39</v>
      </c>
      <c r="G1195" s="28" t="str">
        <f t="shared" si="146"/>
        <v>439</v>
      </c>
      <c r="H1195" s="1">
        <v>6</v>
      </c>
      <c r="I1195" s="1">
        <v>3115</v>
      </c>
      <c r="L1195" s="1">
        <v>209765</v>
      </c>
      <c r="M1195" s="1">
        <v>1981024</v>
      </c>
      <c r="N1195" s="2">
        <f>INT(VLOOKUP(--D1195,'属性表（单）'!$H$7:$I$11,2,0)*VLOOKUP(F1195,'属性表（单）'!$B$4:$D$53,3,0))</f>
        <v>46800</v>
      </c>
      <c r="O1195" s="34">
        <f t="shared" si="148"/>
        <v>4680</v>
      </c>
      <c r="P1195" s="1">
        <f>IF(H1195=26,VLOOKUP(G1195,'属性表（单核）'!$H$2:$I$251,2,0),IF(H1195=59,VLOOKUP(G1195,'属性表（单核）'!$C$2:$D$251,2,0),INT(N1195/VLOOKUP(H1195,'属性表（单）'!$N$4:$O$24,2,0))))</f>
        <v>4680</v>
      </c>
      <c r="S1195" s="1">
        <f t="shared" si="149"/>
        <v>166432</v>
      </c>
      <c r="T1195" s="28">
        <f>VLOOKUP(--F1195,经验表!$A$4:$B$53,2,0)*VLOOKUP(--E1195,经验表!$W$8:$X$17,2,0)</f>
        <v>166432.50000000003</v>
      </c>
      <c r="U1195" s="1">
        <f t="shared" si="150"/>
        <v>1845501</v>
      </c>
      <c r="V1195" s="1">
        <f t="shared" si="151"/>
        <v>1845501</v>
      </c>
    </row>
    <row r="1196" spans="1:22" x14ac:dyDescent="0.35">
      <c r="A1196" s="1">
        <v>94000054</v>
      </c>
      <c r="B1196" s="3" t="s">
        <v>14</v>
      </c>
      <c r="C1196" s="29">
        <f t="shared" si="147"/>
        <v>1</v>
      </c>
      <c r="D1196" s="29" t="str">
        <f t="shared" si="144"/>
        <v>4</v>
      </c>
      <c r="E1196" s="42" t="str">
        <f t="shared" si="145"/>
        <v>4</v>
      </c>
      <c r="F1196" s="1">
        <v>40</v>
      </c>
      <c r="G1196" s="28" t="str">
        <f t="shared" si="146"/>
        <v>440</v>
      </c>
      <c r="H1196" s="1">
        <v>6</v>
      </c>
      <c r="I1196" s="1">
        <v>3199</v>
      </c>
      <c r="L1196" s="1">
        <v>230630</v>
      </c>
      <c r="M1196" s="1">
        <v>2190789</v>
      </c>
      <c r="N1196" s="2">
        <f>INT(VLOOKUP(--D1196,'属性表（单）'!$H$7:$I$11,2,0)*VLOOKUP(F1196,'属性表（单）'!$B$4:$D$53,3,0))</f>
        <v>48600</v>
      </c>
      <c r="O1196" s="34">
        <f t="shared" si="148"/>
        <v>4860</v>
      </c>
      <c r="P1196" s="1">
        <f>IF(H1196=26,VLOOKUP(G1196,'属性表（单核）'!$H$2:$I$251,2,0),IF(H1196=59,VLOOKUP(G1196,'属性表（单核）'!$C$2:$D$251,2,0),INT(N1196/VLOOKUP(H1196,'属性表（单）'!$N$4:$O$24,2,0))))</f>
        <v>4860</v>
      </c>
      <c r="S1196" s="1">
        <f t="shared" si="149"/>
        <v>177547</v>
      </c>
      <c r="T1196" s="28">
        <f>VLOOKUP(--F1196,经验表!$A$4:$B$53,2,0)*VLOOKUP(--E1196,经验表!$W$8:$X$17,2,0)</f>
        <v>177547.50000000003</v>
      </c>
      <c r="U1196" s="1">
        <f t="shared" si="150"/>
        <v>2011933</v>
      </c>
      <c r="V1196" s="1">
        <f t="shared" si="151"/>
        <v>2011933</v>
      </c>
    </row>
    <row r="1197" spans="1:22" x14ac:dyDescent="0.35">
      <c r="A1197" s="1">
        <v>94100054</v>
      </c>
      <c r="B1197" s="3" t="s">
        <v>14</v>
      </c>
      <c r="C1197" s="29">
        <f t="shared" si="147"/>
        <v>1</v>
      </c>
      <c r="D1197" s="29" t="str">
        <f t="shared" si="144"/>
        <v>4</v>
      </c>
      <c r="E1197" s="42" t="str">
        <f t="shared" si="145"/>
        <v>4</v>
      </c>
      <c r="F1197" s="1">
        <v>41</v>
      </c>
      <c r="G1197" s="28" t="str">
        <f t="shared" si="146"/>
        <v>441</v>
      </c>
      <c r="H1197" s="1">
        <v>6</v>
      </c>
      <c r="I1197" s="1">
        <v>3285</v>
      </c>
      <c r="L1197" s="1">
        <v>253512</v>
      </c>
      <c r="M1197" s="1">
        <v>2421419</v>
      </c>
      <c r="N1197" s="2">
        <f>INT(VLOOKUP(--D1197,'属性表（单）'!$H$7:$I$11,2,0)*VLOOKUP(F1197,'属性表（单）'!$B$4:$D$53,3,0))</f>
        <v>50400</v>
      </c>
      <c r="O1197" s="34">
        <f t="shared" si="148"/>
        <v>5040</v>
      </c>
      <c r="P1197" s="1">
        <f>IF(H1197=26,VLOOKUP(G1197,'属性表（单核）'!$H$2:$I$251,2,0),IF(H1197=59,VLOOKUP(G1197,'属性表（单核）'!$C$2:$D$251,2,0),INT(N1197/VLOOKUP(H1197,'属性表（单）'!$N$4:$O$24,2,0))))</f>
        <v>5040</v>
      </c>
      <c r="S1197" s="1">
        <f t="shared" si="149"/>
        <v>188662</v>
      </c>
      <c r="T1197" s="28">
        <f>VLOOKUP(--F1197,经验表!$A$4:$B$53,2,0)*VLOOKUP(--E1197,经验表!$W$8:$X$17,2,0)</f>
        <v>188662.50000000003</v>
      </c>
      <c r="U1197" s="1">
        <f t="shared" si="150"/>
        <v>2189480</v>
      </c>
      <c r="V1197" s="1">
        <f t="shared" si="151"/>
        <v>2189480</v>
      </c>
    </row>
    <row r="1198" spans="1:22" x14ac:dyDescent="0.35">
      <c r="A1198" s="1">
        <v>94200054</v>
      </c>
      <c r="B1198" s="3" t="s">
        <v>14</v>
      </c>
      <c r="C1198" s="29">
        <f t="shared" si="147"/>
        <v>1</v>
      </c>
      <c r="D1198" s="29" t="str">
        <f t="shared" si="144"/>
        <v>4</v>
      </c>
      <c r="E1198" s="42" t="str">
        <f t="shared" si="145"/>
        <v>4</v>
      </c>
      <c r="F1198" s="1">
        <v>42</v>
      </c>
      <c r="G1198" s="28" t="str">
        <f t="shared" si="146"/>
        <v>442</v>
      </c>
      <c r="H1198" s="1">
        <v>6</v>
      </c>
      <c r="I1198" s="1">
        <v>3372</v>
      </c>
      <c r="L1198" s="1">
        <v>278605</v>
      </c>
      <c r="M1198" s="1">
        <v>2674931</v>
      </c>
      <c r="N1198" s="2">
        <f>INT(VLOOKUP(--D1198,'属性表（单）'!$H$7:$I$11,2,0)*VLOOKUP(F1198,'属性表（单）'!$B$4:$D$53,3,0))</f>
        <v>52400</v>
      </c>
      <c r="O1198" s="34">
        <f t="shared" si="148"/>
        <v>5240</v>
      </c>
      <c r="P1198" s="1">
        <f>IF(H1198=26,VLOOKUP(G1198,'属性表（单核）'!$H$2:$I$251,2,0),IF(H1198=59,VLOOKUP(G1198,'属性表（单核）'!$C$2:$D$251,2,0),INT(N1198/VLOOKUP(H1198,'属性表（单）'!$N$4:$O$24,2,0))))</f>
        <v>5240</v>
      </c>
      <c r="S1198" s="1">
        <f t="shared" si="149"/>
        <v>201922</v>
      </c>
      <c r="T1198" s="28">
        <f>VLOOKUP(--F1198,经验表!$A$4:$B$53,2,0)*VLOOKUP(--E1198,经验表!$W$8:$X$17,2,0)</f>
        <v>201922.50000000003</v>
      </c>
      <c r="U1198" s="1">
        <f t="shared" si="150"/>
        <v>2378142</v>
      </c>
      <c r="V1198" s="1">
        <f t="shared" si="151"/>
        <v>2378142</v>
      </c>
    </row>
    <row r="1199" spans="1:22" x14ac:dyDescent="0.35">
      <c r="A1199" s="1">
        <v>94300054</v>
      </c>
      <c r="B1199" s="3" t="s">
        <v>14</v>
      </c>
      <c r="C1199" s="29">
        <f t="shared" si="147"/>
        <v>1</v>
      </c>
      <c r="D1199" s="29" t="str">
        <f t="shared" si="144"/>
        <v>4</v>
      </c>
      <c r="E1199" s="42" t="str">
        <f t="shared" si="145"/>
        <v>4</v>
      </c>
      <c r="F1199" s="1">
        <v>43</v>
      </c>
      <c r="G1199" s="28" t="str">
        <f t="shared" si="146"/>
        <v>443</v>
      </c>
      <c r="H1199" s="1">
        <v>6</v>
      </c>
      <c r="I1199" s="1">
        <v>3460</v>
      </c>
      <c r="L1199" s="1">
        <v>306124</v>
      </c>
      <c r="M1199" s="1">
        <v>2953536</v>
      </c>
      <c r="N1199" s="2">
        <f>INT(VLOOKUP(--D1199,'属性表（单）'!$H$7:$I$11,2,0)*VLOOKUP(F1199,'属性表（单）'!$B$4:$D$53,3,0))</f>
        <v>54400</v>
      </c>
      <c r="O1199" s="34">
        <f t="shared" si="148"/>
        <v>5440</v>
      </c>
      <c r="P1199" s="1">
        <f>IF(H1199=26,VLOOKUP(G1199,'属性表（单核）'!$H$2:$I$251,2,0),IF(H1199=59,VLOOKUP(G1199,'属性表（单核）'!$C$2:$D$251,2,0),INT(N1199/VLOOKUP(H1199,'属性表（单）'!$N$4:$O$24,2,0))))</f>
        <v>5440</v>
      </c>
      <c r="S1199" s="1">
        <f t="shared" si="149"/>
        <v>215182</v>
      </c>
      <c r="T1199" s="28">
        <f>VLOOKUP(--F1199,经验表!$A$4:$B$53,2,0)*VLOOKUP(--E1199,经验表!$W$8:$X$17,2,0)</f>
        <v>215182.50000000003</v>
      </c>
      <c r="U1199" s="1">
        <f t="shared" si="150"/>
        <v>2580064</v>
      </c>
      <c r="V1199" s="1">
        <f t="shared" si="151"/>
        <v>2580064</v>
      </c>
    </row>
    <row r="1200" spans="1:22" x14ac:dyDescent="0.35">
      <c r="A1200" s="1">
        <v>94400054</v>
      </c>
      <c r="B1200" s="3" t="s">
        <v>14</v>
      </c>
      <c r="C1200" s="29">
        <f t="shared" si="147"/>
        <v>1</v>
      </c>
      <c r="D1200" s="29" t="str">
        <f t="shared" si="144"/>
        <v>4</v>
      </c>
      <c r="E1200" s="42" t="str">
        <f t="shared" si="145"/>
        <v>4</v>
      </c>
      <c r="F1200" s="1">
        <v>44</v>
      </c>
      <c r="G1200" s="28" t="str">
        <f t="shared" si="146"/>
        <v>444</v>
      </c>
      <c r="H1200" s="1">
        <v>6</v>
      </c>
      <c r="I1200" s="1">
        <v>3549</v>
      </c>
      <c r="L1200" s="1">
        <v>336300</v>
      </c>
      <c r="M1200" s="1">
        <v>3259660</v>
      </c>
      <c r="N1200" s="2">
        <f>INT(VLOOKUP(--D1200,'属性表（单）'!$H$7:$I$11,2,0)*VLOOKUP(F1200,'属性表（单）'!$B$4:$D$53,3,0))</f>
        <v>56400</v>
      </c>
      <c r="O1200" s="34">
        <f t="shared" si="148"/>
        <v>5640</v>
      </c>
      <c r="P1200" s="1">
        <f>IF(H1200=26,VLOOKUP(G1200,'属性表（单核）'!$H$2:$I$251,2,0),IF(H1200=59,VLOOKUP(G1200,'属性表（单核）'!$C$2:$D$251,2,0),INT(N1200/VLOOKUP(H1200,'属性表（单）'!$N$4:$O$24,2,0))))</f>
        <v>5640</v>
      </c>
      <c r="S1200" s="1">
        <f t="shared" si="149"/>
        <v>228442</v>
      </c>
      <c r="T1200" s="28">
        <f>VLOOKUP(--F1200,经验表!$A$4:$B$53,2,0)*VLOOKUP(--E1200,经验表!$W$8:$X$17,2,0)</f>
        <v>228442.50000000003</v>
      </c>
      <c r="U1200" s="1">
        <f t="shared" si="150"/>
        <v>2795246</v>
      </c>
      <c r="V1200" s="1">
        <f t="shared" si="151"/>
        <v>2795246</v>
      </c>
    </row>
    <row r="1201" spans="1:22" x14ac:dyDescent="0.35">
      <c r="A1201" s="1">
        <v>94500054</v>
      </c>
      <c r="B1201" s="3" t="s">
        <v>14</v>
      </c>
      <c r="C1201" s="29">
        <f t="shared" si="147"/>
        <v>1</v>
      </c>
      <c r="D1201" s="29" t="str">
        <f t="shared" si="144"/>
        <v>4</v>
      </c>
      <c r="E1201" s="42" t="str">
        <f t="shared" si="145"/>
        <v>4</v>
      </c>
      <c r="F1201" s="1">
        <v>45</v>
      </c>
      <c r="G1201" s="28" t="str">
        <f t="shared" si="146"/>
        <v>445</v>
      </c>
      <c r="H1201" s="1">
        <v>6</v>
      </c>
      <c r="I1201" s="1">
        <v>3640</v>
      </c>
      <c r="L1201" s="1">
        <v>369390</v>
      </c>
      <c r="M1201" s="1">
        <v>3595960</v>
      </c>
      <c r="N1201" s="2">
        <f>INT(VLOOKUP(--D1201,'属性表（单）'!$H$7:$I$11,2,0)*VLOOKUP(F1201,'属性表（单）'!$B$4:$D$53,3,0))</f>
        <v>58400</v>
      </c>
      <c r="O1201" s="34">
        <f t="shared" si="148"/>
        <v>5840</v>
      </c>
      <c r="P1201" s="1">
        <f>IF(H1201=26,VLOOKUP(G1201,'属性表（单核）'!$H$2:$I$251,2,0),IF(H1201=59,VLOOKUP(G1201,'属性表（单核）'!$C$2:$D$251,2,0),INT(N1201/VLOOKUP(H1201,'属性表（单）'!$N$4:$O$24,2,0))))</f>
        <v>5840</v>
      </c>
      <c r="S1201" s="1">
        <f t="shared" si="149"/>
        <v>241702</v>
      </c>
      <c r="T1201" s="28">
        <f>VLOOKUP(--F1201,经验表!$A$4:$B$53,2,0)*VLOOKUP(--E1201,经验表!$W$8:$X$17,2,0)</f>
        <v>241702.50000000003</v>
      </c>
      <c r="U1201" s="1">
        <f t="shared" si="150"/>
        <v>3023688</v>
      </c>
      <c r="V1201" s="1">
        <f t="shared" si="151"/>
        <v>3023688</v>
      </c>
    </row>
    <row r="1202" spans="1:22" x14ac:dyDescent="0.35">
      <c r="A1202" s="1">
        <v>94600054</v>
      </c>
      <c r="B1202" s="3" t="s">
        <v>14</v>
      </c>
      <c r="C1202" s="29">
        <f t="shared" si="147"/>
        <v>1</v>
      </c>
      <c r="D1202" s="29" t="str">
        <f t="shared" si="144"/>
        <v>4</v>
      </c>
      <c r="E1202" s="42" t="str">
        <f t="shared" si="145"/>
        <v>4</v>
      </c>
      <c r="F1202" s="1">
        <v>46</v>
      </c>
      <c r="G1202" s="28" t="str">
        <f t="shared" si="146"/>
        <v>446</v>
      </c>
      <c r="H1202" s="1">
        <v>6</v>
      </c>
      <c r="I1202" s="1">
        <v>3733</v>
      </c>
      <c r="L1202" s="1">
        <v>405674</v>
      </c>
      <c r="M1202" s="1">
        <v>3965350</v>
      </c>
      <c r="N1202" s="2">
        <f>INT(VLOOKUP(--D1202,'属性表（单）'!$H$7:$I$11,2,0)*VLOOKUP(F1202,'属性表（单）'!$B$4:$D$53,3,0))</f>
        <v>60400</v>
      </c>
      <c r="O1202" s="34">
        <f t="shared" si="148"/>
        <v>6040</v>
      </c>
      <c r="P1202" s="1">
        <f>IF(H1202=26,VLOOKUP(G1202,'属性表（单核）'!$H$2:$I$251,2,0),IF(H1202=59,VLOOKUP(G1202,'属性表（单核）'!$C$2:$D$251,2,0),INT(N1202/VLOOKUP(H1202,'属性表（单）'!$N$4:$O$24,2,0))))</f>
        <v>6040</v>
      </c>
      <c r="S1202" s="1">
        <f t="shared" si="149"/>
        <v>257302</v>
      </c>
      <c r="T1202" s="28">
        <f>VLOOKUP(--F1202,经验表!$A$4:$B$53,2,0)*VLOOKUP(--E1202,经验表!$W$8:$X$17,2,0)</f>
        <v>257302.50000000003</v>
      </c>
      <c r="U1202" s="1">
        <f t="shared" si="150"/>
        <v>3265390</v>
      </c>
      <c r="V1202" s="1">
        <f t="shared" si="151"/>
        <v>3265390</v>
      </c>
    </row>
    <row r="1203" spans="1:22" x14ac:dyDescent="0.35">
      <c r="A1203" s="1">
        <v>94700054</v>
      </c>
      <c r="B1203" s="3" t="s">
        <v>14</v>
      </c>
      <c r="C1203" s="29">
        <f t="shared" si="147"/>
        <v>1</v>
      </c>
      <c r="D1203" s="29" t="str">
        <f t="shared" si="144"/>
        <v>4</v>
      </c>
      <c r="E1203" s="42" t="str">
        <f t="shared" si="145"/>
        <v>4</v>
      </c>
      <c r="F1203" s="1">
        <v>47</v>
      </c>
      <c r="G1203" s="28" t="str">
        <f t="shared" si="146"/>
        <v>447</v>
      </c>
      <c r="H1203" s="1">
        <v>6</v>
      </c>
      <c r="I1203" s="1">
        <v>3826</v>
      </c>
      <c r="L1203" s="1">
        <v>445460</v>
      </c>
      <c r="M1203" s="1">
        <v>4371024</v>
      </c>
      <c r="N1203" s="2">
        <f>INT(VLOOKUP(--D1203,'属性表（单）'!$H$7:$I$11,2,0)*VLOOKUP(F1203,'属性表（单）'!$B$4:$D$53,3,0))</f>
        <v>62600</v>
      </c>
      <c r="O1203" s="34">
        <f t="shared" si="148"/>
        <v>6260</v>
      </c>
      <c r="P1203" s="1">
        <f>IF(H1203=26,VLOOKUP(G1203,'属性表（单核）'!$H$2:$I$251,2,0),IF(H1203=59,VLOOKUP(G1203,'属性表（单核）'!$C$2:$D$251,2,0),INT(N1203/VLOOKUP(H1203,'属性表（单）'!$N$4:$O$24,2,0))))</f>
        <v>6260</v>
      </c>
      <c r="S1203" s="1">
        <f t="shared" si="149"/>
        <v>272902</v>
      </c>
      <c r="T1203" s="28">
        <f>VLOOKUP(--F1203,经验表!$A$4:$B$53,2,0)*VLOOKUP(--E1203,经验表!$W$8:$X$17,2,0)</f>
        <v>272902.5</v>
      </c>
      <c r="U1203" s="1">
        <f t="shared" si="150"/>
        <v>3522692</v>
      </c>
      <c r="V1203" s="1">
        <f t="shared" si="151"/>
        <v>3522692</v>
      </c>
    </row>
    <row r="1204" spans="1:22" x14ac:dyDescent="0.35">
      <c r="A1204" s="1">
        <v>94800054</v>
      </c>
      <c r="B1204" s="3" t="s">
        <v>14</v>
      </c>
      <c r="C1204" s="29">
        <f t="shared" si="147"/>
        <v>1</v>
      </c>
      <c r="D1204" s="29" t="str">
        <f t="shared" si="144"/>
        <v>4</v>
      </c>
      <c r="E1204" s="42" t="str">
        <f t="shared" si="145"/>
        <v>4</v>
      </c>
      <c r="F1204" s="1">
        <v>48</v>
      </c>
      <c r="G1204" s="28" t="str">
        <f t="shared" si="146"/>
        <v>448</v>
      </c>
      <c r="H1204" s="1">
        <v>6</v>
      </c>
      <c r="I1204" s="1">
        <v>3921</v>
      </c>
      <c r="L1204" s="1">
        <v>489086</v>
      </c>
      <c r="M1204" s="1">
        <v>4816484</v>
      </c>
      <c r="N1204" s="2">
        <f>INT(VLOOKUP(--D1204,'属性表（单）'!$H$7:$I$11,2,0)*VLOOKUP(F1204,'属性表（单）'!$B$4:$D$53,3,0))</f>
        <v>64800</v>
      </c>
      <c r="O1204" s="34">
        <f t="shared" si="148"/>
        <v>6480</v>
      </c>
      <c r="P1204" s="1">
        <f>IF(H1204=26,VLOOKUP(G1204,'属性表（单核）'!$H$2:$I$251,2,0),IF(H1204=59,VLOOKUP(G1204,'属性表（单核）'!$C$2:$D$251,2,0),INT(N1204/VLOOKUP(H1204,'属性表（单）'!$N$4:$O$24,2,0))))</f>
        <v>6480</v>
      </c>
      <c r="S1204" s="1">
        <f t="shared" si="149"/>
        <v>288502</v>
      </c>
      <c r="T1204" s="28">
        <f>VLOOKUP(--F1204,经验表!$A$4:$B$53,2,0)*VLOOKUP(--E1204,经验表!$W$8:$X$17,2,0)</f>
        <v>288502.5</v>
      </c>
      <c r="U1204" s="1">
        <f t="shared" si="150"/>
        <v>3795594</v>
      </c>
      <c r="V1204" s="1">
        <f t="shared" si="151"/>
        <v>3795594</v>
      </c>
    </row>
    <row r="1205" spans="1:22" x14ac:dyDescent="0.35">
      <c r="A1205" s="1">
        <v>94900054</v>
      </c>
      <c r="B1205" s="3" t="s">
        <v>14</v>
      </c>
      <c r="C1205" s="29">
        <f t="shared" si="147"/>
        <v>1</v>
      </c>
      <c r="D1205" s="29" t="str">
        <f t="shared" si="144"/>
        <v>4</v>
      </c>
      <c r="E1205" s="42" t="str">
        <f t="shared" si="145"/>
        <v>4</v>
      </c>
      <c r="F1205" s="1">
        <v>49</v>
      </c>
      <c r="G1205" s="28" t="str">
        <f t="shared" si="146"/>
        <v>449</v>
      </c>
      <c r="H1205" s="1">
        <v>6</v>
      </c>
      <c r="I1205" s="1">
        <v>4018</v>
      </c>
      <c r="L1205" s="1">
        <v>536919</v>
      </c>
      <c r="M1205" s="1">
        <v>5305570</v>
      </c>
      <c r="N1205" s="2">
        <f>INT(VLOOKUP(--D1205,'属性表（单）'!$H$7:$I$11,2,0)*VLOOKUP(F1205,'属性表（单）'!$B$4:$D$53,3,0))</f>
        <v>67000</v>
      </c>
      <c r="O1205" s="34">
        <f t="shared" si="148"/>
        <v>6700</v>
      </c>
      <c r="P1205" s="1">
        <f>IF(H1205=26,VLOOKUP(G1205,'属性表（单核）'!$H$2:$I$251,2,0),IF(H1205=59,VLOOKUP(G1205,'属性表（单核）'!$C$2:$D$251,2,0),INT(N1205/VLOOKUP(H1205,'属性表（单）'!$N$4:$O$24,2,0))))</f>
        <v>6700</v>
      </c>
      <c r="S1205" s="1">
        <f t="shared" si="149"/>
        <v>304102</v>
      </c>
      <c r="T1205" s="28">
        <f>VLOOKUP(--F1205,经验表!$A$4:$B$53,2,0)*VLOOKUP(--E1205,经验表!$W$8:$X$17,2,0)</f>
        <v>304102.5</v>
      </c>
      <c r="U1205" s="1">
        <f t="shared" si="150"/>
        <v>4084096</v>
      </c>
      <c r="V1205" s="1">
        <f t="shared" si="151"/>
        <v>4084096</v>
      </c>
    </row>
    <row r="1206" spans="1:22" x14ac:dyDescent="0.35">
      <c r="A1206" s="1">
        <v>95000054</v>
      </c>
      <c r="B1206" s="3" t="s">
        <v>14</v>
      </c>
      <c r="C1206" s="29">
        <f t="shared" si="147"/>
        <v>1</v>
      </c>
      <c r="D1206" s="29" t="str">
        <f t="shared" si="144"/>
        <v>4</v>
      </c>
      <c r="E1206" s="42" t="str">
        <f t="shared" si="145"/>
        <v>4</v>
      </c>
      <c r="F1206" s="1">
        <v>50</v>
      </c>
      <c r="G1206" s="28" t="str">
        <f t="shared" si="146"/>
        <v>450</v>
      </c>
      <c r="H1206" s="1">
        <v>6</v>
      </c>
      <c r="I1206" s="1">
        <v>4116</v>
      </c>
      <c r="L1206" s="1">
        <v>99999999</v>
      </c>
      <c r="M1206" s="1">
        <v>5842489</v>
      </c>
      <c r="N1206" s="2">
        <f>INT(VLOOKUP(--D1206,'属性表（单）'!$H$7:$I$11,2,0)*VLOOKUP(F1206,'属性表（单）'!$B$4:$D$53,3,0))</f>
        <v>69200</v>
      </c>
      <c r="O1206" s="34">
        <f t="shared" si="148"/>
        <v>6920</v>
      </c>
      <c r="P1206" s="1">
        <f>IF(H1206=26,VLOOKUP(G1206,'属性表（单核）'!$H$2:$I$251,2,0),IF(H1206=59,VLOOKUP(G1206,'属性表（单核）'!$C$2:$D$251,2,0),INT(N1206/VLOOKUP(H1206,'属性表（单）'!$N$4:$O$24,2,0))))</f>
        <v>6920</v>
      </c>
      <c r="S1206" s="1">
        <f t="shared" si="149"/>
        <v>322237</v>
      </c>
      <c r="T1206" s="28">
        <f>VLOOKUP(--F1206,经验表!$A$4:$B$53,2,0)*VLOOKUP(--E1206,经验表!$W$8:$X$17,2,0)</f>
        <v>322237.50000000006</v>
      </c>
      <c r="U1206" s="1">
        <f t="shared" si="150"/>
        <v>4388198</v>
      </c>
      <c r="V1206" s="1">
        <f t="shared" si="151"/>
        <v>4388198</v>
      </c>
    </row>
    <row r="1207" spans="1:22" x14ac:dyDescent="0.35">
      <c r="A1207" s="1">
        <v>90100055</v>
      </c>
      <c r="B1207" s="3" t="s">
        <v>14</v>
      </c>
      <c r="C1207" s="29">
        <f t="shared" si="147"/>
        <v>1</v>
      </c>
      <c r="D1207" s="29" t="str">
        <f t="shared" si="144"/>
        <v>5</v>
      </c>
      <c r="E1207" s="42" t="str">
        <f t="shared" si="145"/>
        <v>5</v>
      </c>
      <c r="F1207" s="1">
        <v>1</v>
      </c>
      <c r="G1207" s="28" t="str">
        <f t="shared" si="146"/>
        <v>51</v>
      </c>
      <c r="H1207" s="1">
        <v>6</v>
      </c>
      <c r="I1207" s="1">
        <v>960</v>
      </c>
      <c r="L1207" s="1">
        <v>2650</v>
      </c>
      <c r="M1207" s="1">
        <v>75000</v>
      </c>
      <c r="N1207" s="2">
        <f>INT(VLOOKUP(--D1207,'属性表（单）'!$H$7:$I$11,2,0)*VLOOKUP(F1207,'属性表（单）'!$B$4:$D$53,3,0))</f>
        <v>9600</v>
      </c>
      <c r="O1207" s="34">
        <f t="shared" si="148"/>
        <v>960</v>
      </c>
      <c r="P1207" s="1">
        <f>IF(H1207=26,VLOOKUP(G1207,'属性表（单核）'!$H$2:$I$251,2,0),IF(H1207=59,VLOOKUP(G1207,'属性表（单核）'!$C$2:$D$251,2,0),INT(N1207/VLOOKUP(H1207,'属性表（单）'!$N$4:$O$24,2,0))))</f>
        <v>960</v>
      </c>
      <c r="S1207" s="1">
        <f t="shared" si="149"/>
        <v>1901</v>
      </c>
      <c r="T1207" s="28">
        <f>VLOOKUP(--F1207,经验表!$A$4:$B$53,2,0)*VLOOKUP(--E1207,经验表!$W$8:$X$17,2,0)</f>
        <v>1901.25</v>
      </c>
      <c r="U1207" s="1">
        <f t="shared" si="150"/>
        <v>75000</v>
      </c>
      <c r="V1207" s="1">
        <f t="shared" si="151"/>
        <v>4710435</v>
      </c>
    </row>
    <row r="1208" spans="1:22" x14ac:dyDescent="0.35">
      <c r="A1208" s="1">
        <v>90200055</v>
      </c>
      <c r="B1208" s="3" t="s">
        <v>14</v>
      </c>
      <c r="C1208" s="29">
        <f t="shared" si="147"/>
        <v>1</v>
      </c>
      <c r="D1208" s="29" t="str">
        <f t="shared" si="144"/>
        <v>5</v>
      </c>
      <c r="E1208" s="42" t="str">
        <f t="shared" si="145"/>
        <v>5</v>
      </c>
      <c r="F1208" s="1">
        <v>2</v>
      </c>
      <c r="G1208" s="28" t="str">
        <f t="shared" si="146"/>
        <v>52</v>
      </c>
      <c r="H1208" s="1">
        <v>6</v>
      </c>
      <c r="I1208" s="1">
        <v>1040</v>
      </c>
      <c r="L1208" s="1">
        <v>3394</v>
      </c>
      <c r="M1208" s="1">
        <v>77650</v>
      </c>
      <c r="N1208" s="2">
        <f>INT(VLOOKUP(--D1208,'属性表（单）'!$H$7:$I$11,2,0)*VLOOKUP(F1208,'属性表（单）'!$B$4:$D$53,3,0))</f>
        <v>10200</v>
      </c>
      <c r="O1208" s="34">
        <f t="shared" si="148"/>
        <v>1020</v>
      </c>
      <c r="P1208" s="1">
        <f>IF(H1208=26,VLOOKUP(G1208,'属性表（单核）'!$H$2:$I$251,2,0),IF(H1208=59,VLOOKUP(G1208,'属性表（单核）'!$C$2:$D$251,2,0),INT(N1208/VLOOKUP(H1208,'属性表（单）'!$N$4:$O$24,2,0))))</f>
        <v>1020</v>
      </c>
      <c r="S1208" s="1">
        <f t="shared" si="149"/>
        <v>2661</v>
      </c>
      <c r="T1208" s="28">
        <f>VLOOKUP(--F1208,经验表!$A$4:$B$53,2,0)*VLOOKUP(--E1208,经验表!$W$8:$X$17,2,0)</f>
        <v>2661.75</v>
      </c>
      <c r="U1208" s="1">
        <f t="shared" si="150"/>
        <v>76901</v>
      </c>
      <c r="V1208" s="1">
        <f t="shared" si="151"/>
        <v>76901</v>
      </c>
    </row>
    <row r="1209" spans="1:22" x14ac:dyDescent="0.35">
      <c r="A1209" s="1">
        <v>90300055</v>
      </c>
      <c r="B1209" s="3" t="s">
        <v>14</v>
      </c>
      <c r="C1209" s="29">
        <f t="shared" si="147"/>
        <v>1</v>
      </c>
      <c r="D1209" s="29" t="str">
        <f t="shared" si="144"/>
        <v>5</v>
      </c>
      <c r="E1209" s="42" t="str">
        <f t="shared" si="145"/>
        <v>5</v>
      </c>
      <c r="F1209" s="1">
        <v>3</v>
      </c>
      <c r="G1209" s="28" t="str">
        <f t="shared" si="146"/>
        <v>53</v>
      </c>
      <c r="H1209" s="1">
        <v>6</v>
      </c>
      <c r="I1209" s="1">
        <v>1120</v>
      </c>
      <c r="L1209" s="1">
        <v>4210</v>
      </c>
      <c r="M1209" s="1">
        <v>81044</v>
      </c>
      <c r="N1209" s="2">
        <f>INT(VLOOKUP(--D1209,'属性表（单）'!$H$7:$I$11,2,0)*VLOOKUP(F1209,'属性表（单）'!$B$4:$D$53,3,0))</f>
        <v>10800</v>
      </c>
      <c r="O1209" s="34">
        <f t="shared" si="148"/>
        <v>1080</v>
      </c>
      <c r="P1209" s="1">
        <f>IF(H1209=26,VLOOKUP(G1209,'属性表（单核）'!$H$2:$I$251,2,0),IF(H1209=59,VLOOKUP(G1209,'属性表（单核）'!$C$2:$D$251,2,0),INT(N1209/VLOOKUP(H1209,'属性表（单）'!$N$4:$O$24,2,0))))</f>
        <v>1080</v>
      </c>
      <c r="S1209" s="1">
        <f t="shared" si="149"/>
        <v>3422</v>
      </c>
      <c r="T1209" s="28">
        <f>VLOOKUP(--F1209,经验表!$A$4:$B$53,2,0)*VLOOKUP(--E1209,经验表!$W$8:$X$17,2,0)</f>
        <v>3422.25</v>
      </c>
      <c r="U1209" s="1">
        <f t="shared" si="150"/>
        <v>79562</v>
      </c>
      <c r="V1209" s="1">
        <f t="shared" si="151"/>
        <v>79562</v>
      </c>
    </row>
    <row r="1210" spans="1:22" x14ac:dyDescent="0.35">
      <c r="A1210" s="1">
        <v>90400055</v>
      </c>
      <c r="B1210" s="3" t="s">
        <v>14</v>
      </c>
      <c r="C1210" s="29">
        <f t="shared" si="147"/>
        <v>1</v>
      </c>
      <c r="D1210" s="29" t="str">
        <f t="shared" si="144"/>
        <v>5</v>
      </c>
      <c r="E1210" s="42" t="str">
        <f t="shared" si="145"/>
        <v>5</v>
      </c>
      <c r="F1210" s="1">
        <v>4</v>
      </c>
      <c r="G1210" s="28" t="str">
        <f t="shared" si="146"/>
        <v>54</v>
      </c>
      <c r="H1210" s="1">
        <v>6</v>
      </c>
      <c r="I1210" s="1">
        <v>1202</v>
      </c>
      <c r="L1210" s="1">
        <v>5105</v>
      </c>
      <c r="M1210" s="1">
        <v>85254</v>
      </c>
      <c r="N1210" s="2">
        <f>INT(VLOOKUP(--D1210,'属性表（单）'!$H$7:$I$11,2,0)*VLOOKUP(F1210,'属性表（单）'!$B$4:$D$53,3,0))</f>
        <v>11400</v>
      </c>
      <c r="O1210" s="34">
        <f t="shared" si="148"/>
        <v>1140</v>
      </c>
      <c r="P1210" s="1">
        <f>IF(H1210=26,VLOOKUP(G1210,'属性表（单核）'!$H$2:$I$251,2,0),IF(H1210=59,VLOOKUP(G1210,'属性表（单核）'!$C$2:$D$251,2,0),INT(N1210/VLOOKUP(H1210,'属性表（单）'!$N$4:$O$24,2,0))))</f>
        <v>1140</v>
      </c>
      <c r="S1210" s="1">
        <f t="shared" si="149"/>
        <v>4182</v>
      </c>
      <c r="T1210" s="28">
        <f>VLOOKUP(--F1210,经验表!$A$4:$B$53,2,0)*VLOOKUP(--E1210,经验表!$W$8:$X$17,2,0)</f>
        <v>4182.75</v>
      </c>
      <c r="U1210" s="1">
        <f t="shared" si="150"/>
        <v>82984</v>
      </c>
      <c r="V1210" s="1">
        <f t="shared" si="151"/>
        <v>82984</v>
      </c>
    </row>
    <row r="1211" spans="1:22" x14ac:dyDescent="0.35">
      <c r="A1211" s="1">
        <v>90500055</v>
      </c>
      <c r="B1211" s="3" t="s">
        <v>14</v>
      </c>
      <c r="C1211" s="29">
        <f t="shared" si="147"/>
        <v>1</v>
      </c>
      <c r="D1211" s="29" t="str">
        <f t="shared" si="144"/>
        <v>5</v>
      </c>
      <c r="E1211" s="42" t="str">
        <f t="shared" si="145"/>
        <v>5</v>
      </c>
      <c r="F1211" s="1">
        <v>5</v>
      </c>
      <c r="G1211" s="28" t="str">
        <f t="shared" si="146"/>
        <v>55</v>
      </c>
      <c r="H1211" s="1">
        <v>6</v>
      </c>
      <c r="I1211" s="1">
        <v>1284</v>
      </c>
      <c r="L1211" s="1">
        <v>6087</v>
      </c>
      <c r="M1211" s="1">
        <v>90359</v>
      </c>
      <c r="N1211" s="2">
        <f>INT(VLOOKUP(--D1211,'属性表（单）'!$H$7:$I$11,2,0)*VLOOKUP(F1211,'属性表（单）'!$B$4:$D$53,3,0))</f>
        <v>12000</v>
      </c>
      <c r="O1211" s="34">
        <f t="shared" si="148"/>
        <v>1200</v>
      </c>
      <c r="P1211" s="1">
        <f>IF(H1211=26,VLOOKUP(G1211,'属性表（单核）'!$H$2:$I$251,2,0),IF(H1211=59,VLOOKUP(G1211,'属性表（单核）'!$C$2:$D$251,2,0),INT(N1211/VLOOKUP(H1211,'属性表（单）'!$N$4:$O$24,2,0))))</f>
        <v>1200</v>
      </c>
      <c r="S1211" s="1">
        <f t="shared" si="149"/>
        <v>4943</v>
      </c>
      <c r="T1211" s="28">
        <f>VLOOKUP(--F1211,经验表!$A$4:$B$53,2,0)*VLOOKUP(--E1211,经验表!$W$8:$X$17,2,0)</f>
        <v>4943.25</v>
      </c>
      <c r="U1211" s="1">
        <f t="shared" si="150"/>
        <v>87166</v>
      </c>
      <c r="V1211" s="1">
        <f t="shared" si="151"/>
        <v>87166</v>
      </c>
    </row>
    <row r="1212" spans="1:22" x14ac:dyDescent="0.35">
      <c r="A1212" s="1">
        <v>90600055</v>
      </c>
      <c r="B1212" s="3" t="s">
        <v>14</v>
      </c>
      <c r="C1212" s="29">
        <f t="shared" si="147"/>
        <v>1</v>
      </c>
      <c r="D1212" s="29" t="str">
        <f t="shared" si="144"/>
        <v>5</v>
      </c>
      <c r="E1212" s="42" t="str">
        <f t="shared" si="145"/>
        <v>5</v>
      </c>
      <c r="F1212" s="1">
        <v>6</v>
      </c>
      <c r="G1212" s="28" t="str">
        <f t="shared" si="146"/>
        <v>56</v>
      </c>
      <c r="H1212" s="1">
        <v>6</v>
      </c>
      <c r="I1212" s="1">
        <v>1367</v>
      </c>
      <c r="L1212" s="1">
        <v>7163</v>
      </c>
      <c r="M1212" s="1">
        <v>96446</v>
      </c>
      <c r="N1212" s="2">
        <f>INT(VLOOKUP(--D1212,'属性表（单）'!$H$7:$I$11,2,0)*VLOOKUP(F1212,'属性表（单）'!$B$4:$D$53,3,0))</f>
        <v>12600</v>
      </c>
      <c r="O1212" s="34">
        <f t="shared" si="148"/>
        <v>1260</v>
      </c>
      <c r="P1212" s="1">
        <f>IF(H1212=26,VLOOKUP(G1212,'属性表（单核）'!$H$2:$I$251,2,0),IF(H1212=59,VLOOKUP(G1212,'属性表（单核）'!$C$2:$D$251,2,0),INT(N1212/VLOOKUP(H1212,'属性表（单）'!$N$4:$O$24,2,0))))</f>
        <v>1260</v>
      </c>
      <c r="S1212" s="1">
        <f t="shared" si="149"/>
        <v>6210</v>
      </c>
      <c r="T1212" s="28">
        <f>VLOOKUP(--F1212,经验表!$A$4:$B$53,2,0)*VLOOKUP(--E1212,经验表!$W$8:$X$17,2,0)</f>
        <v>6210.75</v>
      </c>
      <c r="U1212" s="1">
        <f t="shared" si="150"/>
        <v>92109</v>
      </c>
      <c r="V1212" s="1">
        <f t="shared" si="151"/>
        <v>92109</v>
      </c>
    </row>
    <row r="1213" spans="1:22" x14ac:dyDescent="0.35">
      <c r="A1213" s="1">
        <v>90700055</v>
      </c>
      <c r="B1213" s="3" t="s">
        <v>14</v>
      </c>
      <c r="C1213" s="29">
        <f t="shared" si="147"/>
        <v>1</v>
      </c>
      <c r="D1213" s="29" t="str">
        <f t="shared" si="144"/>
        <v>5</v>
      </c>
      <c r="E1213" s="42" t="str">
        <f t="shared" si="145"/>
        <v>5</v>
      </c>
      <c r="F1213" s="1">
        <v>7</v>
      </c>
      <c r="G1213" s="28" t="str">
        <f t="shared" si="146"/>
        <v>57</v>
      </c>
      <c r="H1213" s="1">
        <v>6</v>
      </c>
      <c r="I1213" s="1">
        <v>1450</v>
      </c>
      <c r="L1213" s="1">
        <v>8342</v>
      </c>
      <c r="M1213" s="1">
        <v>103609</v>
      </c>
      <c r="N1213" s="2">
        <f>INT(VLOOKUP(--D1213,'属性表（单）'!$H$7:$I$11,2,0)*VLOOKUP(F1213,'属性表（单）'!$B$4:$D$53,3,0))</f>
        <v>13500</v>
      </c>
      <c r="O1213" s="34">
        <f t="shared" si="148"/>
        <v>1350</v>
      </c>
      <c r="P1213" s="1">
        <f>IF(H1213=26,VLOOKUP(G1213,'属性表（单核）'!$H$2:$I$251,2,0),IF(H1213=59,VLOOKUP(G1213,'属性表（单核）'!$C$2:$D$251,2,0),INT(N1213/VLOOKUP(H1213,'属性表（单）'!$N$4:$O$24,2,0))))</f>
        <v>1350</v>
      </c>
      <c r="S1213" s="1">
        <f t="shared" si="149"/>
        <v>7478</v>
      </c>
      <c r="T1213" s="28">
        <f>VLOOKUP(--F1213,经验表!$A$4:$B$53,2,0)*VLOOKUP(--E1213,经验表!$W$8:$X$17,2,0)</f>
        <v>7478.25</v>
      </c>
      <c r="U1213" s="1">
        <f t="shared" si="150"/>
        <v>98319</v>
      </c>
      <c r="V1213" s="1">
        <f t="shared" si="151"/>
        <v>98319</v>
      </c>
    </row>
    <row r="1214" spans="1:22" x14ac:dyDescent="0.35">
      <c r="A1214" s="1">
        <v>90800055</v>
      </c>
      <c r="B1214" s="3" t="s">
        <v>14</v>
      </c>
      <c r="C1214" s="29">
        <f t="shared" si="147"/>
        <v>1</v>
      </c>
      <c r="D1214" s="29" t="str">
        <f t="shared" si="144"/>
        <v>5</v>
      </c>
      <c r="E1214" s="42" t="str">
        <f t="shared" si="145"/>
        <v>5</v>
      </c>
      <c r="F1214" s="1">
        <v>8</v>
      </c>
      <c r="G1214" s="28" t="str">
        <f t="shared" si="146"/>
        <v>58</v>
      </c>
      <c r="H1214" s="1">
        <v>6</v>
      </c>
      <c r="I1214" s="1">
        <v>1535</v>
      </c>
      <c r="L1214" s="1">
        <v>9634</v>
      </c>
      <c r="M1214" s="1">
        <v>111951</v>
      </c>
      <c r="N1214" s="2">
        <f>INT(VLOOKUP(--D1214,'属性表（单）'!$H$7:$I$11,2,0)*VLOOKUP(F1214,'属性表（单）'!$B$4:$D$53,3,0))</f>
        <v>14400</v>
      </c>
      <c r="O1214" s="34">
        <f t="shared" si="148"/>
        <v>1440</v>
      </c>
      <c r="P1214" s="1">
        <f>IF(H1214=26,VLOOKUP(G1214,'属性表（单核）'!$H$2:$I$251,2,0),IF(H1214=59,VLOOKUP(G1214,'属性表（单核）'!$C$2:$D$251,2,0),INT(N1214/VLOOKUP(H1214,'属性表（单）'!$N$4:$O$24,2,0))))</f>
        <v>1440</v>
      </c>
      <c r="S1214" s="1">
        <f t="shared" si="149"/>
        <v>8745</v>
      </c>
      <c r="T1214" s="28">
        <f>VLOOKUP(--F1214,经验表!$A$4:$B$53,2,0)*VLOOKUP(--E1214,经验表!$W$8:$X$17,2,0)</f>
        <v>8745.75</v>
      </c>
      <c r="U1214" s="1">
        <f t="shared" si="150"/>
        <v>105797</v>
      </c>
      <c r="V1214" s="1">
        <f t="shared" si="151"/>
        <v>105797</v>
      </c>
    </row>
    <row r="1215" spans="1:22" x14ac:dyDescent="0.35">
      <c r="A1215" s="1">
        <v>90900055</v>
      </c>
      <c r="B1215" s="3" t="s">
        <v>14</v>
      </c>
      <c r="C1215" s="29">
        <f t="shared" si="147"/>
        <v>1</v>
      </c>
      <c r="D1215" s="29" t="str">
        <f t="shared" si="144"/>
        <v>5</v>
      </c>
      <c r="E1215" s="42" t="str">
        <f t="shared" si="145"/>
        <v>5</v>
      </c>
      <c r="F1215" s="1">
        <v>9</v>
      </c>
      <c r="G1215" s="28" t="str">
        <f t="shared" si="146"/>
        <v>59</v>
      </c>
      <c r="H1215" s="1">
        <v>6</v>
      </c>
      <c r="I1215" s="1">
        <v>1620</v>
      </c>
      <c r="L1215" s="1">
        <v>11048</v>
      </c>
      <c r="M1215" s="1">
        <v>121585</v>
      </c>
      <c r="N1215" s="2">
        <f>INT(VLOOKUP(--D1215,'属性表（单）'!$H$7:$I$11,2,0)*VLOOKUP(F1215,'属性表（单）'!$B$4:$D$53,3,0))</f>
        <v>15300</v>
      </c>
      <c r="O1215" s="34">
        <f t="shared" si="148"/>
        <v>1530</v>
      </c>
      <c r="P1215" s="1">
        <f>IF(H1215=26,VLOOKUP(G1215,'属性表（单核）'!$H$2:$I$251,2,0),IF(H1215=59,VLOOKUP(G1215,'属性表（单核）'!$C$2:$D$251,2,0),INT(N1215/VLOOKUP(H1215,'属性表（单）'!$N$4:$O$24,2,0))))</f>
        <v>1530</v>
      </c>
      <c r="S1215" s="1">
        <f t="shared" si="149"/>
        <v>10013</v>
      </c>
      <c r="T1215" s="28">
        <f>VLOOKUP(--F1215,经验表!$A$4:$B$53,2,0)*VLOOKUP(--E1215,经验表!$W$8:$X$17,2,0)</f>
        <v>10013.25</v>
      </c>
      <c r="U1215" s="1">
        <f t="shared" si="150"/>
        <v>114542</v>
      </c>
      <c r="V1215" s="1">
        <f t="shared" si="151"/>
        <v>114542</v>
      </c>
    </row>
    <row r="1216" spans="1:22" x14ac:dyDescent="0.35">
      <c r="A1216" s="1">
        <v>91000055</v>
      </c>
      <c r="B1216" s="3" t="s">
        <v>14</v>
      </c>
      <c r="C1216" s="29">
        <f t="shared" si="147"/>
        <v>1</v>
      </c>
      <c r="D1216" s="29" t="str">
        <f t="shared" si="144"/>
        <v>5</v>
      </c>
      <c r="E1216" s="42" t="str">
        <f t="shared" si="145"/>
        <v>5</v>
      </c>
      <c r="F1216" s="1">
        <v>10</v>
      </c>
      <c r="G1216" s="28" t="str">
        <f t="shared" si="146"/>
        <v>510</v>
      </c>
      <c r="H1216" s="1">
        <v>6</v>
      </c>
      <c r="I1216" s="1">
        <v>1707</v>
      </c>
      <c r="L1216" s="1">
        <v>12596</v>
      </c>
      <c r="M1216" s="1">
        <v>132633</v>
      </c>
      <c r="N1216" s="2">
        <f>INT(VLOOKUP(--D1216,'属性表（单）'!$H$7:$I$11,2,0)*VLOOKUP(F1216,'属性表（单）'!$B$4:$D$53,3,0))</f>
        <v>16200</v>
      </c>
      <c r="O1216" s="34">
        <f t="shared" si="148"/>
        <v>1620</v>
      </c>
      <c r="P1216" s="1">
        <f>IF(H1216=26,VLOOKUP(G1216,'属性表（单核）'!$H$2:$I$251,2,0),IF(H1216=59,VLOOKUP(G1216,'属性表（单核）'!$C$2:$D$251,2,0),INT(N1216/VLOOKUP(H1216,'属性表（单）'!$N$4:$O$24,2,0))))</f>
        <v>1620</v>
      </c>
      <c r="S1216" s="1">
        <f t="shared" si="149"/>
        <v>12041</v>
      </c>
      <c r="T1216" s="28">
        <f>VLOOKUP(--F1216,经验表!$A$4:$B$53,2,0)*VLOOKUP(--E1216,经验表!$W$8:$X$17,2,0)</f>
        <v>12041.25</v>
      </c>
      <c r="U1216" s="1">
        <f t="shared" si="150"/>
        <v>124555</v>
      </c>
      <c r="V1216" s="1">
        <f t="shared" si="151"/>
        <v>124555</v>
      </c>
    </row>
    <row r="1217" spans="1:22" x14ac:dyDescent="0.35">
      <c r="A1217" s="1">
        <v>91100055</v>
      </c>
      <c r="B1217" s="3" t="s">
        <v>14</v>
      </c>
      <c r="C1217" s="29">
        <f t="shared" si="147"/>
        <v>1</v>
      </c>
      <c r="D1217" s="29" t="str">
        <f t="shared" si="144"/>
        <v>5</v>
      </c>
      <c r="E1217" s="42" t="str">
        <f t="shared" si="145"/>
        <v>5</v>
      </c>
      <c r="F1217" s="1">
        <v>11</v>
      </c>
      <c r="G1217" s="28" t="str">
        <f t="shared" si="146"/>
        <v>511</v>
      </c>
      <c r="H1217" s="1">
        <v>6</v>
      </c>
      <c r="I1217" s="1">
        <v>1794</v>
      </c>
      <c r="L1217" s="1">
        <v>14290</v>
      </c>
      <c r="M1217" s="1">
        <v>145229</v>
      </c>
      <c r="N1217" s="2">
        <f>INT(VLOOKUP(--D1217,'属性表（单）'!$H$7:$I$11,2,0)*VLOOKUP(F1217,'属性表（单）'!$B$4:$D$53,3,0))</f>
        <v>17100</v>
      </c>
      <c r="O1217" s="34">
        <f t="shared" si="148"/>
        <v>1710</v>
      </c>
      <c r="P1217" s="1">
        <f>IF(H1217=26,VLOOKUP(G1217,'属性表（单核）'!$H$2:$I$251,2,0),IF(H1217=59,VLOOKUP(G1217,'属性表（单核）'!$C$2:$D$251,2,0),INT(N1217/VLOOKUP(H1217,'属性表（单）'!$N$4:$O$24,2,0))))</f>
        <v>1710</v>
      </c>
      <c r="S1217" s="1">
        <f t="shared" si="149"/>
        <v>14069</v>
      </c>
      <c r="T1217" s="28">
        <f>VLOOKUP(--F1217,经验表!$A$4:$B$53,2,0)*VLOOKUP(--E1217,经验表!$W$8:$X$17,2,0)</f>
        <v>14069.25</v>
      </c>
      <c r="U1217" s="1">
        <f t="shared" si="150"/>
        <v>136596</v>
      </c>
      <c r="V1217" s="1">
        <f t="shared" si="151"/>
        <v>136596</v>
      </c>
    </row>
    <row r="1218" spans="1:22" x14ac:dyDescent="0.35">
      <c r="A1218" s="1">
        <v>91200055</v>
      </c>
      <c r="B1218" s="3" t="s">
        <v>14</v>
      </c>
      <c r="C1218" s="29">
        <f t="shared" si="147"/>
        <v>1</v>
      </c>
      <c r="D1218" s="29" t="str">
        <f t="shared" si="144"/>
        <v>5</v>
      </c>
      <c r="E1218" s="42" t="str">
        <f t="shared" si="145"/>
        <v>5</v>
      </c>
      <c r="F1218" s="1">
        <v>12</v>
      </c>
      <c r="G1218" s="28" t="str">
        <f t="shared" si="146"/>
        <v>512</v>
      </c>
      <c r="H1218" s="1">
        <v>6</v>
      </c>
      <c r="I1218" s="1">
        <v>1882</v>
      </c>
      <c r="L1218" s="1">
        <v>16143</v>
      </c>
      <c r="M1218" s="1">
        <v>159519</v>
      </c>
      <c r="N1218" s="2">
        <f>INT(VLOOKUP(--D1218,'属性表（单）'!$H$7:$I$11,2,0)*VLOOKUP(F1218,'属性表（单）'!$B$4:$D$53,3,0))</f>
        <v>18300</v>
      </c>
      <c r="O1218" s="34">
        <f t="shared" si="148"/>
        <v>1830</v>
      </c>
      <c r="P1218" s="1">
        <f>IF(H1218=26,VLOOKUP(G1218,'属性表（单核）'!$H$2:$I$251,2,0),IF(H1218=59,VLOOKUP(G1218,'属性表（单核）'!$C$2:$D$251,2,0),INT(N1218/VLOOKUP(H1218,'属性表（单）'!$N$4:$O$24,2,0))))</f>
        <v>1830</v>
      </c>
      <c r="S1218" s="1">
        <f t="shared" si="149"/>
        <v>16097</v>
      </c>
      <c r="T1218" s="28">
        <f>VLOOKUP(--F1218,经验表!$A$4:$B$53,2,0)*VLOOKUP(--E1218,经验表!$W$8:$X$17,2,0)</f>
        <v>16097.25</v>
      </c>
      <c r="U1218" s="1">
        <f t="shared" si="150"/>
        <v>150665</v>
      </c>
      <c r="V1218" s="1">
        <f t="shared" si="151"/>
        <v>150665</v>
      </c>
    </row>
    <row r="1219" spans="1:22" x14ac:dyDescent="0.35">
      <c r="A1219" s="1">
        <v>91300055</v>
      </c>
      <c r="B1219" s="3" t="s">
        <v>14</v>
      </c>
      <c r="C1219" s="29">
        <f t="shared" si="147"/>
        <v>1</v>
      </c>
      <c r="D1219" s="29" t="str">
        <f t="shared" ref="D1219:D1282" si="152">RIGHT(A1219,1)</f>
        <v>5</v>
      </c>
      <c r="E1219" s="42" t="str">
        <f t="shared" ref="E1219:E1282" si="153">IF(C1219=1,RIGHT(A1219,1),C1219&amp;RIGHT(A1219,1))</f>
        <v>5</v>
      </c>
      <c r="F1219" s="1">
        <v>13</v>
      </c>
      <c r="G1219" s="28" t="str">
        <f t="shared" ref="G1219:G1282" si="154">D1219&amp;F1219</f>
        <v>513</v>
      </c>
      <c r="H1219" s="1">
        <v>6</v>
      </c>
      <c r="I1219" s="1">
        <v>1971</v>
      </c>
      <c r="L1219" s="1">
        <v>18170</v>
      </c>
      <c r="M1219" s="1">
        <v>175662</v>
      </c>
      <c r="N1219" s="2">
        <f>INT(VLOOKUP(--D1219,'属性表（单）'!$H$7:$I$11,2,0)*VLOOKUP(F1219,'属性表（单）'!$B$4:$D$53,3,0))</f>
        <v>19500</v>
      </c>
      <c r="O1219" s="34">
        <f t="shared" si="148"/>
        <v>1950</v>
      </c>
      <c r="P1219" s="1">
        <f>IF(H1219=26,VLOOKUP(G1219,'属性表（单核）'!$H$2:$I$251,2,0),IF(H1219=59,VLOOKUP(G1219,'属性表（单核）'!$C$2:$D$251,2,0),INT(N1219/VLOOKUP(H1219,'属性表（单）'!$N$4:$O$24,2,0))))</f>
        <v>1950</v>
      </c>
      <c r="S1219" s="1">
        <f t="shared" si="149"/>
        <v>18125</v>
      </c>
      <c r="T1219" s="28">
        <f>VLOOKUP(--F1219,经验表!$A$4:$B$53,2,0)*VLOOKUP(--E1219,经验表!$W$8:$X$17,2,0)</f>
        <v>18125.25</v>
      </c>
      <c r="U1219" s="1">
        <f t="shared" si="150"/>
        <v>166762</v>
      </c>
      <c r="V1219" s="1">
        <f t="shared" si="151"/>
        <v>166762</v>
      </c>
    </row>
    <row r="1220" spans="1:22" x14ac:dyDescent="0.35">
      <c r="A1220" s="1">
        <v>91400055</v>
      </c>
      <c r="B1220" s="3" t="s">
        <v>14</v>
      </c>
      <c r="C1220" s="29">
        <f t="shared" ref="C1220:C1283" si="155">C1219</f>
        <v>1</v>
      </c>
      <c r="D1220" s="29" t="str">
        <f t="shared" si="152"/>
        <v>5</v>
      </c>
      <c r="E1220" s="42" t="str">
        <f t="shared" si="153"/>
        <v>5</v>
      </c>
      <c r="F1220" s="1">
        <v>14</v>
      </c>
      <c r="G1220" s="28" t="str">
        <f t="shared" si="154"/>
        <v>514</v>
      </c>
      <c r="H1220" s="1">
        <v>6</v>
      </c>
      <c r="I1220" s="1">
        <v>2061</v>
      </c>
      <c r="L1220" s="1">
        <v>20387</v>
      </c>
      <c r="M1220" s="1">
        <v>193832</v>
      </c>
      <c r="N1220" s="2">
        <f>INT(VLOOKUP(--D1220,'属性表（单）'!$H$7:$I$11,2,0)*VLOOKUP(F1220,'属性表（单）'!$B$4:$D$53,3,0))</f>
        <v>20700</v>
      </c>
      <c r="O1220" s="34">
        <f t="shared" si="148"/>
        <v>2070</v>
      </c>
      <c r="P1220" s="1">
        <f>IF(H1220=26,VLOOKUP(G1220,'属性表（单核）'!$H$2:$I$251,2,0),IF(H1220=59,VLOOKUP(G1220,'属性表（单核）'!$C$2:$D$251,2,0),INT(N1220/VLOOKUP(H1220,'属性表（单）'!$N$4:$O$24,2,0))))</f>
        <v>2070</v>
      </c>
      <c r="S1220" s="1">
        <f t="shared" si="149"/>
        <v>21167</v>
      </c>
      <c r="T1220" s="28">
        <f>VLOOKUP(--F1220,经验表!$A$4:$B$53,2,0)*VLOOKUP(--E1220,经验表!$W$8:$X$17,2,0)</f>
        <v>21167.25</v>
      </c>
      <c r="U1220" s="1">
        <f t="shared" si="150"/>
        <v>184887</v>
      </c>
      <c r="V1220" s="1">
        <f t="shared" si="151"/>
        <v>184887</v>
      </c>
    </row>
    <row r="1221" spans="1:22" x14ac:dyDescent="0.35">
      <c r="A1221" s="1">
        <v>91500055</v>
      </c>
      <c r="B1221" s="3" t="s">
        <v>14</v>
      </c>
      <c r="C1221" s="29">
        <f t="shared" si="155"/>
        <v>1</v>
      </c>
      <c r="D1221" s="29" t="str">
        <f t="shared" si="152"/>
        <v>5</v>
      </c>
      <c r="E1221" s="42" t="str">
        <f t="shared" si="153"/>
        <v>5</v>
      </c>
      <c r="F1221" s="1">
        <v>15</v>
      </c>
      <c r="G1221" s="28" t="str">
        <f t="shared" si="154"/>
        <v>515</v>
      </c>
      <c r="H1221" s="1">
        <v>6</v>
      </c>
      <c r="I1221" s="1">
        <v>2151</v>
      </c>
      <c r="L1221" s="1">
        <v>22811</v>
      </c>
      <c r="M1221" s="1">
        <v>214219</v>
      </c>
      <c r="N1221" s="2">
        <f>INT(VLOOKUP(--D1221,'属性表（单）'!$H$7:$I$11,2,0)*VLOOKUP(F1221,'属性表（单）'!$B$4:$D$53,3,0))</f>
        <v>21900</v>
      </c>
      <c r="O1221" s="34">
        <f t="shared" si="148"/>
        <v>2190</v>
      </c>
      <c r="P1221" s="1">
        <f>IF(H1221=26,VLOOKUP(G1221,'属性表（单核）'!$H$2:$I$251,2,0),IF(H1221=59,VLOOKUP(G1221,'属性表（单核）'!$C$2:$D$251,2,0),INT(N1221/VLOOKUP(H1221,'属性表（单）'!$N$4:$O$24,2,0))))</f>
        <v>2190</v>
      </c>
      <c r="S1221" s="1">
        <f t="shared" si="149"/>
        <v>24209</v>
      </c>
      <c r="T1221" s="28">
        <f>VLOOKUP(--F1221,经验表!$A$4:$B$53,2,0)*VLOOKUP(--E1221,经验表!$W$8:$X$17,2,0)</f>
        <v>24209.25</v>
      </c>
      <c r="U1221" s="1">
        <f t="shared" si="150"/>
        <v>206054</v>
      </c>
      <c r="V1221" s="1">
        <f t="shared" si="151"/>
        <v>206054</v>
      </c>
    </row>
    <row r="1222" spans="1:22" x14ac:dyDescent="0.35">
      <c r="A1222" s="1">
        <v>91600055</v>
      </c>
      <c r="B1222" s="3" t="s">
        <v>14</v>
      </c>
      <c r="C1222" s="29">
        <f t="shared" si="155"/>
        <v>1</v>
      </c>
      <c r="D1222" s="29" t="str">
        <f t="shared" si="152"/>
        <v>5</v>
      </c>
      <c r="E1222" s="42" t="str">
        <f t="shared" si="153"/>
        <v>5</v>
      </c>
      <c r="F1222" s="1">
        <v>16</v>
      </c>
      <c r="G1222" s="28" t="str">
        <f t="shared" si="154"/>
        <v>516</v>
      </c>
      <c r="H1222" s="1">
        <v>6</v>
      </c>
      <c r="I1222" s="1">
        <v>2243</v>
      </c>
      <c r="L1222" s="1">
        <v>25460</v>
      </c>
      <c r="M1222" s="1">
        <v>237030</v>
      </c>
      <c r="N1222" s="2">
        <f>INT(VLOOKUP(--D1222,'属性表（单）'!$H$7:$I$11,2,0)*VLOOKUP(F1222,'属性表（单）'!$B$4:$D$53,3,0))</f>
        <v>23100</v>
      </c>
      <c r="O1222" s="34">
        <f t="shared" si="148"/>
        <v>2310</v>
      </c>
      <c r="P1222" s="1">
        <f>IF(H1222=26,VLOOKUP(G1222,'属性表（单核）'!$H$2:$I$251,2,0),IF(H1222=59,VLOOKUP(G1222,'属性表（单核）'!$C$2:$D$251,2,0),INT(N1222/VLOOKUP(H1222,'属性表（单）'!$N$4:$O$24,2,0))))</f>
        <v>2310</v>
      </c>
      <c r="S1222" s="1">
        <f t="shared" si="149"/>
        <v>27251</v>
      </c>
      <c r="T1222" s="28">
        <f>VLOOKUP(--F1222,经验表!$A$4:$B$53,2,0)*VLOOKUP(--E1222,经验表!$W$8:$X$17,2,0)</f>
        <v>27251.25</v>
      </c>
      <c r="U1222" s="1">
        <f t="shared" si="150"/>
        <v>230263</v>
      </c>
      <c r="V1222" s="1">
        <f t="shared" si="151"/>
        <v>230263</v>
      </c>
    </row>
    <row r="1223" spans="1:22" x14ac:dyDescent="0.35">
      <c r="A1223" s="1">
        <v>91700055</v>
      </c>
      <c r="B1223" s="3" t="s">
        <v>14</v>
      </c>
      <c r="C1223" s="29">
        <f t="shared" si="155"/>
        <v>1</v>
      </c>
      <c r="D1223" s="29" t="str">
        <f t="shared" si="152"/>
        <v>5</v>
      </c>
      <c r="E1223" s="42" t="str">
        <f t="shared" si="153"/>
        <v>5</v>
      </c>
      <c r="F1223" s="1">
        <v>17</v>
      </c>
      <c r="G1223" s="28" t="str">
        <f t="shared" si="154"/>
        <v>517</v>
      </c>
      <c r="H1223" s="1">
        <v>6</v>
      </c>
      <c r="I1223" s="1">
        <v>2336</v>
      </c>
      <c r="L1223" s="1">
        <v>28356</v>
      </c>
      <c r="M1223" s="1">
        <v>262490</v>
      </c>
      <c r="N1223" s="2">
        <f>INT(VLOOKUP(--D1223,'属性表（单）'!$H$7:$I$11,2,0)*VLOOKUP(F1223,'属性表（单）'!$B$4:$D$53,3,0))</f>
        <v>24600</v>
      </c>
      <c r="O1223" s="34">
        <f t="shared" ref="O1223:O1286" si="156">INT(IF(C1223=1,P1223,P1223*$X$14))</f>
        <v>2460</v>
      </c>
      <c r="P1223" s="1">
        <f>IF(H1223=26,VLOOKUP(G1223,'属性表（单核）'!$H$2:$I$251,2,0),IF(H1223=59,VLOOKUP(G1223,'属性表（单核）'!$C$2:$D$251,2,0),INT(N1223/VLOOKUP(H1223,'属性表（单）'!$N$4:$O$24,2,0))))</f>
        <v>2460</v>
      </c>
      <c r="S1223" s="1">
        <f t="shared" si="149"/>
        <v>30293</v>
      </c>
      <c r="T1223" s="28">
        <f>VLOOKUP(--F1223,经验表!$A$4:$B$53,2,0)*VLOOKUP(--E1223,经验表!$W$8:$X$17,2,0)</f>
        <v>30293.25</v>
      </c>
      <c r="U1223" s="1">
        <f t="shared" si="150"/>
        <v>257514</v>
      </c>
      <c r="V1223" s="1">
        <f t="shared" si="151"/>
        <v>257514</v>
      </c>
    </row>
    <row r="1224" spans="1:22" x14ac:dyDescent="0.35">
      <c r="A1224" s="1">
        <v>91800055</v>
      </c>
      <c r="B1224" s="3" t="s">
        <v>14</v>
      </c>
      <c r="C1224" s="29">
        <f t="shared" si="155"/>
        <v>1</v>
      </c>
      <c r="D1224" s="29" t="str">
        <f t="shared" si="152"/>
        <v>5</v>
      </c>
      <c r="E1224" s="42" t="str">
        <f t="shared" si="153"/>
        <v>5</v>
      </c>
      <c r="F1224" s="1">
        <v>18</v>
      </c>
      <c r="G1224" s="28" t="str">
        <f t="shared" si="154"/>
        <v>518</v>
      </c>
      <c r="H1224" s="1">
        <v>6</v>
      </c>
      <c r="I1224" s="1">
        <v>2429</v>
      </c>
      <c r="L1224" s="1">
        <v>31521</v>
      </c>
      <c r="M1224" s="1">
        <v>290846</v>
      </c>
      <c r="N1224" s="2">
        <f>INT(VLOOKUP(--D1224,'属性表（单）'!$H$7:$I$11,2,0)*VLOOKUP(F1224,'属性表（单）'!$B$4:$D$53,3,0))</f>
        <v>26100</v>
      </c>
      <c r="O1224" s="34">
        <f t="shared" si="156"/>
        <v>2610</v>
      </c>
      <c r="P1224" s="1">
        <f>IF(H1224=26,VLOOKUP(G1224,'属性表（单核）'!$H$2:$I$251,2,0),IF(H1224=59,VLOOKUP(G1224,'属性表（单核）'!$C$2:$D$251,2,0),INT(N1224/VLOOKUP(H1224,'属性表（单）'!$N$4:$O$24,2,0))))</f>
        <v>2610</v>
      </c>
      <c r="S1224" s="1">
        <f t="shared" ref="S1224:S1287" si="157">INT(T1224)</f>
        <v>34602</v>
      </c>
      <c r="T1224" s="28">
        <f>VLOOKUP(--F1224,经验表!$A$4:$B$53,2,0)*VLOOKUP(--E1224,经验表!$W$8:$X$17,2,0)</f>
        <v>34602.75</v>
      </c>
      <c r="U1224" s="1">
        <f t="shared" ref="U1224:U1287" si="158">INT(IF(C1224=1,IF(F1224=1,VLOOKUP(--D1224,$X$8:$Y$12,2,0),V1224),IF(F1224=1,VLOOKUP(--D1224,$X$17:$Y$21,2,0),V1224)))</f>
        <v>287807</v>
      </c>
      <c r="V1224" s="1">
        <f t="shared" si="151"/>
        <v>287807</v>
      </c>
    </row>
    <row r="1225" spans="1:22" x14ac:dyDescent="0.35">
      <c r="A1225" s="1">
        <v>91900055</v>
      </c>
      <c r="B1225" s="3" t="s">
        <v>14</v>
      </c>
      <c r="C1225" s="29">
        <f t="shared" si="155"/>
        <v>1</v>
      </c>
      <c r="D1225" s="29" t="str">
        <f t="shared" si="152"/>
        <v>5</v>
      </c>
      <c r="E1225" s="42" t="str">
        <f t="shared" si="153"/>
        <v>5</v>
      </c>
      <c r="F1225" s="1">
        <v>19</v>
      </c>
      <c r="G1225" s="28" t="str">
        <f t="shared" si="154"/>
        <v>519</v>
      </c>
      <c r="H1225" s="1">
        <v>6</v>
      </c>
      <c r="I1225" s="1">
        <v>2523</v>
      </c>
      <c r="L1225" s="1">
        <v>34978</v>
      </c>
      <c r="M1225" s="1">
        <v>322367</v>
      </c>
      <c r="N1225" s="2">
        <f>INT(VLOOKUP(--D1225,'属性表（单）'!$H$7:$I$11,2,0)*VLOOKUP(F1225,'属性表（单）'!$B$4:$D$53,3,0))</f>
        <v>27600</v>
      </c>
      <c r="O1225" s="34">
        <f t="shared" si="156"/>
        <v>2760</v>
      </c>
      <c r="P1225" s="1">
        <f>IF(H1225=26,VLOOKUP(G1225,'属性表（单核）'!$H$2:$I$251,2,0),IF(H1225=59,VLOOKUP(G1225,'属性表（单核）'!$C$2:$D$251,2,0),INT(N1225/VLOOKUP(H1225,'属性表（单）'!$N$4:$O$24,2,0))))</f>
        <v>2760</v>
      </c>
      <c r="S1225" s="1">
        <f t="shared" si="157"/>
        <v>38912</v>
      </c>
      <c r="T1225" s="28">
        <f>VLOOKUP(--F1225,经验表!$A$4:$B$53,2,0)*VLOOKUP(--E1225,经验表!$W$8:$X$17,2,0)</f>
        <v>38912.25</v>
      </c>
      <c r="U1225" s="1">
        <f t="shared" si="158"/>
        <v>322409</v>
      </c>
      <c r="V1225" s="1">
        <f t="shared" ref="V1225:V1288" si="159">S1224+U1224</f>
        <v>322409</v>
      </c>
    </row>
    <row r="1226" spans="1:22" x14ac:dyDescent="0.35">
      <c r="A1226" s="1">
        <v>92000055</v>
      </c>
      <c r="B1226" s="3" t="s">
        <v>14</v>
      </c>
      <c r="C1226" s="29">
        <f t="shared" si="155"/>
        <v>1</v>
      </c>
      <c r="D1226" s="29" t="str">
        <f t="shared" si="152"/>
        <v>5</v>
      </c>
      <c r="E1226" s="42" t="str">
        <f t="shared" si="153"/>
        <v>5</v>
      </c>
      <c r="F1226" s="1">
        <v>20</v>
      </c>
      <c r="G1226" s="28" t="str">
        <f t="shared" si="154"/>
        <v>520</v>
      </c>
      <c r="H1226" s="1">
        <v>6</v>
      </c>
      <c r="I1226" s="1">
        <v>2619</v>
      </c>
      <c r="L1226" s="1">
        <v>38756</v>
      </c>
      <c r="M1226" s="1">
        <v>357345</v>
      </c>
      <c r="N1226" s="2">
        <f>INT(VLOOKUP(--D1226,'属性表（单）'!$H$7:$I$11,2,0)*VLOOKUP(F1226,'属性表（单）'!$B$4:$D$53,3,0))</f>
        <v>29100</v>
      </c>
      <c r="O1226" s="34">
        <f t="shared" si="156"/>
        <v>2910</v>
      </c>
      <c r="P1226" s="1">
        <f>IF(H1226=26,VLOOKUP(G1226,'属性表（单核）'!$H$2:$I$251,2,0),IF(H1226=59,VLOOKUP(G1226,'属性表（单核）'!$C$2:$D$251,2,0),INT(N1226/VLOOKUP(H1226,'属性表（单）'!$N$4:$O$24,2,0))))</f>
        <v>2910</v>
      </c>
      <c r="S1226" s="1">
        <f t="shared" si="157"/>
        <v>43221</v>
      </c>
      <c r="T1226" s="28">
        <f>VLOOKUP(--F1226,经验表!$A$4:$B$53,2,0)*VLOOKUP(--E1226,经验表!$W$8:$X$17,2,0)</f>
        <v>43221.75</v>
      </c>
      <c r="U1226" s="1">
        <f t="shared" si="158"/>
        <v>361321</v>
      </c>
      <c r="V1226" s="1">
        <f t="shared" si="159"/>
        <v>361321</v>
      </c>
    </row>
    <row r="1227" spans="1:22" x14ac:dyDescent="0.35">
      <c r="A1227" s="1">
        <v>92100055</v>
      </c>
      <c r="B1227" s="3" t="s">
        <v>14</v>
      </c>
      <c r="C1227" s="29">
        <f t="shared" si="155"/>
        <v>1</v>
      </c>
      <c r="D1227" s="29" t="str">
        <f t="shared" si="152"/>
        <v>5</v>
      </c>
      <c r="E1227" s="42" t="str">
        <f t="shared" si="153"/>
        <v>5</v>
      </c>
      <c r="F1227" s="1">
        <v>21</v>
      </c>
      <c r="G1227" s="28" t="str">
        <f t="shared" si="154"/>
        <v>521</v>
      </c>
      <c r="H1227" s="1">
        <v>6</v>
      </c>
      <c r="I1227" s="1">
        <v>2715</v>
      </c>
      <c r="L1227" s="1">
        <v>42883</v>
      </c>
      <c r="M1227" s="1">
        <v>396101</v>
      </c>
      <c r="N1227" s="2">
        <f>INT(VLOOKUP(--D1227,'属性表（单）'!$H$7:$I$11,2,0)*VLOOKUP(F1227,'属性表（单）'!$B$4:$D$53,3,0))</f>
        <v>30600</v>
      </c>
      <c r="O1227" s="34">
        <f t="shared" si="156"/>
        <v>3060</v>
      </c>
      <c r="P1227" s="1">
        <f>IF(H1227=26,VLOOKUP(G1227,'属性表（单核）'!$H$2:$I$251,2,0),IF(H1227=59,VLOOKUP(G1227,'属性表（单核）'!$C$2:$D$251,2,0),INT(N1227/VLOOKUP(H1227,'属性表（单）'!$N$4:$O$24,2,0))))</f>
        <v>3060</v>
      </c>
      <c r="S1227" s="1">
        <f t="shared" si="157"/>
        <v>47531</v>
      </c>
      <c r="T1227" s="28">
        <f>VLOOKUP(--F1227,经验表!$A$4:$B$53,2,0)*VLOOKUP(--E1227,经验表!$W$8:$X$17,2,0)</f>
        <v>47531.25</v>
      </c>
      <c r="U1227" s="1">
        <f t="shared" si="158"/>
        <v>404542</v>
      </c>
      <c r="V1227" s="1">
        <f t="shared" si="159"/>
        <v>404542</v>
      </c>
    </row>
    <row r="1228" spans="1:22" x14ac:dyDescent="0.35">
      <c r="A1228" s="1">
        <v>92200055</v>
      </c>
      <c r="B1228" s="3" t="s">
        <v>14</v>
      </c>
      <c r="C1228" s="29">
        <f t="shared" si="155"/>
        <v>1</v>
      </c>
      <c r="D1228" s="29" t="str">
        <f t="shared" si="152"/>
        <v>5</v>
      </c>
      <c r="E1228" s="42" t="str">
        <f t="shared" si="153"/>
        <v>5</v>
      </c>
      <c r="F1228" s="1">
        <v>22</v>
      </c>
      <c r="G1228" s="28" t="str">
        <f t="shared" si="154"/>
        <v>522</v>
      </c>
      <c r="H1228" s="1">
        <v>6</v>
      </c>
      <c r="I1228" s="1">
        <v>2812</v>
      </c>
      <c r="L1228" s="1">
        <v>47391</v>
      </c>
      <c r="M1228" s="1">
        <v>438984</v>
      </c>
      <c r="N1228" s="2">
        <f>INT(VLOOKUP(--D1228,'属性表（单）'!$H$7:$I$11,2,0)*VLOOKUP(F1228,'属性表（单）'!$B$4:$D$53,3,0))</f>
        <v>32400</v>
      </c>
      <c r="O1228" s="34">
        <f t="shared" si="156"/>
        <v>3240</v>
      </c>
      <c r="P1228" s="1">
        <f>IF(H1228=26,VLOOKUP(G1228,'属性表（单核）'!$H$2:$I$251,2,0),IF(H1228=59,VLOOKUP(G1228,'属性表（单核）'!$C$2:$D$251,2,0),INT(N1228/VLOOKUP(H1228,'属性表（单）'!$N$4:$O$24,2,0))))</f>
        <v>3240</v>
      </c>
      <c r="S1228" s="1">
        <f t="shared" si="157"/>
        <v>53361</v>
      </c>
      <c r="T1228" s="28">
        <f>VLOOKUP(--F1228,经验表!$A$4:$B$53,2,0)*VLOOKUP(--E1228,经验表!$W$8:$X$17,2,0)</f>
        <v>53361.75</v>
      </c>
      <c r="U1228" s="1">
        <f t="shared" si="158"/>
        <v>452073</v>
      </c>
      <c r="V1228" s="1">
        <f t="shared" si="159"/>
        <v>452073</v>
      </c>
    </row>
    <row r="1229" spans="1:22" x14ac:dyDescent="0.35">
      <c r="A1229" s="1">
        <v>92300055</v>
      </c>
      <c r="B1229" s="3" t="s">
        <v>14</v>
      </c>
      <c r="C1229" s="29">
        <f t="shared" si="155"/>
        <v>1</v>
      </c>
      <c r="D1229" s="29" t="str">
        <f t="shared" si="152"/>
        <v>5</v>
      </c>
      <c r="E1229" s="42" t="str">
        <f t="shared" si="153"/>
        <v>5</v>
      </c>
      <c r="F1229" s="1">
        <v>23</v>
      </c>
      <c r="G1229" s="28" t="str">
        <f t="shared" si="154"/>
        <v>523</v>
      </c>
      <c r="H1229" s="1">
        <v>6</v>
      </c>
      <c r="I1229" s="1">
        <v>2910</v>
      </c>
      <c r="L1229" s="1">
        <v>52314</v>
      </c>
      <c r="M1229" s="1">
        <v>486375</v>
      </c>
      <c r="N1229" s="2">
        <f>INT(VLOOKUP(--D1229,'属性表（单）'!$H$7:$I$11,2,0)*VLOOKUP(F1229,'属性表（单）'!$B$4:$D$53,3,0))</f>
        <v>34200</v>
      </c>
      <c r="O1229" s="34">
        <f t="shared" si="156"/>
        <v>3420</v>
      </c>
      <c r="P1229" s="1">
        <f>IF(H1229=26,VLOOKUP(G1229,'属性表（单核）'!$H$2:$I$251,2,0),IF(H1229=59,VLOOKUP(G1229,'属性表（单核）'!$C$2:$D$251,2,0),INT(N1229/VLOOKUP(H1229,'属性表（单）'!$N$4:$O$24,2,0))))</f>
        <v>3420</v>
      </c>
      <c r="S1229" s="1">
        <f t="shared" si="157"/>
        <v>59192</v>
      </c>
      <c r="T1229" s="28">
        <f>VLOOKUP(--F1229,经验表!$A$4:$B$53,2,0)*VLOOKUP(--E1229,经验表!$W$8:$X$17,2,0)</f>
        <v>59192.25</v>
      </c>
      <c r="U1229" s="1">
        <f t="shared" si="158"/>
        <v>505434</v>
      </c>
      <c r="V1229" s="1">
        <f t="shared" si="159"/>
        <v>505434</v>
      </c>
    </row>
    <row r="1230" spans="1:22" x14ac:dyDescent="0.35">
      <c r="A1230" s="1">
        <v>92400055</v>
      </c>
      <c r="B1230" s="3" t="s">
        <v>14</v>
      </c>
      <c r="C1230" s="29">
        <f t="shared" si="155"/>
        <v>1</v>
      </c>
      <c r="D1230" s="29" t="str">
        <f t="shared" si="152"/>
        <v>5</v>
      </c>
      <c r="E1230" s="42" t="str">
        <f t="shared" si="153"/>
        <v>5</v>
      </c>
      <c r="F1230" s="1">
        <v>24</v>
      </c>
      <c r="G1230" s="28" t="str">
        <f t="shared" si="154"/>
        <v>524</v>
      </c>
      <c r="H1230" s="1">
        <v>6</v>
      </c>
      <c r="I1230" s="1">
        <v>3010</v>
      </c>
      <c r="L1230" s="1">
        <v>57690</v>
      </c>
      <c r="M1230" s="1">
        <v>538689</v>
      </c>
      <c r="N1230" s="2">
        <f>INT(VLOOKUP(--D1230,'属性表（单）'!$H$7:$I$11,2,0)*VLOOKUP(F1230,'属性表（单）'!$B$4:$D$53,3,0))</f>
        <v>36000</v>
      </c>
      <c r="O1230" s="34">
        <f t="shared" si="156"/>
        <v>3600</v>
      </c>
      <c r="P1230" s="1">
        <f>IF(H1230=26,VLOOKUP(G1230,'属性表（单核）'!$H$2:$I$251,2,0),IF(H1230=59,VLOOKUP(G1230,'属性表（单核）'!$C$2:$D$251,2,0),INT(N1230/VLOOKUP(H1230,'属性表（单）'!$N$4:$O$24,2,0))))</f>
        <v>3600</v>
      </c>
      <c r="S1230" s="1">
        <f t="shared" si="157"/>
        <v>65022</v>
      </c>
      <c r="T1230" s="28">
        <f>VLOOKUP(--F1230,经验表!$A$4:$B$53,2,0)*VLOOKUP(--E1230,经验表!$W$8:$X$17,2,0)</f>
        <v>65022.750000000007</v>
      </c>
      <c r="U1230" s="1">
        <f t="shared" si="158"/>
        <v>564626</v>
      </c>
      <c r="V1230" s="1">
        <f t="shared" si="159"/>
        <v>564626</v>
      </c>
    </row>
    <row r="1231" spans="1:22" x14ac:dyDescent="0.35">
      <c r="A1231" s="1">
        <v>92500055</v>
      </c>
      <c r="B1231" s="3" t="s">
        <v>14</v>
      </c>
      <c r="C1231" s="29">
        <f t="shared" si="155"/>
        <v>1</v>
      </c>
      <c r="D1231" s="29" t="str">
        <f t="shared" si="152"/>
        <v>5</v>
      </c>
      <c r="E1231" s="42" t="str">
        <f t="shared" si="153"/>
        <v>5</v>
      </c>
      <c r="F1231" s="1">
        <v>25</v>
      </c>
      <c r="G1231" s="28" t="str">
        <f t="shared" si="154"/>
        <v>525</v>
      </c>
      <c r="H1231" s="1">
        <v>6</v>
      </c>
      <c r="I1231" s="1">
        <v>3110</v>
      </c>
      <c r="L1231" s="1">
        <v>63561</v>
      </c>
      <c r="M1231" s="1">
        <v>596379</v>
      </c>
      <c r="N1231" s="2">
        <f>INT(VLOOKUP(--D1231,'属性表（单）'!$H$7:$I$11,2,0)*VLOOKUP(F1231,'属性表（单）'!$B$4:$D$53,3,0))</f>
        <v>37800</v>
      </c>
      <c r="O1231" s="34">
        <f t="shared" si="156"/>
        <v>3780</v>
      </c>
      <c r="P1231" s="1">
        <f>IF(H1231=26,VLOOKUP(G1231,'属性表（单核）'!$H$2:$I$251,2,0),IF(H1231=59,VLOOKUP(G1231,'属性表（单核）'!$C$2:$D$251,2,0),INT(N1231/VLOOKUP(H1231,'属性表（单）'!$N$4:$O$24,2,0))))</f>
        <v>3780</v>
      </c>
      <c r="S1231" s="1">
        <f t="shared" si="157"/>
        <v>70853</v>
      </c>
      <c r="T1231" s="28">
        <f>VLOOKUP(--F1231,经验表!$A$4:$B$53,2,0)*VLOOKUP(--E1231,经验表!$W$8:$X$17,2,0)</f>
        <v>70853.25</v>
      </c>
      <c r="U1231" s="1">
        <f t="shared" si="158"/>
        <v>629648</v>
      </c>
      <c r="V1231" s="1">
        <f t="shared" si="159"/>
        <v>629648</v>
      </c>
    </row>
    <row r="1232" spans="1:22" x14ac:dyDescent="0.35">
      <c r="A1232" s="1">
        <v>92600055</v>
      </c>
      <c r="B1232" s="3" t="s">
        <v>14</v>
      </c>
      <c r="C1232" s="29">
        <f t="shared" si="155"/>
        <v>1</v>
      </c>
      <c r="D1232" s="29" t="str">
        <f t="shared" si="152"/>
        <v>5</v>
      </c>
      <c r="E1232" s="42" t="str">
        <f t="shared" si="153"/>
        <v>5</v>
      </c>
      <c r="F1232" s="1">
        <v>26</v>
      </c>
      <c r="G1232" s="28" t="str">
        <f t="shared" si="154"/>
        <v>526</v>
      </c>
      <c r="H1232" s="1">
        <v>6</v>
      </c>
      <c r="I1232" s="1">
        <v>3211</v>
      </c>
      <c r="L1232" s="1">
        <v>69971</v>
      </c>
      <c r="M1232" s="1">
        <v>659940</v>
      </c>
      <c r="N1232" s="2">
        <f>INT(VLOOKUP(--D1232,'属性表（单）'!$H$7:$I$11,2,0)*VLOOKUP(F1232,'属性表（单）'!$B$4:$D$53,3,0))</f>
        <v>39600</v>
      </c>
      <c r="O1232" s="34">
        <f t="shared" si="156"/>
        <v>3960</v>
      </c>
      <c r="P1232" s="1">
        <f>IF(H1232=26,VLOOKUP(G1232,'属性表（单核）'!$H$2:$I$251,2,0),IF(H1232=59,VLOOKUP(G1232,'属性表（单核）'!$C$2:$D$251,2,0),INT(N1232/VLOOKUP(H1232,'属性表（单）'!$N$4:$O$24,2,0))))</f>
        <v>3960</v>
      </c>
      <c r="S1232" s="1">
        <f t="shared" si="157"/>
        <v>78458</v>
      </c>
      <c r="T1232" s="28">
        <f>VLOOKUP(--F1232,经验表!$A$4:$B$53,2,0)*VLOOKUP(--E1232,经验表!$W$8:$X$17,2,0)</f>
        <v>78458.25</v>
      </c>
      <c r="U1232" s="1">
        <f t="shared" si="158"/>
        <v>700501</v>
      </c>
      <c r="V1232" s="1">
        <f t="shared" si="159"/>
        <v>700501</v>
      </c>
    </row>
    <row r="1233" spans="1:22" x14ac:dyDescent="0.35">
      <c r="A1233" s="1">
        <v>92700055</v>
      </c>
      <c r="B1233" s="3" t="s">
        <v>14</v>
      </c>
      <c r="C1233" s="29">
        <f t="shared" si="155"/>
        <v>1</v>
      </c>
      <c r="D1233" s="29" t="str">
        <f t="shared" si="152"/>
        <v>5</v>
      </c>
      <c r="E1233" s="42" t="str">
        <f t="shared" si="153"/>
        <v>5</v>
      </c>
      <c r="F1233" s="1">
        <v>27</v>
      </c>
      <c r="G1233" s="28" t="str">
        <f t="shared" si="154"/>
        <v>527</v>
      </c>
      <c r="H1233" s="1">
        <v>6</v>
      </c>
      <c r="I1233" s="1">
        <v>3313</v>
      </c>
      <c r="L1233" s="1">
        <v>76969</v>
      </c>
      <c r="M1233" s="1">
        <v>729911</v>
      </c>
      <c r="N1233" s="2">
        <f>INT(VLOOKUP(--D1233,'属性表（单）'!$H$7:$I$11,2,0)*VLOOKUP(F1233,'属性表（单）'!$B$4:$D$53,3,0))</f>
        <v>41700</v>
      </c>
      <c r="O1233" s="34">
        <f t="shared" si="156"/>
        <v>4170</v>
      </c>
      <c r="P1233" s="1">
        <f>IF(H1233=26,VLOOKUP(G1233,'属性表（单核）'!$H$2:$I$251,2,0),IF(H1233=59,VLOOKUP(G1233,'属性表（单核）'!$C$2:$D$251,2,0),INT(N1233/VLOOKUP(H1233,'属性表（单）'!$N$4:$O$24,2,0))))</f>
        <v>4170</v>
      </c>
      <c r="S1233" s="1">
        <f t="shared" si="157"/>
        <v>86063</v>
      </c>
      <c r="T1233" s="28">
        <f>VLOOKUP(--F1233,经验表!$A$4:$B$53,2,0)*VLOOKUP(--E1233,经验表!$W$8:$X$17,2,0)</f>
        <v>86063.25</v>
      </c>
      <c r="U1233" s="1">
        <f t="shared" si="158"/>
        <v>778959</v>
      </c>
      <c r="V1233" s="1">
        <f t="shared" si="159"/>
        <v>778959</v>
      </c>
    </row>
    <row r="1234" spans="1:22" x14ac:dyDescent="0.35">
      <c r="A1234" s="1">
        <v>92800055</v>
      </c>
      <c r="B1234" s="3" t="s">
        <v>14</v>
      </c>
      <c r="C1234" s="29">
        <f t="shared" si="155"/>
        <v>1</v>
      </c>
      <c r="D1234" s="29" t="str">
        <f t="shared" si="152"/>
        <v>5</v>
      </c>
      <c r="E1234" s="42" t="str">
        <f t="shared" si="153"/>
        <v>5</v>
      </c>
      <c r="F1234" s="1">
        <v>28</v>
      </c>
      <c r="G1234" s="28" t="str">
        <f t="shared" si="154"/>
        <v>528</v>
      </c>
      <c r="H1234" s="1">
        <v>6</v>
      </c>
      <c r="I1234" s="1">
        <v>3416</v>
      </c>
      <c r="L1234" s="1">
        <v>84610</v>
      </c>
      <c r="M1234" s="1">
        <v>806880</v>
      </c>
      <c r="N1234" s="2">
        <f>INT(VLOOKUP(--D1234,'属性表（单）'!$H$7:$I$11,2,0)*VLOOKUP(F1234,'属性表（单）'!$B$4:$D$53,3,0))</f>
        <v>43800</v>
      </c>
      <c r="O1234" s="34">
        <f t="shared" si="156"/>
        <v>4380</v>
      </c>
      <c r="P1234" s="1">
        <f>IF(H1234=26,VLOOKUP(G1234,'属性表（单核）'!$H$2:$I$251,2,0),IF(H1234=59,VLOOKUP(G1234,'属性表（单核）'!$C$2:$D$251,2,0),INT(N1234/VLOOKUP(H1234,'属性表（单）'!$N$4:$O$24,2,0))))</f>
        <v>4380</v>
      </c>
      <c r="S1234" s="1">
        <f t="shared" si="157"/>
        <v>93668</v>
      </c>
      <c r="T1234" s="28">
        <f>VLOOKUP(--F1234,经验表!$A$4:$B$53,2,0)*VLOOKUP(--E1234,经验表!$W$8:$X$17,2,0)</f>
        <v>93668.25</v>
      </c>
      <c r="U1234" s="1">
        <f t="shared" si="158"/>
        <v>865022</v>
      </c>
      <c r="V1234" s="1">
        <f t="shared" si="159"/>
        <v>865022</v>
      </c>
    </row>
    <row r="1235" spans="1:22" x14ac:dyDescent="0.35">
      <c r="A1235" s="1">
        <v>92900055</v>
      </c>
      <c r="B1235" s="3" t="s">
        <v>14</v>
      </c>
      <c r="C1235" s="29">
        <f t="shared" si="155"/>
        <v>1</v>
      </c>
      <c r="D1235" s="29" t="str">
        <f t="shared" si="152"/>
        <v>5</v>
      </c>
      <c r="E1235" s="42" t="str">
        <f t="shared" si="153"/>
        <v>5</v>
      </c>
      <c r="F1235" s="1">
        <v>29</v>
      </c>
      <c r="G1235" s="28" t="str">
        <f t="shared" si="154"/>
        <v>529</v>
      </c>
      <c r="H1235" s="1">
        <v>6</v>
      </c>
      <c r="I1235" s="1">
        <v>3521</v>
      </c>
      <c r="L1235" s="1">
        <v>92951</v>
      </c>
      <c r="M1235" s="1">
        <v>891490</v>
      </c>
      <c r="N1235" s="2">
        <f>INT(VLOOKUP(--D1235,'属性表（单）'!$H$7:$I$11,2,0)*VLOOKUP(F1235,'属性表（单）'!$B$4:$D$53,3,0))</f>
        <v>45900</v>
      </c>
      <c r="O1235" s="34">
        <f t="shared" si="156"/>
        <v>4590</v>
      </c>
      <c r="P1235" s="1">
        <f>IF(H1235=26,VLOOKUP(G1235,'属性表（单核）'!$H$2:$I$251,2,0),IF(H1235=59,VLOOKUP(G1235,'属性表（单核）'!$C$2:$D$251,2,0),INT(N1235/VLOOKUP(H1235,'属性表（单）'!$N$4:$O$24,2,0))))</f>
        <v>4590</v>
      </c>
      <c r="S1235" s="1">
        <f t="shared" si="157"/>
        <v>101273</v>
      </c>
      <c r="T1235" s="28">
        <f>VLOOKUP(--F1235,经验表!$A$4:$B$53,2,0)*VLOOKUP(--E1235,经验表!$W$8:$X$17,2,0)</f>
        <v>101273.25</v>
      </c>
      <c r="U1235" s="1">
        <f t="shared" si="158"/>
        <v>958690</v>
      </c>
      <c r="V1235" s="1">
        <f t="shared" si="159"/>
        <v>958690</v>
      </c>
    </row>
    <row r="1236" spans="1:22" x14ac:dyDescent="0.35">
      <c r="A1236" s="1">
        <v>93000055</v>
      </c>
      <c r="B1236" s="3" t="s">
        <v>14</v>
      </c>
      <c r="C1236" s="29">
        <f t="shared" si="155"/>
        <v>1</v>
      </c>
      <c r="D1236" s="29" t="str">
        <f t="shared" si="152"/>
        <v>5</v>
      </c>
      <c r="E1236" s="42" t="str">
        <f t="shared" si="153"/>
        <v>5</v>
      </c>
      <c r="F1236" s="1">
        <v>30</v>
      </c>
      <c r="G1236" s="28" t="str">
        <f t="shared" si="154"/>
        <v>530</v>
      </c>
      <c r="H1236" s="1">
        <v>6</v>
      </c>
      <c r="I1236" s="1">
        <v>3626</v>
      </c>
      <c r="L1236" s="1">
        <v>102055</v>
      </c>
      <c r="M1236" s="1">
        <v>984441</v>
      </c>
      <c r="N1236" s="2">
        <f>INT(VLOOKUP(--D1236,'属性表（单）'!$H$7:$I$11,2,0)*VLOOKUP(F1236,'属性表（单）'!$B$4:$D$53,3,0))</f>
        <v>48000</v>
      </c>
      <c r="O1236" s="34">
        <f t="shared" si="156"/>
        <v>4800</v>
      </c>
      <c r="P1236" s="1">
        <f>IF(H1236=26,VLOOKUP(G1236,'属性表（单核）'!$H$2:$I$251,2,0),IF(H1236=59,VLOOKUP(G1236,'属性表（单核）'!$C$2:$D$251,2,0),INT(N1236/VLOOKUP(H1236,'属性表（单）'!$N$4:$O$24,2,0))))</f>
        <v>4800</v>
      </c>
      <c r="S1236" s="1">
        <f t="shared" si="157"/>
        <v>110906</v>
      </c>
      <c r="T1236" s="28">
        <f>VLOOKUP(--F1236,经验表!$A$4:$B$53,2,0)*VLOOKUP(--E1236,经验表!$W$8:$X$17,2,0)</f>
        <v>110906.25</v>
      </c>
      <c r="U1236" s="1">
        <f t="shared" si="158"/>
        <v>1059963</v>
      </c>
      <c r="V1236" s="1">
        <f t="shared" si="159"/>
        <v>1059963</v>
      </c>
    </row>
    <row r="1237" spans="1:22" x14ac:dyDescent="0.35">
      <c r="A1237" s="1">
        <v>93100055</v>
      </c>
      <c r="B1237" s="3" t="s">
        <v>14</v>
      </c>
      <c r="C1237" s="29">
        <f t="shared" si="155"/>
        <v>1</v>
      </c>
      <c r="D1237" s="29" t="str">
        <f t="shared" si="152"/>
        <v>5</v>
      </c>
      <c r="E1237" s="42" t="str">
        <f t="shared" si="153"/>
        <v>5</v>
      </c>
      <c r="F1237" s="1">
        <v>31</v>
      </c>
      <c r="G1237" s="28" t="str">
        <f t="shared" si="154"/>
        <v>531</v>
      </c>
      <c r="H1237" s="1">
        <v>6</v>
      </c>
      <c r="I1237" s="1">
        <v>3732</v>
      </c>
      <c r="L1237" s="1">
        <v>111993</v>
      </c>
      <c r="M1237" s="1">
        <v>1086496</v>
      </c>
      <c r="N1237" s="2">
        <f>INT(VLOOKUP(--D1237,'属性表（单）'!$H$7:$I$11,2,0)*VLOOKUP(F1237,'属性表（单）'!$B$4:$D$53,3,0))</f>
        <v>50100</v>
      </c>
      <c r="O1237" s="34">
        <f t="shared" si="156"/>
        <v>5010</v>
      </c>
      <c r="P1237" s="1">
        <f>IF(H1237=26,VLOOKUP(G1237,'属性表（单核）'!$H$2:$I$251,2,0),IF(H1237=59,VLOOKUP(G1237,'属性表（单核）'!$C$2:$D$251,2,0),INT(N1237/VLOOKUP(H1237,'属性表（单）'!$N$4:$O$24,2,0))))</f>
        <v>5010</v>
      </c>
      <c r="S1237" s="1">
        <f t="shared" si="157"/>
        <v>120539</v>
      </c>
      <c r="T1237" s="28">
        <f>VLOOKUP(--F1237,经验表!$A$4:$B$53,2,0)*VLOOKUP(--E1237,经验表!$W$8:$X$17,2,0)</f>
        <v>120539.25</v>
      </c>
      <c r="U1237" s="1">
        <f t="shared" si="158"/>
        <v>1170869</v>
      </c>
      <c r="V1237" s="1">
        <f t="shared" si="159"/>
        <v>1170869</v>
      </c>
    </row>
    <row r="1238" spans="1:22" x14ac:dyDescent="0.35">
      <c r="A1238" s="1">
        <v>93200055</v>
      </c>
      <c r="B1238" s="3" t="s">
        <v>14</v>
      </c>
      <c r="C1238" s="29">
        <f t="shared" si="155"/>
        <v>1</v>
      </c>
      <c r="D1238" s="29" t="str">
        <f t="shared" si="152"/>
        <v>5</v>
      </c>
      <c r="E1238" s="42" t="str">
        <f t="shared" si="153"/>
        <v>5</v>
      </c>
      <c r="F1238" s="1">
        <v>32</v>
      </c>
      <c r="G1238" s="28" t="str">
        <f t="shared" si="154"/>
        <v>532</v>
      </c>
      <c r="H1238" s="1">
        <v>6</v>
      </c>
      <c r="I1238" s="1">
        <v>3840</v>
      </c>
      <c r="L1238" s="1">
        <v>122840</v>
      </c>
      <c r="M1238" s="1">
        <v>1198489</v>
      </c>
      <c r="N1238" s="2">
        <f>INT(VLOOKUP(--D1238,'属性表（单）'!$H$7:$I$11,2,0)*VLOOKUP(F1238,'属性表（单）'!$B$4:$D$53,3,0))</f>
        <v>52500</v>
      </c>
      <c r="O1238" s="34">
        <f t="shared" si="156"/>
        <v>5250</v>
      </c>
      <c r="P1238" s="1">
        <f>IF(H1238=26,VLOOKUP(G1238,'属性表（单核）'!$H$2:$I$251,2,0),IF(H1238=59,VLOOKUP(G1238,'属性表（单核）'!$C$2:$D$251,2,0),INT(N1238/VLOOKUP(H1238,'属性表（单）'!$N$4:$O$24,2,0))))</f>
        <v>5250</v>
      </c>
      <c r="S1238" s="1">
        <f t="shared" si="157"/>
        <v>130172</v>
      </c>
      <c r="T1238" s="28">
        <f>VLOOKUP(--F1238,经验表!$A$4:$B$53,2,0)*VLOOKUP(--E1238,经验表!$W$8:$X$17,2,0)</f>
        <v>130172.25000000001</v>
      </c>
      <c r="U1238" s="1">
        <f t="shared" si="158"/>
        <v>1291408</v>
      </c>
      <c r="V1238" s="1">
        <f t="shared" si="159"/>
        <v>1291408</v>
      </c>
    </row>
    <row r="1239" spans="1:22" x14ac:dyDescent="0.35">
      <c r="A1239" s="1">
        <v>93300055</v>
      </c>
      <c r="B1239" s="3" t="s">
        <v>14</v>
      </c>
      <c r="C1239" s="29">
        <f t="shared" si="155"/>
        <v>1</v>
      </c>
      <c r="D1239" s="29" t="str">
        <f t="shared" si="152"/>
        <v>5</v>
      </c>
      <c r="E1239" s="42" t="str">
        <f t="shared" si="153"/>
        <v>5</v>
      </c>
      <c r="F1239" s="1">
        <v>33</v>
      </c>
      <c r="G1239" s="28" t="str">
        <f t="shared" si="154"/>
        <v>533</v>
      </c>
      <c r="H1239" s="1">
        <v>6</v>
      </c>
      <c r="I1239" s="1">
        <v>3948</v>
      </c>
      <c r="L1239" s="1">
        <v>134679</v>
      </c>
      <c r="M1239" s="1">
        <v>1321329</v>
      </c>
      <c r="N1239" s="2">
        <f>INT(VLOOKUP(--D1239,'属性表（单）'!$H$7:$I$11,2,0)*VLOOKUP(F1239,'属性表（单）'!$B$4:$D$53,3,0))</f>
        <v>54900</v>
      </c>
      <c r="O1239" s="34">
        <f t="shared" si="156"/>
        <v>5490</v>
      </c>
      <c r="P1239" s="1">
        <f>IF(H1239=26,VLOOKUP(G1239,'属性表（单核）'!$H$2:$I$251,2,0),IF(H1239=59,VLOOKUP(G1239,'属性表（单核）'!$C$2:$D$251,2,0),INT(N1239/VLOOKUP(H1239,'属性表（单）'!$N$4:$O$24,2,0))))</f>
        <v>5490</v>
      </c>
      <c r="S1239" s="1">
        <f t="shared" si="157"/>
        <v>139805</v>
      </c>
      <c r="T1239" s="28">
        <f>VLOOKUP(--F1239,经验表!$A$4:$B$53,2,0)*VLOOKUP(--E1239,经验表!$W$8:$X$17,2,0)</f>
        <v>139805.25</v>
      </c>
      <c r="U1239" s="1">
        <f t="shared" si="158"/>
        <v>1421580</v>
      </c>
      <c r="V1239" s="1">
        <f t="shared" si="159"/>
        <v>1421580</v>
      </c>
    </row>
    <row r="1240" spans="1:22" x14ac:dyDescent="0.35">
      <c r="A1240" s="1">
        <v>93400055</v>
      </c>
      <c r="B1240" s="3" t="s">
        <v>14</v>
      </c>
      <c r="C1240" s="29">
        <f t="shared" si="155"/>
        <v>1</v>
      </c>
      <c r="D1240" s="29" t="str">
        <f t="shared" si="152"/>
        <v>5</v>
      </c>
      <c r="E1240" s="42" t="str">
        <f t="shared" si="153"/>
        <v>5</v>
      </c>
      <c r="F1240" s="1">
        <v>34</v>
      </c>
      <c r="G1240" s="28" t="str">
        <f t="shared" si="154"/>
        <v>534</v>
      </c>
      <c r="H1240" s="1">
        <v>6</v>
      </c>
      <c r="I1240" s="1">
        <v>4058</v>
      </c>
      <c r="L1240" s="1">
        <v>147599</v>
      </c>
      <c r="M1240" s="1">
        <v>1456008</v>
      </c>
      <c r="N1240" s="2">
        <f>INT(VLOOKUP(--D1240,'属性表（单）'!$H$7:$I$11,2,0)*VLOOKUP(F1240,'属性表（单）'!$B$4:$D$53,3,0))</f>
        <v>57300</v>
      </c>
      <c r="O1240" s="34">
        <f t="shared" si="156"/>
        <v>5730</v>
      </c>
      <c r="P1240" s="1">
        <f>IF(H1240=26,VLOOKUP(G1240,'属性表（单核）'!$H$2:$I$251,2,0),IF(H1240=59,VLOOKUP(G1240,'属性表（单核）'!$C$2:$D$251,2,0),INT(N1240/VLOOKUP(H1240,'属性表（单）'!$N$4:$O$24,2,0))))</f>
        <v>5730</v>
      </c>
      <c r="S1240" s="1">
        <f t="shared" si="157"/>
        <v>151719</v>
      </c>
      <c r="T1240" s="28">
        <f>VLOOKUP(--F1240,经验表!$A$4:$B$53,2,0)*VLOOKUP(--E1240,经验表!$W$8:$X$17,2,0)</f>
        <v>151719.75</v>
      </c>
      <c r="U1240" s="1">
        <f t="shared" si="158"/>
        <v>1561385</v>
      </c>
      <c r="V1240" s="1">
        <f t="shared" si="159"/>
        <v>1561385</v>
      </c>
    </row>
    <row r="1241" spans="1:22" x14ac:dyDescent="0.35">
      <c r="A1241" s="1">
        <v>93500055</v>
      </c>
      <c r="B1241" s="3" t="s">
        <v>14</v>
      </c>
      <c r="C1241" s="29">
        <f t="shared" si="155"/>
        <v>1</v>
      </c>
      <c r="D1241" s="29" t="str">
        <f t="shared" si="152"/>
        <v>5</v>
      </c>
      <c r="E1241" s="42" t="str">
        <f t="shared" si="153"/>
        <v>5</v>
      </c>
      <c r="F1241" s="1">
        <v>35</v>
      </c>
      <c r="G1241" s="28" t="str">
        <f t="shared" si="154"/>
        <v>535</v>
      </c>
      <c r="H1241" s="1">
        <v>6</v>
      </c>
      <c r="I1241" s="1">
        <v>4168</v>
      </c>
      <c r="L1241" s="1">
        <v>161700</v>
      </c>
      <c r="M1241" s="1">
        <v>1603607</v>
      </c>
      <c r="N1241" s="2">
        <f>INT(VLOOKUP(--D1241,'属性表（单）'!$H$7:$I$11,2,0)*VLOOKUP(F1241,'属性表（单）'!$B$4:$D$53,3,0))</f>
        <v>59700</v>
      </c>
      <c r="O1241" s="34">
        <f t="shared" si="156"/>
        <v>5970</v>
      </c>
      <c r="P1241" s="1">
        <f>IF(H1241=26,VLOOKUP(G1241,'属性表（单核）'!$H$2:$I$251,2,0),IF(H1241=59,VLOOKUP(G1241,'属性表（单核）'!$C$2:$D$251,2,0),INT(N1241/VLOOKUP(H1241,'属性表（单）'!$N$4:$O$24,2,0))))</f>
        <v>5970</v>
      </c>
      <c r="S1241" s="1">
        <f t="shared" si="157"/>
        <v>163634</v>
      </c>
      <c r="T1241" s="28">
        <f>VLOOKUP(--F1241,经验表!$A$4:$B$53,2,0)*VLOOKUP(--E1241,经验表!$W$8:$X$17,2,0)</f>
        <v>163634.25</v>
      </c>
      <c r="U1241" s="1">
        <f t="shared" si="158"/>
        <v>1713104</v>
      </c>
      <c r="V1241" s="1">
        <f t="shared" si="159"/>
        <v>1713104</v>
      </c>
    </row>
    <row r="1242" spans="1:22" x14ac:dyDescent="0.35">
      <c r="A1242" s="1">
        <v>93600055</v>
      </c>
      <c r="B1242" s="3" t="s">
        <v>14</v>
      </c>
      <c r="C1242" s="29">
        <f t="shared" si="155"/>
        <v>1</v>
      </c>
      <c r="D1242" s="29" t="str">
        <f t="shared" si="152"/>
        <v>5</v>
      </c>
      <c r="E1242" s="42" t="str">
        <f t="shared" si="153"/>
        <v>5</v>
      </c>
      <c r="F1242" s="1">
        <v>36</v>
      </c>
      <c r="G1242" s="28" t="str">
        <f t="shared" si="154"/>
        <v>536</v>
      </c>
      <c r="H1242" s="1">
        <v>6</v>
      </c>
      <c r="I1242" s="1">
        <v>4280</v>
      </c>
      <c r="L1242" s="1">
        <v>177088</v>
      </c>
      <c r="M1242" s="1">
        <v>1765307</v>
      </c>
      <c r="N1242" s="2">
        <f>INT(VLOOKUP(--D1242,'属性表（单）'!$H$7:$I$11,2,0)*VLOOKUP(F1242,'属性表（单）'!$B$4:$D$53,3,0))</f>
        <v>62100</v>
      </c>
      <c r="O1242" s="34">
        <f t="shared" si="156"/>
        <v>6210</v>
      </c>
      <c r="P1242" s="1">
        <f>IF(H1242=26,VLOOKUP(G1242,'属性表（单核）'!$H$2:$I$251,2,0),IF(H1242=59,VLOOKUP(G1242,'属性表（单核）'!$C$2:$D$251,2,0),INT(N1242/VLOOKUP(H1242,'属性表（单）'!$N$4:$O$24,2,0))))</f>
        <v>6210</v>
      </c>
      <c r="S1242" s="1">
        <f t="shared" si="157"/>
        <v>175548</v>
      </c>
      <c r="T1242" s="28">
        <f>VLOOKUP(--F1242,经验表!$A$4:$B$53,2,0)*VLOOKUP(--E1242,经验表!$W$8:$X$17,2,0)</f>
        <v>175548.75</v>
      </c>
      <c r="U1242" s="1">
        <f t="shared" si="158"/>
        <v>1876738</v>
      </c>
      <c r="V1242" s="1">
        <f t="shared" si="159"/>
        <v>1876738</v>
      </c>
    </row>
    <row r="1243" spans="1:22" x14ac:dyDescent="0.35">
      <c r="A1243" s="1">
        <v>93700055</v>
      </c>
      <c r="B1243" s="3" t="s">
        <v>14</v>
      </c>
      <c r="C1243" s="29">
        <f t="shared" si="155"/>
        <v>1</v>
      </c>
      <c r="D1243" s="29" t="str">
        <f t="shared" si="152"/>
        <v>5</v>
      </c>
      <c r="E1243" s="42" t="str">
        <f t="shared" si="153"/>
        <v>5</v>
      </c>
      <c r="F1243" s="1">
        <v>37</v>
      </c>
      <c r="G1243" s="28" t="str">
        <f t="shared" si="154"/>
        <v>537</v>
      </c>
      <c r="H1243" s="1">
        <v>6</v>
      </c>
      <c r="I1243" s="1">
        <v>4393</v>
      </c>
      <c r="L1243" s="1">
        <v>193880</v>
      </c>
      <c r="M1243" s="1">
        <v>1942395</v>
      </c>
      <c r="N1243" s="2">
        <f>INT(VLOOKUP(--D1243,'属性表（单）'!$H$7:$I$11,2,0)*VLOOKUP(F1243,'属性表（单）'!$B$4:$D$53,3,0))</f>
        <v>64800</v>
      </c>
      <c r="O1243" s="34">
        <f t="shared" si="156"/>
        <v>6480</v>
      </c>
      <c r="P1243" s="1">
        <f>IF(H1243=26,VLOOKUP(G1243,'属性表（单核）'!$H$2:$I$251,2,0),IF(H1243=59,VLOOKUP(G1243,'属性表（单核）'!$C$2:$D$251,2,0),INT(N1243/VLOOKUP(H1243,'属性表（单）'!$N$4:$O$24,2,0))))</f>
        <v>6480</v>
      </c>
      <c r="S1243" s="1">
        <f t="shared" si="157"/>
        <v>187463</v>
      </c>
      <c r="T1243" s="28">
        <f>VLOOKUP(--F1243,经验表!$A$4:$B$53,2,0)*VLOOKUP(--E1243,经验表!$W$8:$X$17,2,0)</f>
        <v>187463.25</v>
      </c>
      <c r="U1243" s="1">
        <f t="shared" si="158"/>
        <v>2052286</v>
      </c>
      <c r="V1243" s="1">
        <f t="shared" si="159"/>
        <v>2052286</v>
      </c>
    </row>
    <row r="1244" spans="1:22" x14ac:dyDescent="0.35">
      <c r="A1244" s="1">
        <v>93800055</v>
      </c>
      <c r="B1244" s="3" t="s">
        <v>14</v>
      </c>
      <c r="C1244" s="29">
        <f t="shared" si="155"/>
        <v>1</v>
      </c>
      <c r="D1244" s="29" t="str">
        <f t="shared" si="152"/>
        <v>5</v>
      </c>
      <c r="E1244" s="42" t="str">
        <f t="shared" si="153"/>
        <v>5</v>
      </c>
      <c r="F1244" s="1">
        <v>38</v>
      </c>
      <c r="G1244" s="28" t="str">
        <f t="shared" si="154"/>
        <v>538</v>
      </c>
      <c r="H1244" s="1">
        <v>6</v>
      </c>
      <c r="I1244" s="1">
        <v>4507</v>
      </c>
      <c r="L1244" s="1">
        <v>212204</v>
      </c>
      <c r="M1244" s="1">
        <v>2136275</v>
      </c>
      <c r="N1244" s="2">
        <f>INT(VLOOKUP(--D1244,'属性表（单）'!$H$7:$I$11,2,0)*VLOOKUP(F1244,'属性表（单）'!$B$4:$D$53,3,0))</f>
        <v>67500</v>
      </c>
      <c r="O1244" s="34">
        <f t="shared" si="156"/>
        <v>6750</v>
      </c>
      <c r="P1244" s="1">
        <f>IF(H1244=26,VLOOKUP(G1244,'属性表（单核）'!$H$2:$I$251,2,0),IF(H1244=59,VLOOKUP(G1244,'属性表（单核）'!$C$2:$D$251,2,0),INT(N1244/VLOOKUP(H1244,'属性表（单）'!$N$4:$O$24,2,0))))</f>
        <v>6750</v>
      </c>
      <c r="S1244" s="1">
        <f t="shared" si="157"/>
        <v>201912</v>
      </c>
      <c r="T1244" s="28">
        <f>VLOOKUP(--F1244,经验表!$A$4:$B$53,2,0)*VLOOKUP(--E1244,经验表!$W$8:$X$17,2,0)</f>
        <v>201912.75</v>
      </c>
      <c r="U1244" s="1">
        <f t="shared" si="158"/>
        <v>2239749</v>
      </c>
      <c r="V1244" s="1">
        <f t="shared" si="159"/>
        <v>2239749</v>
      </c>
    </row>
    <row r="1245" spans="1:22" x14ac:dyDescent="0.35">
      <c r="A1245" s="1">
        <v>93900055</v>
      </c>
      <c r="B1245" s="3" t="s">
        <v>14</v>
      </c>
      <c r="C1245" s="29">
        <f t="shared" si="155"/>
        <v>1</v>
      </c>
      <c r="D1245" s="29" t="str">
        <f t="shared" si="152"/>
        <v>5</v>
      </c>
      <c r="E1245" s="42" t="str">
        <f t="shared" si="153"/>
        <v>5</v>
      </c>
      <c r="F1245" s="1">
        <v>39</v>
      </c>
      <c r="G1245" s="28" t="str">
        <f t="shared" si="154"/>
        <v>539</v>
      </c>
      <c r="H1245" s="1">
        <v>6</v>
      </c>
      <c r="I1245" s="1">
        <v>4622</v>
      </c>
      <c r="L1245" s="1">
        <v>232200</v>
      </c>
      <c r="M1245" s="1">
        <v>2348479</v>
      </c>
      <c r="N1245" s="2">
        <f>INT(VLOOKUP(--D1245,'属性表（单）'!$H$7:$I$11,2,0)*VLOOKUP(F1245,'属性表（单）'!$B$4:$D$53,3,0))</f>
        <v>70200</v>
      </c>
      <c r="O1245" s="34">
        <f t="shared" si="156"/>
        <v>7020</v>
      </c>
      <c r="P1245" s="1">
        <f>IF(H1245=26,VLOOKUP(G1245,'属性表（单核）'!$H$2:$I$251,2,0),IF(H1245=59,VLOOKUP(G1245,'属性表（单核）'!$C$2:$D$251,2,0),INT(N1245/VLOOKUP(H1245,'属性表（单）'!$N$4:$O$24,2,0))))</f>
        <v>7020</v>
      </c>
      <c r="S1245" s="1">
        <f t="shared" si="157"/>
        <v>216362</v>
      </c>
      <c r="T1245" s="28">
        <f>VLOOKUP(--F1245,经验表!$A$4:$B$53,2,0)*VLOOKUP(--E1245,经验表!$W$8:$X$17,2,0)</f>
        <v>216362.25</v>
      </c>
      <c r="U1245" s="1">
        <f t="shared" si="158"/>
        <v>2441661</v>
      </c>
      <c r="V1245" s="1">
        <f t="shared" si="159"/>
        <v>2441661</v>
      </c>
    </row>
    <row r="1246" spans="1:22" x14ac:dyDescent="0.35">
      <c r="A1246" s="1">
        <v>94000055</v>
      </c>
      <c r="B1246" s="3" t="s">
        <v>14</v>
      </c>
      <c r="C1246" s="29">
        <f t="shared" si="155"/>
        <v>1</v>
      </c>
      <c r="D1246" s="29" t="str">
        <f t="shared" si="152"/>
        <v>5</v>
      </c>
      <c r="E1246" s="42" t="str">
        <f t="shared" si="153"/>
        <v>5</v>
      </c>
      <c r="F1246" s="1">
        <v>40</v>
      </c>
      <c r="G1246" s="28" t="str">
        <f t="shared" si="154"/>
        <v>540</v>
      </c>
      <c r="H1246" s="1">
        <v>6</v>
      </c>
      <c r="I1246" s="1">
        <v>4739</v>
      </c>
      <c r="L1246" s="1">
        <v>254017</v>
      </c>
      <c r="M1246" s="1">
        <v>2580679</v>
      </c>
      <c r="N1246" s="2">
        <f>INT(VLOOKUP(--D1246,'属性表（单）'!$H$7:$I$11,2,0)*VLOOKUP(F1246,'属性表（单）'!$B$4:$D$53,3,0))</f>
        <v>72900</v>
      </c>
      <c r="O1246" s="34">
        <f t="shared" si="156"/>
        <v>7290</v>
      </c>
      <c r="P1246" s="1">
        <f>IF(H1246=26,VLOOKUP(G1246,'属性表（单核）'!$H$2:$I$251,2,0),IF(H1246=59,VLOOKUP(G1246,'属性表（单核）'!$C$2:$D$251,2,0),INT(N1246/VLOOKUP(H1246,'属性表（单）'!$N$4:$O$24,2,0))))</f>
        <v>7290</v>
      </c>
      <c r="S1246" s="1">
        <f t="shared" si="157"/>
        <v>230811</v>
      </c>
      <c r="T1246" s="28">
        <f>VLOOKUP(--F1246,经验表!$A$4:$B$53,2,0)*VLOOKUP(--E1246,经验表!$W$8:$X$17,2,0)</f>
        <v>230811.75</v>
      </c>
      <c r="U1246" s="1">
        <f t="shared" si="158"/>
        <v>2658023</v>
      </c>
      <c r="V1246" s="1">
        <f t="shared" si="159"/>
        <v>2658023</v>
      </c>
    </row>
    <row r="1247" spans="1:22" x14ac:dyDescent="0.35">
      <c r="A1247" s="1">
        <v>94100055</v>
      </c>
      <c r="B1247" s="3" t="s">
        <v>14</v>
      </c>
      <c r="C1247" s="29">
        <f t="shared" si="155"/>
        <v>1</v>
      </c>
      <c r="D1247" s="29" t="str">
        <f t="shared" si="152"/>
        <v>5</v>
      </c>
      <c r="E1247" s="42" t="str">
        <f t="shared" si="153"/>
        <v>5</v>
      </c>
      <c r="F1247" s="1">
        <v>41</v>
      </c>
      <c r="G1247" s="28" t="str">
        <f t="shared" si="154"/>
        <v>541</v>
      </c>
      <c r="H1247" s="1">
        <v>6</v>
      </c>
      <c r="I1247" s="1">
        <v>4856</v>
      </c>
      <c r="L1247" s="1">
        <v>277824</v>
      </c>
      <c r="M1247" s="1">
        <v>2834696</v>
      </c>
      <c r="N1247" s="2">
        <f>INT(VLOOKUP(--D1247,'属性表（单）'!$H$7:$I$11,2,0)*VLOOKUP(F1247,'属性表（单）'!$B$4:$D$53,3,0))</f>
        <v>75600</v>
      </c>
      <c r="O1247" s="34">
        <f t="shared" si="156"/>
        <v>7560</v>
      </c>
      <c r="P1247" s="1">
        <f>IF(H1247=26,VLOOKUP(G1247,'属性表（单核）'!$H$2:$I$251,2,0),IF(H1247=59,VLOOKUP(G1247,'属性表（单核）'!$C$2:$D$251,2,0),INT(N1247/VLOOKUP(H1247,'属性表（单）'!$N$4:$O$24,2,0))))</f>
        <v>7560</v>
      </c>
      <c r="S1247" s="1">
        <f t="shared" si="157"/>
        <v>245261</v>
      </c>
      <c r="T1247" s="28">
        <f>VLOOKUP(--F1247,经验表!$A$4:$B$53,2,0)*VLOOKUP(--E1247,经验表!$W$8:$X$17,2,0)</f>
        <v>245261.25</v>
      </c>
      <c r="U1247" s="1">
        <f t="shared" si="158"/>
        <v>2888834</v>
      </c>
      <c r="V1247" s="1">
        <f t="shared" si="159"/>
        <v>2888834</v>
      </c>
    </row>
    <row r="1248" spans="1:22" x14ac:dyDescent="0.35">
      <c r="A1248" s="1">
        <v>94200055</v>
      </c>
      <c r="B1248" s="3" t="s">
        <v>14</v>
      </c>
      <c r="C1248" s="29">
        <f t="shared" si="155"/>
        <v>1</v>
      </c>
      <c r="D1248" s="29" t="str">
        <f t="shared" si="152"/>
        <v>5</v>
      </c>
      <c r="E1248" s="42" t="str">
        <f t="shared" si="153"/>
        <v>5</v>
      </c>
      <c r="F1248" s="1">
        <v>42</v>
      </c>
      <c r="G1248" s="28" t="str">
        <f t="shared" si="154"/>
        <v>542</v>
      </c>
      <c r="H1248" s="1">
        <v>6</v>
      </c>
      <c r="I1248" s="1">
        <v>4975</v>
      </c>
      <c r="L1248" s="1">
        <v>303799</v>
      </c>
      <c r="M1248" s="1">
        <v>3112520</v>
      </c>
      <c r="N1248" s="2">
        <f>INT(VLOOKUP(--D1248,'属性表（单）'!$H$7:$I$11,2,0)*VLOOKUP(F1248,'属性表（单）'!$B$4:$D$53,3,0))</f>
        <v>78600</v>
      </c>
      <c r="O1248" s="34">
        <f t="shared" si="156"/>
        <v>7860</v>
      </c>
      <c r="P1248" s="1">
        <f>IF(H1248=26,VLOOKUP(G1248,'属性表（单核）'!$H$2:$I$251,2,0),IF(H1248=59,VLOOKUP(G1248,'属性表（单核）'!$C$2:$D$251,2,0),INT(N1248/VLOOKUP(H1248,'属性表（单）'!$N$4:$O$24,2,0))))</f>
        <v>7860</v>
      </c>
      <c r="S1248" s="1">
        <f t="shared" si="157"/>
        <v>262499</v>
      </c>
      <c r="T1248" s="28">
        <f>VLOOKUP(--F1248,经验表!$A$4:$B$53,2,0)*VLOOKUP(--E1248,经验表!$W$8:$X$17,2,0)</f>
        <v>262499.25</v>
      </c>
      <c r="U1248" s="1">
        <f t="shared" si="158"/>
        <v>3134095</v>
      </c>
      <c r="V1248" s="1">
        <f t="shared" si="159"/>
        <v>3134095</v>
      </c>
    </row>
    <row r="1249" spans="1:22" x14ac:dyDescent="0.35">
      <c r="A1249" s="1">
        <v>94300055</v>
      </c>
      <c r="B1249" s="3" t="s">
        <v>14</v>
      </c>
      <c r="C1249" s="29">
        <f t="shared" si="155"/>
        <v>1</v>
      </c>
      <c r="D1249" s="29" t="str">
        <f t="shared" si="152"/>
        <v>5</v>
      </c>
      <c r="E1249" s="42" t="str">
        <f t="shared" si="153"/>
        <v>5</v>
      </c>
      <c r="F1249" s="1">
        <v>43</v>
      </c>
      <c r="G1249" s="28" t="str">
        <f t="shared" si="154"/>
        <v>543</v>
      </c>
      <c r="H1249" s="1">
        <v>6</v>
      </c>
      <c r="I1249" s="1">
        <v>5095</v>
      </c>
      <c r="L1249" s="1">
        <v>332141</v>
      </c>
      <c r="M1249" s="1">
        <v>3416319</v>
      </c>
      <c r="N1249" s="2">
        <f>INT(VLOOKUP(--D1249,'属性表（单）'!$H$7:$I$11,2,0)*VLOOKUP(F1249,'属性表（单）'!$B$4:$D$53,3,0))</f>
        <v>81600</v>
      </c>
      <c r="O1249" s="34">
        <f t="shared" si="156"/>
        <v>8160</v>
      </c>
      <c r="P1249" s="1">
        <f>IF(H1249=26,VLOOKUP(G1249,'属性表（单核）'!$H$2:$I$251,2,0),IF(H1249=59,VLOOKUP(G1249,'属性表（单核）'!$C$2:$D$251,2,0),INT(N1249/VLOOKUP(H1249,'属性表（单）'!$N$4:$O$24,2,0))))</f>
        <v>8160</v>
      </c>
      <c r="S1249" s="1">
        <f t="shared" si="157"/>
        <v>279737</v>
      </c>
      <c r="T1249" s="28">
        <f>VLOOKUP(--F1249,经验表!$A$4:$B$53,2,0)*VLOOKUP(--E1249,经验表!$W$8:$X$17,2,0)</f>
        <v>279737.25</v>
      </c>
      <c r="U1249" s="1">
        <f t="shared" si="158"/>
        <v>3396594</v>
      </c>
      <c r="V1249" s="1">
        <f t="shared" si="159"/>
        <v>3396594</v>
      </c>
    </row>
    <row r="1250" spans="1:22" x14ac:dyDescent="0.35">
      <c r="A1250" s="1">
        <v>94400055</v>
      </c>
      <c r="B1250" s="3" t="s">
        <v>14</v>
      </c>
      <c r="C1250" s="29">
        <f t="shared" si="155"/>
        <v>1</v>
      </c>
      <c r="D1250" s="29" t="str">
        <f t="shared" si="152"/>
        <v>5</v>
      </c>
      <c r="E1250" s="42" t="str">
        <f t="shared" si="153"/>
        <v>5</v>
      </c>
      <c r="F1250" s="1">
        <v>44</v>
      </c>
      <c r="G1250" s="28" t="str">
        <f t="shared" si="154"/>
        <v>544</v>
      </c>
      <c r="H1250" s="1">
        <v>6</v>
      </c>
      <c r="I1250" s="1">
        <v>5216</v>
      </c>
      <c r="L1250" s="1">
        <v>363063</v>
      </c>
      <c r="M1250" s="1">
        <v>3748460</v>
      </c>
      <c r="N1250" s="2">
        <f>INT(VLOOKUP(--D1250,'属性表（单）'!$H$7:$I$11,2,0)*VLOOKUP(F1250,'属性表（单）'!$B$4:$D$53,3,0))</f>
        <v>84600</v>
      </c>
      <c r="O1250" s="34">
        <f t="shared" si="156"/>
        <v>8460</v>
      </c>
      <c r="P1250" s="1">
        <f>IF(H1250=26,VLOOKUP(G1250,'属性表（单核）'!$H$2:$I$251,2,0),IF(H1250=59,VLOOKUP(G1250,'属性表（单核）'!$C$2:$D$251,2,0),INT(N1250/VLOOKUP(H1250,'属性表（单）'!$N$4:$O$24,2,0))))</f>
        <v>8460</v>
      </c>
      <c r="S1250" s="1">
        <f t="shared" si="157"/>
        <v>296975</v>
      </c>
      <c r="T1250" s="28">
        <f>VLOOKUP(--F1250,经验表!$A$4:$B$53,2,0)*VLOOKUP(--E1250,经验表!$W$8:$X$17,2,0)</f>
        <v>296975.25</v>
      </c>
      <c r="U1250" s="1">
        <f t="shared" si="158"/>
        <v>3676331</v>
      </c>
      <c r="V1250" s="1">
        <f t="shared" si="159"/>
        <v>3676331</v>
      </c>
    </row>
    <row r="1251" spans="1:22" x14ac:dyDescent="0.35">
      <c r="A1251" s="1">
        <v>94500055</v>
      </c>
      <c r="B1251" s="3" t="s">
        <v>14</v>
      </c>
      <c r="C1251" s="29">
        <f t="shared" si="155"/>
        <v>1</v>
      </c>
      <c r="D1251" s="29" t="str">
        <f t="shared" si="152"/>
        <v>5</v>
      </c>
      <c r="E1251" s="42" t="str">
        <f t="shared" si="153"/>
        <v>5</v>
      </c>
      <c r="F1251" s="1">
        <v>45</v>
      </c>
      <c r="G1251" s="28" t="str">
        <f t="shared" si="154"/>
        <v>545</v>
      </c>
      <c r="H1251" s="1">
        <v>6</v>
      </c>
      <c r="I1251" s="1">
        <v>5338</v>
      </c>
      <c r="L1251" s="1">
        <v>396801</v>
      </c>
      <c r="M1251" s="1">
        <v>4111523</v>
      </c>
      <c r="N1251" s="2">
        <f>INT(VLOOKUP(--D1251,'属性表（单）'!$H$7:$I$11,2,0)*VLOOKUP(F1251,'属性表（单）'!$B$4:$D$53,3,0))</f>
        <v>87600</v>
      </c>
      <c r="O1251" s="34">
        <f t="shared" si="156"/>
        <v>8760</v>
      </c>
      <c r="P1251" s="1">
        <f>IF(H1251=26,VLOOKUP(G1251,'属性表（单核）'!$H$2:$I$251,2,0),IF(H1251=59,VLOOKUP(G1251,'属性表（单核）'!$C$2:$D$251,2,0),INT(N1251/VLOOKUP(H1251,'属性表（单）'!$N$4:$O$24,2,0))))</f>
        <v>8760</v>
      </c>
      <c r="S1251" s="1">
        <f t="shared" si="157"/>
        <v>314213</v>
      </c>
      <c r="T1251" s="28">
        <f>VLOOKUP(--F1251,经验表!$A$4:$B$53,2,0)*VLOOKUP(--E1251,经验表!$W$8:$X$17,2,0)</f>
        <v>314213.25</v>
      </c>
      <c r="U1251" s="1">
        <f t="shared" si="158"/>
        <v>3973306</v>
      </c>
      <c r="V1251" s="1">
        <f t="shared" si="159"/>
        <v>3973306</v>
      </c>
    </row>
    <row r="1252" spans="1:22" x14ac:dyDescent="0.35">
      <c r="A1252" s="1">
        <v>94600055</v>
      </c>
      <c r="B1252" s="3" t="s">
        <v>14</v>
      </c>
      <c r="C1252" s="29">
        <f t="shared" si="155"/>
        <v>1</v>
      </c>
      <c r="D1252" s="29" t="str">
        <f t="shared" si="152"/>
        <v>5</v>
      </c>
      <c r="E1252" s="42" t="str">
        <f t="shared" si="153"/>
        <v>5</v>
      </c>
      <c r="F1252" s="1">
        <v>46</v>
      </c>
      <c r="G1252" s="28" t="str">
        <f t="shared" si="154"/>
        <v>546</v>
      </c>
      <c r="H1252" s="1">
        <v>6</v>
      </c>
      <c r="I1252" s="1">
        <v>5461</v>
      </c>
      <c r="L1252" s="1">
        <v>433610</v>
      </c>
      <c r="M1252" s="1">
        <v>4508324</v>
      </c>
      <c r="N1252" s="2">
        <f>INT(VLOOKUP(--D1252,'属性表（单）'!$H$7:$I$11,2,0)*VLOOKUP(F1252,'属性表（单）'!$B$4:$D$53,3,0))</f>
        <v>90600</v>
      </c>
      <c r="O1252" s="34">
        <f t="shared" si="156"/>
        <v>9060</v>
      </c>
      <c r="P1252" s="1">
        <f>IF(H1252=26,VLOOKUP(G1252,'属性表（单核）'!$H$2:$I$251,2,0),IF(H1252=59,VLOOKUP(G1252,'属性表（单核）'!$C$2:$D$251,2,0),INT(N1252/VLOOKUP(H1252,'属性表（单）'!$N$4:$O$24,2,0))))</f>
        <v>9060</v>
      </c>
      <c r="S1252" s="1">
        <f t="shared" si="157"/>
        <v>334493</v>
      </c>
      <c r="T1252" s="28">
        <f>VLOOKUP(--F1252,经验表!$A$4:$B$53,2,0)*VLOOKUP(--E1252,经验表!$W$8:$X$17,2,0)</f>
        <v>334493.25</v>
      </c>
      <c r="U1252" s="1">
        <f t="shared" si="158"/>
        <v>4287519</v>
      </c>
      <c r="V1252" s="1">
        <f t="shared" si="159"/>
        <v>4287519</v>
      </c>
    </row>
    <row r="1253" spans="1:22" x14ac:dyDescent="0.35">
      <c r="A1253" s="1">
        <v>94700055</v>
      </c>
      <c r="B1253" s="3" t="s">
        <v>14</v>
      </c>
      <c r="C1253" s="29">
        <f t="shared" si="155"/>
        <v>1</v>
      </c>
      <c r="D1253" s="29" t="str">
        <f t="shared" si="152"/>
        <v>5</v>
      </c>
      <c r="E1253" s="42" t="str">
        <f t="shared" si="153"/>
        <v>5</v>
      </c>
      <c r="F1253" s="1">
        <v>47</v>
      </c>
      <c r="G1253" s="28" t="str">
        <f t="shared" si="154"/>
        <v>547</v>
      </c>
      <c r="H1253" s="1">
        <v>6</v>
      </c>
      <c r="I1253" s="1">
        <v>5586</v>
      </c>
      <c r="L1253" s="1">
        <v>473769</v>
      </c>
      <c r="M1253" s="1">
        <v>4941934</v>
      </c>
      <c r="N1253" s="2">
        <f>INT(VLOOKUP(--D1253,'属性表（单）'!$H$7:$I$11,2,0)*VLOOKUP(F1253,'属性表（单）'!$B$4:$D$53,3,0))</f>
        <v>93900</v>
      </c>
      <c r="O1253" s="34">
        <f t="shared" si="156"/>
        <v>9390</v>
      </c>
      <c r="P1253" s="1">
        <f>IF(H1253=26,VLOOKUP(G1253,'属性表（单核）'!$H$2:$I$251,2,0),IF(H1253=59,VLOOKUP(G1253,'属性表（单核）'!$C$2:$D$251,2,0),INT(N1253/VLOOKUP(H1253,'属性表（单）'!$N$4:$O$24,2,0))))</f>
        <v>9390</v>
      </c>
      <c r="S1253" s="1">
        <f t="shared" si="157"/>
        <v>354773</v>
      </c>
      <c r="T1253" s="28">
        <f>VLOOKUP(--F1253,经验表!$A$4:$B$53,2,0)*VLOOKUP(--E1253,经验表!$W$8:$X$17,2,0)</f>
        <v>354773.25</v>
      </c>
      <c r="U1253" s="1">
        <f t="shared" si="158"/>
        <v>4622012</v>
      </c>
      <c r="V1253" s="1">
        <f t="shared" si="159"/>
        <v>4622012</v>
      </c>
    </row>
    <row r="1254" spans="1:22" x14ac:dyDescent="0.35">
      <c r="A1254" s="1">
        <v>94800055</v>
      </c>
      <c r="B1254" s="3" t="s">
        <v>14</v>
      </c>
      <c r="C1254" s="29">
        <f t="shared" si="155"/>
        <v>1</v>
      </c>
      <c r="D1254" s="29" t="str">
        <f t="shared" si="152"/>
        <v>5</v>
      </c>
      <c r="E1254" s="42" t="str">
        <f t="shared" si="153"/>
        <v>5</v>
      </c>
      <c r="F1254" s="1">
        <v>48</v>
      </c>
      <c r="G1254" s="28" t="str">
        <f t="shared" si="154"/>
        <v>548</v>
      </c>
      <c r="H1254" s="1">
        <v>6</v>
      </c>
      <c r="I1254" s="1">
        <v>5712</v>
      </c>
      <c r="L1254" s="1">
        <v>517582</v>
      </c>
      <c r="M1254" s="1">
        <v>5415703</v>
      </c>
      <c r="N1254" s="2">
        <f>INT(VLOOKUP(--D1254,'属性表（单）'!$H$7:$I$11,2,0)*VLOOKUP(F1254,'属性表（单）'!$B$4:$D$53,3,0))</f>
        <v>97200</v>
      </c>
      <c r="O1254" s="34">
        <f t="shared" si="156"/>
        <v>9720</v>
      </c>
      <c r="P1254" s="1">
        <f>IF(H1254=26,VLOOKUP(G1254,'属性表（单核）'!$H$2:$I$251,2,0),IF(H1254=59,VLOOKUP(G1254,'属性表（单核）'!$C$2:$D$251,2,0),INT(N1254/VLOOKUP(H1254,'属性表（单）'!$N$4:$O$24,2,0))))</f>
        <v>9720</v>
      </c>
      <c r="S1254" s="1">
        <f t="shared" si="157"/>
        <v>375053</v>
      </c>
      <c r="T1254" s="28">
        <f>VLOOKUP(--F1254,经验表!$A$4:$B$53,2,0)*VLOOKUP(--E1254,经验表!$W$8:$X$17,2,0)</f>
        <v>375053.25</v>
      </c>
      <c r="U1254" s="1">
        <f t="shared" si="158"/>
        <v>4976785</v>
      </c>
      <c r="V1254" s="1">
        <f t="shared" si="159"/>
        <v>4976785</v>
      </c>
    </row>
    <row r="1255" spans="1:22" x14ac:dyDescent="0.35">
      <c r="A1255" s="1">
        <v>94900055</v>
      </c>
      <c r="B1255" s="3" t="s">
        <v>14</v>
      </c>
      <c r="C1255" s="29">
        <f t="shared" si="155"/>
        <v>1</v>
      </c>
      <c r="D1255" s="29" t="str">
        <f t="shared" si="152"/>
        <v>5</v>
      </c>
      <c r="E1255" s="42" t="str">
        <f t="shared" si="153"/>
        <v>5</v>
      </c>
      <c r="F1255" s="1">
        <v>49</v>
      </c>
      <c r="G1255" s="28" t="str">
        <f t="shared" si="154"/>
        <v>549</v>
      </c>
      <c r="H1255" s="1">
        <v>6</v>
      </c>
      <c r="I1255" s="1">
        <v>5839</v>
      </c>
      <c r="L1255" s="1">
        <v>565382</v>
      </c>
      <c r="M1255" s="1">
        <v>5933285</v>
      </c>
      <c r="N1255" s="2">
        <f>INT(VLOOKUP(--D1255,'属性表（单）'!$H$7:$I$11,2,0)*VLOOKUP(F1255,'属性表（单）'!$B$4:$D$53,3,0))</f>
        <v>100500</v>
      </c>
      <c r="O1255" s="34">
        <f t="shared" si="156"/>
        <v>10050</v>
      </c>
      <c r="P1255" s="1">
        <f>IF(H1255=26,VLOOKUP(G1255,'属性表（单核）'!$H$2:$I$251,2,0),IF(H1255=59,VLOOKUP(G1255,'属性表（单核）'!$C$2:$D$251,2,0),INT(N1255/VLOOKUP(H1255,'属性表（单）'!$N$4:$O$24,2,0))))</f>
        <v>10050</v>
      </c>
      <c r="S1255" s="1">
        <f t="shared" si="157"/>
        <v>395333</v>
      </c>
      <c r="T1255" s="28">
        <f>VLOOKUP(--F1255,经验表!$A$4:$B$53,2,0)*VLOOKUP(--E1255,经验表!$W$8:$X$17,2,0)</f>
        <v>395333.25</v>
      </c>
      <c r="U1255" s="1">
        <f t="shared" si="158"/>
        <v>5351838</v>
      </c>
      <c r="V1255" s="1">
        <f t="shared" si="159"/>
        <v>5351838</v>
      </c>
    </row>
    <row r="1256" spans="1:22" x14ac:dyDescent="0.35">
      <c r="A1256" s="1">
        <v>95000055</v>
      </c>
      <c r="B1256" s="3" t="s">
        <v>14</v>
      </c>
      <c r="C1256" s="29">
        <f t="shared" si="155"/>
        <v>1</v>
      </c>
      <c r="D1256" s="29" t="str">
        <f t="shared" si="152"/>
        <v>5</v>
      </c>
      <c r="E1256" s="42" t="str">
        <f t="shared" si="153"/>
        <v>5</v>
      </c>
      <c r="F1256" s="1">
        <v>50</v>
      </c>
      <c r="G1256" s="28" t="str">
        <f t="shared" si="154"/>
        <v>550</v>
      </c>
      <c r="H1256" s="1">
        <v>6</v>
      </c>
      <c r="I1256" s="1">
        <v>5968</v>
      </c>
      <c r="L1256" s="1">
        <v>99999999</v>
      </c>
      <c r="M1256" s="1">
        <v>6498667</v>
      </c>
      <c r="N1256" s="2">
        <f>INT(VLOOKUP(--D1256,'属性表（单）'!$H$7:$I$11,2,0)*VLOOKUP(F1256,'属性表（单）'!$B$4:$D$53,3,0))</f>
        <v>103800</v>
      </c>
      <c r="O1256" s="34">
        <f t="shared" si="156"/>
        <v>10380</v>
      </c>
      <c r="P1256" s="1">
        <f>IF(H1256=26,VLOOKUP(G1256,'属性表（单核）'!$H$2:$I$251,2,0),IF(H1256=59,VLOOKUP(G1256,'属性表（单核）'!$C$2:$D$251,2,0),INT(N1256/VLOOKUP(H1256,'属性表（单）'!$N$4:$O$24,2,0))))</f>
        <v>10380</v>
      </c>
      <c r="S1256" s="1">
        <f t="shared" si="157"/>
        <v>418908</v>
      </c>
      <c r="T1256" s="28">
        <f>VLOOKUP(--F1256,经验表!$A$4:$B$53,2,0)*VLOOKUP(--E1256,经验表!$W$8:$X$17,2,0)</f>
        <v>418908.75</v>
      </c>
      <c r="U1256" s="1">
        <f t="shared" si="158"/>
        <v>5747171</v>
      </c>
      <c r="V1256" s="1">
        <f t="shared" si="159"/>
        <v>5747171</v>
      </c>
    </row>
    <row r="1257" spans="1:22" x14ac:dyDescent="0.35">
      <c r="A1257" s="1">
        <v>90100061</v>
      </c>
      <c r="B1257" s="3" t="s">
        <v>15</v>
      </c>
      <c r="C1257" s="29">
        <f t="shared" si="155"/>
        <v>1</v>
      </c>
      <c r="D1257" s="29" t="str">
        <f t="shared" si="152"/>
        <v>1</v>
      </c>
      <c r="E1257" s="42" t="str">
        <f t="shared" si="153"/>
        <v>1</v>
      </c>
      <c r="F1257" s="1">
        <v>1</v>
      </c>
      <c r="G1257" s="28" t="str">
        <f t="shared" si="154"/>
        <v>11</v>
      </c>
      <c r="H1257" s="1">
        <v>5</v>
      </c>
      <c r="I1257" s="1">
        <v>157</v>
      </c>
      <c r="L1257" s="1">
        <v>758</v>
      </c>
      <c r="M1257" s="1">
        <v>200</v>
      </c>
      <c r="N1257" s="2">
        <f>INT(VLOOKUP(--D1257,'属性表（单）'!$H$7:$I$11,2,0)*VLOOKUP(F1257,'属性表（单）'!$B$4:$D$53,3,0))</f>
        <v>1600</v>
      </c>
      <c r="O1257" s="34">
        <f t="shared" si="156"/>
        <v>160</v>
      </c>
      <c r="P1257" s="1">
        <f>IF(H1257=26,VLOOKUP(G1257,'属性表（单核）'!$H$2:$I$251,2,0),IF(H1257=59,VLOOKUP(G1257,'属性表（单核）'!$C$2:$D$251,2,0),INT(N1257/VLOOKUP(H1257,'属性表（单）'!$N$4:$O$24,2,0))))</f>
        <v>160</v>
      </c>
      <c r="S1257" s="1">
        <f t="shared" si="157"/>
        <v>750</v>
      </c>
      <c r="T1257" s="28">
        <f>VLOOKUP(--F1257,经验表!$A$4:$B$53,2,0)*VLOOKUP(--E1257,经验表!$W$8:$X$17,2,0)</f>
        <v>750</v>
      </c>
      <c r="U1257" s="1">
        <f t="shared" si="158"/>
        <v>240</v>
      </c>
      <c r="V1257" s="1">
        <f t="shared" si="159"/>
        <v>6166079</v>
      </c>
    </row>
    <row r="1258" spans="1:22" x14ac:dyDescent="0.35">
      <c r="A1258" s="1">
        <v>90200061</v>
      </c>
      <c r="B1258" s="3" t="s">
        <v>15</v>
      </c>
      <c r="C1258" s="29">
        <f t="shared" si="155"/>
        <v>1</v>
      </c>
      <c r="D1258" s="29" t="str">
        <f t="shared" si="152"/>
        <v>1</v>
      </c>
      <c r="E1258" s="42" t="str">
        <f t="shared" si="153"/>
        <v>1</v>
      </c>
      <c r="F1258" s="1">
        <v>2</v>
      </c>
      <c r="G1258" s="28" t="str">
        <f t="shared" si="154"/>
        <v>12</v>
      </c>
      <c r="H1258" s="1">
        <v>5</v>
      </c>
      <c r="I1258" s="1">
        <v>168</v>
      </c>
      <c r="L1258" s="1">
        <v>1013</v>
      </c>
      <c r="M1258" s="1">
        <v>958</v>
      </c>
      <c r="N1258" s="2">
        <f>INT(VLOOKUP(--D1258,'属性表（单）'!$H$7:$I$11,2,0)*VLOOKUP(F1258,'属性表（单）'!$B$4:$D$53,3,0))</f>
        <v>1700</v>
      </c>
      <c r="O1258" s="34">
        <f t="shared" si="156"/>
        <v>170</v>
      </c>
      <c r="P1258" s="1">
        <f>IF(H1258=26,VLOOKUP(G1258,'属性表（单核）'!$H$2:$I$251,2,0),IF(H1258=59,VLOOKUP(G1258,'属性表（单核）'!$C$2:$D$251,2,0),INT(N1258/VLOOKUP(H1258,'属性表（单）'!$N$4:$O$24,2,0))))</f>
        <v>170</v>
      </c>
      <c r="S1258" s="1">
        <f t="shared" si="157"/>
        <v>1050</v>
      </c>
      <c r="T1258" s="28">
        <f>VLOOKUP(--F1258,经验表!$A$4:$B$53,2,0)*VLOOKUP(--E1258,经验表!$W$8:$X$17,2,0)</f>
        <v>1050</v>
      </c>
      <c r="U1258" s="1">
        <f t="shared" si="158"/>
        <v>990</v>
      </c>
      <c r="V1258" s="1">
        <f t="shared" si="159"/>
        <v>990</v>
      </c>
    </row>
    <row r="1259" spans="1:22" x14ac:dyDescent="0.35">
      <c r="A1259" s="1">
        <v>90300061</v>
      </c>
      <c r="B1259" s="3" t="s">
        <v>15</v>
      </c>
      <c r="C1259" s="29">
        <f t="shared" si="155"/>
        <v>1</v>
      </c>
      <c r="D1259" s="29" t="str">
        <f t="shared" si="152"/>
        <v>1</v>
      </c>
      <c r="E1259" s="42" t="str">
        <f t="shared" si="153"/>
        <v>1</v>
      </c>
      <c r="F1259" s="1">
        <v>3</v>
      </c>
      <c r="G1259" s="28" t="str">
        <f t="shared" si="154"/>
        <v>13</v>
      </c>
      <c r="H1259" s="1">
        <v>5</v>
      </c>
      <c r="I1259" s="1">
        <v>179</v>
      </c>
      <c r="L1259" s="1">
        <v>1302</v>
      </c>
      <c r="M1259" s="1">
        <v>1971</v>
      </c>
      <c r="N1259" s="2">
        <f>INT(VLOOKUP(--D1259,'属性表（单）'!$H$7:$I$11,2,0)*VLOOKUP(F1259,'属性表（单）'!$B$4:$D$53,3,0))</f>
        <v>1800</v>
      </c>
      <c r="O1259" s="34">
        <f t="shared" si="156"/>
        <v>180</v>
      </c>
      <c r="P1259" s="1">
        <f>IF(H1259=26,VLOOKUP(G1259,'属性表（单核）'!$H$2:$I$251,2,0),IF(H1259=59,VLOOKUP(G1259,'属性表（单核）'!$C$2:$D$251,2,0),INT(N1259/VLOOKUP(H1259,'属性表（单）'!$N$4:$O$24,2,0))))</f>
        <v>180</v>
      </c>
      <c r="S1259" s="1">
        <f t="shared" si="157"/>
        <v>1350</v>
      </c>
      <c r="T1259" s="28">
        <f>VLOOKUP(--F1259,经验表!$A$4:$B$53,2,0)*VLOOKUP(--E1259,经验表!$W$8:$X$17,2,0)</f>
        <v>1350</v>
      </c>
      <c r="U1259" s="1">
        <f t="shared" si="158"/>
        <v>2040</v>
      </c>
      <c r="V1259" s="1">
        <f t="shared" si="159"/>
        <v>2040</v>
      </c>
    </row>
    <row r="1260" spans="1:22" x14ac:dyDescent="0.35">
      <c r="A1260" s="1">
        <v>90400061</v>
      </c>
      <c r="B1260" s="3" t="s">
        <v>15</v>
      </c>
      <c r="C1260" s="29">
        <f t="shared" si="155"/>
        <v>1</v>
      </c>
      <c r="D1260" s="29" t="str">
        <f t="shared" si="152"/>
        <v>1</v>
      </c>
      <c r="E1260" s="42" t="str">
        <f t="shared" si="153"/>
        <v>1</v>
      </c>
      <c r="F1260" s="1">
        <v>4</v>
      </c>
      <c r="G1260" s="28" t="str">
        <f t="shared" si="154"/>
        <v>14</v>
      </c>
      <c r="H1260" s="1">
        <v>5</v>
      </c>
      <c r="I1260" s="1">
        <v>191</v>
      </c>
      <c r="L1260" s="1">
        <v>1629</v>
      </c>
      <c r="M1260" s="1">
        <v>3273</v>
      </c>
      <c r="N1260" s="2">
        <f>INT(VLOOKUP(--D1260,'属性表（单）'!$H$7:$I$11,2,0)*VLOOKUP(F1260,'属性表（单）'!$B$4:$D$53,3,0))</f>
        <v>1900</v>
      </c>
      <c r="O1260" s="34">
        <f t="shared" si="156"/>
        <v>190</v>
      </c>
      <c r="P1260" s="1">
        <f>IF(H1260=26,VLOOKUP(G1260,'属性表（单核）'!$H$2:$I$251,2,0),IF(H1260=59,VLOOKUP(G1260,'属性表（单核）'!$C$2:$D$251,2,0),INT(N1260/VLOOKUP(H1260,'属性表（单）'!$N$4:$O$24,2,0))))</f>
        <v>190</v>
      </c>
      <c r="S1260" s="1">
        <f t="shared" si="157"/>
        <v>1650</v>
      </c>
      <c r="T1260" s="28">
        <f>VLOOKUP(--F1260,经验表!$A$4:$B$53,2,0)*VLOOKUP(--E1260,经验表!$W$8:$X$17,2,0)</f>
        <v>1650</v>
      </c>
      <c r="U1260" s="1">
        <f t="shared" si="158"/>
        <v>3390</v>
      </c>
      <c r="V1260" s="1">
        <f t="shared" si="159"/>
        <v>3390</v>
      </c>
    </row>
    <row r="1261" spans="1:22" x14ac:dyDescent="0.35">
      <c r="A1261" s="1">
        <v>90500061</v>
      </c>
      <c r="B1261" s="3" t="s">
        <v>15</v>
      </c>
      <c r="C1261" s="29">
        <f t="shared" si="155"/>
        <v>1</v>
      </c>
      <c r="D1261" s="29" t="str">
        <f t="shared" si="152"/>
        <v>1</v>
      </c>
      <c r="E1261" s="42" t="str">
        <f t="shared" si="153"/>
        <v>1</v>
      </c>
      <c r="F1261" s="1">
        <v>5</v>
      </c>
      <c r="G1261" s="28" t="str">
        <f t="shared" si="154"/>
        <v>15</v>
      </c>
      <c r="H1261" s="1">
        <v>5</v>
      </c>
      <c r="I1261" s="1">
        <v>203</v>
      </c>
      <c r="L1261" s="1">
        <v>1997</v>
      </c>
      <c r="M1261" s="1">
        <v>4902</v>
      </c>
      <c r="N1261" s="2">
        <f>INT(VLOOKUP(--D1261,'属性表（单）'!$H$7:$I$11,2,0)*VLOOKUP(F1261,'属性表（单）'!$B$4:$D$53,3,0))</f>
        <v>2000</v>
      </c>
      <c r="O1261" s="34">
        <f t="shared" si="156"/>
        <v>200</v>
      </c>
      <c r="P1261" s="1">
        <f>IF(H1261=26,VLOOKUP(G1261,'属性表（单核）'!$H$2:$I$251,2,0),IF(H1261=59,VLOOKUP(G1261,'属性表（单核）'!$C$2:$D$251,2,0),INT(N1261/VLOOKUP(H1261,'属性表（单）'!$N$4:$O$24,2,0))))</f>
        <v>200</v>
      </c>
      <c r="S1261" s="1">
        <f t="shared" si="157"/>
        <v>1950</v>
      </c>
      <c r="T1261" s="28">
        <f>VLOOKUP(--F1261,经验表!$A$4:$B$53,2,0)*VLOOKUP(--E1261,经验表!$W$8:$X$17,2,0)</f>
        <v>1950</v>
      </c>
      <c r="U1261" s="1">
        <f t="shared" si="158"/>
        <v>5040</v>
      </c>
      <c r="V1261" s="1">
        <f t="shared" si="159"/>
        <v>5040</v>
      </c>
    </row>
    <row r="1262" spans="1:22" x14ac:dyDescent="0.35">
      <c r="A1262" s="1">
        <v>90600061</v>
      </c>
      <c r="B1262" s="3" t="s">
        <v>15</v>
      </c>
      <c r="C1262" s="29">
        <f t="shared" si="155"/>
        <v>1</v>
      </c>
      <c r="D1262" s="29" t="str">
        <f t="shared" si="152"/>
        <v>1</v>
      </c>
      <c r="E1262" s="42" t="str">
        <f t="shared" si="153"/>
        <v>1</v>
      </c>
      <c r="F1262" s="1">
        <v>6</v>
      </c>
      <c r="G1262" s="28" t="str">
        <f t="shared" si="154"/>
        <v>16</v>
      </c>
      <c r="H1262" s="1">
        <v>5</v>
      </c>
      <c r="I1262" s="1">
        <v>215</v>
      </c>
      <c r="L1262" s="1">
        <v>2413</v>
      </c>
      <c r="M1262" s="1">
        <v>6899</v>
      </c>
      <c r="N1262" s="2">
        <f>INT(VLOOKUP(--D1262,'属性表（单）'!$H$7:$I$11,2,0)*VLOOKUP(F1262,'属性表（单）'!$B$4:$D$53,3,0))</f>
        <v>2100</v>
      </c>
      <c r="O1262" s="34">
        <f t="shared" si="156"/>
        <v>210</v>
      </c>
      <c r="P1262" s="1">
        <f>IF(H1262=26,VLOOKUP(G1262,'属性表（单核）'!$H$2:$I$251,2,0),IF(H1262=59,VLOOKUP(G1262,'属性表（单核）'!$C$2:$D$251,2,0),INT(N1262/VLOOKUP(H1262,'属性表（单）'!$N$4:$O$24,2,0))))</f>
        <v>210</v>
      </c>
      <c r="S1262" s="1">
        <f t="shared" si="157"/>
        <v>2450</v>
      </c>
      <c r="T1262" s="28">
        <f>VLOOKUP(--F1262,经验表!$A$4:$B$53,2,0)*VLOOKUP(--E1262,经验表!$W$8:$X$17,2,0)</f>
        <v>2450</v>
      </c>
      <c r="U1262" s="1">
        <f t="shared" si="158"/>
        <v>6990</v>
      </c>
      <c r="V1262" s="1">
        <f t="shared" si="159"/>
        <v>6990</v>
      </c>
    </row>
    <row r="1263" spans="1:22" x14ac:dyDescent="0.35">
      <c r="A1263" s="1">
        <v>90700061</v>
      </c>
      <c r="B1263" s="3" t="s">
        <v>15</v>
      </c>
      <c r="C1263" s="29">
        <f t="shared" si="155"/>
        <v>1</v>
      </c>
      <c r="D1263" s="29" t="str">
        <f t="shared" si="152"/>
        <v>1</v>
      </c>
      <c r="E1263" s="42" t="str">
        <f t="shared" si="153"/>
        <v>1</v>
      </c>
      <c r="F1263" s="1">
        <v>7</v>
      </c>
      <c r="G1263" s="28" t="str">
        <f t="shared" si="154"/>
        <v>17</v>
      </c>
      <c r="H1263" s="1">
        <v>5</v>
      </c>
      <c r="I1263" s="1">
        <v>228</v>
      </c>
      <c r="L1263" s="1">
        <v>2881</v>
      </c>
      <c r="M1263" s="1">
        <v>9312</v>
      </c>
      <c r="N1263" s="2">
        <f>INT(VLOOKUP(--D1263,'属性表（单）'!$H$7:$I$11,2,0)*VLOOKUP(F1263,'属性表（单）'!$B$4:$D$53,3,0))</f>
        <v>2250</v>
      </c>
      <c r="O1263" s="34">
        <f t="shared" si="156"/>
        <v>225</v>
      </c>
      <c r="P1263" s="1">
        <f>IF(H1263=26,VLOOKUP(G1263,'属性表（单核）'!$H$2:$I$251,2,0),IF(H1263=59,VLOOKUP(G1263,'属性表（单核）'!$C$2:$D$251,2,0),INT(N1263/VLOOKUP(H1263,'属性表（单）'!$N$4:$O$24,2,0))))</f>
        <v>225</v>
      </c>
      <c r="S1263" s="1">
        <f t="shared" si="157"/>
        <v>2950</v>
      </c>
      <c r="T1263" s="28">
        <f>VLOOKUP(--F1263,经验表!$A$4:$B$53,2,0)*VLOOKUP(--E1263,经验表!$W$8:$X$17,2,0)</f>
        <v>2950</v>
      </c>
      <c r="U1263" s="1">
        <f t="shared" si="158"/>
        <v>9440</v>
      </c>
      <c r="V1263" s="1">
        <f t="shared" si="159"/>
        <v>9440</v>
      </c>
    </row>
    <row r="1264" spans="1:22" x14ac:dyDescent="0.35">
      <c r="A1264" s="1">
        <v>90800061</v>
      </c>
      <c r="B1264" s="3" t="s">
        <v>15</v>
      </c>
      <c r="C1264" s="29">
        <f t="shared" si="155"/>
        <v>1</v>
      </c>
      <c r="D1264" s="29" t="str">
        <f t="shared" si="152"/>
        <v>1</v>
      </c>
      <c r="E1264" s="42" t="str">
        <f t="shared" si="153"/>
        <v>1</v>
      </c>
      <c r="F1264" s="1">
        <v>8</v>
      </c>
      <c r="G1264" s="28" t="str">
        <f t="shared" si="154"/>
        <v>18</v>
      </c>
      <c r="H1264" s="1">
        <v>5</v>
      </c>
      <c r="I1264" s="1">
        <v>241</v>
      </c>
      <c r="L1264" s="1">
        <v>3408</v>
      </c>
      <c r="M1264" s="1">
        <v>12193</v>
      </c>
      <c r="N1264" s="2">
        <f>INT(VLOOKUP(--D1264,'属性表（单）'!$H$7:$I$11,2,0)*VLOOKUP(F1264,'属性表（单）'!$B$4:$D$53,3,0))</f>
        <v>2400</v>
      </c>
      <c r="O1264" s="34">
        <f t="shared" si="156"/>
        <v>240</v>
      </c>
      <c r="P1264" s="1">
        <f>IF(H1264=26,VLOOKUP(G1264,'属性表（单核）'!$H$2:$I$251,2,0),IF(H1264=59,VLOOKUP(G1264,'属性表（单核）'!$C$2:$D$251,2,0),INT(N1264/VLOOKUP(H1264,'属性表（单）'!$N$4:$O$24,2,0))))</f>
        <v>240</v>
      </c>
      <c r="S1264" s="1">
        <f t="shared" si="157"/>
        <v>3450</v>
      </c>
      <c r="T1264" s="28">
        <f>VLOOKUP(--F1264,经验表!$A$4:$B$53,2,0)*VLOOKUP(--E1264,经验表!$W$8:$X$17,2,0)</f>
        <v>3450</v>
      </c>
      <c r="U1264" s="1">
        <f t="shared" si="158"/>
        <v>12390</v>
      </c>
      <c r="V1264" s="1">
        <f t="shared" si="159"/>
        <v>12390</v>
      </c>
    </row>
    <row r="1265" spans="1:22" x14ac:dyDescent="0.35">
      <c r="A1265" s="1">
        <v>90900061</v>
      </c>
      <c r="B1265" s="3" t="s">
        <v>15</v>
      </c>
      <c r="C1265" s="29">
        <f t="shared" si="155"/>
        <v>1</v>
      </c>
      <c r="D1265" s="29" t="str">
        <f t="shared" si="152"/>
        <v>1</v>
      </c>
      <c r="E1265" s="42" t="str">
        <f t="shared" si="153"/>
        <v>1</v>
      </c>
      <c r="F1265" s="1">
        <v>9</v>
      </c>
      <c r="G1265" s="28" t="str">
        <f t="shared" si="154"/>
        <v>19</v>
      </c>
      <c r="H1265" s="1">
        <v>5</v>
      </c>
      <c r="I1265" s="1">
        <v>255</v>
      </c>
      <c r="L1265" s="1">
        <v>4000</v>
      </c>
      <c r="M1265" s="1">
        <v>15601</v>
      </c>
      <c r="N1265" s="2">
        <f>INT(VLOOKUP(--D1265,'属性表（单）'!$H$7:$I$11,2,0)*VLOOKUP(F1265,'属性表（单）'!$B$4:$D$53,3,0))</f>
        <v>2550</v>
      </c>
      <c r="O1265" s="34">
        <f t="shared" si="156"/>
        <v>255</v>
      </c>
      <c r="P1265" s="1">
        <f>IF(H1265=26,VLOOKUP(G1265,'属性表（单核）'!$H$2:$I$251,2,0),IF(H1265=59,VLOOKUP(G1265,'属性表（单核）'!$C$2:$D$251,2,0),INT(N1265/VLOOKUP(H1265,'属性表（单）'!$N$4:$O$24,2,0))))</f>
        <v>255</v>
      </c>
      <c r="S1265" s="1">
        <f t="shared" si="157"/>
        <v>3950</v>
      </c>
      <c r="T1265" s="28">
        <f>VLOOKUP(--F1265,经验表!$A$4:$B$53,2,0)*VLOOKUP(--E1265,经验表!$W$8:$X$17,2,0)</f>
        <v>3950</v>
      </c>
      <c r="U1265" s="1">
        <f t="shared" si="158"/>
        <v>15840</v>
      </c>
      <c r="V1265" s="1">
        <f t="shared" si="159"/>
        <v>15840</v>
      </c>
    </row>
    <row r="1266" spans="1:22" x14ac:dyDescent="0.35">
      <c r="A1266" s="1">
        <v>91000061</v>
      </c>
      <c r="B1266" s="3" t="s">
        <v>15</v>
      </c>
      <c r="C1266" s="29">
        <f t="shared" si="155"/>
        <v>1</v>
      </c>
      <c r="D1266" s="29" t="str">
        <f t="shared" si="152"/>
        <v>1</v>
      </c>
      <c r="E1266" s="42" t="str">
        <f t="shared" si="153"/>
        <v>1</v>
      </c>
      <c r="F1266" s="1">
        <v>10</v>
      </c>
      <c r="G1266" s="28" t="str">
        <f t="shared" si="154"/>
        <v>110</v>
      </c>
      <c r="H1266" s="1">
        <v>5</v>
      </c>
      <c r="I1266" s="1">
        <v>269</v>
      </c>
      <c r="L1266" s="1">
        <v>4664</v>
      </c>
      <c r="M1266" s="1">
        <v>19601</v>
      </c>
      <c r="N1266" s="2">
        <f>INT(VLOOKUP(--D1266,'属性表（单）'!$H$7:$I$11,2,0)*VLOOKUP(F1266,'属性表（单）'!$B$4:$D$53,3,0))</f>
        <v>2700</v>
      </c>
      <c r="O1266" s="34">
        <f t="shared" si="156"/>
        <v>270</v>
      </c>
      <c r="P1266" s="1">
        <f>IF(H1266=26,VLOOKUP(G1266,'属性表（单核）'!$H$2:$I$251,2,0),IF(H1266=59,VLOOKUP(G1266,'属性表（单核）'!$C$2:$D$251,2,0),INT(N1266/VLOOKUP(H1266,'属性表（单）'!$N$4:$O$24,2,0))))</f>
        <v>270</v>
      </c>
      <c r="S1266" s="1">
        <f t="shared" si="157"/>
        <v>4750</v>
      </c>
      <c r="T1266" s="28">
        <f>VLOOKUP(--F1266,经验表!$A$4:$B$53,2,0)*VLOOKUP(--E1266,经验表!$W$8:$X$17,2,0)</f>
        <v>4750</v>
      </c>
      <c r="U1266" s="1">
        <f t="shared" si="158"/>
        <v>19790</v>
      </c>
      <c r="V1266" s="1">
        <f t="shared" si="159"/>
        <v>19790</v>
      </c>
    </row>
    <row r="1267" spans="1:22" x14ac:dyDescent="0.35">
      <c r="A1267" s="1">
        <v>91100061</v>
      </c>
      <c r="B1267" s="3" t="s">
        <v>15</v>
      </c>
      <c r="C1267" s="29">
        <f t="shared" si="155"/>
        <v>1</v>
      </c>
      <c r="D1267" s="29" t="str">
        <f t="shared" si="152"/>
        <v>1</v>
      </c>
      <c r="E1267" s="42" t="str">
        <f t="shared" si="153"/>
        <v>1</v>
      </c>
      <c r="F1267" s="1">
        <v>11</v>
      </c>
      <c r="G1267" s="28" t="str">
        <f t="shared" si="154"/>
        <v>111</v>
      </c>
      <c r="H1267" s="1">
        <v>5</v>
      </c>
      <c r="I1267" s="1">
        <v>283</v>
      </c>
      <c r="L1267" s="1">
        <v>5410</v>
      </c>
      <c r="M1267" s="1">
        <v>24265</v>
      </c>
      <c r="N1267" s="2">
        <f>INT(VLOOKUP(--D1267,'属性表（单）'!$H$7:$I$11,2,0)*VLOOKUP(F1267,'属性表（单）'!$B$4:$D$53,3,0))</f>
        <v>2850</v>
      </c>
      <c r="O1267" s="34">
        <f t="shared" si="156"/>
        <v>285</v>
      </c>
      <c r="P1267" s="1">
        <f>IF(H1267=26,VLOOKUP(G1267,'属性表（单核）'!$H$2:$I$251,2,0),IF(H1267=59,VLOOKUP(G1267,'属性表（单核）'!$C$2:$D$251,2,0),INT(N1267/VLOOKUP(H1267,'属性表（单）'!$N$4:$O$24,2,0))))</f>
        <v>285</v>
      </c>
      <c r="S1267" s="1">
        <f t="shared" si="157"/>
        <v>5550</v>
      </c>
      <c r="T1267" s="28">
        <f>VLOOKUP(--F1267,经验表!$A$4:$B$53,2,0)*VLOOKUP(--E1267,经验表!$W$8:$X$17,2,0)</f>
        <v>5550</v>
      </c>
      <c r="U1267" s="1">
        <f t="shared" si="158"/>
        <v>24540</v>
      </c>
      <c r="V1267" s="1">
        <f t="shared" si="159"/>
        <v>24540</v>
      </c>
    </row>
    <row r="1268" spans="1:22" x14ac:dyDescent="0.35">
      <c r="A1268" s="1">
        <v>91200061</v>
      </c>
      <c r="B1268" s="3" t="s">
        <v>15</v>
      </c>
      <c r="C1268" s="29">
        <f t="shared" si="155"/>
        <v>1</v>
      </c>
      <c r="D1268" s="29" t="str">
        <f t="shared" si="152"/>
        <v>1</v>
      </c>
      <c r="E1268" s="42" t="str">
        <f t="shared" si="153"/>
        <v>1</v>
      </c>
      <c r="F1268" s="1">
        <v>12</v>
      </c>
      <c r="G1268" s="28" t="str">
        <f t="shared" si="154"/>
        <v>112</v>
      </c>
      <c r="H1268" s="1">
        <v>5</v>
      </c>
      <c r="I1268" s="1">
        <v>298</v>
      </c>
      <c r="L1268" s="1">
        <v>6246</v>
      </c>
      <c r="M1268" s="1">
        <v>29675</v>
      </c>
      <c r="N1268" s="2">
        <f>INT(VLOOKUP(--D1268,'属性表（单）'!$H$7:$I$11,2,0)*VLOOKUP(F1268,'属性表（单）'!$B$4:$D$53,3,0))</f>
        <v>3050</v>
      </c>
      <c r="O1268" s="34">
        <f t="shared" si="156"/>
        <v>305</v>
      </c>
      <c r="P1268" s="1">
        <f>IF(H1268=26,VLOOKUP(G1268,'属性表（单核）'!$H$2:$I$251,2,0),IF(H1268=59,VLOOKUP(G1268,'属性表（单核）'!$C$2:$D$251,2,0),INT(N1268/VLOOKUP(H1268,'属性表（单）'!$N$4:$O$24,2,0))))</f>
        <v>305</v>
      </c>
      <c r="S1268" s="1">
        <f t="shared" si="157"/>
        <v>6350</v>
      </c>
      <c r="T1268" s="28">
        <f>VLOOKUP(--F1268,经验表!$A$4:$B$53,2,0)*VLOOKUP(--E1268,经验表!$W$8:$X$17,2,0)</f>
        <v>6350</v>
      </c>
      <c r="U1268" s="1">
        <f t="shared" si="158"/>
        <v>30090</v>
      </c>
      <c r="V1268" s="1">
        <f t="shared" si="159"/>
        <v>30090</v>
      </c>
    </row>
    <row r="1269" spans="1:22" x14ac:dyDescent="0.35">
      <c r="A1269" s="1">
        <v>91300061</v>
      </c>
      <c r="B1269" s="3" t="s">
        <v>15</v>
      </c>
      <c r="C1269" s="29">
        <f t="shared" si="155"/>
        <v>1</v>
      </c>
      <c r="D1269" s="29" t="str">
        <f t="shared" si="152"/>
        <v>1</v>
      </c>
      <c r="E1269" s="42" t="str">
        <f t="shared" si="153"/>
        <v>1</v>
      </c>
      <c r="F1269" s="1">
        <v>13</v>
      </c>
      <c r="G1269" s="28" t="str">
        <f t="shared" si="154"/>
        <v>113</v>
      </c>
      <c r="H1269" s="1">
        <v>5</v>
      </c>
      <c r="I1269" s="1">
        <v>313</v>
      </c>
      <c r="L1269" s="1">
        <v>7184</v>
      </c>
      <c r="M1269" s="1">
        <v>35921</v>
      </c>
      <c r="N1269" s="2">
        <f>INT(VLOOKUP(--D1269,'属性表（单）'!$H$7:$I$11,2,0)*VLOOKUP(F1269,'属性表（单）'!$B$4:$D$53,3,0))</f>
        <v>3250</v>
      </c>
      <c r="O1269" s="34">
        <f t="shared" si="156"/>
        <v>325</v>
      </c>
      <c r="P1269" s="1">
        <f>IF(H1269=26,VLOOKUP(G1269,'属性表（单核）'!$H$2:$I$251,2,0),IF(H1269=59,VLOOKUP(G1269,'属性表（单核）'!$C$2:$D$251,2,0),INT(N1269/VLOOKUP(H1269,'属性表（单）'!$N$4:$O$24,2,0))))</f>
        <v>325</v>
      </c>
      <c r="S1269" s="1">
        <f t="shared" si="157"/>
        <v>7150</v>
      </c>
      <c r="T1269" s="28">
        <f>VLOOKUP(--F1269,经验表!$A$4:$B$53,2,0)*VLOOKUP(--E1269,经验表!$W$8:$X$17,2,0)</f>
        <v>7150</v>
      </c>
      <c r="U1269" s="1">
        <f t="shared" si="158"/>
        <v>36440</v>
      </c>
      <c r="V1269" s="1">
        <f t="shared" si="159"/>
        <v>36440</v>
      </c>
    </row>
    <row r="1270" spans="1:22" x14ac:dyDescent="0.35">
      <c r="A1270" s="1">
        <v>91400061</v>
      </c>
      <c r="B1270" s="3" t="s">
        <v>15</v>
      </c>
      <c r="C1270" s="29">
        <f t="shared" si="155"/>
        <v>1</v>
      </c>
      <c r="D1270" s="29" t="str">
        <f t="shared" si="152"/>
        <v>1</v>
      </c>
      <c r="E1270" s="42" t="str">
        <f t="shared" si="153"/>
        <v>1</v>
      </c>
      <c r="F1270" s="1">
        <v>14</v>
      </c>
      <c r="G1270" s="28" t="str">
        <f t="shared" si="154"/>
        <v>114</v>
      </c>
      <c r="H1270" s="1">
        <v>5</v>
      </c>
      <c r="I1270" s="1">
        <v>329</v>
      </c>
      <c r="L1270" s="1">
        <v>8233</v>
      </c>
      <c r="M1270" s="1">
        <v>43105</v>
      </c>
      <c r="N1270" s="2">
        <f>INT(VLOOKUP(--D1270,'属性表（单）'!$H$7:$I$11,2,0)*VLOOKUP(F1270,'属性表（单）'!$B$4:$D$53,3,0))</f>
        <v>3450</v>
      </c>
      <c r="O1270" s="34">
        <f t="shared" si="156"/>
        <v>345</v>
      </c>
      <c r="P1270" s="1">
        <f>IF(H1270=26,VLOOKUP(G1270,'属性表（单核）'!$H$2:$I$251,2,0),IF(H1270=59,VLOOKUP(G1270,'属性表（单核）'!$C$2:$D$251,2,0),INT(N1270/VLOOKUP(H1270,'属性表（单）'!$N$4:$O$24,2,0))))</f>
        <v>345</v>
      </c>
      <c r="S1270" s="1">
        <f t="shared" si="157"/>
        <v>8350</v>
      </c>
      <c r="T1270" s="28">
        <f>VLOOKUP(--F1270,经验表!$A$4:$B$53,2,0)*VLOOKUP(--E1270,经验表!$W$8:$X$17,2,0)</f>
        <v>8350</v>
      </c>
      <c r="U1270" s="1">
        <f t="shared" si="158"/>
        <v>43590</v>
      </c>
      <c r="V1270" s="1">
        <f t="shared" si="159"/>
        <v>43590</v>
      </c>
    </row>
    <row r="1271" spans="1:22" x14ac:dyDescent="0.35">
      <c r="A1271" s="1">
        <v>91500061</v>
      </c>
      <c r="B1271" s="3" t="s">
        <v>15</v>
      </c>
      <c r="C1271" s="29">
        <f t="shared" si="155"/>
        <v>1</v>
      </c>
      <c r="D1271" s="29" t="str">
        <f t="shared" si="152"/>
        <v>1</v>
      </c>
      <c r="E1271" s="42" t="str">
        <f t="shared" si="153"/>
        <v>1</v>
      </c>
      <c r="F1271" s="1">
        <v>15</v>
      </c>
      <c r="G1271" s="28" t="str">
        <f t="shared" si="154"/>
        <v>115</v>
      </c>
      <c r="H1271" s="1">
        <v>5</v>
      </c>
      <c r="I1271" s="1">
        <v>345</v>
      </c>
      <c r="L1271" s="1">
        <v>9408</v>
      </c>
      <c r="M1271" s="1">
        <v>51338</v>
      </c>
      <c r="N1271" s="2">
        <f>INT(VLOOKUP(--D1271,'属性表（单）'!$H$7:$I$11,2,0)*VLOOKUP(F1271,'属性表（单）'!$B$4:$D$53,3,0))</f>
        <v>3650</v>
      </c>
      <c r="O1271" s="34">
        <f t="shared" si="156"/>
        <v>365</v>
      </c>
      <c r="P1271" s="1">
        <f>IF(H1271=26,VLOOKUP(G1271,'属性表（单核）'!$H$2:$I$251,2,0),IF(H1271=59,VLOOKUP(G1271,'属性表（单核）'!$C$2:$D$251,2,0),INT(N1271/VLOOKUP(H1271,'属性表（单）'!$N$4:$O$24,2,0))))</f>
        <v>365</v>
      </c>
      <c r="S1271" s="1">
        <f t="shared" si="157"/>
        <v>9550</v>
      </c>
      <c r="T1271" s="28">
        <f>VLOOKUP(--F1271,经验表!$A$4:$B$53,2,0)*VLOOKUP(--E1271,经验表!$W$8:$X$17,2,0)</f>
        <v>9550</v>
      </c>
      <c r="U1271" s="1">
        <f t="shared" si="158"/>
        <v>51940</v>
      </c>
      <c r="V1271" s="1">
        <f t="shared" si="159"/>
        <v>51940</v>
      </c>
    </row>
    <row r="1272" spans="1:22" x14ac:dyDescent="0.35">
      <c r="A1272" s="1">
        <v>91600061</v>
      </c>
      <c r="B1272" s="3" t="s">
        <v>15</v>
      </c>
      <c r="C1272" s="29">
        <f t="shared" si="155"/>
        <v>1</v>
      </c>
      <c r="D1272" s="29" t="str">
        <f t="shared" si="152"/>
        <v>1</v>
      </c>
      <c r="E1272" s="42" t="str">
        <f t="shared" si="153"/>
        <v>1</v>
      </c>
      <c r="F1272" s="1">
        <v>16</v>
      </c>
      <c r="G1272" s="28" t="str">
        <f t="shared" si="154"/>
        <v>116</v>
      </c>
      <c r="H1272" s="1">
        <v>5</v>
      </c>
      <c r="I1272" s="1">
        <v>361</v>
      </c>
      <c r="L1272" s="1">
        <v>10722</v>
      </c>
      <c r="M1272" s="1">
        <v>60746</v>
      </c>
      <c r="N1272" s="2">
        <f>INT(VLOOKUP(--D1272,'属性表（单）'!$H$7:$I$11,2,0)*VLOOKUP(F1272,'属性表（单）'!$B$4:$D$53,3,0))</f>
        <v>3850</v>
      </c>
      <c r="O1272" s="34">
        <f t="shared" si="156"/>
        <v>385</v>
      </c>
      <c r="P1272" s="1">
        <f>IF(H1272=26,VLOOKUP(G1272,'属性表（单核）'!$H$2:$I$251,2,0),IF(H1272=59,VLOOKUP(G1272,'属性表（单核）'!$C$2:$D$251,2,0),INT(N1272/VLOOKUP(H1272,'属性表（单）'!$N$4:$O$24,2,0))))</f>
        <v>385</v>
      </c>
      <c r="S1272" s="1">
        <f t="shared" si="157"/>
        <v>10750</v>
      </c>
      <c r="T1272" s="28">
        <f>VLOOKUP(--F1272,经验表!$A$4:$B$53,2,0)*VLOOKUP(--E1272,经验表!$W$8:$X$17,2,0)</f>
        <v>10750</v>
      </c>
      <c r="U1272" s="1">
        <f t="shared" si="158"/>
        <v>61490</v>
      </c>
      <c r="V1272" s="1">
        <f t="shared" si="159"/>
        <v>61490</v>
      </c>
    </row>
    <row r="1273" spans="1:22" x14ac:dyDescent="0.35">
      <c r="A1273" s="1">
        <v>91700061</v>
      </c>
      <c r="B1273" s="3" t="s">
        <v>15</v>
      </c>
      <c r="C1273" s="29">
        <f t="shared" si="155"/>
        <v>1</v>
      </c>
      <c r="D1273" s="29" t="str">
        <f t="shared" si="152"/>
        <v>1</v>
      </c>
      <c r="E1273" s="42" t="str">
        <f t="shared" si="153"/>
        <v>1</v>
      </c>
      <c r="F1273" s="1">
        <v>17</v>
      </c>
      <c r="G1273" s="28" t="str">
        <f t="shared" si="154"/>
        <v>117</v>
      </c>
      <c r="H1273" s="1">
        <v>5</v>
      </c>
      <c r="I1273" s="1">
        <v>378</v>
      </c>
      <c r="L1273" s="1">
        <v>12192</v>
      </c>
      <c r="M1273" s="1">
        <v>71468</v>
      </c>
      <c r="N1273" s="2">
        <f>INT(VLOOKUP(--D1273,'属性表（单）'!$H$7:$I$11,2,0)*VLOOKUP(F1273,'属性表（单）'!$B$4:$D$53,3,0))</f>
        <v>4100</v>
      </c>
      <c r="O1273" s="34">
        <f t="shared" si="156"/>
        <v>410</v>
      </c>
      <c r="P1273" s="1">
        <f>IF(H1273=26,VLOOKUP(G1273,'属性表（单核）'!$H$2:$I$251,2,0),IF(H1273=59,VLOOKUP(G1273,'属性表（单核）'!$C$2:$D$251,2,0),INT(N1273/VLOOKUP(H1273,'属性表（单）'!$N$4:$O$24,2,0))))</f>
        <v>410</v>
      </c>
      <c r="S1273" s="1">
        <f t="shared" si="157"/>
        <v>11950</v>
      </c>
      <c r="T1273" s="28">
        <f>VLOOKUP(--F1273,经验表!$A$4:$B$53,2,0)*VLOOKUP(--E1273,经验表!$W$8:$X$17,2,0)</f>
        <v>11950</v>
      </c>
      <c r="U1273" s="1">
        <f t="shared" si="158"/>
        <v>72240</v>
      </c>
      <c r="V1273" s="1">
        <f t="shared" si="159"/>
        <v>72240</v>
      </c>
    </row>
    <row r="1274" spans="1:22" x14ac:dyDescent="0.35">
      <c r="A1274" s="1">
        <v>91800061</v>
      </c>
      <c r="B1274" s="3" t="s">
        <v>15</v>
      </c>
      <c r="C1274" s="29">
        <f t="shared" si="155"/>
        <v>1</v>
      </c>
      <c r="D1274" s="29" t="str">
        <f t="shared" si="152"/>
        <v>1</v>
      </c>
      <c r="E1274" s="42" t="str">
        <f t="shared" si="153"/>
        <v>1</v>
      </c>
      <c r="F1274" s="1">
        <v>18</v>
      </c>
      <c r="G1274" s="28" t="str">
        <f t="shared" si="154"/>
        <v>118</v>
      </c>
      <c r="H1274" s="1">
        <v>5</v>
      </c>
      <c r="I1274" s="1">
        <v>396</v>
      </c>
      <c r="L1274" s="1">
        <v>13835</v>
      </c>
      <c r="M1274" s="1">
        <v>83660</v>
      </c>
      <c r="N1274" s="2">
        <f>INT(VLOOKUP(--D1274,'属性表（单）'!$H$7:$I$11,2,0)*VLOOKUP(F1274,'属性表（单）'!$B$4:$D$53,3,0))</f>
        <v>4350</v>
      </c>
      <c r="O1274" s="34">
        <f t="shared" si="156"/>
        <v>435</v>
      </c>
      <c r="P1274" s="1">
        <f>IF(H1274=26,VLOOKUP(G1274,'属性表（单核）'!$H$2:$I$251,2,0),IF(H1274=59,VLOOKUP(G1274,'属性表（单核）'!$C$2:$D$251,2,0),INT(N1274/VLOOKUP(H1274,'属性表（单）'!$N$4:$O$24,2,0))))</f>
        <v>435</v>
      </c>
      <c r="S1274" s="1">
        <f t="shared" si="157"/>
        <v>13650</v>
      </c>
      <c r="T1274" s="28">
        <f>VLOOKUP(--F1274,经验表!$A$4:$B$53,2,0)*VLOOKUP(--E1274,经验表!$W$8:$X$17,2,0)</f>
        <v>13650</v>
      </c>
      <c r="U1274" s="1">
        <f t="shared" si="158"/>
        <v>84190</v>
      </c>
      <c r="V1274" s="1">
        <f t="shared" si="159"/>
        <v>84190</v>
      </c>
    </row>
    <row r="1275" spans="1:22" x14ac:dyDescent="0.35">
      <c r="A1275" s="1">
        <v>91900061</v>
      </c>
      <c r="B1275" s="3" t="s">
        <v>15</v>
      </c>
      <c r="C1275" s="29">
        <f t="shared" si="155"/>
        <v>1</v>
      </c>
      <c r="D1275" s="29" t="str">
        <f t="shared" si="152"/>
        <v>1</v>
      </c>
      <c r="E1275" s="42" t="str">
        <f t="shared" si="153"/>
        <v>1</v>
      </c>
      <c r="F1275" s="1">
        <v>19</v>
      </c>
      <c r="G1275" s="28" t="str">
        <f t="shared" si="154"/>
        <v>119</v>
      </c>
      <c r="H1275" s="1">
        <v>5</v>
      </c>
      <c r="I1275" s="1">
        <v>414</v>
      </c>
      <c r="L1275" s="1">
        <v>15671</v>
      </c>
      <c r="M1275" s="1">
        <v>97495</v>
      </c>
      <c r="N1275" s="2">
        <f>INT(VLOOKUP(--D1275,'属性表（单）'!$H$7:$I$11,2,0)*VLOOKUP(F1275,'属性表（单）'!$B$4:$D$53,3,0))</f>
        <v>4600</v>
      </c>
      <c r="O1275" s="34">
        <f t="shared" si="156"/>
        <v>460</v>
      </c>
      <c r="P1275" s="1">
        <f>IF(H1275=26,VLOOKUP(G1275,'属性表（单核）'!$H$2:$I$251,2,0),IF(H1275=59,VLOOKUP(G1275,'属性表（单核）'!$C$2:$D$251,2,0),INT(N1275/VLOOKUP(H1275,'属性表（单）'!$N$4:$O$24,2,0))))</f>
        <v>460</v>
      </c>
      <c r="S1275" s="1">
        <f t="shared" si="157"/>
        <v>15350</v>
      </c>
      <c r="T1275" s="28">
        <f>VLOOKUP(--F1275,经验表!$A$4:$B$53,2,0)*VLOOKUP(--E1275,经验表!$W$8:$X$17,2,0)</f>
        <v>15350</v>
      </c>
      <c r="U1275" s="1">
        <f t="shared" si="158"/>
        <v>97840</v>
      </c>
      <c r="V1275" s="1">
        <f t="shared" si="159"/>
        <v>97840</v>
      </c>
    </row>
    <row r="1276" spans="1:22" x14ac:dyDescent="0.35">
      <c r="A1276" s="1">
        <v>92000061</v>
      </c>
      <c r="B1276" s="3" t="s">
        <v>15</v>
      </c>
      <c r="C1276" s="29">
        <f t="shared" si="155"/>
        <v>1</v>
      </c>
      <c r="D1276" s="29" t="str">
        <f t="shared" si="152"/>
        <v>1</v>
      </c>
      <c r="E1276" s="42" t="str">
        <f t="shared" si="153"/>
        <v>1</v>
      </c>
      <c r="F1276" s="1">
        <v>20</v>
      </c>
      <c r="G1276" s="28" t="str">
        <f t="shared" si="154"/>
        <v>120</v>
      </c>
      <c r="H1276" s="1">
        <v>5</v>
      </c>
      <c r="I1276" s="1">
        <v>433</v>
      </c>
      <c r="L1276" s="1">
        <v>17721</v>
      </c>
      <c r="M1276" s="1">
        <v>113166</v>
      </c>
      <c r="N1276" s="2">
        <f>INT(VLOOKUP(--D1276,'属性表（单）'!$H$7:$I$11,2,0)*VLOOKUP(F1276,'属性表（单）'!$B$4:$D$53,3,0))</f>
        <v>4850</v>
      </c>
      <c r="O1276" s="34">
        <f t="shared" si="156"/>
        <v>485</v>
      </c>
      <c r="P1276" s="1">
        <f>IF(H1276=26,VLOOKUP(G1276,'属性表（单核）'!$H$2:$I$251,2,0),IF(H1276=59,VLOOKUP(G1276,'属性表（单核）'!$C$2:$D$251,2,0),INT(N1276/VLOOKUP(H1276,'属性表（单）'!$N$4:$O$24,2,0))))</f>
        <v>485</v>
      </c>
      <c r="S1276" s="1">
        <f t="shared" si="157"/>
        <v>17050</v>
      </c>
      <c r="T1276" s="28">
        <f>VLOOKUP(--F1276,经验表!$A$4:$B$53,2,0)*VLOOKUP(--E1276,经验表!$W$8:$X$17,2,0)</f>
        <v>17050</v>
      </c>
      <c r="U1276" s="1">
        <f t="shared" si="158"/>
        <v>113190</v>
      </c>
      <c r="V1276" s="1">
        <f t="shared" si="159"/>
        <v>113190</v>
      </c>
    </row>
    <row r="1277" spans="1:22" x14ac:dyDescent="0.35">
      <c r="A1277" s="1">
        <v>92100061</v>
      </c>
      <c r="B1277" s="3" t="s">
        <v>15</v>
      </c>
      <c r="C1277" s="29">
        <f t="shared" si="155"/>
        <v>1</v>
      </c>
      <c r="D1277" s="29" t="str">
        <f t="shared" si="152"/>
        <v>1</v>
      </c>
      <c r="E1277" s="42" t="str">
        <f t="shared" si="153"/>
        <v>1</v>
      </c>
      <c r="F1277" s="1">
        <v>21</v>
      </c>
      <c r="G1277" s="28" t="str">
        <f t="shared" si="154"/>
        <v>121</v>
      </c>
      <c r="H1277" s="1">
        <v>5</v>
      </c>
      <c r="I1277" s="1">
        <v>452</v>
      </c>
      <c r="L1277" s="1">
        <v>20011</v>
      </c>
      <c r="M1277" s="1">
        <v>130887</v>
      </c>
      <c r="N1277" s="2">
        <f>INT(VLOOKUP(--D1277,'属性表（单）'!$H$7:$I$11,2,0)*VLOOKUP(F1277,'属性表（单）'!$B$4:$D$53,3,0))</f>
        <v>5100</v>
      </c>
      <c r="O1277" s="34">
        <f t="shared" si="156"/>
        <v>510</v>
      </c>
      <c r="P1277" s="1">
        <f>IF(H1277=26,VLOOKUP(G1277,'属性表（单核）'!$H$2:$I$251,2,0),IF(H1277=59,VLOOKUP(G1277,'属性表（单核）'!$C$2:$D$251,2,0),INT(N1277/VLOOKUP(H1277,'属性表（单）'!$N$4:$O$24,2,0))))</f>
        <v>510</v>
      </c>
      <c r="S1277" s="1">
        <f t="shared" si="157"/>
        <v>18750</v>
      </c>
      <c r="T1277" s="28">
        <f>VLOOKUP(--F1277,经验表!$A$4:$B$53,2,0)*VLOOKUP(--E1277,经验表!$W$8:$X$17,2,0)</f>
        <v>18750</v>
      </c>
      <c r="U1277" s="1">
        <f t="shared" si="158"/>
        <v>130240</v>
      </c>
      <c r="V1277" s="1">
        <f t="shared" si="159"/>
        <v>130240</v>
      </c>
    </row>
    <row r="1278" spans="1:22" x14ac:dyDescent="0.35">
      <c r="A1278" s="1">
        <v>92200061</v>
      </c>
      <c r="B1278" s="3" t="s">
        <v>15</v>
      </c>
      <c r="C1278" s="29">
        <f t="shared" si="155"/>
        <v>1</v>
      </c>
      <c r="D1278" s="29" t="str">
        <f t="shared" si="152"/>
        <v>1</v>
      </c>
      <c r="E1278" s="42" t="str">
        <f t="shared" si="153"/>
        <v>1</v>
      </c>
      <c r="F1278" s="1">
        <v>22</v>
      </c>
      <c r="G1278" s="28" t="str">
        <f t="shared" si="154"/>
        <v>122</v>
      </c>
      <c r="H1278" s="1">
        <v>5</v>
      </c>
      <c r="I1278" s="1">
        <v>472</v>
      </c>
      <c r="L1278" s="1">
        <v>22567</v>
      </c>
      <c r="M1278" s="1">
        <v>150898</v>
      </c>
      <c r="N1278" s="2">
        <f>INT(VLOOKUP(--D1278,'属性表（单）'!$H$7:$I$11,2,0)*VLOOKUP(F1278,'属性表（单）'!$B$4:$D$53,3,0))</f>
        <v>5400</v>
      </c>
      <c r="O1278" s="34">
        <f t="shared" si="156"/>
        <v>540</v>
      </c>
      <c r="P1278" s="1">
        <f>IF(H1278=26,VLOOKUP(G1278,'属性表（单核）'!$H$2:$I$251,2,0),IF(H1278=59,VLOOKUP(G1278,'属性表（单核）'!$C$2:$D$251,2,0),INT(N1278/VLOOKUP(H1278,'属性表（单）'!$N$4:$O$24,2,0))))</f>
        <v>540</v>
      </c>
      <c r="S1278" s="1">
        <f t="shared" si="157"/>
        <v>21050</v>
      </c>
      <c r="T1278" s="28">
        <f>VLOOKUP(--F1278,经验表!$A$4:$B$53,2,0)*VLOOKUP(--E1278,经验表!$W$8:$X$17,2,0)</f>
        <v>21050</v>
      </c>
      <c r="U1278" s="1">
        <f t="shared" si="158"/>
        <v>148990</v>
      </c>
      <c r="V1278" s="1">
        <f t="shared" si="159"/>
        <v>148990</v>
      </c>
    </row>
    <row r="1279" spans="1:22" x14ac:dyDescent="0.35">
      <c r="A1279" s="1">
        <v>92300061</v>
      </c>
      <c r="B1279" s="3" t="s">
        <v>15</v>
      </c>
      <c r="C1279" s="29">
        <f t="shared" si="155"/>
        <v>1</v>
      </c>
      <c r="D1279" s="29" t="str">
        <f t="shared" si="152"/>
        <v>1</v>
      </c>
      <c r="E1279" s="42" t="str">
        <f t="shared" si="153"/>
        <v>1</v>
      </c>
      <c r="F1279" s="1">
        <v>23</v>
      </c>
      <c r="G1279" s="28" t="str">
        <f t="shared" si="154"/>
        <v>123</v>
      </c>
      <c r="H1279" s="1">
        <v>5</v>
      </c>
      <c r="I1279" s="1">
        <v>493</v>
      </c>
      <c r="L1279" s="1">
        <v>25419</v>
      </c>
      <c r="M1279" s="1">
        <v>173465</v>
      </c>
      <c r="N1279" s="2">
        <f>INT(VLOOKUP(--D1279,'属性表（单）'!$H$7:$I$11,2,0)*VLOOKUP(F1279,'属性表（单）'!$B$4:$D$53,3,0))</f>
        <v>5700</v>
      </c>
      <c r="O1279" s="34">
        <f t="shared" si="156"/>
        <v>570</v>
      </c>
      <c r="P1279" s="1">
        <f>IF(H1279=26,VLOOKUP(G1279,'属性表（单核）'!$H$2:$I$251,2,0),IF(H1279=59,VLOOKUP(G1279,'属性表（单核）'!$C$2:$D$251,2,0),INT(N1279/VLOOKUP(H1279,'属性表（单）'!$N$4:$O$24,2,0))))</f>
        <v>570</v>
      </c>
      <c r="S1279" s="1">
        <f t="shared" si="157"/>
        <v>23350</v>
      </c>
      <c r="T1279" s="28">
        <f>VLOOKUP(--F1279,经验表!$A$4:$B$53,2,0)*VLOOKUP(--E1279,经验表!$W$8:$X$17,2,0)</f>
        <v>23350</v>
      </c>
      <c r="U1279" s="1">
        <f t="shared" si="158"/>
        <v>170040</v>
      </c>
      <c r="V1279" s="1">
        <f t="shared" si="159"/>
        <v>170040</v>
      </c>
    </row>
    <row r="1280" spans="1:22" x14ac:dyDescent="0.35">
      <c r="A1280" s="1">
        <v>92400061</v>
      </c>
      <c r="B1280" s="3" t="s">
        <v>15</v>
      </c>
      <c r="C1280" s="29">
        <f t="shared" si="155"/>
        <v>1</v>
      </c>
      <c r="D1280" s="29" t="str">
        <f t="shared" si="152"/>
        <v>1</v>
      </c>
      <c r="E1280" s="42" t="str">
        <f t="shared" si="153"/>
        <v>1</v>
      </c>
      <c r="F1280" s="1">
        <v>24</v>
      </c>
      <c r="G1280" s="28" t="str">
        <f t="shared" si="154"/>
        <v>124</v>
      </c>
      <c r="H1280" s="1">
        <v>5</v>
      </c>
      <c r="I1280" s="1">
        <v>514</v>
      </c>
      <c r="L1280" s="1">
        <v>28601</v>
      </c>
      <c r="M1280" s="1">
        <v>198884</v>
      </c>
      <c r="N1280" s="2">
        <f>INT(VLOOKUP(--D1280,'属性表（单）'!$H$7:$I$11,2,0)*VLOOKUP(F1280,'属性表（单）'!$B$4:$D$53,3,0))</f>
        <v>6000</v>
      </c>
      <c r="O1280" s="34">
        <f t="shared" si="156"/>
        <v>600</v>
      </c>
      <c r="P1280" s="1">
        <f>IF(H1280=26,VLOOKUP(G1280,'属性表（单核）'!$H$2:$I$251,2,0),IF(H1280=59,VLOOKUP(G1280,'属性表（单核）'!$C$2:$D$251,2,0),INT(N1280/VLOOKUP(H1280,'属性表（单）'!$N$4:$O$24,2,0))))</f>
        <v>600</v>
      </c>
      <c r="S1280" s="1">
        <f t="shared" si="157"/>
        <v>25650</v>
      </c>
      <c r="T1280" s="28">
        <f>VLOOKUP(--F1280,经验表!$A$4:$B$53,2,0)*VLOOKUP(--E1280,经验表!$W$8:$X$17,2,0)</f>
        <v>25650</v>
      </c>
      <c r="U1280" s="1">
        <f t="shared" si="158"/>
        <v>193390</v>
      </c>
      <c r="V1280" s="1">
        <f t="shared" si="159"/>
        <v>193390</v>
      </c>
    </row>
    <row r="1281" spans="1:22" x14ac:dyDescent="0.35">
      <c r="A1281" s="1">
        <v>92500061</v>
      </c>
      <c r="B1281" s="3" t="s">
        <v>15</v>
      </c>
      <c r="C1281" s="29">
        <f t="shared" si="155"/>
        <v>1</v>
      </c>
      <c r="D1281" s="29" t="str">
        <f t="shared" si="152"/>
        <v>1</v>
      </c>
      <c r="E1281" s="42" t="str">
        <f t="shared" si="153"/>
        <v>1</v>
      </c>
      <c r="F1281" s="1">
        <v>25</v>
      </c>
      <c r="G1281" s="28" t="str">
        <f t="shared" si="154"/>
        <v>125</v>
      </c>
      <c r="H1281" s="1">
        <v>5</v>
      </c>
      <c r="I1281" s="1">
        <v>535</v>
      </c>
      <c r="L1281" s="1">
        <v>32151</v>
      </c>
      <c r="M1281" s="1">
        <v>227485</v>
      </c>
      <c r="N1281" s="2">
        <f>INT(VLOOKUP(--D1281,'属性表（单）'!$H$7:$I$11,2,0)*VLOOKUP(F1281,'属性表（单）'!$B$4:$D$53,3,0))</f>
        <v>6300</v>
      </c>
      <c r="O1281" s="34">
        <f t="shared" si="156"/>
        <v>630</v>
      </c>
      <c r="P1281" s="1">
        <f>IF(H1281=26,VLOOKUP(G1281,'属性表（单核）'!$H$2:$I$251,2,0),IF(H1281=59,VLOOKUP(G1281,'属性表（单核）'!$C$2:$D$251,2,0),INT(N1281/VLOOKUP(H1281,'属性表（单）'!$N$4:$O$24,2,0))))</f>
        <v>630</v>
      </c>
      <c r="S1281" s="1">
        <f t="shared" si="157"/>
        <v>27950</v>
      </c>
      <c r="T1281" s="28">
        <f>VLOOKUP(--F1281,经验表!$A$4:$B$53,2,0)*VLOOKUP(--E1281,经验表!$W$8:$X$17,2,0)</f>
        <v>27950</v>
      </c>
      <c r="U1281" s="1">
        <f t="shared" si="158"/>
        <v>219040</v>
      </c>
      <c r="V1281" s="1">
        <f t="shared" si="159"/>
        <v>219040</v>
      </c>
    </row>
    <row r="1282" spans="1:22" x14ac:dyDescent="0.35">
      <c r="A1282" s="1">
        <v>92600061</v>
      </c>
      <c r="B1282" s="3" t="s">
        <v>15</v>
      </c>
      <c r="C1282" s="29">
        <f t="shared" si="155"/>
        <v>1</v>
      </c>
      <c r="D1282" s="29" t="str">
        <f t="shared" si="152"/>
        <v>1</v>
      </c>
      <c r="E1282" s="42" t="str">
        <f t="shared" si="153"/>
        <v>1</v>
      </c>
      <c r="F1282" s="1">
        <v>26</v>
      </c>
      <c r="G1282" s="28" t="str">
        <f t="shared" si="154"/>
        <v>126</v>
      </c>
      <c r="H1282" s="1">
        <v>5</v>
      </c>
      <c r="I1282" s="1">
        <v>558</v>
      </c>
      <c r="L1282" s="1">
        <v>36110</v>
      </c>
      <c r="M1282" s="1">
        <v>259636</v>
      </c>
      <c r="N1282" s="2">
        <f>INT(VLOOKUP(--D1282,'属性表（单）'!$H$7:$I$11,2,0)*VLOOKUP(F1282,'属性表（单）'!$B$4:$D$53,3,0))</f>
        <v>6600</v>
      </c>
      <c r="O1282" s="34">
        <f t="shared" si="156"/>
        <v>660</v>
      </c>
      <c r="P1282" s="1">
        <f>IF(H1282=26,VLOOKUP(G1282,'属性表（单核）'!$H$2:$I$251,2,0),IF(H1282=59,VLOOKUP(G1282,'属性表（单核）'!$C$2:$D$251,2,0),INT(N1282/VLOOKUP(H1282,'属性表（单）'!$N$4:$O$24,2,0))))</f>
        <v>660</v>
      </c>
      <c r="S1282" s="1">
        <f t="shared" si="157"/>
        <v>30950</v>
      </c>
      <c r="T1282" s="28">
        <f>VLOOKUP(--F1282,经验表!$A$4:$B$53,2,0)*VLOOKUP(--E1282,经验表!$W$8:$X$17,2,0)</f>
        <v>30950</v>
      </c>
      <c r="U1282" s="1">
        <f t="shared" si="158"/>
        <v>246990</v>
      </c>
      <c r="V1282" s="1">
        <f t="shared" si="159"/>
        <v>246990</v>
      </c>
    </row>
    <row r="1283" spans="1:22" x14ac:dyDescent="0.35">
      <c r="A1283" s="1">
        <v>92700061</v>
      </c>
      <c r="B1283" s="3" t="s">
        <v>15</v>
      </c>
      <c r="C1283" s="29">
        <f t="shared" si="155"/>
        <v>1</v>
      </c>
      <c r="D1283" s="29" t="str">
        <f t="shared" ref="D1283:D1346" si="160">RIGHT(A1283,1)</f>
        <v>1</v>
      </c>
      <c r="E1283" s="42" t="str">
        <f t="shared" ref="E1283:E1346" si="161">IF(C1283=1,RIGHT(A1283,1),C1283&amp;RIGHT(A1283,1))</f>
        <v>1</v>
      </c>
      <c r="F1283" s="1">
        <v>27</v>
      </c>
      <c r="G1283" s="28" t="str">
        <f t="shared" ref="G1283:G1346" si="162">D1283&amp;F1283</f>
        <v>127</v>
      </c>
      <c r="H1283" s="1">
        <v>5</v>
      </c>
      <c r="I1283" s="1">
        <v>581</v>
      </c>
      <c r="L1283" s="1">
        <v>40525</v>
      </c>
      <c r="M1283" s="1">
        <v>295746</v>
      </c>
      <c r="N1283" s="2">
        <f>INT(VLOOKUP(--D1283,'属性表（单）'!$H$7:$I$11,2,0)*VLOOKUP(F1283,'属性表（单）'!$B$4:$D$53,3,0))</f>
        <v>6950</v>
      </c>
      <c r="O1283" s="34">
        <f t="shared" si="156"/>
        <v>695</v>
      </c>
      <c r="P1283" s="1">
        <f>IF(H1283=26,VLOOKUP(G1283,'属性表（单核）'!$H$2:$I$251,2,0),IF(H1283=59,VLOOKUP(G1283,'属性表（单核）'!$C$2:$D$251,2,0),INT(N1283/VLOOKUP(H1283,'属性表（单）'!$N$4:$O$24,2,0))))</f>
        <v>695</v>
      </c>
      <c r="S1283" s="1">
        <f t="shared" si="157"/>
        <v>33950</v>
      </c>
      <c r="T1283" s="28">
        <f>VLOOKUP(--F1283,经验表!$A$4:$B$53,2,0)*VLOOKUP(--E1283,经验表!$W$8:$X$17,2,0)</f>
        <v>33950</v>
      </c>
      <c r="U1283" s="1">
        <f t="shared" si="158"/>
        <v>277940</v>
      </c>
      <c r="V1283" s="1">
        <f t="shared" si="159"/>
        <v>277940</v>
      </c>
    </row>
    <row r="1284" spans="1:22" x14ac:dyDescent="0.35">
      <c r="A1284" s="1">
        <v>92800061</v>
      </c>
      <c r="B1284" s="3" t="s">
        <v>15</v>
      </c>
      <c r="C1284" s="29">
        <f t="shared" ref="C1284:C1347" si="163">C1283</f>
        <v>1</v>
      </c>
      <c r="D1284" s="29" t="str">
        <f t="shared" si="160"/>
        <v>1</v>
      </c>
      <c r="E1284" s="42" t="str">
        <f t="shared" si="161"/>
        <v>1</v>
      </c>
      <c r="F1284" s="1">
        <v>28</v>
      </c>
      <c r="G1284" s="28" t="str">
        <f t="shared" si="162"/>
        <v>128</v>
      </c>
      <c r="H1284" s="1">
        <v>5</v>
      </c>
      <c r="I1284" s="1">
        <v>604</v>
      </c>
      <c r="L1284" s="1">
        <v>45446</v>
      </c>
      <c r="M1284" s="1">
        <v>336271</v>
      </c>
      <c r="N1284" s="2">
        <f>INT(VLOOKUP(--D1284,'属性表（单）'!$H$7:$I$11,2,0)*VLOOKUP(F1284,'属性表（单）'!$B$4:$D$53,3,0))</f>
        <v>7300</v>
      </c>
      <c r="O1284" s="34">
        <f t="shared" si="156"/>
        <v>730</v>
      </c>
      <c r="P1284" s="1">
        <f>IF(H1284=26,VLOOKUP(G1284,'属性表（单核）'!$H$2:$I$251,2,0),IF(H1284=59,VLOOKUP(G1284,'属性表（单核）'!$C$2:$D$251,2,0),INT(N1284/VLOOKUP(H1284,'属性表（单）'!$N$4:$O$24,2,0))))</f>
        <v>730</v>
      </c>
      <c r="S1284" s="1">
        <f t="shared" si="157"/>
        <v>36950</v>
      </c>
      <c r="T1284" s="28">
        <f>VLOOKUP(--F1284,经验表!$A$4:$B$53,2,0)*VLOOKUP(--E1284,经验表!$W$8:$X$17,2,0)</f>
        <v>36950</v>
      </c>
      <c r="U1284" s="1">
        <f t="shared" si="158"/>
        <v>311890</v>
      </c>
      <c r="V1284" s="1">
        <f t="shared" si="159"/>
        <v>311890</v>
      </c>
    </row>
    <row r="1285" spans="1:22" x14ac:dyDescent="0.35">
      <c r="A1285" s="1">
        <v>92900061</v>
      </c>
      <c r="B1285" s="3" t="s">
        <v>15</v>
      </c>
      <c r="C1285" s="29">
        <f t="shared" si="163"/>
        <v>1</v>
      </c>
      <c r="D1285" s="29" t="str">
        <f t="shared" si="160"/>
        <v>1</v>
      </c>
      <c r="E1285" s="42" t="str">
        <f t="shared" si="161"/>
        <v>1</v>
      </c>
      <c r="F1285" s="1">
        <v>29</v>
      </c>
      <c r="G1285" s="28" t="str">
        <f t="shared" si="162"/>
        <v>129</v>
      </c>
      <c r="H1285" s="1">
        <v>5</v>
      </c>
      <c r="I1285" s="1">
        <v>629</v>
      </c>
      <c r="L1285" s="1">
        <v>50931</v>
      </c>
      <c r="M1285" s="1">
        <v>381717</v>
      </c>
      <c r="N1285" s="2">
        <f>INT(VLOOKUP(--D1285,'属性表（单）'!$H$7:$I$11,2,0)*VLOOKUP(F1285,'属性表（单）'!$B$4:$D$53,3,0))</f>
        <v>7650</v>
      </c>
      <c r="O1285" s="34">
        <f t="shared" si="156"/>
        <v>765</v>
      </c>
      <c r="P1285" s="1">
        <f>IF(H1285=26,VLOOKUP(G1285,'属性表（单核）'!$H$2:$I$251,2,0),IF(H1285=59,VLOOKUP(G1285,'属性表（单核）'!$C$2:$D$251,2,0),INT(N1285/VLOOKUP(H1285,'属性表（单）'!$N$4:$O$24,2,0))))</f>
        <v>765</v>
      </c>
      <c r="S1285" s="1">
        <f t="shared" si="157"/>
        <v>39950</v>
      </c>
      <c r="T1285" s="28">
        <f>VLOOKUP(--F1285,经验表!$A$4:$B$53,2,0)*VLOOKUP(--E1285,经验表!$W$8:$X$17,2,0)</f>
        <v>39950</v>
      </c>
      <c r="U1285" s="1">
        <f t="shared" si="158"/>
        <v>348840</v>
      </c>
      <c r="V1285" s="1">
        <f t="shared" si="159"/>
        <v>348840</v>
      </c>
    </row>
    <row r="1286" spans="1:22" x14ac:dyDescent="0.35">
      <c r="A1286" s="1">
        <v>93000061</v>
      </c>
      <c r="B1286" s="3" t="s">
        <v>15</v>
      </c>
      <c r="C1286" s="29">
        <f t="shared" si="163"/>
        <v>1</v>
      </c>
      <c r="D1286" s="29" t="str">
        <f t="shared" si="160"/>
        <v>1</v>
      </c>
      <c r="E1286" s="42" t="str">
        <f t="shared" si="161"/>
        <v>1</v>
      </c>
      <c r="F1286" s="1">
        <v>30</v>
      </c>
      <c r="G1286" s="28" t="str">
        <f t="shared" si="162"/>
        <v>130</v>
      </c>
      <c r="H1286" s="1">
        <v>5</v>
      </c>
      <c r="I1286" s="1">
        <v>654</v>
      </c>
      <c r="L1286" s="1">
        <v>57045</v>
      </c>
      <c r="M1286" s="1">
        <v>432648</v>
      </c>
      <c r="N1286" s="2">
        <f>INT(VLOOKUP(--D1286,'属性表（单）'!$H$7:$I$11,2,0)*VLOOKUP(F1286,'属性表（单）'!$B$4:$D$53,3,0))</f>
        <v>8000</v>
      </c>
      <c r="O1286" s="34">
        <f t="shared" si="156"/>
        <v>800</v>
      </c>
      <c r="P1286" s="1">
        <f>IF(H1286=26,VLOOKUP(G1286,'属性表（单核）'!$H$2:$I$251,2,0),IF(H1286=59,VLOOKUP(G1286,'属性表（单核）'!$C$2:$D$251,2,0),INT(N1286/VLOOKUP(H1286,'属性表（单）'!$N$4:$O$24,2,0))))</f>
        <v>800</v>
      </c>
      <c r="S1286" s="1">
        <f t="shared" si="157"/>
        <v>43750</v>
      </c>
      <c r="T1286" s="28">
        <f>VLOOKUP(--F1286,经验表!$A$4:$B$53,2,0)*VLOOKUP(--E1286,经验表!$W$8:$X$17,2,0)</f>
        <v>43750</v>
      </c>
      <c r="U1286" s="1">
        <f t="shared" si="158"/>
        <v>388790</v>
      </c>
      <c r="V1286" s="1">
        <f t="shared" si="159"/>
        <v>388790</v>
      </c>
    </row>
    <row r="1287" spans="1:22" x14ac:dyDescent="0.35">
      <c r="A1287" s="1">
        <v>93100061</v>
      </c>
      <c r="B1287" s="3" t="s">
        <v>15</v>
      </c>
      <c r="C1287" s="29">
        <f t="shared" si="163"/>
        <v>1</v>
      </c>
      <c r="D1287" s="29" t="str">
        <f t="shared" si="160"/>
        <v>1</v>
      </c>
      <c r="E1287" s="42" t="str">
        <f t="shared" si="161"/>
        <v>1</v>
      </c>
      <c r="F1287" s="1">
        <v>31</v>
      </c>
      <c r="G1287" s="28" t="str">
        <f t="shared" si="162"/>
        <v>131</v>
      </c>
      <c r="H1287" s="1">
        <v>5</v>
      </c>
      <c r="I1287" s="1">
        <v>680</v>
      </c>
      <c r="L1287" s="1">
        <v>63857</v>
      </c>
      <c r="M1287" s="1">
        <v>489693</v>
      </c>
      <c r="N1287" s="2">
        <f>INT(VLOOKUP(--D1287,'属性表（单）'!$H$7:$I$11,2,0)*VLOOKUP(F1287,'属性表（单）'!$B$4:$D$53,3,0))</f>
        <v>8350</v>
      </c>
      <c r="O1287" s="34">
        <f t="shared" ref="O1287:O1350" si="164">INT(IF(C1287=1,P1287,P1287*$X$14))</f>
        <v>835</v>
      </c>
      <c r="P1287" s="1">
        <f>IF(H1287=26,VLOOKUP(G1287,'属性表（单核）'!$H$2:$I$251,2,0),IF(H1287=59,VLOOKUP(G1287,'属性表（单核）'!$C$2:$D$251,2,0),INT(N1287/VLOOKUP(H1287,'属性表（单）'!$N$4:$O$24,2,0))))</f>
        <v>835</v>
      </c>
      <c r="S1287" s="1">
        <f t="shared" si="157"/>
        <v>47550</v>
      </c>
      <c r="T1287" s="28">
        <f>VLOOKUP(--F1287,经验表!$A$4:$B$53,2,0)*VLOOKUP(--E1287,经验表!$W$8:$X$17,2,0)</f>
        <v>47550</v>
      </c>
      <c r="U1287" s="1">
        <f t="shared" si="158"/>
        <v>432540</v>
      </c>
      <c r="V1287" s="1">
        <f t="shared" si="159"/>
        <v>432540</v>
      </c>
    </row>
    <row r="1288" spans="1:22" x14ac:dyDescent="0.35">
      <c r="A1288" s="1">
        <v>93200061</v>
      </c>
      <c r="B1288" s="3" t="s">
        <v>15</v>
      </c>
      <c r="C1288" s="29">
        <f t="shared" si="163"/>
        <v>1</v>
      </c>
      <c r="D1288" s="29" t="str">
        <f t="shared" si="160"/>
        <v>1</v>
      </c>
      <c r="E1288" s="42" t="str">
        <f t="shared" si="161"/>
        <v>1</v>
      </c>
      <c r="F1288" s="1">
        <v>32</v>
      </c>
      <c r="G1288" s="28" t="str">
        <f t="shared" si="162"/>
        <v>132</v>
      </c>
      <c r="H1288" s="1">
        <v>5</v>
      </c>
      <c r="I1288" s="1">
        <v>707</v>
      </c>
      <c r="L1288" s="1">
        <v>71446</v>
      </c>
      <c r="M1288" s="1">
        <v>553550</v>
      </c>
      <c r="N1288" s="2">
        <f>INT(VLOOKUP(--D1288,'属性表（单）'!$H$7:$I$11,2,0)*VLOOKUP(F1288,'属性表（单）'!$B$4:$D$53,3,0))</f>
        <v>8750</v>
      </c>
      <c r="O1288" s="34">
        <f t="shared" si="164"/>
        <v>875</v>
      </c>
      <c r="P1288" s="1">
        <f>IF(H1288=26,VLOOKUP(G1288,'属性表（单核）'!$H$2:$I$251,2,0),IF(H1288=59,VLOOKUP(G1288,'属性表（单核）'!$C$2:$D$251,2,0),INT(N1288/VLOOKUP(H1288,'属性表（单）'!$N$4:$O$24,2,0))))</f>
        <v>875</v>
      </c>
      <c r="S1288" s="1">
        <f t="shared" ref="S1288:S1351" si="165">INT(T1288)</f>
        <v>51350</v>
      </c>
      <c r="T1288" s="28">
        <f>VLOOKUP(--F1288,经验表!$A$4:$B$53,2,0)*VLOOKUP(--E1288,经验表!$W$8:$X$17,2,0)</f>
        <v>51350</v>
      </c>
      <c r="U1288" s="1">
        <f t="shared" ref="U1288:U1351" si="166">INT(IF(C1288=1,IF(F1288=1,VLOOKUP(--D1288,$X$8:$Y$12,2,0),V1288),IF(F1288=1,VLOOKUP(--D1288,$X$17:$Y$21,2,0),V1288)))</f>
        <v>480090</v>
      </c>
      <c r="V1288" s="1">
        <f t="shared" si="159"/>
        <v>480090</v>
      </c>
    </row>
    <row r="1289" spans="1:22" x14ac:dyDescent="0.35">
      <c r="A1289" s="1">
        <v>93300061</v>
      </c>
      <c r="B1289" s="3" t="s">
        <v>15</v>
      </c>
      <c r="C1289" s="29">
        <f t="shared" si="163"/>
        <v>1</v>
      </c>
      <c r="D1289" s="29" t="str">
        <f t="shared" si="160"/>
        <v>1</v>
      </c>
      <c r="E1289" s="42" t="str">
        <f t="shared" si="161"/>
        <v>1</v>
      </c>
      <c r="F1289" s="1">
        <v>33</v>
      </c>
      <c r="G1289" s="28" t="str">
        <f t="shared" si="162"/>
        <v>133</v>
      </c>
      <c r="H1289" s="1">
        <v>5</v>
      </c>
      <c r="I1289" s="1">
        <v>734</v>
      </c>
      <c r="L1289" s="1">
        <v>79901</v>
      </c>
      <c r="M1289" s="1">
        <v>624996</v>
      </c>
      <c r="N1289" s="2">
        <f>INT(VLOOKUP(--D1289,'属性表（单）'!$H$7:$I$11,2,0)*VLOOKUP(F1289,'属性表（单）'!$B$4:$D$53,3,0))</f>
        <v>9150</v>
      </c>
      <c r="O1289" s="34">
        <f t="shared" si="164"/>
        <v>915</v>
      </c>
      <c r="P1289" s="1">
        <f>IF(H1289=26,VLOOKUP(G1289,'属性表（单核）'!$H$2:$I$251,2,0),IF(H1289=59,VLOOKUP(G1289,'属性表（单核）'!$C$2:$D$251,2,0),INT(N1289/VLOOKUP(H1289,'属性表（单）'!$N$4:$O$24,2,0))))</f>
        <v>915</v>
      </c>
      <c r="S1289" s="1">
        <f t="shared" si="165"/>
        <v>55150</v>
      </c>
      <c r="T1289" s="28">
        <f>VLOOKUP(--F1289,经验表!$A$4:$B$53,2,0)*VLOOKUP(--E1289,经验表!$W$8:$X$17,2,0)</f>
        <v>55150</v>
      </c>
      <c r="U1289" s="1">
        <f t="shared" si="166"/>
        <v>531440</v>
      </c>
      <c r="V1289" s="1">
        <f t="shared" ref="V1289:V1352" si="167">S1288+U1288</f>
        <v>531440</v>
      </c>
    </row>
    <row r="1290" spans="1:22" x14ac:dyDescent="0.35">
      <c r="A1290" s="1">
        <v>93400061</v>
      </c>
      <c r="B1290" s="3" t="s">
        <v>15</v>
      </c>
      <c r="C1290" s="29">
        <f t="shared" si="163"/>
        <v>1</v>
      </c>
      <c r="D1290" s="29" t="str">
        <f t="shared" si="160"/>
        <v>1</v>
      </c>
      <c r="E1290" s="42" t="str">
        <f t="shared" si="161"/>
        <v>1</v>
      </c>
      <c r="F1290" s="1">
        <v>34</v>
      </c>
      <c r="G1290" s="28" t="str">
        <f t="shared" si="162"/>
        <v>134</v>
      </c>
      <c r="H1290" s="1">
        <v>5</v>
      </c>
      <c r="I1290" s="1">
        <v>762</v>
      </c>
      <c r="L1290" s="1">
        <v>89319</v>
      </c>
      <c r="M1290" s="1">
        <v>704897</v>
      </c>
      <c r="N1290" s="2">
        <f>INT(VLOOKUP(--D1290,'属性表（单）'!$H$7:$I$11,2,0)*VLOOKUP(F1290,'属性表（单）'!$B$4:$D$53,3,0))</f>
        <v>9550</v>
      </c>
      <c r="O1290" s="34">
        <f t="shared" si="164"/>
        <v>955</v>
      </c>
      <c r="P1290" s="1">
        <f>IF(H1290=26,VLOOKUP(G1290,'属性表（单核）'!$H$2:$I$251,2,0),IF(H1290=59,VLOOKUP(G1290,'属性表（单核）'!$C$2:$D$251,2,0),INT(N1290/VLOOKUP(H1290,'属性表（单）'!$N$4:$O$24,2,0))))</f>
        <v>955</v>
      </c>
      <c r="S1290" s="1">
        <f t="shared" si="165"/>
        <v>59850</v>
      </c>
      <c r="T1290" s="28">
        <f>VLOOKUP(--F1290,经验表!$A$4:$B$53,2,0)*VLOOKUP(--E1290,经验表!$W$8:$X$17,2,0)</f>
        <v>59850</v>
      </c>
      <c r="U1290" s="1">
        <f t="shared" si="166"/>
        <v>586590</v>
      </c>
      <c r="V1290" s="1">
        <f t="shared" si="167"/>
        <v>586590</v>
      </c>
    </row>
    <row r="1291" spans="1:22" x14ac:dyDescent="0.35">
      <c r="A1291" s="1">
        <v>93500061</v>
      </c>
      <c r="B1291" s="3" t="s">
        <v>15</v>
      </c>
      <c r="C1291" s="29">
        <f t="shared" si="163"/>
        <v>1</v>
      </c>
      <c r="D1291" s="29" t="str">
        <f t="shared" si="160"/>
        <v>1</v>
      </c>
      <c r="E1291" s="42" t="str">
        <f t="shared" si="161"/>
        <v>1</v>
      </c>
      <c r="F1291" s="1">
        <v>35</v>
      </c>
      <c r="G1291" s="28" t="str">
        <f t="shared" si="162"/>
        <v>135</v>
      </c>
      <c r="H1291" s="1">
        <v>5</v>
      </c>
      <c r="I1291" s="1">
        <v>792</v>
      </c>
      <c r="L1291" s="1">
        <v>99809</v>
      </c>
      <c r="M1291" s="1">
        <v>794216</v>
      </c>
      <c r="N1291" s="2">
        <f>INT(VLOOKUP(--D1291,'属性表（单）'!$H$7:$I$11,2,0)*VLOOKUP(F1291,'属性表（单）'!$B$4:$D$53,3,0))</f>
        <v>9950</v>
      </c>
      <c r="O1291" s="34">
        <f t="shared" si="164"/>
        <v>995</v>
      </c>
      <c r="P1291" s="1">
        <f>IF(H1291=26,VLOOKUP(G1291,'属性表（单核）'!$H$2:$I$251,2,0),IF(H1291=59,VLOOKUP(G1291,'属性表（单核）'!$C$2:$D$251,2,0),INT(N1291/VLOOKUP(H1291,'属性表（单）'!$N$4:$O$24,2,0))))</f>
        <v>995</v>
      </c>
      <c r="S1291" s="1">
        <f t="shared" si="165"/>
        <v>64550</v>
      </c>
      <c r="T1291" s="28">
        <f>VLOOKUP(--F1291,经验表!$A$4:$B$53,2,0)*VLOOKUP(--E1291,经验表!$W$8:$X$17,2,0)</f>
        <v>64550</v>
      </c>
      <c r="U1291" s="1">
        <f t="shared" si="166"/>
        <v>646440</v>
      </c>
      <c r="V1291" s="1">
        <f t="shared" si="167"/>
        <v>646440</v>
      </c>
    </row>
    <row r="1292" spans="1:22" x14ac:dyDescent="0.35">
      <c r="A1292" s="1">
        <v>93600061</v>
      </c>
      <c r="B1292" s="3" t="s">
        <v>15</v>
      </c>
      <c r="C1292" s="29">
        <f t="shared" si="163"/>
        <v>1</v>
      </c>
      <c r="D1292" s="29" t="str">
        <f t="shared" si="160"/>
        <v>1</v>
      </c>
      <c r="E1292" s="42" t="str">
        <f t="shared" si="161"/>
        <v>1</v>
      </c>
      <c r="F1292" s="1">
        <v>36</v>
      </c>
      <c r="G1292" s="28" t="str">
        <f t="shared" si="162"/>
        <v>136</v>
      </c>
      <c r="H1292" s="1">
        <v>5</v>
      </c>
      <c r="I1292" s="1">
        <v>822</v>
      </c>
      <c r="L1292" s="1">
        <v>111492</v>
      </c>
      <c r="M1292" s="1">
        <v>894025</v>
      </c>
      <c r="N1292" s="2">
        <f>INT(VLOOKUP(--D1292,'属性表（单）'!$H$7:$I$11,2,0)*VLOOKUP(F1292,'属性表（单）'!$B$4:$D$53,3,0))</f>
        <v>10350</v>
      </c>
      <c r="O1292" s="34">
        <f t="shared" si="164"/>
        <v>1035</v>
      </c>
      <c r="P1292" s="1">
        <f>IF(H1292=26,VLOOKUP(G1292,'属性表（单核）'!$H$2:$I$251,2,0),IF(H1292=59,VLOOKUP(G1292,'属性表（单核）'!$C$2:$D$251,2,0),INT(N1292/VLOOKUP(H1292,'属性表（单）'!$N$4:$O$24,2,0))))</f>
        <v>1035</v>
      </c>
      <c r="S1292" s="1">
        <f t="shared" si="165"/>
        <v>69250</v>
      </c>
      <c r="T1292" s="28">
        <f>VLOOKUP(--F1292,经验表!$A$4:$B$53,2,0)*VLOOKUP(--E1292,经验表!$W$8:$X$17,2,0)</f>
        <v>69250</v>
      </c>
      <c r="U1292" s="1">
        <f t="shared" si="166"/>
        <v>710990</v>
      </c>
      <c r="V1292" s="1">
        <f t="shared" si="167"/>
        <v>710990</v>
      </c>
    </row>
    <row r="1293" spans="1:22" x14ac:dyDescent="0.35">
      <c r="A1293" s="1">
        <v>93700061</v>
      </c>
      <c r="B1293" s="3" t="s">
        <v>15</v>
      </c>
      <c r="C1293" s="29">
        <f t="shared" si="163"/>
        <v>1</v>
      </c>
      <c r="D1293" s="29" t="str">
        <f t="shared" si="160"/>
        <v>1</v>
      </c>
      <c r="E1293" s="42" t="str">
        <f t="shared" si="161"/>
        <v>1</v>
      </c>
      <c r="F1293" s="1">
        <v>37</v>
      </c>
      <c r="G1293" s="28" t="str">
        <f t="shared" si="162"/>
        <v>137</v>
      </c>
      <c r="H1293" s="1">
        <v>5</v>
      </c>
      <c r="I1293" s="1">
        <v>852</v>
      </c>
      <c r="L1293" s="1">
        <v>124501</v>
      </c>
      <c r="M1293" s="1">
        <v>1005517</v>
      </c>
      <c r="N1293" s="2">
        <f>INT(VLOOKUP(--D1293,'属性表（单）'!$H$7:$I$11,2,0)*VLOOKUP(F1293,'属性表（单）'!$B$4:$D$53,3,0))</f>
        <v>10800</v>
      </c>
      <c r="O1293" s="34">
        <f t="shared" si="164"/>
        <v>1080</v>
      </c>
      <c r="P1293" s="1">
        <f>IF(H1293=26,VLOOKUP(G1293,'属性表（单核）'!$H$2:$I$251,2,0),IF(H1293=59,VLOOKUP(G1293,'属性表（单核）'!$C$2:$D$251,2,0),INT(N1293/VLOOKUP(H1293,'属性表（单）'!$N$4:$O$24,2,0))))</f>
        <v>1080</v>
      </c>
      <c r="S1293" s="1">
        <f t="shared" si="165"/>
        <v>73950</v>
      </c>
      <c r="T1293" s="28">
        <f>VLOOKUP(--F1293,经验表!$A$4:$B$53,2,0)*VLOOKUP(--E1293,经验表!$W$8:$X$17,2,0)</f>
        <v>73950</v>
      </c>
      <c r="U1293" s="1">
        <f t="shared" si="166"/>
        <v>780240</v>
      </c>
      <c r="V1293" s="1">
        <f t="shared" si="167"/>
        <v>780240</v>
      </c>
    </row>
    <row r="1294" spans="1:22" x14ac:dyDescent="0.35">
      <c r="A1294" s="1">
        <v>93800061</v>
      </c>
      <c r="B1294" s="3" t="s">
        <v>15</v>
      </c>
      <c r="C1294" s="29">
        <f t="shared" si="163"/>
        <v>1</v>
      </c>
      <c r="D1294" s="29" t="str">
        <f t="shared" si="160"/>
        <v>1</v>
      </c>
      <c r="E1294" s="42" t="str">
        <f t="shared" si="161"/>
        <v>1</v>
      </c>
      <c r="F1294" s="1">
        <v>38</v>
      </c>
      <c r="G1294" s="28" t="str">
        <f t="shared" si="162"/>
        <v>138</v>
      </c>
      <c r="H1294" s="1">
        <v>5</v>
      </c>
      <c r="I1294" s="1">
        <v>884</v>
      </c>
      <c r="L1294" s="1">
        <v>138988</v>
      </c>
      <c r="M1294" s="1">
        <v>1130018</v>
      </c>
      <c r="N1294" s="2">
        <f>INT(VLOOKUP(--D1294,'属性表（单）'!$H$7:$I$11,2,0)*VLOOKUP(F1294,'属性表（单）'!$B$4:$D$53,3,0))</f>
        <v>11250</v>
      </c>
      <c r="O1294" s="34">
        <f t="shared" si="164"/>
        <v>1125</v>
      </c>
      <c r="P1294" s="1">
        <f>IF(H1294=26,VLOOKUP(G1294,'属性表（单核）'!$H$2:$I$251,2,0),IF(H1294=59,VLOOKUP(G1294,'属性表（单核）'!$C$2:$D$251,2,0),INT(N1294/VLOOKUP(H1294,'属性表（单）'!$N$4:$O$24,2,0))))</f>
        <v>1125</v>
      </c>
      <c r="S1294" s="1">
        <f t="shared" si="165"/>
        <v>79650</v>
      </c>
      <c r="T1294" s="28">
        <f>VLOOKUP(--F1294,经验表!$A$4:$B$53,2,0)*VLOOKUP(--E1294,经验表!$W$8:$X$17,2,0)</f>
        <v>79650</v>
      </c>
      <c r="U1294" s="1">
        <f t="shared" si="166"/>
        <v>854190</v>
      </c>
      <c r="V1294" s="1">
        <f t="shared" si="167"/>
        <v>854190</v>
      </c>
    </row>
    <row r="1295" spans="1:22" x14ac:dyDescent="0.35">
      <c r="A1295" s="1">
        <v>93900061</v>
      </c>
      <c r="B1295" s="3" t="s">
        <v>15</v>
      </c>
      <c r="C1295" s="29">
        <f t="shared" si="163"/>
        <v>1</v>
      </c>
      <c r="D1295" s="29" t="str">
        <f t="shared" si="160"/>
        <v>1</v>
      </c>
      <c r="E1295" s="42" t="str">
        <f t="shared" si="161"/>
        <v>1</v>
      </c>
      <c r="F1295" s="1">
        <v>39</v>
      </c>
      <c r="G1295" s="28" t="str">
        <f t="shared" si="162"/>
        <v>139</v>
      </c>
      <c r="H1295" s="1">
        <v>5</v>
      </c>
      <c r="I1295" s="1">
        <v>917</v>
      </c>
      <c r="L1295" s="1">
        <v>155117</v>
      </c>
      <c r="M1295" s="1">
        <v>1269006</v>
      </c>
      <c r="N1295" s="2">
        <f>INT(VLOOKUP(--D1295,'属性表（单）'!$H$7:$I$11,2,0)*VLOOKUP(F1295,'属性表（单）'!$B$4:$D$53,3,0))</f>
        <v>11700</v>
      </c>
      <c r="O1295" s="34">
        <f t="shared" si="164"/>
        <v>1170</v>
      </c>
      <c r="P1295" s="1">
        <f>IF(H1295=26,VLOOKUP(G1295,'属性表（单核）'!$H$2:$I$251,2,0),IF(H1295=59,VLOOKUP(G1295,'属性表（单核）'!$C$2:$D$251,2,0),INT(N1295/VLOOKUP(H1295,'属性表（单）'!$N$4:$O$24,2,0))))</f>
        <v>1170</v>
      </c>
      <c r="S1295" s="1">
        <f t="shared" si="165"/>
        <v>85350</v>
      </c>
      <c r="T1295" s="28">
        <f>VLOOKUP(--F1295,经验表!$A$4:$B$53,2,0)*VLOOKUP(--E1295,经验表!$W$8:$X$17,2,0)</f>
        <v>85350</v>
      </c>
      <c r="U1295" s="1">
        <f t="shared" si="166"/>
        <v>933840</v>
      </c>
      <c r="V1295" s="1">
        <f t="shared" si="167"/>
        <v>933840</v>
      </c>
    </row>
    <row r="1296" spans="1:22" x14ac:dyDescent="0.35">
      <c r="A1296" s="1">
        <v>94000061</v>
      </c>
      <c r="B1296" s="3" t="s">
        <v>15</v>
      </c>
      <c r="C1296" s="29">
        <f t="shared" si="163"/>
        <v>1</v>
      </c>
      <c r="D1296" s="29" t="str">
        <f t="shared" si="160"/>
        <v>1</v>
      </c>
      <c r="E1296" s="42" t="str">
        <f t="shared" si="161"/>
        <v>1</v>
      </c>
      <c r="F1296" s="1">
        <v>40</v>
      </c>
      <c r="G1296" s="28" t="str">
        <f t="shared" si="162"/>
        <v>140</v>
      </c>
      <c r="H1296" s="1">
        <v>5</v>
      </c>
      <c r="I1296" s="1">
        <v>951</v>
      </c>
      <c r="L1296" s="1">
        <v>173074</v>
      </c>
      <c r="M1296" s="1">
        <v>1424123</v>
      </c>
      <c r="N1296" s="2">
        <f>INT(VLOOKUP(--D1296,'属性表（单）'!$H$7:$I$11,2,0)*VLOOKUP(F1296,'属性表（单）'!$B$4:$D$53,3,0))</f>
        <v>12150</v>
      </c>
      <c r="O1296" s="34">
        <f t="shared" si="164"/>
        <v>1215</v>
      </c>
      <c r="P1296" s="1">
        <f>IF(H1296=26,VLOOKUP(G1296,'属性表（单核）'!$H$2:$I$251,2,0),IF(H1296=59,VLOOKUP(G1296,'属性表（单核）'!$C$2:$D$251,2,0),INT(N1296/VLOOKUP(H1296,'属性表（单）'!$N$4:$O$24,2,0))))</f>
        <v>1215</v>
      </c>
      <c r="S1296" s="1">
        <f t="shared" si="165"/>
        <v>91050</v>
      </c>
      <c r="T1296" s="28">
        <f>VLOOKUP(--F1296,经验表!$A$4:$B$53,2,0)*VLOOKUP(--E1296,经验表!$W$8:$X$17,2,0)</f>
        <v>91050</v>
      </c>
      <c r="U1296" s="1">
        <f t="shared" si="166"/>
        <v>1019190</v>
      </c>
      <c r="V1296" s="1">
        <f t="shared" si="167"/>
        <v>1019190</v>
      </c>
    </row>
    <row r="1297" spans="1:22" x14ac:dyDescent="0.35">
      <c r="A1297" s="1">
        <v>94100061</v>
      </c>
      <c r="B1297" s="3" t="s">
        <v>15</v>
      </c>
      <c r="C1297" s="29">
        <f t="shared" si="163"/>
        <v>1</v>
      </c>
      <c r="D1297" s="29" t="str">
        <f t="shared" si="160"/>
        <v>1</v>
      </c>
      <c r="E1297" s="42" t="str">
        <f t="shared" si="161"/>
        <v>1</v>
      </c>
      <c r="F1297" s="1">
        <v>41</v>
      </c>
      <c r="G1297" s="28" t="str">
        <f t="shared" si="162"/>
        <v>141</v>
      </c>
      <c r="H1297" s="1">
        <v>5</v>
      </c>
      <c r="I1297" s="1">
        <v>986</v>
      </c>
      <c r="L1297" s="1">
        <v>193065</v>
      </c>
      <c r="M1297" s="1">
        <v>1597197</v>
      </c>
      <c r="N1297" s="2">
        <f>INT(VLOOKUP(--D1297,'属性表（单）'!$H$7:$I$11,2,0)*VLOOKUP(F1297,'属性表（单）'!$B$4:$D$53,3,0))</f>
        <v>12600</v>
      </c>
      <c r="O1297" s="34">
        <f t="shared" si="164"/>
        <v>1260</v>
      </c>
      <c r="P1297" s="1">
        <f>IF(H1297=26,VLOOKUP(G1297,'属性表（单核）'!$H$2:$I$251,2,0),IF(H1297=59,VLOOKUP(G1297,'属性表（单核）'!$C$2:$D$251,2,0),INT(N1297/VLOOKUP(H1297,'属性表（单）'!$N$4:$O$24,2,0))))</f>
        <v>1260</v>
      </c>
      <c r="S1297" s="1">
        <f t="shared" si="165"/>
        <v>96750</v>
      </c>
      <c r="T1297" s="28">
        <f>VLOOKUP(--F1297,经验表!$A$4:$B$53,2,0)*VLOOKUP(--E1297,经验表!$W$8:$X$17,2,0)</f>
        <v>96750</v>
      </c>
      <c r="U1297" s="1">
        <f t="shared" si="166"/>
        <v>1110240</v>
      </c>
      <c r="V1297" s="1">
        <f t="shared" si="167"/>
        <v>1110240</v>
      </c>
    </row>
    <row r="1298" spans="1:22" x14ac:dyDescent="0.35">
      <c r="A1298" s="1">
        <v>94200061</v>
      </c>
      <c r="B1298" s="3" t="s">
        <v>15</v>
      </c>
      <c r="C1298" s="29">
        <f t="shared" si="163"/>
        <v>1</v>
      </c>
      <c r="D1298" s="29" t="str">
        <f t="shared" si="160"/>
        <v>1</v>
      </c>
      <c r="E1298" s="42" t="str">
        <f t="shared" si="161"/>
        <v>1</v>
      </c>
      <c r="F1298" s="1">
        <v>42</v>
      </c>
      <c r="G1298" s="28" t="str">
        <f t="shared" si="162"/>
        <v>142</v>
      </c>
      <c r="H1298" s="1">
        <v>5</v>
      </c>
      <c r="I1298" s="1">
        <v>1022</v>
      </c>
      <c r="L1298" s="1">
        <v>215320</v>
      </c>
      <c r="M1298" s="1">
        <v>1790262</v>
      </c>
      <c r="N1298" s="2">
        <f>INT(VLOOKUP(--D1298,'属性表（单）'!$H$7:$I$11,2,0)*VLOOKUP(F1298,'属性表（单）'!$B$4:$D$53,3,0))</f>
        <v>13100</v>
      </c>
      <c r="O1298" s="34">
        <f t="shared" si="164"/>
        <v>1310</v>
      </c>
      <c r="P1298" s="1">
        <f>IF(H1298=26,VLOOKUP(G1298,'属性表（单核）'!$H$2:$I$251,2,0),IF(H1298=59,VLOOKUP(G1298,'属性表（单核）'!$C$2:$D$251,2,0),INT(N1298/VLOOKUP(H1298,'属性表（单）'!$N$4:$O$24,2,0))))</f>
        <v>1310</v>
      </c>
      <c r="S1298" s="1">
        <f t="shared" si="165"/>
        <v>103550</v>
      </c>
      <c r="T1298" s="28">
        <f>VLOOKUP(--F1298,经验表!$A$4:$B$53,2,0)*VLOOKUP(--E1298,经验表!$W$8:$X$17,2,0)</f>
        <v>103550</v>
      </c>
      <c r="U1298" s="1">
        <f t="shared" si="166"/>
        <v>1206990</v>
      </c>
      <c r="V1298" s="1">
        <f t="shared" si="167"/>
        <v>1206990</v>
      </c>
    </row>
    <row r="1299" spans="1:22" x14ac:dyDescent="0.35">
      <c r="A1299" s="1">
        <v>94300061</v>
      </c>
      <c r="B1299" s="3" t="s">
        <v>15</v>
      </c>
      <c r="C1299" s="29">
        <f t="shared" si="163"/>
        <v>1</v>
      </c>
      <c r="D1299" s="29" t="str">
        <f t="shared" si="160"/>
        <v>1</v>
      </c>
      <c r="E1299" s="42" t="str">
        <f t="shared" si="161"/>
        <v>1</v>
      </c>
      <c r="F1299" s="1">
        <v>43</v>
      </c>
      <c r="G1299" s="28" t="str">
        <f t="shared" si="162"/>
        <v>143</v>
      </c>
      <c r="H1299" s="1">
        <v>5</v>
      </c>
      <c r="I1299" s="1">
        <v>1058</v>
      </c>
      <c r="L1299" s="1">
        <v>240092</v>
      </c>
      <c r="M1299" s="1">
        <v>2005582</v>
      </c>
      <c r="N1299" s="2">
        <f>INT(VLOOKUP(--D1299,'属性表（单）'!$H$7:$I$11,2,0)*VLOOKUP(F1299,'属性表（单）'!$B$4:$D$53,3,0))</f>
        <v>13600</v>
      </c>
      <c r="O1299" s="34">
        <f t="shared" si="164"/>
        <v>1360</v>
      </c>
      <c r="P1299" s="1">
        <f>IF(H1299=26,VLOOKUP(G1299,'属性表（单核）'!$H$2:$I$251,2,0),IF(H1299=59,VLOOKUP(G1299,'属性表（单核）'!$C$2:$D$251,2,0),INT(N1299/VLOOKUP(H1299,'属性表（单）'!$N$4:$O$24,2,0))))</f>
        <v>1360</v>
      </c>
      <c r="S1299" s="1">
        <f t="shared" si="165"/>
        <v>110350</v>
      </c>
      <c r="T1299" s="28">
        <f>VLOOKUP(--F1299,经验表!$A$4:$B$53,2,0)*VLOOKUP(--E1299,经验表!$W$8:$X$17,2,0)</f>
        <v>110350</v>
      </c>
      <c r="U1299" s="1">
        <f t="shared" si="166"/>
        <v>1310540</v>
      </c>
      <c r="V1299" s="1">
        <f t="shared" si="167"/>
        <v>1310540</v>
      </c>
    </row>
    <row r="1300" spans="1:22" x14ac:dyDescent="0.35">
      <c r="A1300" s="1">
        <v>94400061</v>
      </c>
      <c r="B1300" s="3" t="s">
        <v>15</v>
      </c>
      <c r="C1300" s="29">
        <f t="shared" si="163"/>
        <v>1</v>
      </c>
      <c r="D1300" s="29" t="str">
        <f t="shared" si="160"/>
        <v>1</v>
      </c>
      <c r="E1300" s="42" t="str">
        <f t="shared" si="161"/>
        <v>1</v>
      </c>
      <c r="F1300" s="1">
        <v>44</v>
      </c>
      <c r="G1300" s="28" t="str">
        <f t="shared" si="162"/>
        <v>144</v>
      </c>
      <c r="H1300" s="1">
        <v>5</v>
      </c>
      <c r="I1300" s="1">
        <v>1096</v>
      </c>
      <c r="L1300" s="1">
        <v>267666</v>
      </c>
      <c r="M1300" s="1">
        <v>2245674</v>
      </c>
      <c r="N1300" s="2">
        <f>INT(VLOOKUP(--D1300,'属性表（单）'!$H$7:$I$11,2,0)*VLOOKUP(F1300,'属性表（单）'!$B$4:$D$53,3,0))</f>
        <v>14100</v>
      </c>
      <c r="O1300" s="34">
        <f t="shared" si="164"/>
        <v>1410</v>
      </c>
      <c r="P1300" s="1">
        <f>IF(H1300=26,VLOOKUP(G1300,'属性表（单核）'!$H$2:$I$251,2,0),IF(H1300=59,VLOOKUP(G1300,'属性表（单核）'!$C$2:$D$251,2,0),INT(N1300/VLOOKUP(H1300,'属性表（单）'!$N$4:$O$24,2,0))))</f>
        <v>1410</v>
      </c>
      <c r="S1300" s="1">
        <f t="shared" si="165"/>
        <v>117150</v>
      </c>
      <c r="T1300" s="28">
        <f>VLOOKUP(--F1300,经验表!$A$4:$B$53,2,0)*VLOOKUP(--E1300,经验表!$W$8:$X$17,2,0)</f>
        <v>117150</v>
      </c>
      <c r="U1300" s="1">
        <f t="shared" si="166"/>
        <v>1420890</v>
      </c>
      <c r="V1300" s="1">
        <f t="shared" si="167"/>
        <v>1420890</v>
      </c>
    </row>
    <row r="1301" spans="1:22" x14ac:dyDescent="0.35">
      <c r="A1301" s="1">
        <v>94500061</v>
      </c>
      <c r="B1301" s="3" t="s">
        <v>15</v>
      </c>
      <c r="C1301" s="29">
        <f t="shared" si="163"/>
        <v>1</v>
      </c>
      <c r="D1301" s="29" t="str">
        <f t="shared" si="160"/>
        <v>1</v>
      </c>
      <c r="E1301" s="42" t="str">
        <f t="shared" si="161"/>
        <v>1</v>
      </c>
      <c r="F1301" s="1">
        <v>45</v>
      </c>
      <c r="G1301" s="28" t="str">
        <f t="shared" si="162"/>
        <v>145</v>
      </c>
      <c r="H1301" s="1">
        <v>5</v>
      </c>
      <c r="I1301" s="1">
        <v>1136</v>
      </c>
      <c r="L1301" s="1">
        <v>298357</v>
      </c>
      <c r="M1301" s="1">
        <v>2513340</v>
      </c>
      <c r="N1301" s="2">
        <f>INT(VLOOKUP(--D1301,'属性表（单）'!$H$7:$I$11,2,0)*VLOOKUP(F1301,'属性表（单）'!$B$4:$D$53,3,0))</f>
        <v>14600</v>
      </c>
      <c r="O1301" s="34">
        <f t="shared" si="164"/>
        <v>1460</v>
      </c>
      <c r="P1301" s="1">
        <f>IF(H1301=26,VLOOKUP(G1301,'属性表（单核）'!$H$2:$I$251,2,0),IF(H1301=59,VLOOKUP(G1301,'属性表（单核）'!$C$2:$D$251,2,0),INT(N1301/VLOOKUP(H1301,'属性表（单）'!$N$4:$O$24,2,0))))</f>
        <v>1460</v>
      </c>
      <c r="S1301" s="1">
        <f t="shared" si="165"/>
        <v>123950</v>
      </c>
      <c r="T1301" s="28">
        <f>VLOOKUP(--F1301,经验表!$A$4:$B$53,2,0)*VLOOKUP(--E1301,经验表!$W$8:$X$17,2,0)</f>
        <v>123950</v>
      </c>
      <c r="U1301" s="1">
        <f t="shared" si="166"/>
        <v>1538040</v>
      </c>
      <c r="V1301" s="1">
        <f t="shared" si="167"/>
        <v>1538040</v>
      </c>
    </row>
    <row r="1302" spans="1:22" x14ac:dyDescent="0.35">
      <c r="A1302" s="1">
        <v>94600061</v>
      </c>
      <c r="B1302" s="3" t="s">
        <v>15</v>
      </c>
      <c r="C1302" s="29">
        <f t="shared" si="163"/>
        <v>1</v>
      </c>
      <c r="D1302" s="29" t="str">
        <f t="shared" si="160"/>
        <v>1</v>
      </c>
      <c r="E1302" s="42" t="str">
        <f t="shared" si="161"/>
        <v>1</v>
      </c>
      <c r="F1302" s="1">
        <v>46</v>
      </c>
      <c r="G1302" s="28" t="str">
        <f t="shared" si="162"/>
        <v>146</v>
      </c>
      <c r="H1302" s="1">
        <v>5</v>
      </c>
      <c r="I1302" s="1">
        <v>1176</v>
      </c>
      <c r="L1302" s="1">
        <v>332516</v>
      </c>
      <c r="M1302" s="1">
        <v>2811697</v>
      </c>
      <c r="N1302" s="2">
        <f>INT(VLOOKUP(--D1302,'属性表（单）'!$H$7:$I$11,2,0)*VLOOKUP(F1302,'属性表（单）'!$B$4:$D$53,3,0))</f>
        <v>15100</v>
      </c>
      <c r="O1302" s="34">
        <f t="shared" si="164"/>
        <v>1510</v>
      </c>
      <c r="P1302" s="1">
        <f>IF(H1302=26,VLOOKUP(G1302,'属性表（单核）'!$H$2:$I$251,2,0),IF(H1302=59,VLOOKUP(G1302,'属性表（单核）'!$C$2:$D$251,2,0),INT(N1302/VLOOKUP(H1302,'属性表（单）'!$N$4:$O$24,2,0))))</f>
        <v>1510</v>
      </c>
      <c r="S1302" s="1">
        <f t="shared" si="165"/>
        <v>131950</v>
      </c>
      <c r="T1302" s="28">
        <f>VLOOKUP(--F1302,经验表!$A$4:$B$53,2,0)*VLOOKUP(--E1302,经验表!$W$8:$X$17,2,0)</f>
        <v>131950</v>
      </c>
      <c r="U1302" s="1">
        <f t="shared" si="166"/>
        <v>1661990</v>
      </c>
      <c r="V1302" s="1">
        <f t="shared" si="167"/>
        <v>1661990</v>
      </c>
    </row>
    <row r="1303" spans="1:22" x14ac:dyDescent="0.35">
      <c r="A1303" s="1">
        <v>94700061</v>
      </c>
      <c r="B1303" s="3" t="s">
        <v>15</v>
      </c>
      <c r="C1303" s="29">
        <f t="shared" si="163"/>
        <v>1</v>
      </c>
      <c r="D1303" s="29" t="str">
        <f t="shared" si="160"/>
        <v>1</v>
      </c>
      <c r="E1303" s="42" t="str">
        <f t="shared" si="161"/>
        <v>1</v>
      </c>
      <c r="F1303" s="1">
        <v>47</v>
      </c>
      <c r="G1303" s="28" t="str">
        <f t="shared" si="162"/>
        <v>147</v>
      </c>
      <c r="H1303" s="1">
        <v>5</v>
      </c>
      <c r="I1303" s="1">
        <v>1218</v>
      </c>
      <c r="L1303" s="1">
        <v>370533</v>
      </c>
      <c r="M1303" s="1">
        <v>3144213</v>
      </c>
      <c r="N1303" s="2">
        <f>INT(VLOOKUP(--D1303,'属性表（单）'!$H$7:$I$11,2,0)*VLOOKUP(F1303,'属性表（单）'!$B$4:$D$53,3,0))</f>
        <v>15650</v>
      </c>
      <c r="O1303" s="34">
        <f t="shared" si="164"/>
        <v>1565</v>
      </c>
      <c r="P1303" s="1">
        <f>IF(H1303=26,VLOOKUP(G1303,'属性表（单核）'!$H$2:$I$251,2,0),IF(H1303=59,VLOOKUP(G1303,'属性表（单核）'!$C$2:$D$251,2,0),INT(N1303/VLOOKUP(H1303,'属性表（单）'!$N$4:$O$24,2,0))))</f>
        <v>1565</v>
      </c>
      <c r="S1303" s="1">
        <f t="shared" si="165"/>
        <v>139950</v>
      </c>
      <c r="T1303" s="28">
        <f>VLOOKUP(--F1303,经验表!$A$4:$B$53,2,0)*VLOOKUP(--E1303,经验表!$W$8:$X$17,2,0)</f>
        <v>139950</v>
      </c>
      <c r="U1303" s="1">
        <f t="shared" si="166"/>
        <v>1793940</v>
      </c>
      <c r="V1303" s="1">
        <f t="shared" si="167"/>
        <v>1793940</v>
      </c>
    </row>
    <row r="1304" spans="1:22" x14ac:dyDescent="0.35">
      <c r="A1304" s="1">
        <v>94800061</v>
      </c>
      <c r="B1304" s="3" t="s">
        <v>15</v>
      </c>
      <c r="C1304" s="29">
        <f t="shared" si="163"/>
        <v>1</v>
      </c>
      <c r="D1304" s="29" t="str">
        <f t="shared" si="160"/>
        <v>1</v>
      </c>
      <c r="E1304" s="42" t="str">
        <f t="shared" si="161"/>
        <v>1</v>
      </c>
      <c r="F1304" s="1">
        <v>48</v>
      </c>
      <c r="G1304" s="28" t="str">
        <f t="shared" si="162"/>
        <v>148</v>
      </c>
      <c r="H1304" s="1">
        <v>5</v>
      </c>
      <c r="I1304" s="1">
        <v>1260</v>
      </c>
      <c r="L1304" s="1">
        <v>412842</v>
      </c>
      <c r="M1304" s="1">
        <v>3514746</v>
      </c>
      <c r="N1304" s="2">
        <f>INT(VLOOKUP(--D1304,'属性表（单）'!$H$7:$I$11,2,0)*VLOOKUP(F1304,'属性表（单）'!$B$4:$D$53,3,0))</f>
        <v>16200</v>
      </c>
      <c r="O1304" s="34">
        <f t="shared" si="164"/>
        <v>1620</v>
      </c>
      <c r="P1304" s="1">
        <f>IF(H1304=26,VLOOKUP(G1304,'属性表（单核）'!$H$2:$I$251,2,0),IF(H1304=59,VLOOKUP(G1304,'属性表（单核）'!$C$2:$D$251,2,0),INT(N1304/VLOOKUP(H1304,'属性表（单）'!$N$4:$O$24,2,0))))</f>
        <v>1620</v>
      </c>
      <c r="S1304" s="1">
        <f t="shared" si="165"/>
        <v>147950</v>
      </c>
      <c r="T1304" s="28">
        <f>VLOOKUP(--F1304,经验表!$A$4:$B$53,2,0)*VLOOKUP(--E1304,经验表!$W$8:$X$17,2,0)</f>
        <v>147950</v>
      </c>
      <c r="U1304" s="1">
        <f t="shared" si="166"/>
        <v>1933890</v>
      </c>
      <c r="V1304" s="1">
        <f t="shared" si="167"/>
        <v>1933890</v>
      </c>
    </row>
    <row r="1305" spans="1:22" x14ac:dyDescent="0.35">
      <c r="A1305" s="1">
        <v>94900061</v>
      </c>
      <c r="B1305" s="3" t="s">
        <v>15</v>
      </c>
      <c r="C1305" s="29">
        <f t="shared" si="163"/>
        <v>1</v>
      </c>
      <c r="D1305" s="29" t="str">
        <f t="shared" si="160"/>
        <v>1</v>
      </c>
      <c r="E1305" s="42" t="str">
        <f t="shared" si="161"/>
        <v>1</v>
      </c>
      <c r="F1305" s="1">
        <v>49</v>
      </c>
      <c r="G1305" s="28" t="str">
        <f t="shared" si="162"/>
        <v>149</v>
      </c>
      <c r="H1305" s="1">
        <v>5</v>
      </c>
      <c r="I1305" s="1">
        <v>1304</v>
      </c>
      <c r="L1305" s="1">
        <v>459927</v>
      </c>
      <c r="M1305" s="1">
        <v>3927588</v>
      </c>
      <c r="N1305" s="2">
        <f>INT(VLOOKUP(--D1305,'属性表（单）'!$H$7:$I$11,2,0)*VLOOKUP(F1305,'属性表（单）'!$B$4:$D$53,3,0))</f>
        <v>16750</v>
      </c>
      <c r="O1305" s="34">
        <f t="shared" si="164"/>
        <v>1675</v>
      </c>
      <c r="P1305" s="1">
        <f>IF(H1305=26,VLOOKUP(G1305,'属性表（单核）'!$H$2:$I$251,2,0),IF(H1305=59,VLOOKUP(G1305,'属性表（单核）'!$C$2:$D$251,2,0),INT(N1305/VLOOKUP(H1305,'属性表（单）'!$N$4:$O$24,2,0))))</f>
        <v>1675</v>
      </c>
      <c r="S1305" s="1">
        <f t="shared" si="165"/>
        <v>155950</v>
      </c>
      <c r="T1305" s="28">
        <f>VLOOKUP(--F1305,经验表!$A$4:$B$53,2,0)*VLOOKUP(--E1305,经验表!$W$8:$X$17,2,0)</f>
        <v>155950</v>
      </c>
      <c r="U1305" s="1">
        <f t="shared" si="166"/>
        <v>2081840</v>
      </c>
      <c r="V1305" s="1">
        <f t="shared" si="167"/>
        <v>2081840</v>
      </c>
    </row>
    <row r="1306" spans="1:22" x14ac:dyDescent="0.35">
      <c r="A1306" s="1">
        <v>95000061</v>
      </c>
      <c r="B1306" s="3" t="s">
        <v>15</v>
      </c>
      <c r="C1306" s="29">
        <f t="shared" si="163"/>
        <v>1</v>
      </c>
      <c r="D1306" s="29" t="str">
        <f t="shared" si="160"/>
        <v>1</v>
      </c>
      <c r="E1306" s="42" t="str">
        <f t="shared" si="161"/>
        <v>1</v>
      </c>
      <c r="F1306" s="1">
        <v>50</v>
      </c>
      <c r="G1306" s="28" t="str">
        <f t="shared" si="162"/>
        <v>150</v>
      </c>
      <c r="H1306" s="1">
        <v>5</v>
      </c>
      <c r="I1306" s="1">
        <v>1350</v>
      </c>
      <c r="L1306" s="1">
        <v>99999999</v>
      </c>
      <c r="M1306" s="1">
        <v>4387515</v>
      </c>
      <c r="N1306" s="2">
        <f>INT(VLOOKUP(--D1306,'属性表（单）'!$H$7:$I$11,2,0)*VLOOKUP(F1306,'属性表（单）'!$B$4:$D$53,3,0))</f>
        <v>17300</v>
      </c>
      <c r="O1306" s="34">
        <f t="shared" si="164"/>
        <v>1730</v>
      </c>
      <c r="P1306" s="1">
        <f>IF(H1306=26,VLOOKUP(G1306,'属性表（单核）'!$H$2:$I$251,2,0),IF(H1306=59,VLOOKUP(G1306,'属性表（单核）'!$C$2:$D$251,2,0),INT(N1306/VLOOKUP(H1306,'属性表（单）'!$N$4:$O$24,2,0))))</f>
        <v>1730</v>
      </c>
      <c r="S1306" s="1">
        <f t="shared" si="165"/>
        <v>165250</v>
      </c>
      <c r="T1306" s="28">
        <f>VLOOKUP(--F1306,经验表!$A$4:$B$53,2,0)*VLOOKUP(--E1306,经验表!$W$8:$X$17,2,0)</f>
        <v>165250</v>
      </c>
      <c r="U1306" s="1">
        <f t="shared" si="166"/>
        <v>2237790</v>
      </c>
      <c r="V1306" s="1">
        <f t="shared" si="167"/>
        <v>2237790</v>
      </c>
    </row>
    <row r="1307" spans="1:22" x14ac:dyDescent="0.35">
      <c r="A1307" s="1">
        <v>90100062</v>
      </c>
      <c r="B1307" s="3" t="s">
        <v>15</v>
      </c>
      <c r="C1307" s="29">
        <f t="shared" si="163"/>
        <v>1</v>
      </c>
      <c r="D1307" s="29" t="str">
        <f t="shared" si="160"/>
        <v>2</v>
      </c>
      <c r="E1307" s="42" t="str">
        <f t="shared" si="161"/>
        <v>2</v>
      </c>
      <c r="F1307" s="1">
        <v>1</v>
      </c>
      <c r="G1307" s="28" t="str">
        <f t="shared" si="162"/>
        <v>21</v>
      </c>
      <c r="H1307" s="1">
        <v>5</v>
      </c>
      <c r="I1307" s="1">
        <v>275</v>
      </c>
      <c r="L1307" s="1">
        <v>987</v>
      </c>
      <c r="M1307" s="1">
        <v>1000</v>
      </c>
      <c r="N1307" s="2">
        <f>INT(VLOOKUP(--D1307,'属性表（单）'!$H$7:$I$11,2,0)*VLOOKUP(F1307,'属性表（单）'!$B$4:$D$53,3,0))</f>
        <v>2400</v>
      </c>
      <c r="O1307" s="34">
        <f t="shared" si="164"/>
        <v>240</v>
      </c>
      <c r="P1307" s="1">
        <f>IF(H1307=26,VLOOKUP(G1307,'属性表（单核）'!$H$2:$I$251,2,0),IF(H1307=59,VLOOKUP(G1307,'属性表（单核）'!$C$2:$D$251,2,0),INT(N1307/VLOOKUP(H1307,'属性表（单）'!$N$4:$O$24,2,0))))</f>
        <v>240</v>
      </c>
      <c r="S1307" s="1">
        <f t="shared" si="165"/>
        <v>900</v>
      </c>
      <c r="T1307" s="28">
        <f>VLOOKUP(--F1307,经验表!$A$4:$B$53,2,0)*VLOOKUP(--E1307,经验表!$W$8:$X$17,2,0)</f>
        <v>900</v>
      </c>
      <c r="U1307" s="1">
        <f t="shared" si="166"/>
        <v>1200</v>
      </c>
      <c r="V1307" s="1">
        <f t="shared" si="167"/>
        <v>2403040</v>
      </c>
    </row>
    <row r="1308" spans="1:22" x14ac:dyDescent="0.35">
      <c r="A1308" s="1">
        <v>90200062</v>
      </c>
      <c r="B1308" s="3" t="s">
        <v>15</v>
      </c>
      <c r="C1308" s="29">
        <f t="shared" si="163"/>
        <v>1</v>
      </c>
      <c r="D1308" s="29" t="str">
        <f t="shared" si="160"/>
        <v>2</v>
      </c>
      <c r="E1308" s="42" t="str">
        <f t="shared" si="161"/>
        <v>2</v>
      </c>
      <c r="F1308" s="1">
        <v>2</v>
      </c>
      <c r="G1308" s="28" t="str">
        <f t="shared" si="162"/>
        <v>22</v>
      </c>
      <c r="H1308" s="1">
        <v>5</v>
      </c>
      <c r="I1308" s="1">
        <v>293</v>
      </c>
      <c r="L1308" s="1">
        <v>1312</v>
      </c>
      <c r="M1308" s="1">
        <v>1987</v>
      </c>
      <c r="N1308" s="2">
        <f>INT(VLOOKUP(--D1308,'属性表（单）'!$H$7:$I$11,2,0)*VLOOKUP(F1308,'属性表（单）'!$B$4:$D$53,3,0))</f>
        <v>2550</v>
      </c>
      <c r="O1308" s="34">
        <f t="shared" si="164"/>
        <v>255</v>
      </c>
      <c r="P1308" s="1">
        <f>IF(H1308=26,VLOOKUP(G1308,'属性表（单核）'!$H$2:$I$251,2,0),IF(H1308=59,VLOOKUP(G1308,'属性表（单核）'!$C$2:$D$251,2,0),INT(N1308/VLOOKUP(H1308,'属性表（单）'!$N$4:$O$24,2,0))))</f>
        <v>255</v>
      </c>
      <c r="S1308" s="1">
        <f t="shared" si="165"/>
        <v>1260</v>
      </c>
      <c r="T1308" s="28">
        <f>VLOOKUP(--F1308,经验表!$A$4:$B$53,2,0)*VLOOKUP(--E1308,经验表!$W$8:$X$17,2,0)</f>
        <v>1260</v>
      </c>
      <c r="U1308" s="1">
        <f t="shared" si="166"/>
        <v>2100</v>
      </c>
      <c r="V1308" s="1">
        <f t="shared" si="167"/>
        <v>2100</v>
      </c>
    </row>
    <row r="1309" spans="1:22" x14ac:dyDescent="0.35">
      <c r="A1309" s="1">
        <v>90300062</v>
      </c>
      <c r="B1309" s="3" t="s">
        <v>15</v>
      </c>
      <c r="C1309" s="29">
        <f t="shared" si="163"/>
        <v>1</v>
      </c>
      <c r="D1309" s="29" t="str">
        <f t="shared" si="160"/>
        <v>2</v>
      </c>
      <c r="E1309" s="42" t="str">
        <f t="shared" si="161"/>
        <v>2</v>
      </c>
      <c r="F1309" s="1">
        <v>3</v>
      </c>
      <c r="G1309" s="28" t="str">
        <f t="shared" si="162"/>
        <v>23</v>
      </c>
      <c r="H1309" s="1">
        <v>5</v>
      </c>
      <c r="I1309" s="1">
        <v>311</v>
      </c>
      <c r="L1309" s="1">
        <v>1678</v>
      </c>
      <c r="M1309" s="1">
        <v>3299</v>
      </c>
      <c r="N1309" s="2">
        <f>INT(VLOOKUP(--D1309,'属性表（单）'!$H$7:$I$11,2,0)*VLOOKUP(F1309,'属性表（单）'!$B$4:$D$53,3,0))</f>
        <v>2700</v>
      </c>
      <c r="O1309" s="34">
        <f t="shared" si="164"/>
        <v>270</v>
      </c>
      <c r="P1309" s="1">
        <f>IF(H1309=26,VLOOKUP(G1309,'属性表（单核）'!$H$2:$I$251,2,0),IF(H1309=59,VLOOKUP(G1309,'属性表（单核）'!$C$2:$D$251,2,0),INT(N1309/VLOOKUP(H1309,'属性表（单）'!$N$4:$O$24,2,0))))</f>
        <v>270</v>
      </c>
      <c r="S1309" s="1">
        <f t="shared" si="165"/>
        <v>1620</v>
      </c>
      <c r="T1309" s="28">
        <f>VLOOKUP(--F1309,经验表!$A$4:$B$53,2,0)*VLOOKUP(--E1309,经验表!$W$8:$X$17,2,0)</f>
        <v>1620</v>
      </c>
      <c r="U1309" s="1">
        <f t="shared" si="166"/>
        <v>3360</v>
      </c>
      <c r="V1309" s="1">
        <f t="shared" si="167"/>
        <v>3360</v>
      </c>
    </row>
    <row r="1310" spans="1:22" x14ac:dyDescent="0.35">
      <c r="A1310" s="1">
        <v>90400062</v>
      </c>
      <c r="B1310" s="3" t="s">
        <v>15</v>
      </c>
      <c r="C1310" s="29">
        <f t="shared" si="163"/>
        <v>1</v>
      </c>
      <c r="D1310" s="29" t="str">
        <f t="shared" si="160"/>
        <v>2</v>
      </c>
      <c r="E1310" s="42" t="str">
        <f t="shared" si="161"/>
        <v>2</v>
      </c>
      <c r="F1310" s="1">
        <v>4</v>
      </c>
      <c r="G1310" s="28" t="str">
        <f t="shared" si="162"/>
        <v>24</v>
      </c>
      <c r="H1310" s="1">
        <v>5</v>
      </c>
      <c r="I1310" s="1">
        <v>330</v>
      </c>
      <c r="L1310" s="1">
        <v>2088</v>
      </c>
      <c r="M1310" s="1">
        <v>4977</v>
      </c>
      <c r="N1310" s="2">
        <f>INT(VLOOKUP(--D1310,'属性表（单）'!$H$7:$I$11,2,0)*VLOOKUP(F1310,'属性表（单）'!$B$4:$D$53,3,0))</f>
        <v>2850</v>
      </c>
      <c r="O1310" s="34">
        <f t="shared" si="164"/>
        <v>285</v>
      </c>
      <c r="P1310" s="1">
        <f>IF(H1310=26,VLOOKUP(G1310,'属性表（单核）'!$H$2:$I$251,2,0),IF(H1310=59,VLOOKUP(G1310,'属性表（单核）'!$C$2:$D$251,2,0),INT(N1310/VLOOKUP(H1310,'属性表（单）'!$N$4:$O$24,2,0))))</f>
        <v>285</v>
      </c>
      <c r="S1310" s="1">
        <f t="shared" si="165"/>
        <v>1980</v>
      </c>
      <c r="T1310" s="28">
        <f>VLOOKUP(--F1310,经验表!$A$4:$B$53,2,0)*VLOOKUP(--E1310,经验表!$W$8:$X$17,2,0)</f>
        <v>1980</v>
      </c>
      <c r="U1310" s="1">
        <f t="shared" si="166"/>
        <v>4980</v>
      </c>
      <c r="V1310" s="1">
        <f t="shared" si="167"/>
        <v>4980</v>
      </c>
    </row>
    <row r="1311" spans="1:22" x14ac:dyDescent="0.35">
      <c r="A1311" s="1">
        <v>90500062</v>
      </c>
      <c r="B1311" s="3" t="s">
        <v>15</v>
      </c>
      <c r="C1311" s="29">
        <f t="shared" si="163"/>
        <v>1</v>
      </c>
      <c r="D1311" s="29" t="str">
        <f t="shared" si="160"/>
        <v>2</v>
      </c>
      <c r="E1311" s="42" t="str">
        <f t="shared" si="161"/>
        <v>2</v>
      </c>
      <c r="F1311" s="1">
        <v>5</v>
      </c>
      <c r="G1311" s="28" t="str">
        <f t="shared" si="162"/>
        <v>25</v>
      </c>
      <c r="H1311" s="1">
        <v>5</v>
      </c>
      <c r="I1311" s="1">
        <v>349</v>
      </c>
      <c r="L1311" s="1">
        <v>2549</v>
      </c>
      <c r="M1311" s="1">
        <v>7065</v>
      </c>
      <c r="N1311" s="2">
        <f>INT(VLOOKUP(--D1311,'属性表（单）'!$H$7:$I$11,2,0)*VLOOKUP(F1311,'属性表（单）'!$B$4:$D$53,3,0))</f>
        <v>3000</v>
      </c>
      <c r="O1311" s="34">
        <f t="shared" si="164"/>
        <v>300</v>
      </c>
      <c r="P1311" s="1">
        <f>IF(H1311=26,VLOOKUP(G1311,'属性表（单核）'!$H$2:$I$251,2,0),IF(H1311=59,VLOOKUP(G1311,'属性表（单核）'!$C$2:$D$251,2,0),INT(N1311/VLOOKUP(H1311,'属性表（单）'!$N$4:$O$24,2,0))))</f>
        <v>300</v>
      </c>
      <c r="S1311" s="1">
        <f t="shared" si="165"/>
        <v>2340</v>
      </c>
      <c r="T1311" s="28">
        <f>VLOOKUP(--F1311,经验表!$A$4:$B$53,2,0)*VLOOKUP(--E1311,经验表!$W$8:$X$17,2,0)</f>
        <v>2340</v>
      </c>
      <c r="U1311" s="1">
        <f t="shared" si="166"/>
        <v>6960</v>
      </c>
      <c r="V1311" s="1">
        <f t="shared" si="167"/>
        <v>6960</v>
      </c>
    </row>
    <row r="1312" spans="1:22" x14ac:dyDescent="0.35">
      <c r="A1312" s="1">
        <v>90600062</v>
      </c>
      <c r="B1312" s="3" t="s">
        <v>15</v>
      </c>
      <c r="C1312" s="29">
        <f t="shared" si="163"/>
        <v>1</v>
      </c>
      <c r="D1312" s="29" t="str">
        <f t="shared" si="160"/>
        <v>2</v>
      </c>
      <c r="E1312" s="42" t="str">
        <f t="shared" si="161"/>
        <v>2</v>
      </c>
      <c r="F1312" s="1">
        <v>6</v>
      </c>
      <c r="G1312" s="28" t="str">
        <f t="shared" si="162"/>
        <v>26</v>
      </c>
      <c r="H1312" s="1">
        <v>5</v>
      </c>
      <c r="I1312" s="1">
        <v>369</v>
      </c>
      <c r="L1312" s="1">
        <v>3064</v>
      </c>
      <c r="M1312" s="1">
        <v>9614</v>
      </c>
      <c r="N1312" s="2">
        <f>INT(VLOOKUP(--D1312,'属性表（单）'!$H$7:$I$11,2,0)*VLOOKUP(F1312,'属性表（单）'!$B$4:$D$53,3,0))</f>
        <v>3150</v>
      </c>
      <c r="O1312" s="34">
        <f t="shared" si="164"/>
        <v>315</v>
      </c>
      <c r="P1312" s="1">
        <f>IF(H1312=26,VLOOKUP(G1312,'属性表（单核）'!$H$2:$I$251,2,0),IF(H1312=59,VLOOKUP(G1312,'属性表（单核）'!$C$2:$D$251,2,0),INT(N1312/VLOOKUP(H1312,'属性表（单）'!$N$4:$O$24,2,0))))</f>
        <v>315</v>
      </c>
      <c r="S1312" s="1">
        <f t="shared" si="165"/>
        <v>2940</v>
      </c>
      <c r="T1312" s="28">
        <f>VLOOKUP(--F1312,经验表!$A$4:$B$53,2,0)*VLOOKUP(--E1312,经验表!$W$8:$X$17,2,0)</f>
        <v>2940</v>
      </c>
      <c r="U1312" s="1">
        <f t="shared" si="166"/>
        <v>9300</v>
      </c>
      <c r="V1312" s="1">
        <f t="shared" si="167"/>
        <v>9300</v>
      </c>
    </row>
    <row r="1313" spans="1:22" x14ac:dyDescent="0.35">
      <c r="A1313" s="1">
        <v>90700062</v>
      </c>
      <c r="B1313" s="3" t="s">
        <v>15</v>
      </c>
      <c r="C1313" s="29">
        <f t="shared" si="163"/>
        <v>1</v>
      </c>
      <c r="D1313" s="29" t="str">
        <f t="shared" si="160"/>
        <v>2</v>
      </c>
      <c r="E1313" s="42" t="str">
        <f t="shared" si="161"/>
        <v>2</v>
      </c>
      <c r="F1313" s="1">
        <v>7</v>
      </c>
      <c r="G1313" s="28" t="str">
        <f t="shared" si="162"/>
        <v>27</v>
      </c>
      <c r="H1313" s="1">
        <v>5</v>
      </c>
      <c r="I1313" s="1">
        <v>389</v>
      </c>
      <c r="L1313" s="1">
        <v>3640</v>
      </c>
      <c r="M1313" s="1">
        <v>12678</v>
      </c>
      <c r="N1313" s="2">
        <f>INT(VLOOKUP(--D1313,'属性表（单）'!$H$7:$I$11,2,0)*VLOOKUP(F1313,'属性表（单）'!$B$4:$D$53,3,0))</f>
        <v>3375</v>
      </c>
      <c r="O1313" s="34">
        <f t="shared" si="164"/>
        <v>337</v>
      </c>
      <c r="P1313" s="1">
        <f>IF(H1313=26,VLOOKUP(G1313,'属性表（单核）'!$H$2:$I$251,2,0),IF(H1313=59,VLOOKUP(G1313,'属性表（单核）'!$C$2:$D$251,2,0),INT(N1313/VLOOKUP(H1313,'属性表（单）'!$N$4:$O$24,2,0))))</f>
        <v>337</v>
      </c>
      <c r="S1313" s="1">
        <f t="shared" si="165"/>
        <v>3540</v>
      </c>
      <c r="T1313" s="28">
        <f>VLOOKUP(--F1313,经验表!$A$4:$B$53,2,0)*VLOOKUP(--E1313,经验表!$W$8:$X$17,2,0)</f>
        <v>3540</v>
      </c>
      <c r="U1313" s="1">
        <f t="shared" si="166"/>
        <v>12240</v>
      </c>
      <c r="V1313" s="1">
        <f t="shared" si="167"/>
        <v>12240</v>
      </c>
    </row>
    <row r="1314" spans="1:22" x14ac:dyDescent="0.35">
      <c r="A1314" s="1">
        <v>90800062</v>
      </c>
      <c r="B1314" s="3" t="s">
        <v>15</v>
      </c>
      <c r="C1314" s="29">
        <f t="shared" si="163"/>
        <v>1</v>
      </c>
      <c r="D1314" s="29" t="str">
        <f t="shared" si="160"/>
        <v>2</v>
      </c>
      <c r="E1314" s="42" t="str">
        <f t="shared" si="161"/>
        <v>2</v>
      </c>
      <c r="F1314" s="1">
        <v>8</v>
      </c>
      <c r="G1314" s="28" t="str">
        <f t="shared" si="162"/>
        <v>28</v>
      </c>
      <c r="H1314" s="1">
        <v>5</v>
      </c>
      <c r="I1314" s="1">
        <v>410</v>
      </c>
      <c r="L1314" s="1">
        <v>4285</v>
      </c>
      <c r="M1314" s="1">
        <v>16318</v>
      </c>
      <c r="N1314" s="2">
        <f>INT(VLOOKUP(--D1314,'属性表（单）'!$H$7:$I$11,2,0)*VLOOKUP(F1314,'属性表（单）'!$B$4:$D$53,3,0))</f>
        <v>3600</v>
      </c>
      <c r="O1314" s="34">
        <f t="shared" si="164"/>
        <v>360</v>
      </c>
      <c r="P1314" s="1">
        <f>IF(H1314=26,VLOOKUP(G1314,'属性表（单核）'!$H$2:$I$251,2,0),IF(H1314=59,VLOOKUP(G1314,'属性表（单核）'!$C$2:$D$251,2,0),INT(N1314/VLOOKUP(H1314,'属性表（单）'!$N$4:$O$24,2,0))))</f>
        <v>360</v>
      </c>
      <c r="S1314" s="1">
        <f t="shared" si="165"/>
        <v>4140</v>
      </c>
      <c r="T1314" s="28">
        <f>VLOOKUP(--F1314,经验表!$A$4:$B$53,2,0)*VLOOKUP(--E1314,经验表!$W$8:$X$17,2,0)</f>
        <v>4140</v>
      </c>
      <c r="U1314" s="1">
        <f t="shared" si="166"/>
        <v>15780</v>
      </c>
      <c r="V1314" s="1">
        <f t="shared" si="167"/>
        <v>15780</v>
      </c>
    </row>
    <row r="1315" spans="1:22" x14ac:dyDescent="0.35">
      <c r="A1315" s="1">
        <v>90900062</v>
      </c>
      <c r="B1315" s="3" t="s">
        <v>15</v>
      </c>
      <c r="C1315" s="29">
        <f t="shared" si="163"/>
        <v>1</v>
      </c>
      <c r="D1315" s="29" t="str">
        <f t="shared" si="160"/>
        <v>2</v>
      </c>
      <c r="E1315" s="42" t="str">
        <f t="shared" si="161"/>
        <v>2</v>
      </c>
      <c r="F1315" s="1">
        <v>9</v>
      </c>
      <c r="G1315" s="28" t="str">
        <f t="shared" si="162"/>
        <v>29</v>
      </c>
      <c r="H1315" s="1">
        <v>5</v>
      </c>
      <c r="I1315" s="1">
        <v>431</v>
      </c>
      <c r="L1315" s="1">
        <v>5005</v>
      </c>
      <c r="M1315" s="1">
        <v>20603</v>
      </c>
      <c r="N1315" s="2">
        <f>INT(VLOOKUP(--D1315,'属性表（单）'!$H$7:$I$11,2,0)*VLOOKUP(F1315,'属性表（单）'!$B$4:$D$53,3,0))</f>
        <v>3825</v>
      </c>
      <c r="O1315" s="34">
        <f t="shared" si="164"/>
        <v>382</v>
      </c>
      <c r="P1315" s="1">
        <f>IF(H1315=26,VLOOKUP(G1315,'属性表（单核）'!$H$2:$I$251,2,0),IF(H1315=59,VLOOKUP(G1315,'属性表（单核）'!$C$2:$D$251,2,0),INT(N1315/VLOOKUP(H1315,'属性表（单）'!$N$4:$O$24,2,0))))</f>
        <v>382</v>
      </c>
      <c r="S1315" s="1">
        <f t="shared" si="165"/>
        <v>4740</v>
      </c>
      <c r="T1315" s="28">
        <f>VLOOKUP(--F1315,经验表!$A$4:$B$53,2,0)*VLOOKUP(--E1315,经验表!$W$8:$X$17,2,0)</f>
        <v>4740</v>
      </c>
      <c r="U1315" s="1">
        <f t="shared" si="166"/>
        <v>19920</v>
      </c>
      <c r="V1315" s="1">
        <f t="shared" si="167"/>
        <v>19920</v>
      </c>
    </row>
    <row r="1316" spans="1:22" x14ac:dyDescent="0.35">
      <c r="A1316" s="1">
        <v>91000062</v>
      </c>
      <c r="B1316" s="3" t="s">
        <v>15</v>
      </c>
      <c r="C1316" s="29">
        <f t="shared" si="163"/>
        <v>1</v>
      </c>
      <c r="D1316" s="29" t="str">
        <f t="shared" si="160"/>
        <v>2</v>
      </c>
      <c r="E1316" s="42" t="str">
        <f t="shared" si="161"/>
        <v>2</v>
      </c>
      <c r="F1316" s="1">
        <v>10</v>
      </c>
      <c r="G1316" s="28" t="str">
        <f t="shared" si="162"/>
        <v>210</v>
      </c>
      <c r="H1316" s="1">
        <v>5</v>
      </c>
      <c r="I1316" s="1">
        <v>453</v>
      </c>
      <c r="L1316" s="1">
        <v>5808</v>
      </c>
      <c r="M1316" s="1">
        <v>25608</v>
      </c>
      <c r="N1316" s="2">
        <f>INT(VLOOKUP(--D1316,'属性表（单）'!$H$7:$I$11,2,0)*VLOOKUP(F1316,'属性表（单）'!$B$4:$D$53,3,0))</f>
        <v>4050</v>
      </c>
      <c r="O1316" s="34">
        <f t="shared" si="164"/>
        <v>405</v>
      </c>
      <c r="P1316" s="1">
        <f>IF(H1316=26,VLOOKUP(G1316,'属性表（单核）'!$H$2:$I$251,2,0),IF(H1316=59,VLOOKUP(G1316,'属性表（单核）'!$C$2:$D$251,2,0),INT(N1316/VLOOKUP(H1316,'属性表（单）'!$N$4:$O$24,2,0))))</f>
        <v>405</v>
      </c>
      <c r="S1316" s="1">
        <f t="shared" si="165"/>
        <v>5700</v>
      </c>
      <c r="T1316" s="28">
        <f>VLOOKUP(--F1316,经验表!$A$4:$B$53,2,0)*VLOOKUP(--E1316,经验表!$W$8:$X$17,2,0)</f>
        <v>5700</v>
      </c>
      <c r="U1316" s="1">
        <f t="shared" si="166"/>
        <v>24660</v>
      </c>
      <c r="V1316" s="1">
        <f t="shared" si="167"/>
        <v>24660</v>
      </c>
    </row>
    <row r="1317" spans="1:22" x14ac:dyDescent="0.35">
      <c r="A1317" s="1">
        <v>91100062</v>
      </c>
      <c r="B1317" s="3" t="s">
        <v>15</v>
      </c>
      <c r="C1317" s="29">
        <f t="shared" si="163"/>
        <v>1</v>
      </c>
      <c r="D1317" s="29" t="str">
        <f t="shared" si="160"/>
        <v>2</v>
      </c>
      <c r="E1317" s="42" t="str">
        <f t="shared" si="161"/>
        <v>2</v>
      </c>
      <c r="F1317" s="1">
        <v>11</v>
      </c>
      <c r="G1317" s="28" t="str">
        <f t="shared" si="162"/>
        <v>211</v>
      </c>
      <c r="H1317" s="1">
        <v>5</v>
      </c>
      <c r="I1317" s="1">
        <v>475</v>
      </c>
      <c r="L1317" s="1">
        <v>6704</v>
      </c>
      <c r="M1317" s="1">
        <v>31416</v>
      </c>
      <c r="N1317" s="2">
        <f>INT(VLOOKUP(--D1317,'属性表（单）'!$H$7:$I$11,2,0)*VLOOKUP(F1317,'属性表（单）'!$B$4:$D$53,3,0))</f>
        <v>4275</v>
      </c>
      <c r="O1317" s="34">
        <f t="shared" si="164"/>
        <v>427</v>
      </c>
      <c r="P1317" s="1">
        <f>IF(H1317=26,VLOOKUP(G1317,'属性表（单核）'!$H$2:$I$251,2,0),IF(H1317=59,VLOOKUP(G1317,'属性表（单核）'!$C$2:$D$251,2,0),INT(N1317/VLOOKUP(H1317,'属性表（单）'!$N$4:$O$24,2,0))))</f>
        <v>427</v>
      </c>
      <c r="S1317" s="1">
        <f t="shared" si="165"/>
        <v>6660</v>
      </c>
      <c r="T1317" s="28">
        <f>VLOOKUP(--F1317,经验表!$A$4:$B$53,2,0)*VLOOKUP(--E1317,经验表!$W$8:$X$17,2,0)</f>
        <v>6660</v>
      </c>
      <c r="U1317" s="1">
        <f t="shared" si="166"/>
        <v>30360</v>
      </c>
      <c r="V1317" s="1">
        <f t="shared" si="167"/>
        <v>30360</v>
      </c>
    </row>
    <row r="1318" spans="1:22" x14ac:dyDescent="0.35">
      <c r="A1318" s="1">
        <v>91200062</v>
      </c>
      <c r="B1318" s="3" t="s">
        <v>15</v>
      </c>
      <c r="C1318" s="29">
        <f t="shared" si="163"/>
        <v>1</v>
      </c>
      <c r="D1318" s="29" t="str">
        <f t="shared" si="160"/>
        <v>2</v>
      </c>
      <c r="E1318" s="42" t="str">
        <f t="shared" si="161"/>
        <v>2</v>
      </c>
      <c r="F1318" s="1">
        <v>12</v>
      </c>
      <c r="G1318" s="28" t="str">
        <f t="shared" si="162"/>
        <v>212</v>
      </c>
      <c r="H1318" s="1">
        <v>5</v>
      </c>
      <c r="I1318" s="1">
        <v>498</v>
      </c>
      <c r="L1318" s="1">
        <v>7703</v>
      </c>
      <c r="M1318" s="1">
        <v>38120</v>
      </c>
      <c r="N1318" s="2">
        <f>INT(VLOOKUP(--D1318,'属性表（单）'!$H$7:$I$11,2,0)*VLOOKUP(F1318,'属性表（单）'!$B$4:$D$53,3,0))</f>
        <v>4575</v>
      </c>
      <c r="O1318" s="34">
        <f t="shared" si="164"/>
        <v>457</v>
      </c>
      <c r="P1318" s="1">
        <f>IF(H1318=26,VLOOKUP(G1318,'属性表（单核）'!$H$2:$I$251,2,0),IF(H1318=59,VLOOKUP(G1318,'属性表（单核）'!$C$2:$D$251,2,0),INT(N1318/VLOOKUP(H1318,'属性表（单）'!$N$4:$O$24,2,0))))</f>
        <v>457</v>
      </c>
      <c r="S1318" s="1">
        <f t="shared" si="165"/>
        <v>7620</v>
      </c>
      <c r="T1318" s="28">
        <f>VLOOKUP(--F1318,经验表!$A$4:$B$53,2,0)*VLOOKUP(--E1318,经验表!$W$8:$X$17,2,0)</f>
        <v>7620</v>
      </c>
      <c r="U1318" s="1">
        <f t="shared" si="166"/>
        <v>37020</v>
      </c>
      <c r="V1318" s="1">
        <f t="shared" si="167"/>
        <v>37020</v>
      </c>
    </row>
    <row r="1319" spans="1:22" x14ac:dyDescent="0.35">
      <c r="A1319" s="1">
        <v>91300062</v>
      </c>
      <c r="B1319" s="3" t="s">
        <v>15</v>
      </c>
      <c r="C1319" s="29">
        <f t="shared" si="163"/>
        <v>1</v>
      </c>
      <c r="D1319" s="29" t="str">
        <f t="shared" si="160"/>
        <v>2</v>
      </c>
      <c r="E1319" s="42" t="str">
        <f t="shared" si="161"/>
        <v>2</v>
      </c>
      <c r="F1319" s="1">
        <v>13</v>
      </c>
      <c r="G1319" s="28" t="str">
        <f t="shared" si="162"/>
        <v>213</v>
      </c>
      <c r="H1319" s="1">
        <v>5</v>
      </c>
      <c r="I1319" s="1">
        <v>522</v>
      </c>
      <c r="L1319" s="1">
        <v>8816</v>
      </c>
      <c r="M1319" s="1">
        <v>45823</v>
      </c>
      <c r="N1319" s="2">
        <f>INT(VLOOKUP(--D1319,'属性表（单）'!$H$7:$I$11,2,0)*VLOOKUP(F1319,'属性表（单）'!$B$4:$D$53,3,0))</f>
        <v>4875</v>
      </c>
      <c r="O1319" s="34">
        <f t="shared" si="164"/>
        <v>487</v>
      </c>
      <c r="P1319" s="1">
        <f>IF(H1319=26,VLOOKUP(G1319,'属性表（单核）'!$H$2:$I$251,2,0),IF(H1319=59,VLOOKUP(G1319,'属性表（单核）'!$C$2:$D$251,2,0),INT(N1319/VLOOKUP(H1319,'属性表（单）'!$N$4:$O$24,2,0))))</f>
        <v>487</v>
      </c>
      <c r="S1319" s="1">
        <f t="shared" si="165"/>
        <v>8580</v>
      </c>
      <c r="T1319" s="28">
        <f>VLOOKUP(--F1319,经验表!$A$4:$B$53,2,0)*VLOOKUP(--E1319,经验表!$W$8:$X$17,2,0)</f>
        <v>8580</v>
      </c>
      <c r="U1319" s="1">
        <f t="shared" si="166"/>
        <v>44640</v>
      </c>
      <c r="V1319" s="1">
        <f t="shared" si="167"/>
        <v>44640</v>
      </c>
    </row>
    <row r="1320" spans="1:22" x14ac:dyDescent="0.35">
      <c r="A1320" s="1">
        <v>91400062</v>
      </c>
      <c r="B1320" s="3" t="s">
        <v>15</v>
      </c>
      <c r="C1320" s="29">
        <f t="shared" si="163"/>
        <v>1</v>
      </c>
      <c r="D1320" s="29" t="str">
        <f t="shared" si="160"/>
        <v>2</v>
      </c>
      <c r="E1320" s="42" t="str">
        <f t="shared" si="161"/>
        <v>2</v>
      </c>
      <c r="F1320" s="1">
        <v>14</v>
      </c>
      <c r="G1320" s="28" t="str">
        <f t="shared" si="162"/>
        <v>214</v>
      </c>
      <c r="H1320" s="1">
        <v>5</v>
      </c>
      <c r="I1320" s="1">
        <v>546</v>
      </c>
      <c r="L1320" s="1">
        <v>10055</v>
      </c>
      <c r="M1320" s="1">
        <v>54639</v>
      </c>
      <c r="N1320" s="2">
        <f>INT(VLOOKUP(--D1320,'属性表（单）'!$H$7:$I$11,2,0)*VLOOKUP(F1320,'属性表（单）'!$B$4:$D$53,3,0))</f>
        <v>5175</v>
      </c>
      <c r="O1320" s="34">
        <f t="shared" si="164"/>
        <v>517</v>
      </c>
      <c r="P1320" s="1">
        <f>IF(H1320=26,VLOOKUP(G1320,'属性表（单核）'!$H$2:$I$251,2,0),IF(H1320=59,VLOOKUP(G1320,'属性表（单核）'!$C$2:$D$251,2,0),INT(N1320/VLOOKUP(H1320,'属性表（单）'!$N$4:$O$24,2,0))))</f>
        <v>517</v>
      </c>
      <c r="S1320" s="1">
        <f t="shared" si="165"/>
        <v>10020</v>
      </c>
      <c r="T1320" s="28">
        <f>VLOOKUP(--F1320,经验表!$A$4:$B$53,2,0)*VLOOKUP(--E1320,经验表!$W$8:$X$17,2,0)</f>
        <v>10020</v>
      </c>
      <c r="U1320" s="1">
        <f t="shared" si="166"/>
        <v>53220</v>
      </c>
      <c r="V1320" s="1">
        <f t="shared" si="167"/>
        <v>53220</v>
      </c>
    </row>
    <row r="1321" spans="1:22" x14ac:dyDescent="0.35">
      <c r="A1321" s="1">
        <v>91500062</v>
      </c>
      <c r="B1321" s="3" t="s">
        <v>15</v>
      </c>
      <c r="C1321" s="29">
        <f t="shared" si="163"/>
        <v>1</v>
      </c>
      <c r="D1321" s="29" t="str">
        <f t="shared" si="160"/>
        <v>2</v>
      </c>
      <c r="E1321" s="42" t="str">
        <f t="shared" si="161"/>
        <v>2</v>
      </c>
      <c r="F1321" s="1">
        <v>15</v>
      </c>
      <c r="G1321" s="28" t="str">
        <f t="shared" si="162"/>
        <v>215</v>
      </c>
      <c r="H1321" s="1">
        <v>5</v>
      </c>
      <c r="I1321" s="1">
        <v>570</v>
      </c>
      <c r="L1321" s="1">
        <v>11434</v>
      </c>
      <c r="M1321" s="1">
        <v>64694</v>
      </c>
      <c r="N1321" s="2">
        <f>INT(VLOOKUP(--D1321,'属性表（单）'!$H$7:$I$11,2,0)*VLOOKUP(F1321,'属性表（单）'!$B$4:$D$53,3,0))</f>
        <v>5475</v>
      </c>
      <c r="O1321" s="34">
        <f t="shared" si="164"/>
        <v>547</v>
      </c>
      <c r="P1321" s="1">
        <f>IF(H1321=26,VLOOKUP(G1321,'属性表（单核）'!$H$2:$I$251,2,0),IF(H1321=59,VLOOKUP(G1321,'属性表（单核）'!$C$2:$D$251,2,0),INT(N1321/VLOOKUP(H1321,'属性表（单）'!$N$4:$O$24,2,0))))</f>
        <v>547</v>
      </c>
      <c r="S1321" s="1">
        <f t="shared" si="165"/>
        <v>11460</v>
      </c>
      <c r="T1321" s="28">
        <f>VLOOKUP(--F1321,经验表!$A$4:$B$53,2,0)*VLOOKUP(--E1321,经验表!$W$8:$X$17,2,0)</f>
        <v>11460</v>
      </c>
      <c r="U1321" s="1">
        <f t="shared" si="166"/>
        <v>63240</v>
      </c>
      <c r="V1321" s="1">
        <f t="shared" si="167"/>
        <v>63240</v>
      </c>
    </row>
    <row r="1322" spans="1:22" x14ac:dyDescent="0.35">
      <c r="A1322" s="1">
        <v>91600062</v>
      </c>
      <c r="B1322" s="3" t="s">
        <v>15</v>
      </c>
      <c r="C1322" s="29">
        <f t="shared" si="163"/>
        <v>1</v>
      </c>
      <c r="D1322" s="29" t="str">
        <f t="shared" si="160"/>
        <v>2</v>
      </c>
      <c r="E1322" s="42" t="str">
        <f t="shared" si="161"/>
        <v>2</v>
      </c>
      <c r="F1322" s="1">
        <v>16</v>
      </c>
      <c r="G1322" s="28" t="str">
        <f t="shared" si="162"/>
        <v>216</v>
      </c>
      <c r="H1322" s="1">
        <v>5</v>
      </c>
      <c r="I1322" s="1">
        <v>596</v>
      </c>
      <c r="L1322" s="1">
        <v>12968</v>
      </c>
      <c r="M1322" s="1">
        <v>76128</v>
      </c>
      <c r="N1322" s="2">
        <f>INT(VLOOKUP(--D1322,'属性表（单）'!$H$7:$I$11,2,0)*VLOOKUP(F1322,'属性表（单）'!$B$4:$D$53,3,0))</f>
        <v>5775</v>
      </c>
      <c r="O1322" s="34">
        <f t="shared" si="164"/>
        <v>577</v>
      </c>
      <c r="P1322" s="1">
        <f>IF(H1322=26,VLOOKUP(G1322,'属性表（单核）'!$H$2:$I$251,2,0),IF(H1322=59,VLOOKUP(G1322,'属性表（单核）'!$C$2:$D$251,2,0),INT(N1322/VLOOKUP(H1322,'属性表（单）'!$N$4:$O$24,2,0))))</f>
        <v>577</v>
      </c>
      <c r="S1322" s="1">
        <f t="shared" si="165"/>
        <v>12900</v>
      </c>
      <c r="T1322" s="28">
        <f>VLOOKUP(--F1322,经验表!$A$4:$B$53,2,0)*VLOOKUP(--E1322,经验表!$W$8:$X$17,2,0)</f>
        <v>12900</v>
      </c>
      <c r="U1322" s="1">
        <f t="shared" si="166"/>
        <v>74700</v>
      </c>
      <c r="V1322" s="1">
        <f t="shared" si="167"/>
        <v>74700</v>
      </c>
    </row>
    <row r="1323" spans="1:22" x14ac:dyDescent="0.35">
      <c r="A1323" s="1">
        <v>91700062</v>
      </c>
      <c r="B1323" s="3" t="s">
        <v>15</v>
      </c>
      <c r="C1323" s="29">
        <f t="shared" si="163"/>
        <v>1</v>
      </c>
      <c r="D1323" s="29" t="str">
        <f t="shared" si="160"/>
        <v>2</v>
      </c>
      <c r="E1323" s="42" t="str">
        <f t="shared" si="161"/>
        <v>2</v>
      </c>
      <c r="F1323" s="1">
        <v>17</v>
      </c>
      <c r="G1323" s="28" t="str">
        <f t="shared" si="162"/>
        <v>217</v>
      </c>
      <c r="H1323" s="1">
        <v>5</v>
      </c>
      <c r="I1323" s="1">
        <v>621</v>
      </c>
      <c r="L1323" s="1">
        <v>14674</v>
      </c>
      <c r="M1323" s="1">
        <v>89096</v>
      </c>
      <c r="N1323" s="2">
        <f>INT(VLOOKUP(--D1323,'属性表（单）'!$H$7:$I$11,2,0)*VLOOKUP(F1323,'属性表（单）'!$B$4:$D$53,3,0))</f>
        <v>6150</v>
      </c>
      <c r="O1323" s="34">
        <f t="shared" si="164"/>
        <v>615</v>
      </c>
      <c r="P1323" s="1">
        <f>IF(H1323=26,VLOOKUP(G1323,'属性表（单核）'!$H$2:$I$251,2,0),IF(H1323=59,VLOOKUP(G1323,'属性表（单核）'!$C$2:$D$251,2,0),INT(N1323/VLOOKUP(H1323,'属性表（单）'!$N$4:$O$24,2,0))))</f>
        <v>615</v>
      </c>
      <c r="S1323" s="1">
        <f t="shared" si="165"/>
        <v>14340</v>
      </c>
      <c r="T1323" s="28">
        <f>VLOOKUP(--F1323,经验表!$A$4:$B$53,2,0)*VLOOKUP(--E1323,经验表!$W$8:$X$17,2,0)</f>
        <v>14340</v>
      </c>
      <c r="U1323" s="1">
        <f t="shared" si="166"/>
        <v>87600</v>
      </c>
      <c r="V1323" s="1">
        <f t="shared" si="167"/>
        <v>87600</v>
      </c>
    </row>
    <row r="1324" spans="1:22" x14ac:dyDescent="0.35">
      <c r="A1324" s="1">
        <v>91800062</v>
      </c>
      <c r="B1324" s="3" t="s">
        <v>15</v>
      </c>
      <c r="C1324" s="29">
        <f t="shared" si="163"/>
        <v>1</v>
      </c>
      <c r="D1324" s="29" t="str">
        <f t="shared" si="160"/>
        <v>2</v>
      </c>
      <c r="E1324" s="42" t="str">
        <f t="shared" si="161"/>
        <v>2</v>
      </c>
      <c r="F1324" s="1">
        <v>18</v>
      </c>
      <c r="G1324" s="28" t="str">
        <f t="shared" si="162"/>
        <v>218</v>
      </c>
      <c r="H1324" s="1">
        <v>5</v>
      </c>
      <c r="I1324" s="1">
        <v>648</v>
      </c>
      <c r="L1324" s="1">
        <v>16570</v>
      </c>
      <c r="M1324" s="1">
        <v>103770</v>
      </c>
      <c r="N1324" s="2">
        <f>INT(VLOOKUP(--D1324,'属性表（单）'!$H$7:$I$11,2,0)*VLOOKUP(F1324,'属性表（单）'!$B$4:$D$53,3,0))</f>
        <v>6525</v>
      </c>
      <c r="O1324" s="34">
        <f t="shared" si="164"/>
        <v>652</v>
      </c>
      <c r="P1324" s="1">
        <f>IF(H1324=26,VLOOKUP(G1324,'属性表（单核）'!$H$2:$I$251,2,0),IF(H1324=59,VLOOKUP(G1324,'属性表（单核）'!$C$2:$D$251,2,0),INT(N1324/VLOOKUP(H1324,'属性表（单）'!$N$4:$O$24,2,0))))</f>
        <v>652</v>
      </c>
      <c r="S1324" s="1">
        <f t="shared" si="165"/>
        <v>16380</v>
      </c>
      <c r="T1324" s="28">
        <f>VLOOKUP(--F1324,经验表!$A$4:$B$53,2,0)*VLOOKUP(--E1324,经验表!$W$8:$X$17,2,0)</f>
        <v>16380</v>
      </c>
      <c r="U1324" s="1">
        <f t="shared" si="166"/>
        <v>101940</v>
      </c>
      <c r="V1324" s="1">
        <f t="shared" si="167"/>
        <v>101940</v>
      </c>
    </row>
    <row r="1325" spans="1:22" x14ac:dyDescent="0.35">
      <c r="A1325" s="1">
        <v>91900062</v>
      </c>
      <c r="B1325" s="3" t="s">
        <v>15</v>
      </c>
      <c r="C1325" s="29">
        <f t="shared" si="163"/>
        <v>1</v>
      </c>
      <c r="D1325" s="29" t="str">
        <f t="shared" si="160"/>
        <v>2</v>
      </c>
      <c r="E1325" s="42" t="str">
        <f t="shared" si="161"/>
        <v>2</v>
      </c>
      <c r="F1325" s="1">
        <v>19</v>
      </c>
      <c r="G1325" s="28" t="str">
        <f t="shared" si="162"/>
        <v>219</v>
      </c>
      <c r="H1325" s="1">
        <v>5</v>
      </c>
      <c r="I1325" s="1">
        <v>675</v>
      </c>
      <c r="L1325" s="1">
        <v>18678</v>
      </c>
      <c r="M1325" s="1">
        <v>120340</v>
      </c>
      <c r="N1325" s="2">
        <f>INT(VLOOKUP(--D1325,'属性表（单）'!$H$7:$I$11,2,0)*VLOOKUP(F1325,'属性表（单）'!$B$4:$D$53,3,0))</f>
        <v>6900</v>
      </c>
      <c r="O1325" s="34">
        <f t="shared" si="164"/>
        <v>690</v>
      </c>
      <c r="P1325" s="1">
        <f>IF(H1325=26,VLOOKUP(G1325,'属性表（单核）'!$H$2:$I$251,2,0),IF(H1325=59,VLOOKUP(G1325,'属性表（单核）'!$C$2:$D$251,2,0),INT(N1325/VLOOKUP(H1325,'属性表（单）'!$N$4:$O$24,2,0))))</f>
        <v>690</v>
      </c>
      <c r="S1325" s="1">
        <f t="shared" si="165"/>
        <v>18420</v>
      </c>
      <c r="T1325" s="28">
        <f>VLOOKUP(--F1325,经验表!$A$4:$B$53,2,0)*VLOOKUP(--E1325,经验表!$W$8:$X$17,2,0)</f>
        <v>18420</v>
      </c>
      <c r="U1325" s="1">
        <f t="shared" si="166"/>
        <v>118320</v>
      </c>
      <c r="V1325" s="1">
        <f t="shared" si="167"/>
        <v>118320</v>
      </c>
    </row>
    <row r="1326" spans="1:22" x14ac:dyDescent="0.35">
      <c r="A1326" s="1">
        <v>92000062</v>
      </c>
      <c r="B1326" s="3" t="s">
        <v>15</v>
      </c>
      <c r="C1326" s="29">
        <f t="shared" si="163"/>
        <v>1</v>
      </c>
      <c r="D1326" s="29" t="str">
        <f t="shared" si="160"/>
        <v>2</v>
      </c>
      <c r="E1326" s="42" t="str">
        <f t="shared" si="161"/>
        <v>2</v>
      </c>
      <c r="F1326" s="1">
        <v>20</v>
      </c>
      <c r="G1326" s="28" t="str">
        <f t="shared" si="162"/>
        <v>220</v>
      </c>
      <c r="H1326" s="1">
        <v>5</v>
      </c>
      <c r="I1326" s="1">
        <v>703</v>
      </c>
      <c r="L1326" s="1">
        <v>21019</v>
      </c>
      <c r="M1326" s="1">
        <v>139018</v>
      </c>
      <c r="N1326" s="2">
        <f>INT(VLOOKUP(--D1326,'属性表（单）'!$H$7:$I$11,2,0)*VLOOKUP(F1326,'属性表（单）'!$B$4:$D$53,3,0))</f>
        <v>7275</v>
      </c>
      <c r="O1326" s="34">
        <f t="shared" si="164"/>
        <v>727</v>
      </c>
      <c r="P1326" s="1">
        <f>IF(H1326=26,VLOOKUP(G1326,'属性表（单核）'!$H$2:$I$251,2,0),IF(H1326=59,VLOOKUP(G1326,'属性表（单核）'!$C$2:$D$251,2,0),INT(N1326/VLOOKUP(H1326,'属性表（单）'!$N$4:$O$24,2,0))))</f>
        <v>727</v>
      </c>
      <c r="S1326" s="1">
        <f t="shared" si="165"/>
        <v>20460</v>
      </c>
      <c r="T1326" s="28">
        <f>VLOOKUP(--F1326,经验表!$A$4:$B$53,2,0)*VLOOKUP(--E1326,经验表!$W$8:$X$17,2,0)</f>
        <v>20460</v>
      </c>
      <c r="U1326" s="1">
        <f t="shared" si="166"/>
        <v>136740</v>
      </c>
      <c r="V1326" s="1">
        <f t="shared" si="167"/>
        <v>136740</v>
      </c>
    </row>
    <row r="1327" spans="1:22" x14ac:dyDescent="0.35">
      <c r="A1327" s="1">
        <v>92100062</v>
      </c>
      <c r="B1327" s="3" t="s">
        <v>15</v>
      </c>
      <c r="C1327" s="29">
        <f t="shared" si="163"/>
        <v>1</v>
      </c>
      <c r="D1327" s="29" t="str">
        <f t="shared" si="160"/>
        <v>2</v>
      </c>
      <c r="E1327" s="42" t="str">
        <f t="shared" si="161"/>
        <v>2</v>
      </c>
      <c r="F1327" s="1">
        <v>21</v>
      </c>
      <c r="G1327" s="28" t="str">
        <f t="shared" si="162"/>
        <v>221</v>
      </c>
      <c r="H1327" s="1">
        <v>5</v>
      </c>
      <c r="I1327" s="1">
        <v>732</v>
      </c>
      <c r="L1327" s="1">
        <v>23619</v>
      </c>
      <c r="M1327" s="1">
        <v>160037</v>
      </c>
      <c r="N1327" s="2">
        <f>INT(VLOOKUP(--D1327,'属性表（单）'!$H$7:$I$11,2,0)*VLOOKUP(F1327,'属性表（单）'!$B$4:$D$53,3,0))</f>
        <v>7650</v>
      </c>
      <c r="O1327" s="34">
        <f t="shared" si="164"/>
        <v>765</v>
      </c>
      <c r="P1327" s="1">
        <f>IF(H1327=26,VLOOKUP(G1327,'属性表（单核）'!$H$2:$I$251,2,0),IF(H1327=59,VLOOKUP(G1327,'属性表（单核）'!$C$2:$D$251,2,0),INT(N1327/VLOOKUP(H1327,'属性表（单）'!$N$4:$O$24,2,0))))</f>
        <v>765</v>
      </c>
      <c r="S1327" s="1">
        <f t="shared" si="165"/>
        <v>22500</v>
      </c>
      <c r="T1327" s="28">
        <f>VLOOKUP(--F1327,经验表!$A$4:$B$53,2,0)*VLOOKUP(--E1327,经验表!$W$8:$X$17,2,0)</f>
        <v>22500</v>
      </c>
      <c r="U1327" s="1">
        <f t="shared" si="166"/>
        <v>157200</v>
      </c>
      <c r="V1327" s="1">
        <f t="shared" si="167"/>
        <v>157200</v>
      </c>
    </row>
    <row r="1328" spans="1:22" x14ac:dyDescent="0.35">
      <c r="A1328" s="1">
        <v>92200062</v>
      </c>
      <c r="B1328" s="3" t="s">
        <v>15</v>
      </c>
      <c r="C1328" s="29">
        <f t="shared" si="163"/>
        <v>1</v>
      </c>
      <c r="D1328" s="29" t="str">
        <f t="shared" si="160"/>
        <v>2</v>
      </c>
      <c r="E1328" s="42" t="str">
        <f t="shared" si="161"/>
        <v>2</v>
      </c>
      <c r="F1328" s="1">
        <v>22</v>
      </c>
      <c r="G1328" s="28" t="str">
        <f t="shared" si="162"/>
        <v>222</v>
      </c>
      <c r="H1328" s="1">
        <v>5</v>
      </c>
      <c r="I1328" s="1">
        <v>761</v>
      </c>
      <c r="L1328" s="1">
        <v>26507</v>
      </c>
      <c r="M1328" s="1">
        <v>183656</v>
      </c>
      <c r="N1328" s="2">
        <f>INT(VLOOKUP(--D1328,'属性表（单）'!$H$7:$I$11,2,0)*VLOOKUP(F1328,'属性表（单）'!$B$4:$D$53,3,0))</f>
        <v>8100</v>
      </c>
      <c r="O1328" s="34">
        <f t="shared" si="164"/>
        <v>810</v>
      </c>
      <c r="P1328" s="1">
        <f>IF(H1328=26,VLOOKUP(G1328,'属性表（单核）'!$H$2:$I$251,2,0),IF(H1328=59,VLOOKUP(G1328,'属性表（单核）'!$C$2:$D$251,2,0),INT(N1328/VLOOKUP(H1328,'属性表（单）'!$N$4:$O$24,2,0))))</f>
        <v>810</v>
      </c>
      <c r="S1328" s="1">
        <f t="shared" si="165"/>
        <v>25260</v>
      </c>
      <c r="T1328" s="28">
        <f>VLOOKUP(--F1328,经验表!$A$4:$B$53,2,0)*VLOOKUP(--E1328,经验表!$W$8:$X$17,2,0)</f>
        <v>25260</v>
      </c>
      <c r="U1328" s="1">
        <f t="shared" si="166"/>
        <v>179700</v>
      </c>
      <c r="V1328" s="1">
        <f t="shared" si="167"/>
        <v>179700</v>
      </c>
    </row>
    <row r="1329" spans="1:22" x14ac:dyDescent="0.35">
      <c r="A1329" s="1">
        <v>92300062</v>
      </c>
      <c r="B1329" s="3" t="s">
        <v>15</v>
      </c>
      <c r="C1329" s="29">
        <f t="shared" si="163"/>
        <v>1</v>
      </c>
      <c r="D1329" s="29" t="str">
        <f t="shared" si="160"/>
        <v>2</v>
      </c>
      <c r="E1329" s="42" t="str">
        <f t="shared" si="161"/>
        <v>2</v>
      </c>
      <c r="F1329" s="1">
        <v>23</v>
      </c>
      <c r="G1329" s="28" t="str">
        <f t="shared" si="162"/>
        <v>223</v>
      </c>
      <c r="H1329" s="1">
        <v>5</v>
      </c>
      <c r="I1329" s="1">
        <v>791</v>
      </c>
      <c r="L1329" s="1">
        <v>29712</v>
      </c>
      <c r="M1329" s="1">
        <v>210163</v>
      </c>
      <c r="N1329" s="2">
        <f>INT(VLOOKUP(--D1329,'属性表（单）'!$H$7:$I$11,2,0)*VLOOKUP(F1329,'属性表（单）'!$B$4:$D$53,3,0))</f>
        <v>8550</v>
      </c>
      <c r="O1329" s="34">
        <f t="shared" si="164"/>
        <v>855</v>
      </c>
      <c r="P1329" s="1">
        <f>IF(H1329=26,VLOOKUP(G1329,'属性表（单核）'!$H$2:$I$251,2,0),IF(H1329=59,VLOOKUP(G1329,'属性表（单核）'!$C$2:$D$251,2,0),INT(N1329/VLOOKUP(H1329,'属性表（单）'!$N$4:$O$24,2,0))))</f>
        <v>855</v>
      </c>
      <c r="S1329" s="1">
        <f t="shared" si="165"/>
        <v>28020</v>
      </c>
      <c r="T1329" s="28">
        <f>VLOOKUP(--F1329,经验表!$A$4:$B$53,2,0)*VLOOKUP(--E1329,经验表!$W$8:$X$17,2,0)</f>
        <v>28020</v>
      </c>
      <c r="U1329" s="1">
        <f t="shared" si="166"/>
        <v>204960</v>
      </c>
      <c r="V1329" s="1">
        <f t="shared" si="167"/>
        <v>204960</v>
      </c>
    </row>
    <row r="1330" spans="1:22" x14ac:dyDescent="0.35">
      <c r="A1330" s="1">
        <v>92400062</v>
      </c>
      <c r="B1330" s="3" t="s">
        <v>15</v>
      </c>
      <c r="C1330" s="29">
        <f t="shared" si="163"/>
        <v>1</v>
      </c>
      <c r="D1330" s="29" t="str">
        <f t="shared" si="160"/>
        <v>2</v>
      </c>
      <c r="E1330" s="42" t="str">
        <f t="shared" si="161"/>
        <v>2</v>
      </c>
      <c r="F1330" s="1">
        <v>24</v>
      </c>
      <c r="G1330" s="28" t="str">
        <f t="shared" si="162"/>
        <v>224</v>
      </c>
      <c r="H1330" s="1">
        <v>5</v>
      </c>
      <c r="I1330" s="1">
        <v>822</v>
      </c>
      <c r="L1330" s="1">
        <v>33270</v>
      </c>
      <c r="M1330" s="1">
        <v>239875</v>
      </c>
      <c r="N1330" s="2">
        <f>INT(VLOOKUP(--D1330,'属性表（单）'!$H$7:$I$11,2,0)*VLOOKUP(F1330,'属性表（单）'!$B$4:$D$53,3,0))</f>
        <v>9000</v>
      </c>
      <c r="O1330" s="34">
        <f t="shared" si="164"/>
        <v>900</v>
      </c>
      <c r="P1330" s="1">
        <f>IF(H1330=26,VLOOKUP(G1330,'属性表（单核）'!$H$2:$I$251,2,0),IF(H1330=59,VLOOKUP(G1330,'属性表（单核）'!$C$2:$D$251,2,0),INT(N1330/VLOOKUP(H1330,'属性表（单）'!$N$4:$O$24,2,0))))</f>
        <v>900</v>
      </c>
      <c r="S1330" s="1">
        <f t="shared" si="165"/>
        <v>30780</v>
      </c>
      <c r="T1330" s="28">
        <f>VLOOKUP(--F1330,经验表!$A$4:$B$53,2,0)*VLOOKUP(--E1330,经验表!$W$8:$X$17,2,0)</f>
        <v>30780</v>
      </c>
      <c r="U1330" s="1">
        <f t="shared" si="166"/>
        <v>232980</v>
      </c>
      <c r="V1330" s="1">
        <f t="shared" si="167"/>
        <v>232980</v>
      </c>
    </row>
    <row r="1331" spans="1:22" x14ac:dyDescent="0.35">
      <c r="A1331" s="1">
        <v>92500062</v>
      </c>
      <c r="B1331" s="3" t="s">
        <v>15</v>
      </c>
      <c r="C1331" s="29">
        <f t="shared" si="163"/>
        <v>1</v>
      </c>
      <c r="D1331" s="29" t="str">
        <f t="shared" si="160"/>
        <v>2</v>
      </c>
      <c r="E1331" s="42" t="str">
        <f t="shared" si="161"/>
        <v>2</v>
      </c>
      <c r="F1331" s="1">
        <v>25</v>
      </c>
      <c r="G1331" s="28" t="str">
        <f t="shared" si="162"/>
        <v>225</v>
      </c>
      <c r="H1331" s="1">
        <v>5</v>
      </c>
      <c r="I1331" s="1">
        <v>853</v>
      </c>
      <c r="L1331" s="1">
        <v>37218</v>
      </c>
      <c r="M1331" s="1">
        <v>273145</v>
      </c>
      <c r="N1331" s="2">
        <f>INT(VLOOKUP(--D1331,'属性表（单）'!$H$7:$I$11,2,0)*VLOOKUP(F1331,'属性表（单）'!$B$4:$D$53,3,0))</f>
        <v>9450</v>
      </c>
      <c r="O1331" s="34">
        <f t="shared" si="164"/>
        <v>945</v>
      </c>
      <c r="P1331" s="1">
        <f>IF(H1331=26,VLOOKUP(G1331,'属性表（单核）'!$H$2:$I$251,2,0),IF(H1331=59,VLOOKUP(G1331,'属性表（单核）'!$C$2:$D$251,2,0),INT(N1331/VLOOKUP(H1331,'属性表（单）'!$N$4:$O$24,2,0))))</f>
        <v>945</v>
      </c>
      <c r="S1331" s="1">
        <f t="shared" si="165"/>
        <v>33540</v>
      </c>
      <c r="T1331" s="28">
        <f>VLOOKUP(--F1331,经验表!$A$4:$B$53,2,0)*VLOOKUP(--E1331,经验表!$W$8:$X$17,2,0)</f>
        <v>33540</v>
      </c>
      <c r="U1331" s="1">
        <f t="shared" si="166"/>
        <v>263760</v>
      </c>
      <c r="V1331" s="1">
        <f t="shared" si="167"/>
        <v>263760</v>
      </c>
    </row>
    <row r="1332" spans="1:22" x14ac:dyDescent="0.35">
      <c r="A1332" s="1">
        <v>92600062</v>
      </c>
      <c r="B1332" s="3" t="s">
        <v>15</v>
      </c>
      <c r="C1332" s="29">
        <f t="shared" si="163"/>
        <v>1</v>
      </c>
      <c r="D1332" s="29" t="str">
        <f t="shared" si="160"/>
        <v>2</v>
      </c>
      <c r="E1332" s="42" t="str">
        <f t="shared" si="161"/>
        <v>2</v>
      </c>
      <c r="F1332" s="1">
        <v>26</v>
      </c>
      <c r="G1332" s="28" t="str">
        <f t="shared" si="162"/>
        <v>226</v>
      </c>
      <c r="H1332" s="1">
        <v>5</v>
      </c>
      <c r="I1332" s="1">
        <v>886</v>
      </c>
      <c r="L1332" s="1">
        <v>41598</v>
      </c>
      <c r="M1332" s="1">
        <v>310363</v>
      </c>
      <c r="N1332" s="2">
        <f>INT(VLOOKUP(--D1332,'属性表（单）'!$H$7:$I$11,2,0)*VLOOKUP(F1332,'属性表（单）'!$B$4:$D$53,3,0))</f>
        <v>9900</v>
      </c>
      <c r="O1332" s="34">
        <f t="shared" si="164"/>
        <v>990</v>
      </c>
      <c r="P1332" s="1">
        <f>IF(H1332=26,VLOOKUP(G1332,'属性表（单核）'!$H$2:$I$251,2,0),IF(H1332=59,VLOOKUP(G1332,'属性表（单核）'!$C$2:$D$251,2,0),INT(N1332/VLOOKUP(H1332,'属性表（单）'!$N$4:$O$24,2,0))))</f>
        <v>990</v>
      </c>
      <c r="S1332" s="1">
        <f t="shared" si="165"/>
        <v>37140</v>
      </c>
      <c r="T1332" s="28">
        <f>VLOOKUP(--F1332,经验表!$A$4:$B$53,2,0)*VLOOKUP(--E1332,经验表!$W$8:$X$17,2,0)</f>
        <v>37140</v>
      </c>
      <c r="U1332" s="1">
        <f t="shared" si="166"/>
        <v>297300</v>
      </c>
      <c r="V1332" s="1">
        <f t="shared" si="167"/>
        <v>297300</v>
      </c>
    </row>
    <row r="1333" spans="1:22" x14ac:dyDescent="0.35">
      <c r="A1333" s="1">
        <v>92700062</v>
      </c>
      <c r="B1333" s="3" t="s">
        <v>15</v>
      </c>
      <c r="C1333" s="29">
        <f t="shared" si="163"/>
        <v>1</v>
      </c>
      <c r="D1333" s="29" t="str">
        <f t="shared" si="160"/>
        <v>2</v>
      </c>
      <c r="E1333" s="42" t="str">
        <f t="shared" si="161"/>
        <v>2</v>
      </c>
      <c r="F1333" s="1">
        <v>27</v>
      </c>
      <c r="G1333" s="28" t="str">
        <f t="shared" si="162"/>
        <v>227</v>
      </c>
      <c r="H1333" s="1">
        <v>5</v>
      </c>
      <c r="I1333" s="1">
        <v>919</v>
      </c>
      <c r="L1333" s="1">
        <v>46457</v>
      </c>
      <c r="M1333" s="1">
        <v>351961</v>
      </c>
      <c r="N1333" s="2">
        <f>INT(VLOOKUP(--D1333,'属性表（单）'!$H$7:$I$11,2,0)*VLOOKUP(F1333,'属性表（单）'!$B$4:$D$53,3,0))</f>
        <v>10425</v>
      </c>
      <c r="O1333" s="34">
        <f t="shared" si="164"/>
        <v>1042</v>
      </c>
      <c r="P1333" s="1">
        <f>IF(H1333=26,VLOOKUP(G1333,'属性表（单核）'!$H$2:$I$251,2,0),IF(H1333=59,VLOOKUP(G1333,'属性表（单核）'!$C$2:$D$251,2,0),INT(N1333/VLOOKUP(H1333,'属性表（单）'!$N$4:$O$24,2,0))))</f>
        <v>1042</v>
      </c>
      <c r="S1333" s="1">
        <f t="shared" si="165"/>
        <v>40740</v>
      </c>
      <c r="T1333" s="28">
        <f>VLOOKUP(--F1333,经验表!$A$4:$B$53,2,0)*VLOOKUP(--E1333,经验表!$W$8:$X$17,2,0)</f>
        <v>40740</v>
      </c>
      <c r="U1333" s="1">
        <f t="shared" si="166"/>
        <v>334440</v>
      </c>
      <c r="V1333" s="1">
        <f t="shared" si="167"/>
        <v>334440</v>
      </c>
    </row>
    <row r="1334" spans="1:22" x14ac:dyDescent="0.35">
      <c r="A1334" s="1">
        <v>92800062</v>
      </c>
      <c r="B1334" s="3" t="s">
        <v>15</v>
      </c>
      <c r="C1334" s="29">
        <f t="shared" si="163"/>
        <v>1</v>
      </c>
      <c r="D1334" s="29" t="str">
        <f t="shared" si="160"/>
        <v>2</v>
      </c>
      <c r="E1334" s="42" t="str">
        <f t="shared" si="161"/>
        <v>2</v>
      </c>
      <c r="F1334" s="1">
        <v>28</v>
      </c>
      <c r="G1334" s="28" t="str">
        <f t="shared" si="162"/>
        <v>228</v>
      </c>
      <c r="H1334" s="1">
        <v>5</v>
      </c>
      <c r="I1334" s="1">
        <v>953</v>
      </c>
      <c r="L1334" s="1">
        <v>51845</v>
      </c>
      <c r="M1334" s="1">
        <v>398418</v>
      </c>
      <c r="N1334" s="2">
        <f>INT(VLOOKUP(--D1334,'属性表（单）'!$H$7:$I$11,2,0)*VLOOKUP(F1334,'属性表（单）'!$B$4:$D$53,3,0))</f>
        <v>10950</v>
      </c>
      <c r="O1334" s="34">
        <f t="shared" si="164"/>
        <v>1095</v>
      </c>
      <c r="P1334" s="1">
        <f>IF(H1334=26,VLOOKUP(G1334,'属性表（单核）'!$H$2:$I$251,2,0),IF(H1334=59,VLOOKUP(G1334,'属性表（单核）'!$C$2:$D$251,2,0),INT(N1334/VLOOKUP(H1334,'属性表（单）'!$N$4:$O$24,2,0))))</f>
        <v>1095</v>
      </c>
      <c r="S1334" s="1">
        <f t="shared" si="165"/>
        <v>44340</v>
      </c>
      <c r="T1334" s="28">
        <f>VLOOKUP(--F1334,经验表!$A$4:$B$53,2,0)*VLOOKUP(--E1334,经验表!$W$8:$X$17,2,0)</f>
        <v>44340</v>
      </c>
      <c r="U1334" s="1">
        <f t="shared" si="166"/>
        <v>375180</v>
      </c>
      <c r="V1334" s="1">
        <f t="shared" si="167"/>
        <v>375180</v>
      </c>
    </row>
    <row r="1335" spans="1:22" x14ac:dyDescent="0.35">
      <c r="A1335" s="1">
        <v>92900062</v>
      </c>
      <c r="B1335" s="3" t="s">
        <v>15</v>
      </c>
      <c r="C1335" s="29">
        <f t="shared" si="163"/>
        <v>1</v>
      </c>
      <c r="D1335" s="29" t="str">
        <f t="shared" si="160"/>
        <v>2</v>
      </c>
      <c r="E1335" s="42" t="str">
        <f t="shared" si="161"/>
        <v>2</v>
      </c>
      <c r="F1335" s="1">
        <v>29</v>
      </c>
      <c r="G1335" s="28" t="str">
        <f t="shared" si="162"/>
        <v>229</v>
      </c>
      <c r="H1335" s="1">
        <v>5</v>
      </c>
      <c r="I1335" s="1">
        <v>987</v>
      </c>
      <c r="L1335" s="1">
        <v>57821</v>
      </c>
      <c r="M1335" s="1">
        <v>450263</v>
      </c>
      <c r="N1335" s="2">
        <f>INT(VLOOKUP(--D1335,'属性表（单）'!$H$7:$I$11,2,0)*VLOOKUP(F1335,'属性表（单）'!$B$4:$D$53,3,0))</f>
        <v>11475</v>
      </c>
      <c r="O1335" s="34">
        <f t="shared" si="164"/>
        <v>1147</v>
      </c>
      <c r="P1335" s="1">
        <f>IF(H1335=26,VLOOKUP(G1335,'属性表（单核）'!$H$2:$I$251,2,0),IF(H1335=59,VLOOKUP(G1335,'属性表（单核）'!$C$2:$D$251,2,0),INT(N1335/VLOOKUP(H1335,'属性表（单）'!$N$4:$O$24,2,0))))</f>
        <v>1147</v>
      </c>
      <c r="S1335" s="1">
        <f t="shared" si="165"/>
        <v>47940</v>
      </c>
      <c r="T1335" s="28">
        <f>VLOOKUP(--F1335,经验表!$A$4:$B$53,2,0)*VLOOKUP(--E1335,经验表!$W$8:$X$17,2,0)</f>
        <v>47940</v>
      </c>
      <c r="U1335" s="1">
        <f t="shared" si="166"/>
        <v>419520</v>
      </c>
      <c r="V1335" s="1">
        <f t="shared" si="167"/>
        <v>419520</v>
      </c>
    </row>
    <row r="1336" spans="1:22" x14ac:dyDescent="0.35">
      <c r="A1336" s="1">
        <v>93000062</v>
      </c>
      <c r="B1336" s="3" t="s">
        <v>15</v>
      </c>
      <c r="C1336" s="29">
        <f t="shared" si="163"/>
        <v>1</v>
      </c>
      <c r="D1336" s="29" t="str">
        <f t="shared" si="160"/>
        <v>2</v>
      </c>
      <c r="E1336" s="42" t="str">
        <f t="shared" si="161"/>
        <v>2</v>
      </c>
      <c r="F1336" s="1">
        <v>30</v>
      </c>
      <c r="G1336" s="28" t="str">
        <f t="shared" si="162"/>
        <v>230</v>
      </c>
      <c r="H1336" s="1">
        <v>5</v>
      </c>
      <c r="I1336" s="1">
        <v>1023</v>
      </c>
      <c r="L1336" s="1">
        <v>64447</v>
      </c>
      <c r="M1336" s="1">
        <v>508084</v>
      </c>
      <c r="N1336" s="2">
        <f>INT(VLOOKUP(--D1336,'属性表（单）'!$H$7:$I$11,2,0)*VLOOKUP(F1336,'属性表（单）'!$B$4:$D$53,3,0))</f>
        <v>12000</v>
      </c>
      <c r="O1336" s="34">
        <f t="shared" si="164"/>
        <v>1200</v>
      </c>
      <c r="P1336" s="1">
        <f>IF(H1336=26,VLOOKUP(G1336,'属性表（单核）'!$H$2:$I$251,2,0),IF(H1336=59,VLOOKUP(G1336,'属性表（单核）'!$C$2:$D$251,2,0),INT(N1336/VLOOKUP(H1336,'属性表（单）'!$N$4:$O$24,2,0))))</f>
        <v>1200</v>
      </c>
      <c r="S1336" s="1">
        <f t="shared" si="165"/>
        <v>52500</v>
      </c>
      <c r="T1336" s="28">
        <f>VLOOKUP(--F1336,经验表!$A$4:$B$53,2,0)*VLOOKUP(--E1336,经验表!$W$8:$X$17,2,0)</f>
        <v>52500</v>
      </c>
      <c r="U1336" s="1">
        <f t="shared" si="166"/>
        <v>467460</v>
      </c>
      <c r="V1336" s="1">
        <f t="shared" si="167"/>
        <v>467460</v>
      </c>
    </row>
    <row r="1337" spans="1:22" x14ac:dyDescent="0.35">
      <c r="A1337" s="1">
        <v>93100062</v>
      </c>
      <c r="B1337" s="3" t="s">
        <v>15</v>
      </c>
      <c r="C1337" s="29">
        <f t="shared" si="163"/>
        <v>1</v>
      </c>
      <c r="D1337" s="29" t="str">
        <f t="shared" si="160"/>
        <v>2</v>
      </c>
      <c r="E1337" s="42" t="str">
        <f t="shared" si="161"/>
        <v>2</v>
      </c>
      <c r="F1337" s="1">
        <v>31</v>
      </c>
      <c r="G1337" s="28" t="str">
        <f t="shared" si="162"/>
        <v>231</v>
      </c>
      <c r="H1337" s="1">
        <v>5</v>
      </c>
      <c r="I1337" s="1">
        <v>1060</v>
      </c>
      <c r="L1337" s="1">
        <v>71792</v>
      </c>
      <c r="M1337" s="1">
        <v>572531</v>
      </c>
      <c r="N1337" s="2">
        <f>INT(VLOOKUP(--D1337,'属性表（单）'!$H$7:$I$11,2,0)*VLOOKUP(F1337,'属性表（单）'!$B$4:$D$53,3,0))</f>
        <v>12525</v>
      </c>
      <c r="O1337" s="34">
        <f t="shared" si="164"/>
        <v>1252</v>
      </c>
      <c r="P1337" s="1">
        <f>IF(H1337=26,VLOOKUP(G1337,'属性表（单核）'!$H$2:$I$251,2,0),IF(H1337=59,VLOOKUP(G1337,'属性表（单核）'!$C$2:$D$251,2,0),INT(N1337/VLOOKUP(H1337,'属性表（单）'!$N$4:$O$24,2,0))))</f>
        <v>1252</v>
      </c>
      <c r="S1337" s="1">
        <f t="shared" si="165"/>
        <v>57060</v>
      </c>
      <c r="T1337" s="28">
        <f>VLOOKUP(--F1337,经验表!$A$4:$B$53,2,0)*VLOOKUP(--E1337,经验表!$W$8:$X$17,2,0)</f>
        <v>57060</v>
      </c>
      <c r="U1337" s="1">
        <f t="shared" si="166"/>
        <v>519960</v>
      </c>
      <c r="V1337" s="1">
        <f t="shared" si="167"/>
        <v>519960</v>
      </c>
    </row>
    <row r="1338" spans="1:22" x14ac:dyDescent="0.35">
      <c r="A1338" s="1">
        <v>93200062</v>
      </c>
      <c r="B1338" s="3" t="s">
        <v>15</v>
      </c>
      <c r="C1338" s="29">
        <f t="shared" si="163"/>
        <v>1</v>
      </c>
      <c r="D1338" s="29" t="str">
        <f t="shared" si="160"/>
        <v>2</v>
      </c>
      <c r="E1338" s="42" t="str">
        <f t="shared" si="161"/>
        <v>2</v>
      </c>
      <c r="F1338" s="1">
        <v>32</v>
      </c>
      <c r="G1338" s="28" t="str">
        <f t="shared" si="162"/>
        <v>232</v>
      </c>
      <c r="H1338" s="1">
        <v>5</v>
      </c>
      <c r="I1338" s="1">
        <v>1097</v>
      </c>
      <c r="L1338" s="1">
        <v>79935</v>
      </c>
      <c r="M1338" s="1">
        <v>644323</v>
      </c>
      <c r="N1338" s="2">
        <f>INT(VLOOKUP(--D1338,'属性表（单）'!$H$7:$I$11,2,0)*VLOOKUP(F1338,'属性表（单）'!$B$4:$D$53,3,0))</f>
        <v>13125</v>
      </c>
      <c r="O1338" s="34">
        <f t="shared" si="164"/>
        <v>1312</v>
      </c>
      <c r="P1338" s="1">
        <f>IF(H1338=26,VLOOKUP(G1338,'属性表（单核）'!$H$2:$I$251,2,0),IF(H1338=59,VLOOKUP(G1338,'属性表（单核）'!$C$2:$D$251,2,0),INT(N1338/VLOOKUP(H1338,'属性表（单）'!$N$4:$O$24,2,0))))</f>
        <v>1312</v>
      </c>
      <c r="S1338" s="1">
        <f t="shared" si="165"/>
        <v>61620</v>
      </c>
      <c r="T1338" s="28">
        <f>VLOOKUP(--F1338,经验表!$A$4:$B$53,2,0)*VLOOKUP(--E1338,经验表!$W$8:$X$17,2,0)</f>
        <v>61620</v>
      </c>
      <c r="U1338" s="1">
        <f t="shared" si="166"/>
        <v>577020</v>
      </c>
      <c r="V1338" s="1">
        <f t="shared" si="167"/>
        <v>577020</v>
      </c>
    </row>
    <row r="1339" spans="1:22" x14ac:dyDescent="0.35">
      <c r="A1339" s="1">
        <v>93300062</v>
      </c>
      <c r="B1339" s="3" t="s">
        <v>15</v>
      </c>
      <c r="C1339" s="29">
        <f t="shared" si="163"/>
        <v>1</v>
      </c>
      <c r="D1339" s="29" t="str">
        <f t="shared" si="160"/>
        <v>2</v>
      </c>
      <c r="E1339" s="42" t="str">
        <f t="shared" si="161"/>
        <v>2</v>
      </c>
      <c r="F1339" s="1">
        <v>33</v>
      </c>
      <c r="G1339" s="28" t="str">
        <f t="shared" si="162"/>
        <v>233</v>
      </c>
      <c r="H1339" s="1">
        <v>5</v>
      </c>
      <c r="I1339" s="1">
        <v>1136</v>
      </c>
      <c r="L1339" s="1">
        <v>88961</v>
      </c>
      <c r="M1339" s="1">
        <v>724258</v>
      </c>
      <c r="N1339" s="2">
        <f>INT(VLOOKUP(--D1339,'属性表（单）'!$H$7:$I$11,2,0)*VLOOKUP(F1339,'属性表（单）'!$B$4:$D$53,3,0))</f>
        <v>13725</v>
      </c>
      <c r="O1339" s="34">
        <f t="shared" si="164"/>
        <v>1372</v>
      </c>
      <c r="P1339" s="1">
        <f>IF(H1339=26,VLOOKUP(G1339,'属性表（单核）'!$H$2:$I$251,2,0),IF(H1339=59,VLOOKUP(G1339,'属性表（单核）'!$C$2:$D$251,2,0),INT(N1339/VLOOKUP(H1339,'属性表（单）'!$N$4:$O$24,2,0))))</f>
        <v>1372</v>
      </c>
      <c r="S1339" s="1">
        <f t="shared" si="165"/>
        <v>66180</v>
      </c>
      <c r="T1339" s="28">
        <f>VLOOKUP(--F1339,经验表!$A$4:$B$53,2,0)*VLOOKUP(--E1339,经验表!$W$8:$X$17,2,0)</f>
        <v>66180</v>
      </c>
      <c r="U1339" s="1">
        <f t="shared" si="166"/>
        <v>638640</v>
      </c>
      <c r="V1339" s="1">
        <f t="shared" si="167"/>
        <v>638640</v>
      </c>
    </row>
    <row r="1340" spans="1:22" x14ac:dyDescent="0.35">
      <c r="A1340" s="1">
        <v>93400062</v>
      </c>
      <c r="B1340" s="3" t="s">
        <v>15</v>
      </c>
      <c r="C1340" s="29">
        <f t="shared" si="163"/>
        <v>1</v>
      </c>
      <c r="D1340" s="29" t="str">
        <f t="shared" si="160"/>
        <v>2</v>
      </c>
      <c r="E1340" s="42" t="str">
        <f t="shared" si="161"/>
        <v>2</v>
      </c>
      <c r="F1340" s="1">
        <v>34</v>
      </c>
      <c r="G1340" s="28" t="str">
        <f t="shared" si="162"/>
        <v>234</v>
      </c>
      <c r="H1340" s="1">
        <v>5</v>
      </c>
      <c r="I1340" s="1">
        <v>1175</v>
      </c>
      <c r="L1340" s="1">
        <v>98964</v>
      </c>
      <c r="M1340" s="1">
        <v>813219</v>
      </c>
      <c r="N1340" s="2">
        <f>INT(VLOOKUP(--D1340,'属性表（单）'!$H$7:$I$11,2,0)*VLOOKUP(F1340,'属性表（单）'!$B$4:$D$53,3,0))</f>
        <v>14325</v>
      </c>
      <c r="O1340" s="34">
        <f t="shared" si="164"/>
        <v>1432</v>
      </c>
      <c r="P1340" s="1">
        <f>IF(H1340=26,VLOOKUP(G1340,'属性表（单核）'!$H$2:$I$251,2,0),IF(H1340=59,VLOOKUP(G1340,'属性表（单核）'!$C$2:$D$251,2,0),INT(N1340/VLOOKUP(H1340,'属性表（单）'!$N$4:$O$24,2,0))))</f>
        <v>1432</v>
      </c>
      <c r="S1340" s="1">
        <f t="shared" si="165"/>
        <v>71820</v>
      </c>
      <c r="T1340" s="28">
        <f>VLOOKUP(--F1340,经验表!$A$4:$B$53,2,0)*VLOOKUP(--E1340,经验表!$W$8:$X$17,2,0)</f>
        <v>71820</v>
      </c>
      <c r="U1340" s="1">
        <f t="shared" si="166"/>
        <v>704820</v>
      </c>
      <c r="V1340" s="1">
        <f t="shared" si="167"/>
        <v>704820</v>
      </c>
    </row>
    <row r="1341" spans="1:22" x14ac:dyDescent="0.35">
      <c r="A1341" s="1">
        <v>93500062</v>
      </c>
      <c r="B1341" s="3" t="s">
        <v>15</v>
      </c>
      <c r="C1341" s="29">
        <f t="shared" si="163"/>
        <v>1</v>
      </c>
      <c r="D1341" s="29" t="str">
        <f t="shared" si="160"/>
        <v>2</v>
      </c>
      <c r="E1341" s="42" t="str">
        <f t="shared" si="161"/>
        <v>2</v>
      </c>
      <c r="F1341" s="1">
        <v>35</v>
      </c>
      <c r="G1341" s="28" t="str">
        <f t="shared" si="162"/>
        <v>235</v>
      </c>
      <c r="H1341" s="1">
        <v>5</v>
      </c>
      <c r="I1341" s="1">
        <v>1215</v>
      </c>
      <c r="L1341" s="1">
        <v>110050</v>
      </c>
      <c r="M1341" s="1">
        <v>912183</v>
      </c>
      <c r="N1341" s="2">
        <f>INT(VLOOKUP(--D1341,'属性表（单）'!$H$7:$I$11,2,0)*VLOOKUP(F1341,'属性表（单）'!$B$4:$D$53,3,0))</f>
        <v>14925</v>
      </c>
      <c r="O1341" s="34">
        <f t="shared" si="164"/>
        <v>1492</v>
      </c>
      <c r="P1341" s="1">
        <f>IF(H1341=26,VLOOKUP(G1341,'属性表（单核）'!$H$2:$I$251,2,0),IF(H1341=59,VLOOKUP(G1341,'属性表（单核）'!$C$2:$D$251,2,0),INT(N1341/VLOOKUP(H1341,'属性表（单）'!$N$4:$O$24,2,0))))</f>
        <v>1492</v>
      </c>
      <c r="S1341" s="1">
        <f t="shared" si="165"/>
        <v>77460</v>
      </c>
      <c r="T1341" s="28">
        <f>VLOOKUP(--F1341,经验表!$A$4:$B$53,2,0)*VLOOKUP(--E1341,经验表!$W$8:$X$17,2,0)</f>
        <v>77460</v>
      </c>
      <c r="U1341" s="1">
        <f t="shared" si="166"/>
        <v>776640</v>
      </c>
      <c r="V1341" s="1">
        <f t="shared" si="167"/>
        <v>776640</v>
      </c>
    </row>
    <row r="1342" spans="1:22" x14ac:dyDescent="0.35">
      <c r="A1342" s="1">
        <v>93600062</v>
      </c>
      <c r="B1342" s="3" t="s">
        <v>15</v>
      </c>
      <c r="C1342" s="29">
        <f t="shared" si="163"/>
        <v>1</v>
      </c>
      <c r="D1342" s="29" t="str">
        <f t="shared" si="160"/>
        <v>2</v>
      </c>
      <c r="E1342" s="42" t="str">
        <f t="shared" si="161"/>
        <v>2</v>
      </c>
      <c r="F1342" s="1">
        <v>36</v>
      </c>
      <c r="G1342" s="28" t="str">
        <f t="shared" si="162"/>
        <v>236</v>
      </c>
      <c r="H1342" s="1">
        <v>5</v>
      </c>
      <c r="I1342" s="1">
        <v>1257</v>
      </c>
      <c r="L1342" s="1">
        <v>122334</v>
      </c>
      <c r="M1342" s="1">
        <v>1022233</v>
      </c>
      <c r="N1342" s="2">
        <f>INT(VLOOKUP(--D1342,'属性表（单）'!$H$7:$I$11,2,0)*VLOOKUP(F1342,'属性表（单）'!$B$4:$D$53,3,0))</f>
        <v>15525</v>
      </c>
      <c r="O1342" s="34">
        <f t="shared" si="164"/>
        <v>1552</v>
      </c>
      <c r="P1342" s="1">
        <f>IF(H1342=26,VLOOKUP(G1342,'属性表（单核）'!$H$2:$I$251,2,0),IF(H1342=59,VLOOKUP(G1342,'属性表（单核）'!$C$2:$D$251,2,0),INT(N1342/VLOOKUP(H1342,'属性表（单）'!$N$4:$O$24,2,0))))</f>
        <v>1552</v>
      </c>
      <c r="S1342" s="1">
        <f t="shared" si="165"/>
        <v>83100</v>
      </c>
      <c r="T1342" s="28">
        <f>VLOOKUP(--F1342,经验表!$A$4:$B$53,2,0)*VLOOKUP(--E1342,经验表!$W$8:$X$17,2,0)</f>
        <v>83100</v>
      </c>
      <c r="U1342" s="1">
        <f t="shared" si="166"/>
        <v>854100</v>
      </c>
      <c r="V1342" s="1">
        <f t="shared" si="167"/>
        <v>854100</v>
      </c>
    </row>
    <row r="1343" spans="1:22" x14ac:dyDescent="0.35">
      <c r="A1343" s="1">
        <v>93700062</v>
      </c>
      <c r="B1343" s="3" t="s">
        <v>15</v>
      </c>
      <c r="C1343" s="29">
        <f t="shared" si="163"/>
        <v>1</v>
      </c>
      <c r="D1343" s="29" t="str">
        <f t="shared" si="160"/>
        <v>2</v>
      </c>
      <c r="E1343" s="42" t="str">
        <f t="shared" si="161"/>
        <v>2</v>
      </c>
      <c r="F1343" s="1">
        <v>37</v>
      </c>
      <c r="G1343" s="28" t="str">
        <f t="shared" si="162"/>
        <v>237</v>
      </c>
      <c r="H1343" s="1">
        <v>5</v>
      </c>
      <c r="I1343" s="1">
        <v>1299</v>
      </c>
      <c r="L1343" s="1">
        <v>135946</v>
      </c>
      <c r="M1343" s="1">
        <v>1144567</v>
      </c>
      <c r="N1343" s="2">
        <f>INT(VLOOKUP(--D1343,'属性表（单）'!$H$7:$I$11,2,0)*VLOOKUP(F1343,'属性表（单）'!$B$4:$D$53,3,0))</f>
        <v>16200</v>
      </c>
      <c r="O1343" s="34">
        <f t="shared" si="164"/>
        <v>1620</v>
      </c>
      <c r="P1343" s="1">
        <f>IF(H1343=26,VLOOKUP(G1343,'属性表（单核）'!$H$2:$I$251,2,0),IF(H1343=59,VLOOKUP(G1343,'属性表（单核）'!$C$2:$D$251,2,0),INT(N1343/VLOOKUP(H1343,'属性表（单）'!$N$4:$O$24,2,0))))</f>
        <v>1620</v>
      </c>
      <c r="S1343" s="1">
        <f t="shared" si="165"/>
        <v>88740</v>
      </c>
      <c r="T1343" s="28">
        <f>VLOOKUP(--F1343,经验表!$A$4:$B$53,2,0)*VLOOKUP(--E1343,经验表!$W$8:$X$17,2,0)</f>
        <v>88740</v>
      </c>
      <c r="U1343" s="1">
        <f t="shared" si="166"/>
        <v>937200</v>
      </c>
      <c r="V1343" s="1">
        <f t="shared" si="167"/>
        <v>937200</v>
      </c>
    </row>
    <row r="1344" spans="1:22" x14ac:dyDescent="0.35">
      <c r="A1344" s="1">
        <v>93800062</v>
      </c>
      <c r="B1344" s="3" t="s">
        <v>15</v>
      </c>
      <c r="C1344" s="29">
        <f t="shared" si="163"/>
        <v>1</v>
      </c>
      <c r="D1344" s="29" t="str">
        <f t="shared" si="160"/>
        <v>2</v>
      </c>
      <c r="E1344" s="42" t="str">
        <f t="shared" si="161"/>
        <v>2</v>
      </c>
      <c r="F1344" s="1">
        <v>38</v>
      </c>
      <c r="G1344" s="28" t="str">
        <f t="shared" si="162"/>
        <v>238</v>
      </c>
      <c r="H1344" s="1">
        <v>5</v>
      </c>
      <c r="I1344" s="1">
        <v>1343</v>
      </c>
      <c r="L1344" s="1">
        <v>151027</v>
      </c>
      <c r="M1344" s="1">
        <v>1280513</v>
      </c>
      <c r="N1344" s="2">
        <f>INT(VLOOKUP(--D1344,'属性表（单）'!$H$7:$I$11,2,0)*VLOOKUP(F1344,'属性表（单）'!$B$4:$D$53,3,0))</f>
        <v>16875</v>
      </c>
      <c r="O1344" s="34">
        <f t="shared" si="164"/>
        <v>1687</v>
      </c>
      <c r="P1344" s="1">
        <f>IF(H1344=26,VLOOKUP(G1344,'属性表（单核）'!$H$2:$I$251,2,0),IF(H1344=59,VLOOKUP(G1344,'属性表（单核）'!$C$2:$D$251,2,0),INT(N1344/VLOOKUP(H1344,'属性表（单）'!$N$4:$O$24,2,0))))</f>
        <v>1687</v>
      </c>
      <c r="S1344" s="1">
        <f t="shared" si="165"/>
        <v>95580</v>
      </c>
      <c r="T1344" s="28">
        <f>VLOOKUP(--F1344,经验表!$A$4:$B$53,2,0)*VLOOKUP(--E1344,经验表!$W$8:$X$17,2,0)</f>
        <v>95580</v>
      </c>
      <c r="U1344" s="1">
        <f t="shared" si="166"/>
        <v>1025940</v>
      </c>
      <c r="V1344" s="1">
        <f t="shared" si="167"/>
        <v>1025940</v>
      </c>
    </row>
    <row r="1345" spans="1:22" x14ac:dyDescent="0.35">
      <c r="A1345" s="1">
        <v>93900062</v>
      </c>
      <c r="B1345" s="3" t="s">
        <v>15</v>
      </c>
      <c r="C1345" s="29">
        <f t="shared" si="163"/>
        <v>1</v>
      </c>
      <c r="D1345" s="29" t="str">
        <f t="shared" si="160"/>
        <v>2</v>
      </c>
      <c r="E1345" s="42" t="str">
        <f t="shared" si="161"/>
        <v>2</v>
      </c>
      <c r="F1345" s="1">
        <v>39</v>
      </c>
      <c r="G1345" s="28" t="str">
        <f t="shared" si="162"/>
        <v>239</v>
      </c>
      <c r="H1345" s="1">
        <v>5</v>
      </c>
      <c r="I1345" s="1">
        <v>1387</v>
      </c>
      <c r="L1345" s="1">
        <v>167735</v>
      </c>
      <c r="M1345" s="1">
        <v>1431540</v>
      </c>
      <c r="N1345" s="2">
        <f>INT(VLOOKUP(--D1345,'属性表（单）'!$H$7:$I$11,2,0)*VLOOKUP(F1345,'属性表（单）'!$B$4:$D$53,3,0))</f>
        <v>17550</v>
      </c>
      <c r="O1345" s="34">
        <f t="shared" si="164"/>
        <v>1755</v>
      </c>
      <c r="P1345" s="1">
        <f>IF(H1345=26,VLOOKUP(G1345,'属性表（单核）'!$H$2:$I$251,2,0),IF(H1345=59,VLOOKUP(G1345,'属性表（单核）'!$C$2:$D$251,2,0),INT(N1345/VLOOKUP(H1345,'属性表（单）'!$N$4:$O$24,2,0))))</f>
        <v>1755</v>
      </c>
      <c r="S1345" s="1">
        <f t="shared" si="165"/>
        <v>102420</v>
      </c>
      <c r="T1345" s="28">
        <f>VLOOKUP(--F1345,经验表!$A$4:$B$53,2,0)*VLOOKUP(--E1345,经验表!$W$8:$X$17,2,0)</f>
        <v>102420</v>
      </c>
      <c r="U1345" s="1">
        <f t="shared" si="166"/>
        <v>1121520</v>
      </c>
      <c r="V1345" s="1">
        <f t="shared" si="167"/>
        <v>1121520</v>
      </c>
    </row>
    <row r="1346" spans="1:22" x14ac:dyDescent="0.35">
      <c r="A1346" s="1">
        <v>94000062</v>
      </c>
      <c r="B1346" s="3" t="s">
        <v>15</v>
      </c>
      <c r="C1346" s="29">
        <f t="shared" si="163"/>
        <v>1</v>
      </c>
      <c r="D1346" s="29" t="str">
        <f t="shared" si="160"/>
        <v>2</v>
      </c>
      <c r="E1346" s="42" t="str">
        <f t="shared" si="161"/>
        <v>2</v>
      </c>
      <c r="F1346" s="1">
        <v>40</v>
      </c>
      <c r="G1346" s="28" t="str">
        <f t="shared" si="162"/>
        <v>240</v>
      </c>
      <c r="H1346" s="1">
        <v>5</v>
      </c>
      <c r="I1346" s="1">
        <v>1433</v>
      </c>
      <c r="L1346" s="1">
        <v>186245</v>
      </c>
      <c r="M1346" s="1">
        <v>1599275</v>
      </c>
      <c r="N1346" s="2">
        <f>INT(VLOOKUP(--D1346,'属性表（单）'!$H$7:$I$11,2,0)*VLOOKUP(F1346,'属性表（单）'!$B$4:$D$53,3,0))</f>
        <v>18225</v>
      </c>
      <c r="O1346" s="34">
        <f t="shared" si="164"/>
        <v>1822</v>
      </c>
      <c r="P1346" s="1">
        <f>IF(H1346=26,VLOOKUP(G1346,'属性表（单核）'!$H$2:$I$251,2,0),IF(H1346=59,VLOOKUP(G1346,'属性表（单核）'!$C$2:$D$251,2,0),INT(N1346/VLOOKUP(H1346,'属性表（单）'!$N$4:$O$24,2,0))))</f>
        <v>1822</v>
      </c>
      <c r="S1346" s="1">
        <f t="shared" si="165"/>
        <v>109260</v>
      </c>
      <c r="T1346" s="28">
        <f>VLOOKUP(--F1346,经验表!$A$4:$B$53,2,0)*VLOOKUP(--E1346,经验表!$W$8:$X$17,2,0)</f>
        <v>109260</v>
      </c>
      <c r="U1346" s="1">
        <f t="shared" si="166"/>
        <v>1223940</v>
      </c>
      <c r="V1346" s="1">
        <f t="shared" si="167"/>
        <v>1223940</v>
      </c>
    </row>
    <row r="1347" spans="1:22" x14ac:dyDescent="0.35">
      <c r="A1347" s="1">
        <v>94100062</v>
      </c>
      <c r="B1347" s="3" t="s">
        <v>15</v>
      </c>
      <c r="C1347" s="29">
        <f t="shared" si="163"/>
        <v>1</v>
      </c>
      <c r="D1347" s="29" t="str">
        <f t="shared" ref="D1347:D1410" si="168">RIGHT(A1347,1)</f>
        <v>2</v>
      </c>
      <c r="E1347" s="42" t="str">
        <f t="shared" ref="E1347:E1410" si="169">IF(C1347=1,RIGHT(A1347,1),C1347&amp;RIGHT(A1347,1))</f>
        <v>2</v>
      </c>
      <c r="F1347" s="1">
        <v>41</v>
      </c>
      <c r="G1347" s="28" t="str">
        <f t="shared" ref="G1347:G1410" si="170">D1347&amp;F1347</f>
        <v>241</v>
      </c>
      <c r="H1347" s="1">
        <v>5</v>
      </c>
      <c r="I1347" s="1">
        <v>1480</v>
      </c>
      <c r="L1347" s="1">
        <v>206749</v>
      </c>
      <c r="M1347" s="1">
        <v>1785520</v>
      </c>
      <c r="N1347" s="2">
        <f>INT(VLOOKUP(--D1347,'属性表（单）'!$H$7:$I$11,2,0)*VLOOKUP(F1347,'属性表（单）'!$B$4:$D$53,3,0))</f>
        <v>18900</v>
      </c>
      <c r="O1347" s="34">
        <f t="shared" si="164"/>
        <v>1890</v>
      </c>
      <c r="P1347" s="1">
        <f>IF(H1347=26,VLOOKUP(G1347,'属性表（单核）'!$H$2:$I$251,2,0),IF(H1347=59,VLOOKUP(G1347,'属性表（单核）'!$C$2:$D$251,2,0),INT(N1347/VLOOKUP(H1347,'属性表（单）'!$N$4:$O$24,2,0))))</f>
        <v>1890</v>
      </c>
      <c r="S1347" s="1">
        <f t="shared" si="165"/>
        <v>116100</v>
      </c>
      <c r="T1347" s="28">
        <f>VLOOKUP(--F1347,经验表!$A$4:$B$53,2,0)*VLOOKUP(--E1347,经验表!$W$8:$X$17,2,0)</f>
        <v>116100</v>
      </c>
      <c r="U1347" s="1">
        <f t="shared" si="166"/>
        <v>1333200</v>
      </c>
      <c r="V1347" s="1">
        <f t="shared" si="167"/>
        <v>1333200</v>
      </c>
    </row>
    <row r="1348" spans="1:22" x14ac:dyDescent="0.35">
      <c r="A1348" s="1">
        <v>94200062</v>
      </c>
      <c r="B1348" s="3" t="s">
        <v>15</v>
      </c>
      <c r="C1348" s="29">
        <f t="shared" ref="C1348:C1411" si="171">C1347</f>
        <v>1</v>
      </c>
      <c r="D1348" s="29" t="str">
        <f t="shared" si="168"/>
        <v>2</v>
      </c>
      <c r="E1348" s="42" t="str">
        <f t="shared" si="169"/>
        <v>2</v>
      </c>
      <c r="F1348" s="1">
        <v>42</v>
      </c>
      <c r="G1348" s="28" t="str">
        <f t="shared" si="170"/>
        <v>242</v>
      </c>
      <c r="H1348" s="1">
        <v>5</v>
      </c>
      <c r="I1348" s="1">
        <v>1528</v>
      </c>
      <c r="L1348" s="1">
        <v>229461</v>
      </c>
      <c r="M1348" s="1">
        <v>1992269</v>
      </c>
      <c r="N1348" s="2">
        <f>INT(VLOOKUP(--D1348,'属性表（单）'!$H$7:$I$11,2,0)*VLOOKUP(F1348,'属性表（单）'!$B$4:$D$53,3,0))</f>
        <v>19650</v>
      </c>
      <c r="O1348" s="34">
        <f t="shared" si="164"/>
        <v>1965</v>
      </c>
      <c r="P1348" s="1">
        <f>IF(H1348=26,VLOOKUP(G1348,'属性表（单核）'!$H$2:$I$251,2,0),IF(H1348=59,VLOOKUP(G1348,'属性表（单核）'!$C$2:$D$251,2,0),INT(N1348/VLOOKUP(H1348,'属性表（单）'!$N$4:$O$24,2,0))))</f>
        <v>1965</v>
      </c>
      <c r="S1348" s="1">
        <f t="shared" si="165"/>
        <v>124260</v>
      </c>
      <c r="T1348" s="28">
        <f>VLOOKUP(--F1348,经验表!$A$4:$B$53,2,0)*VLOOKUP(--E1348,经验表!$W$8:$X$17,2,0)</f>
        <v>124260</v>
      </c>
      <c r="U1348" s="1">
        <f t="shared" si="166"/>
        <v>1449300</v>
      </c>
      <c r="V1348" s="1">
        <f t="shared" si="167"/>
        <v>1449300</v>
      </c>
    </row>
    <row r="1349" spans="1:22" x14ac:dyDescent="0.35">
      <c r="A1349" s="1">
        <v>94300062</v>
      </c>
      <c r="B1349" s="3" t="s">
        <v>15</v>
      </c>
      <c r="C1349" s="29">
        <f t="shared" si="171"/>
        <v>1</v>
      </c>
      <c r="D1349" s="29" t="str">
        <f t="shared" si="168"/>
        <v>2</v>
      </c>
      <c r="E1349" s="42" t="str">
        <f t="shared" si="169"/>
        <v>2</v>
      </c>
      <c r="F1349" s="1">
        <v>43</v>
      </c>
      <c r="G1349" s="28" t="str">
        <f t="shared" si="170"/>
        <v>243</v>
      </c>
      <c r="H1349" s="1">
        <v>5</v>
      </c>
      <c r="I1349" s="1">
        <v>1577</v>
      </c>
      <c r="L1349" s="1">
        <v>254619</v>
      </c>
      <c r="M1349" s="1">
        <v>2221730</v>
      </c>
      <c r="N1349" s="2">
        <f>INT(VLOOKUP(--D1349,'属性表（单）'!$H$7:$I$11,2,0)*VLOOKUP(F1349,'属性表（单）'!$B$4:$D$53,3,0))</f>
        <v>20400</v>
      </c>
      <c r="O1349" s="34">
        <f t="shared" si="164"/>
        <v>2040</v>
      </c>
      <c r="P1349" s="1">
        <f>IF(H1349=26,VLOOKUP(G1349,'属性表（单核）'!$H$2:$I$251,2,0),IF(H1349=59,VLOOKUP(G1349,'属性表（单核）'!$C$2:$D$251,2,0),INT(N1349/VLOOKUP(H1349,'属性表（单）'!$N$4:$O$24,2,0))))</f>
        <v>2040</v>
      </c>
      <c r="S1349" s="1">
        <f t="shared" si="165"/>
        <v>132420</v>
      </c>
      <c r="T1349" s="28">
        <f>VLOOKUP(--F1349,经验表!$A$4:$B$53,2,0)*VLOOKUP(--E1349,经验表!$W$8:$X$17,2,0)</f>
        <v>132420</v>
      </c>
      <c r="U1349" s="1">
        <f t="shared" si="166"/>
        <v>1573560</v>
      </c>
      <c r="V1349" s="1">
        <f t="shared" si="167"/>
        <v>1573560</v>
      </c>
    </row>
    <row r="1350" spans="1:22" x14ac:dyDescent="0.35">
      <c r="A1350" s="1">
        <v>94400062</v>
      </c>
      <c r="B1350" s="3" t="s">
        <v>15</v>
      </c>
      <c r="C1350" s="29">
        <f t="shared" si="171"/>
        <v>1</v>
      </c>
      <c r="D1350" s="29" t="str">
        <f t="shared" si="168"/>
        <v>2</v>
      </c>
      <c r="E1350" s="42" t="str">
        <f t="shared" si="169"/>
        <v>2</v>
      </c>
      <c r="F1350" s="1">
        <v>44</v>
      </c>
      <c r="G1350" s="28" t="str">
        <f t="shared" si="170"/>
        <v>244</v>
      </c>
      <c r="H1350" s="1">
        <v>5</v>
      </c>
      <c r="I1350" s="1">
        <v>1627</v>
      </c>
      <c r="L1350" s="1">
        <v>282483</v>
      </c>
      <c r="M1350" s="1">
        <v>2476349</v>
      </c>
      <c r="N1350" s="2">
        <f>INT(VLOOKUP(--D1350,'属性表（单）'!$H$7:$I$11,2,0)*VLOOKUP(F1350,'属性表（单）'!$B$4:$D$53,3,0))</f>
        <v>21150</v>
      </c>
      <c r="O1350" s="34">
        <f t="shared" si="164"/>
        <v>2115</v>
      </c>
      <c r="P1350" s="1">
        <f>IF(H1350=26,VLOOKUP(G1350,'属性表（单核）'!$H$2:$I$251,2,0),IF(H1350=59,VLOOKUP(G1350,'属性表（单核）'!$C$2:$D$251,2,0),INT(N1350/VLOOKUP(H1350,'属性表（单）'!$N$4:$O$24,2,0))))</f>
        <v>2115</v>
      </c>
      <c r="S1350" s="1">
        <f t="shared" si="165"/>
        <v>140580</v>
      </c>
      <c r="T1350" s="28">
        <f>VLOOKUP(--F1350,经验表!$A$4:$B$53,2,0)*VLOOKUP(--E1350,经验表!$W$8:$X$17,2,0)</f>
        <v>140580</v>
      </c>
      <c r="U1350" s="1">
        <f t="shared" si="166"/>
        <v>1705980</v>
      </c>
      <c r="V1350" s="1">
        <f t="shared" si="167"/>
        <v>1705980</v>
      </c>
    </row>
    <row r="1351" spans="1:22" x14ac:dyDescent="0.35">
      <c r="A1351" s="1">
        <v>94500062</v>
      </c>
      <c r="B1351" s="3" t="s">
        <v>15</v>
      </c>
      <c r="C1351" s="29">
        <f t="shared" si="171"/>
        <v>1</v>
      </c>
      <c r="D1351" s="29" t="str">
        <f t="shared" si="168"/>
        <v>2</v>
      </c>
      <c r="E1351" s="42" t="str">
        <f t="shared" si="169"/>
        <v>2</v>
      </c>
      <c r="F1351" s="1">
        <v>45</v>
      </c>
      <c r="G1351" s="28" t="str">
        <f t="shared" si="170"/>
        <v>245</v>
      </c>
      <c r="H1351" s="1">
        <v>5</v>
      </c>
      <c r="I1351" s="1">
        <v>1679</v>
      </c>
      <c r="L1351" s="1">
        <v>313344</v>
      </c>
      <c r="M1351" s="1">
        <v>2758832</v>
      </c>
      <c r="N1351" s="2">
        <f>INT(VLOOKUP(--D1351,'属性表（单）'!$H$7:$I$11,2,0)*VLOOKUP(F1351,'属性表（单）'!$B$4:$D$53,3,0))</f>
        <v>21900</v>
      </c>
      <c r="O1351" s="34">
        <f t="shared" ref="O1351:O1414" si="172">INT(IF(C1351=1,P1351,P1351*$X$14))</f>
        <v>2190</v>
      </c>
      <c r="P1351" s="1">
        <f>IF(H1351=26,VLOOKUP(G1351,'属性表（单核）'!$H$2:$I$251,2,0),IF(H1351=59,VLOOKUP(G1351,'属性表（单核）'!$C$2:$D$251,2,0),INT(N1351/VLOOKUP(H1351,'属性表（单）'!$N$4:$O$24,2,0))))</f>
        <v>2190</v>
      </c>
      <c r="S1351" s="1">
        <f t="shared" si="165"/>
        <v>148740</v>
      </c>
      <c r="T1351" s="28">
        <f>VLOOKUP(--F1351,经验表!$A$4:$B$53,2,0)*VLOOKUP(--E1351,经验表!$W$8:$X$17,2,0)</f>
        <v>148740</v>
      </c>
      <c r="U1351" s="1">
        <f t="shared" si="166"/>
        <v>1846560</v>
      </c>
      <c r="V1351" s="1">
        <f t="shared" si="167"/>
        <v>1846560</v>
      </c>
    </row>
    <row r="1352" spans="1:22" x14ac:dyDescent="0.35">
      <c r="A1352" s="1">
        <v>94600062</v>
      </c>
      <c r="B1352" s="3" t="s">
        <v>15</v>
      </c>
      <c r="C1352" s="29">
        <f t="shared" si="171"/>
        <v>1</v>
      </c>
      <c r="D1352" s="29" t="str">
        <f t="shared" si="168"/>
        <v>2</v>
      </c>
      <c r="E1352" s="42" t="str">
        <f t="shared" si="169"/>
        <v>2</v>
      </c>
      <c r="F1352" s="1">
        <v>46</v>
      </c>
      <c r="G1352" s="28" t="str">
        <f t="shared" si="170"/>
        <v>246</v>
      </c>
      <c r="H1352" s="1">
        <v>5</v>
      </c>
      <c r="I1352" s="1">
        <v>1732</v>
      </c>
      <c r="L1352" s="1">
        <v>347524</v>
      </c>
      <c r="M1352" s="1">
        <v>3072176</v>
      </c>
      <c r="N1352" s="2">
        <f>INT(VLOOKUP(--D1352,'属性表（单）'!$H$7:$I$11,2,0)*VLOOKUP(F1352,'属性表（单）'!$B$4:$D$53,3,0))</f>
        <v>22650</v>
      </c>
      <c r="O1352" s="34">
        <f t="shared" si="172"/>
        <v>2265</v>
      </c>
      <c r="P1352" s="1">
        <f>IF(H1352=26,VLOOKUP(G1352,'属性表（单核）'!$H$2:$I$251,2,0),IF(H1352=59,VLOOKUP(G1352,'属性表（单核）'!$C$2:$D$251,2,0),INT(N1352/VLOOKUP(H1352,'属性表（单）'!$N$4:$O$24,2,0))))</f>
        <v>2265</v>
      </c>
      <c r="S1352" s="1">
        <f t="shared" ref="S1352:S1415" si="173">INT(T1352)</f>
        <v>158340</v>
      </c>
      <c r="T1352" s="28">
        <f>VLOOKUP(--F1352,经验表!$A$4:$B$53,2,0)*VLOOKUP(--E1352,经验表!$W$8:$X$17,2,0)</f>
        <v>158340</v>
      </c>
      <c r="U1352" s="1">
        <f t="shared" ref="U1352:U1415" si="174">INT(IF(C1352=1,IF(F1352=1,VLOOKUP(--D1352,$X$8:$Y$12,2,0),V1352),IF(F1352=1,VLOOKUP(--D1352,$X$17:$Y$21,2,0),V1352)))</f>
        <v>1995300</v>
      </c>
      <c r="V1352" s="1">
        <f t="shared" si="167"/>
        <v>1995300</v>
      </c>
    </row>
    <row r="1353" spans="1:22" x14ac:dyDescent="0.35">
      <c r="A1353" s="1">
        <v>94700062</v>
      </c>
      <c r="B1353" s="3" t="s">
        <v>15</v>
      </c>
      <c r="C1353" s="29">
        <f t="shared" si="171"/>
        <v>1</v>
      </c>
      <c r="D1353" s="29" t="str">
        <f t="shared" si="168"/>
        <v>2</v>
      </c>
      <c r="E1353" s="42" t="str">
        <f t="shared" si="169"/>
        <v>2</v>
      </c>
      <c r="F1353" s="1">
        <v>47</v>
      </c>
      <c r="G1353" s="28" t="str">
        <f t="shared" si="170"/>
        <v>247</v>
      </c>
      <c r="H1353" s="1">
        <v>5</v>
      </c>
      <c r="I1353" s="1">
        <v>1786</v>
      </c>
      <c r="L1353" s="1">
        <v>385377</v>
      </c>
      <c r="M1353" s="1">
        <v>3419700</v>
      </c>
      <c r="N1353" s="2">
        <f>INT(VLOOKUP(--D1353,'属性表（单）'!$H$7:$I$11,2,0)*VLOOKUP(F1353,'属性表（单）'!$B$4:$D$53,3,0))</f>
        <v>23475</v>
      </c>
      <c r="O1353" s="34">
        <f t="shared" si="172"/>
        <v>2347</v>
      </c>
      <c r="P1353" s="1">
        <f>IF(H1353=26,VLOOKUP(G1353,'属性表（单核）'!$H$2:$I$251,2,0),IF(H1353=59,VLOOKUP(G1353,'属性表（单核）'!$C$2:$D$251,2,0),INT(N1353/VLOOKUP(H1353,'属性表（单）'!$N$4:$O$24,2,0))))</f>
        <v>2347</v>
      </c>
      <c r="S1353" s="1">
        <f t="shared" si="173"/>
        <v>167940</v>
      </c>
      <c r="T1353" s="28">
        <f>VLOOKUP(--F1353,经验表!$A$4:$B$53,2,0)*VLOOKUP(--E1353,经验表!$W$8:$X$17,2,0)</f>
        <v>167940</v>
      </c>
      <c r="U1353" s="1">
        <f t="shared" si="174"/>
        <v>2153640</v>
      </c>
      <c r="V1353" s="1">
        <f t="shared" ref="V1353:V1416" si="175">S1352+U1352</f>
        <v>2153640</v>
      </c>
    </row>
    <row r="1354" spans="1:22" x14ac:dyDescent="0.35">
      <c r="A1354" s="1">
        <v>94800062</v>
      </c>
      <c r="B1354" s="3" t="s">
        <v>15</v>
      </c>
      <c r="C1354" s="29">
        <f t="shared" si="171"/>
        <v>1</v>
      </c>
      <c r="D1354" s="29" t="str">
        <f t="shared" si="168"/>
        <v>2</v>
      </c>
      <c r="E1354" s="42" t="str">
        <f t="shared" si="169"/>
        <v>2</v>
      </c>
      <c r="F1354" s="1">
        <v>48</v>
      </c>
      <c r="G1354" s="28" t="str">
        <f t="shared" si="170"/>
        <v>248</v>
      </c>
      <c r="H1354" s="1">
        <v>5</v>
      </c>
      <c r="I1354" s="1">
        <v>1842</v>
      </c>
      <c r="L1354" s="1">
        <v>427297</v>
      </c>
      <c r="M1354" s="1">
        <v>3805077</v>
      </c>
      <c r="N1354" s="2">
        <f>INT(VLOOKUP(--D1354,'属性表（单）'!$H$7:$I$11,2,0)*VLOOKUP(F1354,'属性表（单）'!$B$4:$D$53,3,0))</f>
        <v>24300</v>
      </c>
      <c r="O1354" s="34">
        <f t="shared" si="172"/>
        <v>2430</v>
      </c>
      <c r="P1354" s="1">
        <f>IF(H1354=26,VLOOKUP(G1354,'属性表（单核）'!$H$2:$I$251,2,0),IF(H1354=59,VLOOKUP(G1354,'属性表（单核）'!$C$2:$D$251,2,0),INT(N1354/VLOOKUP(H1354,'属性表（单）'!$N$4:$O$24,2,0))))</f>
        <v>2430</v>
      </c>
      <c r="S1354" s="1">
        <f t="shared" si="173"/>
        <v>177540</v>
      </c>
      <c r="T1354" s="28">
        <f>VLOOKUP(--F1354,经验表!$A$4:$B$53,2,0)*VLOOKUP(--E1354,经验表!$W$8:$X$17,2,0)</f>
        <v>177540</v>
      </c>
      <c r="U1354" s="1">
        <f t="shared" si="174"/>
        <v>2321580</v>
      </c>
      <c r="V1354" s="1">
        <f t="shared" si="175"/>
        <v>2321580</v>
      </c>
    </row>
    <row r="1355" spans="1:22" x14ac:dyDescent="0.35">
      <c r="A1355" s="1">
        <v>94900062</v>
      </c>
      <c r="B1355" s="3" t="s">
        <v>15</v>
      </c>
      <c r="C1355" s="29">
        <f t="shared" si="171"/>
        <v>1</v>
      </c>
      <c r="D1355" s="29" t="str">
        <f t="shared" si="168"/>
        <v>2</v>
      </c>
      <c r="E1355" s="42" t="str">
        <f t="shared" si="169"/>
        <v>2</v>
      </c>
      <c r="F1355" s="1">
        <v>49</v>
      </c>
      <c r="G1355" s="28" t="str">
        <f t="shared" si="170"/>
        <v>249</v>
      </c>
      <c r="H1355" s="1">
        <v>5</v>
      </c>
      <c r="I1355" s="1">
        <v>1899</v>
      </c>
      <c r="L1355" s="1">
        <v>473719</v>
      </c>
      <c r="M1355" s="1">
        <v>4232374</v>
      </c>
      <c r="N1355" s="2">
        <f>INT(VLOOKUP(--D1355,'属性表（单）'!$H$7:$I$11,2,0)*VLOOKUP(F1355,'属性表（单）'!$B$4:$D$53,3,0))</f>
        <v>25125</v>
      </c>
      <c r="O1355" s="34">
        <f t="shared" si="172"/>
        <v>2512</v>
      </c>
      <c r="P1355" s="1">
        <f>IF(H1355=26,VLOOKUP(G1355,'属性表（单核）'!$H$2:$I$251,2,0),IF(H1355=59,VLOOKUP(G1355,'属性表（单核）'!$C$2:$D$251,2,0),INT(N1355/VLOOKUP(H1355,'属性表（单）'!$N$4:$O$24,2,0))))</f>
        <v>2512</v>
      </c>
      <c r="S1355" s="1">
        <f t="shared" si="173"/>
        <v>187140</v>
      </c>
      <c r="T1355" s="28">
        <f>VLOOKUP(--F1355,经验表!$A$4:$B$53,2,0)*VLOOKUP(--E1355,经验表!$W$8:$X$17,2,0)</f>
        <v>187140</v>
      </c>
      <c r="U1355" s="1">
        <f t="shared" si="174"/>
        <v>2499120</v>
      </c>
      <c r="V1355" s="1">
        <f t="shared" si="175"/>
        <v>2499120</v>
      </c>
    </row>
    <row r="1356" spans="1:22" x14ac:dyDescent="0.35">
      <c r="A1356" s="1">
        <v>95000062</v>
      </c>
      <c r="B1356" s="3" t="s">
        <v>15</v>
      </c>
      <c r="C1356" s="29">
        <f t="shared" si="171"/>
        <v>1</v>
      </c>
      <c r="D1356" s="29" t="str">
        <f t="shared" si="168"/>
        <v>2</v>
      </c>
      <c r="E1356" s="42" t="str">
        <f t="shared" si="169"/>
        <v>2</v>
      </c>
      <c r="F1356" s="1">
        <v>50</v>
      </c>
      <c r="G1356" s="28" t="str">
        <f t="shared" si="170"/>
        <v>250</v>
      </c>
      <c r="H1356" s="1">
        <v>5</v>
      </c>
      <c r="I1356" s="1">
        <v>1958</v>
      </c>
      <c r="L1356" s="1">
        <v>99999999</v>
      </c>
      <c r="M1356" s="1">
        <v>4706093</v>
      </c>
      <c r="N1356" s="2">
        <f>INT(VLOOKUP(--D1356,'属性表（单）'!$H$7:$I$11,2,0)*VLOOKUP(F1356,'属性表（单）'!$B$4:$D$53,3,0))</f>
        <v>25950</v>
      </c>
      <c r="O1356" s="34">
        <f t="shared" si="172"/>
        <v>2595</v>
      </c>
      <c r="P1356" s="1">
        <f>IF(H1356=26,VLOOKUP(G1356,'属性表（单核）'!$H$2:$I$251,2,0),IF(H1356=59,VLOOKUP(G1356,'属性表（单核）'!$C$2:$D$251,2,0),INT(N1356/VLOOKUP(H1356,'属性表（单）'!$N$4:$O$24,2,0))))</f>
        <v>2595</v>
      </c>
      <c r="S1356" s="1">
        <f t="shared" si="173"/>
        <v>198300</v>
      </c>
      <c r="T1356" s="28">
        <f>VLOOKUP(--F1356,经验表!$A$4:$B$53,2,0)*VLOOKUP(--E1356,经验表!$W$8:$X$17,2,0)</f>
        <v>198300</v>
      </c>
      <c r="U1356" s="1">
        <f t="shared" si="174"/>
        <v>2686260</v>
      </c>
      <c r="V1356" s="1">
        <f t="shared" si="175"/>
        <v>2686260</v>
      </c>
    </row>
    <row r="1357" spans="1:22" x14ac:dyDescent="0.35">
      <c r="A1357" s="1">
        <v>90100063</v>
      </c>
      <c r="B1357" s="3" t="s">
        <v>15</v>
      </c>
      <c r="C1357" s="29">
        <f t="shared" si="171"/>
        <v>1</v>
      </c>
      <c r="D1357" s="29" t="str">
        <f t="shared" si="168"/>
        <v>3</v>
      </c>
      <c r="E1357" s="42" t="str">
        <f t="shared" si="169"/>
        <v>3</v>
      </c>
      <c r="F1357" s="1">
        <v>1</v>
      </c>
      <c r="G1357" s="28" t="str">
        <f t="shared" si="170"/>
        <v>31</v>
      </c>
      <c r="H1357" s="1">
        <v>5</v>
      </c>
      <c r="I1357" s="1">
        <v>480</v>
      </c>
      <c r="L1357" s="1">
        <v>1324</v>
      </c>
      <c r="M1357" s="1">
        <v>5000</v>
      </c>
      <c r="N1357" s="2">
        <f>INT(VLOOKUP(--D1357,'属性表（单）'!$H$7:$I$11,2,0)*VLOOKUP(F1357,'属性表（单）'!$B$4:$D$53,3,0))</f>
        <v>3600</v>
      </c>
      <c r="O1357" s="34">
        <f t="shared" si="172"/>
        <v>360</v>
      </c>
      <c r="P1357" s="1">
        <f>IF(H1357=26,VLOOKUP(G1357,'属性表（单核）'!$H$2:$I$251,2,0),IF(H1357=59,VLOOKUP(G1357,'属性表（单核）'!$C$2:$D$251,2,0),INT(N1357/VLOOKUP(H1357,'属性表（单）'!$N$4:$O$24,2,0))))</f>
        <v>360</v>
      </c>
      <c r="S1357" s="1">
        <f t="shared" si="173"/>
        <v>1125</v>
      </c>
      <c r="T1357" s="28">
        <f>VLOOKUP(--F1357,经验表!$A$4:$B$53,2,0)*VLOOKUP(--E1357,经验表!$W$8:$X$17,2,0)</f>
        <v>1125</v>
      </c>
      <c r="U1357" s="1">
        <f t="shared" si="174"/>
        <v>6000</v>
      </c>
      <c r="V1357" s="1">
        <f t="shared" si="175"/>
        <v>2884560</v>
      </c>
    </row>
    <row r="1358" spans="1:22" x14ac:dyDescent="0.35">
      <c r="A1358" s="1">
        <v>90200063</v>
      </c>
      <c r="B1358" s="3" t="s">
        <v>15</v>
      </c>
      <c r="C1358" s="29">
        <f t="shared" si="171"/>
        <v>1</v>
      </c>
      <c r="D1358" s="29" t="str">
        <f t="shared" si="168"/>
        <v>3</v>
      </c>
      <c r="E1358" s="42" t="str">
        <f t="shared" si="169"/>
        <v>3</v>
      </c>
      <c r="F1358" s="1">
        <v>2</v>
      </c>
      <c r="G1358" s="28" t="str">
        <f t="shared" si="170"/>
        <v>32</v>
      </c>
      <c r="H1358" s="1">
        <v>5</v>
      </c>
      <c r="I1358" s="1">
        <v>508</v>
      </c>
      <c r="L1358" s="1">
        <v>1752</v>
      </c>
      <c r="M1358" s="1">
        <v>6324</v>
      </c>
      <c r="N1358" s="2">
        <f>INT(VLOOKUP(--D1358,'属性表（单）'!$H$7:$I$11,2,0)*VLOOKUP(F1358,'属性表（单）'!$B$4:$D$53,3,0))</f>
        <v>3825</v>
      </c>
      <c r="O1358" s="34">
        <f t="shared" si="172"/>
        <v>382</v>
      </c>
      <c r="P1358" s="1">
        <f>IF(H1358=26,VLOOKUP(G1358,'属性表（单核）'!$H$2:$I$251,2,0),IF(H1358=59,VLOOKUP(G1358,'属性表（单核）'!$C$2:$D$251,2,0),INT(N1358/VLOOKUP(H1358,'属性表（单）'!$N$4:$O$24,2,0))))</f>
        <v>382</v>
      </c>
      <c r="S1358" s="1">
        <f t="shared" si="173"/>
        <v>1575</v>
      </c>
      <c r="T1358" s="28">
        <f>VLOOKUP(--F1358,经验表!$A$4:$B$53,2,0)*VLOOKUP(--E1358,经验表!$W$8:$X$17,2,0)</f>
        <v>1575</v>
      </c>
      <c r="U1358" s="1">
        <f t="shared" si="174"/>
        <v>7125</v>
      </c>
      <c r="V1358" s="1">
        <f t="shared" si="175"/>
        <v>7125</v>
      </c>
    </row>
    <row r="1359" spans="1:22" x14ac:dyDescent="0.35">
      <c r="A1359" s="1">
        <v>90300063</v>
      </c>
      <c r="B1359" s="3" t="s">
        <v>15</v>
      </c>
      <c r="C1359" s="29">
        <f t="shared" si="171"/>
        <v>1</v>
      </c>
      <c r="D1359" s="29" t="str">
        <f t="shared" si="168"/>
        <v>3</v>
      </c>
      <c r="E1359" s="42" t="str">
        <f t="shared" si="169"/>
        <v>3</v>
      </c>
      <c r="F1359" s="1">
        <v>3</v>
      </c>
      <c r="G1359" s="28" t="str">
        <f t="shared" si="170"/>
        <v>33</v>
      </c>
      <c r="H1359" s="1">
        <v>5</v>
      </c>
      <c r="I1359" s="1">
        <v>538</v>
      </c>
      <c r="L1359" s="1">
        <v>2230</v>
      </c>
      <c r="M1359" s="1">
        <v>8076</v>
      </c>
      <c r="N1359" s="2">
        <f>INT(VLOOKUP(--D1359,'属性表（单）'!$H$7:$I$11,2,0)*VLOOKUP(F1359,'属性表（单）'!$B$4:$D$53,3,0))</f>
        <v>4050</v>
      </c>
      <c r="O1359" s="34">
        <f t="shared" si="172"/>
        <v>405</v>
      </c>
      <c r="P1359" s="1">
        <f>IF(H1359=26,VLOOKUP(G1359,'属性表（单核）'!$H$2:$I$251,2,0),IF(H1359=59,VLOOKUP(G1359,'属性表（单核）'!$C$2:$D$251,2,0),INT(N1359/VLOOKUP(H1359,'属性表（单）'!$N$4:$O$24,2,0))))</f>
        <v>405</v>
      </c>
      <c r="S1359" s="1">
        <f t="shared" si="173"/>
        <v>2025</v>
      </c>
      <c r="T1359" s="28">
        <f>VLOOKUP(--F1359,经验表!$A$4:$B$53,2,0)*VLOOKUP(--E1359,经验表!$W$8:$X$17,2,0)</f>
        <v>2025</v>
      </c>
      <c r="U1359" s="1">
        <f t="shared" si="174"/>
        <v>8700</v>
      </c>
      <c r="V1359" s="1">
        <f t="shared" si="175"/>
        <v>8700</v>
      </c>
    </row>
    <row r="1360" spans="1:22" x14ac:dyDescent="0.35">
      <c r="A1360" s="1">
        <v>90400063</v>
      </c>
      <c r="B1360" s="3" t="s">
        <v>15</v>
      </c>
      <c r="C1360" s="29">
        <f t="shared" si="171"/>
        <v>1</v>
      </c>
      <c r="D1360" s="29" t="str">
        <f t="shared" si="168"/>
        <v>3</v>
      </c>
      <c r="E1360" s="42" t="str">
        <f t="shared" si="169"/>
        <v>3</v>
      </c>
      <c r="F1360" s="1">
        <v>4</v>
      </c>
      <c r="G1360" s="28" t="str">
        <f t="shared" si="170"/>
        <v>34</v>
      </c>
      <c r="H1360" s="1">
        <v>5</v>
      </c>
      <c r="I1360" s="1">
        <v>568</v>
      </c>
      <c r="L1360" s="1">
        <v>2762</v>
      </c>
      <c r="M1360" s="1">
        <v>10306</v>
      </c>
      <c r="N1360" s="2">
        <f>INT(VLOOKUP(--D1360,'属性表（单）'!$H$7:$I$11,2,0)*VLOOKUP(F1360,'属性表（单）'!$B$4:$D$53,3,0))</f>
        <v>4275</v>
      </c>
      <c r="O1360" s="34">
        <f t="shared" si="172"/>
        <v>427</v>
      </c>
      <c r="P1360" s="1">
        <f>IF(H1360=26,VLOOKUP(G1360,'属性表（单核）'!$H$2:$I$251,2,0),IF(H1360=59,VLOOKUP(G1360,'属性表（单核）'!$C$2:$D$251,2,0),INT(N1360/VLOOKUP(H1360,'属性表（单）'!$N$4:$O$24,2,0))))</f>
        <v>427</v>
      </c>
      <c r="S1360" s="1">
        <f t="shared" si="173"/>
        <v>2475</v>
      </c>
      <c r="T1360" s="28">
        <f>VLOOKUP(--F1360,经验表!$A$4:$B$53,2,0)*VLOOKUP(--E1360,经验表!$W$8:$X$17,2,0)</f>
        <v>2475</v>
      </c>
      <c r="U1360" s="1">
        <f t="shared" si="174"/>
        <v>10725</v>
      </c>
      <c r="V1360" s="1">
        <f t="shared" si="175"/>
        <v>10725</v>
      </c>
    </row>
    <row r="1361" spans="1:22" x14ac:dyDescent="0.35">
      <c r="A1361" s="1">
        <v>90500063</v>
      </c>
      <c r="B1361" s="3" t="s">
        <v>15</v>
      </c>
      <c r="C1361" s="29">
        <f t="shared" si="171"/>
        <v>1</v>
      </c>
      <c r="D1361" s="29" t="str">
        <f t="shared" si="168"/>
        <v>3</v>
      </c>
      <c r="E1361" s="42" t="str">
        <f t="shared" si="169"/>
        <v>3</v>
      </c>
      <c r="F1361" s="1">
        <v>5</v>
      </c>
      <c r="G1361" s="28" t="str">
        <f t="shared" si="170"/>
        <v>35</v>
      </c>
      <c r="H1361" s="1">
        <v>5</v>
      </c>
      <c r="I1361" s="1">
        <v>598</v>
      </c>
      <c r="L1361" s="1">
        <v>3354</v>
      </c>
      <c r="M1361" s="1">
        <v>13068</v>
      </c>
      <c r="N1361" s="2">
        <f>INT(VLOOKUP(--D1361,'属性表（单）'!$H$7:$I$11,2,0)*VLOOKUP(F1361,'属性表（单）'!$B$4:$D$53,3,0))</f>
        <v>4500</v>
      </c>
      <c r="O1361" s="34">
        <f t="shared" si="172"/>
        <v>450</v>
      </c>
      <c r="P1361" s="1">
        <f>IF(H1361=26,VLOOKUP(G1361,'属性表（单核）'!$H$2:$I$251,2,0),IF(H1361=59,VLOOKUP(G1361,'属性表（单核）'!$C$2:$D$251,2,0),INT(N1361/VLOOKUP(H1361,'属性表（单）'!$N$4:$O$24,2,0))))</f>
        <v>450</v>
      </c>
      <c r="S1361" s="1">
        <f t="shared" si="173"/>
        <v>2925</v>
      </c>
      <c r="T1361" s="28">
        <f>VLOOKUP(--F1361,经验表!$A$4:$B$53,2,0)*VLOOKUP(--E1361,经验表!$W$8:$X$17,2,0)</f>
        <v>2925</v>
      </c>
      <c r="U1361" s="1">
        <f t="shared" si="174"/>
        <v>13200</v>
      </c>
      <c r="V1361" s="1">
        <f t="shared" si="175"/>
        <v>13200</v>
      </c>
    </row>
    <row r="1362" spans="1:22" x14ac:dyDescent="0.35">
      <c r="A1362" s="1">
        <v>90600063</v>
      </c>
      <c r="B1362" s="3" t="s">
        <v>15</v>
      </c>
      <c r="C1362" s="29">
        <f t="shared" si="171"/>
        <v>1</v>
      </c>
      <c r="D1362" s="29" t="str">
        <f t="shared" si="168"/>
        <v>3</v>
      </c>
      <c r="E1362" s="42" t="str">
        <f t="shared" si="169"/>
        <v>3</v>
      </c>
      <c r="F1362" s="1">
        <v>6</v>
      </c>
      <c r="G1362" s="28" t="str">
        <f t="shared" si="170"/>
        <v>36</v>
      </c>
      <c r="H1362" s="1">
        <v>5</v>
      </c>
      <c r="I1362" s="1">
        <v>630</v>
      </c>
      <c r="L1362" s="1">
        <v>4013</v>
      </c>
      <c r="M1362" s="1">
        <v>16422</v>
      </c>
      <c r="N1362" s="2">
        <f>INT(VLOOKUP(--D1362,'属性表（单）'!$H$7:$I$11,2,0)*VLOOKUP(F1362,'属性表（单）'!$B$4:$D$53,3,0))</f>
        <v>4725</v>
      </c>
      <c r="O1362" s="34">
        <f t="shared" si="172"/>
        <v>472</v>
      </c>
      <c r="P1362" s="1">
        <f>IF(H1362=26,VLOOKUP(G1362,'属性表（单核）'!$H$2:$I$251,2,0),IF(H1362=59,VLOOKUP(G1362,'属性表（单核）'!$C$2:$D$251,2,0),INT(N1362/VLOOKUP(H1362,'属性表（单）'!$N$4:$O$24,2,0))))</f>
        <v>472</v>
      </c>
      <c r="S1362" s="1">
        <f t="shared" si="173"/>
        <v>3675</v>
      </c>
      <c r="T1362" s="28">
        <f>VLOOKUP(--F1362,经验表!$A$4:$B$53,2,0)*VLOOKUP(--E1362,经验表!$W$8:$X$17,2,0)</f>
        <v>3675</v>
      </c>
      <c r="U1362" s="1">
        <f t="shared" si="174"/>
        <v>16125</v>
      </c>
      <c r="V1362" s="1">
        <f t="shared" si="175"/>
        <v>16125</v>
      </c>
    </row>
    <row r="1363" spans="1:22" x14ac:dyDescent="0.35">
      <c r="A1363" s="1">
        <v>90700063</v>
      </c>
      <c r="B1363" s="3" t="s">
        <v>15</v>
      </c>
      <c r="C1363" s="29">
        <f t="shared" si="171"/>
        <v>1</v>
      </c>
      <c r="D1363" s="29" t="str">
        <f t="shared" si="168"/>
        <v>3</v>
      </c>
      <c r="E1363" s="42" t="str">
        <f t="shared" si="169"/>
        <v>3</v>
      </c>
      <c r="F1363" s="1">
        <v>7</v>
      </c>
      <c r="G1363" s="28" t="str">
        <f t="shared" si="170"/>
        <v>37</v>
      </c>
      <c r="H1363" s="1">
        <v>5</v>
      </c>
      <c r="I1363" s="1">
        <v>661</v>
      </c>
      <c r="L1363" s="1">
        <v>4744</v>
      </c>
      <c r="M1363" s="1">
        <v>20435</v>
      </c>
      <c r="N1363" s="2">
        <f>INT(VLOOKUP(--D1363,'属性表（单）'!$H$7:$I$11,2,0)*VLOOKUP(F1363,'属性表（单）'!$B$4:$D$53,3,0))</f>
        <v>5062</v>
      </c>
      <c r="O1363" s="34">
        <f t="shared" si="172"/>
        <v>506</v>
      </c>
      <c r="P1363" s="1">
        <f>IF(H1363=26,VLOOKUP(G1363,'属性表（单核）'!$H$2:$I$251,2,0),IF(H1363=59,VLOOKUP(G1363,'属性表（单核）'!$C$2:$D$251,2,0),INT(N1363/VLOOKUP(H1363,'属性表（单）'!$N$4:$O$24,2,0))))</f>
        <v>506</v>
      </c>
      <c r="S1363" s="1">
        <f t="shared" si="173"/>
        <v>4425</v>
      </c>
      <c r="T1363" s="28">
        <f>VLOOKUP(--F1363,经验表!$A$4:$B$53,2,0)*VLOOKUP(--E1363,经验表!$W$8:$X$17,2,0)</f>
        <v>4425</v>
      </c>
      <c r="U1363" s="1">
        <f t="shared" si="174"/>
        <v>19800</v>
      </c>
      <c r="V1363" s="1">
        <f t="shared" si="175"/>
        <v>19800</v>
      </c>
    </row>
    <row r="1364" spans="1:22" x14ac:dyDescent="0.35">
      <c r="A1364" s="1">
        <v>90800063</v>
      </c>
      <c r="B1364" s="3" t="s">
        <v>15</v>
      </c>
      <c r="C1364" s="29">
        <f t="shared" si="171"/>
        <v>1</v>
      </c>
      <c r="D1364" s="29" t="str">
        <f t="shared" si="168"/>
        <v>3</v>
      </c>
      <c r="E1364" s="42" t="str">
        <f t="shared" si="169"/>
        <v>3</v>
      </c>
      <c r="F1364" s="1">
        <v>8</v>
      </c>
      <c r="G1364" s="28" t="str">
        <f t="shared" si="170"/>
        <v>38</v>
      </c>
      <c r="H1364" s="1">
        <v>5</v>
      </c>
      <c r="I1364" s="1">
        <v>694</v>
      </c>
      <c r="L1364" s="1">
        <v>5557</v>
      </c>
      <c r="M1364" s="1">
        <v>25179</v>
      </c>
      <c r="N1364" s="2">
        <f>INT(VLOOKUP(--D1364,'属性表（单）'!$H$7:$I$11,2,0)*VLOOKUP(F1364,'属性表（单）'!$B$4:$D$53,3,0))</f>
        <v>5400</v>
      </c>
      <c r="O1364" s="34">
        <f t="shared" si="172"/>
        <v>540</v>
      </c>
      <c r="P1364" s="1">
        <f>IF(H1364=26,VLOOKUP(G1364,'属性表（单核）'!$H$2:$I$251,2,0),IF(H1364=59,VLOOKUP(G1364,'属性表（单核）'!$C$2:$D$251,2,0),INT(N1364/VLOOKUP(H1364,'属性表（单）'!$N$4:$O$24,2,0))))</f>
        <v>540</v>
      </c>
      <c r="S1364" s="1">
        <f t="shared" si="173"/>
        <v>5175</v>
      </c>
      <c r="T1364" s="28">
        <f>VLOOKUP(--F1364,经验表!$A$4:$B$53,2,0)*VLOOKUP(--E1364,经验表!$W$8:$X$17,2,0)</f>
        <v>5175</v>
      </c>
      <c r="U1364" s="1">
        <f t="shared" si="174"/>
        <v>24225</v>
      </c>
      <c r="V1364" s="1">
        <f t="shared" si="175"/>
        <v>24225</v>
      </c>
    </row>
    <row r="1365" spans="1:22" x14ac:dyDescent="0.35">
      <c r="A1365" s="1">
        <v>90900063</v>
      </c>
      <c r="B1365" s="3" t="s">
        <v>15</v>
      </c>
      <c r="C1365" s="29">
        <f t="shared" si="171"/>
        <v>1</v>
      </c>
      <c r="D1365" s="29" t="str">
        <f t="shared" si="168"/>
        <v>3</v>
      </c>
      <c r="E1365" s="42" t="str">
        <f t="shared" si="169"/>
        <v>3</v>
      </c>
      <c r="F1365" s="1">
        <v>9</v>
      </c>
      <c r="G1365" s="28" t="str">
        <f t="shared" si="170"/>
        <v>39</v>
      </c>
      <c r="H1365" s="1">
        <v>5</v>
      </c>
      <c r="I1365" s="1">
        <v>727</v>
      </c>
      <c r="L1365" s="1">
        <v>6459</v>
      </c>
      <c r="M1365" s="1">
        <v>30736</v>
      </c>
      <c r="N1365" s="2">
        <f>INT(VLOOKUP(--D1365,'属性表（单）'!$H$7:$I$11,2,0)*VLOOKUP(F1365,'属性表（单）'!$B$4:$D$53,3,0))</f>
        <v>5737</v>
      </c>
      <c r="O1365" s="34">
        <f t="shared" si="172"/>
        <v>573</v>
      </c>
      <c r="P1365" s="1">
        <f>IF(H1365=26,VLOOKUP(G1365,'属性表（单核）'!$H$2:$I$251,2,0),IF(H1365=59,VLOOKUP(G1365,'属性表（单核）'!$C$2:$D$251,2,0),INT(N1365/VLOOKUP(H1365,'属性表（单）'!$N$4:$O$24,2,0))))</f>
        <v>573</v>
      </c>
      <c r="S1365" s="1">
        <f t="shared" si="173"/>
        <v>5925</v>
      </c>
      <c r="T1365" s="28">
        <f>VLOOKUP(--F1365,经验表!$A$4:$B$53,2,0)*VLOOKUP(--E1365,经验表!$W$8:$X$17,2,0)</f>
        <v>5925</v>
      </c>
      <c r="U1365" s="1">
        <f t="shared" si="174"/>
        <v>29400</v>
      </c>
      <c r="V1365" s="1">
        <f t="shared" si="175"/>
        <v>29400</v>
      </c>
    </row>
    <row r="1366" spans="1:22" x14ac:dyDescent="0.35">
      <c r="A1366" s="1">
        <v>91000063</v>
      </c>
      <c r="B1366" s="3" t="s">
        <v>15</v>
      </c>
      <c r="C1366" s="29">
        <f t="shared" si="171"/>
        <v>1</v>
      </c>
      <c r="D1366" s="29" t="str">
        <f t="shared" si="168"/>
        <v>3</v>
      </c>
      <c r="E1366" s="42" t="str">
        <f t="shared" si="169"/>
        <v>3</v>
      </c>
      <c r="F1366" s="1">
        <v>10</v>
      </c>
      <c r="G1366" s="28" t="str">
        <f t="shared" si="170"/>
        <v>310</v>
      </c>
      <c r="H1366" s="1">
        <v>5</v>
      </c>
      <c r="I1366" s="1">
        <v>760</v>
      </c>
      <c r="L1366" s="1">
        <v>7459</v>
      </c>
      <c r="M1366" s="1">
        <v>37195</v>
      </c>
      <c r="N1366" s="2">
        <f>INT(VLOOKUP(--D1366,'属性表（单）'!$H$7:$I$11,2,0)*VLOOKUP(F1366,'属性表（单）'!$B$4:$D$53,3,0))</f>
        <v>6075</v>
      </c>
      <c r="O1366" s="34">
        <f t="shared" si="172"/>
        <v>607</v>
      </c>
      <c r="P1366" s="1">
        <f>IF(H1366=26,VLOOKUP(G1366,'属性表（单核）'!$H$2:$I$251,2,0),IF(H1366=59,VLOOKUP(G1366,'属性表（单核）'!$C$2:$D$251,2,0),INT(N1366/VLOOKUP(H1366,'属性表（单）'!$N$4:$O$24,2,0))))</f>
        <v>607</v>
      </c>
      <c r="S1366" s="1">
        <f t="shared" si="173"/>
        <v>7125</v>
      </c>
      <c r="T1366" s="28">
        <f>VLOOKUP(--F1366,经验表!$A$4:$B$53,2,0)*VLOOKUP(--E1366,经验表!$W$8:$X$17,2,0)</f>
        <v>7125</v>
      </c>
      <c r="U1366" s="1">
        <f t="shared" si="174"/>
        <v>35325</v>
      </c>
      <c r="V1366" s="1">
        <f t="shared" si="175"/>
        <v>35325</v>
      </c>
    </row>
    <row r="1367" spans="1:22" x14ac:dyDescent="0.35">
      <c r="A1367" s="1">
        <v>91100063</v>
      </c>
      <c r="B1367" s="3" t="s">
        <v>15</v>
      </c>
      <c r="C1367" s="29">
        <f t="shared" si="171"/>
        <v>1</v>
      </c>
      <c r="D1367" s="29" t="str">
        <f t="shared" si="168"/>
        <v>3</v>
      </c>
      <c r="E1367" s="42" t="str">
        <f t="shared" si="169"/>
        <v>3</v>
      </c>
      <c r="F1367" s="1">
        <v>11</v>
      </c>
      <c r="G1367" s="28" t="str">
        <f t="shared" si="170"/>
        <v>311</v>
      </c>
      <c r="H1367" s="1">
        <v>5</v>
      </c>
      <c r="I1367" s="1">
        <v>795</v>
      </c>
      <c r="L1367" s="1">
        <v>8568</v>
      </c>
      <c r="M1367" s="1">
        <v>44654</v>
      </c>
      <c r="N1367" s="2">
        <f>INT(VLOOKUP(--D1367,'属性表（单）'!$H$7:$I$11,2,0)*VLOOKUP(F1367,'属性表（单）'!$B$4:$D$53,3,0))</f>
        <v>6412</v>
      </c>
      <c r="O1367" s="34">
        <f t="shared" si="172"/>
        <v>641</v>
      </c>
      <c r="P1367" s="1">
        <f>IF(H1367=26,VLOOKUP(G1367,'属性表（单核）'!$H$2:$I$251,2,0),IF(H1367=59,VLOOKUP(G1367,'属性表（单核）'!$C$2:$D$251,2,0),INT(N1367/VLOOKUP(H1367,'属性表（单）'!$N$4:$O$24,2,0))))</f>
        <v>641</v>
      </c>
      <c r="S1367" s="1">
        <f t="shared" si="173"/>
        <v>8325</v>
      </c>
      <c r="T1367" s="28">
        <f>VLOOKUP(--F1367,经验表!$A$4:$B$53,2,0)*VLOOKUP(--E1367,经验表!$W$8:$X$17,2,0)</f>
        <v>8325</v>
      </c>
      <c r="U1367" s="1">
        <f t="shared" si="174"/>
        <v>42450</v>
      </c>
      <c r="V1367" s="1">
        <f t="shared" si="175"/>
        <v>42450</v>
      </c>
    </row>
    <row r="1368" spans="1:22" x14ac:dyDescent="0.35">
      <c r="A1368" s="1">
        <v>91200063</v>
      </c>
      <c r="B1368" s="3" t="s">
        <v>15</v>
      </c>
      <c r="C1368" s="29">
        <f t="shared" si="171"/>
        <v>1</v>
      </c>
      <c r="D1368" s="29" t="str">
        <f t="shared" si="168"/>
        <v>3</v>
      </c>
      <c r="E1368" s="42" t="str">
        <f t="shared" si="169"/>
        <v>3</v>
      </c>
      <c r="F1368" s="1">
        <v>12</v>
      </c>
      <c r="G1368" s="28" t="str">
        <f t="shared" si="170"/>
        <v>312</v>
      </c>
      <c r="H1368" s="1">
        <v>5</v>
      </c>
      <c r="I1368" s="1">
        <v>830</v>
      </c>
      <c r="L1368" s="1">
        <v>9797</v>
      </c>
      <c r="M1368" s="1">
        <v>53222</v>
      </c>
      <c r="N1368" s="2">
        <f>INT(VLOOKUP(--D1368,'属性表（单）'!$H$7:$I$11,2,0)*VLOOKUP(F1368,'属性表（单）'!$B$4:$D$53,3,0))</f>
        <v>6862</v>
      </c>
      <c r="O1368" s="34">
        <f t="shared" si="172"/>
        <v>686</v>
      </c>
      <c r="P1368" s="1">
        <f>IF(H1368=26,VLOOKUP(G1368,'属性表（单核）'!$H$2:$I$251,2,0),IF(H1368=59,VLOOKUP(G1368,'属性表（单核）'!$C$2:$D$251,2,0),INT(N1368/VLOOKUP(H1368,'属性表（单）'!$N$4:$O$24,2,0))))</f>
        <v>686</v>
      </c>
      <c r="S1368" s="1">
        <f t="shared" si="173"/>
        <v>9525</v>
      </c>
      <c r="T1368" s="28">
        <f>VLOOKUP(--F1368,经验表!$A$4:$B$53,2,0)*VLOOKUP(--E1368,经验表!$W$8:$X$17,2,0)</f>
        <v>9525</v>
      </c>
      <c r="U1368" s="1">
        <f t="shared" si="174"/>
        <v>50775</v>
      </c>
      <c r="V1368" s="1">
        <f t="shared" si="175"/>
        <v>50775</v>
      </c>
    </row>
    <row r="1369" spans="1:22" x14ac:dyDescent="0.35">
      <c r="A1369" s="1">
        <v>91300063</v>
      </c>
      <c r="B1369" s="3" t="s">
        <v>15</v>
      </c>
      <c r="C1369" s="29">
        <f t="shared" si="171"/>
        <v>1</v>
      </c>
      <c r="D1369" s="29" t="str">
        <f t="shared" si="168"/>
        <v>3</v>
      </c>
      <c r="E1369" s="42" t="str">
        <f t="shared" si="169"/>
        <v>3</v>
      </c>
      <c r="F1369" s="1">
        <v>13</v>
      </c>
      <c r="G1369" s="28" t="str">
        <f t="shared" si="170"/>
        <v>313</v>
      </c>
      <c r="H1369" s="1">
        <v>5</v>
      </c>
      <c r="I1369" s="1">
        <v>866</v>
      </c>
      <c r="L1369" s="1">
        <v>11157</v>
      </c>
      <c r="M1369" s="1">
        <v>63019</v>
      </c>
      <c r="N1369" s="2">
        <f>INT(VLOOKUP(--D1369,'属性表（单）'!$H$7:$I$11,2,0)*VLOOKUP(F1369,'属性表（单）'!$B$4:$D$53,3,0))</f>
        <v>7312</v>
      </c>
      <c r="O1369" s="34">
        <f t="shared" si="172"/>
        <v>731</v>
      </c>
      <c r="P1369" s="1">
        <f>IF(H1369=26,VLOOKUP(G1369,'属性表（单核）'!$H$2:$I$251,2,0),IF(H1369=59,VLOOKUP(G1369,'属性表（单核）'!$C$2:$D$251,2,0),INT(N1369/VLOOKUP(H1369,'属性表（单）'!$N$4:$O$24,2,0))))</f>
        <v>731</v>
      </c>
      <c r="S1369" s="1">
        <f t="shared" si="173"/>
        <v>10725</v>
      </c>
      <c r="T1369" s="28">
        <f>VLOOKUP(--F1369,经验表!$A$4:$B$53,2,0)*VLOOKUP(--E1369,经验表!$W$8:$X$17,2,0)</f>
        <v>10725</v>
      </c>
      <c r="U1369" s="1">
        <f t="shared" si="174"/>
        <v>60300</v>
      </c>
      <c r="V1369" s="1">
        <f t="shared" si="175"/>
        <v>60300</v>
      </c>
    </row>
    <row r="1370" spans="1:22" x14ac:dyDescent="0.35">
      <c r="A1370" s="1">
        <v>91400063</v>
      </c>
      <c r="B1370" s="3" t="s">
        <v>15</v>
      </c>
      <c r="C1370" s="29">
        <f t="shared" si="171"/>
        <v>1</v>
      </c>
      <c r="D1370" s="29" t="str">
        <f t="shared" si="168"/>
        <v>3</v>
      </c>
      <c r="E1370" s="42" t="str">
        <f t="shared" si="169"/>
        <v>3</v>
      </c>
      <c r="F1370" s="1">
        <v>14</v>
      </c>
      <c r="G1370" s="28" t="str">
        <f t="shared" si="170"/>
        <v>314</v>
      </c>
      <c r="H1370" s="1">
        <v>5</v>
      </c>
      <c r="I1370" s="1">
        <v>902</v>
      </c>
      <c r="L1370" s="1">
        <v>12663</v>
      </c>
      <c r="M1370" s="1">
        <v>74176</v>
      </c>
      <c r="N1370" s="2">
        <f>INT(VLOOKUP(--D1370,'属性表（单）'!$H$7:$I$11,2,0)*VLOOKUP(F1370,'属性表（单）'!$B$4:$D$53,3,0))</f>
        <v>7762</v>
      </c>
      <c r="O1370" s="34">
        <f t="shared" si="172"/>
        <v>776</v>
      </c>
      <c r="P1370" s="1">
        <f>IF(H1370=26,VLOOKUP(G1370,'属性表（单核）'!$H$2:$I$251,2,0),IF(H1370=59,VLOOKUP(G1370,'属性表（单核）'!$C$2:$D$251,2,0),INT(N1370/VLOOKUP(H1370,'属性表（单）'!$N$4:$O$24,2,0))))</f>
        <v>776</v>
      </c>
      <c r="S1370" s="1">
        <f t="shared" si="173"/>
        <v>12525</v>
      </c>
      <c r="T1370" s="28">
        <f>VLOOKUP(--F1370,经验表!$A$4:$B$53,2,0)*VLOOKUP(--E1370,经验表!$W$8:$X$17,2,0)</f>
        <v>12525</v>
      </c>
      <c r="U1370" s="1">
        <f t="shared" si="174"/>
        <v>71025</v>
      </c>
      <c r="V1370" s="1">
        <f t="shared" si="175"/>
        <v>71025</v>
      </c>
    </row>
    <row r="1371" spans="1:22" x14ac:dyDescent="0.35">
      <c r="A1371" s="1">
        <v>91500063</v>
      </c>
      <c r="B1371" s="3" t="s">
        <v>15</v>
      </c>
      <c r="C1371" s="29">
        <f t="shared" si="171"/>
        <v>1</v>
      </c>
      <c r="D1371" s="29" t="str">
        <f t="shared" si="168"/>
        <v>3</v>
      </c>
      <c r="E1371" s="42" t="str">
        <f t="shared" si="169"/>
        <v>3</v>
      </c>
      <c r="F1371" s="1">
        <v>15</v>
      </c>
      <c r="G1371" s="28" t="str">
        <f t="shared" si="170"/>
        <v>315</v>
      </c>
      <c r="H1371" s="1">
        <v>5</v>
      </c>
      <c r="I1371" s="1">
        <v>940</v>
      </c>
      <c r="L1371" s="1">
        <v>14329</v>
      </c>
      <c r="M1371" s="1">
        <v>86839</v>
      </c>
      <c r="N1371" s="2">
        <f>INT(VLOOKUP(--D1371,'属性表（单）'!$H$7:$I$11,2,0)*VLOOKUP(F1371,'属性表（单）'!$B$4:$D$53,3,0))</f>
        <v>8212</v>
      </c>
      <c r="O1371" s="34">
        <f t="shared" si="172"/>
        <v>821</v>
      </c>
      <c r="P1371" s="1">
        <f>IF(H1371=26,VLOOKUP(G1371,'属性表（单核）'!$H$2:$I$251,2,0),IF(H1371=59,VLOOKUP(G1371,'属性表（单核）'!$C$2:$D$251,2,0),INT(N1371/VLOOKUP(H1371,'属性表（单）'!$N$4:$O$24,2,0))))</f>
        <v>821</v>
      </c>
      <c r="S1371" s="1">
        <f t="shared" si="173"/>
        <v>14325</v>
      </c>
      <c r="T1371" s="28">
        <f>VLOOKUP(--F1371,经验表!$A$4:$B$53,2,0)*VLOOKUP(--E1371,经验表!$W$8:$X$17,2,0)</f>
        <v>14325</v>
      </c>
      <c r="U1371" s="1">
        <f t="shared" si="174"/>
        <v>83550</v>
      </c>
      <c r="V1371" s="1">
        <f t="shared" si="175"/>
        <v>83550</v>
      </c>
    </row>
    <row r="1372" spans="1:22" x14ac:dyDescent="0.35">
      <c r="A1372" s="1">
        <v>91600063</v>
      </c>
      <c r="B1372" s="3" t="s">
        <v>15</v>
      </c>
      <c r="C1372" s="29">
        <f t="shared" si="171"/>
        <v>1</v>
      </c>
      <c r="D1372" s="29" t="str">
        <f t="shared" si="168"/>
        <v>3</v>
      </c>
      <c r="E1372" s="42" t="str">
        <f t="shared" si="169"/>
        <v>3</v>
      </c>
      <c r="F1372" s="1">
        <v>16</v>
      </c>
      <c r="G1372" s="28" t="str">
        <f t="shared" si="170"/>
        <v>316</v>
      </c>
      <c r="H1372" s="1">
        <v>5</v>
      </c>
      <c r="I1372" s="1">
        <v>978</v>
      </c>
      <c r="L1372" s="1">
        <v>16173</v>
      </c>
      <c r="M1372" s="1">
        <v>101168</v>
      </c>
      <c r="N1372" s="2">
        <f>INT(VLOOKUP(--D1372,'属性表（单）'!$H$7:$I$11,2,0)*VLOOKUP(F1372,'属性表（单）'!$B$4:$D$53,3,0))</f>
        <v>8662</v>
      </c>
      <c r="O1372" s="34">
        <f t="shared" si="172"/>
        <v>866</v>
      </c>
      <c r="P1372" s="1">
        <f>IF(H1372=26,VLOOKUP(G1372,'属性表（单核）'!$H$2:$I$251,2,0),IF(H1372=59,VLOOKUP(G1372,'属性表（单核）'!$C$2:$D$251,2,0),INT(N1372/VLOOKUP(H1372,'属性表（单）'!$N$4:$O$24,2,0))))</f>
        <v>866</v>
      </c>
      <c r="S1372" s="1">
        <f t="shared" si="173"/>
        <v>16125</v>
      </c>
      <c r="T1372" s="28">
        <f>VLOOKUP(--F1372,经验表!$A$4:$B$53,2,0)*VLOOKUP(--E1372,经验表!$W$8:$X$17,2,0)</f>
        <v>16125</v>
      </c>
      <c r="U1372" s="1">
        <f t="shared" si="174"/>
        <v>97875</v>
      </c>
      <c r="V1372" s="1">
        <f t="shared" si="175"/>
        <v>97875</v>
      </c>
    </row>
    <row r="1373" spans="1:22" x14ac:dyDescent="0.35">
      <c r="A1373" s="1">
        <v>91700063</v>
      </c>
      <c r="B1373" s="3" t="s">
        <v>15</v>
      </c>
      <c r="C1373" s="29">
        <f t="shared" si="171"/>
        <v>1</v>
      </c>
      <c r="D1373" s="29" t="str">
        <f t="shared" si="168"/>
        <v>3</v>
      </c>
      <c r="E1373" s="42" t="str">
        <f t="shared" si="169"/>
        <v>3</v>
      </c>
      <c r="F1373" s="1">
        <v>17</v>
      </c>
      <c r="G1373" s="28" t="str">
        <f t="shared" si="170"/>
        <v>317</v>
      </c>
      <c r="H1373" s="1">
        <v>5</v>
      </c>
      <c r="I1373" s="1">
        <v>1016</v>
      </c>
      <c r="L1373" s="1">
        <v>18211</v>
      </c>
      <c r="M1373" s="1">
        <v>117341</v>
      </c>
      <c r="N1373" s="2">
        <f>INT(VLOOKUP(--D1373,'属性表（单）'!$H$7:$I$11,2,0)*VLOOKUP(F1373,'属性表（单）'!$B$4:$D$53,3,0))</f>
        <v>9225</v>
      </c>
      <c r="O1373" s="34">
        <f t="shared" si="172"/>
        <v>922</v>
      </c>
      <c r="P1373" s="1">
        <f>IF(H1373=26,VLOOKUP(G1373,'属性表（单核）'!$H$2:$I$251,2,0),IF(H1373=59,VLOOKUP(G1373,'属性表（单核）'!$C$2:$D$251,2,0),INT(N1373/VLOOKUP(H1373,'属性表（单）'!$N$4:$O$24,2,0))))</f>
        <v>922</v>
      </c>
      <c r="S1373" s="1">
        <f t="shared" si="173"/>
        <v>17925</v>
      </c>
      <c r="T1373" s="28">
        <f>VLOOKUP(--F1373,经验表!$A$4:$B$53,2,0)*VLOOKUP(--E1373,经验表!$W$8:$X$17,2,0)</f>
        <v>17925</v>
      </c>
      <c r="U1373" s="1">
        <f t="shared" si="174"/>
        <v>114000</v>
      </c>
      <c r="V1373" s="1">
        <f t="shared" si="175"/>
        <v>114000</v>
      </c>
    </row>
    <row r="1374" spans="1:22" x14ac:dyDescent="0.35">
      <c r="A1374" s="1">
        <v>91800063</v>
      </c>
      <c r="B1374" s="3" t="s">
        <v>15</v>
      </c>
      <c r="C1374" s="29">
        <f t="shared" si="171"/>
        <v>1</v>
      </c>
      <c r="D1374" s="29" t="str">
        <f t="shared" si="168"/>
        <v>3</v>
      </c>
      <c r="E1374" s="42" t="str">
        <f t="shared" si="169"/>
        <v>3</v>
      </c>
      <c r="F1374" s="1">
        <v>18</v>
      </c>
      <c r="G1374" s="28" t="str">
        <f t="shared" si="170"/>
        <v>318</v>
      </c>
      <c r="H1374" s="1">
        <v>5</v>
      </c>
      <c r="I1374" s="1">
        <v>1056</v>
      </c>
      <c r="L1374" s="1">
        <v>20464</v>
      </c>
      <c r="M1374" s="1">
        <v>135552</v>
      </c>
      <c r="N1374" s="2">
        <f>INT(VLOOKUP(--D1374,'属性表（单）'!$H$7:$I$11,2,0)*VLOOKUP(F1374,'属性表（单）'!$B$4:$D$53,3,0))</f>
        <v>9787</v>
      </c>
      <c r="O1374" s="34">
        <f t="shared" si="172"/>
        <v>978</v>
      </c>
      <c r="P1374" s="1">
        <f>IF(H1374=26,VLOOKUP(G1374,'属性表（单核）'!$H$2:$I$251,2,0),IF(H1374=59,VLOOKUP(G1374,'属性表（单核）'!$C$2:$D$251,2,0),INT(N1374/VLOOKUP(H1374,'属性表（单）'!$N$4:$O$24,2,0))))</f>
        <v>978</v>
      </c>
      <c r="S1374" s="1">
        <f t="shared" si="173"/>
        <v>20475</v>
      </c>
      <c r="T1374" s="28">
        <f>VLOOKUP(--F1374,经验表!$A$4:$B$53,2,0)*VLOOKUP(--E1374,经验表!$W$8:$X$17,2,0)</f>
        <v>20475</v>
      </c>
      <c r="U1374" s="1">
        <f t="shared" si="174"/>
        <v>131925</v>
      </c>
      <c r="V1374" s="1">
        <f t="shared" si="175"/>
        <v>131925</v>
      </c>
    </row>
    <row r="1375" spans="1:22" x14ac:dyDescent="0.35">
      <c r="A1375" s="1">
        <v>91900063</v>
      </c>
      <c r="B1375" s="3" t="s">
        <v>15</v>
      </c>
      <c r="C1375" s="29">
        <f t="shared" si="171"/>
        <v>1</v>
      </c>
      <c r="D1375" s="29" t="str">
        <f t="shared" si="168"/>
        <v>3</v>
      </c>
      <c r="E1375" s="42" t="str">
        <f t="shared" si="169"/>
        <v>3</v>
      </c>
      <c r="F1375" s="1">
        <v>19</v>
      </c>
      <c r="G1375" s="28" t="str">
        <f t="shared" si="170"/>
        <v>319</v>
      </c>
      <c r="H1375" s="1">
        <v>5</v>
      </c>
      <c r="I1375" s="1">
        <v>1096</v>
      </c>
      <c r="L1375" s="1">
        <v>22954</v>
      </c>
      <c r="M1375" s="1">
        <v>156016</v>
      </c>
      <c r="N1375" s="2">
        <f>INT(VLOOKUP(--D1375,'属性表（单）'!$H$7:$I$11,2,0)*VLOOKUP(F1375,'属性表（单）'!$B$4:$D$53,3,0))</f>
        <v>10350</v>
      </c>
      <c r="O1375" s="34">
        <f t="shared" si="172"/>
        <v>1035</v>
      </c>
      <c r="P1375" s="1">
        <f>IF(H1375=26,VLOOKUP(G1375,'属性表（单核）'!$H$2:$I$251,2,0),IF(H1375=59,VLOOKUP(G1375,'属性表（单核）'!$C$2:$D$251,2,0),INT(N1375/VLOOKUP(H1375,'属性表（单）'!$N$4:$O$24,2,0))))</f>
        <v>1035</v>
      </c>
      <c r="S1375" s="1">
        <f t="shared" si="173"/>
        <v>23025</v>
      </c>
      <c r="T1375" s="28">
        <f>VLOOKUP(--F1375,经验表!$A$4:$B$53,2,0)*VLOOKUP(--E1375,经验表!$W$8:$X$17,2,0)</f>
        <v>23025</v>
      </c>
      <c r="U1375" s="1">
        <f t="shared" si="174"/>
        <v>152400</v>
      </c>
      <c r="V1375" s="1">
        <f t="shared" si="175"/>
        <v>152400</v>
      </c>
    </row>
    <row r="1376" spans="1:22" x14ac:dyDescent="0.35">
      <c r="A1376" s="1">
        <v>92000063</v>
      </c>
      <c r="B1376" s="3" t="s">
        <v>15</v>
      </c>
      <c r="C1376" s="29">
        <f t="shared" si="171"/>
        <v>1</v>
      </c>
      <c r="D1376" s="29" t="str">
        <f t="shared" si="168"/>
        <v>3</v>
      </c>
      <c r="E1376" s="42" t="str">
        <f t="shared" si="169"/>
        <v>3</v>
      </c>
      <c r="F1376" s="1">
        <v>20</v>
      </c>
      <c r="G1376" s="28" t="str">
        <f t="shared" si="170"/>
        <v>320</v>
      </c>
      <c r="H1376" s="1">
        <v>5</v>
      </c>
      <c r="I1376" s="1">
        <v>1137</v>
      </c>
      <c r="L1376" s="1">
        <v>25706</v>
      </c>
      <c r="M1376" s="1">
        <v>178970</v>
      </c>
      <c r="N1376" s="2">
        <f>INT(VLOOKUP(--D1376,'属性表（单）'!$H$7:$I$11,2,0)*VLOOKUP(F1376,'属性表（单）'!$B$4:$D$53,3,0))</f>
        <v>10912</v>
      </c>
      <c r="O1376" s="34">
        <f t="shared" si="172"/>
        <v>1091</v>
      </c>
      <c r="P1376" s="1">
        <f>IF(H1376=26,VLOOKUP(G1376,'属性表（单核）'!$H$2:$I$251,2,0),IF(H1376=59,VLOOKUP(G1376,'属性表（单核）'!$C$2:$D$251,2,0),INT(N1376/VLOOKUP(H1376,'属性表（单）'!$N$4:$O$24,2,0))))</f>
        <v>1091</v>
      </c>
      <c r="S1376" s="1">
        <f t="shared" si="173"/>
        <v>25575</v>
      </c>
      <c r="T1376" s="28">
        <f>VLOOKUP(--F1376,经验表!$A$4:$B$53,2,0)*VLOOKUP(--E1376,经验表!$W$8:$X$17,2,0)</f>
        <v>25575</v>
      </c>
      <c r="U1376" s="1">
        <f t="shared" si="174"/>
        <v>175425</v>
      </c>
      <c r="V1376" s="1">
        <f t="shared" si="175"/>
        <v>175425</v>
      </c>
    </row>
    <row r="1377" spans="1:22" x14ac:dyDescent="0.35">
      <c r="A1377" s="1">
        <v>92100063</v>
      </c>
      <c r="B1377" s="3" t="s">
        <v>15</v>
      </c>
      <c r="C1377" s="29">
        <f t="shared" si="171"/>
        <v>1</v>
      </c>
      <c r="D1377" s="29" t="str">
        <f t="shared" si="168"/>
        <v>3</v>
      </c>
      <c r="E1377" s="42" t="str">
        <f t="shared" si="169"/>
        <v>3</v>
      </c>
      <c r="F1377" s="1">
        <v>21</v>
      </c>
      <c r="G1377" s="28" t="str">
        <f t="shared" si="170"/>
        <v>321</v>
      </c>
      <c r="H1377" s="1">
        <v>5</v>
      </c>
      <c r="I1377" s="1">
        <v>1179</v>
      </c>
      <c r="L1377" s="1">
        <v>28745</v>
      </c>
      <c r="M1377" s="1">
        <v>204676</v>
      </c>
      <c r="N1377" s="2">
        <f>INT(VLOOKUP(--D1377,'属性表（单）'!$H$7:$I$11,2,0)*VLOOKUP(F1377,'属性表（单）'!$B$4:$D$53,3,0))</f>
        <v>11475</v>
      </c>
      <c r="O1377" s="34">
        <f t="shared" si="172"/>
        <v>1147</v>
      </c>
      <c r="P1377" s="1">
        <f>IF(H1377=26,VLOOKUP(G1377,'属性表（单核）'!$H$2:$I$251,2,0),IF(H1377=59,VLOOKUP(G1377,'属性表（单核）'!$C$2:$D$251,2,0),INT(N1377/VLOOKUP(H1377,'属性表（单）'!$N$4:$O$24,2,0))))</f>
        <v>1147</v>
      </c>
      <c r="S1377" s="1">
        <f t="shared" si="173"/>
        <v>28125</v>
      </c>
      <c r="T1377" s="28">
        <f>VLOOKUP(--F1377,经验表!$A$4:$B$53,2,0)*VLOOKUP(--E1377,经验表!$W$8:$X$17,2,0)</f>
        <v>28125</v>
      </c>
      <c r="U1377" s="1">
        <f t="shared" si="174"/>
        <v>201000</v>
      </c>
      <c r="V1377" s="1">
        <f t="shared" si="175"/>
        <v>201000</v>
      </c>
    </row>
    <row r="1378" spans="1:22" x14ac:dyDescent="0.35">
      <c r="A1378" s="1">
        <v>92200063</v>
      </c>
      <c r="B1378" s="3" t="s">
        <v>15</v>
      </c>
      <c r="C1378" s="29">
        <f t="shared" si="171"/>
        <v>1</v>
      </c>
      <c r="D1378" s="29" t="str">
        <f t="shared" si="168"/>
        <v>3</v>
      </c>
      <c r="E1378" s="42" t="str">
        <f t="shared" si="169"/>
        <v>3</v>
      </c>
      <c r="F1378" s="1">
        <v>22</v>
      </c>
      <c r="G1378" s="28" t="str">
        <f t="shared" si="170"/>
        <v>322</v>
      </c>
      <c r="H1378" s="1">
        <v>5</v>
      </c>
      <c r="I1378" s="1">
        <v>1222</v>
      </c>
      <c r="L1378" s="1">
        <v>32102</v>
      </c>
      <c r="M1378" s="1">
        <v>233421</v>
      </c>
      <c r="N1378" s="2">
        <f>INT(VLOOKUP(--D1378,'属性表（单）'!$H$7:$I$11,2,0)*VLOOKUP(F1378,'属性表（单）'!$B$4:$D$53,3,0))</f>
        <v>12150</v>
      </c>
      <c r="O1378" s="34">
        <f t="shared" si="172"/>
        <v>1215</v>
      </c>
      <c r="P1378" s="1">
        <f>IF(H1378=26,VLOOKUP(G1378,'属性表（单核）'!$H$2:$I$251,2,0),IF(H1378=59,VLOOKUP(G1378,'属性表（单核）'!$C$2:$D$251,2,0),INT(N1378/VLOOKUP(H1378,'属性表（单）'!$N$4:$O$24,2,0))))</f>
        <v>1215</v>
      </c>
      <c r="S1378" s="1">
        <f t="shared" si="173"/>
        <v>31575</v>
      </c>
      <c r="T1378" s="28">
        <f>VLOOKUP(--F1378,经验表!$A$4:$B$53,2,0)*VLOOKUP(--E1378,经验表!$W$8:$X$17,2,0)</f>
        <v>31575</v>
      </c>
      <c r="U1378" s="1">
        <f t="shared" si="174"/>
        <v>229125</v>
      </c>
      <c r="V1378" s="1">
        <f t="shared" si="175"/>
        <v>229125</v>
      </c>
    </row>
    <row r="1379" spans="1:22" x14ac:dyDescent="0.35">
      <c r="A1379" s="1">
        <v>92300063</v>
      </c>
      <c r="B1379" s="3" t="s">
        <v>15</v>
      </c>
      <c r="C1379" s="29">
        <f t="shared" si="171"/>
        <v>1</v>
      </c>
      <c r="D1379" s="29" t="str">
        <f t="shared" si="168"/>
        <v>3</v>
      </c>
      <c r="E1379" s="42" t="str">
        <f t="shared" si="169"/>
        <v>3</v>
      </c>
      <c r="F1379" s="1">
        <v>23</v>
      </c>
      <c r="G1379" s="28" t="str">
        <f t="shared" si="170"/>
        <v>323</v>
      </c>
      <c r="H1379" s="1">
        <v>5</v>
      </c>
      <c r="I1379" s="1">
        <v>1266</v>
      </c>
      <c r="L1379" s="1">
        <v>35809</v>
      </c>
      <c r="M1379" s="1">
        <v>265523</v>
      </c>
      <c r="N1379" s="2">
        <f>INT(VLOOKUP(--D1379,'属性表（单）'!$H$7:$I$11,2,0)*VLOOKUP(F1379,'属性表（单）'!$B$4:$D$53,3,0))</f>
        <v>12825</v>
      </c>
      <c r="O1379" s="34">
        <f t="shared" si="172"/>
        <v>1282</v>
      </c>
      <c r="P1379" s="1">
        <f>IF(H1379=26,VLOOKUP(G1379,'属性表（单核）'!$H$2:$I$251,2,0),IF(H1379=59,VLOOKUP(G1379,'属性表（单核）'!$C$2:$D$251,2,0),INT(N1379/VLOOKUP(H1379,'属性表（单）'!$N$4:$O$24,2,0))))</f>
        <v>1282</v>
      </c>
      <c r="S1379" s="1">
        <f t="shared" si="173"/>
        <v>35025</v>
      </c>
      <c r="T1379" s="28">
        <f>VLOOKUP(--F1379,经验表!$A$4:$B$53,2,0)*VLOOKUP(--E1379,经验表!$W$8:$X$17,2,0)</f>
        <v>35025</v>
      </c>
      <c r="U1379" s="1">
        <f t="shared" si="174"/>
        <v>260700</v>
      </c>
      <c r="V1379" s="1">
        <f t="shared" si="175"/>
        <v>260700</v>
      </c>
    </row>
    <row r="1380" spans="1:22" x14ac:dyDescent="0.35">
      <c r="A1380" s="1">
        <v>92400063</v>
      </c>
      <c r="B1380" s="3" t="s">
        <v>15</v>
      </c>
      <c r="C1380" s="29">
        <f t="shared" si="171"/>
        <v>1</v>
      </c>
      <c r="D1380" s="29" t="str">
        <f t="shared" si="168"/>
        <v>3</v>
      </c>
      <c r="E1380" s="42" t="str">
        <f t="shared" si="169"/>
        <v>3</v>
      </c>
      <c r="F1380" s="1">
        <v>24</v>
      </c>
      <c r="G1380" s="28" t="str">
        <f t="shared" si="170"/>
        <v>324</v>
      </c>
      <c r="H1380" s="1">
        <v>5</v>
      </c>
      <c r="I1380" s="1">
        <v>1310</v>
      </c>
      <c r="L1380" s="1">
        <v>39901</v>
      </c>
      <c r="M1380" s="1">
        <v>301332</v>
      </c>
      <c r="N1380" s="2">
        <f>INT(VLOOKUP(--D1380,'属性表（单）'!$H$7:$I$11,2,0)*VLOOKUP(F1380,'属性表（单）'!$B$4:$D$53,3,0))</f>
        <v>13500</v>
      </c>
      <c r="O1380" s="34">
        <f t="shared" si="172"/>
        <v>1350</v>
      </c>
      <c r="P1380" s="1">
        <f>IF(H1380=26,VLOOKUP(G1380,'属性表（单核）'!$H$2:$I$251,2,0),IF(H1380=59,VLOOKUP(G1380,'属性表（单核）'!$C$2:$D$251,2,0),INT(N1380/VLOOKUP(H1380,'属性表（单）'!$N$4:$O$24,2,0))))</f>
        <v>1350</v>
      </c>
      <c r="S1380" s="1">
        <f t="shared" si="173"/>
        <v>38475</v>
      </c>
      <c r="T1380" s="28">
        <f>VLOOKUP(--F1380,经验表!$A$4:$B$53,2,0)*VLOOKUP(--E1380,经验表!$W$8:$X$17,2,0)</f>
        <v>38475</v>
      </c>
      <c r="U1380" s="1">
        <f t="shared" si="174"/>
        <v>295725</v>
      </c>
      <c r="V1380" s="1">
        <f t="shared" si="175"/>
        <v>295725</v>
      </c>
    </row>
    <row r="1381" spans="1:22" x14ac:dyDescent="0.35">
      <c r="A1381" s="1">
        <v>92500063</v>
      </c>
      <c r="B1381" s="3" t="s">
        <v>15</v>
      </c>
      <c r="C1381" s="29">
        <f t="shared" si="171"/>
        <v>1</v>
      </c>
      <c r="D1381" s="29" t="str">
        <f t="shared" si="168"/>
        <v>3</v>
      </c>
      <c r="E1381" s="42" t="str">
        <f t="shared" si="169"/>
        <v>3</v>
      </c>
      <c r="F1381" s="1">
        <v>25</v>
      </c>
      <c r="G1381" s="28" t="str">
        <f t="shared" si="170"/>
        <v>325</v>
      </c>
      <c r="H1381" s="1">
        <v>5</v>
      </c>
      <c r="I1381" s="1">
        <v>1355</v>
      </c>
      <c r="L1381" s="1">
        <v>44418</v>
      </c>
      <c r="M1381" s="1">
        <v>341233</v>
      </c>
      <c r="N1381" s="2">
        <f>INT(VLOOKUP(--D1381,'属性表（单）'!$H$7:$I$11,2,0)*VLOOKUP(F1381,'属性表（单）'!$B$4:$D$53,3,0))</f>
        <v>14175</v>
      </c>
      <c r="O1381" s="34">
        <f t="shared" si="172"/>
        <v>1417</v>
      </c>
      <c r="P1381" s="1">
        <f>IF(H1381=26,VLOOKUP(G1381,'属性表（单核）'!$H$2:$I$251,2,0),IF(H1381=59,VLOOKUP(G1381,'属性表（单核）'!$C$2:$D$251,2,0),INT(N1381/VLOOKUP(H1381,'属性表（单）'!$N$4:$O$24,2,0))))</f>
        <v>1417</v>
      </c>
      <c r="S1381" s="1">
        <f t="shared" si="173"/>
        <v>41925</v>
      </c>
      <c r="T1381" s="28">
        <f>VLOOKUP(--F1381,经验表!$A$4:$B$53,2,0)*VLOOKUP(--E1381,经验表!$W$8:$X$17,2,0)</f>
        <v>41925</v>
      </c>
      <c r="U1381" s="1">
        <f t="shared" si="174"/>
        <v>334200</v>
      </c>
      <c r="V1381" s="1">
        <f t="shared" si="175"/>
        <v>334200</v>
      </c>
    </row>
    <row r="1382" spans="1:22" x14ac:dyDescent="0.35">
      <c r="A1382" s="1">
        <v>92600063</v>
      </c>
      <c r="B1382" s="3" t="s">
        <v>15</v>
      </c>
      <c r="C1382" s="29">
        <f t="shared" si="171"/>
        <v>1</v>
      </c>
      <c r="D1382" s="29" t="str">
        <f t="shared" si="168"/>
        <v>3</v>
      </c>
      <c r="E1382" s="42" t="str">
        <f t="shared" si="169"/>
        <v>3</v>
      </c>
      <c r="F1382" s="1">
        <v>26</v>
      </c>
      <c r="G1382" s="28" t="str">
        <f t="shared" si="170"/>
        <v>326</v>
      </c>
      <c r="H1382" s="1">
        <v>5</v>
      </c>
      <c r="I1382" s="1">
        <v>1402</v>
      </c>
      <c r="L1382" s="1">
        <v>49403</v>
      </c>
      <c r="M1382" s="1">
        <v>385651</v>
      </c>
      <c r="N1382" s="2">
        <f>INT(VLOOKUP(--D1382,'属性表（单）'!$H$7:$I$11,2,0)*VLOOKUP(F1382,'属性表（单）'!$B$4:$D$53,3,0))</f>
        <v>14850</v>
      </c>
      <c r="O1382" s="34">
        <f t="shared" si="172"/>
        <v>1485</v>
      </c>
      <c r="P1382" s="1">
        <f>IF(H1382=26,VLOOKUP(G1382,'属性表（单核）'!$H$2:$I$251,2,0),IF(H1382=59,VLOOKUP(G1382,'属性表（单核）'!$C$2:$D$251,2,0),INT(N1382/VLOOKUP(H1382,'属性表（单）'!$N$4:$O$24,2,0))))</f>
        <v>1485</v>
      </c>
      <c r="S1382" s="1">
        <f t="shared" si="173"/>
        <v>46425</v>
      </c>
      <c r="T1382" s="28">
        <f>VLOOKUP(--F1382,经验表!$A$4:$B$53,2,0)*VLOOKUP(--E1382,经验表!$W$8:$X$17,2,0)</f>
        <v>46425</v>
      </c>
      <c r="U1382" s="1">
        <f t="shared" si="174"/>
        <v>376125</v>
      </c>
      <c r="V1382" s="1">
        <f t="shared" si="175"/>
        <v>376125</v>
      </c>
    </row>
    <row r="1383" spans="1:22" x14ac:dyDescent="0.35">
      <c r="A1383" s="1">
        <v>92700063</v>
      </c>
      <c r="B1383" s="3" t="s">
        <v>15</v>
      </c>
      <c r="C1383" s="29">
        <f t="shared" si="171"/>
        <v>1</v>
      </c>
      <c r="D1383" s="29" t="str">
        <f t="shared" si="168"/>
        <v>3</v>
      </c>
      <c r="E1383" s="42" t="str">
        <f t="shared" si="169"/>
        <v>3</v>
      </c>
      <c r="F1383" s="1">
        <v>27</v>
      </c>
      <c r="G1383" s="28" t="str">
        <f t="shared" si="170"/>
        <v>327</v>
      </c>
      <c r="H1383" s="1">
        <v>5</v>
      </c>
      <c r="I1383" s="1">
        <v>1449</v>
      </c>
      <c r="L1383" s="1">
        <v>54904</v>
      </c>
      <c r="M1383" s="1">
        <v>435054</v>
      </c>
      <c r="N1383" s="2">
        <f>INT(VLOOKUP(--D1383,'属性表（单）'!$H$7:$I$11,2,0)*VLOOKUP(F1383,'属性表（单）'!$B$4:$D$53,3,0))</f>
        <v>15637</v>
      </c>
      <c r="O1383" s="34">
        <f t="shared" si="172"/>
        <v>1563</v>
      </c>
      <c r="P1383" s="1">
        <f>IF(H1383=26,VLOOKUP(G1383,'属性表（单核）'!$H$2:$I$251,2,0),IF(H1383=59,VLOOKUP(G1383,'属性表（单核）'!$C$2:$D$251,2,0),INT(N1383/VLOOKUP(H1383,'属性表（单）'!$N$4:$O$24,2,0))))</f>
        <v>1563</v>
      </c>
      <c r="S1383" s="1">
        <f t="shared" si="173"/>
        <v>50925</v>
      </c>
      <c r="T1383" s="28">
        <f>VLOOKUP(--F1383,经验表!$A$4:$B$53,2,0)*VLOOKUP(--E1383,经验表!$W$8:$X$17,2,0)</f>
        <v>50925</v>
      </c>
      <c r="U1383" s="1">
        <f t="shared" si="174"/>
        <v>422550</v>
      </c>
      <c r="V1383" s="1">
        <f t="shared" si="175"/>
        <v>422550</v>
      </c>
    </row>
    <row r="1384" spans="1:22" x14ac:dyDescent="0.35">
      <c r="A1384" s="1">
        <v>92800063</v>
      </c>
      <c r="B1384" s="3" t="s">
        <v>15</v>
      </c>
      <c r="C1384" s="29">
        <f t="shared" si="171"/>
        <v>1</v>
      </c>
      <c r="D1384" s="29" t="str">
        <f t="shared" si="168"/>
        <v>3</v>
      </c>
      <c r="E1384" s="42" t="str">
        <f t="shared" si="169"/>
        <v>3</v>
      </c>
      <c r="F1384" s="1">
        <v>28</v>
      </c>
      <c r="G1384" s="28" t="str">
        <f t="shared" si="170"/>
        <v>328</v>
      </c>
      <c r="H1384" s="1">
        <v>5</v>
      </c>
      <c r="I1384" s="1">
        <v>1497</v>
      </c>
      <c r="L1384" s="1">
        <v>60974</v>
      </c>
      <c r="M1384" s="1">
        <v>489958</v>
      </c>
      <c r="N1384" s="2">
        <f>INT(VLOOKUP(--D1384,'属性表（单）'!$H$7:$I$11,2,0)*VLOOKUP(F1384,'属性表（单）'!$B$4:$D$53,3,0))</f>
        <v>16425</v>
      </c>
      <c r="O1384" s="34">
        <f t="shared" si="172"/>
        <v>1642</v>
      </c>
      <c r="P1384" s="1">
        <f>IF(H1384=26,VLOOKUP(G1384,'属性表（单核）'!$H$2:$I$251,2,0),IF(H1384=59,VLOOKUP(G1384,'属性表（单核）'!$C$2:$D$251,2,0),INT(N1384/VLOOKUP(H1384,'属性表（单）'!$N$4:$O$24,2,0))))</f>
        <v>1642</v>
      </c>
      <c r="S1384" s="1">
        <f t="shared" si="173"/>
        <v>55425</v>
      </c>
      <c r="T1384" s="28">
        <f>VLOOKUP(--F1384,经验表!$A$4:$B$53,2,0)*VLOOKUP(--E1384,经验表!$W$8:$X$17,2,0)</f>
        <v>55425</v>
      </c>
      <c r="U1384" s="1">
        <f t="shared" si="174"/>
        <v>473475</v>
      </c>
      <c r="V1384" s="1">
        <f t="shared" si="175"/>
        <v>473475</v>
      </c>
    </row>
    <row r="1385" spans="1:22" x14ac:dyDescent="0.35">
      <c r="A1385" s="1">
        <v>92900063</v>
      </c>
      <c r="B1385" s="3" t="s">
        <v>15</v>
      </c>
      <c r="C1385" s="29">
        <f t="shared" si="171"/>
        <v>1</v>
      </c>
      <c r="D1385" s="29" t="str">
        <f t="shared" si="168"/>
        <v>3</v>
      </c>
      <c r="E1385" s="42" t="str">
        <f t="shared" si="169"/>
        <v>3</v>
      </c>
      <c r="F1385" s="1">
        <v>29</v>
      </c>
      <c r="G1385" s="28" t="str">
        <f t="shared" si="170"/>
        <v>329</v>
      </c>
      <c r="H1385" s="1">
        <v>5</v>
      </c>
      <c r="I1385" s="1">
        <v>1546</v>
      </c>
      <c r="L1385" s="1">
        <v>67670</v>
      </c>
      <c r="M1385" s="1">
        <v>550932</v>
      </c>
      <c r="N1385" s="2">
        <f>INT(VLOOKUP(--D1385,'属性表（单）'!$H$7:$I$11,2,0)*VLOOKUP(F1385,'属性表（单）'!$B$4:$D$53,3,0))</f>
        <v>17212</v>
      </c>
      <c r="O1385" s="34">
        <f t="shared" si="172"/>
        <v>1721</v>
      </c>
      <c r="P1385" s="1">
        <f>IF(H1385=26,VLOOKUP(G1385,'属性表（单核）'!$H$2:$I$251,2,0),IF(H1385=59,VLOOKUP(G1385,'属性表（单核）'!$C$2:$D$251,2,0),INT(N1385/VLOOKUP(H1385,'属性表（单）'!$N$4:$O$24,2,0))))</f>
        <v>1721</v>
      </c>
      <c r="S1385" s="1">
        <f t="shared" si="173"/>
        <v>59925</v>
      </c>
      <c r="T1385" s="28">
        <f>VLOOKUP(--F1385,经验表!$A$4:$B$53,2,0)*VLOOKUP(--E1385,经验表!$W$8:$X$17,2,0)</f>
        <v>59925</v>
      </c>
      <c r="U1385" s="1">
        <f t="shared" si="174"/>
        <v>528900</v>
      </c>
      <c r="V1385" s="1">
        <f t="shared" si="175"/>
        <v>528900</v>
      </c>
    </row>
    <row r="1386" spans="1:22" x14ac:dyDescent="0.35">
      <c r="A1386" s="1">
        <v>93000063</v>
      </c>
      <c r="B1386" s="3" t="s">
        <v>15</v>
      </c>
      <c r="C1386" s="29">
        <f t="shared" si="171"/>
        <v>1</v>
      </c>
      <c r="D1386" s="29" t="str">
        <f t="shared" si="168"/>
        <v>3</v>
      </c>
      <c r="E1386" s="42" t="str">
        <f t="shared" si="169"/>
        <v>3</v>
      </c>
      <c r="F1386" s="1">
        <v>30</v>
      </c>
      <c r="G1386" s="28" t="str">
        <f t="shared" si="170"/>
        <v>330</v>
      </c>
      <c r="H1386" s="1">
        <v>5</v>
      </c>
      <c r="I1386" s="1">
        <v>1596</v>
      </c>
      <c r="L1386" s="1">
        <v>75056</v>
      </c>
      <c r="M1386" s="1">
        <v>618602</v>
      </c>
      <c r="N1386" s="2">
        <f>INT(VLOOKUP(--D1386,'属性表（单）'!$H$7:$I$11,2,0)*VLOOKUP(F1386,'属性表（单）'!$B$4:$D$53,3,0))</f>
        <v>18000</v>
      </c>
      <c r="O1386" s="34">
        <f t="shared" si="172"/>
        <v>1800</v>
      </c>
      <c r="P1386" s="1">
        <f>IF(H1386=26,VLOOKUP(G1386,'属性表（单核）'!$H$2:$I$251,2,0),IF(H1386=59,VLOOKUP(G1386,'属性表（单核）'!$C$2:$D$251,2,0),INT(N1386/VLOOKUP(H1386,'属性表（单）'!$N$4:$O$24,2,0))))</f>
        <v>1800</v>
      </c>
      <c r="S1386" s="1">
        <f t="shared" si="173"/>
        <v>65625</v>
      </c>
      <c r="T1386" s="28">
        <f>VLOOKUP(--F1386,经验表!$A$4:$B$53,2,0)*VLOOKUP(--E1386,经验表!$W$8:$X$17,2,0)</f>
        <v>65625</v>
      </c>
      <c r="U1386" s="1">
        <f t="shared" si="174"/>
        <v>588825</v>
      </c>
      <c r="V1386" s="1">
        <f t="shared" si="175"/>
        <v>588825</v>
      </c>
    </row>
    <row r="1387" spans="1:22" x14ac:dyDescent="0.35">
      <c r="A1387" s="1">
        <v>93100063</v>
      </c>
      <c r="B1387" s="3" t="s">
        <v>15</v>
      </c>
      <c r="C1387" s="29">
        <f t="shared" si="171"/>
        <v>1</v>
      </c>
      <c r="D1387" s="29" t="str">
        <f t="shared" si="168"/>
        <v>3</v>
      </c>
      <c r="E1387" s="42" t="str">
        <f t="shared" si="169"/>
        <v>3</v>
      </c>
      <c r="F1387" s="1">
        <v>31</v>
      </c>
      <c r="G1387" s="28" t="str">
        <f t="shared" si="170"/>
        <v>331</v>
      </c>
      <c r="H1387" s="1">
        <v>5</v>
      </c>
      <c r="I1387" s="1">
        <v>1648</v>
      </c>
      <c r="L1387" s="1">
        <v>83203</v>
      </c>
      <c r="M1387" s="1">
        <v>693658</v>
      </c>
      <c r="N1387" s="2">
        <f>INT(VLOOKUP(--D1387,'属性表（单）'!$H$7:$I$11,2,0)*VLOOKUP(F1387,'属性表（单）'!$B$4:$D$53,3,0))</f>
        <v>18787</v>
      </c>
      <c r="O1387" s="34">
        <f t="shared" si="172"/>
        <v>1878</v>
      </c>
      <c r="P1387" s="1">
        <f>IF(H1387=26,VLOOKUP(G1387,'属性表（单核）'!$H$2:$I$251,2,0),IF(H1387=59,VLOOKUP(G1387,'属性表（单核）'!$C$2:$D$251,2,0),INT(N1387/VLOOKUP(H1387,'属性表（单）'!$N$4:$O$24,2,0))))</f>
        <v>1878</v>
      </c>
      <c r="S1387" s="1">
        <f t="shared" si="173"/>
        <v>71325</v>
      </c>
      <c r="T1387" s="28">
        <f>VLOOKUP(--F1387,经验表!$A$4:$B$53,2,0)*VLOOKUP(--E1387,经验表!$W$8:$X$17,2,0)</f>
        <v>71325</v>
      </c>
      <c r="U1387" s="1">
        <f t="shared" si="174"/>
        <v>654450</v>
      </c>
      <c r="V1387" s="1">
        <f t="shared" si="175"/>
        <v>654450</v>
      </c>
    </row>
    <row r="1388" spans="1:22" x14ac:dyDescent="0.35">
      <c r="A1388" s="1">
        <v>93200063</v>
      </c>
      <c r="B1388" s="3" t="s">
        <v>15</v>
      </c>
      <c r="C1388" s="29">
        <f t="shared" si="171"/>
        <v>1</v>
      </c>
      <c r="D1388" s="29" t="str">
        <f t="shared" si="168"/>
        <v>3</v>
      </c>
      <c r="E1388" s="42" t="str">
        <f t="shared" si="169"/>
        <v>3</v>
      </c>
      <c r="F1388" s="1">
        <v>32</v>
      </c>
      <c r="G1388" s="28" t="str">
        <f t="shared" si="170"/>
        <v>332</v>
      </c>
      <c r="H1388" s="1">
        <v>5</v>
      </c>
      <c r="I1388" s="1">
        <v>1700</v>
      </c>
      <c r="L1388" s="1">
        <v>92189</v>
      </c>
      <c r="M1388" s="1">
        <v>776861</v>
      </c>
      <c r="N1388" s="2">
        <f>INT(VLOOKUP(--D1388,'属性表（单）'!$H$7:$I$11,2,0)*VLOOKUP(F1388,'属性表（单）'!$B$4:$D$53,3,0))</f>
        <v>19687</v>
      </c>
      <c r="O1388" s="34">
        <f t="shared" si="172"/>
        <v>1968</v>
      </c>
      <c r="P1388" s="1">
        <f>IF(H1388=26,VLOOKUP(G1388,'属性表（单核）'!$H$2:$I$251,2,0),IF(H1388=59,VLOOKUP(G1388,'属性表（单核）'!$C$2:$D$251,2,0),INT(N1388/VLOOKUP(H1388,'属性表（单）'!$N$4:$O$24,2,0))))</f>
        <v>1968</v>
      </c>
      <c r="S1388" s="1">
        <f t="shared" si="173"/>
        <v>77025</v>
      </c>
      <c r="T1388" s="28">
        <f>VLOOKUP(--F1388,经验表!$A$4:$B$53,2,0)*VLOOKUP(--E1388,经验表!$W$8:$X$17,2,0)</f>
        <v>77025</v>
      </c>
      <c r="U1388" s="1">
        <f t="shared" si="174"/>
        <v>725775</v>
      </c>
      <c r="V1388" s="1">
        <f t="shared" si="175"/>
        <v>725775</v>
      </c>
    </row>
    <row r="1389" spans="1:22" x14ac:dyDescent="0.35">
      <c r="A1389" s="1">
        <v>93300063</v>
      </c>
      <c r="B1389" s="3" t="s">
        <v>15</v>
      </c>
      <c r="C1389" s="29">
        <f t="shared" si="171"/>
        <v>1</v>
      </c>
      <c r="D1389" s="29" t="str">
        <f t="shared" si="168"/>
        <v>3</v>
      </c>
      <c r="E1389" s="42" t="str">
        <f t="shared" si="169"/>
        <v>3</v>
      </c>
      <c r="F1389" s="1">
        <v>33</v>
      </c>
      <c r="G1389" s="28" t="str">
        <f t="shared" si="170"/>
        <v>333</v>
      </c>
      <c r="H1389" s="1">
        <v>5</v>
      </c>
      <c r="I1389" s="1">
        <v>1753</v>
      </c>
      <c r="L1389" s="1">
        <v>102097</v>
      </c>
      <c r="M1389" s="1">
        <v>869050</v>
      </c>
      <c r="N1389" s="2">
        <f>INT(VLOOKUP(--D1389,'属性表（单）'!$H$7:$I$11,2,0)*VLOOKUP(F1389,'属性表（单）'!$B$4:$D$53,3,0))</f>
        <v>20587</v>
      </c>
      <c r="O1389" s="34">
        <f t="shared" si="172"/>
        <v>2058</v>
      </c>
      <c r="P1389" s="1">
        <f>IF(H1389=26,VLOOKUP(G1389,'属性表（单核）'!$H$2:$I$251,2,0),IF(H1389=59,VLOOKUP(G1389,'属性表（单核）'!$C$2:$D$251,2,0),INT(N1389/VLOOKUP(H1389,'属性表（单）'!$N$4:$O$24,2,0))))</f>
        <v>2058</v>
      </c>
      <c r="S1389" s="1">
        <f t="shared" si="173"/>
        <v>82725</v>
      </c>
      <c r="T1389" s="28">
        <f>VLOOKUP(--F1389,经验表!$A$4:$B$53,2,0)*VLOOKUP(--E1389,经验表!$W$8:$X$17,2,0)</f>
        <v>82725</v>
      </c>
      <c r="U1389" s="1">
        <f t="shared" si="174"/>
        <v>802800</v>
      </c>
      <c r="V1389" s="1">
        <f t="shared" si="175"/>
        <v>802800</v>
      </c>
    </row>
    <row r="1390" spans="1:22" x14ac:dyDescent="0.35">
      <c r="A1390" s="1">
        <v>93400063</v>
      </c>
      <c r="B1390" s="3" t="s">
        <v>15</v>
      </c>
      <c r="C1390" s="29">
        <f t="shared" si="171"/>
        <v>1</v>
      </c>
      <c r="D1390" s="29" t="str">
        <f t="shared" si="168"/>
        <v>3</v>
      </c>
      <c r="E1390" s="42" t="str">
        <f t="shared" si="169"/>
        <v>3</v>
      </c>
      <c r="F1390" s="1">
        <v>34</v>
      </c>
      <c r="G1390" s="28" t="str">
        <f t="shared" si="170"/>
        <v>334</v>
      </c>
      <c r="H1390" s="1">
        <v>5</v>
      </c>
      <c r="I1390" s="1">
        <v>1807</v>
      </c>
      <c r="L1390" s="1">
        <v>113024</v>
      </c>
      <c r="M1390" s="1">
        <v>971147</v>
      </c>
      <c r="N1390" s="2">
        <f>INT(VLOOKUP(--D1390,'属性表（单）'!$H$7:$I$11,2,0)*VLOOKUP(F1390,'属性表（单）'!$B$4:$D$53,3,0))</f>
        <v>21487</v>
      </c>
      <c r="O1390" s="34">
        <f t="shared" si="172"/>
        <v>2148</v>
      </c>
      <c r="P1390" s="1">
        <f>IF(H1390=26,VLOOKUP(G1390,'属性表（单核）'!$H$2:$I$251,2,0),IF(H1390=59,VLOOKUP(G1390,'属性表（单核）'!$C$2:$D$251,2,0),INT(N1390/VLOOKUP(H1390,'属性表（单）'!$N$4:$O$24,2,0))))</f>
        <v>2148</v>
      </c>
      <c r="S1390" s="1">
        <f t="shared" si="173"/>
        <v>89775</v>
      </c>
      <c r="T1390" s="28">
        <f>VLOOKUP(--F1390,经验表!$A$4:$B$53,2,0)*VLOOKUP(--E1390,经验表!$W$8:$X$17,2,0)</f>
        <v>89775</v>
      </c>
      <c r="U1390" s="1">
        <f t="shared" si="174"/>
        <v>885525</v>
      </c>
      <c r="V1390" s="1">
        <f t="shared" si="175"/>
        <v>885525</v>
      </c>
    </row>
    <row r="1391" spans="1:22" x14ac:dyDescent="0.35">
      <c r="A1391" s="1">
        <v>93500063</v>
      </c>
      <c r="B1391" s="3" t="s">
        <v>15</v>
      </c>
      <c r="C1391" s="29">
        <f t="shared" si="171"/>
        <v>1</v>
      </c>
      <c r="D1391" s="29" t="str">
        <f t="shared" si="168"/>
        <v>3</v>
      </c>
      <c r="E1391" s="42" t="str">
        <f t="shared" si="169"/>
        <v>3</v>
      </c>
      <c r="F1391" s="1">
        <v>35</v>
      </c>
      <c r="G1391" s="28" t="str">
        <f t="shared" si="170"/>
        <v>335</v>
      </c>
      <c r="H1391" s="1">
        <v>5</v>
      </c>
      <c r="I1391" s="1">
        <v>1862</v>
      </c>
      <c r="L1391" s="1">
        <v>125071</v>
      </c>
      <c r="M1391" s="1">
        <v>1084171</v>
      </c>
      <c r="N1391" s="2">
        <f>INT(VLOOKUP(--D1391,'属性表（单）'!$H$7:$I$11,2,0)*VLOOKUP(F1391,'属性表（单）'!$B$4:$D$53,3,0))</f>
        <v>22387</v>
      </c>
      <c r="O1391" s="34">
        <f t="shared" si="172"/>
        <v>2238</v>
      </c>
      <c r="P1391" s="1">
        <f>IF(H1391=26,VLOOKUP(G1391,'属性表（单核）'!$H$2:$I$251,2,0),IF(H1391=59,VLOOKUP(G1391,'属性表（单核）'!$C$2:$D$251,2,0),INT(N1391/VLOOKUP(H1391,'属性表（单）'!$N$4:$O$24,2,0))))</f>
        <v>2238</v>
      </c>
      <c r="S1391" s="1">
        <f t="shared" si="173"/>
        <v>96825</v>
      </c>
      <c r="T1391" s="28">
        <f>VLOOKUP(--F1391,经验表!$A$4:$B$53,2,0)*VLOOKUP(--E1391,经验表!$W$8:$X$17,2,0)</f>
        <v>96825</v>
      </c>
      <c r="U1391" s="1">
        <f t="shared" si="174"/>
        <v>975300</v>
      </c>
      <c r="V1391" s="1">
        <f t="shared" si="175"/>
        <v>975300</v>
      </c>
    </row>
    <row r="1392" spans="1:22" x14ac:dyDescent="0.35">
      <c r="A1392" s="1">
        <v>93600063</v>
      </c>
      <c r="B1392" s="3" t="s">
        <v>15</v>
      </c>
      <c r="C1392" s="29">
        <f t="shared" si="171"/>
        <v>1</v>
      </c>
      <c r="D1392" s="29" t="str">
        <f t="shared" si="168"/>
        <v>3</v>
      </c>
      <c r="E1392" s="42" t="str">
        <f t="shared" si="169"/>
        <v>3</v>
      </c>
      <c r="F1392" s="1">
        <v>36</v>
      </c>
      <c r="G1392" s="28" t="str">
        <f t="shared" si="170"/>
        <v>336</v>
      </c>
      <c r="H1392" s="1">
        <v>5</v>
      </c>
      <c r="I1392" s="1">
        <v>1919</v>
      </c>
      <c r="L1392" s="1">
        <v>138354</v>
      </c>
      <c r="M1392" s="1">
        <v>1209242</v>
      </c>
      <c r="N1392" s="2">
        <f>INT(VLOOKUP(--D1392,'属性表（单）'!$H$7:$I$11,2,0)*VLOOKUP(F1392,'属性表（单）'!$B$4:$D$53,3,0))</f>
        <v>23287</v>
      </c>
      <c r="O1392" s="34">
        <f t="shared" si="172"/>
        <v>2328</v>
      </c>
      <c r="P1392" s="1">
        <f>IF(H1392=26,VLOOKUP(G1392,'属性表（单核）'!$H$2:$I$251,2,0),IF(H1392=59,VLOOKUP(G1392,'属性表（单核）'!$C$2:$D$251,2,0),INT(N1392/VLOOKUP(H1392,'属性表（单）'!$N$4:$O$24,2,0))))</f>
        <v>2328</v>
      </c>
      <c r="S1392" s="1">
        <f t="shared" si="173"/>
        <v>103875</v>
      </c>
      <c r="T1392" s="28">
        <f>VLOOKUP(--F1392,经验表!$A$4:$B$53,2,0)*VLOOKUP(--E1392,经验表!$W$8:$X$17,2,0)</f>
        <v>103875</v>
      </c>
      <c r="U1392" s="1">
        <f t="shared" si="174"/>
        <v>1072125</v>
      </c>
      <c r="V1392" s="1">
        <f t="shared" si="175"/>
        <v>1072125</v>
      </c>
    </row>
    <row r="1393" spans="1:22" x14ac:dyDescent="0.35">
      <c r="A1393" s="1">
        <v>93700063</v>
      </c>
      <c r="B1393" s="3" t="s">
        <v>15</v>
      </c>
      <c r="C1393" s="29">
        <f t="shared" si="171"/>
        <v>1</v>
      </c>
      <c r="D1393" s="29" t="str">
        <f t="shared" si="168"/>
        <v>3</v>
      </c>
      <c r="E1393" s="42" t="str">
        <f t="shared" si="169"/>
        <v>3</v>
      </c>
      <c r="F1393" s="1">
        <v>37</v>
      </c>
      <c r="G1393" s="28" t="str">
        <f t="shared" si="170"/>
        <v>337</v>
      </c>
      <c r="H1393" s="1">
        <v>5</v>
      </c>
      <c r="I1393" s="1">
        <v>1976</v>
      </c>
      <c r="L1393" s="1">
        <v>152998</v>
      </c>
      <c r="M1393" s="1">
        <v>1347596</v>
      </c>
      <c r="N1393" s="2">
        <f>INT(VLOOKUP(--D1393,'属性表（单）'!$H$7:$I$11,2,0)*VLOOKUP(F1393,'属性表（单）'!$B$4:$D$53,3,0))</f>
        <v>24300</v>
      </c>
      <c r="O1393" s="34">
        <f t="shared" si="172"/>
        <v>2430</v>
      </c>
      <c r="P1393" s="1">
        <f>IF(H1393=26,VLOOKUP(G1393,'属性表（单核）'!$H$2:$I$251,2,0),IF(H1393=59,VLOOKUP(G1393,'属性表（单核）'!$C$2:$D$251,2,0),INT(N1393/VLOOKUP(H1393,'属性表（单）'!$N$4:$O$24,2,0))))</f>
        <v>2430</v>
      </c>
      <c r="S1393" s="1">
        <f t="shared" si="173"/>
        <v>110925</v>
      </c>
      <c r="T1393" s="28">
        <f>VLOOKUP(--F1393,经验表!$A$4:$B$53,2,0)*VLOOKUP(--E1393,经验表!$W$8:$X$17,2,0)</f>
        <v>110925</v>
      </c>
      <c r="U1393" s="1">
        <f t="shared" si="174"/>
        <v>1176000</v>
      </c>
      <c r="V1393" s="1">
        <f t="shared" si="175"/>
        <v>1176000</v>
      </c>
    </row>
    <row r="1394" spans="1:22" x14ac:dyDescent="0.35">
      <c r="A1394" s="1">
        <v>93800063</v>
      </c>
      <c r="B1394" s="3" t="s">
        <v>15</v>
      </c>
      <c r="C1394" s="29">
        <f t="shared" si="171"/>
        <v>1</v>
      </c>
      <c r="D1394" s="29" t="str">
        <f t="shared" si="168"/>
        <v>3</v>
      </c>
      <c r="E1394" s="42" t="str">
        <f t="shared" si="169"/>
        <v>3</v>
      </c>
      <c r="F1394" s="1">
        <v>38</v>
      </c>
      <c r="G1394" s="28" t="str">
        <f t="shared" si="170"/>
        <v>338</v>
      </c>
      <c r="H1394" s="1">
        <v>5</v>
      </c>
      <c r="I1394" s="1">
        <v>2035</v>
      </c>
      <c r="L1394" s="1">
        <v>169142</v>
      </c>
      <c r="M1394" s="1">
        <v>1500594</v>
      </c>
      <c r="N1394" s="2">
        <f>INT(VLOOKUP(--D1394,'属性表（单）'!$H$7:$I$11,2,0)*VLOOKUP(F1394,'属性表（单）'!$B$4:$D$53,3,0))</f>
        <v>25312</v>
      </c>
      <c r="O1394" s="34">
        <f t="shared" si="172"/>
        <v>2531</v>
      </c>
      <c r="P1394" s="1">
        <f>IF(H1394=26,VLOOKUP(G1394,'属性表（单核）'!$H$2:$I$251,2,0),IF(H1394=59,VLOOKUP(G1394,'属性表（单核）'!$C$2:$D$251,2,0),INT(N1394/VLOOKUP(H1394,'属性表（单）'!$N$4:$O$24,2,0))))</f>
        <v>2531</v>
      </c>
      <c r="S1394" s="1">
        <f t="shared" si="173"/>
        <v>119475</v>
      </c>
      <c r="T1394" s="28">
        <f>VLOOKUP(--F1394,经验表!$A$4:$B$53,2,0)*VLOOKUP(--E1394,经验表!$W$8:$X$17,2,0)</f>
        <v>119475</v>
      </c>
      <c r="U1394" s="1">
        <f t="shared" si="174"/>
        <v>1286925</v>
      </c>
      <c r="V1394" s="1">
        <f t="shared" si="175"/>
        <v>1286925</v>
      </c>
    </row>
    <row r="1395" spans="1:22" x14ac:dyDescent="0.35">
      <c r="A1395" s="1">
        <v>93900063</v>
      </c>
      <c r="B1395" s="3" t="s">
        <v>15</v>
      </c>
      <c r="C1395" s="29">
        <f t="shared" si="171"/>
        <v>1</v>
      </c>
      <c r="D1395" s="29" t="str">
        <f t="shared" si="168"/>
        <v>3</v>
      </c>
      <c r="E1395" s="42" t="str">
        <f t="shared" si="169"/>
        <v>3</v>
      </c>
      <c r="F1395" s="1">
        <v>39</v>
      </c>
      <c r="G1395" s="28" t="str">
        <f t="shared" si="170"/>
        <v>339</v>
      </c>
      <c r="H1395" s="1">
        <v>5</v>
      </c>
      <c r="I1395" s="1">
        <v>2095</v>
      </c>
      <c r="L1395" s="1">
        <v>186938</v>
      </c>
      <c r="M1395" s="1">
        <v>1669736</v>
      </c>
      <c r="N1395" s="2">
        <f>INT(VLOOKUP(--D1395,'属性表（单）'!$H$7:$I$11,2,0)*VLOOKUP(F1395,'属性表（单）'!$B$4:$D$53,3,0))</f>
        <v>26325</v>
      </c>
      <c r="O1395" s="34">
        <f t="shared" si="172"/>
        <v>2632</v>
      </c>
      <c r="P1395" s="1">
        <f>IF(H1395=26,VLOOKUP(G1395,'属性表（单核）'!$H$2:$I$251,2,0),IF(H1395=59,VLOOKUP(G1395,'属性表（单核）'!$C$2:$D$251,2,0),INT(N1395/VLOOKUP(H1395,'属性表（单）'!$N$4:$O$24,2,0))))</f>
        <v>2632</v>
      </c>
      <c r="S1395" s="1">
        <f t="shared" si="173"/>
        <v>128025</v>
      </c>
      <c r="T1395" s="28">
        <f>VLOOKUP(--F1395,经验表!$A$4:$B$53,2,0)*VLOOKUP(--E1395,经验表!$W$8:$X$17,2,0)</f>
        <v>128025</v>
      </c>
      <c r="U1395" s="1">
        <f t="shared" si="174"/>
        <v>1406400</v>
      </c>
      <c r="V1395" s="1">
        <f t="shared" si="175"/>
        <v>1406400</v>
      </c>
    </row>
    <row r="1396" spans="1:22" x14ac:dyDescent="0.35">
      <c r="A1396" s="1">
        <v>94000063</v>
      </c>
      <c r="B1396" s="3" t="s">
        <v>15</v>
      </c>
      <c r="C1396" s="29">
        <f t="shared" si="171"/>
        <v>1</v>
      </c>
      <c r="D1396" s="29" t="str">
        <f t="shared" si="168"/>
        <v>3</v>
      </c>
      <c r="E1396" s="42" t="str">
        <f t="shared" si="169"/>
        <v>3</v>
      </c>
      <c r="F1396" s="1">
        <v>40</v>
      </c>
      <c r="G1396" s="28" t="str">
        <f t="shared" si="170"/>
        <v>340</v>
      </c>
      <c r="H1396" s="1">
        <v>5</v>
      </c>
      <c r="I1396" s="1">
        <v>2156</v>
      </c>
      <c r="L1396" s="1">
        <v>206554</v>
      </c>
      <c r="M1396" s="1">
        <v>1856674</v>
      </c>
      <c r="N1396" s="2">
        <f>INT(VLOOKUP(--D1396,'属性表（单）'!$H$7:$I$11,2,0)*VLOOKUP(F1396,'属性表（单）'!$B$4:$D$53,3,0))</f>
        <v>27337</v>
      </c>
      <c r="O1396" s="34">
        <f t="shared" si="172"/>
        <v>2733</v>
      </c>
      <c r="P1396" s="1">
        <f>IF(H1396=26,VLOOKUP(G1396,'属性表（单核）'!$H$2:$I$251,2,0),IF(H1396=59,VLOOKUP(G1396,'属性表（单核）'!$C$2:$D$251,2,0),INT(N1396/VLOOKUP(H1396,'属性表（单）'!$N$4:$O$24,2,0))))</f>
        <v>2733</v>
      </c>
      <c r="S1396" s="1">
        <f t="shared" si="173"/>
        <v>136575</v>
      </c>
      <c r="T1396" s="28">
        <f>VLOOKUP(--F1396,经验表!$A$4:$B$53,2,0)*VLOOKUP(--E1396,经验表!$W$8:$X$17,2,0)</f>
        <v>136575</v>
      </c>
      <c r="U1396" s="1">
        <f t="shared" si="174"/>
        <v>1534425</v>
      </c>
      <c r="V1396" s="1">
        <f t="shared" si="175"/>
        <v>1534425</v>
      </c>
    </row>
    <row r="1397" spans="1:22" x14ac:dyDescent="0.35">
      <c r="A1397" s="1">
        <v>94100063</v>
      </c>
      <c r="B1397" s="3" t="s">
        <v>15</v>
      </c>
      <c r="C1397" s="29">
        <f t="shared" si="171"/>
        <v>1</v>
      </c>
      <c r="D1397" s="29" t="str">
        <f t="shared" si="168"/>
        <v>3</v>
      </c>
      <c r="E1397" s="42" t="str">
        <f t="shared" si="169"/>
        <v>3</v>
      </c>
      <c r="F1397" s="1">
        <v>41</v>
      </c>
      <c r="G1397" s="28" t="str">
        <f t="shared" si="170"/>
        <v>341</v>
      </c>
      <c r="H1397" s="1">
        <v>5</v>
      </c>
      <c r="I1397" s="1">
        <v>2218</v>
      </c>
      <c r="L1397" s="1">
        <v>228175</v>
      </c>
      <c r="M1397" s="1">
        <v>2063228</v>
      </c>
      <c r="N1397" s="2">
        <f>INT(VLOOKUP(--D1397,'属性表（单）'!$H$7:$I$11,2,0)*VLOOKUP(F1397,'属性表（单）'!$B$4:$D$53,3,0))</f>
        <v>28350</v>
      </c>
      <c r="O1397" s="34">
        <f t="shared" si="172"/>
        <v>2835</v>
      </c>
      <c r="P1397" s="1">
        <f>IF(H1397=26,VLOOKUP(G1397,'属性表（单核）'!$H$2:$I$251,2,0),IF(H1397=59,VLOOKUP(G1397,'属性表（单核）'!$C$2:$D$251,2,0),INT(N1397/VLOOKUP(H1397,'属性表（单）'!$N$4:$O$24,2,0))))</f>
        <v>2835</v>
      </c>
      <c r="S1397" s="1">
        <f t="shared" si="173"/>
        <v>145125</v>
      </c>
      <c r="T1397" s="28">
        <f>VLOOKUP(--F1397,经验表!$A$4:$B$53,2,0)*VLOOKUP(--E1397,经验表!$W$8:$X$17,2,0)</f>
        <v>145125</v>
      </c>
      <c r="U1397" s="1">
        <f t="shared" si="174"/>
        <v>1671000</v>
      </c>
      <c r="V1397" s="1">
        <f t="shared" si="175"/>
        <v>1671000</v>
      </c>
    </row>
    <row r="1398" spans="1:22" x14ac:dyDescent="0.35">
      <c r="A1398" s="1">
        <v>94200063</v>
      </c>
      <c r="B1398" s="3" t="s">
        <v>15</v>
      </c>
      <c r="C1398" s="29">
        <f t="shared" si="171"/>
        <v>1</v>
      </c>
      <c r="D1398" s="29" t="str">
        <f t="shared" si="168"/>
        <v>3</v>
      </c>
      <c r="E1398" s="42" t="str">
        <f t="shared" si="169"/>
        <v>3</v>
      </c>
      <c r="F1398" s="1">
        <v>42</v>
      </c>
      <c r="G1398" s="28" t="str">
        <f t="shared" si="170"/>
        <v>342</v>
      </c>
      <c r="H1398" s="1">
        <v>5</v>
      </c>
      <c r="I1398" s="1">
        <v>2282</v>
      </c>
      <c r="L1398" s="1">
        <v>252006</v>
      </c>
      <c r="M1398" s="1">
        <v>2291403</v>
      </c>
      <c r="N1398" s="2">
        <f>INT(VLOOKUP(--D1398,'属性表（单）'!$H$7:$I$11,2,0)*VLOOKUP(F1398,'属性表（单）'!$B$4:$D$53,3,0))</f>
        <v>29475</v>
      </c>
      <c r="O1398" s="34">
        <f t="shared" si="172"/>
        <v>2947</v>
      </c>
      <c r="P1398" s="1">
        <f>IF(H1398=26,VLOOKUP(G1398,'属性表（单核）'!$H$2:$I$251,2,0),IF(H1398=59,VLOOKUP(G1398,'属性表（单核）'!$C$2:$D$251,2,0),INT(N1398/VLOOKUP(H1398,'属性表（单）'!$N$4:$O$24,2,0))))</f>
        <v>2947</v>
      </c>
      <c r="S1398" s="1">
        <f t="shared" si="173"/>
        <v>155325</v>
      </c>
      <c r="T1398" s="28">
        <f>VLOOKUP(--F1398,经验表!$A$4:$B$53,2,0)*VLOOKUP(--E1398,经验表!$W$8:$X$17,2,0)</f>
        <v>155325</v>
      </c>
      <c r="U1398" s="1">
        <f t="shared" si="174"/>
        <v>1816125</v>
      </c>
      <c r="V1398" s="1">
        <f t="shared" si="175"/>
        <v>1816125</v>
      </c>
    </row>
    <row r="1399" spans="1:22" x14ac:dyDescent="0.35">
      <c r="A1399" s="1">
        <v>94300063</v>
      </c>
      <c r="B1399" s="3" t="s">
        <v>15</v>
      </c>
      <c r="C1399" s="29">
        <f t="shared" si="171"/>
        <v>1</v>
      </c>
      <c r="D1399" s="29" t="str">
        <f t="shared" si="168"/>
        <v>3</v>
      </c>
      <c r="E1399" s="42" t="str">
        <f t="shared" si="169"/>
        <v>3</v>
      </c>
      <c r="F1399" s="1">
        <v>43</v>
      </c>
      <c r="G1399" s="28" t="str">
        <f t="shared" si="170"/>
        <v>343</v>
      </c>
      <c r="H1399" s="1">
        <v>5</v>
      </c>
      <c r="I1399" s="1">
        <v>2347</v>
      </c>
      <c r="L1399" s="1">
        <v>278271</v>
      </c>
      <c r="M1399" s="1">
        <v>2543409</v>
      </c>
      <c r="N1399" s="2">
        <f>INT(VLOOKUP(--D1399,'属性表（单）'!$H$7:$I$11,2,0)*VLOOKUP(F1399,'属性表（单）'!$B$4:$D$53,3,0))</f>
        <v>30600</v>
      </c>
      <c r="O1399" s="34">
        <f t="shared" si="172"/>
        <v>3060</v>
      </c>
      <c r="P1399" s="1">
        <f>IF(H1399=26,VLOOKUP(G1399,'属性表（单核）'!$H$2:$I$251,2,0),IF(H1399=59,VLOOKUP(G1399,'属性表（单核）'!$C$2:$D$251,2,0),INT(N1399/VLOOKUP(H1399,'属性表（单）'!$N$4:$O$24,2,0))))</f>
        <v>3060</v>
      </c>
      <c r="S1399" s="1">
        <f t="shared" si="173"/>
        <v>165525</v>
      </c>
      <c r="T1399" s="28">
        <f>VLOOKUP(--F1399,经验表!$A$4:$B$53,2,0)*VLOOKUP(--E1399,经验表!$W$8:$X$17,2,0)</f>
        <v>165525</v>
      </c>
      <c r="U1399" s="1">
        <f t="shared" si="174"/>
        <v>1971450</v>
      </c>
      <c r="V1399" s="1">
        <f t="shared" si="175"/>
        <v>1971450</v>
      </c>
    </row>
    <row r="1400" spans="1:22" x14ac:dyDescent="0.35">
      <c r="A1400" s="1">
        <v>94400063</v>
      </c>
      <c r="B1400" s="3" t="s">
        <v>15</v>
      </c>
      <c r="C1400" s="29">
        <f t="shared" si="171"/>
        <v>1</v>
      </c>
      <c r="D1400" s="29" t="str">
        <f t="shared" si="168"/>
        <v>3</v>
      </c>
      <c r="E1400" s="42" t="str">
        <f t="shared" si="169"/>
        <v>3</v>
      </c>
      <c r="F1400" s="1">
        <v>44</v>
      </c>
      <c r="G1400" s="28" t="str">
        <f t="shared" si="170"/>
        <v>344</v>
      </c>
      <c r="H1400" s="1">
        <v>5</v>
      </c>
      <c r="I1400" s="1">
        <v>2413</v>
      </c>
      <c r="L1400" s="1">
        <v>307218</v>
      </c>
      <c r="M1400" s="1">
        <v>2821680</v>
      </c>
      <c r="N1400" s="2">
        <f>INT(VLOOKUP(--D1400,'属性表（单）'!$H$7:$I$11,2,0)*VLOOKUP(F1400,'属性表（单）'!$B$4:$D$53,3,0))</f>
        <v>31725</v>
      </c>
      <c r="O1400" s="34">
        <f t="shared" si="172"/>
        <v>3172</v>
      </c>
      <c r="P1400" s="1">
        <f>IF(H1400=26,VLOOKUP(G1400,'属性表（单核）'!$H$2:$I$251,2,0),IF(H1400=59,VLOOKUP(G1400,'属性表（单核）'!$C$2:$D$251,2,0),INT(N1400/VLOOKUP(H1400,'属性表（单）'!$N$4:$O$24,2,0))))</f>
        <v>3172</v>
      </c>
      <c r="S1400" s="1">
        <f t="shared" si="173"/>
        <v>175725</v>
      </c>
      <c r="T1400" s="28">
        <f>VLOOKUP(--F1400,经验表!$A$4:$B$53,2,0)*VLOOKUP(--E1400,经验表!$W$8:$X$17,2,0)</f>
        <v>175725</v>
      </c>
      <c r="U1400" s="1">
        <f t="shared" si="174"/>
        <v>2136975</v>
      </c>
      <c r="V1400" s="1">
        <f t="shared" si="175"/>
        <v>2136975</v>
      </c>
    </row>
    <row r="1401" spans="1:22" x14ac:dyDescent="0.35">
      <c r="A1401" s="1">
        <v>94500063</v>
      </c>
      <c r="B1401" s="3" t="s">
        <v>15</v>
      </c>
      <c r="C1401" s="29">
        <f t="shared" si="171"/>
        <v>1</v>
      </c>
      <c r="D1401" s="29" t="str">
        <f t="shared" si="168"/>
        <v>3</v>
      </c>
      <c r="E1401" s="42" t="str">
        <f t="shared" si="169"/>
        <v>3</v>
      </c>
      <c r="F1401" s="1">
        <v>45</v>
      </c>
      <c r="G1401" s="28" t="str">
        <f t="shared" si="170"/>
        <v>345</v>
      </c>
      <c r="H1401" s="1">
        <v>5</v>
      </c>
      <c r="I1401" s="1">
        <v>2480</v>
      </c>
      <c r="L1401" s="1">
        <v>339119</v>
      </c>
      <c r="M1401" s="1">
        <v>3128898</v>
      </c>
      <c r="N1401" s="2">
        <f>INT(VLOOKUP(--D1401,'属性表（单）'!$H$7:$I$11,2,0)*VLOOKUP(F1401,'属性表（单）'!$B$4:$D$53,3,0))</f>
        <v>32850</v>
      </c>
      <c r="O1401" s="34">
        <f t="shared" si="172"/>
        <v>3285</v>
      </c>
      <c r="P1401" s="1">
        <f>IF(H1401=26,VLOOKUP(G1401,'属性表（单核）'!$H$2:$I$251,2,0),IF(H1401=59,VLOOKUP(G1401,'属性表（单核）'!$C$2:$D$251,2,0),INT(N1401/VLOOKUP(H1401,'属性表（单）'!$N$4:$O$24,2,0))))</f>
        <v>3285</v>
      </c>
      <c r="S1401" s="1">
        <f t="shared" si="173"/>
        <v>185925</v>
      </c>
      <c r="T1401" s="28">
        <f>VLOOKUP(--F1401,经验表!$A$4:$B$53,2,0)*VLOOKUP(--E1401,经验表!$W$8:$X$17,2,0)</f>
        <v>185925</v>
      </c>
      <c r="U1401" s="1">
        <f t="shared" si="174"/>
        <v>2312700</v>
      </c>
      <c r="V1401" s="1">
        <f t="shared" si="175"/>
        <v>2312700</v>
      </c>
    </row>
    <row r="1402" spans="1:22" x14ac:dyDescent="0.35">
      <c r="A1402" s="1">
        <v>94600063</v>
      </c>
      <c r="B1402" s="3" t="s">
        <v>15</v>
      </c>
      <c r="C1402" s="29">
        <f t="shared" si="171"/>
        <v>1</v>
      </c>
      <c r="D1402" s="29" t="str">
        <f t="shared" si="168"/>
        <v>3</v>
      </c>
      <c r="E1402" s="42" t="str">
        <f t="shared" si="169"/>
        <v>3</v>
      </c>
      <c r="F1402" s="1">
        <v>46</v>
      </c>
      <c r="G1402" s="28" t="str">
        <f t="shared" si="170"/>
        <v>346</v>
      </c>
      <c r="H1402" s="1">
        <v>5</v>
      </c>
      <c r="I1402" s="1">
        <v>2549</v>
      </c>
      <c r="L1402" s="1">
        <v>374276</v>
      </c>
      <c r="M1402" s="1">
        <v>3468017</v>
      </c>
      <c r="N1402" s="2">
        <f>INT(VLOOKUP(--D1402,'属性表（单）'!$H$7:$I$11,2,0)*VLOOKUP(F1402,'属性表（单）'!$B$4:$D$53,3,0))</f>
        <v>33975</v>
      </c>
      <c r="O1402" s="34">
        <f t="shared" si="172"/>
        <v>3397</v>
      </c>
      <c r="P1402" s="1">
        <f>IF(H1402=26,VLOOKUP(G1402,'属性表（单核）'!$H$2:$I$251,2,0),IF(H1402=59,VLOOKUP(G1402,'属性表（单核）'!$C$2:$D$251,2,0),INT(N1402/VLOOKUP(H1402,'属性表（单）'!$N$4:$O$24,2,0))))</f>
        <v>3397</v>
      </c>
      <c r="S1402" s="1">
        <f t="shared" si="173"/>
        <v>197925</v>
      </c>
      <c r="T1402" s="28">
        <f>VLOOKUP(--F1402,经验表!$A$4:$B$53,2,0)*VLOOKUP(--E1402,经验表!$W$8:$X$17,2,0)</f>
        <v>197925</v>
      </c>
      <c r="U1402" s="1">
        <f t="shared" si="174"/>
        <v>2498625</v>
      </c>
      <c r="V1402" s="1">
        <f t="shared" si="175"/>
        <v>2498625</v>
      </c>
    </row>
    <row r="1403" spans="1:22" x14ac:dyDescent="0.35">
      <c r="A1403" s="1">
        <v>94700063</v>
      </c>
      <c r="B1403" s="3" t="s">
        <v>15</v>
      </c>
      <c r="C1403" s="29">
        <f t="shared" si="171"/>
        <v>1</v>
      </c>
      <c r="D1403" s="29" t="str">
        <f t="shared" si="168"/>
        <v>3</v>
      </c>
      <c r="E1403" s="42" t="str">
        <f t="shared" si="169"/>
        <v>3</v>
      </c>
      <c r="F1403" s="1">
        <v>47</v>
      </c>
      <c r="G1403" s="28" t="str">
        <f t="shared" si="170"/>
        <v>347</v>
      </c>
      <c r="H1403" s="1">
        <v>5</v>
      </c>
      <c r="I1403" s="1">
        <v>2619</v>
      </c>
      <c r="L1403" s="1">
        <v>413018</v>
      </c>
      <c r="M1403" s="1">
        <v>3842293</v>
      </c>
      <c r="N1403" s="2">
        <f>INT(VLOOKUP(--D1403,'属性表（单）'!$H$7:$I$11,2,0)*VLOOKUP(F1403,'属性表（单）'!$B$4:$D$53,3,0))</f>
        <v>35212</v>
      </c>
      <c r="O1403" s="34">
        <f t="shared" si="172"/>
        <v>3521</v>
      </c>
      <c r="P1403" s="1">
        <f>IF(H1403=26,VLOOKUP(G1403,'属性表（单核）'!$H$2:$I$251,2,0),IF(H1403=59,VLOOKUP(G1403,'属性表（单核）'!$C$2:$D$251,2,0),INT(N1403/VLOOKUP(H1403,'属性表（单）'!$N$4:$O$24,2,0))))</f>
        <v>3521</v>
      </c>
      <c r="S1403" s="1">
        <f t="shared" si="173"/>
        <v>209925</v>
      </c>
      <c r="T1403" s="28">
        <f>VLOOKUP(--F1403,经验表!$A$4:$B$53,2,0)*VLOOKUP(--E1403,经验表!$W$8:$X$17,2,0)</f>
        <v>209925</v>
      </c>
      <c r="U1403" s="1">
        <f t="shared" si="174"/>
        <v>2696550</v>
      </c>
      <c r="V1403" s="1">
        <f t="shared" si="175"/>
        <v>2696550</v>
      </c>
    </row>
    <row r="1404" spans="1:22" x14ac:dyDescent="0.35">
      <c r="A1404" s="1">
        <v>94800063</v>
      </c>
      <c r="B1404" s="3" t="s">
        <v>15</v>
      </c>
      <c r="C1404" s="29">
        <f t="shared" si="171"/>
        <v>1</v>
      </c>
      <c r="D1404" s="29" t="str">
        <f t="shared" si="168"/>
        <v>3</v>
      </c>
      <c r="E1404" s="42" t="str">
        <f t="shared" si="169"/>
        <v>3</v>
      </c>
      <c r="F1404" s="1">
        <v>48</v>
      </c>
      <c r="G1404" s="28" t="str">
        <f t="shared" si="170"/>
        <v>348</v>
      </c>
      <c r="H1404" s="1">
        <v>5</v>
      </c>
      <c r="I1404" s="1">
        <v>2691</v>
      </c>
      <c r="L1404" s="1">
        <v>455711</v>
      </c>
      <c r="M1404" s="1">
        <v>4255311</v>
      </c>
      <c r="N1404" s="2">
        <f>INT(VLOOKUP(--D1404,'属性表（单）'!$H$7:$I$11,2,0)*VLOOKUP(F1404,'属性表（单）'!$B$4:$D$53,3,0))</f>
        <v>36450</v>
      </c>
      <c r="O1404" s="34">
        <f t="shared" si="172"/>
        <v>3645</v>
      </c>
      <c r="P1404" s="1">
        <f>IF(H1404=26,VLOOKUP(G1404,'属性表（单核）'!$H$2:$I$251,2,0),IF(H1404=59,VLOOKUP(G1404,'属性表（单核）'!$C$2:$D$251,2,0),INT(N1404/VLOOKUP(H1404,'属性表（单）'!$N$4:$O$24,2,0))))</f>
        <v>3645</v>
      </c>
      <c r="S1404" s="1">
        <f t="shared" si="173"/>
        <v>221925</v>
      </c>
      <c r="T1404" s="28">
        <f>VLOOKUP(--F1404,经验表!$A$4:$B$53,2,0)*VLOOKUP(--E1404,经验表!$W$8:$X$17,2,0)</f>
        <v>221925</v>
      </c>
      <c r="U1404" s="1">
        <f t="shared" si="174"/>
        <v>2906475</v>
      </c>
      <c r="V1404" s="1">
        <f t="shared" si="175"/>
        <v>2906475</v>
      </c>
    </row>
    <row r="1405" spans="1:22" x14ac:dyDescent="0.35">
      <c r="A1405" s="1">
        <v>94900063</v>
      </c>
      <c r="B1405" s="3" t="s">
        <v>15</v>
      </c>
      <c r="C1405" s="29">
        <f t="shared" si="171"/>
        <v>1</v>
      </c>
      <c r="D1405" s="29" t="str">
        <f t="shared" si="168"/>
        <v>3</v>
      </c>
      <c r="E1405" s="42" t="str">
        <f t="shared" si="169"/>
        <v>3</v>
      </c>
      <c r="F1405" s="1">
        <v>49</v>
      </c>
      <c r="G1405" s="28" t="str">
        <f t="shared" si="170"/>
        <v>349</v>
      </c>
      <c r="H1405" s="1">
        <v>5</v>
      </c>
      <c r="I1405" s="1">
        <v>2764</v>
      </c>
      <c r="L1405" s="1">
        <v>502756</v>
      </c>
      <c r="M1405" s="1">
        <v>4711022</v>
      </c>
      <c r="N1405" s="2">
        <f>INT(VLOOKUP(--D1405,'属性表（单）'!$H$7:$I$11,2,0)*VLOOKUP(F1405,'属性表（单）'!$B$4:$D$53,3,0))</f>
        <v>37687</v>
      </c>
      <c r="O1405" s="34">
        <f t="shared" si="172"/>
        <v>3768</v>
      </c>
      <c r="P1405" s="1">
        <f>IF(H1405=26,VLOOKUP(G1405,'属性表（单核）'!$H$2:$I$251,2,0),IF(H1405=59,VLOOKUP(G1405,'属性表（单核）'!$C$2:$D$251,2,0),INT(N1405/VLOOKUP(H1405,'属性表（单）'!$N$4:$O$24,2,0))))</f>
        <v>3768</v>
      </c>
      <c r="S1405" s="1">
        <f t="shared" si="173"/>
        <v>233925</v>
      </c>
      <c r="T1405" s="28">
        <f>VLOOKUP(--F1405,经验表!$A$4:$B$53,2,0)*VLOOKUP(--E1405,经验表!$W$8:$X$17,2,0)</f>
        <v>233925</v>
      </c>
      <c r="U1405" s="1">
        <f t="shared" si="174"/>
        <v>3128400</v>
      </c>
      <c r="V1405" s="1">
        <f t="shared" si="175"/>
        <v>3128400</v>
      </c>
    </row>
    <row r="1406" spans="1:22" x14ac:dyDescent="0.35">
      <c r="A1406" s="1">
        <v>95000063</v>
      </c>
      <c r="B1406" s="3" t="s">
        <v>15</v>
      </c>
      <c r="C1406" s="29">
        <f t="shared" si="171"/>
        <v>1</v>
      </c>
      <c r="D1406" s="29" t="str">
        <f t="shared" si="168"/>
        <v>3</v>
      </c>
      <c r="E1406" s="42" t="str">
        <f t="shared" si="169"/>
        <v>3</v>
      </c>
      <c r="F1406" s="1">
        <v>50</v>
      </c>
      <c r="G1406" s="28" t="str">
        <f t="shared" si="170"/>
        <v>350</v>
      </c>
      <c r="H1406" s="1">
        <v>5</v>
      </c>
      <c r="I1406" s="1">
        <v>2838</v>
      </c>
      <c r="L1406" s="1">
        <v>99999999</v>
      </c>
      <c r="M1406" s="1">
        <v>5213778</v>
      </c>
      <c r="N1406" s="2">
        <f>INT(VLOOKUP(--D1406,'属性表（单）'!$H$7:$I$11,2,0)*VLOOKUP(F1406,'属性表（单）'!$B$4:$D$53,3,0))</f>
        <v>38925</v>
      </c>
      <c r="O1406" s="34">
        <f t="shared" si="172"/>
        <v>3892</v>
      </c>
      <c r="P1406" s="1">
        <f>IF(H1406=26,VLOOKUP(G1406,'属性表（单核）'!$H$2:$I$251,2,0),IF(H1406=59,VLOOKUP(G1406,'属性表（单核）'!$C$2:$D$251,2,0),INT(N1406/VLOOKUP(H1406,'属性表（单）'!$N$4:$O$24,2,0))))</f>
        <v>3892</v>
      </c>
      <c r="S1406" s="1">
        <f t="shared" si="173"/>
        <v>247875</v>
      </c>
      <c r="T1406" s="28">
        <f>VLOOKUP(--F1406,经验表!$A$4:$B$53,2,0)*VLOOKUP(--E1406,经验表!$W$8:$X$17,2,0)</f>
        <v>247875</v>
      </c>
      <c r="U1406" s="1">
        <f t="shared" si="174"/>
        <v>3362325</v>
      </c>
      <c r="V1406" s="1">
        <f t="shared" si="175"/>
        <v>3362325</v>
      </c>
    </row>
    <row r="1407" spans="1:22" x14ac:dyDescent="0.35">
      <c r="A1407" s="1">
        <v>90100064</v>
      </c>
      <c r="B1407" s="3" t="s">
        <v>15</v>
      </c>
      <c r="C1407" s="29">
        <f t="shared" si="171"/>
        <v>1</v>
      </c>
      <c r="D1407" s="29" t="str">
        <f t="shared" si="168"/>
        <v>4</v>
      </c>
      <c r="E1407" s="42" t="str">
        <f t="shared" si="169"/>
        <v>4</v>
      </c>
      <c r="F1407" s="1">
        <v>1</v>
      </c>
      <c r="G1407" s="28" t="str">
        <f t="shared" si="170"/>
        <v>41</v>
      </c>
      <c r="H1407" s="1">
        <v>5</v>
      </c>
      <c r="I1407" s="1">
        <v>684</v>
      </c>
      <c r="L1407" s="1">
        <v>1862</v>
      </c>
      <c r="M1407" s="1">
        <v>25000</v>
      </c>
      <c r="N1407" s="2">
        <f>INT(VLOOKUP(--D1407,'属性表（单）'!$H$7:$I$11,2,0)*VLOOKUP(F1407,'属性表（单）'!$B$4:$D$53,3,0))</f>
        <v>6400</v>
      </c>
      <c r="O1407" s="34">
        <f t="shared" si="172"/>
        <v>640</v>
      </c>
      <c r="P1407" s="1">
        <f>IF(H1407=26,VLOOKUP(G1407,'属性表（单核）'!$H$2:$I$251,2,0),IF(H1407=59,VLOOKUP(G1407,'属性表（单核）'!$C$2:$D$251,2,0),INT(N1407/VLOOKUP(H1407,'属性表（单）'!$N$4:$O$24,2,0))))</f>
        <v>640</v>
      </c>
      <c r="S1407" s="1">
        <f t="shared" si="173"/>
        <v>1462</v>
      </c>
      <c r="T1407" s="28">
        <f>VLOOKUP(--F1407,经验表!$A$4:$B$53,2,0)*VLOOKUP(--E1407,经验表!$W$8:$X$17,2,0)</f>
        <v>1462.5000000000002</v>
      </c>
      <c r="U1407" s="1">
        <f t="shared" si="174"/>
        <v>25000</v>
      </c>
      <c r="V1407" s="1">
        <f t="shared" si="175"/>
        <v>3610200</v>
      </c>
    </row>
    <row r="1408" spans="1:22" x14ac:dyDescent="0.35">
      <c r="A1408" s="1">
        <v>90200064</v>
      </c>
      <c r="B1408" s="3" t="s">
        <v>15</v>
      </c>
      <c r="C1408" s="29">
        <f t="shared" si="171"/>
        <v>1</v>
      </c>
      <c r="D1408" s="29" t="str">
        <f t="shared" si="168"/>
        <v>4</v>
      </c>
      <c r="E1408" s="42" t="str">
        <f t="shared" si="169"/>
        <v>4</v>
      </c>
      <c r="F1408" s="1">
        <v>2</v>
      </c>
      <c r="G1408" s="28" t="str">
        <f t="shared" si="170"/>
        <v>42</v>
      </c>
      <c r="H1408" s="1">
        <v>5</v>
      </c>
      <c r="I1408" s="1">
        <v>732</v>
      </c>
      <c r="L1408" s="1">
        <v>2430</v>
      </c>
      <c r="M1408" s="1">
        <v>26862</v>
      </c>
      <c r="N1408" s="2">
        <f>INT(VLOOKUP(--D1408,'属性表（单）'!$H$7:$I$11,2,0)*VLOOKUP(F1408,'属性表（单）'!$B$4:$D$53,3,0))</f>
        <v>6800</v>
      </c>
      <c r="O1408" s="34">
        <f t="shared" si="172"/>
        <v>680</v>
      </c>
      <c r="P1408" s="1">
        <f>IF(H1408=26,VLOOKUP(G1408,'属性表（单核）'!$H$2:$I$251,2,0),IF(H1408=59,VLOOKUP(G1408,'属性表（单核）'!$C$2:$D$251,2,0),INT(N1408/VLOOKUP(H1408,'属性表（单）'!$N$4:$O$24,2,0))))</f>
        <v>680</v>
      </c>
      <c r="S1408" s="1">
        <f t="shared" si="173"/>
        <v>2047</v>
      </c>
      <c r="T1408" s="28">
        <f>VLOOKUP(--F1408,经验表!$A$4:$B$53,2,0)*VLOOKUP(--E1408,经验表!$W$8:$X$17,2,0)</f>
        <v>2047.5000000000002</v>
      </c>
      <c r="U1408" s="1">
        <f t="shared" si="174"/>
        <v>26462</v>
      </c>
      <c r="V1408" s="1">
        <f t="shared" si="175"/>
        <v>26462</v>
      </c>
    </row>
    <row r="1409" spans="1:22" x14ac:dyDescent="0.35">
      <c r="A1409" s="1">
        <v>90300064</v>
      </c>
      <c r="B1409" s="3" t="s">
        <v>15</v>
      </c>
      <c r="C1409" s="29">
        <f t="shared" si="171"/>
        <v>1</v>
      </c>
      <c r="D1409" s="29" t="str">
        <f t="shared" si="168"/>
        <v>4</v>
      </c>
      <c r="E1409" s="42" t="str">
        <f t="shared" si="169"/>
        <v>4</v>
      </c>
      <c r="F1409" s="1">
        <v>3</v>
      </c>
      <c r="G1409" s="28" t="str">
        <f t="shared" si="170"/>
        <v>43</v>
      </c>
      <c r="H1409" s="1">
        <v>5</v>
      </c>
      <c r="I1409" s="1">
        <v>781</v>
      </c>
      <c r="L1409" s="1">
        <v>3059</v>
      </c>
      <c r="M1409" s="1">
        <v>29292</v>
      </c>
      <c r="N1409" s="2">
        <f>INT(VLOOKUP(--D1409,'属性表（单）'!$H$7:$I$11,2,0)*VLOOKUP(F1409,'属性表（单）'!$B$4:$D$53,3,0))</f>
        <v>7200</v>
      </c>
      <c r="O1409" s="34">
        <f t="shared" si="172"/>
        <v>720</v>
      </c>
      <c r="P1409" s="1">
        <f>IF(H1409=26,VLOOKUP(G1409,'属性表（单核）'!$H$2:$I$251,2,0),IF(H1409=59,VLOOKUP(G1409,'属性表（单核）'!$C$2:$D$251,2,0),INT(N1409/VLOOKUP(H1409,'属性表（单）'!$N$4:$O$24,2,0))))</f>
        <v>720</v>
      </c>
      <c r="S1409" s="1">
        <f t="shared" si="173"/>
        <v>2632</v>
      </c>
      <c r="T1409" s="28">
        <f>VLOOKUP(--F1409,经验表!$A$4:$B$53,2,0)*VLOOKUP(--E1409,经验表!$W$8:$X$17,2,0)</f>
        <v>2632.5000000000005</v>
      </c>
      <c r="U1409" s="1">
        <f t="shared" si="174"/>
        <v>28509</v>
      </c>
      <c r="V1409" s="1">
        <f t="shared" si="175"/>
        <v>28509</v>
      </c>
    </row>
    <row r="1410" spans="1:22" x14ac:dyDescent="0.35">
      <c r="A1410" s="1">
        <v>90400064</v>
      </c>
      <c r="B1410" s="3" t="s">
        <v>15</v>
      </c>
      <c r="C1410" s="29">
        <f t="shared" si="171"/>
        <v>1</v>
      </c>
      <c r="D1410" s="29" t="str">
        <f t="shared" si="168"/>
        <v>4</v>
      </c>
      <c r="E1410" s="42" t="str">
        <f t="shared" si="169"/>
        <v>4</v>
      </c>
      <c r="F1410" s="1">
        <v>4</v>
      </c>
      <c r="G1410" s="28" t="str">
        <f t="shared" si="170"/>
        <v>44</v>
      </c>
      <c r="H1410" s="1">
        <v>5</v>
      </c>
      <c r="I1410" s="1">
        <v>830</v>
      </c>
      <c r="L1410" s="1">
        <v>3754</v>
      </c>
      <c r="M1410" s="1">
        <v>32351</v>
      </c>
      <c r="N1410" s="2">
        <f>INT(VLOOKUP(--D1410,'属性表（单）'!$H$7:$I$11,2,0)*VLOOKUP(F1410,'属性表（单）'!$B$4:$D$53,3,0))</f>
        <v>7600</v>
      </c>
      <c r="O1410" s="34">
        <f t="shared" si="172"/>
        <v>760</v>
      </c>
      <c r="P1410" s="1">
        <f>IF(H1410=26,VLOOKUP(G1410,'属性表（单核）'!$H$2:$I$251,2,0),IF(H1410=59,VLOOKUP(G1410,'属性表（单核）'!$C$2:$D$251,2,0),INT(N1410/VLOOKUP(H1410,'属性表（单）'!$N$4:$O$24,2,0))))</f>
        <v>760</v>
      </c>
      <c r="S1410" s="1">
        <f t="shared" si="173"/>
        <v>3217</v>
      </c>
      <c r="T1410" s="28">
        <f>VLOOKUP(--F1410,经验表!$A$4:$B$53,2,0)*VLOOKUP(--E1410,经验表!$W$8:$X$17,2,0)</f>
        <v>3217.5000000000005</v>
      </c>
      <c r="U1410" s="1">
        <f t="shared" si="174"/>
        <v>31141</v>
      </c>
      <c r="V1410" s="1">
        <f t="shared" si="175"/>
        <v>31141</v>
      </c>
    </row>
    <row r="1411" spans="1:22" x14ac:dyDescent="0.35">
      <c r="A1411" s="1">
        <v>90500064</v>
      </c>
      <c r="B1411" s="3" t="s">
        <v>15</v>
      </c>
      <c r="C1411" s="29">
        <f t="shared" si="171"/>
        <v>1</v>
      </c>
      <c r="D1411" s="29" t="str">
        <f t="shared" ref="D1411:D1474" si="176">RIGHT(A1411,1)</f>
        <v>4</v>
      </c>
      <c r="E1411" s="42" t="str">
        <f t="shared" ref="E1411:E1474" si="177">IF(C1411=1,RIGHT(A1411,1),C1411&amp;RIGHT(A1411,1))</f>
        <v>4</v>
      </c>
      <c r="F1411" s="1">
        <v>5</v>
      </c>
      <c r="G1411" s="28" t="str">
        <f t="shared" ref="G1411:G1474" si="178">D1411&amp;F1411</f>
        <v>45</v>
      </c>
      <c r="H1411" s="1">
        <v>5</v>
      </c>
      <c r="I1411" s="1">
        <v>880</v>
      </c>
      <c r="L1411" s="1">
        <v>4522</v>
      </c>
      <c r="M1411" s="1">
        <v>36105</v>
      </c>
      <c r="N1411" s="2">
        <f>INT(VLOOKUP(--D1411,'属性表（单）'!$H$7:$I$11,2,0)*VLOOKUP(F1411,'属性表（单）'!$B$4:$D$53,3,0))</f>
        <v>8000</v>
      </c>
      <c r="O1411" s="34">
        <f t="shared" si="172"/>
        <v>800</v>
      </c>
      <c r="P1411" s="1">
        <f>IF(H1411=26,VLOOKUP(G1411,'属性表（单核）'!$H$2:$I$251,2,0),IF(H1411=59,VLOOKUP(G1411,'属性表（单核）'!$C$2:$D$251,2,0),INT(N1411/VLOOKUP(H1411,'属性表（单）'!$N$4:$O$24,2,0))))</f>
        <v>800</v>
      </c>
      <c r="S1411" s="1">
        <f t="shared" si="173"/>
        <v>3802</v>
      </c>
      <c r="T1411" s="28">
        <f>VLOOKUP(--F1411,经验表!$A$4:$B$53,2,0)*VLOOKUP(--E1411,经验表!$W$8:$X$17,2,0)</f>
        <v>3802.5000000000005</v>
      </c>
      <c r="U1411" s="1">
        <f t="shared" si="174"/>
        <v>34358</v>
      </c>
      <c r="V1411" s="1">
        <f t="shared" si="175"/>
        <v>34358</v>
      </c>
    </row>
    <row r="1412" spans="1:22" x14ac:dyDescent="0.35">
      <c r="A1412" s="1">
        <v>90600064</v>
      </c>
      <c r="B1412" s="3" t="s">
        <v>15</v>
      </c>
      <c r="C1412" s="29">
        <f t="shared" ref="C1412:C1475" si="179">C1411</f>
        <v>1</v>
      </c>
      <c r="D1412" s="29" t="str">
        <f t="shared" si="176"/>
        <v>4</v>
      </c>
      <c r="E1412" s="42" t="str">
        <f t="shared" si="177"/>
        <v>4</v>
      </c>
      <c r="F1412" s="1">
        <v>6</v>
      </c>
      <c r="G1412" s="28" t="str">
        <f t="shared" si="178"/>
        <v>46</v>
      </c>
      <c r="H1412" s="1">
        <v>5</v>
      </c>
      <c r="I1412" s="1">
        <v>931</v>
      </c>
      <c r="L1412" s="1">
        <v>5370</v>
      </c>
      <c r="M1412" s="1">
        <v>40627</v>
      </c>
      <c r="N1412" s="2">
        <f>INT(VLOOKUP(--D1412,'属性表（单）'!$H$7:$I$11,2,0)*VLOOKUP(F1412,'属性表（单）'!$B$4:$D$53,3,0))</f>
        <v>8400</v>
      </c>
      <c r="O1412" s="34">
        <f t="shared" si="172"/>
        <v>840</v>
      </c>
      <c r="P1412" s="1">
        <f>IF(H1412=26,VLOOKUP(G1412,'属性表（单核）'!$H$2:$I$251,2,0),IF(H1412=59,VLOOKUP(G1412,'属性表（单核）'!$C$2:$D$251,2,0),INT(N1412/VLOOKUP(H1412,'属性表（单）'!$N$4:$O$24,2,0))))</f>
        <v>840</v>
      </c>
      <c r="S1412" s="1">
        <f t="shared" si="173"/>
        <v>4777</v>
      </c>
      <c r="T1412" s="28">
        <f>VLOOKUP(--F1412,经验表!$A$4:$B$53,2,0)*VLOOKUP(--E1412,经验表!$W$8:$X$17,2,0)</f>
        <v>4777.5</v>
      </c>
      <c r="U1412" s="1">
        <f t="shared" si="174"/>
        <v>38160</v>
      </c>
      <c r="V1412" s="1">
        <f t="shared" si="175"/>
        <v>38160</v>
      </c>
    </row>
    <row r="1413" spans="1:22" x14ac:dyDescent="0.35">
      <c r="A1413" s="1">
        <v>90700064</v>
      </c>
      <c r="B1413" s="3" t="s">
        <v>15</v>
      </c>
      <c r="C1413" s="29">
        <f t="shared" si="179"/>
        <v>1</v>
      </c>
      <c r="D1413" s="29" t="str">
        <f t="shared" si="176"/>
        <v>4</v>
      </c>
      <c r="E1413" s="42" t="str">
        <f t="shared" si="177"/>
        <v>4</v>
      </c>
      <c r="F1413" s="1">
        <v>7</v>
      </c>
      <c r="G1413" s="28" t="str">
        <f t="shared" si="178"/>
        <v>47</v>
      </c>
      <c r="H1413" s="1">
        <v>5</v>
      </c>
      <c r="I1413" s="1">
        <v>983</v>
      </c>
      <c r="L1413" s="1">
        <v>6305</v>
      </c>
      <c r="M1413" s="1">
        <v>45997</v>
      </c>
      <c r="N1413" s="2">
        <f>INT(VLOOKUP(--D1413,'属性表（单）'!$H$7:$I$11,2,0)*VLOOKUP(F1413,'属性表（单）'!$B$4:$D$53,3,0))</f>
        <v>9000</v>
      </c>
      <c r="O1413" s="34">
        <f t="shared" si="172"/>
        <v>900</v>
      </c>
      <c r="P1413" s="1">
        <f>IF(H1413=26,VLOOKUP(G1413,'属性表（单核）'!$H$2:$I$251,2,0),IF(H1413=59,VLOOKUP(G1413,'属性表（单核）'!$C$2:$D$251,2,0),INT(N1413/VLOOKUP(H1413,'属性表（单）'!$N$4:$O$24,2,0))))</f>
        <v>900</v>
      </c>
      <c r="S1413" s="1">
        <f t="shared" si="173"/>
        <v>5752</v>
      </c>
      <c r="T1413" s="28">
        <f>VLOOKUP(--F1413,经验表!$A$4:$B$53,2,0)*VLOOKUP(--E1413,经验表!$W$8:$X$17,2,0)</f>
        <v>5752.5000000000009</v>
      </c>
      <c r="U1413" s="1">
        <f t="shared" si="174"/>
        <v>42937</v>
      </c>
      <c r="V1413" s="1">
        <f t="shared" si="175"/>
        <v>42937</v>
      </c>
    </row>
    <row r="1414" spans="1:22" x14ac:dyDescent="0.35">
      <c r="A1414" s="1">
        <v>90800064</v>
      </c>
      <c r="B1414" s="3" t="s">
        <v>15</v>
      </c>
      <c r="C1414" s="29">
        <f t="shared" si="179"/>
        <v>1</v>
      </c>
      <c r="D1414" s="29" t="str">
        <f t="shared" si="176"/>
        <v>4</v>
      </c>
      <c r="E1414" s="42" t="str">
        <f t="shared" si="177"/>
        <v>4</v>
      </c>
      <c r="F1414" s="1">
        <v>8</v>
      </c>
      <c r="G1414" s="28" t="str">
        <f t="shared" si="178"/>
        <v>48</v>
      </c>
      <c r="H1414" s="1">
        <v>5</v>
      </c>
      <c r="I1414" s="1">
        <v>1035</v>
      </c>
      <c r="L1414" s="1">
        <v>7337</v>
      </c>
      <c r="M1414" s="1">
        <v>52302</v>
      </c>
      <c r="N1414" s="2">
        <f>INT(VLOOKUP(--D1414,'属性表（单）'!$H$7:$I$11,2,0)*VLOOKUP(F1414,'属性表（单）'!$B$4:$D$53,3,0))</f>
        <v>9600</v>
      </c>
      <c r="O1414" s="34">
        <f t="shared" si="172"/>
        <v>960</v>
      </c>
      <c r="P1414" s="1">
        <f>IF(H1414=26,VLOOKUP(G1414,'属性表（单核）'!$H$2:$I$251,2,0),IF(H1414=59,VLOOKUP(G1414,'属性表（单核）'!$C$2:$D$251,2,0),INT(N1414/VLOOKUP(H1414,'属性表（单）'!$N$4:$O$24,2,0))))</f>
        <v>960</v>
      </c>
      <c r="S1414" s="1">
        <f t="shared" si="173"/>
        <v>6727</v>
      </c>
      <c r="T1414" s="28">
        <f>VLOOKUP(--F1414,经验表!$A$4:$B$53,2,0)*VLOOKUP(--E1414,经验表!$W$8:$X$17,2,0)</f>
        <v>6727.5000000000009</v>
      </c>
      <c r="U1414" s="1">
        <f t="shared" si="174"/>
        <v>48689</v>
      </c>
      <c r="V1414" s="1">
        <f t="shared" si="175"/>
        <v>48689</v>
      </c>
    </row>
    <row r="1415" spans="1:22" x14ac:dyDescent="0.35">
      <c r="A1415" s="1">
        <v>90900064</v>
      </c>
      <c r="B1415" s="3" t="s">
        <v>15</v>
      </c>
      <c r="C1415" s="29">
        <f t="shared" si="179"/>
        <v>1</v>
      </c>
      <c r="D1415" s="29" t="str">
        <f t="shared" si="176"/>
        <v>4</v>
      </c>
      <c r="E1415" s="42" t="str">
        <f t="shared" si="177"/>
        <v>4</v>
      </c>
      <c r="F1415" s="1">
        <v>9</v>
      </c>
      <c r="G1415" s="28" t="str">
        <f t="shared" si="178"/>
        <v>49</v>
      </c>
      <c r="H1415" s="1">
        <v>5</v>
      </c>
      <c r="I1415" s="1">
        <v>1088</v>
      </c>
      <c r="L1415" s="1">
        <v>8475</v>
      </c>
      <c r="M1415" s="1">
        <v>59639</v>
      </c>
      <c r="N1415" s="2">
        <f>INT(VLOOKUP(--D1415,'属性表（单）'!$H$7:$I$11,2,0)*VLOOKUP(F1415,'属性表（单）'!$B$4:$D$53,3,0))</f>
        <v>10200</v>
      </c>
      <c r="O1415" s="34">
        <f t="shared" ref="O1415:O1478" si="180">INT(IF(C1415=1,P1415,P1415*$X$14))</f>
        <v>1020</v>
      </c>
      <c r="P1415" s="1">
        <f>IF(H1415=26,VLOOKUP(G1415,'属性表（单核）'!$H$2:$I$251,2,0),IF(H1415=59,VLOOKUP(G1415,'属性表（单核）'!$C$2:$D$251,2,0),INT(N1415/VLOOKUP(H1415,'属性表（单）'!$N$4:$O$24,2,0))))</f>
        <v>1020</v>
      </c>
      <c r="S1415" s="1">
        <f t="shared" si="173"/>
        <v>7702</v>
      </c>
      <c r="T1415" s="28">
        <f>VLOOKUP(--F1415,经验表!$A$4:$B$53,2,0)*VLOOKUP(--E1415,经验表!$W$8:$X$17,2,0)</f>
        <v>7702.5000000000009</v>
      </c>
      <c r="U1415" s="1">
        <f t="shared" si="174"/>
        <v>55416</v>
      </c>
      <c r="V1415" s="1">
        <f t="shared" si="175"/>
        <v>55416</v>
      </c>
    </row>
    <row r="1416" spans="1:22" x14ac:dyDescent="0.35">
      <c r="A1416" s="1">
        <v>91000064</v>
      </c>
      <c r="B1416" s="3" t="s">
        <v>15</v>
      </c>
      <c r="C1416" s="29">
        <f t="shared" si="179"/>
        <v>1</v>
      </c>
      <c r="D1416" s="29" t="str">
        <f t="shared" si="176"/>
        <v>4</v>
      </c>
      <c r="E1416" s="42" t="str">
        <f t="shared" si="177"/>
        <v>4</v>
      </c>
      <c r="F1416" s="1">
        <v>10</v>
      </c>
      <c r="G1416" s="28" t="str">
        <f t="shared" si="178"/>
        <v>410</v>
      </c>
      <c r="H1416" s="1">
        <v>5</v>
      </c>
      <c r="I1416" s="1">
        <v>1142</v>
      </c>
      <c r="L1416" s="1">
        <v>9729</v>
      </c>
      <c r="M1416" s="1">
        <v>68114</v>
      </c>
      <c r="N1416" s="2">
        <f>INT(VLOOKUP(--D1416,'属性表（单）'!$H$7:$I$11,2,0)*VLOOKUP(F1416,'属性表（单）'!$B$4:$D$53,3,0))</f>
        <v>10800</v>
      </c>
      <c r="O1416" s="34">
        <f t="shared" si="180"/>
        <v>1080</v>
      </c>
      <c r="P1416" s="1">
        <f>IF(H1416=26,VLOOKUP(G1416,'属性表（单核）'!$H$2:$I$251,2,0),IF(H1416=59,VLOOKUP(G1416,'属性表（单核）'!$C$2:$D$251,2,0),INT(N1416/VLOOKUP(H1416,'属性表（单）'!$N$4:$O$24,2,0))))</f>
        <v>1080</v>
      </c>
      <c r="S1416" s="1">
        <f t="shared" ref="S1416:S1479" si="181">INT(T1416)</f>
        <v>9262</v>
      </c>
      <c r="T1416" s="28">
        <f>VLOOKUP(--F1416,经验表!$A$4:$B$53,2,0)*VLOOKUP(--E1416,经验表!$W$8:$X$17,2,0)</f>
        <v>9262.5</v>
      </c>
      <c r="U1416" s="1">
        <f t="shared" ref="U1416:U1479" si="182">INT(IF(C1416=1,IF(F1416=1,VLOOKUP(--D1416,$X$8:$Y$12,2,0),V1416),IF(F1416=1,VLOOKUP(--D1416,$X$17:$Y$21,2,0),V1416)))</f>
        <v>63118</v>
      </c>
      <c r="V1416" s="1">
        <f t="shared" si="175"/>
        <v>63118</v>
      </c>
    </row>
    <row r="1417" spans="1:22" x14ac:dyDescent="0.35">
      <c r="A1417" s="1">
        <v>91100064</v>
      </c>
      <c r="B1417" s="3" t="s">
        <v>15</v>
      </c>
      <c r="C1417" s="29">
        <f t="shared" si="179"/>
        <v>1</v>
      </c>
      <c r="D1417" s="29" t="str">
        <f t="shared" si="176"/>
        <v>4</v>
      </c>
      <c r="E1417" s="42" t="str">
        <f t="shared" si="177"/>
        <v>4</v>
      </c>
      <c r="F1417" s="1">
        <v>11</v>
      </c>
      <c r="G1417" s="28" t="str">
        <f t="shared" si="178"/>
        <v>411</v>
      </c>
      <c r="H1417" s="1">
        <v>5</v>
      </c>
      <c r="I1417" s="1">
        <v>1197</v>
      </c>
      <c r="L1417" s="1">
        <v>11110</v>
      </c>
      <c r="M1417" s="1">
        <v>77843</v>
      </c>
      <c r="N1417" s="2">
        <f>INT(VLOOKUP(--D1417,'属性表（单）'!$H$7:$I$11,2,0)*VLOOKUP(F1417,'属性表（单）'!$B$4:$D$53,3,0))</f>
        <v>11400</v>
      </c>
      <c r="O1417" s="34">
        <f t="shared" si="180"/>
        <v>1140</v>
      </c>
      <c r="P1417" s="1">
        <f>IF(H1417=26,VLOOKUP(G1417,'属性表（单核）'!$H$2:$I$251,2,0),IF(H1417=59,VLOOKUP(G1417,'属性表（单核）'!$C$2:$D$251,2,0),INT(N1417/VLOOKUP(H1417,'属性表（单）'!$N$4:$O$24,2,0))))</f>
        <v>1140</v>
      </c>
      <c r="S1417" s="1">
        <f t="shared" si="181"/>
        <v>10822</v>
      </c>
      <c r="T1417" s="28">
        <f>VLOOKUP(--F1417,经验表!$A$4:$B$53,2,0)*VLOOKUP(--E1417,经验表!$W$8:$X$17,2,0)</f>
        <v>10822.500000000002</v>
      </c>
      <c r="U1417" s="1">
        <f t="shared" si="182"/>
        <v>72380</v>
      </c>
      <c r="V1417" s="1">
        <f t="shared" ref="V1417:V1480" si="183">S1416+U1416</f>
        <v>72380</v>
      </c>
    </row>
    <row r="1418" spans="1:22" x14ac:dyDescent="0.35">
      <c r="A1418" s="1">
        <v>91200064</v>
      </c>
      <c r="B1418" s="3" t="s">
        <v>15</v>
      </c>
      <c r="C1418" s="29">
        <f t="shared" si="179"/>
        <v>1</v>
      </c>
      <c r="D1418" s="29" t="str">
        <f t="shared" si="176"/>
        <v>4</v>
      </c>
      <c r="E1418" s="42" t="str">
        <f t="shared" si="177"/>
        <v>4</v>
      </c>
      <c r="F1418" s="1">
        <v>12</v>
      </c>
      <c r="G1418" s="28" t="str">
        <f t="shared" si="178"/>
        <v>412</v>
      </c>
      <c r="H1418" s="1">
        <v>5</v>
      </c>
      <c r="I1418" s="1">
        <v>1253</v>
      </c>
      <c r="L1418" s="1">
        <v>12630</v>
      </c>
      <c r="M1418" s="1">
        <v>88953</v>
      </c>
      <c r="N1418" s="2">
        <f>INT(VLOOKUP(--D1418,'属性表（单）'!$H$7:$I$11,2,0)*VLOOKUP(F1418,'属性表（单）'!$B$4:$D$53,3,0))</f>
        <v>12200</v>
      </c>
      <c r="O1418" s="34">
        <f t="shared" si="180"/>
        <v>1220</v>
      </c>
      <c r="P1418" s="1">
        <f>IF(H1418=26,VLOOKUP(G1418,'属性表（单核）'!$H$2:$I$251,2,0),IF(H1418=59,VLOOKUP(G1418,'属性表（单核）'!$C$2:$D$251,2,0),INT(N1418/VLOOKUP(H1418,'属性表（单）'!$N$4:$O$24,2,0))))</f>
        <v>1220</v>
      </c>
      <c r="S1418" s="1">
        <f t="shared" si="181"/>
        <v>12382</v>
      </c>
      <c r="T1418" s="28">
        <f>VLOOKUP(--F1418,经验表!$A$4:$B$53,2,0)*VLOOKUP(--E1418,经验表!$W$8:$X$17,2,0)</f>
        <v>12382.500000000002</v>
      </c>
      <c r="U1418" s="1">
        <f t="shared" si="182"/>
        <v>83202</v>
      </c>
      <c r="V1418" s="1">
        <f t="shared" si="183"/>
        <v>83202</v>
      </c>
    </row>
    <row r="1419" spans="1:22" x14ac:dyDescent="0.35">
      <c r="A1419" s="1">
        <v>91300064</v>
      </c>
      <c r="B1419" s="3" t="s">
        <v>15</v>
      </c>
      <c r="C1419" s="29">
        <f t="shared" si="179"/>
        <v>1</v>
      </c>
      <c r="D1419" s="29" t="str">
        <f t="shared" si="176"/>
        <v>4</v>
      </c>
      <c r="E1419" s="42" t="str">
        <f t="shared" si="177"/>
        <v>4</v>
      </c>
      <c r="F1419" s="1">
        <v>13</v>
      </c>
      <c r="G1419" s="28" t="str">
        <f t="shared" si="178"/>
        <v>413</v>
      </c>
      <c r="H1419" s="1">
        <v>5</v>
      </c>
      <c r="I1419" s="1">
        <v>1309</v>
      </c>
      <c r="L1419" s="1">
        <v>14303</v>
      </c>
      <c r="M1419" s="1">
        <v>101583</v>
      </c>
      <c r="N1419" s="2">
        <f>INT(VLOOKUP(--D1419,'属性表（单）'!$H$7:$I$11,2,0)*VLOOKUP(F1419,'属性表（单）'!$B$4:$D$53,3,0))</f>
        <v>13000</v>
      </c>
      <c r="O1419" s="34">
        <f t="shared" si="180"/>
        <v>1300</v>
      </c>
      <c r="P1419" s="1">
        <f>IF(H1419=26,VLOOKUP(G1419,'属性表（单核）'!$H$2:$I$251,2,0),IF(H1419=59,VLOOKUP(G1419,'属性表（单核）'!$C$2:$D$251,2,0),INT(N1419/VLOOKUP(H1419,'属性表（单）'!$N$4:$O$24,2,0))))</f>
        <v>1300</v>
      </c>
      <c r="S1419" s="1">
        <f t="shared" si="181"/>
        <v>13942</v>
      </c>
      <c r="T1419" s="28">
        <f>VLOOKUP(--F1419,经验表!$A$4:$B$53,2,0)*VLOOKUP(--E1419,经验表!$W$8:$X$17,2,0)</f>
        <v>13942.500000000002</v>
      </c>
      <c r="U1419" s="1">
        <f t="shared" si="182"/>
        <v>95584</v>
      </c>
      <c r="V1419" s="1">
        <f t="shared" si="183"/>
        <v>95584</v>
      </c>
    </row>
    <row r="1420" spans="1:22" x14ac:dyDescent="0.35">
      <c r="A1420" s="1">
        <v>91400064</v>
      </c>
      <c r="B1420" s="3" t="s">
        <v>15</v>
      </c>
      <c r="C1420" s="29">
        <f t="shared" si="179"/>
        <v>1</v>
      </c>
      <c r="D1420" s="29" t="str">
        <f t="shared" si="176"/>
        <v>4</v>
      </c>
      <c r="E1420" s="42" t="str">
        <f t="shared" si="177"/>
        <v>4</v>
      </c>
      <c r="F1420" s="1">
        <v>14</v>
      </c>
      <c r="G1420" s="28" t="str">
        <f t="shared" si="178"/>
        <v>414</v>
      </c>
      <c r="H1420" s="1">
        <v>5</v>
      </c>
      <c r="I1420" s="1">
        <v>1367</v>
      </c>
      <c r="L1420" s="1">
        <v>16144</v>
      </c>
      <c r="M1420" s="1">
        <v>115886</v>
      </c>
      <c r="N1420" s="2">
        <f>INT(VLOOKUP(--D1420,'属性表（单）'!$H$7:$I$11,2,0)*VLOOKUP(F1420,'属性表（单）'!$B$4:$D$53,3,0))</f>
        <v>13800</v>
      </c>
      <c r="O1420" s="34">
        <f t="shared" si="180"/>
        <v>1380</v>
      </c>
      <c r="P1420" s="1">
        <f>IF(H1420=26,VLOOKUP(G1420,'属性表（单核）'!$H$2:$I$251,2,0),IF(H1420=59,VLOOKUP(G1420,'属性表（单核）'!$C$2:$D$251,2,0),INT(N1420/VLOOKUP(H1420,'属性表（单）'!$N$4:$O$24,2,0))))</f>
        <v>1380</v>
      </c>
      <c r="S1420" s="1">
        <f t="shared" si="181"/>
        <v>16282</v>
      </c>
      <c r="T1420" s="28">
        <f>VLOOKUP(--F1420,经验表!$A$4:$B$53,2,0)*VLOOKUP(--E1420,经验表!$W$8:$X$17,2,0)</f>
        <v>16282.500000000002</v>
      </c>
      <c r="U1420" s="1">
        <f t="shared" si="182"/>
        <v>109526</v>
      </c>
      <c r="V1420" s="1">
        <f t="shared" si="183"/>
        <v>109526</v>
      </c>
    </row>
    <row r="1421" spans="1:22" x14ac:dyDescent="0.35">
      <c r="A1421" s="1">
        <v>91500064</v>
      </c>
      <c r="B1421" s="3" t="s">
        <v>15</v>
      </c>
      <c r="C1421" s="29">
        <f t="shared" si="179"/>
        <v>1</v>
      </c>
      <c r="D1421" s="29" t="str">
        <f t="shared" si="176"/>
        <v>4</v>
      </c>
      <c r="E1421" s="42" t="str">
        <f t="shared" si="177"/>
        <v>4</v>
      </c>
      <c r="F1421" s="1">
        <v>15</v>
      </c>
      <c r="G1421" s="28" t="str">
        <f t="shared" si="178"/>
        <v>415</v>
      </c>
      <c r="H1421" s="1">
        <v>5</v>
      </c>
      <c r="I1421" s="1">
        <v>1425</v>
      </c>
      <c r="L1421" s="1">
        <v>18170</v>
      </c>
      <c r="M1421" s="1">
        <v>132030</v>
      </c>
      <c r="N1421" s="2">
        <f>INT(VLOOKUP(--D1421,'属性表（单）'!$H$7:$I$11,2,0)*VLOOKUP(F1421,'属性表（单）'!$B$4:$D$53,3,0))</f>
        <v>14600</v>
      </c>
      <c r="O1421" s="34">
        <f t="shared" si="180"/>
        <v>1460</v>
      </c>
      <c r="P1421" s="1">
        <f>IF(H1421=26,VLOOKUP(G1421,'属性表（单核）'!$H$2:$I$251,2,0),IF(H1421=59,VLOOKUP(G1421,'属性表（单核）'!$C$2:$D$251,2,0),INT(N1421/VLOOKUP(H1421,'属性表（单）'!$N$4:$O$24,2,0))))</f>
        <v>1460</v>
      </c>
      <c r="S1421" s="1">
        <f t="shared" si="181"/>
        <v>18622</v>
      </c>
      <c r="T1421" s="28">
        <f>VLOOKUP(--F1421,经验表!$A$4:$B$53,2,0)*VLOOKUP(--E1421,经验表!$W$8:$X$17,2,0)</f>
        <v>18622.5</v>
      </c>
      <c r="U1421" s="1">
        <f t="shared" si="182"/>
        <v>125808</v>
      </c>
      <c r="V1421" s="1">
        <f t="shared" si="183"/>
        <v>125808</v>
      </c>
    </row>
    <row r="1422" spans="1:22" x14ac:dyDescent="0.35">
      <c r="A1422" s="1">
        <v>91600064</v>
      </c>
      <c r="B1422" s="3" t="s">
        <v>15</v>
      </c>
      <c r="C1422" s="29">
        <f t="shared" si="179"/>
        <v>1</v>
      </c>
      <c r="D1422" s="29" t="str">
        <f t="shared" si="176"/>
        <v>4</v>
      </c>
      <c r="E1422" s="42" t="str">
        <f t="shared" si="177"/>
        <v>4</v>
      </c>
      <c r="F1422" s="1">
        <v>16</v>
      </c>
      <c r="G1422" s="28" t="str">
        <f t="shared" si="178"/>
        <v>416</v>
      </c>
      <c r="H1422" s="1">
        <v>5</v>
      </c>
      <c r="I1422" s="1">
        <v>1484</v>
      </c>
      <c r="L1422" s="1">
        <v>20397</v>
      </c>
      <c r="M1422" s="1">
        <v>150200</v>
      </c>
      <c r="N1422" s="2">
        <f>INT(VLOOKUP(--D1422,'属性表（单）'!$H$7:$I$11,2,0)*VLOOKUP(F1422,'属性表（单）'!$B$4:$D$53,3,0))</f>
        <v>15400</v>
      </c>
      <c r="O1422" s="34">
        <f t="shared" si="180"/>
        <v>1540</v>
      </c>
      <c r="P1422" s="1">
        <f>IF(H1422=26,VLOOKUP(G1422,'属性表（单核）'!$H$2:$I$251,2,0),IF(H1422=59,VLOOKUP(G1422,'属性表（单核）'!$C$2:$D$251,2,0),INT(N1422/VLOOKUP(H1422,'属性表（单）'!$N$4:$O$24,2,0))))</f>
        <v>1540</v>
      </c>
      <c r="S1422" s="1">
        <f t="shared" si="181"/>
        <v>20962</v>
      </c>
      <c r="T1422" s="28">
        <f>VLOOKUP(--F1422,经验表!$A$4:$B$53,2,0)*VLOOKUP(--E1422,经验表!$W$8:$X$17,2,0)</f>
        <v>20962.500000000004</v>
      </c>
      <c r="U1422" s="1">
        <f t="shared" si="182"/>
        <v>144430</v>
      </c>
      <c r="V1422" s="1">
        <f t="shared" si="183"/>
        <v>144430</v>
      </c>
    </row>
    <row r="1423" spans="1:22" x14ac:dyDescent="0.35">
      <c r="A1423" s="1">
        <v>91700064</v>
      </c>
      <c r="B1423" s="3" t="s">
        <v>15</v>
      </c>
      <c r="C1423" s="29">
        <f t="shared" si="179"/>
        <v>1</v>
      </c>
      <c r="D1423" s="29" t="str">
        <f t="shared" si="176"/>
        <v>4</v>
      </c>
      <c r="E1423" s="42" t="str">
        <f t="shared" si="177"/>
        <v>4</v>
      </c>
      <c r="F1423" s="1">
        <v>17</v>
      </c>
      <c r="G1423" s="28" t="str">
        <f t="shared" si="178"/>
        <v>417</v>
      </c>
      <c r="H1423" s="1">
        <v>5</v>
      </c>
      <c r="I1423" s="1">
        <v>1544</v>
      </c>
      <c r="L1423" s="1">
        <v>22845</v>
      </c>
      <c r="M1423" s="1">
        <v>170597</v>
      </c>
      <c r="N1423" s="2">
        <f>INT(VLOOKUP(--D1423,'属性表（单）'!$H$7:$I$11,2,0)*VLOOKUP(F1423,'属性表（单）'!$B$4:$D$53,3,0))</f>
        <v>16400</v>
      </c>
      <c r="O1423" s="34">
        <f t="shared" si="180"/>
        <v>1640</v>
      </c>
      <c r="P1423" s="1">
        <f>IF(H1423=26,VLOOKUP(G1423,'属性表（单核）'!$H$2:$I$251,2,0),IF(H1423=59,VLOOKUP(G1423,'属性表（单核）'!$C$2:$D$251,2,0),INT(N1423/VLOOKUP(H1423,'属性表（单）'!$N$4:$O$24,2,0))))</f>
        <v>1640</v>
      </c>
      <c r="S1423" s="1">
        <f t="shared" si="181"/>
        <v>23302</v>
      </c>
      <c r="T1423" s="28">
        <f>VLOOKUP(--F1423,经验表!$A$4:$B$53,2,0)*VLOOKUP(--E1423,经验表!$W$8:$X$17,2,0)</f>
        <v>23302.500000000004</v>
      </c>
      <c r="U1423" s="1">
        <f t="shared" si="182"/>
        <v>165392</v>
      </c>
      <c r="V1423" s="1">
        <f t="shared" si="183"/>
        <v>165392</v>
      </c>
    </row>
    <row r="1424" spans="1:22" x14ac:dyDescent="0.35">
      <c r="A1424" s="1">
        <v>91800064</v>
      </c>
      <c r="B1424" s="3" t="s">
        <v>15</v>
      </c>
      <c r="C1424" s="29">
        <f t="shared" si="179"/>
        <v>1</v>
      </c>
      <c r="D1424" s="29" t="str">
        <f t="shared" si="176"/>
        <v>4</v>
      </c>
      <c r="E1424" s="42" t="str">
        <f t="shared" si="177"/>
        <v>4</v>
      </c>
      <c r="F1424" s="1">
        <v>18</v>
      </c>
      <c r="G1424" s="28" t="str">
        <f t="shared" si="178"/>
        <v>418</v>
      </c>
      <c r="H1424" s="1">
        <v>5</v>
      </c>
      <c r="I1424" s="1">
        <v>1604</v>
      </c>
      <c r="L1424" s="1">
        <v>25537</v>
      </c>
      <c r="M1424" s="1">
        <v>193442</v>
      </c>
      <c r="N1424" s="2">
        <f>INT(VLOOKUP(--D1424,'属性表（单）'!$H$7:$I$11,2,0)*VLOOKUP(F1424,'属性表（单）'!$B$4:$D$53,3,0))</f>
        <v>17400</v>
      </c>
      <c r="O1424" s="34">
        <f t="shared" si="180"/>
        <v>1740</v>
      </c>
      <c r="P1424" s="1">
        <f>IF(H1424=26,VLOOKUP(G1424,'属性表（单核）'!$H$2:$I$251,2,0),IF(H1424=59,VLOOKUP(G1424,'属性表（单核）'!$C$2:$D$251,2,0),INT(N1424/VLOOKUP(H1424,'属性表（单）'!$N$4:$O$24,2,0))))</f>
        <v>1740</v>
      </c>
      <c r="S1424" s="1">
        <f t="shared" si="181"/>
        <v>26617</v>
      </c>
      <c r="T1424" s="28">
        <f>VLOOKUP(--F1424,经验表!$A$4:$B$53,2,0)*VLOOKUP(--E1424,经验表!$W$8:$X$17,2,0)</f>
        <v>26617.500000000004</v>
      </c>
      <c r="U1424" s="1">
        <f t="shared" si="182"/>
        <v>188694</v>
      </c>
      <c r="V1424" s="1">
        <f t="shared" si="183"/>
        <v>188694</v>
      </c>
    </row>
    <row r="1425" spans="1:22" x14ac:dyDescent="0.35">
      <c r="A1425" s="1">
        <v>91900064</v>
      </c>
      <c r="B1425" s="3" t="s">
        <v>15</v>
      </c>
      <c r="C1425" s="29">
        <f t="shared" si="179"/>
        <v>1</v>
      </c>
      <c r="D1425" s="29" t="str">
        <f t="shared" si="176"/>
        <v>4</v>
      </c>
      <c r="E1425" s="42" t="str">
        <f t="shared" si="177"/>
        <v>4</v>
      </c>
      <c r="F1425" s="1">
        <v>19</v>
      </c>
      <c r="G1425" s="28" t="str">
        <f t="shared" si="178"/>
        <v>419</v>
      </c>
      <c r="H1425" s="1">
        <v>5</v>
      </c>
      <c r="I1425" s="1">
        <v>1666</v>
      </c>
      <c r="L1425" s="1">
        <v>28494</v>
      </c>
      <c r="M1425" s="1">
        <v>218979</v>
      </c>
      <c r="N1425" s="2">
        <f>INT(VLOOKUP(--D1425,'属性表（单）'!$H$7:$I$11,2,0)*VLOOKUP(F1425,'属性表（单）'!$B$4:$D$53,3,0))</f>
        <v>18400</v>
      </c>
      <c r="O1425" s="34">
        <f t="shared" si="180"/>
        <v>1840</v>
      </c>
      <c r="P1425" s="1">
        <f>IF(H1425=26,VLOOKUP(G1425,'属性表（单核）'!$H$2:$I$251,2,0),IF(H1425=59,VLOOKUP(G1425,'属性表（单核）'!$C$2:$D$251,2,0),INT(N1425/VLOOKUP(H1425,'属性表（单）'!$N$4:$O$24,2,0))))</f>
        <v>1840</v>
      </c>
      <c r="S1425" s="1">
        <f t="shared" si="181"/>
        <v>29932</v>
      </c>
      <c r="T1425" s="28">
        <f>VLOOKUP(--F1425,经验表!$A$4:$B$53,2,0)*VLOOKUP(--E1425,经验表!$W$8:$X$17,2,0)</f>
        <v>29932.500000000004</v>
      </c>
      <c r="U1425" s="1">
        <f t="shared" si="182"/>
        <v>215311</v>
      </c>
      <c r="V1425" s="1">
        <f t="shared" si="183"/>
        <v>215311</v>
      </c>
    </row>
    <row r="1426" spans="1:22" x14ac:dyDescent="0.35">
      <c r="A1426" s="1">
        <v>92000064</v>
      </c>
      <c r="B1426" s="3" t="s">
        <v>15</v>
      </c>
      <c r="C1426" s="29">
        <f t="shared" si="179"/>
        <v>1</v>
      </c>
      <c r="D1426" s="29" t="str">
        <f t="shared" si="176"/>
        <v>4</v>
      </c>
      <c r="E1426" s="42" t="str">
        <f t="shared" si="177"/>
        <v>4</v>
      </c>
      <c r="F1426" s="1">
        <v>20</v>
      </c>
      <c r="G1426" s="28" t="str">
        <f t="shared" si="178"/>
        <v>420</v>
      </c>
      <c r="H1426" s="1">
        <v>5</v>
      </c>
      <c r="I1426" s="1">
        <v>1729</v>
      </c>
      <c r="L1426" s="1">
        <v>31744</v>
      </c>
      <c r="M1426" s="1">
        <v>247473</v>
      </c>
      <c r="N1426" s="2">
        <f>INT(VLOOKUP(--D1426,'属性表（单）'!$H$7:$I$11,2,0)*VLOOKUP(F1426,'属性表（单）'!$B$4:$D$53,3,0))</f>
        <v>19400</v>
      </c>
      <c r="O1426" s="34">
        <f t="shared" si="180"/>
        <v>1940</v>
      </c>
      <c r="P1426" s="1">
        <f>IF(H1426=26,VLOOKUP(G1426,'属性表（单核）'!$H$2:$I$251,2,0),IF(H1426=59,VLOOKUP(G1426,'属性表（单核）'!$C$2:$D$251,2,0),INT(N1426/VLOOKUP(H1426,'属性表（单）'!$N$4:$O$24,2,0))))</f>
        <v>1940</v>
      </c>
      <c r="S1426" s="1">
        <f t="shared" si="181"/>
        <v>33247</v>
      </c>
      <c r="T1426" s="28">
        <f>VLOOKUP(--F1426,经验表!$A$4:$B$53,2,0)*VLOOKUP(--E1426,经验表!$W$8:$X$17,2,0)</f>
        <v>33247.5</v>
      </c>
      <c r="U1426" s="1">
        <f t="shared" si="182"/>
        <v>245243</v>
      </c>
      <c r="V1426" s="1">
        <f t="shared" si="183"/>
        <v>245243</v>
      </c>
    </row>
    <row r="1427" spans="1:22" x14ac:dyDescent="0.35">
      <c r="A1427" s="1">
        <v>92100064</v>
      </c>
      <c r="B1427" s="3" t="s">
        <v>15</v>
      </c>
      <c r="C1427" s="29">
        <f t="shared" si="179"/>
        <v>1</v>
      </c>
      <c r="D1427" s="29" t="str">
        <f t="shared" si="176"/>
        <v>4</v>
      </c>
      <c r="E1427" s="42" t="str">
        <f t="shared" si="177"/>
        <v>4</v>
      </c>
      <c r="F1427" s="1">
        <v>21</v>
      </c>
      <c r="G1427" s="28" t="str">
        <f t="shared" si="178"/>
        <v>421</v>
      </c>
      <c r="H1427" s="1">
        <v>5</v>
      </c>
      <c r="I1427" s="1">
        <v>1792</v>
      </c>
      <c r="L1427" s="1">
        <v>35314</v>
      </c>
      <c r="M1427" s="1">
        <v>279217</v>
      </c>
      <c r="N1427" s="2">
        <f>INT(VLOOKUP(--D1427,'属性表（单）'!$H$7:$I$11,2,0)*VLOOKUP(F1427,'属性表（单）'!$B$4:$D$53,3,0))</f>
        <v>20400</v>
      </c>
      <c r="O1427" s="34">
        <f t="shared" si="180"/>
        <v>2040</v>
      </c>
      <c r="P1427" s="1">
        <f>IF(H1427=26,VLOOKUP(G1427,'属性表（单核）'!$H$2:$I$251,2,0),IF(H1427=59,VLOOKUP(G1427,'属性表（单核）'!$C$2:$D$251,2,0),INT(N1427/VLOOKUP(H1427,'属性表（单）'!$N$4:$O$24,2,0))))</f>
        <v>2040</v>
      </c>
      <c r="S1427" s="1">
        <f t="shared" si="181"/>
        <v>36562</v>
      </c>
      <c r="T1427" s="28">
        <f>VLOOKUP(--F1427,经验表!$A$4:$B$53,2,0)*VLOOKUP(--E1427,经验表!$W$8:$X$17,2,0)</f>
        <v>36562.5</v>
      </c>
      <c r="U1427" s="1">
        <f t="shared" si="182"/>
        <v>278490</v>
      </c>
      <c r="V1427" s="1">
        <f t="shared" si="183"/>
        <v>278490</v>
      </c>
    </row>
    <row r="1428" spans="1:22" x14ac:dyDescent="0.35">
      <c r="A1428" s="1">
        <v>92200064</v>
      </c>
      <c r="B1428" s="3" t="s">
        <v>15</v>
      </c>
      <c r="C1428" s="29">
        <f t="shared" si="179"/>
        <v>1</v>
      </c>
      <c r="D1428" s="29" t="str">
        <f t="shared" si="176"/>
        <v>4</v>
      </c>
      <c r="E1428" s="42" t="str">
        <f t="shared" si="177"/>
        <v>4</v>
      </c>
      <c r="F1428" s="1">
        <v>22</v>
      </c>
      <c r="G1428" s="28" t="str">
        <f t="shared" si="178"/>
        <v>422</v>
      </c>
      <c r="H1428" s="1">
        <v>5</v>
      </c>
      <c r="I1428" s="1">
        <v>1857</v>
      </c>
      <c r="L1428" s="1">
        <v>39236</v>
      </c>
      <c r="M1428" s="1">
        <v>314531</v>
      </c>
      <c r="N1428" s="2">
        <f>INT(VLOOKUP(--D1428,'属性表（单）'!$H$7:$I$11,2,0)*VLOOKUP(F1428,'属性表（单）'!$B$4:$D$53,3,0))</f>
        <v>21600</v>
      </c>
      <c r="O1428" s="34">
        <f t="shared" si="180"/>
        <v>2160</v>
      </c>
      <c r="P1428" s="1">
        <f>IF(H1428=26,VLOOKUP(G1428,'属性表（单核）'!$H$2:$I$251,2,0),IF(H1428=59,VLOOKUP(G1428,'属性表（单核）'!$C$2:$D$251,2,0),INT(N1428/VLOOKUP(H1428,'属性表（单）'!$N$4:$O$24,2,0))))</f>
        <v>2160</v>
      </c>
      <c r="S1428" s="1">
        <f t="shared" si="181"/>
        <v>41047</v>
      </c>
      <c r="T1428" s="28">
        <f>VLOOKUP(--F1428,经验表!$A$4:$B$53,2,0)*VLOOKUP(--E1428,经验表!$W$8:$X$17,2,0)</f>
        <v>41047.500000000007</v>
      </c>
      <c r="U1428" s="1">
        <f t="shared" si="182"/>
        <v>315052</v>
      </c>
      <c r="V1428" s="1">
        <f t="shared" si="183"/>
        <v>315052</v>
      </c>
    </row>
    <row r="1429" spans="1:22" x14ac:dyDescent="0.35">
      <c r="A1429" s="1">
        <v>92300064</v>
      </c>
      <c r="B1429" s="3" t="s">
        <v>15</v>
      </c>
      <c r="C1429" s="29">
        <f t="shared" si="179"/>
        <v>1</v>
      </c>
      <c r="D1429" s="29" t="str">
        <f t="shared" si="176"/>
        <v>4</v>
      </c>
      <c r="E1429" s="42" t="str">
        <f t="shared" si="177"/>
        <v>4</v>
      </c>
      <c r="F1429" s="1">
        <v>23</v>
      </c>
      <c r="G1429" s="28" t="str">
        <f t="shared" si="178"/>
        <v>423</v>
      </c>
      <c r="H1429" s="1">
        <v>5</v>
      </c>
      <c r="I1429" s="1">
        <v>1922</v>
      </c>
      <c r="L1429" s="1">
        <v>43542</v>
      </c>
      <c r="M1429" s="1">
        <v>353767</v>
      </c>
      <c r="N1429" s="2">
        <f>INT(VLOOKUP(--D1429,'属性表（单）'!$H$7:$I$11,2,0)*VLOOKUP(F1429,'属性表（单）'!$B$4:$D$53,3,0))</f>
        <v>22800</v>
      </c>
      <c r="O1429" s="34">
        <f t="shared" si="180"/>
        <v>2280</v>
      </c>
      <c r="P1429" s="1">
        <f>IF(H1429=26,VLOOKUP(G1429,'属性表（单核）'!$H$2:$I$251,2,0),IF(H1429=59,VLOOKUP(G1429,'属性表（单核）'!$C$2:$D$251,2,0),INT(N1429/VLOOKUP(H1429,'属性表（单）'!$N$4:$O$24,2,0))))</f>
        <v>2280</v>
      </c>
      <c r="S1429" s="1">
        <f t="shared" si="181"/>
        <v>45532</v>
      </c>
      <c r="T1429" s="28">
        <f>VLOOKUP(--F1429,经验表!$A$4:$B$53,2,0)*VLOOKUP(--E1429,经验表!$W$8:$X$17,2,0)</f>
        <v>45532.500000000007</v>
      </c>
      <c r="U1429" s="1">
        <f t="shared" si="182"/>
        <v>356099</v>
      </c>
      <c r="V1429" s="1">
        <f t="shared" si="183"/>
        <v>356099</v>
      </c>
    </row>
    <row r="1430" spans="1:22" x14ac:dyDescent="0.35">
      <c r="A1430" s="1">
        <v>92400064</v>
      </c>
      <c r="B1430" s="3" t="s">
        <v>15</v>
      </c>
      <c r="C1430" s="29">
        <f t="shared" si="179"/>
        <v>1</v>
      </c>
      <c r="D1430" s="29" t="str">
        <f t="shared" si="176"/>
        <v>4</v>
      </c>
      <c r="E1430" s="42" t="str">
        <f t="shared" si="177"/>
        <v>4</v>
      </c>
      <c r="F1430" s="1">
        <v>24</v>
      </c>
      <c r="G1430" s="28" t="str">
        <f t="shared" si="178"/>
        <v>424</v>
      </c>
      <c r="H1430" s="1">
        <v>5</v>
      </c>
      <c r="I1430" s="1">
        <v>1989</v>
      </c>
      <c r="L1430" s="1">
        <v>48271</v>
      </c>
      <c r="M1430" s="1">
        <v>397309</v>
      </c>
      <c r="N1430" s="2">
        <f>INT(VLOOKUP(--D1430,'属性表（单）'!$H$7:$I$11,2,0)*VLOOKUP(F1430,'属性表（单）'!$B$4:$D$53,3,0))</f>
        <v>24000</v>
      </c>
      <c r="O1430" s="34">
        <f t="shared" si="180"/>
        <v>2400</v>
      </c>
      <c r="P1430" s="1">
        <f>IF(H1430=26,VLOOKUP(G1430,'属性表（单核）'!$H$2:$I$251,2,0),IF(H1430=59,VLOOKUP(G1430,'属性表（单核）'!$C$2:$D$251,2,0),INT(N1430/VLOOKUP(H1430,'属性表（单）'!$N$4:$O$24,2,0))))</f>
        <v>2400</v>
      </c>
      <c r="S1430" s="1">
        <f t="shared" si="181"/>
        <v>50017</v>
      </c>
      <c r="T1430" s="28">
        <f>VLOOKUP(--F1430,经验表!$A$4:$B$53,2,0)*VLOOKUP(--E1430,经验表!$W$8:$X$17,2,0)</f>
        <v>50017.500000000007</v>
      </c>
      <c r="U1430" s="1">
        <f t="shared" si="182"/>
        <v>401631</v>
      </c>
      <c r="V1430" s="1">
        <f t="shared" si="183"/>
        <v>401631</v>
      </c>
    </row>
    <row r="1431" spans="1:22" x14ac:dyDescent="0.35">
      <c r="A1431" s="1">
        <v>92500064</v>
      </c>
      <c r="B1431" s="3" t="s">
        <v>15</v>
      </c>
      <c r="C1431" s="29">
        <f t="shared" si="179"/>
        <v>1</v>
      </c>
      <c r="D1431" s="29" t="str">
        <f t="shared" si="176"/>
        <v>4</v>
      </c>
      <c r="E1431" s="42" t="str">
        <f t="shared" si="177"/>
        <v>4</v>
      </c>
      <c r="F1431" s="1">
        <v>25</v>
      </c>
      <c r="G1431" s="28" t="str">
        <f t="shared" si="178"/>
        <v>425</v>
      </c>
      <c r="H1431" s="1">
        <v>5</v>
      </c>
      <c r="I1431" s="1">
        <v>2056</v>
      </c>
      <c r="L1431" s="1">
        <v>53462</v>
      </c>
      <c r="M1431" s="1">
        <v>445580</v>
      </c>
      <c r="N1431" s="2">
        <f>INT(VLOOKUP(--D1431,'属性表（单）'!$H$7:$I$11,2,0)*VLOOKUP(F1431,'属性表（单）'!$B$4:$D$53,3,0))</f>
        <v>25200</v>
      </c>
      <c r="O1431" s="34">
        <f t="shared" si="180"/>
        <v>2520</v>
      </c>
      <c r="P1431" s="1">
        <f>IF(H1431=26,VLOOKUP(G1431,'属性表（单核）'!$H$2:$I$251,2,0),IF(H1431=59,VLOOKUP(G1431,'属性表（单核）'!$C$2:$D$251,2,0),INT(N1431/VLOOKUP(H1431,'属性表（单）'!$N$4:$O$24,2,0))))</f>
        <v>2520</v>
      </c>
      <c r="S1431" s="1">
        <f t="shared" si="181"/>
        <v>54502</v>
      </c>
      <c r="T1431" s="28">
        <f>VLOOKUP(--F1431,经验表!$A$4:$B$53,2,0)*VLOOKUP(--E1431,经验表!$W$8:$X$17,2,0)</f>
        <v>54502.500000000007</v>
      </c>
      <c r="U1431" s="1">
        <f t="shared" si="182"/>
        <v>451648</v>
      </c>
      <c r="V1431" s="1">
        <f t="shared" si="183"/>
        <v>451648</v>
      </c>
    </row>
    <row r="1432" spans="1:22" x14ac:dyDescent="0.35">
      <c r="A1432" s="1">
        <v>92600064</v>
      </c>
      <c r="B1432" s="3" t="s">
        <v>15</v>
      </c>
      <c r="C1432" s="29">
        <f t="shared" si="179"/>
        <v>1</v>
      </c>
      <c r="D1432" s="29" t="str">
        <f t="shared" si="176"/>
        <v>4</v>
      </c>
      <c r="E1432" s="42" t="str">
        <f t="shared" si="177"/>
        <v>4</v>
      </c>
      <c r="F1432" s="1">
        <v>26</v>
      </c>
      <c r="G1432" s="28" t="str">
        <f t="shared" si="178"/>
        <v>426</v>
      </c>
      <c r="H1432" s="1">
        <v>5</v>
      </c>
      <c r="I1432" s="1">
        <v>2125</v>
      </c>
      <c r="L1432" s="1">
        <v>59161</v>
      </c>
      <c r="M1432" s="1">
        <v>499042</v>
      </c>
      <c r="N1432" s="2">
        <f>INT(VLOOKUP(--D1432,'属性表（单）'!$H$7:$I$11,2,0)*VLOOKUP(F1432,'属性表（单）'!$B$4:$D$53,3,0))</f>
        <v>26400</v>
      </c>
      <c r="O1432" s="34">
        <f t="shared" si="180"/>
        <v>2640</v>
      </c>
      <c r="P1432" s="1">
        <f>IF(H1432=26,VLOOKUP(G1432,'属性表（单核）'!$H$2:$I$251,2,0),IF(H1432=59,VLOOKUP(G1432,'属性表（单核）'!$C$2:$D$251,2,0),INT(N1432/VLOOKUP(H1432,'属性表（单）'!$N$4:$O$24,2,0))))</f>
        <v>2640</v>
      </c>
      <c r="S1432" s="1">
        <f t="shared" si="181"/>
        <v>60352</v>
      </c>
      <c r="T1432" s="28">
        <f>VLOOKUP(--F1432,经验表!$A$4:$B$53,2,0)*VLOOKUP(--E1432,经验表!$W$8:$X$17,2,0)</f>
        <v>60352.500000000007</v>
      </c>
      <c r="U1432" s="1">
        <f t="shared" si="182"/>
        <v>506150</v>
      </c>
      <c r="V1432" s="1">
        <f t="shared" si="183"/>
        <v>506150</v>
      </c>
    </row>
    <row r="1433" spans="1:22" x14ac:dyDescent="0.35">
      <c r="A1433" s="1">
        <v>92700064</v>
      </c>
      <c r="B1433" s="3" t="s">
        <v>15</v>
      </c>
      <c r="C1433" s="29">
        <f t="shared" si="179"/>
        <v>1</v>
      </c>
      <c r="D1433" s="29" t="str">
        <f t="shared" si="176"/>
        <v>4</v>
      </c>
      <c r="E1433" s="42" t="str">
        <f t="shared" si="177"/>
        <v>4</v>
      </c>
      <c r="F1433" s="1">
        <v>27</v>
      </c>
      <c r="G1433" s="28" t="str">
        <f t="shared" si="178"/>
        <v>427</v>
      </c>
      <c r="H1433" s="1">
        <v>5</v>
      </c>
      <c r="I1433" s="1">
        <v>2194</v>
      </c>
      <c r="L1433" s="1">
        <v>65417</v>
      </c>
      <c r="M1433" s="1">
        <v>558203</v>
      </c>
      <c r="N1433" s="2">
        <f>INT(VLOOKUP(--D1433,'属性表（单）'!$H$7:$I$11,2,0)*VLOOKUP(F1433,'属性表（单）'!$B$4:$D$53,3,0))</f>
        <v>27800</v>
      </c>
      <c r="O1433" s="34">
        <f t="shared" si="180"/>
        <v>2780</v>
      </c>
      <c r="P1433" s="1">
        <f>IF(H1433=26,VLOOKUP(G1433,'属性表（单核）'!$H$2:$I$251,2,0),IF(H1433=59,VLOOKUP(G1433,'属性表（单核）'!$C$2:$D$251,2,0),INT(N1433/VLOOKUP(H1433,'属性表（单）'!$N$4:$O$24,2,0))))</f>
        <v>2780</v>
      </c>
      <c r="S1433" s="1">
        <f t="shared" si="181"/>
        <v>66202</v>
      </c>
      <c r="T1433" s="28">
        <f>VLOOKUP(--F1433,经验表!$A$4:$B$53,2,0)*VLOOKUP(--E1433,经验表!$W$8:$X$17,2,0)</f>
        <v>66202.5</v>
      </c>
      <c r="U1433" s="1">
        <f t="shared" si="182"/>
        <v>566502</v>
      </c>
      <c r="V1433" s="1">
        <f t="shared" si="183"/>
        <v>566502</v>
      </c>
    </row>
    <row r="1434" spans="1:22" x14ac:dyDescent="0.35">
      <c r="A1434" s="1">
        <v>92800064</v>
      </c>
      <c r="B1434" s="3" t="s">
        <v>15</v>
      </c>
      <c r="C1434" s="29">
        <f t="shared" si="179"/>
        <v>1</v>
      </c>
      <c r="D1434" s="29" t="str">
        <f t="shared" si="176"/>
        <v>4</v>
      </c>
      <c r="E1434" s="42" t="str">
        <f t="shared" si="177"/>
        <v>4</v>
      </c>
      <c r="F1434" s="1">
        <v>28</v>
      </c>
      <c r="G1434" s="28" t="str">
        <f t="shared" si="178"/>
        <v>428</v>
      </c>
      <c r="H1434" s="1">
        <v>5</v>
      </c>
      <c r="I1434" s="1">
        <v>2265</v>
      </c>
      <c r="L1434" s="1">
        <v>72283</v>
      </c>
      <c r="M1434" s="1">
        <v>623620</v>
      </c>
      <c r="N1434" s="2">
        <f>INT(VLOOKUP(--D1434,'属性表（单）'!$H$7:$I$11,2,0)*VLOOKUP(F1434,'属性表（单）'!$B$4:$D$53,3,0))</f>
        <v>29200</v>
      </c>
      <c r="O1434" s="34">
        <f t="shared" si="180"/>
        <v>2920</v>
      </c>
      <c r="P1434" s="1">
        <f>IF(H1434=26,VLOOKUP(G1434,'属性表（单核）'!$H$2:$I$251,2,0),IF(H1434=59,VLOOKUP(G1434,'属性表（单核）'!$C$2:$D$251,2,0),INT(N1434/VLOOKUP(H1434,'属性表（单）'!$N$4:$O$24,2,0))))</f>
        <v>2920</v>
      </c>
      <c r="S1434" s="1">
        <f t="shared" si="181"/>
        <v>72052</v>
      </c>
      <c r="T1434" s="28">
        <f>VLOOKUP(--F1434,经验表!$A$4:$B$53,2,0)*VLOOKUP(--E1434,经验表!$W$8:$X$17,2,0)</f>
        <v>72052.5</v>
      </c>
      <c r="U1434" s="1">
        <f t="shared" si="182"/>
        <v>632704</v>
      </c>
      <c r="V1434" s="1">
        <f t="shared" si="183"/>
        <v>632704</v>
      </c>
    </row>
    <row r="1435" spans="1:22" x14ac:dyDescent="0.35">
      <c r="A1435" s="1">
        <v>92900064</v>
      </c>
      <c r="B1435" s="3" t="s">
        <v>15</v>
      </c>
      <c r="C1435" s="29">
        <f t="shared" si="179"/>
        <v>1</v>
      </c>
      <c r="D1435" s="29" t="str">
        <f t="shared" si="176"/>
        <v>4</v>
      </c>
      <c r="E1435" s="42" t="str">
        <f t="shared" si="177"/>
        <v>4</v>
      </c>
      <c r="F1435" s="1">
        <v>29</v>
      </c>
      <c r="G1435" s="28" t="str">
        <f t="shared" si="178"/>
        <v>429</v>
      </c>
      <c r="H1435" s="1">
        <v>5</v>
      </c>
      <c r="I1435" s="1">
        <v>2337</v>
      </c>
      <c r="L1435" s="1">
        <v>79819</v>
      </c>
      <c r="M1435" s="1">
        <v>695903</v>
      </c>
      <c r="N1435" s="2">
        <f>INT(VLOOKUP(--D1435,'属性表（单）'!$H$7:$I$11,2,0)*VLOOKUP(F1435,'属性表（单）'!$B$4:$D$53,3,0))</f>
        <v>30600</v>
      </c>
      <c r="O1435" s="34">
        <f t="shared" si="180"/>
        <v>3060</v>
      </c>
      <c r="P1435" s="1">
        <f>IF(H1435=26,VLOOKUP(G1435,'属性表（单核）'!$H$2:$I$251,2,0),IF(H1435=59,VLOOKUP(G1435,'属性表（单核）'!$C$2:$D$251,2,0),INT(N1435/VLOOKUP(H1435,'属性表（单）'!$N$4:$O$24,2,0))))</f>
        <v>3060</v>
      </c>
      <c r="S1435" s="1">
        <f t="shared" si="181"/>
        <v>77902</v>
      </c>
      <c r="T1435" s="28">
        <f>VLOOKUP(--F1435,经验表!$A$4:$B$53,2,0)*VLOOKUP(--E1435,经验表!$W$8:$X$17,2,0)</f>
        <v>77902.5</v>
      </c>
      <c r="U1435" s="1">
        <f t="shared" si="182"/>
        <v>704756</v>
      </c>
      <c r="V1435" s="1">
        <f t="shared" si="183"/>
        <v>704756</v>
      </c>
    </row>
    <row r="1436" spans="1:22" x14ac:dyDescent="0.35">
      <c r="A1436" s="1">
        <v>93000064</v>
      </c>
      <c r="B1436" s="3" t="s">
        <v>15</v>
      </c>
      <c r="C1436" s="29">
        <f t="shared" si="179"/>
        <v>1</v>
      </c>
      <c r="D1436" s="29" t="str">
        <f t="shared" si="176"/>
        <v>4</v>
      </c>
      <c r="E1436" s="42" t="str">
        <f t="shared" si="177"/>
        <v>4</v>
      </c>
      <c r="F1436" s="1">
        <v>30</v>
      </c>
      <c r="G1436" s="28" t="str">
        <f t="shared" si="178"/>
        <v>430</v>
      </c>
      <c r="H1436" s="1">
        <v>5</v>
      </c>
      <c r="I1436" s="1">
        <v>2409</v>
      </c>
      <c r="L1436" s="1">
        <v>88088</v>
      </c>
      <c r="M1436" s="1">
        <v>775722</v>
      </c>
      <c r="N1436" s="2">
        <f>INT(VLOOKUP(--D1436,'属性表（单）'!$H$7:$I$11,2,0)*VLOOKUP(F1436,'属性表（单）'!$B$4:$D$53,3,0))</f>
        <v>32000</v>
      </c>
      <c r="O1436" s="34">
        <f t="shared" si="180"/>
        <v>3200</v>
      </c>
      <c r="P1436" s="1">
        <f>IF(H1436=26,VLOOKUP(G1436,'属性表（单核）'!$H$2:$I$251,2,0),IF(H1436=59,VLOOKUP(G1436,'属性表（单核）'!$C$2:$D$251,2,0),INT(N1436/VLOOKUP(H1436,'属性表（单）'!$N$4:$O$24,2,0))))</f>
        <v>3200</v>
      </c>
      <c r="S1436" s="1">
        <f t="shared" si="181"/>
        <v>85312</v>
      </c>
      <c r="T1436" s="28">
        <f>VLOOKUP(--F1436,经验表!$A$4:$B$53,2,0)*VLOOKUP(--E1436,经验表!$W$8:$X$17,2,0)</f>
        <v>85312.500000000015</v>
      </c>
      <c r="U1436" s="1">
        <f t="shared" si="182"/>
        <v>782658</v>
      </c>
      <c r="V1436" s="1">
        <f t="shared" si="183"/>
        <v>782658</v>
      </c>
    </row>
    <row r="1437" spans="1:22" x14ac:dyDescent="0.35">
      <c r="A1437" s="1">
        <v>93100064</v>
      </c>
      <c r="B1437" s="3" t="s">
        <v>15</v>
      </c>
      <c r="C1437" s="29">
        <f t="shared" si="179"/>
        <v>1</v>
      </c>
      <c r="D1437" s="29" t="str">
        <f t="shared" si="176"/>
        <v>4</v>
      </c>
      <c r="E1437" s="42" t="str">
        <f t="shared" si="177"/>
        <v>4</v>
      </c>
      <c r="F1437" s="1">
        <v>31</v>
      </c>
      <c r="G1437" s="28" t="str">
        <f t="shared" si="178"/>
        <v>431</v>
      </c>
      <c r="H1437" s="1">
        <v>5</v>
      </c>
      <c r="I1437" s="1">
        <v>2483</v>
      </c>
      <c r="L1437" s="1">
        <v>97161</v>
      </c>
      <c r="M1437" s="1">
        <v>863810</v>
      </c>
      <c r="N1437" s="2">
        <f>INT(VLOOKUP(--D1437,'属性表（单）'!$H$7:$I$11,2,0)*VLOOKUP(F1437,'属性表（单）'!$B$4:$D$53,3,0))</f>
        <v>33400</v>
      </c>
      <c r="O1437" s="34">
        <f t="shared" si="180"/>
        <v>3340</v>
      </c>
      <c r="P1437" s="1">
        <f>IF(H1437=26,VLOOKUP(G1437,'属性表（单核）'!$H$2:$I$251,2,0),IF(H1437=59,VLOOKUP(G1437,'属性表（单核）'!$C$2:$D$251,2,0),INT(N1437/VLOOKUP(H1437,'属性表（单）'!$N$4:$O$24,2,0))))</f>
        <v>3340</v>
      </c>
      <c r="S1437" s="1">
        <f t="shared" si="181"/>
        <v>92722</v>
      </c>
      <c r="T1437" s="28">
        <f>VLOOKUP(--F1437,经验表!$A$4:$B$53,2,0)*VLOOKUP(--E1437,经验表!$W$8:$X$17,2,0)</f>
        <v>92722.500000000015</v>
      </c>
      <c r="U1437" s="1">
        <f t="shared" si="182"/>
        <v>867970</v>
      </c>
      <c r="V1437" s="1">
        <f t="shared" si="183"/>
        <v>867970</v>
      </c>
    </row>
    <row r="1438" spans="1:22" x14ac:dyDescent="0.35">
      <c r="A1438" s="1">
        <v>93200064</v>
      </c>
      <c r="B1438" s="3" t="s">
        <v>15</v>
      </c>
      <c r="C1438" s="29">
        <f t="shared" si="179"/>
        <v>1</v>
      </c>
      <c r="D1438" s="29" t="str">
        <f t="shared" si="176"/>
        <v>4</v>
      </c>
      <c r="E1438" s="42" t="str">
        <f t="shared" si="177"/>
        <v>4</v>
      </c>
      <c r="F1438" s="1">
        <v>32</v>
      </c>
      <c r="G1438" s="28" t="str">
        <f t="shared" si="178"/>
        <v>432</v>
      </c>
      <c r="H1438" s="1">
        <v>5</v>
      </c>
      <c r="I1438" s="1">
        <v>2558</v>
      </c>
      <c r="L1438" s="1">
        <v>107116</v>
      </c>
      <c r="M1438" s="1">
        <v>960971</v>
      </c>
      <c r="N1438" s="2">
        <f>INT(VLOOKUP(--D1438,'属性表（单）'!$H$7:$I$11,2,0)*VLOOKUP(F1438,'属性表（单）'!$B$4:$D$53,3,0))</f>
        <v>35000</v>
      </c>
      <c r="O1438" s="34">
        <f t="shared" si="180"/>
        <v>3500</v>
      </c>
      <c r="P1438" s="1">
        <f>IF(H1438=26,VLOOKUP(G1438,'属性表（单核）'!$H$2:$I$251,2,0),IF(H1438=59,VLOOKUP(G1438,'属性表（单核）'!$C$2:$D$251,2,0),INT(N1438/VLOOKUP(H1438,'属性表（单）'!$N$4:$O$24,2,0))))</f>
        <v>3500</v>
      </c>
      <c r="S1438" s="1">
        <f t="shared" si="181"/>
        <v>100132</v>
      </c>
      <c r="T1438" s="28">
        <f>VLOOKUP(--F1438,经验表!$A$4:$B$53,2,0)*VLOOKUP(--E1438,经验表!$W$8:$X$17,2,0)</f>
        <v>100132.50000000001</v>
      </c>
      <c r="U1438" s="1">
        <f t="shared" si="182"/>
        <v>960692</v>
      </c>
      <c r="V1438" s="1">
        <f t="shared" si="183"/>
        <v>960692</v>
      </c>
    </row>
    <row r="1439" spans="1:22" x14ac:dyDescent="0.35">
      <c r="A1439" s="1">
        <v>93300064</v>
      </c>
      <c r="B1439" s="3" t="s">
        <v>15</v>
      </c>
      <c r="C1439" s="29">
        <f t="shared" si="179"/>
        <v>1</v>
      </c>
      <c r="D1439" s="29" t="str">
        <f t="shared" si="176"/>
        <v>4</v>
      </c>
      <c r="E1439" s="42" t="str">
        <f t="shared" si="177"/>
        <v>4</v>
      </c>
      <c r="F1439" s="1">
        <v>33</v>
      </c>
      <c r="G1439" s="28" t="str">
        <f t="shared" si="178"/>
        <v>433</v>
      </c>
      <c r="H1439" s="1">
        <v>5</v>
      </c>
      <c r="I1439" s="1">
        <v>2634</v>
      </c>
      <c r="L1439" s="1">
        <v>118038</v>
      </c>
      <c r="M1439" s="1">
        <v>1068087</v>
      </c>
      <c r="N1439" s="2">
        <f>INT(VLOOKUP(--D1439,'属性表（单）'!$H$7:$I$11,2,0)*VLOOKUP(F1439,'属性表（单）'!$B$4:$D$53,3,0))</f>
        <v>36600</v>
      </c>
      <c r="O1439" s="34">
        <f t="shared" si="180"/>
        <v>3660</v>
      </c>
      <c r="P1439" s="1">
        <f>IF(H1439=26,VLOOKUP(G1439,'属性表（单核）'!$H$2:$I$251,2,0),IF(H1439=59,VLOOKUP(G1439,'属性表（单核）'!$C$2:$D$251,2,0),INT(N1439/VLOOKUP(H1439,'属性表（单）'!$N$4:$O$24,2,0))))</f>
        <v>3660</v>
      </c>
      <c r="S1439" s="1">
        <f t="shared" si="181"/>
        <v>107542</v>
      </c>
      <c r="T1439" s="28">
        <f>VLOOKUP(--F1439,经验表!$A$4:$B$53,2,0)*VLOOKUP(--E1439,经验表!$W$8:$X$17,2,0)</f>
        <v>107542.50000000001</v>
      </c>
      <c r="U1439" s="1">
        <f t="shared" si="182"/>
        <v>1060824</v>
      </c>
      <c r="V1439" s="1">
        <f t="shared" si="183"/>
        <v>1060824</v>
      </c>
    </row>
    <row r="1440" spans="1:22" x14ac:dyDescent="0.35">
      <c r="A1440" s="1">
        <v>93400064</v>
      </c>
      <c r="B1440" s="3" t="s">
        <v>15</v>
      </c>
      <c r="C1440" s="29">
        <f t="shared" si="179"/>
        <v>1</v>
      </c>
      <c r="D1440" s="29" t="str">
        <f t="shared" si="176"/>
        <v>4</v>
      </c>
      <c r="E1440" s="42" t="str">
        <f t="shared" si="177"/>
        <v>4</v>
      </c>
      <c r="F1440" s="1">
        <v>34</v>
      </c>
      <c r="G1440" s="28" t="str">
        <f t="shared" si="178"/>
        <v>434</v>
      </c>
      <c r="H1440" s="1">
        <v>5</v>
      </c>
      <c r="I1440" s="1">
        <v>2711</v>
      </c>
      <c r="L1440" s="1">
        <v>130019</v>
      </c>
      <c r="M1440" s="1">
        <v>1186125</v>
      </c>
      <c r="N1440" s="2">
        <f>INT(VLOOKUP(--D1440,'属性表（单）'!$H$7:$I$11,2,0)*VLOOKUP(F1440,'属性表（单）'!$B$4:$D$53,3,0))</f>
        <v>38200</v>
      </c>
      <c r="O1440" s="34">
        <f t="shared" si="180"/>
        <v>3820</v>
      </c>
      <c r="P1440" s="1">
        <f>IF(H1440=26,VLOOKUP(G1440,'属性表（单核）'!$H$2:$I$251,2,0),IF(H1440=59,VLOOKUP(G1440,'属性表（单核）'!$C$2:$D$251,2,0),INT(N1440/VLOOKUP(H1440,'属性表（单）'!$N$4:$O$24,2,0))))</f>
        <v>3820</v>
      </c>
      <c r="S1440" s="1">
        <f t="shared" si="181"/>
        <v>116707</v>
      </c>
      <c r="T1440" s="28">
        <f>VLOOKUP(--F1440,经验表!$A$4:$B$53,2,0)*VLOOKUP(--E1440,经验表!$W$8:$X$17,2,0)</f>
        <v>116707.50000000001</v>
      </c>
      <c r="U1440" s="1">
        <f t="shared" si="182"/>
        <v>1168366</v>
      </c>
      <c r="V1440" s="1">
        <f t="shared" si="183"/>
        <v>1168366</v>
      </c>
    </row>
    <row r="1441" spans="1:22" x14ac:dyDescent="0.35">
      <c r="A1441" s="1">
        <v>93500064</v>
      </c>
      <c r="B1441" s="3" t="s">
        <v>15</v>
      </c>
      <c r="C1441" s="29">
        <f t="shared" si="179"/>
        <v>1</v>
      </c>
      <c r="D1441" s="29" t="str">
        <f t="shared" si="176"/>
        <v>4</v>
      </c>
      <c r="E1441" s="42" t="str">
        <f t="shared" si="177"/>
        <v>4</v>
      </c>
      <c r="F1441" s="1">
        <v>35</v>
      </c>
      <c r="G1441" s="28" t="str">
        <f t="shared" si="178"/>
        <v>435</v>
      </c>
      <c r="H1441" s="1">
        <v>5</v>
      </c>
      <c r="I1441" s="1">
        <v>2790</v>
      </c>
      <c r="L1441" s="1">
        <v>143163</v>
      </c>
      <c r="M1441" s="1">
        <v>1316144</v>
      </c>
      <c r="N1441" s="2">
        <f>INT(VLOOKUP(--D1441,'属性表（单）'!$H$7:$I$11,2,0)*VLOOKUP(F1441,'属性表（单）'!$B$4:$D$53,3,0))</f>
        <v>39800</v>
      </c>
      <c r="O1441" s="34">
        <f t="shared" si="180"/>
        <v>3980</v>
      </c>
      <c r="P1441" s="1">
        <f>IF(H1441=26,VLOOKUP(G1441,'属性表（单核）'!$H$2:$I$251,2,0),IF(H1441=59,VLOOKUP(G1441,'属性表（单核）'!$C$2:$D$251,2,0),INT(N1441/VLOOKUP(H1441,'属性表（单）'!$N$4:$O$24,2,0))))</f>
        <v>3980</v>
      </c>
      <c r="S1441" s="1">
        <f t="shared" si="181"/>
        <v>125872</v>
      </c>
      <c r="T1441" s="28">
        <f>VLOOKUP(--F1441,经验表!$A$4:$B$53,2,0)*VLOOKUP(--E1441,经验表!$W$8:$X$17,2,0)</f>
        <v>125872.50000000001</v>
      </c>
      <c r="U1441" s="1">
        <f t="shared" si="182"/>
        <v>1285073</v>
      </c>
      <c r="V1441" s="1">
        <f t="shared" si="183"/>
        <v>1285073</v>
      </c>
    </row>
    <row r="1442" spans="1:22" x14ac:dyDescent="0.35">
      <c r="A1442" s="1">
        <v>93600064</v>
      </c>
      <c r="B1442" s="3" t="s">
        <v>15</v>
      </c>
      <c r="C1442" s="29">
        <f t="shared" si="179"/>
        <v>1</v>
      </c>
      <c r="D1442" s="29" t="str">
        <f t="shared" si="176"/>
        <v>4</v>
      </c>
      <c r="E1442" s="42" t="str">
        <f t="shared" si="177"/>
        <v>4</v>
      </c>
      <c r="F1442" s="1">
        <v>36</v>
      </c>
      <c r="G1442" s="28" t="str">
        <f t="shared" si="178"/>
        <v>436</v>
      </c>
      <c r="H1442" s="1">
        <v>5</v>
      </c>
      <c r="I1442" s="1">
        <v>2869</v>
      </c>
      <c r="L1442" s="1">
        <v>157581</v>
      </c>
      <c r="M1442" s="1">
        <v>1459307</v>
      </c>
      <c r="N1442" s="2">
        <f>INT(VLOOKUP(--D1442,'属性表（单）'!$H$7:$I$11,2,0)*VLOOKUP(F1442,'属性表（单）'!$B$4:$D$53,3,0))</f>
        <v>41400</v>
      </c>
      <c r="O1442" s="34">
        <f t="shared" si="180"/>
        <v>4140</v>
      </c>
      <c r="P1442" s="1">
        <f>IF(H1442=26,VLOOKUP(G1442,'属性表（单核）'!$H$2:$I$251,2,0),IF(H1442=59,VLOOKUP(G1442,'属性表（单核）'!$C$2:$D$251,2,0),INT(N1442/VLOOKUP(H1442,'属性表（单）'!$N$4:$O$24,2,0))))</f>
        <v>4140</v>
      </c>
      <c r="S1442" s="1">
        <f t="shared" si="181"/>
        <v>135037</v>
      </c>
      <c r="T1442" s="28">
        <f>VLOOKUP(--F1442,经验表!$A$4:$B$53,2,0)*VLOOKUP(--E1442,经验表!$W$8:$X$17,2,0)</f>
        <v>135037.5</v>
      </c>
      <c r="U1442" s="1">
        <f t="shared" si="182"/>
        <v>1410945</v>
      </c>
      <c r="V1442" s="1">
        <f t="shared" si="183"/>
        <v>1410945</v>
      </c>
    </row>
    <row r="1443" spans="1:22" x14ac:dyDescent="0.35">
      <c r="A1443" s="1">
        <v>93700064</v>
      </c>
      <c r="B1443" s="3" t="s">
        <v>15</v>
      </c>
      <c r="C1443" s="29">
        <f t="shared" si="179"/>
        <v>1</v>
      </c>
      <c r="D1443" s="29" t="str">
        <f t="shared" si="176"/>
        <v>4</v>
      </c>
      <c r="E1443" s="42" t="str">
        <f t="shared" si="177"/>
        <v>4</v>
      </c>
      <c r="F1443" s="1">
        <v>37</v>
      </c>
      <c r="G1443" s="28" t="str">
        <f t="shared" si="178"/>
        <v>437</v>
      </c>
      <c r="H1443" s="1">
        <v>5</v>
      </c>
      <c r="I1443" s="1">
        <v>2950</v>
      </c>
      <c r="L1443" s="1">
        <v>173395</v>
      </c>
      <c r="M1443" s="1">
        <v>1616888</v>
      </c>
      <c r="N1443" s="2">
        <f>INT(VLOOKUP(--D1443,'属性表（单）'!$H$7:$I$11,2,0)*VLOOKUP(F1443,'属性表（单）'!$B$4:$D$53,3,0))</f>
        <v>43200</v>
      </c>
      <c r="O1443" s="34">
        <f t="shared" si="180"/>
        <v>4320</v>
      </c>
      <c r="P1443" s="1">
        <f>IF(H1443=26,VLOOKUP(G1443,'属性表（单核）'!$H$2:$I$251,2,0),IF(H1443=59,VLOOKUP(G1443,'属性表（单核）'!$C$2:$D$251,2,0),INT(N1443/VLOOKUP(H1443,'属性表（单）'!$N$4:$O$24,2,0))))</f>
        <v>4320</v>
      </c>
      <c r="S1443" s="1">
        <f t="shared" si="181"/>
        <v>144202</v>
      </c>
      <c r="T1443" s="28">
        <f>VLOOKUP(--F1443,经验表!$A$4:$B$53,2,0)*VLOOKUP(--E1443,经验表!$W$8:$X$17,2,0)</f>
        <v>144202.5</v>
      </c>
      <c r="U1443" s="1">
        <f t="shared" si="182"/>
        <v>1545982</v>
      </c>
      <c r="V1443" s="1">
        <f t="shared" si="183"/>
        <v>1545982</v>
      </c>
    </row>
    <row r="1444" spans="1:22" x14ac:dyDescent="0.35">
      <c r="A1444" s="1">
        <v>93800064</v>
      </c>
      <c r="B1444" s="3" t="s">
        <v>15</v>
      </c>
      <c r="C1444" s="29">
        <f t="shared" si="179"/>
        <v>1</v>
      </c>
      <c r="D1444" s="29" t="str">
        <f t="shared" si="176"/>
        <v>4</v>
      </c>
      <c r="E1444" s="42" t="str">
        <f t="shared" si="177"/>
        <v>4</v>
      </c>
      <c r="F1444" s="1">
        <v>38</v>
      </c>
      <c r="G1444" s="28" t="str">
        <f t="shared" si="178"/>
        <v>438</v>
      </c>
      <c r="H1444" s="1">
        <v>5</v>
      </c>
      <c r="I1444" s="1">
        <v>3032</v>
      </c>
      <c r="L1444" s="1">
        <v>190741</v>
      </c>
      <c r="M1444" s="1">
        <v>1790283</v>
      </c>
      <c r="N1444" s="2">
        <f>INT(VLOOKUP(--D1444,'属性表（单）'!$H$7:$I$11,2,0)*VLOOKUP(F1444,'属性表（单）'!$B$4:$D$53,3,0))</f>
        <v>45000</v>
      </c>
      <c r="O1444" s="34">
        <f t="shared" si="180"/>
        <v>4500</v>
      </c>
      <c r="P1444" s="1">
        <f>IF(H1444=26,VLOOKUP(G1444,'属性表（单核）'!$H$2:$I$251,2,0),IF(H1444=59,VLOOKUP(G1444,'属性表（单核）'!$C$2:$D$251,2,0),INT(N1444/VLOOKUP(H1444,'属性表（单）'!$N$4:$O$24,2,0))))</f>
        <v>4500</v>
      </c>
      <c r="S1444" s="1">
        <f t="shared" si="181"/>
        <v>155317</v>
      </c>
      <c r="T1444" s="28">
        <f>VLOOKUP(--F1444,经验表!$A$4:$B$53,2,0)*VLOOKUP(--E1444,经验表!$W$8:$X$17,2,0)</f>
        <v>155317.5</v>
      </c>
      <c r="U1444" s="1">
        <f t="shared" si="182"/>
        <v>1690184</v>
      </c>
      <c r="V1444" s="1">
        <f t="shared" si="183"/>
        <v>1690184</v>
      </c>
    </row>
    <row r="1445" spans="1:22" x14ac:dyDescent="0.35">
      <c r="A1445" s="1">
        <v>93900064</v>
      </c>
      <c r="B1445" s="3" t="s">
        <v>15</v>
      </c>
      <c r="C1445" s="29">
        <f t="shared" si="179"/>
        <v>1</v>
      </c>
      <c r="D1445" s="29" t="str">
        <f t="shared" si="176"/>
        <v>4</v>
      </c>
      <c r="E1445" s="42" t="str">
        <f t="shared" si="177"/>
        <v>4</v>
      </c>
      <c r="F1445" s="1">
        <v>39</v>
      </c>
      <c r="G1445" s="28" t="str">
        <f t="shared" si="178"/>
        <v>439</v>
      </c>
      <c r="H1445" s="1">
        <v>5</v>
      </c>
      <c r="I1445" s="1">
        <v>3115</v>
      </c>
      <c r="L1445" s="1">
        <v>209765</v>
      </c>
      <c r="M1445" s="1">
        <v>1981024</v>
      </c>
      <c r="N1445" s="2">
        <f>INT(VLOOKUP(--D1445,'属性表（单）'!$H$7:$I$11,2,0)*VLOOKUP(F1445,'属性表（单）'!$B$4:$D$53,3,0))</f>
        <v>46800</v>
      </c>
      <c r="O1445" s="34">
        <f t="shared" si="180"/>
        <v>4680</v>
      </c>
      <c r="P1445" s="1">
        <f>IF(H1445=26,VLOOKUP(G1445,'属性表（单核）'!$H$2:$I$251,2,0),IF(H1445=59,VLOOKUP(G1445,'属性表（单核）'!$C$2:$D$251,2,0),INT(N1445/VLOOKUP(H1445,'属性表（单）'!$N$4:$O$24,2,0))))</f>
        <v>4680</v>
      </c>
      <c r="S1445" s="1">
        <f t="shared" si="181"/>
        <v>166432</v>
      </c>
      <c r="T1445" s="28">
        <f>VLOOKUP(--F1445,经验表!$A$4:$B$53,2,0)*VLOOKUP(--E1445,经验表!$W$8:$X$17,2,0)</f>
        <v>166432.50000000003</v>
      </c>
      <c r="U1445" s="1">
        <f t="shared" si="182"/>
        <v>1845501</v>
      </c>
      <c r="V1445" s="1">
        <f t="shared" si="183"/>
        <v>1845501</v>
      </c>
    </row>
    <row r="1446" spans="1:22" x14ac:dyDescent="0.35">
      <c r="A1446" s="1">
        <v>94000064</v>
      </c>
      <c r="B1446" s="3" t="s">
        <v>15</v>
      </c>
      <c r="C1446" s="29">
        <f t="shared" si="179"/>
        <v>1</v>
      </c>
      <c r="D1446" s="29" t="str">
        <f t="shared" si="176"/>
        <v>4</v>
      </c>
      <c r="E1446" s="42" t="str">
        <f t="shared" si="177"/>
        <v>4</v>
      </c>
      <c r="F1446" s="1">
        <v>40</v>
      </c>
      <c r="G1446" s="28" t="str">
        <f t="shared" si="178"/>
        <v>440</v>
      </c>
      <c r="H1446" s="1">
        <v>5</v>
      </c>
      <c r="I1446" s="1">
        <v>3199</v>
      </c>
      <c r="L1446" s="1">
        <v>230630</v>
      </c>
      <c r="M1446" s="1">
        <v>2190789</v>
      </c>
      <c r="N1446" s="2">
        <f>INT(VLOOKUP(--D1446,'属性表（单）'!$H$7:$I$11,2,0)*VLOOKUP(F1446,'属性表（单）'!$B$4:$D$53,3,0))</f>
        <v>48600</v>
      </c>
      <c r="O1446" s="34">
        <f t="shared" si="180"/>
        <v>4860</v>
      </c>
      <c r="P1446" s="1">
        <f>IF(H1446=26,VLOOKUP(G1446,'属性表（单核）'!$H$2:$I$251,2,0),IF(H1446=59,VLOOKUP(G1446,'属性表（单核）'!$C$2:$D$251,2,0),INT(N1446/VLOOKUP(H1446,'属性表（单）'!$N$4:$O$24,2,0))))</f>
        <v>4860</v>
      </c>
      <c r="S1446" s="1">
        <f t="shared" si="181"/>
        <v>177547</v>
      </c>
      <c r="T1446" s="28">
        <f>VLOOKUP(--F1446,经验表!$A$4:$B$53,2,0)*VLOOKUP(--E1446,经验表!$W$8:$X$17,2,0)</f>
        <v>177547.50000000003</v>
      </c>
      <c r="U1446" s="1">
        <f t="shared" si="182"/>
        <v>2011933</v>
      </c>
      <c r="V1446" s="1">
        <f t="shared" si="183"/>
        <v>2011933</v>
      </c>
    </row>
    <row r="1447" spans="1:22" x14ac:dyDescent="0.35">
      <c r="A1447" s="1">
        <v>94100064</v>
      </c>
      <c r="B1447" s="3" t="s">
        <v>15</v>
      </c>
      <c r="C1447" s="29">
        <f t="shared" si="179"/>
        <v>1</v>
      </c>
      <c r="D1447" s="29" t="str">
        <f t="shared" si="176"/>
        <v>4</v>
      </c>
      <c r="E1447" s="42" t="str">
        <f t="shared" si="177"/>
        <v>4</v>
      </c>
      <c r="F1447" s="1">
        <v>41</v>
      </c>
      <c r="G1447" s="28" t="str">
        <f t="shared" si="178"/>
        <v>441</v>
      </c>
      <c r="H1447" s="1">
        <v>5</v>
      </c>
      <c r="I1447" s="1">
        <v>3285</v>
      </c>
      <c r="L1447" s="1">
        <v>253512</v>
      </c>
      <c r="M1447" s="1">
        <v>2421419</v>
      </c>
      <c r="N1447" s="2">
        <f>INT(VLOOKUP(--D1447,'属性表（单）'!$H$7:$I$11,2,0)*VLOOKUP(F1447,'属性表（单）'!$B$4:$D$53,3,0))</f>
        <v>50400</v>
      </c>
      <c r="O1447" s="34">
        <f t="shared" si="180"/>
        <v>5040</v>
      </c>
      <c r="P1447" s="1">
        <f>IF(H1447=26,VLOOKUP(G1447,'属性表（单核）'!$H$2:$I$251,2,0),IF(H1447=59,VLOOKUP(G1447,'属性表（单核）'!$C$2:$D$251,2,0),INT(N1447/VLOOKUP(H1447,'属性表（单）'!$N$4:$O$24,2,0))))</f>
        <v>5040</v>
      </c>
      <c r="S1447" s="1">
        <f t="shared" si="181"/>
        <v>188662</v>
      </c>
      <c r="T1447" s="28">
        <f>VLOOKUP(--F1447,经验表!$A$4:$B$53,2,0)*VLOOKUP(--E1447,经验表!$W$8:$X$17,2,0)</f>
        <v>188662.50000000003</v>
      </c>
      <c r="U1447" s="1">
        <f t="shared" si="182"/>
        <v>2189480</v>
      </c>
      <c r="V1447" s="1">
        <f t="shared" si="183"/>
        <v>2189480</v>
      </c>
    </row>
    <row r="1448" spans="1:22" x14ac:dyDescent="0.35">
      <c r="A1448" s="1">
        <v>94200064</v>
      </c>
      <c r="B1448" s="3" t="s">
        <v>15</v>
      </c>
      <c r="C1448" s="29">
        <f t="shared" si="179"/>
        <v>1</v>
      </c>
      <c r="D1448" s="29" t="str">
        <f t="shared" si="176"/>
        <v>4</v>
      </c>
      <c r="E1448" s="42" t="str">
        <f t="shared" si="177"/>
        <v>4</v>
      </c>
      <c r="F1448" s="1">
        <v>42</v>
      </c>
      <c r="G1448" s="28" t="str">
        <f t="shared" si="178"/>
        <v>442</v>
      </c>
      <c r="H1448" s="1">
        <v>5</v>
      </c>
      <c r="I1448" s="1">
        <v>3372</v>
      </c>
      <c r="L1448" s="1">
        <v>278605</v>
      </c>
      <c r="M1448" s="1">
        <v>2674931</v>
      </c>
      <c r="N1448" s="2">
        <f>INT(VLOOKUP(--D1448,'属性表（单）'!$H$7:$I$11,2,0)*VLOOKUP(F1448,'属性表（单）'!$B$4:$D$53,3,0))</f>
        <v>52400</v>
      </c>
      <c r="O1448" s="34">
        <f t="shared" si="180"/>
        <v>5240</v>
      </c>
      <c r="P1448" s="1">
        <f>IF(H1448=26,VLOOKUP(G1448,'属性表（单核）'!$H$2:$I$251,2,0),IF(H1448=59,VLOOKUP(G1448,'属性表（单核）'!$C$2:$D$251,2,0),INT(N1448/VLOOKUP(H1448,'属性表（单）'!$N$4:$O$24,2,0))))</f>
        <v>5240</v>
      </c>
      <c r="S1448" s="1">
        <f t="shared" si="181"/>
        <v>201922</v>
      </c>
      <c r="T1448" s="28">
        <f>VLOOKUP(--F1448,经验表!$A$4:$B$53,2,0)*VLOOKUP(--E1448,经验表!$W$8:$X$17,2,0)</f>
        <v>201922.50000000003</v>
      </c>
      <c r="U1448" s="1">
        <f t="shared" si="182"/>
        <v>2378142</v>
      </c>
      <c r="V1448" s="1">
        <f t="shared" si="183"/>
        <v>2378142</v>
      </c>
    </row>
    <row r="1449" spans="1:22" x14ac:dyDescent="0.35">
      <c r="A1449" s="1">
        <v>94300064</v>
      </c>
      <c r="B1449" s="3" t="s">
        <v>15</v>
      </c>
      <c r="C1449" s="29">
        <f t="shared" si="179"/>
        <v>1</v>
      </c>
      <c r="D1449" s="29" t="str">
        <f t="shared" si="176"/>
        <v>4</v>
      </c>
      <c r="E1449" s="42" t="str">
        <f t="shared" si="177"/>
        <v>4</v>
      </c>
      <c r="F1449" s="1">
        <v>43</v>
      </c>
      <c r="G1449" s="28" t="str">
        <f t="shared" si="178"/>
        <v>443</v>
      </c>
      <c r="H1449" s="1">
        <v>5</v>
      </c>
      <c r="I1449" s="1">
        <v>3460</v>
      </c>
      <c r="L1449" s="1">
        <v>306124</v>
      </c>
      <c r="M1449" s="1">
        <v>2953536</v>
      </c>
      <c r="N1449" s="2">
        <f>INT(VLOOKUP(--D1449,'属性表（单）'!$H$7:$I$11,2,0)*VLOOKUP(F1449,'属性表（单）'!$B$4:$D$53,3,0))</f>
        <v>54400</v>
      </c>
      <c r="O1449" s="34">
        <f t="shared" si="180"/>
        <v>5440</v>
      </c>
      <c r="P1449" s="1">
        <f>IF(H1449=26,VLOOKUP(G1449,'属性表（单核）'!$H$2:$I$251,2,0),IF(H1449=59,VLOOKUP(G1449,'属性表（单核）'!$C$2:$D$251,2,0),INT(N1449/VLOOKUP(H1449,'属性表（单）'!$N$4:$O$24,2,0))))</f>
        <v>5440</v>
      </c>
      <c r="S1449" s="1">
        <f t="shared" si="181"/>
        <v>215182</v>
      </c>
      <c r="T1449" s="28">
        <f>VLOOKUP(--F1449,经验表!$A$4:$B$53,2,0)*VLOOKUP(--E1449,经验表!$W$8:$X$17,2,0)</f>
        <v>215182.50000000003</v>
      </c>
      <c r="U1449" s="1">
        <f t="shared" si="182"/>
        <v>2580064</v>
      </c>
      <c r="V1449" s="1">
        <f t="shared" si="183"/>
        <v>2580064</v>
      </c>
    </row>
    <row r="1450" spans="1:22" x14ac:dyDescent="0.35">
      <c r="A1450" s="1">
        <v>94400064</v>
      </c>
      <c r="B1450" s="3" t="s">
        <v>15</v>
      </c>
      <c r="C1450" s="29">
        <f t="shared" si="179"/>
        <v>1</v>
      </c>
      <c r="D1450" s="29" t="str">
        <f t="shared" si="176"/>
        <v>4</v>
      </c>
      <c r="E1450" s="42" t="str">
        <f t="shared" si="177"/>
        <v>4</v>
      </c>
      <c r="F1450" s="1">
        <v>44</v>
      </c>
      <c r="G1450" s="28" t="str">
        <f t="shared" si="178"/>
        <v>444</v>
      </c>
      <c r="H1450" s="1">
        <v>5</v>
      </c>
      <c r="I1450" s="1">
        <v>3549</v>
      </c>
      <c r="L1450" s="1">
        <v>336300</v>
      </c>
      <c r="M1450" s="1">
        <v>3259660</v>
      </c>
      <c r="N1450" s="2">
        <f>INT(VLOOKUP(--D1450,'属性表（单）'!$H$7:$I$11,2,0)*VLOOKUP(F1450,'属性表（单）'!$B$4:$D$53,3,0))</f>
        <v>56400</v>
      </c>
      <c r="O1450" s="34">
        <f t="shared" si="180"/>
        <v>5640</v>
      </c>
      <c r="P1450" s="1">
        <f>IF(H1450=26,VLOOKUP(G1450,'属性表（单核）'!$H$2:$I$251,2,0),IF(H1450=59,VLOOKUP(G1450,'属性表（单核）'!$C$2:$D$251,2,0),INT(N1450/VLOOKUP(H1450,'属性表（单）'!$N$4:$O$24,2,0))))</f>
        <v>5640</v>
      </c>
      <c r="S1450" s="1">
        <f t="shared" si="181"/>
        <v>228442</v>
      </c>
      <c r="T1450" s="28">
        <f>VLOOKUP(--F1450,经验表!$A$4:$B$53,2,0)*VLOOKUP(--E1450,经验表!$W$8:$X$17,2,0)</f>
        <v>228442.50000000003</v>
      </c>
      <c r="U1450" s="1">
        <f t="shared" si="182"/>
        <v>2795246</v>
      </c>
      <c r="V1450" s="1">
        <f t="shared" si="183"/>
        <v>2795246</v>
      </c>
    </row>
    <row r="1451" spans="1:22" x14ac:dyDescent="0.35">
      <c r="A1451" s="1">
        <v>94500064</v>
      </c>
      <c r="B1451" s="3" t="s">
        <v>15</v>
      </c>
      <c r="C1451" s="29">
        <f t="shared" si="179"/>
        <v>1</v>
      </c>
      <c r="D1451" s="29" t="str">
        <f t="shared" si="176"/>
        <v>4</v>
      </c>
      <c r="E1451" s="42" t="str">
        <f t="shared" si="177"/>
        <v>4</v>
      </c>
      <c r="F1451" s="1">
        <v>45</v>
      </c>
      <c r="G1451" s="28" t="str">
        <f t="shared" si="178"/>
        <v>445</v>
      </c>
      <c r="H1451" s="1">
        <v>5</v>
      </c>
      <c r="I1451" s="1">
        <v>3640</v>
      </c>
      <c r="L1451" s="1">
        <v>369390</v>
      </c>
      <c r="M1451" s="1">
        <v>3595960</v>
      </c>
      <c r="N1451" s="2">
        <f>INT(VLOOKUP(--D1451,'属性表（单）'!$H$7:$I$11,2,0)*VLOOKUP(F1451,'属性表（单）'!$B$4:$D$53,3,0))</f>
        <v>58400</v>
      </c>
      <c r="O1451" s="34">
        <f t="shared" si="180"/>
        <v>5840</v>
      </c>
      <c r="P1451" s="1">
        <f>IF(H1451=26,VLOOKUP(G1451,'属性表（单核）'!$H$2:$I$251,2,0),IF(H1451=59,VLOOKUP(G1451,'属性表（单核）'!$C$2:$D$251,2,0),INT(N1451/VLOOKUP(H1451,'属性表（单）'!$N$4:$O$24,2,0))))</f>
        <v>5840</v>
      </c>
      <c r="S1451" s="1">
        <f t="shared" si="181"/>
        <v>241702</v>
      </c>
      <c r="T1451" s="28">
        <f>VLOOKUP(--F1451,经验表!$A$4:$B$53,2,0)*VLOOKUP(--E1451,经验表!$W$8:$X$17,2,0)</f>
        <v>241702.50000000003</v>
      </c>
      <c r="U1451" s="1">
        <f t="shared" si="182"/>
        <v>3023688</v>
      </c>
      <c r="V1451" s="1">
        <f t="shared" si="183"/>
        <v>3023688</v>
      </c>
    </row>
    <row r="1452" spans="1:22" x14ac:dyDescent="0.35">
      <c r="A1452" s="1">
        <v>94600064</v>
      </c>
      <c r="B1452" s="3" t="s">
        <v>15</v>
      </c>
      <c r="C1452" s="29">
        <f t="shared" si="179"/>
        <v>1</v>
      </c>
      <c r="D1452" s="29" t="str">
        <f t="shared" si="176"/>
        <v>4</v>
      </c>
      <c r="E1452" s="42" t="str">
        <f t="shared" si="177"/>
        <v>4</v>
      </c>
      <c r="F1452" s="1">
        <v>46</v>
      </c>
      <c r="G1452" s="28" t="str">
        <f t="shared" si="178"/>
        <v>446</v>
      </c>
      <c r="H1452" s="1">
        <v>5</v>
      </c>
      <c r="I1452" s="1">
        <v>3733</v>
      </c>
      <c r="L1452" s="1">
        <v>405674</v>
      </c>
      <c r="M1452" s="1">
        <v>3965350</v>
      </c>
      <c r="N1452" s="2">
        <f>INT(VLOOKUP(--D1452,'属性表（单）'!$H$7:$I$11,2,0)*VLOOKUP(F1452,'属性表（单）'!$B$4:$D$53,3,0))</f>
        <v>60400</v>
      </c>
      <c r="O1452" s="34">
        <f t="shared" si="180"/>
        <v>6040</v>
      </c>
      <c r="P1452" s="1">
        <f>IF(H1452=26,VLOOKUP(G1452,'属性表（单核）'!$H$2:$I$251,2,0),IF(H1452=59,VLOOKUP(G1452,'属性表（单核）'!$C$2:$D$251,2,0),INT(N1452/VLOOKUP(H1452,'属性表（单）'!$N$4:$O$24,2,0))))</f>
        <v>6040</v>
      </c>
      <c r="S1452" s="1">
        <f t="shared" si="181"/>
        <v>257302</v>
      </c>
      <c r="T1452" s="28">
        <f>VLOOKUP(--F1452,经验表!$A$4:$B$53,2,0)*VLOOKUP(--E1452,经验表!$W$8:$X$17,2,0)</f>
        <v>257302.50000000003</v>
      </c>
      <c r="U1452" s="1">
        <f t="shared" si="182"/>
        <v>3265390</v>
      </c>
      <c r="V1452" s="1">
        <f t="shared" si="183"/>
        <v>3265390</v>
      </c>
    </row>
    <row r="1453" spans="1:22" x14ac:dyDescent="0.35">
      <c r="A1453" s="1">
        <v>94700064</v>
      </c>
      <c r="B1453" s="3" t="s">
        <v>15</v>
      </c>
      <c r="C1453" s="29">
        <f t="shared" si="179"/>
        <v>1</v>
      </c>
      <c r="D1453" s="29" t="str">
        <f t="shared" si="176"/>
        <v>4</v>
      </c>
      <c r="E1453" s="42" t="str">
        <f t="shared" si="177"/>
        <v>4</v>
      </c>
      <c r="F1453" s="1">
        <v>47</v>
      </c>
      <c r="G1453" s="28" t="str">
        <f t="shared" si="178"/>
        <v>447</v>
      </c>
      <c r="H1453" s="1">
        <v>5</v>
      </c>
      <c r="I1453" s="1">
        <v>3826</v>
      </c>
      <c r="L1453" s="1">
        <v>445460</v>
      </c>
      <c r="M1453" s="1">
        <v>4371024</v>
      </c>
      <c r="N1453" s="2">
        <f>INT(VLOOKUP(--D1453,'属性表（单）'!$H$7:$I$11,2,0)*VLOOKUP(F1453,'属性表（单）'!$B$4:$D$53,3,0))</f>
        <v>62600</v>
      </c>
      <c r="O1453" s="34">
        <f t="shared" si="180"/>
        <v>6260</v>
      </c>
      <c r="P1453" s="1">
        <f>IF(H1453=26,VLOOKUP(G1453,'属性表（单核）'!$H$2:$I$251,2,0),IF(H1453=59,VLOOKUP(G1453,'属性表（单核）'!$C$2:$D$251,2,0),INT(N1453/VLOOKUP(H1453,'属性表（单）'!$N$4:$O$24,2,0))))</f>
        <v>6260</v>
      </c>
      <c r="S1453" s="1">
        <f t="shared" si="181"/>
        <v>272902</v>
      </c>
      <c r="T1453" s="28">
        <f>VLOOKUP(--F1453,经验表!$A$4:$B$53,2,0)*VLOOKUP(--E1453,经验表!$W$8:$X$17,2,0)</f>
        <v>272902.5</v>
      </c>
      <c r="U1453" s="1">
        <f t="shared" si="182"/>
        <v>3522692</v>
      </c>
      <c r="V1453" s="1">
        <f t="shared" si="183"/>
        <v>3522692</v>
      </c>
    </row>
    <row r="1454" spans="1:22" x14ac:dyDescent="0.35">
      <c r="A1454" s="1">
        <v>94800064</v>
      </c>
      <c r="B1454" s="3" t="s">
        <v>15</v>
      </c>
      <c r="C1454" s="29">
        <f t="shared" si="179"/>
        <v>1</v>
      </c>
      <c r="D1454" s="29" t="str">
        <f t="shared" si="176"/>
        <v>4</v>
      </c>
      <c r="E1454" s="42" t="str">
        <f t="shared" si="177"/>
        <v>4</v>
      </c>
      <c r="F1454" s="1">
        <v>48</v>
      </c>
      <c r="G1454" s="28" t="str">
        <f t="shared" si="178"/>
        <v>448</v>
      </c>
      <c r="H1454" s="1">
        <v>5</v>
      </c>
      <c r="I1454" s="1">
        <v>3921</v>
      </c>
      <c r="L1454" s="1">
        <v>489086</v>
      </c>
      <c r="M1454" s="1">
        <v>4816484</v>
      </c>
      <c r="N1454" s="2">
        <f>INT(VLOOKUP(--D1454,'属性表（单）'!$H$7:$I$11,2,0)*VLOOKUP(F1454,'属性表（单）'!$B$4:$D$53,3,0))</f>
        <v>64800</v>
      </c>
      <c r="O1454" s="34">
        <f t="shared" si="180"/>
        <v>6480</v>
      </c>
      <c r="P1454" s="1">
        <f>IF(H1454=26,VLOOKUP(G1454,'属性表（单核）'!$H$2:$I$251,2,0),IF(H1454=59,VLOOKUP(G1454,'属性表（单核）'!$C$2:$D$251,2,0),INT(N1454/VLOOKUP(H1454,'属性表（单）'!$N$4:$O$24,2,0))))</f>
        <v>6480</v>
      </c>
      <c r="S1454" s="1">
        <f t="shared" si="181"/>
        <v>288502</v>
      </c>
      <c r="T1454" s="28">
        <f>VLOOKUP(--F1454,经验表!$A$4:$B$53,2,0)*VLOOKUP(--E1454,经验表!$W$8:$X$17,2,0)</f>
        <v>288502.5</v>
      </c>
      <c r="U1454" s="1">
        <f t="shared" si="182"/>
        <v>3795594</v>
      </c>
      <c r="V1454" s="1">
        <f t="shared" si="183"/>
        <v>3795594</v>
      </c>
    </row>
    <row r="1455" spans="1:22" x14ac:dyDescent="0.35">
      <c r="A1455" s="1">
        <v>94900064</v>
      </c>
      <c r="B1455" s="3" t="s">
        <v>15</v>
      </c>
      <c r="C1455" s="29">
        <f t="shared" si="179"/>
        <v>1</v>
      </c>
      <c r="D1455" s="29" t="str">
        <f t="shared" si="176"/>
        <v>4</v>
      </c>
      <c r="E1455" s="42" t="str">
        <f t="shared" si="177"/>
        <v>4</v>
      </c>
      <c r="F1455" s="1">
        <v>49</v>
      </c>
      <c r="G1455" s="28" t="str">
        <f t="shared" si="178"/>
        <v>449</v>
      </c>
      <c r="H1455" s="1">
        <v>5</v>
      </c>
      <c r="I1455" s="1">
        <v>4018</v>
      </c>
      <c r="L1455" s="1">
        <v>536919</v>
      </c>
      <c r="M1455" s="1">
        <v>5305570</v>
      </c>
      <c r="N1455" s="2">
        <f>INT(VLOOKUP(--D1455,'属性表（单）'!$H$7:$I$11,2,0)*VLOOKUP(F1455,'属性表（单）'!$B$4:$D$53,3,0))</f>
        <v>67000</v>
      </c>
      <c r="O1455" s="34">
        <f t="shared" si="180"/>
        <v>6700</v>
      </c>
      <c r="P1455" s="1">
        <f>IF(H1455=26,VLOOKUP(G1455,'属性表（单核）'!$H$2:$I$251,2,0),IF(H1455=59,VLOOKUP(G1455,'属性表（单核）'!$C$2:$D$251,2,0),INT(N1455/VLOOKUP(H1455,'属性表（单）'!$N$4:$O$24,2,0))))</f>
        <v>6700</v>
      </c>
      <c r="S1455" s="1">
        <f t="shared" si="181"/>
        <v>304102</v>
      </c>
      <c r="T1455" s="28">
        <f>VLOOKUP(--F1455,经验表!$A$4:$B$53,2,0)*VLOOKUP(--E1455,经验表!$W$8:$X$17,2,0)</f>
        <v>304102.5</v>
      </c>
      <c r="U1455" s="1">
        <f t="shared" si="182"/>
        <v>4084096</v>
      </c>
      <c r="V1455" s="1">
        <f t="shared" si="183"/>
        <v>4084096</v>
      </c>
    </row>
    <row r="1456" spans="1:22" x14ac:dyDescent="0.35">
      <c r="A1456" s="1">
        <v>95000064</v>
      </c>
      <c r="B1456" s="3" t="s">
        <v>15</v>
      </c>
      <c r="C1456" s="29">
        <f t="shared" si="179"/>
        <v>1</v>
      </c>
      <c r="D1456" s="29" t="str">
        <f t="shared" si="176"/>
        <v>4</v>
      </c>
      <c r="E1456" s="42" t="str">
        <f t="shared" si="177"/>
        <v>4</v>
      </c>
      <c r="F1456" s="1">
        <v>50</v>
      </c>
      <c r="G1456" s="28" t="str">
        <f t="shared" si="178"/>
        <v>450</v>
      </c>
      <c r="H1456" s="1">
        <v>5</v>
      </c>
      <c r="I1456" s="1">
        <v>4116</v>
      </c>
      <c r="L1456" s="1">
        <v>99999999</v>
      </c>
      <c r="M1456" s="1">
        <v>5842489</v>
      </c>
      <c r="N1456" s="2">
        <f>INT(VLOOKUP(--D1456,'属性表（单）'!$H$7:$I$11,2,0)*VLOOKUP(F1456,'属性表（单）'!$B$4:$D$53,3,0))</f>
        <v>69200</v>
      </c>
      <c r="O1456" s="34">
        <f t="shared" si="180"/>
        <v>6920</v>
      </c>
      <c r="P1456" s="1">
        <f>IF(H1456=26,VLOOKUP(G1456,'属性表（单核）'!$H$2:$I$251,2,0),IF(H1456=59,VLOOKUP(G1456,'属性表（单核）'!$C$2:$D$251,2,0),INT(N1456/VLOOKUP(H1456,'属性表（单）'!$N$4:$O$24,2,0))))</f>
        <v>6920</v>
      </c>
      <c r="S1456" s="1">
        <f t="shared" si="181"/>
        <v>322237</v>
      </c>
      <c r="T1456" s="28">
        <f>VLOOKUP(--F1456,经验表!$A$4:$B$53,2,0)*VLOOKUP(--E1456,经验表!$W$8:$X$17,2,0)</f>
        <v>322237.50000000006</v>
      </c>
      <c r="U1456" s="1">
        <f t="shared" si="182"/>
        <v>4388198</v>
      </c>
      <c r="V1456" s="1">
        <f t="shared" si="183"/>
        <v>4388198</v>
      </c>
    </row>
    <row r="1457" spans="1:22" x14ac:dyDescent="0.35">
      <c r="A1457" s="1">
        <v>90100065</v>
      </c>
      <c r="B1457" s="3" t="s">
        <v>15</v>
      </c>
      <c r="C1457" s="29">
        <f t="shared" si="179"/>
        <v>1</v>
      </c>
      <c r="D1457" s="29" t="str">
        <f t="shared" si="176"/>
        <v>5</v>
      </c>
      <c r="E1457" s="42" t="str">
        <f t="shared" si="177"/>
        <v>5</v>
      </c>
      <c r="F1457" s="1">
        <v>1</v>
      </c>
      <c r="G1457" s="28" t="str">
        <f t="shared" si="178"/>
        <v>51</v>
      </c>
      <c r="H1457" s="1">
        <v>5</v>
      </c>
      <c r="I1457" s="1">
        <v>960</v>
      </c>
      <c r="L1457" s="1">
        <v>2650</v>
      </c>
      <c r="M1457" s="1">
        <v>75000</v>
      </c>
      <c r="N1457" s="2">
        <f>INT(VLOOKUP(--D1457,'属性表（单）'!$H$7:$I$11,2,0)*VLOOKUP(F1457,'属性表（单）'!$B$4:$D$53,3,0))</f>
        <v>9600</v>
      </c>
      <c r="O1457" s="34">
        <f t="shared" si="180"/>
        <v>960</v>
      </c>
      <c r="P1457" s="1">
        <f>IF(H1457=26,VLOOKUP(G1457,'属性表（单核）'!$H$2:$I$251,2,0),IF(H1457=59,VLOOKUP(G1457,'属性表（单核）'!$C$2:$D$251,2,0),INT(N1457/VLOOKUP(H1457,'属性表（单）'!$N$4:$O$24,2,0))))</f>
        <v>960</v>
      </c>
      <c r="S1457" s="1">
        <f t="shared" si="181"/>
        <v>1901</v>
      </c>
      <c r="T1457" s="28">
        <f>VLOOKUP(--F1457,经验表!$A$4:$B$53,2,0)*VLOOKUP(--E1457,经验表!$W$8:$X$17,2,0)</f>
        <v>1901.25</v>
      </c>
      <c r="U1457" s="1">
        <f t="shared" si="182"/>
        <v>75000</v>
      </c>
      <c r="V1457" s="1">
        <f t="shared" si="183"/>
        <v>4710435</v>
      </c>
    </row>
    <row r="1458" spans="1:22" x14ac:dyDescent="0.35">
      <c r="A1458" s="1">
        <v>90200065</v>
      </c>
      <c r="B1458" s="3" t="s">
        <v>15</v>
      </c>
      <c r="C1458" s="29">
        <f t="shared" si="179"/>
        <v>1</v>
      </c>
      <c r="D1458" s="29" t="str">
        <f t="shared" si="176"/>
        <v>5</v>
      </c>
      <c r="E1458" s="42" t="str">
        <f t="shared" si="177"/>
        <v>5</v>
      </c>
      <c r="F1458" s="1">
        <v>2</v>
      </c>
      <c r="G1458" s="28" t="str">
        <f t="shared" si="178"/>
        <v>52</v>
      </c>
      <c r="H1458" s="1">
        <v>5</v>
      </c>
      <c r="I1458" s="1">
        <v>1040</v>
      </c>
      <c r="L1458" s="1">
        <v>3394</v>
      </c>
      <c r="M1458" s="1">
        <v>77650</v>
      </c>
      <c r="N1458" s="2">
        <f>INT(VLOOKUP(--D1458,'属性表（单）'!$H$7:$I$11,2,0)*VLOOKUP(F1458,'属性表（单）'!$B$4:$D$53,3,0))</f>
        <v>10200</v>
      </c>
      <c r="O1458" s="34">
        <f t="shared" si="180"/>
        <v>1020</v>
      </c>
      <c r="P1458" s="1">
        <f>IF(H1458=26,VLOOKUP(G1458,'属性表（单核）'!$H$2:$I$251,2,0),IF(H1458=59,VLOOKUP(G1458,'属性表（单核）'!$C$2:$D$251,2,0),INT(N1458/VLOOKUP(H1458,'属性表（单）'!$N$4:$O$24,2,0))))</f>
        <v>1020</v>
      </c>
      <c r="S1458" s="1">
        <f t="shared" si="181"/>
        <v>2661</v>
      </c>
      <c r="T1458" s="28">
        <f>VLOOKUP(--F1458,经验表!$A$4:$B$53,2,0)*VLOOKUP(--E1458,经验表!$W$8:$X$17,2,0)</f>
        <v>2661.75</v>
      </c>
      <c r="U1458" s="1">
        <f t="shared" si="182"/>
        <v>76901</v>
      </c>
      <c r="V1458" s="1">
        <f t="shared" si="183"/>
        <v>76901</v>
      </c>
    </row>
    <row r="1459" spans="1:22" x14ac:dyDescent="0.35">
      <c r="A1459" s="1">
        <v>90300065</v>
      </c>
      <c r="B1459" s="3" t="s">
        <v>15</v>
      </c>
      <c r="C1459" s="29">
        <f t="shared" si="179"/>
        <v>1</v>
      </c>
      <c r="D1459" s="29" t="str">
        <f t="shared" si="176"/>
        <v>5</v>
      </c>
      <c r="E1459" s="42" t="str">
        <f t="shared" si="177"/>
        <v>5</v>
      </c>
      <c r="F1459" s="1">
        <v>3</v>
      </c>
      <c r="G1459" s="28" t="str">
        <f t="shared" si="178"/>
        <v>53</v>
      </c>
      <c r="H1459" s="1">
        <v>5</v>
      </c>
      <c r="I1459" s="1">
        <v>1120</v>
      </c>
      <c r="L1459" s="1">
        <v>4210</v>
      </c>
      <c r="M1459" s="1">
        <v>81044</v>
      </c>
      <c r="N1459" s="2">
        <f>INT(VLOOKUP(--D1459,'属性表（单）'!$H$7:$I$11,2,0)*VLOOKUP(F1459,'属性表（单）'!$B$4:$D$53,3,0))</f>
        <v>10800</v>
      </c>
      <c r="O1459" s="34">
        <f t="shared" si="180"/>
        <v>1080</v>
      </c>
      <c r="P1459" s="1">
        <f>IF(H1459=26,VLOOKUP(G1459,'属性表（单核）'!$H$2:$I$251,2,0),IF(H1459=59,VLOOKUP(G1459,'属性表（单核）'!$C$2:$D$251,2,0),INT(N1459/VLOOKUP(H1459,'属性表（单）'!$N$4:$O$24,2,0))))</f>
        <v>1080</v>
      </c>
      <c r="S1459" s="1">
        <f t="shared" si="181"/>
        <v>3422</v>
      </c>
      <c r="T1459" s="28">
        <f>VLOOKUP(--F1459,经验表!$A$4:$B$53,2,0)*VLOOKUP(--E1459,经验表!$W$8:$X$17,2,0)</f>
        <v>3422.25</v>
      </c>
      <c r="U1459" s="1">
        <f t="shared" si="182"/>
        <v>79562</v>
      </c>
      <c r="V1459" s="1">
        <f t="shared" si="183"/>
        <v>79562</v>
      </c>
    </row>
    <row r="1460" spans="1:22" x14ac:dyDescent="0.35">
      <c r="A1460" s="1">
        <v>90400065</v>
      </c>
      <c r="B1460" s="3" t="s">
        <v>15</v>
      </c>
      <c r="C1460" s="29">
        <f t="shared" si="179"/>
        <v>1</v>
      </c>
      <c r="D1460" s="29" t="str">
        <f t="shared" si="176"/>
        <v>5</v>
      </c>
      <c r="E1460" s="42" t="str">
        <f t="shared" si="177"/>
        <v>5</v>
      </c>
      <c r="F1460" s="1">
        <v>4</v>
      </c>
      <c r="G1460" s="28" t="str">
        <f t="shared" si="178"/>
        <v>54</v>
      </c>
      <c r="H1460" s="1">
        <v>5</v>
      </c>
      <c r="I1460" s="1">
        <v>1202</v>
      </c>
      <c r="L1460" s="1">
        <v>5105</v>
      </c>
      <c r="M1460" s="1">
        <v>85254</v>
      </c>
      <c r="N1460" s="2">
        <f>INT(VLOOKUP(--D1460,'属性表（单）'!$H$7:$I$11,2,0)*VLOOKUP(F1460,'属性表（单）'!$B$4:$D$53,3,0))</f>
        <v>11400</v>
      </c>
      <c r="O1460" s="34">
        <f t="shared" si="180"/>
        <v>1140</v>
      </c>
      <c r="P1460" s="1">
        <f>IF(H1460=26,VLOOKUP(G1460,'属性表（单核）'!$H$2:$I$251,2,0),IF(H1460=59,VLOOKUP(G1460,'属性表（单核）'!$C$2:$D$251,2,0),INT(N1460/VLOOKUP(H1460,'属性表（单）'!$N$4:$O$24,2,0))))</f>
        <v>1140</v>
      </c>
      <c r="S1460" s="1">
        <f t="shared" si="181"/>
        <v>4182</v>
      </c>
      <c r="T1460" s="28">
        <f>VLOOKUP(--F1460,经验表!$A$4:$B$53,2,0)*VLOOKUP(--E1460,经验表!$W$8:$X$17,2,0)</f>
        <v>4182.75</v>
      </c>
      <c r="U1460" s="1">
        <f t="shared" si="182"/>
        <v>82984</v>
      </c>
      <c r="V1460" s="1">
        <f t="shared" si="183"/>
        <v>82984</v>
      </c>
    </row>
    <row r="1461" spans="1:22" x14ac:dyDescent="0.35">
      <c r="A1461" s="1">
        <v>90500065</v>
      </c>
      <c r="B1461" s="3" t="s">
        <v>15</v>
      </c>
      <c r="C1461" s="29">
        <f t="shared" si="179"/>
        <v>1</v>
      </c>
      <c r="D1461" s="29" t="str">
        <f t="shared" si="176"/>
        <v>5</v>
      </c>
      <c r="E1461" s="42" t="str">
        <f t="shared" si="177"/>
        <v>5</v>
      </c>
      <c r="F1461" s="1">
        <v>5</v>
      </c>
      <c r="G1461" s="28" t="str">
        <f t="shared" si="178"/>
        <v>55</v>
      </c>
      <c r="H1461" s="1">
        <v>5</v>
      </c>
      <c r="I1461" s="1">
        <v>1284</v>
      </c>
      <c r="L1461" s="1">
        <v>6087</v>
      </c>
      <c r="M1461" s="1">
        <v>90359</v>
      </c>
      <c r="N1461" s="2">
        <f>INT(VLOOKUP(--D1461,'属性表（单）'!$H$7:$I$11,2,0)*VLOOKUP(F1461,'属性表（单）'!$B$4:$D$53,3,0))</f>
        <v>12000</v>
      </c>
      <c r="O1461" s="34">
        <f t="shared" si="180"/>
        <v>1200</v>
      </c>
      <c r="P1461" s="1">
        <f>IF(H1461=26,VLOOKUP(G1461,'属性表（单核）'!$H$2:$I$251,2,0),IF(H1461=59,VLOOKUP(G1461,'属性表（单核）'!$C$2:$D$251,2,0),INT(N1461/VLOOKUP(H1461,'属性表（单）'!$N$4:$O$24,2,0))))</f>
        <v>1200</v>
      </c>
      <c r="S1461" s="1">
        <f t="shared" si="181"/>
        <v>4943</v>
      </c>
      <c r="T1461" s="28">
        <f>VLOOKUP(--F1461,经验表!$A$4:$B$53,2,0)*VLOOKUP(--E1461,经验表!$W$8:$X$17,2,0)</f>
        <v>4943.25</v>
      </c>
      <c r="U1461" s="1">
        <f t="shared" si="182"/>
        <v>87166</v>
      </c>
      <c r="V1461" s="1">
        <f t="shared" si="183"/>
        <v>87166</v>
      </c>
    </row>
    <row r="1462" spans="1:22" x14ac:dyDescent="0.35">
      <c r="A1462" s="1">
        <v>90600065</v>
      </c>
      <c r="B1462" s="3" t="s">
        <v>15</v>
      </c>
      <c r="C1462" s="29">
        <f t="shared" si="179"/>
        <v>1</v>
      </c>
      <c r="D1462" s="29" t="str">
        <f t="shared" si="176"/>
        <v>5</v>
      </c>
      <c r="E1462" s="42" t="str">
        <f t="shared" si="177"/>
        <v>5</v>
      </c>
      <c r="F1462" s="1">
        <v>6</v>
      </c>
      <c r="G1462" s="28" t="str">
        <f t="shared" si="178"/>
        <v>56</v>
      </c>
      <c r="H1462" s="1">
        <v>5</v>
      </c>
      <c r="I1462" s="1">
        <v>1367</v>
      </c>
      <c r="L1462" s="1">
        <v>7163</v>
      </c>
      <c r="M1462" s="1">
        <v>96446</v>
      </c>
      <c r="N1462" s="2">
        <f>INT(VLOOKUP(--D1462,'属性表（单）'!$H$7:$I$11,2,0)*VLOOKUP(F1462,'属性表（单）'!$B$4:$D$53,3,0))</f>
        <v>12600</v>
      </c>
      <c r="O1462" s="34">
        <f t="shared" si="180"/>
        <v>1260</v>
      </c>
      <c r="P1462" s="1">
        <f>IF(H1462=26,VLOOKUP(G1462,'属性表（单核）'!$H$2:$I$251,2,0),IF(H1462=59,VLOOKUP(G1462,'属性表（单核）'!$C$2:$D$251,2,0),INT(N1462/VLOOKUP(H1462,'属性表（单）'!$N$4:$O$24,2,0))))</f>
        <v>1260</v>
      </c>
      <c r="S1462" s="1">
        <f t="shared" si="181"/>
        <v>6210</v>
      </c>
      <c r="T1462" s="28">
        <f>VLOOKUP(--F1462,经验表!$A$4:$B$53,2,0)*VLOOKUP(--E1462,经验表!$W$8:$X$17,2,0)</f>
        <v>6210.75</v>
      </c>
      <c r="U1462" s="1">
        <f t="shared" si="182"/>
        <v>92109</v>
      </c>
      <c r="V1462" s="1">
        <f t="shared" si="183"/>
        <v>92109</v>
      </c>
    </row>
    <row r="1463" spans="1:22" x14ac:dyDescent="0.35">
      <c r="A1463" s="1">
        <v>90700065</v>
      </c>
      <c r="B1463" s="3" t="s">
        <v>15</v>
      </c>
      <c r="C1463" s="29">
        <f t="shared" si="179"/>
        <v>1</v>
      </c>
      <c r="D1463" s="29" t="str">
        <f t="shared" si="176"/>
        <v>5</v>
      </c>
      <c r="E1463" s="42" t="str">
        <f t="shared" si="177"/>
        <v>5</v>
      </c>
      <c r="F1463" s="1">
        <v>7</v>
      </c>
      <c r="G1463" s="28" t="str">
        <f t="shared" si="178"/>
        <v>57</v>
      </c>
      <c r="H1463" s="1">
        <v>5</v>
      </c>
      <c r="I1463" s="1">
        <v>1450</v>
      </c>
      <c r="L1463" s="1">
        <v>8342</v>
      </c>
      <c r="M1463" s="1">
        <v>103609</v>
      </c>
      <c r="N1463" s="2">
        <f>INT(VLOOKUP(--D1463,'属性表（单）'!$H$7:$I$11,2,0)*VLOOKUP(F1463,'属性表（单）'!$B$4:$D$53,3,0))</f>
        <v>13500</v>
      </c>
      <c r="O1463" s="34">
        <f t="shared" si="180"/>
        <v>1350</v>
      </c>
      <c r="P1463" s="1">
        <f>IF(H1463=26,VLOOKUP(G1463,'属性表（单核）'!$H$2:$I$251,2,0),IF(H1463=59,VLOOKUP(G1463,'属性表（单核）'!$C$2:$D$251,2,0),INT(N1463/VLOOKUP(H1463,'属性表（单）'!$N$4:$O$24,2,0))))</f>
        <v>1350</v>
      </c>
      <c r="S1463" s="1">
        <f t="shared" si="181"/>
        <v>7478</v>
      </c>
      <c r="T1463" s="28">
        <f>VLOOKUP(--F1463,经验表!$A$4:$B$53,2,0)*VLOOKUP(--E1463,经验表!$W$8:$X$17,2,0)</f>
        <v>7478.25</v>
      </c>
      <c r="U1463" s="1">
        <f t="shared" si="182"/>
        <v>98319</v>
      </c>
      <c r="V1463" s="1">
        <f t="shared" si="183"/>
        <v>98319</v>
      </c>
    </row>
    <row r="1464" spans="1:22" x14ac:dyDescent="0.35">
      <c r="A1464" s="1">
        <v>90800065</v>
      </c>
      <c r="B1464" s="3" t="s">
        <v>15</v>
      </c>
      <c r="C1464" s="29">
        <f t="shared" si="179"/>
        <v>1</v>
      </c>
      <c r="D1464" s="29" t="str">
        <f t="shared" si="176"/>
        <v>5</v>
      </c>
      <c r="E1464" s="42" t="str">
        <f t="shared" si="177"/>
        <v>5</v>
      </c>
      <c r="F1464" s="1">
        <v>8</v>
      </c>
      <c r="G1464" s="28" t="str">
        <f t="shared" si="178"/>
        <v>58</v>
      </c>
      <c r="H1464" s="1">
        <v>5</v>
      </c>
      <c r="I1464" s="1">
        <v>1535</v>
      </c>
      <c r="L1464" s="1">
        <v>9634</v>
      </c>
      <c r="M1464" s="1">
        <v>111951</v>
      </c>
      <c r="N1464" s="2">
        <f>INT(VLOOKUP(--D1464,'属性表（单）'!$H$7:$I$11,2,0)*VLOOKUP(F1464,'属性表（单）'!$B$4:$D$53,3,0))</f>
        <v>14400</v>
      </c>
      <c r="O1464" s="34">
        <f t="shared" si="180"/>
        <v>1440</v>
      </c>
      <c r="P1464" s="1">
        <f>IF(H1464=26,VLOOKUP(G1464,'属性表（单核）'!$H$2:$I$251,2,0),IF(H1464=59,VLOOKUP(G1464,'属性表（单核）'!$C$2:$D$251,2,0),INT(N1464/VLOOKUP(H1464,'属性表（单）'!$N$4:$O$24,2,0))))</f>
        <v>1440</v>
      </c>
      <c r="S1464" s="1">
        <f t="shared" si="181"/>
        <v>8745</v>
      </c>
      <c r="T1464" s="28">
        <f>VLOOKUP(--F1464,经验表!$A$4:$B$53,2,0)*VLOOKUP(--E1464,经验表!$W$8:$X$17,2,0)</f>
        <v>8745.75</v>
      </c>
      <c r="U1464" s="1">
        <f t="shared" si="182"/>
        <v>105797</v>
      </c>
      <c r="V1464" s="1">
        <f t="shared" si="183"/>
        <v>105797</v>
      </c>
    </row>
    <row r="1465" spans="1:22" x14ac:dyDescent="0.35">
      <c r="A1465" s="1">
        <v>90900065</v>
      </c>
      <c r="B1465" s="3" t="s">
        <v>15</v>
      </c>
      <c r="C1465" s="29">
        <f t="shared" si="179"/>
        <v>1</v>
      </c>
      <c r="D1465" s="29" t="str">
        <f t="shared" si="176"/>
        <v>5</v>
      </c>
      <c r="E1465" s="42" t="str">
        <f t="shared" si="177"/>
        <v>5</v>
      </c>
      <c r="F1465" s="1">
        <v>9</v>
      </c>
      <c r="G1465" s="28" t="str">
        <f t="shared" si="178"/>
        <v>59</v>
      </c>
      <c r="H1465" s="1">
        <v>5</v>
      </c>
      <c r="I1465" s="1">
        <v>1620</v>
      </c>
      <c r="L1465" s="1">
        <v>11048</v>
      </c>
      <c r="M1465" s="1">
        <v>121585</v>
      </c>
      <c r="N1465" s="2">
        <f>INT(VLOOKUP(--D1465,'属性表（单）'!$H$7:$I$11,2,0)*VLOOKUP(F1465,'属性表（单）'!$B$4:$D$53,3,0))</f>
        <v>15300</v>
      </c>
      <c r="O1465" s="34">
        <f t="shared" si="180"/>
        <v>1530</v>
      </c>
      <c r="P1465" s="1">
        <f>IF(H1465=26,VLOOKUP(G1465,'属性表（单核）'!$H$2:$I$251,2,0),IF(H1465=59,VLOOKUP(G1465,'属性表（单核）'!$C$2:$D$251,2,0),INT(N1465/VLOOKUP(H1465,'属性表（单）'!$N$4:$O$24,2,0))))</f>
        <v>1530</v>
      </c>
      <c r="S1465" s="1">
        <f t="shared" si="181"/>
        <v>10013</v>
      </c>
      <c r="T1465" s="28">
        <f>VLOOKUP(--F1465,经验表!$A$4:$B$53,2,0)*VLOOKUP(--E1465,经验表!$W$8:$X$17,2,0)</f>
        <v>10013.25</v>
      </c>
      <c r="U1465" s="1">
        <f t="shared" si="182"/>
        <v>114542</v>
      </c>
      <c r="V1465" s="1">
        <f t="shared" si="183"/>
        <v>114542</v>
      </c>
    </row>
    <row r="1466" spans="1:22" x14ac:dyDescent="0.35">
      <c r="A1466" s="1">
        <v>91000065</v>
      </c>
      <c r="B1466" s="3" t="s">
        <v>15</v>
      </c>
      <c r="C1466" s="29">
        <f t="shared" si="179"/>
        <v>1</v>
      </c>
      <c r="D1466" s="29" t="str">
        <f t="shared" si="176"/>
        <v>5</v>
      </c>
      <c r="E1466" s="42" t="str">
        <f t="shared" si="177"/>
        <v>5</v>
      </c>
      <c r="F1466" s="1">
        <v>10</v>
      </c>
      <c r="G1466" s="28" t="str">
        <f t="shared" si="178"/>
        <v>510</v>
      </c>
      <c r="H1466" s="1">
        <v>5</v>
      </c>
      <c r="I1466" s="1">
        <v>1707</v>
      </c>
      <c r="L1466" s="1">
        <v>12596</v>
      </c>
      <c r="M1466" s="1">
        <v>132633</v>
      </c>
      <c r="N1466" s="2">
        <f>INT(VLOOKUP(--D1466,'属性表（单）'!$H$7:$I$11,2,0)*VLOOKUP(F1466,'属性表（单）'!$B$4:$D$53,3,0))</f>
        <v>16200</v>
      </c>
      <c r="O1466" s="34">
        <f t="shared" si="180"/>
        <v>1620</v>
      </c>
      <c r="P1466" s="1">
        <f>IF(H1466=26,VLOOKUP(G1466,'属性表（单核）'!$H$2:$I$251,2,0),IF(H1466=59,VLOOKUP(G1466,'属性表（单核）'!$C$2:$D$251,2,0),INT(N1466/VLOOKUP(H1466,'属性表（单）'!$N$4:$O$24,2,0))))</f>
        <v>1620</v>
      </c>
      <c r="S1466" s="1">
        <f t="shared" si="181"/>
        <v>12041</v>
      </c>
      <c r="T1466" s="28">
        <f>VLOOKUP(--F1466,经验表!$A$4:$B$53,2,0)*VLOOKUP(--E1466,经验表!$W$8:$X$17,2,0)</f>
        <v>12041.25</v>
      </c>
      <c r="U1466" s="1">
        <f t="shared" si="182"/>
        <v>124555</v>
      </c>
      <c r="V1466" s="1">
        <f t="shared" si="183"/>
        <v>124555</v>
      </c>
    </row>
    <row r="1467" spans="1:22" x14ac:dyDescent="0.35">
      <c r="A1467" s="1">
        <v>91100065</v>
      </c>
      <c r="B1467" s="3" t="s">
        <v>15</v>
      </c>
      <c r="C1467" s="29">
        <f t="shared" si="179"/>
        <v>1</v>
      </c>
      <c r="D1467" s="29" t="str">
        <f t="shared" si="176"/>
        <v>5</v>
      </c>
      <c r="E1467" s="42" t="str">
        <f t="shared" si="177"/>
        <v>5</v>
      </c>
      <c r="F1467" s="1">
        <v>11</v>
      </c>
      <c r="G1467" s="28" t="str">
        <f t="shared" si="178"/>
        <v>511</v>
      </c>
      <c r="H1467" s="1">
        <v>5</v>
      </c>
      <c r="I1467" s="1">
        <v>1794</v>
      </c>
      <c r="L1467" s="1">
        <v>14290</v>
      </c>
      <c r="M1467" s="1">
        <v>145229</v>
      </c>
      <c r="N1467" s="2">
        <f>INT(VLOOKUP(--D1467,'属性表（单）'!$H$7:$I$11,2,0)*VLOOKUP(F1467,'属性表（单）'!$B$4:$D$53,3,0))</f>
        <v>17100</v>
      </c>
      <c r="O1467" s="34">
        <f t="shared" si="180"/>
        <v>1710</v>
      </c>
      <c r="P1467" s="1">
        <f>IF(H1467=26,VLOOKUP(G1467,'属性表（单核）'!$H$2:$I$251,2,0),IF(H1467=59,VLOOKUP(G1467,'属性表（单核）'!$C$2:$D$251,2,0),INT(N1467/VLOOKUP(H1467,'属性表（单）'!$N$4:$O$24,2,0))))</f>
        <v>1710</v>
      </c>
      <c r="S1467" s="1">
        <f t="shared" si="181"/>
        <v>14069</v>
      </c>
      <c r="T1467" s="28">
        <f>VLOOKUP(--F1467,经验表!$A$4:$B$53,2,0)*VLOOKUP(--E1467,经验表!$W$8:$X$17,2,0)</f>
        <v>14069.25</v>
      </c>
      <c r="U1467" s="1">
        <f t="shared" si="182"/>
        <v>136596</v>
      </c>
      <c r="V1467" s="1">
        <f t="shared" si="183"/>
        <v>136596</v>
      </c>
    </row>
    <row r="1468" spans="1:22" x14ac:dyDescent="0.35">
      <c r="A1468" s="1">
        <v>91200065</v>
      </c>
      <c r="B1468" s="3" t="s">
        <v>15</v>
      </c>
      <c r="C1468" s="29">
        <f t="shared" si="179"/>
        <v>1</v>
      </c>
      <c r="D1468" s="29" t="str">
        <f t="shared" si="176"/>
        <v>5</v>
      </c>
      <c r="E1468" s="42" t="str">
        <f t="shared" si="177"/>
        <v>5</v>
      </c>
      <c r="F1468" s="1">
        <v>12</v>
      </c>
      <c r="G1468" s="28" t="str">
        <f t="shared" si="178"/>
        <v>512</v>
      </c>
      <c r="H1468" s="1">
        <v>5</v>
      </c>
      <c r="I1468" s="1">
        <v>1882</v>
      </c>
      <c r="L1468" s="1">
        <v>16143</v>
      </c>
      <c r="M1468" s="1">
        <v>159519</v>
      </c>
      <c r="N1468" s="2">
        <f>INT(VLOOKUP(--D1468,'属性表（单）'!$H$7:$I$11,2,0)*VLOOKUP(F1468,'属性表（单）'!$B$4:$D$53,3,0))</f>
        <v>18300</v>
      </c>
      <c r="O1468" s="34">
        <f t="shared" si="180"/>
        <v>1830</v>
      </c>
      <c r="P1468" s="1">
        <f>IF(H1468=26,VLOOKUP(G1468,'属性表（单核）'!$H$2:$I$251,2,0),IF(H1468=59,VLOOKUP(G1468,'属性表（单核）'!$C$2:$D$251,2,0),INT(N1468/VLOOKUP(H1468,'属性表（单）'!$N$4:$O$24,2,0))))</f>
        <v>1830</v>
      </c>
      <c r="S1468" s="1">
        <f t="shared" si="181"/>
        <v>16097</v>
      </c>
      <c r="T1468" s="28">
        <f>VLOOKUP(--F1468,经验表!$A$4:$B$53,2,0)*VLOOKUP(--E1468,经验表!$W$8:$X$17,2,0)</f>
        <v>16097.25</v>
      </c>
      <c r="U1468" s="1">
        <f t="shared" si="182"/>
        <v>150665</v>
      </c>
      <c r="V1468" s="1">
        <f t="shared" si="183"/>
        <v>150665</v>
      </c>
    </row>
    <row r="1469" spans="1:22" x14ac:dyDescent="0.35">
      <c r="A1469" s="1">
        <v>91300065</v>
      </c>
      <c r="B1469" s="3" t="s">
        <v>15</v>
      </c>
      <c r="C1469" s="29">
        <f t="shared" si="179"/>
        <v>1</v>
      </c>
      <c r="D1469" s="29" t="str">
        <f t="shared" si="176"/>
        <v>5</v>
      </c>
      <c r="E1469" s="42" t="str">
        <f t="shared" si="177"/>
        <v>5</v>
      </c>
      <c r="F1469" s="1">
        <v>13</v>
      </c>
      <c r="G1469" s="28" t="str">
        <f t="shared" si="178"/>
        <v>513</v>
      </c>
      <c r="H1469" s="1">
        <v>5</v>
      </c>
      <c r="I1469" s="1">
        <v>1971</v>
      </c>
      <c r="L1469" s="1">
        <v>18170</v>
      </c>
      <c r="M1469" s="1">
        <v>175662</v>
      </c>
      <c r="N1469" s="2">
        <f>INT(VLOOKUP(--D1469,'属性表（单）'!$H$7:$I$11,2,0)*VLOOKUP(F1469,'属性表（单）'!$B$4:$D$53,3,0))</f>
        <v>19500</v>
      </c>
      <c r="O1469" s="34">
        <f t="shared" si="180"/>
        <v>1950</v>
      </c>
      <c r="P1469" s="1">
        <f>IF(H1469=26,VLOOKUP(G1469,'属性表（单核）'!$H$2:$I$251,2,0),IF(H1469=59,VLOOKUP(G1469,'属性表（单核）'!$C$2:$D$251,2,0),INT(N1469/VLOOKUP(H1469,'属性表（单）'!$N$4:$O$24,2,0))))</f>
        <v>1950</v>
      </c>
      <c r="S1469" s="1">
        <f t="shared" si="181"/>
        <v>18125</v>
      </c>
      <c r="T1469" s="28">
        <f>VLOOKUP(--F1469,经验表!$A$4:$B$53,2,0)*VLOOKUP(--E1469,经验表!$W$8:$X$17,2,0)</f>
        <v>18125.25</v>
      </c>
      <c r="U1469" s="1">
        <f t="shared" si="182"/>
        <v>166762</v>
      </c>
      <c r="V1469" s="1">
        <f t="shared" si="183"/>
        <v>166762</v>
      </c>
    </row>
    <row r="1470" spans="1:22" x14ac:dyDescent="0.35">
      <c r="A1470" s="1">
        <v>91400065</v>
      </c>
      <c r="B1470" s="3" t="s">
        <v>15</v>
      </c>
      <c r="C1470" s="29">
        <f t="shared" si="179"/>
        <v>1</v>
      </c>
      <c r="D1470" s="29" t="str">
        <f t="shared" si="176"/>
        <v>5</v>
      </c>
      <c r="E1470" s="42" t="str">
        <f t="shared" si="177"/>
        <v>5</v>
      </c>
      <c r="F1470" s="1">
        <v>14</v>
      </c>
      <c r="G1470" s="28" t="str">
        <f t="shared" si="178"/>
        <v>514</v>
      </c>
      <c r="H1470" s="1">
        <v>5</v>
      </c>
      <c r="I1470" s="1">
        <v>2061</v>
      </c>
      <c r="L1470" s="1">
        <v>20387</v>
      </c>
      <c r="M1470" s="1">
        <v>193832</v>
      </c>
      <c r="N1470" s="2">
        <f>INT(VLOOKUP(--D1470,'属性表（单）'!$H$7:$I$11,2,0)*VLOOKUP(F1470,'属性表（单）'!$B$4:$D$53,3,0))</f>
        <v>20700</v>
      </c>
      <c r="O1470" s="34">
        <f t="shared" si="180"/>
        <v>2070</v>
      </c>
      <c r="P1470" s="1">
        <f>IF(H1470=26,VLOOKUP(G1470,'属性表（单核）'!$H$2:$I$251,2,0),IF(H1470=59,VLOOKUP(G1470,'属性表（单核）'!$C$2:$D$251,2,0),INT(N1470/VLOOKUP(H1470,'属性表（单）'!$N$4:$O$24,2,0))))</f>
        <v>2070</v>
      </c>
      <c r="S1470" s="1">
        <f t="shared" si="181"/>
        <v>21167</v>
      </c>
      <c r="T1470" s="28">
        <f>VLOOKUP(--F1470,经验表!$A$4:$B$53,2,0)*VLOOKUP(--E1470,经验表!$W$8:$X$17,2,0)</f>
        <v>21167.25</v>
      </c>
      <c r="U1470" s="1">
        <f t="shared" si="182"/>
        <v>184887</v>
      </c>
      <c r="V1470" s="1">
        <f t="shared" si="183"/>
        <v>184887</v>
      </c>
    </row>
    <row r="1471" spans="1:22" x14ac:dyDescent="0.35">
      <c r="A1471" s="1">
        <v>91500065</v>
      </c>
      <c r="B1471" s="3" t="s">
        <v>15</v>
      </c>
      <c r="C1471" s="29">
        <f t="shared" si="179"/>
        <v>1</v>
      </c>
      <c r="D1471" s="29" t="str">
        <f t="shared" si="176"/>
        <v>5</v>
      </c>
      <c r="E1471" s="42" t="str">
        <f t="shared" si="177"/>
        <v>5</v>
      </c>
      <c r="F1471" s="1">
        <v>15</v>
      </c>
      <c r="G1471" s="28" t="str">
        <f t="shared" si="178"/>
        <v>515</v>
      </c>
      <c r="H1471" s="1">
        <v>5</v>
      </c>
      <c r="I1471" s="1">
        <v>2151</v>
      </c>
      <c r="L1471" s="1">
        <v>22811</v>
      </c>
      <c r="M1471" s="1">
        <v>214219</v>
      </c>
      <c r="N1471" s="2">
        <f>INT(VLOOKUP(--D1471,'属性表（单）'!$H$7:$I$11,2,0)*VLOOKUP(F1471,'属性表（单）'!$B$4:$D$53,3,0))</f>
        <v>21900</v>
      </c>
      <c r="O1471" s="34">
        <f t="shared" si="180"/>
        <v>2190</v>
      </c>
      <c r="P1471" s="1">
        <f>IF(H1471=26,VLOOKUP(G1471,'属性表（单核）'!$H$2:$I$251,2,0),IF(H1471=59,VLOOKUP(G1471,'属性表（单核）'!$C$2:$D$251,2,0),INT(N1471/VLOOKUP(H1471,'属性表（单）'!$N$4:$O$24,2,0))))</f>
        <v>2190</v>
      </c>
      <c r="S1471" s="1">
        <f t="shared" si="181"/>
        <v>24209</v>
      </c>
      <c r="T1471" s="28">
        <f>VLOOKUP(--F1471,经验表!$A$4:$B$53,2,0)*VLOOKUP(--E1471,经验表!$W$8:$X$17,2,0)</f>
        <v>24209.25</v>
      </c>
      <c r="U1471" s="1">
        <f t="shared" si="182"/>
        <v>206054</v>
      </c>
      <c r="V1471" s="1">
        <f t="shared" si="183"/>
        <v>206054</v>
      </c>
    </row>
    <row r="1472" spans="1:22" x14ac:dyDescent="0.35">
      <c r="A1472" s="1">
        <v>91600065</v>
      </c>
      <c r="B1472" s="3" t="s">
        <v>15</v>
      </c>
      <c r="C1472" s="29">
        <f t="shared" si="179"/>
        <v>1</v>
      </c>
      <c r="D1472" s="29" t="str">
        <f t="shared" si="176"/>
        <v>5</v>
      </c>
      <c r="E1472" s="42" t="str">
        <f t="shared" si="177"/>
        <v>5</v>
      </c>
      <c r="F1472" s="1">
        <v>16</v>
      </c>
      <c r="G1472" s="28" t="str">
        <f t="shared" si="178"/>
        <v>516</v>
      </c>
      <c r="H1472" s="1">
        <v>5</v>
      </c>
      <c r="I1472" s="1">
        <v>2243</v>
      </c>
      <c r="L1472" s="1">
        <v>25460</v>
      </c>
      <c r="M1472" s="1">
        <v>237030</v>
      </c>
      <c r="N1472" s="2">
        <f>INT(VLOOKUP(--D1472,'属性表（单）'!$H$7:$I$11,2,0)*VLOOKUP(F1472,'属性表（单）'!$B$4:$D$53,3,0))</f>
        <v>23100</v>
      </c>
      <c r="O1472" s="34">
        <f t="shared" si="180"/>
        <v>2310</v>
      </c>
      <c r="P1472" s="1">
        <f>IF(H1472=26,VLOOKUP(G1472,'属性表（单核）'!$H$2:$I$251,2,0),IF(H1472=59,VLOOKUP(G1472,'属性表（单核）'!$C$2:$D$251,2,0),INT(N1472/VLOOKUP(H1472,'属性表（单）'!$N$4:$O$24,2,0))))</f>
        <v>2310</v>
      </c>
      <c r="S1472" s="1">
        <f t="shared" si="181"/>
        <v>27251</v>
      </c>
      <c r="T1472" s="28">
        <f>VLOOKUP(--F1472,经验表!$A$4:$B$53,2,0)*VLOOKUP(--E1472,经验表!$W$8:$X$17,2,0)</f>
        <v>27251.25</v>
      </c>
      <c r="U1472" s="1">
        <f t="shared" si="182"/>
        <v>230263</v>
      </c>
      <c r="V1472" s="1">
        <f t="shared" si="183"/>
        <v>230263</v>
      </c>
    </row>
    <row r="1473" spans="1:22" x14ac:dyDescent="0.35">
      <c r="A1473" s="1">
        <v>91700065</v>
      </c>
      <c r="B1473" s="3" t="s">
        <v>15</v>
      </c>
      <c r="C1473" s="29">
        <f t="shared" si="179"/>
        <v>1</v>
      </c>
      <c r="D1473" s="29" t="str">
        <f t="shared" si="176"/>
        <v>5</v>
      </c>
      <c r="E1473" s="42" t="str">
        <f t="shared" si="177"/>
        <v>5</v>
      </c>
      <c r="F1473" s="1">
        <v>17</v>
      </c>
      <c r="G1473" s="28" t="str">
        <f t="shared" si="178"/>
        <v>517</v>
      </c>
      <c r="H1473" s="1">
        <v>5</v>
      </c>
      <c r="I1473" s="1">
        <v>2336</v>
      </c>
      <c r="L1473" s="1">
        <v>28356</v>
      </c>
      <c r="M1473" s="1">
        <v>262490</v>
      </c>
      <c r="N1473" s="2">
        <f>INT(VLOOKUP(--D1473,'属性表（单）'!$H$7:$I$11,2,0)*VLOOKUP(F1473,'属性表（单）'!$B$4:$D$53,3,0))</f>
        <v>24600</v>
      </c>
      <c r="O1473" s="34">
        <f t="shared" si="180"/>
        <v>2460</v>
      </c>
      <c r="P1473" s="1">
        <f>IF(H1473=26,VLOOKUP(G1473,'属性表（单核）'!$H$2:$I$251,2,0),IF(H1473=59,VLOOKUP(G1473,'属性表（单核）'!$C$2:$D$251,2,0),INT(N1473/VLOOKUP(H1473,'属性表（单）'!$N$4:$O$24,2,0))))</f>
        <v>2460</v>
      </c>
      <c r="S1473" s="1">
        <f t="shared" si="181"/>
        <v>30293</v>
      </c>
      <c r="T1473" s="28">
        <f>VLOOKUP(--F1473,经验表!$A$4:$B$53,2,0)*VLOOKUP(--E1473,经验表!$W$8:$X$17,2,0)</f>
        <v>30293.25</v>
      </c>
      <c r="U1473" s="1">
        <f t="shared" si="182"/>
        <v>257514</v>
      </c>
      <c r="V1473" s="1">
        <f t="shared" si="183"/>
        <v>257514</v>
      </c>
    </row>
    <row r="1474" spans="1:22" x14ac:dyDescent="0.35">
      <c r="A1474" s="1">
        <v>91800065</v>
      </c>
      <c r="B1474" s="3" t="s">
        <v>15</v>
      </c>
      <c r="C1474" s="29">
        <f t="shared" si="179"/>
        <v>1</v>
      </c>
      <c r="D1474" s="29" t="str">
        <f t="shared" si="176"/>
        <v>5</v>
      </c>
      <c r="E1474" s="42" t="str">
        <f t="shared" si="177"/>
        <v>5</v>
      </c>
      <c r="F1474" s="1">
        <v>18</v>
      </c>
      <c r="G1474" s="28" t="str">
        <f t="shared" si="178"/>
        <v>518</v>
      </c>
      <c r="H1474" s="1">
        <v>5</v>
      </c>
      <c r="I1474" s="1">
        <v>2429</v>
      </c>
      <c r="L1474" s="1">
        <v>31521</v>
      </c>
      <c r="M1474" s="1">
        <v>290846</v>
      </c>
      <c r="N1474" s="2">
        <f>INT(VLOOKUP(--D1474,'属性表（单）'!$H$7:$I$11,2,0)*VLOOKUP(F1474,'属性表（单）'!$B$4:$D$53,3,0))</f>
        <v>26100</v>
      </c>
      <c r="O1474" s="34">
        <f t="shared" si="180"/>
        <v>2610</v>
      </c>
      <c r="P1474" s="1">
        <f>IF(H1474=26,VLOOKUP(G1474,'属性表（单核）'!$H$2:$I$251,2,0),IF(H1474=59,VLOOKUP(G1474,'属性表（单核）'!$C$2:$D$251,2,0),INT(N1474/VLOOKUP(H1474,'属性表（单）'!$N$4:$O$24,2,0))))</f>
        <v>2610</v>
      </c>
      <c r="S1474" s="1">
        <f t="shared" si="181"/>
        <v>34602</v>
      </c>
      <c r="T1474" s="28">
        <f>VLOOKUP(--F1474,经验表!$A$4:$B$53,2,0)*VLOOKUP(--E1474,经验表!$W$8:$X$17,2,0)</f>
        <v>34602.75</v>
      </c>
      <c r="U1474" s="1">
        <f t="shared" si="182"/>
        <v>287807</v>
      </c>
      <c r="V1474" s="1">
        <f t="shared" si="183"/>
        <v>287807</v>
      </c>
    </row>
    <row r="1475" spans="1:22" x14ac:dyDescent="0.35">
      <c r="A1475" s="1">
        <v>91900065</v>
      </c>
      <c r="B1475" s="3" t="s">
        <v>15</v>
      </c>
      <c r="C1475" s="29">
        <f t="shared" si="179"/>
        <v>1</v>
      </c>
      <c r="D1475" s="29" t="str">
        <f t="shared" ref="D1475:D1538" si="184">RIGHT(A1475,1)</f>
        <v>5</v>
      </c>
      <c r="E1475" s="42" t="str">
        <f t="shared" ref="E1475:E1538" si="185">IF(C1475=1,RIGHT(A1475,1),C1475&amp;RIGHT(A1475,1))</f>
        <v>5</v>
      </c>
      <c r="F1475" s="1">
        <v>19</v>
      </c>
      <c r="G1475" s="28" t="str">
        <f t="shared" ref="G1475:G1538" si="186">D1475&amp;F1475</f>
        <v>519</v>
      </c>
      <c r="H1475" s="1">
        <v>5</v>
      </c>
      <c r="I1475" s="1">
        <v>2523</v>
      </c>
      <c r="L1475" s="1">
        <v>34978</v>
      </c>
      <c r="M1475" s="1">
        <v>322367</v>
      </c>
      <c r="N1475" s="2">
        <f>INT(VLOOKUP(--D1475,'属性表（单）'!$H$7:$I$11,2,0)*VLOOKUP(F1475,'属性表（单）'!$B$4:$D$53,3,0))</f>
        <v>27600</v>
      </c>
      <c r="O1475" s="34">
        <f t="shared" si="180"/>
        <v>2760</v>
      </c>
      <c r="P1475" s="1">
        <f>IF(H1475=26,VLOOKUP(G1475,'属性表（单核）'!$H$2:$I$251,2,0),IF(H1475=59,VLOOKUP(G1475,'属性表（单核）'!$C$2:$D$251,2,0),INT(N1475/VLOOKUP(H1475,'属性表（单）'!$N$4:$O$24,2,0))))</f>
        <v>2760</v>
      </c>
      <c r="S1475" s="1">
        <f t="shared" si="181"/>
        <v>38912</v>
      </c>
      <c r="T1475" s="28">
        <f>VLOOKUP(--F1475,经验表!$A$4:$B$53,2,0)*VLOOKUP(--E1475,经验表!$W$8:$X$17,2,0)</f>
        <v>38912.25</v>
      </c>
      <c r="U1475" s="1">
        <f t="shared" si="182"/>
        <v>322409</v>
      </c>
      <c r="V1475" s="1">
        <f t="shared" si="183"/>
        <v>322409</v>
      </c>
    </row>
    <row r="1476" spans="1:22" x14ac:dyDescent="0.35">
      <c r="A1476" s="1">
        <v>92000065</v>
      </c>
      <c r="B1476" s="3" t="s">
        <v>15</v>
      </c>
      <c r="C1476" s="29">
        <f t="shared" ref="C1476:C1539" si="187">C1475</f>
        <v>1</v>
      </c>
      <c r="D1476" s="29" t="str">
        <f t="shared" si="184"/>
        <v>5</v>
      </c>
      <c r="E1476" s="42" t="str">
        <f t="shared" si="185"/>
        <v>5</v>
      </c>
      <c r="F1476" s="1">
        <v>20</v>
      </c>
      <c r="G1476" s="28" t="str">
        <f t="shared" si="186"/>
        <v>520</v>
      </c>
      <c r="H1476" s="1">
        <v>5</v>
      </c>
      <c r="I1476" s="1">
        <v>2619</v>
      </c>
      <c r="L1476" s="1">
        <v>38756</v>
      </c>
      <c r="M1476" s="1">
        <v>357345</v>
      </c>
      <c r="N1476" s="2">
        <f>INT(VLOOKUP(--D1476,'属性表（单）'!$H$7:$I$11,2,0)*VLOOKUP(F1476,'属性表（单）'!$B$4:$D$53,3,0))</f>
        <v>29100</v>
      </c>
      <c r="O1476" s="34">
        <f t="shared" si="180"/>
        <v>2910</v>
      </c>
      <c r="P1476" s="1">
        <f>IF(H1476=26,VLOOKUP(G1476,'属性表（单核）'!$H$2:$I$251,2,0),IF(H1476=59,VLOOKUP(G1476,'属性表（单核）'!$C$2:$D$251,2,0),INT(N1476/VLOOKUP(H1476,'属性表（单）'!$N$4:$O$24,2,0))))</f>
        <v>2910</v>
      </c>
      <c r="S1476" s="1">
        <f t="shared" si="181"/>
        <v>43221</v>
      </c>
      <c r="T1476" s="28">
        <f>VLOOKUP(--F1476,经验表!$A$4:$B$53,2,0)*VLOOKUP(--E1476,经验表!$W$8:$X$17,2,0)</f>
        <v>43221.75</v>
      </c>
      <c r="U1476" s="1">
        <f t="shared" si="182"/>
        <v>361321</v>
      </c>
      <c r="V1476" s="1">
        <f t="shared" si="183"/>
        <v>361321</v>
      </c>
    </row>
    <row r="1477" spans="1:22" x14ac:dyDescent="0.35">
      <c r="A1477" s="1">
        <v>92100065</v>
      </c>
      <c r="B1477" s="3" t="s">
        <v>15</v>
      </c>
      <c r="C1477" s="29">
        <f t="shared" si="187"/>
        <v>1</v>
      </c>
      <c r="D1477" s="29" t="str">
        <f t="shared" si="184"/>
        <v>5</v>
      </c>
      <c r="E1477" s="42" t="str">
        <f t="shared" si="185"/>
        <v>5</v>
      </c>
      <c r="F1477" s="1">
        <v>21</v>
      </c>
      <c r="G1477" s="28" t="str">
        <f t="shared" si="186"/>
        <v>521</v>
      </c>
      <c r="H1477" s="1">
        <v>5</v>
      </c>
      <c r="I1477" s="1">
        <v>2715</v>
      </c>
      <c r="L1477" s="1">
        <v>42883</v>
      </c>
      <c r="M1477" s="1">
        <v>396101</v>
      </c>
      <c r="N1477" s="2">
        <f>INT(VLOOKUP(--D1477,'属性表（单）'!$H$7:$I$11,2,0)*VLOOKUP(F1477,'属性表（单）'!$B$4:$D$53,3,0))</f>
        <v>30600</v>
      </c>
      <c r="O1477" s="34">
        <f t="shared" si="180"/>
        <v>3060</v>
      </c>
      <c r="P1477" s="1">
        <f>IF(H1477=26,VLOOKUP(G1477,'属性表（单核）'!$H$2:$I$251,2,0),IF(H1477=59,VLOOKUP(G1477,'属性表（单核）'!$C$2:$D$251,2,0),INT(N1477/VLOOKUP(H1477,'属性表（单）'!$N$4:$O$24,2,0))))</f>
        <v>3060</v>
      </c>
      <c r="S1477" s="1">
        <f t="shared" si="181"/>
        <v>47531</v>
      </c>
      <c r="T1477" s="28">
        <f>VLOOKUP(--F1477,经验表!$A$4:$B$53,2,0)*VLOOKUP(--E1477,经验表!$W$8:$X$17,2,0)</f>
        <v>47531.25</v>
      </c>
      <c r="U1477" s="1">
        <f t="shared" si="182"/>
        <v>404542</v>
      </c>
      <c r="V1477" s="1">
        <f t="shared" si="183"/>
        <v>404542</v>
      </c>
    </row>
    <row r="1478" spans="1:22" x14ac:dyDescent="0.35">
      <c r="A1478" s="1">
        <v>92200065</v>
      </c>
      <c r="B1478" s="3" t="s">
        <v>15</v>
      </c>
      <c r="C1478" s="29">
        <f t="shared" si="187"/>
        <v>1</v>
      </c>
      <c r="D1478" s="29" t="str">
        <f t="shared" si="184"/>
        <v>5</v>
      </c>
      <c r="E1478" s="42" t="str">
        <f t="shared" si="185"/>
        <v>5</v>
      </c>
      <c r="F1478" s="1">
        <v>22</v>
      </c>
      <c r="G1478" s="28" t="str">
        <f t="shared" si="186"/>
        <v>522</v>
      </c>
      <c r="H1478" s="1">
        <v>5</v>
      </c>
      <c r="I1478" s="1">
        <v>2812</v>
      </c>
      <c r="L1478" s="1">
        <v>47391</v>
      </c>
      <c r="M1478" s="1">
        <v>438984</v>
      </c>
      <c r="N1478" s="2">
        <f>INT(VLOOKUP(--D1478,'属性表（单）'!$H$7:$I$11,2,0)*VLOOKUP(F1478,'属性表（单）'!$B$4:$D$53,3,0))</f>
        <v>32400</v>
      </c>
      <c r="O1478" s="34">
        <f t="shared" si="180"/>
        <v>3240</v>
      </c>
      <c r="P1478" s="1">
        <f>IF(H1478=26,VLOOKUP(G1478,'属性表（单核）'!$H$2:$I$251,2,0),IF(H1478=59,VLOOKUP(G1478,'属性表（单核）'!$C$2:$D$251,2,0),INT(N1478/VLOOKUP(H1478,'属性表（单）'!$N$4:$O$24,2,0))))</f>
        <v>3240</v>
      </c>
      <c r="S1478" s="1">
        <f t="shared" si="181"/>
        <v>53361</v>
      </c>
      <c r="T1478" s="28">
        <f>VLOOKUP(--F1478,经验表!$A$4:$B$53,2,0)*VLOOKUP(--E1478,经验表!$W$8:$X$17,2,0)</f>
        <v>53361.75</v>
      </c>
      <c r="U1478" s="1">
        <f t="shared" si="182"/>
        <v>452073</v>
      </c>
      <c r="V1478" s="1">
        <f t="shared" si="183"/>
        <v>452073</v>
      </c>
    </row>
    <row r="1479" spans="1:22" x14ac:dyDescent="0.35">
      <c r="A1479" s="1">
        <v>92300065</v>
      </c>
      <c r="B1479" s="3" t="s">
        <v>15</v>
      </c>
      <c r="C1479" s="29">
        <f t="shared" si="187"/>
        <v>1</v>
      </c>
      <c r="D1479" s="29" t="str">
        <f t="shared" si="184"/>
        <v>5</v>
      </c>
      <c r="E1479" s="42" t="str">
        <f t="shared" si="185"/>
        <v>5</v>
      </c>
      <c r="F1479" s="1">
        <v>23</v>
      </c>
      <c r="G1479" s="28" t="str">
        <f t="shared" si="186"/>
        <v>523</v>
      </c>
      <c r="H1479" s="1">
        <v>5</v>
      </c>
      <c r="I1479" s="1">
        <v>2910</v>
      </c>
      <c r="L1479" s="1">
        <v>52314</v>
      </c>
      <c r="M1479" s="1">
        <v>486375</v>
      </c>
      <c r="N1479" s="2">
        <f>INT(VLOOKUP(--D1479,'属性表（单）'!$H$7:$I$11,2,0)*VLOOKUP(F1479,'属性表（单）'!$B$4:$D$53,3,0))</f>
        <v>34200</v>
      </c>
      <c r="O1479" s="34">
        <f t="shared" ref="O1479:O1542" si="188">INT(IF(C1479=1,P1479,P1479*$X$14))</f>
        <v>3420</v>
      </c>
      <c r="P1479" s="1">
        <f>IF(H1479=26,VLOOKUP(G1479,'属性表（单核）'!$H$2:$I$251,2,0),IF(H1479=59,VLOOKUP(G1479,'属性表（单核）'!$C$2:$D$251,2,0),INT(N1479/VLOOKUP(H1479,'属性表（单）'!$N$4:$O$24,2,0))))</f>
        <v>3420</v>
      </c>
      <c r="S1479" s="1">
        <f t="shared" si="181"/>
        <v>59192</v>
      </c>
      <c r="T1479" s="28">
        <f>VLOOKUP(--F1479,经验表!$A$4:$B$53,2,0)*VLOOKUP(--E1479,经验表!$W$8:$X$17,2,0)</f>
        <v>59192.25</v>
      </c>
      <c r="U1479" s="1">
        <f t="shared" si="182"/>
        <v>505434</v>
      </c>
      <c r="V1479" s="1">
        <f t="shared" si="183"/>
        <v>505434</v>
      </c>
    </row>
    <row r="1480" spans="1:22" x14ac:dyDescent="0.35">
      <c r="A1480" s="1">
        <v>92400065</v>
      </c>
      <c r="B1480" s="3" t="s">
        <v>15</v>
      </c>
      <c r="C1480" s="29">
        <f t="shared" si="187"/>
        <v>1</v>
      </c>
      <c r="D1480" s="29" t="str">
        <f t="shared" si="184"/>
        <v>5</v>
      </c>
      <c r="E1480" s="42" t="str">
        <f t="shared" si="185"/>
        <v>5</v>
      </c>
      <c r="F1480" s="1">
        <v>24</v>
      </c>
      <c r="G1480" s="28" t="str">
        <f t="shared" si="186"/>
        <v>524</v>
      </c>
      <c r="H1480" s="1">
        <v>5</v>
      </c>
      <c r="I1480" s="1">
        <v>3010</v>
      </c>
      <c r="L1480" s="1">
        <v>57690</v>
      </c>
      <c r="M1480" s="1">
        <v>538689</v>
      </c>
      <c r="N1480" s="2">
        <f>INT(VLOOKUP(--D1480,'属性表（单）'!$H$7:$I$11,2,0)*VLOOKUP(F1480,'属性表（单）'!$B$4:$D$53,3,0))</f>
        <v>36000</v>
      </c>
      <c r="O1480" s="34">
        <f t="shared" si="188"/>
        <v>3600</v>
      </c>
      <c r="P1480" s="1">
        <f>IF(H1480=26,VLOOKUP(G1480,'属性表（单核）'!$H$2:$I$251,2,0),IF(H1480=59,VLOOKUP(G1480,'属性表（单核）'!$C$2:$D$251,2,0),INT(N1480/VLOOKUP(H1480,'属性表（单）'!$N$4:$O$24,2,0))))</f>
        <v>3600</v>
      </c>
      <c r="S1480" s="1">
        <f t="shared" ref="S1480:S1543" si="189">INT(T1480)</f>
        <v>65022</v>
      </c>
      <c r="T1480" s="28">
        <f>VLOOKUP(--F1480,经验表!$A$4:$B$53,2,0)*VLOOKUP(--E1480,经验表!$W$8:$X$17,2,0)</f>
        <v>65022.750000000007</v>
      </c>
      <c r="U1480" s="1">
        <f t="shared" ref="U1480:U1543" si="190">INT(IF(C1480=1,IF(F1480=1,VLOOKUP(--D1480,$X$8:$Y$12,2,0),V1480),IF(F1480=1,VLOOKUP(--D1480,$X$17:$Y$21,2,0),V1480)))</f>
        <v>564626</v>
      </c>
      <c r="V1480" s="1">
        <f t="shared" si="183"/>
        <v>564626</v>
      </c>
    </row>
    <row r="1481" spans="1:22" x14ac:dyDescent="0.35">
      <c r="A1481" s="1">
        <v>92500065</v>
      </c>
      <c r="B1481" s="3" t="s">
        <v>15</v>
      </c>
      <c r="C1481" s="29">
        <f t="shared" si="187"/>
        <v>1</v>
      </c>
      <c r="D1481" s="29" t="str">
        <f t="shared" si="184"/>
        <v>5</v>
      </c>
      <c r="E1481" s="42" t="str">
        <f t="shared" si="185"/>
        <v>5</v>
      </c>
      <c r="F1481" s="1">
        <v>25</v>
      </c>
      <c r="G1481" s="28" t="str">
        <f t="shared" si="186"/>
        <v>525</v>
      </c>
      <c r="H1481" s="1">
        <v>5</v>
      </c>
      <c r="I1481" s="1">
        <v>3110</v>
      </c>
      <c r="L1481" s="1">
        <v>63561</v>
      </c>
      <c r="M1481" s="1">
        <v>596379</v>
      </c>
      <c r="N1481" s="2">
        <f>INT(VLOOKUP(--D1481,'属性表（单）'!$H$7:$I$11,2,0)*VLOOKUP(F1481,'属性表（单）'!$B$4:$D$53,3,0))</f>
        <v>37800</v>
      </c>
      <c r="O1481" s="34">
        <f t="shared" si="188"/>
        <v>3780</v>
      </c>
      <c r="P1481" s="1">
        <f>IF(H1481=26,VLOOKUP(G1481,'属性表（单核）'!$H$2:$I$251,2,0),IF(H1481=59,VLOOKUP(G1481,'属性表（单核）'!$C$2:$D$251,2,0),INT(N1481/VLOOKUP(H1481,'属性表（单）'!$N$4:$O$24,2,0))))</f>
        <v>3780</v>
      </c>
      <c r="S1481" s="1">
        <f t="shared" si="189"/>
        <v>70853</v>
      </c>
      <c r="T1481" s="28">
        <f>VLOOKUP(--F1481,经验表!$A$4:$B$53,2,0)*VLOOKUP(--E1481,经验表!$W$8:$X$17,2,0)</f>
        <v>70853.25</v>
      </c>
      <c r="U1481" s="1">
        <f t="shared" si="190"/>
        <v>629648</v>
      </c>
      <c r="V1481" s="1">
        <f t="shared" ref="V1481:V1544" si="191">S1480+U1480</f>
        <v>629648</v>
      </c>
    </row>
    <row r="1482" spans="1:22" x14ac:dyDescent="0.35">
      <c r="A1482" s="1">
        <v>92600065</v>
      </c>
      <c r="B1482" s="3" t="s">
        <v>15</v>
      </c>
      <c r="C1482" s="29">
        <f t="shared" si="187"/>
        <v>1</v>
      </c>
      <c r="D1482" s="29" t="str">
        <f t="shared" si="184"/>
        <v>5</v>
      </c>
      <c r="E1482" s="42" t="str">
        <f t="shared" si="185"/>
        <v>5</v>
      </c>
      <c r="F1482" s="1">
        <v>26</v>
      </c>
      <c r="G1482" s="28" t="str">
        <f t="shared" si="186"/>
        <v>526</v>
      </c>
      <c r="H1482" s="1">
        <v>5</v>
      </c>
      <c r="I1482" s="1">
        <v>3211</v>
      </c>
      <c r="L1482" s="1">
        <v>69971</v>
      </c>
      <c r="M1482" s="1">
        <v>659940</v>
      </c>
      <c r="N1482" s="2">
        <f>INT(VLOOKUP(--D1482,'属性表（单）'!$H$7:$I$11,2,0)*VLOOKUP(F1482,'属性表（单）'!$B$4:$D$53,3,0))</f>
        <v>39600</v>
      </c>
      <c r="O1482" s="34">
        <f t="shared" si="188"/>
        <v>3960</v>
      </c>
      <c r="P1482" s="1">
        <f>IF(H1482=26,VLOOKUP(G1482,'属性表（单核）'!$H$2:$I$251,2,0),IF(H1482=59,VLOOKUP(G1482,'属性表（单核）'!$C$2:$D$251,2,0),INT(N1482/VLOOKUP(H1482,'属性表（单）'!$N$4:$O$24,2,0))))</f>
        <v>3960</v>
      </c>
      <c r="S1482" s="1">
        <f t="shared" si="189"/>
        <v>78458</v>
      </c>
      <c r="T1482" s="28">
        <f>VLOOKUP(--F1482,经验表!$A$4:$B$53,2,0)*VLOOKUP(--E1482,经验表!$W$8:$X$17,2,0)</f>
        <v>78458.25</v>
      </c>
      <c r="U1482" s="1">
        <f t="shared" si="190"/>
        <v>700501</v>
      </c>
      <c r="V1482" s="1">
        <f t="shared" si="191"/>
        <v>700501</v>
      </c>
    </row>
    <row r="1483" spans="1:22" x14ac:dyDescent="0.35">
      <c r="A1483" s="1">
        <v>92700065</v>
      </c>
      <c r="B1483" s="3" t="s">
        <v>15</v>
      </c>
      <c r="C1483" s="29">
        <f t="shared" si="187"/>
        <v>1</v>
      </c>
      <c r="D1483" s="29" t="str">
        <f t="shared" si="184"/>
        <v>5</v>
      </c>
      <c r="E1483" s="42" t="str">
        <f t="shared" si="185"/>
        <v>5</v>
      </c>
      <c r="F1483" s="1">
        <v>27</v>
      </c>
      <c r="G1483" s="28" t="str">
        <f t="shared" si="186"/>
        <v>527</v>
      </c>
      <c r="H1483" s="1">
        <v>5</v>
      </c>
      <c r="I1483" s="1">
        <v>3313</v>
      </c>
      <c r="L1483" s="1">
        <v>76969</v>
      </c>
      <c r="M1483" s="1">
        <v>729911</v>
      </c>
      <c r="N1483" s="2">
        <f>INT(VLOOKUP(--D1483,'属性表（单）'!$H$7:$I$11,2,0)*VLOOKUP(F1483,'属性表（单）'!$B$4:$D$53,3,0))</f>
        <v>41700</v>
      </c>
      <c r="O1483" s="34">
        <f t="shared" si="188"/>
        <v>4170</v>
      </c>
      <c r="P1483" s="1">
        <f>IF(H1483=26,VLOOKUP(G1483,'属性表（单核）'!$H$2:$I$251,2,0),IF(H1483=59,VLOOKUP(G1483,'属性表（单核）'!$C$2:$D$251,2,0),INT(N1483/VLOOKUP(H1483,'属性表（单）'!$N$4:$O$24,2,0))))</f>
        <v>4170</v>
      </c>
      <c r="S1483" s="1">
        <f t="shared" si="189"/>
        <v>86063</v>
      </c>
      <c r="T1483" s="28">
        <f>VLOOKUP(--F1483,经验表!$A$4:$B$53,2,0)*VLOOKUP(--E1483,经验表!$W$8:$X$17,2,0)</f>
        <v>86063.25</v>
      </c>
      <c r="U1483" s="1">
        <f t="shared" si="190"/>
        <v>778959</v>
      </c>
      <c r="V1483" s="1">
        <f t="shared" si="191"/>
        <v>778959</v>
      </c>
    </row>
    <row r="1484" spans="1:22" x14ac:dyDescent="0.35">
      <c r="A1484" s="1">
        <v>92800065</v>
      </c>
      <c r="B1484" s="3" t="s">
        <v>15</v>
      </c>
      <c r="C1484" s="29">
        <f t="shared" si="187"/>
        <v>1</v>
      </c>
      <c r="D1484" s="29" t="str">
        <f t="shared" si="184"/>
        <v>5</v>
      </c>
      <c r="E1484" s="42" t="str">
        <f t="shared" si="185"/>
        <v>5</v>
      </c>
      <c r="F1484" s="1">
        <v>28</v>
      </c>
      <c r="G1484" s="28" t="str">
        <f t="shared" si="186"/>
        <v>528</v>
      </c>
      <c r="H1484" s="1">
        <v>5</v>
      </c>
      <c r="I1484" s="1">
        <v>3416</v>
      </c>
      <c r="L1484" s="1">
        <v>84610</v>
      </c>
      <c r="M1484" s="1">
        <v>806880</v>
      </c>
      <c r="N1484" s="2">
        <f>INT(VLOOKUP(--D1484,'属性表（单）'!$H$7:$I$11,2,0)*VLOOKUP(F1484,'属性表（单）'!$B$4:$D$53,3,0))</f>
        <v>43800</v>
      </c>
      <c r="O1484" s="34">
        <f t="shared" si="188"/>
        <v>4380</v>
      </c>
      <c r="P1484" s="1">
        <f>IF(H1484=26,VLOOKUP(G1484,'属性表（单核）'!$H$2:$I$251,2,0),IF(H1484=59,VLOOKUP(G1484,'属性表（单核）'!$C$2:$D$251,2,0),INT(N1484/VLOOKUP(H1484,'属性表（单）'!$N$4:$O$24,2,0))))</f>
        <v>4380</v>
      </c>
      <c r="S1484" s="1">
        <f t="shared" si="189"/>
        <v>93668</v>
      </c>
      <c r="T1484" s="28">
        <f>VLOOKUP(--F1484,经验表!$A$4:$B$53,2,0)*VLOOKUP(--E1484,经验表!$W$8:$X$17,2,0)</f>
        <v>93668.25</v>
      </c>
      <c r="U1484" s="1">
        <f t="shared" si="190"/>
        <v>865022</v>
      </c>
      <c r="V1484" s="1">
        <f t="shared" si="191"/>
        <v>865022</v>
      </c>
    </row>
    <row r="1485" spans="1:22" x14ac:dyDescent="0.35">
      <c r="A1485" s="1">
        <v>92900065</v>
      </c>
      <c r="B1485" s="3" t="s">
        <v>15</v>
      </c>
      <c r="C1485" s="29">
        <f t="shared" si="187"/>
        <v>1</v>
      </c>
      <c r="D1485" s="29" t="str">
        <f t="shared" si="184"/>
        <v>5</v>
      </c>
      <c r="E1485" s="42" t="str">
        <f t="shared" si="185"/>
        <v>5</v>
      </c>
      <c r="F1485" s="1">
        <v>29</v>
      </c>
      <c r="G1485" s="28" t="str">
        <f t="shared" si="186"/>
        <v>529</v>
      </c>
      <c r="H1485" s="1">
        <v>5</v>
      </c>
      <c r="I1485" s="1">
        <v>3521</v>
      </c>
      <c r="L1485" s="1">
        <v>92951</v>
      </c>
      <c r="M1485" s="1">
        <v>891490</v>
      </c>
      <c r="N1485" s="2">
        <f>INT(VLOOKUP(--D1485,'属性表（单）'!$H$7:$I$11,2,0)*VLOOKUP(F1485,'属性表（单）'!$B$4:$D$53,3,0))</f>
        <v>45900</v>
      </c>
      <c r="O1485" s="34">
        <f t="shared" si="188"/>
        <v>4590</v>
      </c>
      <c r="P1485" s="1">
        <f>IF(H1485=26,VLOOKUP(G1485,'属性表（单核）'!$H$2:$I$251,2,0),IF(H1485=59,VLOOKUP(G1485,'属性表（单核）'!$C$2:$D$251,2,0),INT(N1485/VLOOKUP(H1485,'属性表（单）'!$N$4:$O$24,2,0))))</f>
        <v>4590</v>
      </c>
      <c r="S1485" s="1">
        <f t="shared" si="189"/>
        <v>101273</v>
      </c>
      <c r="T1485" s="28">
        <f>VLOOKUP(--F1485,经验表!$A$4:$B$53,2,0)*VLOOKUP(--E1485,经验表!$W$8:$X$17,2,0)</f>
        <v>101273.25</v>
      </c>
      <c r="U1485" s="1">
        <f t="shared" si="190"/>
        <v>958690</v>
      </c>
      <c r="V1485" s="1">
        <f t="shared" si="191"/>
        <v>958690</v>
      </c>
    </row>
    <row r="1486" spans="1:22" x14ac:dyDescent="0.35">
      <c r="A1486" s="1">
        <v>93000065</v>
      </c>
      <c r="B1486" s="3" t="s">
        <v>15</v>
      </c>
      <c r="C1486" s="29">
        <f t="shared" si="187"/>
        <v>1</v>
      </c>
      <c r="D1486" s="29" t="str">
        <f t="shared" si="184"/>
        <v>5</v>
      </c>
      <c r="E1486" s="42" t="str">
        <f t="shared" si="185"/>
        <v>5</v>
      </c>
      <c r="F1486" s="1">
        <v>30</v>
      </c>
      <c r="G1486" s="28" t="str">
        <f t="shared" si="186"/>
        <v>530</v>
      </c>
      <c r="H1486" s="1">
        <v>5</v>
      </c>
      <c r="I1486" s="1">
        <v>3626</v>
      </c>
      <c r="L1486" s="1">
        <v>102055</v>
      </c>
      <c r="M1486" s="1">
        <v>984441</v>
      </c>
      <c r="N1486" s="2">
        <f>INT(VLOOKUP(--D1486,'属性表（单）'!$H$7:$I$11,2,0)*VLOOKUP(F1486,'属性表（单）'!$B$4:$D$53,3,0))</f>
        <v>48000</v>
      </c>
      <c r="O1486" s="34">
        <f t="shared" si="188"/>
        <v>4800</v>
      </c>
      <c r="P1486" s="1">
        <f>IF(H1486=26,VLOOKUP(G1486,'属性表（单核）'!$H$2:$I$251,2,0),IF(H1486=59,VLOOKUP(G1486,'属性表（单核）'!$C$2:$D$251,2,0),INT(N1486/VLOOKUP(H1486,'属性表（单）'!$N$4:$O$24,2,0))))</f>
        <v>4800</v>
      </c>
      <c r="S1486" s="1">
        <f t="shared" si="189"/>
        <v>110906</v>
      </c>
      <c r="T1486" s="28">
        <f>VLOOKUP(--F1486,经验表!$A$4:$B$53,2,0)*VLOOKUP(--E1486,经验表!$W$8:$X$17,2,0)</f>
        <v>110906.25</v>
      </c>
      <c r="U1486" s="1">
        <f t="shared" si="190"/>
        <v>1059963</v>
      </c>
      <c r="V1486" s="1">
        <f t="shared" si="191"/>
        <v>1059963</v>
      </c>
    </row>
    <row r="1487" spans="1:22" x14ac:dyDescent="0.35">
      <c r="A1487" s="1">
        <v>93100065</v>
      </c>
      <c r="B1487" s="3" t="s">
        <v>15</v>
      </c>
      <c r="C1487" s="29">
        <f t="shared" si="187"/>
        <v>1</v>
      </c>
      <c r="D1487" s="29" t="str">
        <f t="shared" si="184"/>
        <v>5</v>
      </c>
      <c r="E1487" s="42" t="str">
        <f t="shared" si="185"/>
        <v>5</v>
      </c>
      <c r="F1487" s="1">
        <v>31</v>
      </c>
      <c r="G1487" s="28" t="str">
        <f t="shared" si="186"/>
        <v>531</v>
      </c>
      <c r="H1487" s="1">
        <v>5</v>
      </c>
      <c r="I1487" s="1">
        <v>3732</v>
      </c>
      <c r="L1487" s="1">
        <v>111993</v>
      </c>
      <c r="M1487" s="1">
        <v>1086496</v>
      </c>
      <c r="N1487" s="2">
        <f>INT(VLOOKUP(--D1487,'属性表（单）'!$H$7:$I$11,2,0)*VLOOKUP(F1487,'属性表（单）'!$B$4:$D$53,3,0))</f>
        <v>50100</v>
      </c>
      <c r="O1487" s="34">
        <f t="shared" si="188"/>
        <v>5010</v>
      </c>
      <c r="P1487" s="1">
        <f>IF(H1487=26,VLOOKUP(G1487,'属性表（单核）'!$H$2:$I$251,2,0),IF(H1487=59,VLOOKUP(G1487,'属性表（单核）'!$C$2:$D$251,2,0),INT(N1487/VLOOKUP(H1487,'属性表（单）'!$N$4:$O$24,2,0))))</f>
        <v>5010</v>
      </c>
      <c r="S1487" s="1">
        <f t="shared" si="189"/>
        <v>120539</v>
      </c>
      <c r="T1487" s="28">
        <f>VLOOKUP(--F1487,经验表!$A$4:$B$53,2,0)*VLOOKUP(--E1487,经验表!$W$8:$X$17,2,0)</f>
        <v>120539.25</v>
      </c>
      <c r="U1487" s="1">
        <f t="shared" si="190"/>
        <v>1170869</v>
      </c>
      <c r="V1487" s="1">
        <f t="shared" si="191"/>
        <v>1170869</v>
      </c>
    </row>
    <row r="1488" spans="1:22" x14ac:dyDescent="0.35">
      <c r="A1488" s="1">
        <v>93200065</v>
      </c>
      <c r="B1488" s="3" t="s">
        <v>15</v>
      </c>
      <c r="C1488" s="29">
        <f t="shared" si="187"/>
        <v>1</v>
      </c>
      <c r="D1488" s="29" t="str">
        <f t="shared" si="184"/>
        <v>5</v>
      </c>
      <c r="E1488" s="42" t="str">
        <f t="shared" si="185"/>
        <v>5</v>
      </c>
      <c r="F1488" s="1">
        <v>32</v>
      </c>
      <c r="G1488" s="28" t="str">
        <f t="shared" si="186"/>
        <v>532</v>
      </c>
      <c r="H1488" s="1">
        <v>5</v>
      </c>
      <c r="I1488" s="1">
        <v>3840</v>
      </c>
      <c r="L1488" s="1">
        <v>122840</v>
      </c>
      <c r="M1488" s="1">
        <v>1198489</v>
      </c>
      <c r="N1488" s="2">
        <f>INT(VLOOKUP(--D1488,'属性表（单）'!$H$7:$I$11,2,0)*VLOOKUP(F1488,'属性表（单）'!$B$4:$D$53,3,0))</f>
        <v>52500</v>
      </c>
      <c r="O1488" s="34">
        <f t="shared" si="188"/>
        <v>5250</v>
      </c>
      <c r="P1488" s="1">
        <f>IF(H1488=26,VLOOKUP(G1488,'属性表（单核）'!$H$2:$I$251,2,0),IF(H1488=59,VLOOKUP(G1488,'属性表（单核）'!$C$2:$D$251,2,0),INT(N1488/VLOOKUP(H1488,'属性表（单）'!$N$4:$O$24,2,0))))</f>
        <v>5250</v>
      </c>
      <c r="S1488" s="1">
        <f t="shared" si="189"/>
        <v>130172</v>
      </c>
      <c r="T1488" s="28">
        <f>VLOOKUP(--F1488,经验表!$A$4:$B$53,2,0)*VLOOKUP(--E1488,经验表!$W$8:$X$17,2,0)</f>
        <v>130172.25000000001</v>
      </c>
      <c r="U1488" s="1">
        <f t="shared" si="190"/>
        <v>1291408</v>
      </c>
      <c r="V1488" s="1">
        <f t="shared" si="191"/>
        <v>1291408</v>
      </c>
    </row>
    <row r="1489" spans="1:22" x14ac:dyDescent="0.35">
      <c r="A1489" s="1">
        <v>93300065</v>
      </c>
      <c r="B1489" s="3" t="s">
        <v>15</v>
      </c>
      <c r="C1489" s="29">
        <f t="shared" si="187"/>
        <v>1</v>
      </c>
      <c r="D1489" s="29" t="str">
        <f t="shared" si="184"/>
        <v>5</v>
      </c>
      <c r="E1489" s="42" t="str">
        <f t="shared" si="185"/>
        <v>5</v>
      </c>
      <c r="F1489" s="1">
        <v>33</v>
      </c>
      <c r="G1489" s="28" t="str">
        <f t="shared" si="186"/>
        <v>533</v>
      </c>
      <c r="H1489" s="1">
        <v>5</v>
      </c>
      <c r="I1489" s="1">
        <v>3948</v>
      </c>
      <c r="L1489" s="1">
        <v>134679</v>
      </c>
      <c r="M1489" s="1">
        <v>1321329</v>
      </c>
      <c r="N1489" s="2">
        <f>INT(VLOOKUP(--D1489,'属性表（单）'!$H$7:$I$11,2,0)*VLOOKUP(F1489,'属性表（单）'!$B$4:$D$53,3,0))</f>
        <v>54900</v>
      </c>
      <c r="O1489" s="34">
        <f t="shared" si="188"/>
        <v>5490</v>
      </c>
      <c r="P1489" s="1">
        <f>IF(H1489=26,VLOOKUP(G1489,'属性表（单核）'!$H$2:$I$251,2,0),IF(H1489=59,VLOOKUP(G1489,'属性表（单核）'!$C$2:$D$251,2,0),INT(N1489/VLOOKUP(H1489,'属性表（单）'!$N$4:$O$24,2,0))))</f>
        <v>5490</v>
      </c>
      <c r="S1489" s="1">
        <f t="shared" si="189"/>
        <v>139805</v>
      </c>
      <c r="T1489" s="28">
        <f>VLOOKUP(--F1489,经验表!$A$4:$B$53,2,0)*VLOOKUP(--E1489,经验表!$W$8:$X$17,2,0)</f>
        <v>139805.25</v>
      </c>
      <c r="U1489" s="1">
        <f t="shared" si="190"/>
        <v>1421580</v>
      </c>
      <c r="V1489" s="1">
        <f t="shared" si="191"/>
        <v>1421580</v>
      </c>
    </row>
    <row r="1490" spans="1:22" x14ac:dyDescent="0.35">
      <c r="A1490" s="1">
        <v>93400065</v>
      </c>
      <c r="B1490" s="3" t="s">
        <v>15</v>
      </c>
      <c r="C1490" s="29">
        <f t="shared" si="187"/>
        <v>1</v>
      </c>
      <c r="D1490" s="29" t="str">
        <f t="shared" si="184"/>
        <v>5</v>
      </c>
      <c r="E1490" s="42" t="str">
        <f t="shared" si="185"/>
        <v>5</v>
      </c>
      <c r="F1490" s="1">
        <v>34</v>
      </c>
      <c r="G1490" s="28" t="str">
        <f t="shared" si="186"/>
        <v>534</v>
      </c>
      <c r="H1490" s="1">
        <v>5</v>
      </c>
      <c r="I1490" s="1">
        <v>4058</v>
      </c>
      <c r="L1490" s="1">
        <v>147599</v>
      </c>
      <c r="M1490" s="1">
        <v>1456008</v>
      </c>
      <c r="N1490" s="2">
        <f>INT(VLOOKUP(--D1490,'属性表（单）'!$H$7:$I$11,2,0)*VLOOKUP(F1490,'属性表（单）'!$B$4:$D$53,3,0))</f>
        <v>57300</v>
      </c>
      <c r="O1490" s="34">
        <f t="shared" si="188"/>
        <v>5730</v>
      </c>
      <c r="P1490" s="1">
        <f>IF(H1490=26,VLOOKUP(G1490,'属性表（单核）'!$H$2:$I$251,2,0),IF(H1490=59,VLOOKUP(G1490,'属性表（单核）'!$C$2:$D$251,2,0),INT(N1490/VLOOKUP(H1490,'属性表（单）'!$N$4:$O$24,2,0))))</f>
        <v>5730</v>
      </c>
      <c r="S1490" s="1">
        <f t="shared" si="189"/>
        <v>151719</v>
      </c>
      <c r="T1490" s="28">
        <f>VLOOKUP(--F1490,经验表!$A$4:$B$53,2,0)*VLOOKUP(--E1490,经验表!$W$8:$X$17,2,0)</f>
        <v>151719.75</v>
      </c>
      <c r="U1490" s="1">
        <f t="shared" si="190"/>
        <v>1561385</v>
      </c>
      <c r="V1490" s="1">
        <f t="shared" si="191"/>
        <v>1561385</v>
      </c>
    </row>
    <row r="1491" spans="1:22" x14ac:dyDescent="0.35">
      <c r="A1491" s="1">
        <v>93500065</v>
      </c>
      <c r="B1491" s="3" t="s">
        <v>15</v>
      </c>
      <c r="C1491" s="29">
        <f t="shared" si="187"/>
        <v>1</v>
      </c>
      <c r="D1491" s="29" t="str">
        <f t="shared" si="184"/>
        <v>5</v>
      </c>
      <c r="E1491" s="42" t="str">
        <f t="shared" si="185"/>
        <v>5</v>
      </c>
      <c r="F1491" s="1">
        <v>35</v>
      </c>
      <c r="G1491" s="28" t="str">
        <f t="shared" si="186"/>
        <v>535</v>
      </c>
      <c r="H1491" s="1">
        <v>5</v>
      </c>
      <c r="I1491" s="1">
        <v>4168</v>
      </c>
      <c r="L1491" s="1">
        <v>161700</v>
      </c>
      <c r="M1491" s="1">
        <v>1603607</v>
      </c>
      <c r="N1491" s="2">
        <f>INT(VLOOKUP(--D1491,'属性表（单）'!$H$7:$I$11,2,0)*VLOOKUP(F1491,'属性表（单）'!$B$4:$D$53,3,0))</f>
        <v>59700</v>
      </c>
      <c r="O1491" s="34">
        <f t="shared" si="188"/>
        <v>5970</v>
      </c>
      <c r="P1491" s="1">
        <f>IF(H1491=26,VLOOKUP(G1491,'属性表（单核）'!$H$2:$I$251,2,0),IF(H1491=59,VLOOKUP(G1491,'属性表（单核）'!$C$2:$D$251,2,0),INT(N1491/VLOOKUP(H1491,'属性表（单）'!$N$4:$O$24,2,0))))</f>
        <v>5970</v>
      </c>
      <c r="S1491" s="1">
        <f t="shared" si="189"/>
        <v>163634</v>
      </c>
      <c r="T1491" s="28">
        <f>VLOOKUP(--F1491,经验表!$A$4:$B$53,2,0)*VLOOKUP(--E1491,经验表!$W$8:$X$17,2,0)</f>
        <v>163634.25</v>
      </c>
      <c r="U1491" s="1">
        <f t="shared" si="190"/>
        <v>1713104</v>
      </c>
      <c r="V1491" s="1">
        <f t="shared" si="191"/>
        <v>1713104</v>
      </c>
    </row>
    <row r="1492" spans="1:22" x14ac:dyDescent="0.35">
      <c r="A1492" s="1">
        <v>93600065</v>
      </c>
      <c r="B1492" s="3" t="s">
        <v>15</v>
      </c>
      <c r="C1492" s="29">
        <f t="shared" si="187"/>
        <v>1</v>
      </c>
      <c r="D1492" s="29" t="str">
        <f t="shared" si="184"/>
        <v>5</v>
      </c>
      <c r="E1492" s="42" t="str">
        <f t="shared" si="185"/>
        <v>5</v>
      </c>
      <c r="F1492" s="1">
        <v>36</v>
      </c>
      <c r="G1492" s="28" t="str">
        <f t="shared" si="186"/>
        <v>536</v>
      </c>
      <c r="H1492" s="1">
        <v>5</v>
      </c>
      <c r="I1492" s="1">
        <v>4280</v>
      </c>
      <c r="L1492" s="1">
        <v>177088</v>
      </c>
      <c r="M1492" s="1">
        <v>1765307</v>
      </c>
      <c r="N1492" s="2">
        <f>INT(VLOOKUP(--D1492,'属性表（单）'!$H$7:$I$11,2,0)*VLOOKUP(F1492,'属性表（单）'!$B$4:$D$53,3,0))</f>
        <v>62100</v>
      </c>
      <c r="O1492" s="34">
        <f t="shared" si="188"/>
        <v>6210</v>
      </c>
      <c r="P1492" s="1">
        <f>IF(H1492=26,VLOOKUP(G1492,'属性表（单核）'!$H$2:$I$251,2,0),IF(H1492=59,VLOOKUP(G1492,'属性表（单核）'!$C$2:$D$251,2,0),INT(N1492/VLOOKUP(H1492,'属性表（单）'!$N$4:$O$24,2,0))))</f>
        <v>6210</v>
      </c>
      <c r="S1492" s="1">
        <f t="shared" si="189"/>
        <v>175548</v>
      </c>
      <c r="T1492" s="28">
        <f>VLOOKUP(--F1492,经验表!$A$4:$B$53,2,0)*VLOOKUP(--E1492,经验表!$W$8:$X$17,2,0)</f>
        <v>175548.75</v>
      </c>
      <c r="U1492" s="1">
        <f t="shared" si="190"/>
        <v>1876738</v>
      </c>
      <c r="V1492" s="1">
        <f t="shared" si="191"/>
        <v>1876738</v>
      </c>
    </row>
    <row r="1493" spans="1:22" x14ac:dyDescent="0.35">
      <c r="A1493" s="1">
        <v>93700065</v>
      </c>
      <c r="B1493" s="3" t="s">
        <v>15</v>
      </c>
      <c r="C1493" s="29">
        <f t="shared" si="187"/>
        <v>1</v>
      </c>
      <c r="D1493" s="29" t="str">
        <f t="shared" si="184"/>
        <v>5</v>
      </c>
      <c r="E1493" s="42" t="str">
        <f t="shared" si="185"/>
        <v>5</v>
      </c>
      <c r="F1493" s="1">
        <v>37</v>
      </c>
      <c r="G1493" s="28" t="str">
        <f t="shared" si="186"/>
        <v>537</v>
      </c>
      <c r="H1493" s="1">
        <v>5</v>
      </c>
      <c r="I1493" s="1">
        <v>4393</v>
      </c>
      <c r="L1493" s="1">
        <v>193880</v>
      </c>
      <c r="M1493" s="1">
        <v>1942395</v>
      </c>
      <c r="N1493" s="2">
        <f>INT(VLOOKUP(--D1493,'属性表（单）'!$H$7:$I$11,2,0)*VLOOKUP(F1493,'属性表（单）'!$B$4:$D$53,3,0))</f>
        <v>64800</v>
      </c>
      <c r="O1493" s="34">
        <f t="shared" si="188"/>
        <v>6480</v>
      </c>
      <c r="P1493" s="1">
        <f>IF(H1493=26,VLOOKUP(G1493,'属性表（单核）'!$H$2:$I$251,2,0),IF(H1493=59,VLOOKUP(G1493,'属性表（单核）'!$C$2:$D$251,2,0),INT(N1493/VLOOKUP(H1493,'属性表（单）'!$N$4:$O$24,2,0))))</f>
        <v>6480</v>
      </c>
      <c r="S1493" s="1">
        <f t="shared" si="189"/>
        <v>187463</v>
      </c>
      <c r="T1493" s="28">
        <f>VLOOKUP(--F1493,经验表!$A$4:$B$53,2,0)*VLOOKUP(--E1493,经验表!$W$8:$X$17,2,0)</f>
        <v>187463.25</v>
      </c>
      <c r="U1493" s="1">
        <f t="shared" si="190"/>
        <v>2052286</v>
      </c>
      <c r="V1493" s="1">
        <f t="shared" si="191"/>
        <v>2052286</v>
      </c>
    </row>
    <row r="1494" spans="1:22" x14ac:dyDescent="0.35">
      <c r="A1494" s="1">
        <v>93800065</v>
      </c>
      <c r="B1494" s="3" t="s">
        <v>15</v>
      </c>
      <c r="C1494" s="29">
        <f t="shared" si="187"/>
        <v>1</v>
      </c>
      <c r="D1494" s="29" t="str">
        <f t="shared" si="184"/>
        <v>5</v>
      </c>
      <c r="E1494" s="42" t="str">
        <f t="shared" si="185"/>
        <v>5</v>
      </c>
      <c r="F1494" s="1">
        <v>38</v>
      </c>
      <c r="G1494" s="28" t="str">
        <f t="shared" si="186"/>
        <v>538</v>
      </c>
      <c r="H1494" s="1">
        <v>5</v>
      </c>
      <c r="I1494" s="1">
        <v>4507</v>
      </c>
      <c r="L1494" s="1">
        <v>212204</v>
      </c>
      <c r="M1494" s="1">
        <v>2136275</v>
      </c>
      <c r="N1494" s="2">
        <f>INT(VLOOKUP(--D1494,'属性表（单）'!$H$7:$I$11,2,0)*VLOOKUP(F1494,'属性表（单）'!$B$4:$D$53,3,0))</f>
        <v>67500</v>
      </c>
      <c r="O1494" s="34">
        <f t="shared" si="188"/>
        <v>6750</v>
      </c>
      <c r="P1494" s="1">
        <f>IF(H1494=26,VLOOKUP(G1494,'属性表（单核）'!$H$2:$I$251,2,0),IF(H1494=59,VLOOKUP(G1494,'属性表（单核）'!$C$2:$D$251,2,0),INT(N1494/VLOOKUP(H1494,'属性表（单）'!$N$4:$O$24,2,0))))</f>
        <v>6750</v>
      </c>
      <c r="S1494" s="1">
        <f t="shared" si="189"/>
        <v>201912</v>
      </c>
      <c r="T1494" s="28">
        <f>VLOOKUP(--F1494,经验表!$A$4:$B$53,2,0)*VLOOKUP(--E1494,经验表!$W$8:$X$17,2,0)</f>
        <v>201912.75</v>
      </c>
      <c r="U1494" s="1">
        <f t="shared" si="190"/>
        <v>2239749</v>
      </c>
      <c r="V1494" s="1">
        <f t="shared" si="191"/>
        <v>2239749</v>
      </c>
    </row>
    <row r="1495" spans="1:22" x14ac:dyDescent="0.35">
      <c r="A1495" s="1">
        <v>93900065</v>
      </c>
      <c r="B1495" s="3" t="s">
        <v>15</v>
      </c>
      <c r="C1495" s="29">
        <f t="shared" si="187"/>
        <v>1</v>
      </c>
      <c r="D1495" s="29" t="str">
        <f t="shared" si="184"/>
        <v>5</v>
      </c>
      <c r="E1495" s="42" t="str">
        <f t="shared" si="185"/>
        <v>5</v>
      </c>
      <c r="F1495" s="1">
        <v>39</v>
      </c>
      <c r="G1495" s="28" t="str">
        <f t="shared" si="186"/>
        <v>539</v>
      </c>
      <c r="H1495" s="1">
        <v>5</v>
      </c>
      <c r="I1495" s="1">
        <v>4622</v>
      </c>
      <c r="L1495" s="1">
        <v>232200</v>
      </c>
      <c r="M1495" s="1">
        <v>2348479</v>
      </c>
      <c r="N1495" s="2">
        <f>INT(VLOOKUP(--D1495,'属性表（单）'!$H$7:$I$11,2,0)*VLOOKUP(F1495,'属性表（单）'!$B$4:$D$53,3,0))</f>
        <v>70200</v>
      </c>
      <c r="O1495" s="34">
        <f t="shared" si="188"/>
        <v>7020</v>
      </c>
      <c r="P1495" s="1">
        <f>IF(H1495=26,VLOOKUP(G1495,'属性表（单核）'!$H$2:$I$251,2,0),IF(H1495=59,VLOOKUP(G1495,'属性表（单核）'!$C$2:$D$251,2,0),INT(N1495/VLOOKUP(H1495,'属性表（单）'!$N$4:$O$24,2,0))))</f>
        <v>7020</v>
      </c>
      <c r="S1495" s="1">
        <f t="shared" si="189"/>
        <v>216362</v>
      </c>
      <c r="T1495" s="28">
        <f>VLOOKUP(--F1495,经验表!$A$4:$B$53,2,0)*VLOOKUP(--E1495,经验表!$W$8:$X$17,2,0)</f>
        <v>216362.25</v>
      </c>
      <c r="U1495" s="1">
        <f t="shared" si="190"/>
        <v>2441661</v>
      </c>
      <c r="V1495" s="1">
        <f t="shared" si="191"/>
        <v>2441661</v>
      </c>
    </row>
    <row r="1496" spans="1:22" x14ac:dyDescent="0.35">
      <c r="A1496" s="1">
        <v>94000065</v>
      </c>
      <c r="B1496" s="3" t="s">
        <v>15</v>
      </c>
      <c r="C1496" s="29">
        <f t="shared" si="187"/>
        <v>1</v>
      </c>
      <c r="D1496" s="29" t="str">
        <f t="shared" si="184"/>
        <v>5</v>
      </c>
      <c r="E1496" s="42" t="str">
        <f t="shared" si="185"/>
        <v>5</v>
      </c>
      <c r="F1496" s="1">
        <v>40</v>
      </c>
      <c r="G1496" s="28" t="str">
        <f t="shared" si="186"/>
        <v>540</v>
      </c>
      <c r="H1496" s="1">
        <v>5</v>
      </c>
      <c r="I1496" s="1">
        <v>4739</v>
      </c>
      <c r="L1496" s="1">
        <v>254017</v>
      </c>
      <c r="M1496" s="1">
        <v>2580679</v>
      </c>
      <c r="N1496" s="2">
        <f>INT(VLOOKUP(--D1496,'属性表（单）'!$H$7:$I$11,2,0)*VLOOKUP(F1496,'属性表（单）'!$B$4:$D$53,3,0))</f>
        <v>72900</v>
      </c>
      <c r="O1496" s="34">
        <f t="shared" si="188"/>
        <v>7290</v>
      </c>
      <c r="P1496" s="1">
        <f>IF(H1496=26,VLOOKUP(G1496,'属性表（单核）'!$H$2:$I$251,2,0),IF(H1496=59,VLOOKUP(G1496,'属性表（单核）'!$C$2:$D$251,2,0),INT(N1496/VLOOKUP(H1496,'属性表（单）'!$N$4:$O$24,2,0))))</f>
        <v>7290</v>
      </c>
      <c r="S1496" s="1">
        <f t="shared" si="189"/>
        <v>230811</v>
      </c>
      <c r="T1496" s="28">
        <f>VLOOKUP(--F1496,经验表!$A$4:$B$53,2,0)*VLOOKUP(--E1496,经验表!$W$8:$X$17,2,0)</f>
        <v>230811.75</v>
      </c>
      <c r="U1496" s="1">
        <f t="shared" si="190"/>
        <v>2658023</v>
      </c>
      <c r="V1496" s="1">
        <f t="shared" si="191"/>
        <v>2658023</v>
      </c>
    </row>
    <row r="1497" spans="1:22" x14ac:dyDescent="0.35">
      <c r="A1497" s="1">
        <v>94100065</v>
      </c>
      <c r="B1497" s="3" t="s">
        <v>15</v>
      </c>
      <c r="C1497" s="29">
        <f t="shared" si="187"/>
        <v>1</v>
      </c>
      <c r="D1497" s="29" t="str">
        <f t="shared" si="184"/>
        <v>5</v>
      </c>
      <c r="E1497" s="42" t="str">
        <f t="shared" si="185"/>
        <v>5</v>
      </c>
      <c r="F1497" s="1">
        <v>41</v>
      </c>
      <c r="G1497" s="28" t="str">
        <f t="shared" si="186"/>
        <v>541</v>
      </c>
      <c r="H1497" s="1">
        <v>5</v>
      </c>
      <c r="I1497" s="1">
        <v>4856</v>
      </c>
      <c r="L1497" s="1">
        <v>277824</v>
      </c>
      <c r="M1497" s="1">
        <v>2834696</v>
      </c>
      <c r="N1497" s="2">
        <f>INT(VLOOKUP(--D1497,'属性表（单）'!$H$7:$I$11,2,0)*VLOOKUP(F1497,'属性表（单）'!$B$4:$D$53,3,0))</f>
        <v>75600</v>
      </c>
      <c r="O1497" s="34">
        <f t="shared" si="188"/>
        <v>7560</v>
      </c>
      <c r="P1497" s="1">
        <f>IF(H1497=26,VLOOKUP(G1497,'属性表（单核）'!$H$2:$I$251,2,0),IF(H1497=59,VLOOKUP(G1497,'属性表（单核）'!$C$2:$D$251,2,0),INT(N1497/VLOOKUP(H1497,'属性表（单）'!$N$4:$O$24,2,0))))</f>
        <v>7560</v>
      </c>
      <c r="S1497" s="1">
        <f t="shared" si="189"/>
        <v>245261</v>
      </c>
      <c r="T1497" s="28">
        <f>VLOOKUP(--F1497,经验表!$A$4:$B$53,2,0)*VLOOKUP(--E1497,经验表!$W$8:$X$17,2,0)</f>
        <v>245261.25</v>
      </c>
      <c r="U1497" s="1">
        <f t="shared" si="190"/>
        <v>2888834</v>
      </c>
      <c r="V1497" s="1">
        <f t="shared" si="191"/>
        <v>2888834</v>
      </c>
    </row>
    <row r="1498" spans="1:22" x14ac:dyDescent="0.35">
      <c r="A1498" s="1">
        <v>94200065</v>
      </c>
      <c r="B1498" s="3" t="s">
        <v>15</v>
      </c>
      <c r="C1498" s="29">
        <f t="shared" si="187"/>
        <v>1</v>
      </c>
      <c r="D1498" s="29" t="str">
        <f t="shared" si="184"/>
        <v>5</v>
      </c>
      <c r="E1498" s="42" t="str">
        <f t="shared" si="185"/>
        <v>5</v>
      </c>
      <c r="F1498" s="1">
        <v>42</v>
      </c>
      <c r="G1498" s="28" t="str">
        <f t="shared" si="186"/>
        <v>542</v>
      </c>
      <c r="H1498" s="1">
        <v>5</v>
      </c>
      <c r="I1498" s="1">
        <v>4975</v>
      </c>
      <c r="L1498" s="1">
        <v>303799</v>
      </c>
      <c r="M1498" s="1">
        <v>3112520</v>
      </c>
      <c r="N1498" s="2">
        <f>INT(VLOOKUP(--D1498,'属性表（单）'!$H$7:$I$11,2,0)*VLOOKUP(F1498,'属性表（单）'!$B$4:$D$53,3,0))</f>
        <v>78600</v>
      </c>
      <c r="O1498" s="34">
        <f t="shared" si="188"/>
        <v>7860</v>
      </c>
      <c r="P1498" s="1">
        <f>IF(H1498=26,VLOOKUP(G1498,'属性表（单核）'!$H$2:$I$251,2,0),IF(H1498=59,VLOOKUP(G1498,'属性表（单核）'!$C$2:$D$251,2,0),INT(N1498/VLOOKUP(H1498,'属性表（单）'!$N$4:$O$24,2,0))))</f>
        <v>7860</v>
      </c>
      <c r="S1498" s="1">
        <f t="shared" si="189"/>
        <v>262499</v>
      </c>
      <c r="T1498" s="28">
        <f>VLOOKUP(--F1498,经验表!$A$4:$B$53,2,0)*VLOOKUP(--E1498,经验表!$W$8:$X$17,2,0)</f>
        <v>262499.25</v>
      </c>
      <c r="U1498" s="1">
        <f t="shared" si="190"/>
        <v>3134095</v>
      </c>
      <c r="V1498" s="1">
        <f t="shared" si="191"/>
        <v>3134095</v>
      </c>
    </row>
    <row r="1499" spans="1:22" x14ac:dyDescent="0.35">
      <c r="A1499" s="1">
        <v>94300065</v>
      </c>
      <c r="B1499" s="3" t="s">
        <v>15</v>
      </c>
      <c r="C1499" s="29">
        <f t="shared" si="187"/>
        <v>1</v>
      </c>
      <c r="D1499" s="29" t="str">
        <f t="shared" si="184"/>
        <v>5</v>
      </c>
      <c r="E1499" s="42" t="str">
        <f t="shared" si="185"/>
        <v>5</v>
      </c>
      <c r="F1499" s="1">
        <v>43</v>
      </c>
      <c r="G1499" s="28" t="str">
        <f t="shared" si="186"/>
        <v>543</v>
      </c>
      <c r="H1499" s="1">
        <v>5</v>
      </c>
      <c r="I1499" s="1">
        <v>5095</v>
      </c>
      <c r="L1499" s="1">
        <v>332141</v>
      </c>
      <c r="M1499" s="1">
        <v>3416319</v>
      </c>
      <c r="N1499" s="2">
        <f>INT(VLOOKUP(--D1499,'属性表（单）'!$H$7:$I$11,2,0)*VLOOKUP(F1499,'属性表（单）'!$B$4:$D$53,3,0))</f>
        <v>81600</v>
      </c>
      <c r="O1499" s="34">
        <f t="shared" si="188"/>
        <v>8160</v>
      </c>
      <c r="P1499" s="1">
        <f>IF(H1499=26,VLOOKUP(G1499,'属性表（单核）'!$H$2:$I$251,2,0),IF(H1499=59,VLOOKUP(G1499,'属性表（单核）'!$C$2:$D$251,2,0),INT(N1499/VLOOKUP(H1499,'属性表（单）'!$N$4:$O$24,2,0))))</f>
        <v>8160</v>
      </c>
      <c r="S1499" s="1">
        <f t="shared" si="189"/>
        <v>279737</v>
      </c>
      <c r="T1499" s="28">
        <f>VLOOKUP(--F1499,经验表!$A$4:$B$53,2,0)*VLOOKUP(--E1499,经验表!$W$8:$X$17,2,0)</f>
        <v>279737.25</v>
      </c>
      <c r="U1499" s="1">
        <f t="shared" si="190"/>
        <v>3396594</v>
      </c>
      <c r="V1499" s="1">
        <f t="shared" si="191"/>
        <v>3396594</v>
      </c>
    </row>
    <row r="1500" spans="1:22" x14ac:dyDescent="0.35">
      <c r="A1500" s="1">
        <v>94400065</v>
      </c>
      <c r="B1500" s="3" t="s">
        <v>15</v>
      </c>
      <c r="C1500" s="29">
        <f t="shared" si="187"/>
        <v>1</v>
      </c>
      <c r="D1500" s="29" t="str">
        <f t="shared" si="184"/>
        <v>5</v>
      </c>
      <c r="E1500" s="42" t="str">
        <f t="shared" si="185"/>
        <v>5</v>
      </c>
      <c r="F1500" s="1">
        <v>44</v>
      </c>
      <c r="G1500" s="28" t="str">
        <f t="shared" si="186"/>
        <v>544</v>
      </c>
      <c r="H1500" s="1">
        <v>5</v>
      </c>
      <c r="I1500" s="1">
        <v>5216</v>
      </c>
      <c r="L1500" s="1">
        <v>363063</v>
      </c>
      <c r="M1500" s="1">
        <v>3748460</v>
      </c>
      <c r="N1500" s="2">
        <f>INT(VLOOKUP(--D1500,'属性表（单）'!$H$7:$I$11,2,0)*VLOOKUP(F1500,'属性表（单）'!$B$4:$D$53,3,0))</f>
        <v>84600</v>
      </c>
      <c r="O1500" s="34">
        <f t="shared" si="188"/>
        <v>8460</v>
      </c>
      <c r="P1500" s="1">
        <f>IF(H1500=26,VLOOKUP(G1500,'属性表（单核）'!$H$2:$I$251,2,0),IF(H1500=59,VLOOKUP(G1500,'属性表（单核）'!$C$2:$D$251,2,0),INT(N1500/VLOOKUP(H1500,'属性表（单）'!$N$4:$O$24,2,0))))</f>
        <v>8460</v>
      </c>
      <c r="S1500" s="1">
        <f t="shared" si="189"/>
        <v>296975</v>
      </c>
      <c r="T1500" s="28">
        <f>VLOOKUP(--F1500,经验表!$A$4:$B$53,2,0)*VLOOKUP(--E1500,经验表!$W$8:$X$17,2,0)</f>
        <v>296975.25</v>
      </c>
      <c r="U1500" s="1">
        <f t="shared" si="190"/>
        <v>3676331</v>
      </c>
      <c r="V1500" s="1">
        <f t="shared" si="191"/>
        <v>3676331</v>
      </c>
    </row>
    <row r="1501" spans="1:22" x14ac:dyDescent="0.35">
      <c r="A1501" s="1">
        <v>94500065</v>
      </c>
      <c r="B1501" s="3" t="s">
        <v>15</v>
      </c>
      <c r="C1501" s="29">
        <f t="shared" si="187"/>
        <v>1</v>
      </c>
      <c r="D1501" s="29" t="str">
        <f t="shared" si="184"/>
        <v>5</v>
      </c>
      <c r="E1501" s="42" t="str">
        <f t="shared" si="185"/>
        <v>5</v>
      </c>
      <c r="F1501" s="1">
        <v>45</v>
      </c>
      <c r="G1501" s="28" t="str">
        <f t="shared" si="186"/>
        <v>545</v>
      </c>
      <c r="H1501" s="1">
        <v>5</v>
      </c>
      <c r="I1501" s="1">
        <v>5338</v>
      </c>
      <c r="L1501" s="1">
        <v>396801</v>
      </c>
      <c r="M1501" s="1">
        <v>4111523</v>
      </c>
      <c r="N1501" s="2">
        <f>INT(VLOOKUP(--D1501,'属性表（单）'!$H$7:$I$11,2,0)*VLOOKUP(F1501,'属性表（单）'!$B$4:$D$53,3,0))</f>
        <v>87600</v>
      </c>
      <c r="O1501" s="34">
        <f t="shared" si="188"/>
        <v>8760</v>
      </c>
      <c r="P1501" s="1">
        <f>IF(H1501=26,VLOOKUP(G1501,'属性表（单核）'!$H$2:$I$251,2,0),IF(H1501=59,VLOOKUP(G1501,'属性表（单核）'!$C$2:$D$251,2,0),INT(N1501/VLOOKUP(H1501,'属性表（单）'!$N$4:$O$24,2,0))))</f>
        <v>8760</v>
      </c>
      <c r="S1501" s="1">
        <f t="shared" si="189"/>
        <v>314213</v>
      </c>
      <c r="T1501" s="28">
        <f>VLOOKUP(--F1501,经验表!$A$4:$B$53,2,0)*VLOOKUP(--E1501,经验表!$W$8:$X$17,2,0)</f>
        <v>314213.25</v>
      </c>
      <c r="U1501" s="1">
        <f t="shared" si="190"/>
        <v>3973306</v>
      </c>
      <c r="V1501" s="1">
        <f t="shared" si="191"/>
        <v>3973306</v>
      </c>
    </row>
    <row r="1502" spans="1:22" x14ac:dyDescent="0.35">
      <c r="A1502" s="1">
        <v>94600065</v>
      </c>
      <c r="B1502" s="3" t="s">
        <v>15</v>
      </c>
      <c r="C1502" s="29">
        <f t="shared" si="187"/>
        <v>1</v>
      </c>
      <c r="D1502" s="29" t="str">
        <f t="shared" si="184"/>
        <v>5</v>
      </c>
      <c r="E1502" s="42" t="str">
        <f t="shared" si="185"/>
        <v>5</v>
      </c>
      <c r="F1502" s="1">
        <v>46</v>
      </c>
      <c r="G1502" s="28" t="str">
        <f t="shared" si="186"/>
        <v>546</v>
      </c>
      <c r="H1502" s="1">
        <v>5</v>
      </c>
      <c r="I1502" s="1">
        <v>5461</v>
      </c>
      <c r="L1502" s="1">
        <v>433610</v>
      </c>
      <c r="M1502" s="1">
        <v>4508324</v>
      </c>
      <c r="N1502" s="2">
        <f>INT(VLOOKUP(--D1502,'属性表（单）'!$H$7:$I$11,2,0)*VLOOKUP(F1502,'属性表（单）'!$B$4:$D$53,3,0))</f>
        <v>90600</v>
      </c>
      <c r="O1502" s="34">
        <f t="shared" si="188"/>
        <v>9060</v>
      </c>
      <c r="P1502" s="1">
        <f>IF(H1502=26,VLOOKUP(G1502,'属性表（单核）'!$H$2:$I$251,2,0),IF(H1502=59,VLOOKUP(G1502,'属性表（单核）'!$C$2:$D$251,2,0),INT(N1502/VLOOKUP(H1502,'属性表（单）'!$N$4:$O$24,2,0))))</f>
        <v>9060</v>
      </c>
      <c r="S1502" s="1">
        <f t="shared" si="189"/>
        <v>334493</v>
      </c>
      <c r="T1502" s="28">
        <f>VLOOKUP(--F1502,经验表!$A$4:$B$53,2,0)*VLOOKUP(--E1502,经验表!$W$8:$X$17,2,0)</f>
        <v>334493.25</v>
      </c>
      <c r="U1502" s="1">
        <f t="shared" si="190"/>
        <v>4287519</v>
      </c>
      <c r="V1502" s="1">
        <f t="shared" si="191"/>
        <v>4287519</v>
      </c>
    </row>
    <row r="1503" spans="1:22" x14ac:dyDescent="0.35">
      <c r="A1503" s="1">
        <v>94700065</v>
      </c>
      <c r="B1503" s="3" t="s">
        <v>15</v>
      </c>
      <c r="C1503" s="29">
        <f t="shared" si="187"/>
        <v>1</v>
      </c>
      <c r="D1503" s="29" t="str">
        <f t="shared" si="184"/>
        <v>5</v>
      </c>
      <c r="E1503" s="42" t="str">
        <f t="shared" si="185"/>
        <v>5</v>
      </c>
      <c r="F1503" s="1">
        <v>47</v>
      </c>
      <c r="G1503" s="28" t="str">
        <f t="shared" si="186"/>
        <v>547</v>
      </c>
      <c r="H1503" s="1">
        <v>5</v>
      </c>
      <c r="I1503" s="1">
        <v>5586</v>
      </c>
      <c r="L1503" s="1">
        <v>473769</v>
      </c>
      <c r="M1503" s="1">
        <v>4941934</v>
      </c>
      <c r="N1503" s="2">
        <f>INT(VLOOKUP(--D1503,'属性表（单）'!$H$7:$I$11,2,0)*VLOOKUP(F1503,'属性表（单）'!$B$4:$D$53,3,0))</f>
        <v>93900</v>
      </c>
      <c r="O1503" s="34">
        <f t="shared" si="188"/>
        <v>9390</v>
      </c>
      <c r="P1503" s="1">
        <f>IF(H1503=26,VLOOKUP(G1503,'属性表（单核）'!$H$2:$I$251,2,0),IF(H1503=59,VLOOKUP(G1503,'属性表（单核）'!$C$2:$D$251,2,0),INT(N1503/VLOOKUP(H1503,'属性表（单）'!$N$4:$O$24,2,0))))</f>
        <v>9390</v>
      </c>
      <c r="S1503" s="1">
        <f t="shared" si="189"/>
        <v>354773</v>
      </c>
      <c r="T1503" s="28">
        <f>VLOOKUP(--F1503,经验表!$A$4:$B$53,2,0)*VLOOKUP(--E1503,经验表!$W$8:$X$17,2,0)</f>
        <v>354773.25</v>
      </c>
      <c r="U1503" s="1">
        <f t="shared" si="190"/>
        <v>4622012</v>
      </c>
      <c r="V1503" s="1">
        <f t="shared" si="191"/>
        <v>4622012</v>
      </c>
    </row>
    <row r="1504" spans="1:22" x14ac:dyDescent="0.35">
      <c r="A1504" s="1">
        <v>94800065</v>
      </c>
      <c r="B1504" s="3" t="s">
        <v>15</v>
      </c>
      <c r="C1504" s="29">
        <f t="shared" si="187"/>
        <v>1</v>
      </c>
      <c r="D1504" s="29" t="str">
        <f t="shared" si="184"/>
        <v>5</v>
      </c>
      <c r="E1504" s="42" t="str">
        <f t="shared" si="185"/>
        <v>5</v>
      </c>
      <c r="F1504" s="1">
        <v>48</v>
      </c>
      <c r="G1504" s="28" t="str">
        <f t="shared" si="186"/>
        <v>548</v>
      </c>
      <c r="H1504" s="1">
        <v>5</v>
      </c>
      <c r="I1504" s="1">
        <v>5712</v>
      </c>
      <c r="L1504" s="1">
        <v>517582</v>
      </c>
      <c r="M1504" s="1">
        <v>5415703</v>
      </c>
      <c r="N1504" s="2">
        <f>INT(VLOOKUP(--D1504,'属性表（单）'!$H$7:$I$11,2,0)*VLOOKUP(F1504,'属性表（单）'!$B$4:$D$53,3,0))</f>
        <v>97200</v>
      </c>
      <c r="O1504" s="34">
        <f t="shared" si="188"/>
        <v>9720</v>
      </c>
      <c r="P1504" s="1">
        <f>IF(H1504=26,VLOOKUP(G1504,'属性表（单核）'!$H$2:$I$251,2,0),IF(H1504=59,VLOOKUP(G1504,'属性表（单核）'!$C$2:$D$251,2,0),INT(N1504/VLOOKUP(H1504,'属性表（单）'!$N$4:$O$24,2,0))))</f>
        <v>9720</v>
      </c>
      <c r="S1504" s="1">
        <f t="shared" si="189"/>
        <v>375053</v>
      </c>
      <c r="T1504" s="28">
        <f>VLOOKUP(--F1504,经验表!$A$4:$B$53,2,0)*VLOOKUP(--E1504,经验表!$W$8:$X$17,2,0)</f>
        <v>375053.25</v>
      </c>
      <c r="U1504" s="1">
        <f t="shared" si="190"/>
        <v>4976785</v>
      </c>
      <c r="V1504" s="1">
        <f t="shared" si="191"/>
        <v>4976785</v>
      </c>
    </row>
    <row r="1505" spans="1:22" x14ac:dyDescent="0.35">
      <c r="A1505" s="1">
        <v>94900065</v>
      </c>
      <c r="B1505" s="3" t="s">
        <v>15</v>
      </c>
      <c r="C1505" s="29">
        <f t="shared" si="187"/>
        <v>1</v>
      </c>
      <c r="D1505" s="29" t="str">
        <f t="shared" si="184"/>
        <v>5</v>
      </c>
      <c r="E1505" s="42" t="str">
        <f t="shared" si="185"/>
        <v>5</v>
      </c>
      <c r="F1505" s="1">
        <v>49</v>
      </c>
      <c r="G1505" s="28" t="str">
        <f t="shared" si="186"/>
        <v>549</v>
      </c>
      <c r="H1505" s="1">
        <v>5</v>
      </c>
      <c r="I1505" s="1">
        <v>5839</v>
      </c>
      <c r="L1505" s="1">
        <v>565382</v>
      </c>
      <c r="M1505" s="1">
        <v>5933285</v>
      </c>
      <c r="N1505" s="2">
        <f>INT(VLOOKUP(--D1505,'属性表（单）'!$H$7:$I$11,2,0)*VLOOKUP(F1505,'属性表（单）'!$B$4:$D$53,3,0))</f>
        <v>100500</v>
      </c>
      <c r="O1505" s="34">
        <f t="shared" si="188"/>
        <v>10050</v>
      </c>
      <c r="P1505" s="1">
        <f>IF(H1505=26,VLOOKUP(G1505,'属性表（单核）'!$H$2:$I$251,2,0),IF(H1505=59,VLOOKUP(G1505,'属性表（单核）'!$C$2:$D$251,2,0),INT(N1505/VLOOKUP(H1505,'属性表（单）'!$N$4:$O$24,2,0))))</f>
        <v>10050</v>
      </c>
      <c r="S1505" s="1">
        <f t="shared" si="189"/>
        <v>395333</v>
      </c>
      <c r="T1505" s="28">
        <f>VLOOKUP(--F1505,经验表!$A$4:$B$53,2,0)*VLOOKUP(--E1505,经验表!$W$8:$X$17,2,0)</f>
        <v>395333.25</v>
      </c>
      <c r="U1505" s="1">
        <f t="shared" si="190"/>
        <v>5351838</v>
      </c>
      <c r="V1505" s="1">
        <f t="shared" si="191"/>
        <v>5351838</v>
      </c>
    </row>
    <row r="1506" spans="1:22" x14ac:dyDescent="0.35">
      <c r="A1506" s="1">
        <v>95000065</v>
      </c>
      <c r="B1506" s="3" t="s">
        <v>15</v>
      </c>
      <c r="C1506" s="29">
        <f t="shared" si="187"/>
        <v>1</v>
      </c>
      <c r="D1506" s="29" t="str">
        <f t="shared" si="184"/>
        <v>5</v>
      </c>
      <c r="E1506" s="42" t="str">
        <f t="shared" si="185"/>
        <v>5</v>
      </c>
      <c r="F1506" s="1">
        <v>50</v>
      </c>
      <c r="G1506" s="28" t="str">
        <f t="shared" si="186"/>
        <v>550</v>
      </c>
      <c r="H1506" s="1">
        <v>5</v>
      </c>
      <c r="I1506" s="1">
        <v>5968</v>
      </c>
      <c r="L1506" s="1">
        <v>99999999</v>
      </c>
      <c r="M1506" s="1">
        <v>6498667</v>
      </c>
      <c r="N1506" s="2">
        <f>INT(VLOOKUP(--D1506,'属性表（单）'!$H$7:$I$11,2,0)*VLOOKUP(F1506,'属性表（单）'!$B$4:$D$53,3,0))</f>
        <v>103800</v>
      </c>
      <c r="O1506" s="34">
        <f t="shared" si="188"/>
        <v>10380</v>
      </c>
      <c r="P1506" s="1">
        <f>IF(H1506=26,VLOOKUP(G1506,'属性表（单核）'!$H$2:$I$251,2,0),IF(H1506=59,VLOOKUP(G1506,'属性表（单核）'!$C$2:$D$251,2,0),INT(N1506/VLOOKUP(H1506,'属性表（单）'!$N$4:$O$24,2,0))))</f>
        <v>10380</v>
      </c>
      <c r="S1506" s="1">
        <f t="shared" si="189"/>
        <v>418908</v>
      </c>
      <c r="T1506" s="28">
        <f>VLOOKUP(--F1506,经验表!$A$4:$B$53,2,0)*VLOOKUP(--E1506,经验表!$W$8:$X$17,2,0)</f>
        <v>418908.75</v>
      </c>
      <c r="U1506" s="1">
        <f t="shared" si="190"/>
        <v>5747171</v>
      </c>
      <c r="V1506" s="1">
        <f t="shared" si="191"/>
        <v>5747171</v>
      </c>
    </row>
    <row r="1507" spans="1:22" x14ac:dyDescent="0.35">
      <c r="A1507" s="1">
        <v>90100071</v>
      </c>
      <c r="B1507" s="3" t="s">
        <v>16</v>
      </c>
      <c r="C1507" s="29">
        <f t="shared" si="187"/>
        <v>1</v>
      </c>
      <c r="D1507" s="29" t="str">
        <f t="shared" si="184"/>
        <v>1</v>
      </c>
      <c r="E1507" s="42" t="str">
        <f t="shared" si="185"/>
        <v>1</v>
      </c>
      <c r="F1507" s="1">
        <v>1</v>
      </c>
      <c r="G1507" s="28" t="str">
        <f t="shared" si="186"/>
        <v>11</v>
      </c>
      <c r="H1507" s="1">
        <v>26</v>
      </c>
      <c r="I1507" s="1">
        <v>165</v>
      </c>
      <c r="L1507" s="1">
        <v>758</v>
      </c>
      <c r="M1507" s="1">
        <v>200</v>
      </c>
      <c r="N1507" s="2">
        <f>INT(VLOOKUP(--D1507,'属性表（单）'!$H$7:$I$11,2,0)*VLOOKUP(F1507,'属性表（单）'!$B$4:$D$53,3,0))</f>
        <v>1600</v>
      </c>
      <c r="O1507" s="34">
        <f t="shared" si="188"/>
        <v>165</v>
      </c>
      <c r="P1507" s="1">
        <f>IF(H1507=26,VLOOKUP(G1507,'属性表（单核）'!$H$2:$I$251,2,0),IF(H1507=59,VLOOKUP(G1507,'属性表（单核）'!$C$2:$D$251,2,0),INT(N1507/VLOOKUP(H1507,'属性表（单）'!$N$4:$O$24,2,0))))</f>
        <v>165</v>
      </c>
      <c r="S1507" s="1">
        <f t="shared" si="189"/>
        <v>750</v>
      </c>
      <c r="T1507" s="28">
        <f>VLOOKUP(--F1507,经验表!$A$4:$B$53,2,0)*VLOOKUP(--E1507,经验表!$W$8:$X$17,2,0)</f>
        <v>750</v>
      </c>
      <c r="U1507" s="1">
        <f t="shared" si="190"/>
        <v>240</v>
      </c>
      <c r="V1507" s="1">
        <f t="shared" si="191"/>
        <v>6166079</v>
      </c>
    </row>
    <row r="1508" spans="1:22" x14ac:dyDescent="0.35">
      <c r="A1508" s="1">
        <v>90200071</v>
      </c>
      <c r="B1508" s="3" t="s">
        <v>16</v>
      </c>
      <c r="C1508" s="29">
        <f t="shared" si="187"/>
        <v>1</v>
      </c>
      <c r="D1508" s="29" t="str">
        <f t="shared" si="184"/>
        <v>1</v>
      </c>
      <c r="E1508" s="42" t="str">
        <f t="shared" si="185"/>
        <v>1</v>
      </c>
      <c r="F1508" s="1">
        <v>2</v>
      </c>
      <c r="G1508" s="28" t="str">
        <f t="shared" si="186"/>
        <v>12</v>
      </c>
      <c r="H1508" s="1">
        <v>26</v>
      </c>
      <c r="I1508" s="1">
        <v>205</v>
      </c>
      <c r="L1508" s="1">
        <v>1013</v>
      </c>
      <c r="M1508" s="1">
        <v>958</v>
      </c>
      <c r="N1508" s="2">
        <f>INT(VLOOKUP(--D1508,'属性表（单）'!$H$7:$I$11,2,0)*VLOOKUP(F1508,'属性表（单）'!$B$4:$D$53,3,0))</f>
        <v>1700</v>
      </c>
      <c r="O1508" s="34">
        <f t="shared" si="188"/>
        <v>205</v>
      </c>
      <c r="P1508" s="1">
        <f>IF(H1508=26,VLOOKUP(G1508,'属性表（单核）'!$H$2:$I$251,2,0),IF(H1508=59,VLOOKUP(G1508,'属性表（单核）'!$C$2:$D$251,2,0),INT(N1508/VLOOKUP(H1508,'属性表（单）'!$N$4:$O$24,2,0))))</f>
        <v>205</v>
      </c>
      <c r="S1508" s="1">
        <f t="shared" si="189"/>
        <v>1050</v>
      </c>
      <c r="T1508" s="28">
        <f>VLOOKUP(--F1508,经验表!$A$4:$B$53,2,0)*VLOOKUP(--E1508,经验表!$W$8:$X$17,2,0)</f>
        <v>1050</v>
      </c>
      <c r="U1508" s="1">
        <f t="shared" si="190"/>
        <v>990</v>
      </c>
      <c r="V1508" s="1">
        <f t="shared" si="191"/>
        <v>990</v>
      </c>
    </row>
    <row r="1509" spans="1:22" x14ac:dyDescent="0.35">
      <c r="A1509" s="1">
        <v>90300071</v>
      </c>
      <c r="B1509" s="3" t="s">
        <v>16</v>
      </c>
      <c r="C1509" s="29">
        <f t="shared" si="187"/>
        <v>1</v>
      </c>
      <c r="D1509" s="29" t="str">
        <f t="shared" si="184"/>
        <v>1</v>
      </c>
      <c r="E1509" s="42" t="str">
        <f t="shared" si="185"/>
        <v>1</v>
      </c>
      <c r="F1509" s="1">
        <v>3</v>
      </c>
      <c r="G1509" s="28" t="str">
        <f t="shared" si="186"/>
        <v>13</v>
      </c>
      <c r="H1509" s="1">
        <v>26</v>
      </c>
      <c r="I1509" s="1">
        <v>245</v>
      </c>
      <c r="L1509" s="1">
        <v>1302</v>
      </c>
      <c r="M1509" s="1">
        <v>1971</v>
      </c>
      <c r="N1509" s="2">
        <f>INT(VLOOKUP(--D1509,'属性表（单）'!$H$7:$I$11,2,0)*VLOOKUP(F1509,'属性表（单）'!$B$4:$D$53,3,0))</f>
        <v>1800</v>
      </c>
      <c r="O1509" s="34">
        <f t="shared" si="188"/>
        <v>245</v>
      </c>
      <c r="P1509" s="1">
        <f>IF(H1509=26,VLOOKUP(G1509,'属性表（单核）'!$H$2:$I$251,2,0),IF(H1509=59,VLOOKUP(G1509,'属性表（单核）'!$C$2:$D$251,2,0),INT(N1509/VLOOKUP(H1509,'属性表（单）'!$N$4:$O$24,2,0))))</f>
        <v>245</v>
      </c>
      <c r="S1509" s="1">
        <f t="shared" si="189"/>
        <v>1350</v>
      </c>
      <c r="T1509" s="28">
        <f>VLOOKUP(--F1509,经验表!$A$4:$B$53,2,0)*VLOOKUP(--E1509,经验表!$W$8:$X$17,2,0)</f>
        <v>1350</v>
      </c>
      <c r="U1509" s="1">
        <f t="shared" si="190"/>
        <v>2040</v>
      </c>
      <c r="V1509" s="1">
        <f t="shared" si="191"/>
        <v>2040</v>
      </c>
    </row>
    <row r="1510" spans="1:22" x14ac:dyDescent="0.35">
      <c r="A1510" s="1">
        <v>90400071</v>
      </c>
      <c r="B1510" s="3" t="s">
        <v>16</v>
      </c>
      <c r="C1510" s="29">
        <f t="shared" si="187"/>
        <v>1</v>
      </c>
      <c r="D1510" s="29" t="str">
        <f t="shared" si="184"/>
        <v>1</v>
      </c>
      <c r="E1510" s="42" t="str">
        <f t="shared" si="185"/>
        <v>1</v>
      </c>
      <c r="F1510" s="1">
        <v>4</v>
      </c>
      <c r="G1510" s="28" t="str">
        <f t="shared" si="186"/>
        <v>14</v>
      </c>
      <c r="H1510" s="1">
        <v>26</v>
      </c>
      <c r="I1510" s="1">
        <v>285</v>
      </c>
      <c r="L1510" s="1">
        <v>1629</v>
      </c>
      <c r="M1510" s="1">
        <v>3273</v>
      </c>
      <c r="N1510" s="2">
        <f>INT(VLOOKUP(--D1510,'属性表（单）'!$H$7:$I$11,2,0)*VLOOKUP(F1510,'属性表（单）'!$B$4:$D$53,3,0))</f>
        <v>1900</v>
      </c>
      <c r="O1510" s="34">
        <f t="shared" si="188"/>
        <v>285</v>
      </c>
      <c r="P1510" s="1">
        <f>IF(H1510=26,VLOOKUP(G1510,'属性表（单核）'!$H$2:$I$251,2,0),IF(H1510=59,VLOOKUP(G1510,'属性表（单核）'!$C$2:$D$251,2,0),INT(N1510/VLOOKUP(H1510,'属性表（单）'!$N$4:$O$24,2,0))))</f>
        <v>285</v>
      </c>
      <c r="S1510" s="1">
        <f t="shared" si="189"/>
        <v>1650</v>
      </c>
      <c r="T1510" s="28">
        <f>VLOOKUP(--F1510,经验表!$A$4:$B$53,2,0)*VLOOKUP(--E1510,经验表!$W$8:$X$17,2,0)</f>
        <v>1650</v>
      </c>
      <c r="U1510" s="1">
        <f t="shared" si="190"/>
        <v>3390</v>
      </c>
      <c r="V1510" s="1">
        <f t="shared" si="191"/>
        <v>3390</v>
      </c>
    </row>
    <row r="1511" spans="1:22" x14ac:dyDescent="0.35">
      <c r="A1511" s="1">
        <v>90500071</v>
      </c>
      <c r="B1511" s="3" t="s">
        <v>16</v>
      </c>
      <c r="C1511" s="29">
        <f t="shared" si="187"/>
        <v>1</v>
      </c>
      <c r="D1511" s="29" t="str">
        <f t="shared" si="184"/>
        <v>1</v>
      </c>
      <c r="E1511" s="42" t="str">
        <f t="shared" si="185"/>
        <v>1</v>
      </c>
      <c r="F1511" s="1">
        <v>5</v>
      </c>
      <c r="G1511" s="28" t="str">
        <f t="shared" si="186"/>
        <v>15</v>
      </c>
      <c r="H1511" s="1">
        <v>26</v>
      </c>
      <c r="I1511" s="1">
        <v>325</v>
      </c>
      <c r="L1511" s="1">
        <v>1997</v>
      </c>
      <c r="M1511" s="1">
        <v>4902</v>
      </c>
      <c r="N1511" s="2">
        <f>INT(VLOOKUP(--D1511,'属性表（单）'!$H$7:$I$11,2,0)*VLOOKUP(F1511,'属性表（单）'!$B$4:$D$53,3,0))</f>
        <v>2000</v>
      </c>
      <c r="O1511" s="34">
        <f t="shared" si="188"/>
        <v>325</v>
      </c>
      <c r="P1511" s="1">
        <f>IF(H1511=26,VLOOKUP(G1511,'属性表（单核）'!$H$2:$I$251,2,0),IF(H1511=59,VLOOKUP(G1511,'属性表（单核）'!$C$2:$D$251,2,0),INT(N1511/VLOOKUP(H1511,'属性表（单）'!$N$4:$O$24,2,0))))</f>
        <v>325</v>
      </c>
      <c r="S1511" s="1">
        <f t="shared" si="189"/>
        <v>1950</v>
      </c>
      <c r="T1511" s="28">
        <f>VLOOKUP(--F1511,经验表!$A$4:$B$53,2,0)*VLOOKUP(--E1511,经验表!$W$8:$X$17,2,0)</f>
        <v>1950</v>
      </c>
      <c r="U1511" s="1">
        <f t="shared" si="190"/>
        <v>5040</v>
      </c>
      <c r="V1511" s="1">
        <f t="shared" si="191"/>
        <v>5040</v>
      </c>
    </row>
    <row r="1512" spans="1:22" x14ac:dyDescent="0.35">
      <c r="A1512" s="1">
        <v>90600071</v>
      </c>
      <c r="B1512" s="3" t="s">
        <v>16</v>
      </c>
      <c r="C1512" s="29">
        <f t="shared" si="187"/>
        <v>1</v>
      </c>
      <c r="D1512" s="29" t="str">
        <f t="shared" si="184"/>
        <v>1</v>
      </c>
      <c r="E1512" s="42" t="str">
        <f t="shared" si="185"/>
        <v>1</v>
      </c>
      <c r="F1512" s="1">
        <v>6</v>
      </c>
      <c r="G1512" s="28" t="str">
        <f t="shared" si="186"/>
        <v>16</v>
      </c>
      <c r="H1512" s="1">
        <v>26</v>
      </c>
      <c r="I1512" s="1">
        <v>365</v>
      </c>
      <c r="L1512" s="1">
        <v>2413</v>
      </c>
      <c r="M1512" s="1">
        <v>6899</v>
      </c>
      <c r="N1512" s="2">
        <f>INT(VLOOKUP(--D1512,'属性表（单）'!$H$7:$I$11,2,0)*VLOOKUP(F1512,'属性表（单）'!$B$4:$D$53,3,0))</f>
        <v>2100</v>
      </c>
      <c r="O1512" s="34">
        <f t="shared" si="188"/>
        <v>365</v>
      </c>
      <c r="P1512" s="1">
        <f>IF(H1512=26,VLOOKUP(G1512,'属性表（单核）'!$H$2:$I$251,2,0),IF(H1512=59,VLOOKUP(G1512,'属性表（单核）'!$C$2:$D$251,2,0),INT(N1512/VLOOKUP(H1512,'属性表（单）'!$N$4:$O$24,2,0))))</f>
        <v>365</v>
      </c>
      <c r="S1512" s="1">
        <f t="shared" si="189"/>
        <v>2450</v>
      </c>
      <c r="T1512" s="28">
        <f>VLOOKUP(--F1512,经验表!$A$4:$B$53,2,0)*VLOOKUP(--E1512,经验表!$W$8:$X$17,2,0)</f>
        <v>2450</v>
      </c>
      <c r="U1512" s="1">
        <f t="shared" si="190"/>
        <v>6990</v>
      </c>
      <c r="V1512" s="1">
        <f t="shared" si="191"/>
        <v>6990</v>
      </c>
    </row>
    <row r="1513" spans="1:22" x14ac:dyDescent="0.35">
      <c r="A1513" s="1">
        <v>90700071</v>
      </c>
      <c r="B1513" s="3" t="s">
        <v>16</v>
      </c>
      <c r="C1513" s="29">
        <f t="shared" si="187"/>
        <v>1</v>
      </c>
      <c r="D1513" s="29" t="str">
        <f t="shared" si="184"/>
        <v>1</v>
      </c>
      <c r="E1513" s="42" t="str">
        <f t="shared" si="185"/>
        <v>1</v>
      </c>
      <c r="F1513" s="1">
        <v>7</v>
      </c>
      <c r="G1513" s="28" t="str">
        <f t="shared" si="186"/>
        <v>17</v>
      </c>
      <c r="H1513" s="1">
        <v>26</v>
      </c>
      <c r="I1513" s="1">
        <v>405</v>
      </c>
      <c r="L1513" s="1">
        <v>2881</v>
      </c>
      <c r="M1513" s="1">
        <v>9312</v>
      </c>
      <c r="N1513" s="2">
        <f>INT(VLOOKUP(--D1513,'属性表（单）'!$H$7:$I$11,2,0)*VLOOKUP(F1513,'属性表（单）'!$B$4:$D$53,3,0))</f>
        <v>2250</v>
      </c>
      <c r="O1513" s="34">
        <f t="shared" si="188"/>
        <v>405</v>
      </c>
      <c r="P1513" s="1">
        <f>IF(H1513=26,VLOOKUP(G1513,'属性表（单核）'!$H$2:$I$251,2,0),IF(H1513=59,VLOOKUP(G1513,'属性表（单核）'!$C$2:$D$251,2,0),INT(N1513/VLOOKUP(H1513,'属性表（单）'!$N$4:$O$24,2,0))))</f>
        <v>405</v>
      </c>
      <c r="S1513" s="1">
        <f t="shared" si="189"/>
        <v>2950</v>
      </c>
      <c r="T1513" s="28">
        <f>VLOOKUP(--F1513,经验表!$A$4:$B$53,2,0)*VLOOKUP(--E1513,经验表!$W$8:$X$17,2,0)</f>
        <v>2950</v>
      </c>
      <c r="U1513" s="1">
        <f t="shared" si="190"/>
        <v>9440</v>
      </c>
      <c r="V1513" s="1">
        <f t="shared" si="191"/>
        <v>9440</v>
      </c>
    </row>
    <row r="1514" spans="1:22" x14ac:dyDescent="0.35">
      <c r="A1514" s="1">
        <v>90800071</v>
      </c>
      <c r="B1514" s="3" t="s">
        <v>16</v>
      </c>
      <c r="C1514" s="29">
        <f t="shared" si="187"/>
        <v>1</v>
      </c>
      <c r="D1514" s="29" t="str">
        <f t="shared" si="184"/>
        <v>1</v>
      </c>
      <c r="E1514" s="42" t="str">
        <f t="shared" si="185"/>
        <v>1</v>
      </c>
      <c r="F1514" s="1">
        <v>8</v>
      </c>
      <c r="G1514" s="28" t="str">
        <f t="shared" si="186"/>
        <v>18</v>
      </c>
      <c r="H1514" s="1">
        <v>26</v>
      </c>
      <c r="I1514" s="1">
        <v>445</v>
      </c>
      <c r="L1514" s="1">
        <v>3408</v>
      </c>
      <c r="M1514" s="1">
        <v>12193</v>
      </c>
      <c r="N1514" s="2">
        <f>INT(VLOOKUP(--D1514,'属性表（单）'!$H$7:$I$11,2,0)*VLOOKUP(F1514,'属性表（单）'!$B$4:$D$53,3,0))</f>
        <v>2400</v>
      </c>
      <c r="O1514" s="34">
        <f t="shared" si="188"/>
        <v>445</v>
      </c>
      <c r="P1514" s="1">
        <f>IF(H1514=26,VLOOKUP(G1514,'属性表（单核）'!$H$2:$I$251,2,0),IF(H1514=59,VLOOKUP(G1514,'属性表（单核）'!$C$2:$D$251,2,0),INT(N1514/VLOOKUP(H1514,'属性表（单）'!$N$4:$O$24,2,0))))</f>
        <v>445</v>
      </c>
      <c r="S1514" s="1">
        <f t="shared" si="189"/>
        <v>3450</v>
      </c>
      <c r="T1514" s="28">
        <f>VLOOKUP(--F1514,经验表!$A$4:$B$53,2,0)*VLOOKUP(--E1514,经验表!$W$8:$X$17,2,0)</f>
        <v>3450</v>
      </c>
      <c r="U1514" s="1">
        <f t="shared" si="190"/>
        <v>12390</v>
      </c>
      <c r="V1514" s="1">
        <f t="shared" si="191"/>
        <v>12390</v>
      </c>
    </row>
    <row r="1515" spans="1:22" x14ac:dyDescent="0.35">
      <c r="A1515" s="1">
        <v>90900071</v>
      </c>
      <c r="B1515" s="3" t="s">
        <v>16</v>
      </c>
      <c r="C1515" s="29">
        <f t="shared" si="187"/>
        <v>1</v>
      </c>
      <c r="D1515" s="29" t="str">
        <f t="shared" si="184"/>
        <v>1</v>
      </c>
      <c r="E1515" s="42" t="str">
        <f t="shared" si="185"/>
        <v>1</v>
      </c>
      <c r="F1515" s="1">
        <v>9</v>
      </c>
      <c r="G1515" s="28" t="str">
        <f t="shared" si="186"/>
        <v>19</v>
      </c>
      <c r="H1515" s="1">
        <v>26</v>
      </c>
      <c r="I1515" s="1">
        <v>485</v>
      </c>
      <c r="L1515" s="1">
        <v>4000</v>
      </c>
      <c r="M1515" s="1">
        <v>15601</v>
      </c>
      <c r="N1515" s="2">
        <f>INT(VLOOKUP(--D1515,'属性表（单）'!$H$7:$I$11,2,0)*VLOOKUP(F1515,'属性表（单）'!$B$4:$D$53,3,0))</f>
        <v>2550</v>
      </c>
      <c r="O1515" s="34">
        <f t="shared" si="188"/>
        <v>485</v>
      </c>
      <c r="P1515" s="1">
        <f>IF(H1515=26,VLOOKUP(G1515,'属性表（单核）'!$H$2:$I$251,2,0),IF(H1515=59,VLOOKUP(G1515,'属性表（单核）'!$C$2:$D$251,2,0),INT(N1515/VLOOKUP(H1515,'属性表（单）'!$N$4:$O$24,2,0))))</f>
        <v>485</v>
      </c>
      <c r="S1515" s="1">
        <f t="shared" si="189"/>
        <v>3950</v>
      </c>
      <c r="T1515" s="28">
        <f>VLOOKUP(--F1515,经验表!$A$4:$B$53,2,0)*VLOOKUP(--E1515,经验表!$W$8:$X$17,2,0)</f>
        <v>3950</v>
      </c>
      <c r="U1515" s="1">
        <f t="shared" si="190"/>
        <v>15840</v>
      </c>
      <c r="V1515" s="1">
        <f t="shared" si="191"/>
        <v>15840</v>
      </c>
    </row>
    <row r="1516" spans="1:22" x14ac:dyDescent="0.35">
      <c r="A1516" s="1">
        <v>91000071</v>
      </c>
      <c r="B1516" s="3" t="s">
        <v>16</v>
      </c>
      <c r="C1516" s="29">
        <f t="shared" si="187"/>
        <v>1</v>
      </c>
      <c r="D1516" s="29" t="str">
        <f t="shared" si="184"/>
        <v>1</v>
      </c>
      <c r="E1516" s="42" t="str">
        <f t="shared" si="185"/>
        <v>1</v>
      </c>
      <c r="F1516" s="1">
        <v>10</v>
      </c>
      <c r="G1516" s="28" t="str">
        <f t="shared" si="186"/>
        <v>110</v>
      </c>
      <c r="H1516" s="1">
        <v>26</v>
      </c>
      <c r="I1516" s="1">
        <v>525</v>
      </c>
      <c r="L1516" s="1">
        <v>4664</v>
      </c>
      <c r="M1516" s="1">
        <v>19601</v>
      </c>
      <c r="N1516" s="2">
        <f>INT(VLOOKUP(--D1516,'属性表（单）'!$H$7:$I$11,2,0)*VLOOKUP(F1516,'属性表（单）'!$B$4:$D$53,3,0))</f>
        <v>2700</v>
      </c>
      <c r="O1516" s="34">
        <f t="shared" si="188"/>
        <v>525</v>
      </c>
      <c r="P1516" s="1">
        <f>IF(H1516=26,VLOOKUP(G1516,'属性表（单核）'!$H$2:$I$251,2,0),IF(H1516=59,VLOOKUP(G1516,'属性表（单核）'!$C$2:$D$251,2,0),INT(N1516/VLOOKUP(H1516,'属性表（单）'!$N$4:$O$24,2,0))))</f>
        <v>525</v>
      </c>
      <c r="S1516" s="1">
        <f t="shared" si="189"/>
        <v>4750</v>
      </c>
      <c r="T1516" s="28">
        <f>VLOOKUP(--F1516,经验表!$A$4:$B$53,2,0)*VLOOKUP(--E1516,经验表!$W$8:$X$17,2,0)</f>
        <v>4750</v>
      </c>
      <c r="U1516" s="1">
        <f t="shared" si="190"/>
        <v>19790</v>
      </c>
      <c r="V1516" s="1">
        <f t="shared" si="191"/>
        <v>19790</v>
      </c>
    </row>
    <row r="1517" spans="1:22" x14ac:dyDescent="0.35">
      <c r="A1517" s="1">
        <v>91100071</v>
      </c>
      <c r="B1517" s="3" t="s">
        <v>16</v>
      </c>
      <c r="C1517" s="29">
        <f t="shared" si="187"/>
        <v>1</v>
      </c>
      <c r="D1517" s="29" t="str">
        <f t="shared" si="184"/>
        <v>1</v>
      </c>
      <c r="E1517" s="42" t="str">
        <f t="shared" si="185"/>
        <v>1</v>
      </c>
      <c r="F1517" s="1">
        <v>11</v>
      </c>
      <c r="G1517" s="28" t="str">
        <f t="shared" si="186"/>
        <v>111</v>
      </c>
      <c r="H1517" s="1">
        <v>26</v>
      </c>
      <c r="I1517" s="1">
        <v>565</v>
      </c>
      <c r="L1517" s="1">
        <v>5410</v>
      </c>
      <c r="M1517" s="1">
        <v>24265</v>
      </c>
      <c r="N1517" s="2">
        <f>INT(VLOOKUP(--D1517,'属性表（单）'!$H$7:$I$11,2,0)*VLOOKUP(F1517,'属性表（单）'!$B$4:$D$53,3,0))</f>
        <v>2850</v>
      </c>
      <c r="O1517" s="34">
        <f t="shared" si="188"/>
        <v>565</v>
      </c>
      <c r="P1517" s="1">
        <f>IF(H1517=26,VLOOKUP(G1517,'属性表（单核）'!$H$2:$I$251,2,0),IF(H1517=59,VLOOKUP(G1517,'属性表（单核）'!$C$2:$D$251,2,0),INT(N1517/VLOOKUP(H1517,'属性表（单）'!$N$4:$O$24,2,0))))</f>
        <v>565</v>
      </c>
      <c r="S1517" s="1">
        <f t="shared" si="189"/>
        <v>5550</v>
      </c>
      <c r="T1517" s="28">
        <f>VLOOKUP(--F1517,经验表!$A$4:$B$53,2,0)*VLOOKUP(--E1517,经验表!$W$8:$X$17,2,0)</f>
        <v>5550</v>
      </c>
      <c r="U1517" s="1">
        <f t="shared" si="190"/>
        <v>24540</v>
      </c>
      <c r="V1517" s="1">
        <f t="shared" si="191"/>
        <v>24540</v>
      </c>
    </row>
    <row r="1518" spans="1:22" x14ac:dyDescent="0.35">
      <c r="A1518" s="1">
        <v>91200071</v>
      </c>
      <c r="B1518" s="3" t="s">
        <v>16</v>
      </c>
      <c r="C1518" s="29">
        <f t="shared" si="187"/>
        <v>1</v>
      </c>
      <c r="D1518" s="29" t="str">
        <f t="shared" si="184"/>
        <v>1</v>
      </c>
      <c r="E1518" s="42" t="str">
        <f t="shared" si="185"/>
        <v>1</v>
      </c>
      <c r="F1518" s="1">
        <v>12</v>
      </c>
      <c r="G1518" s="28" t="str">
        <f t="shared" si="186"/>
        <v>112</v>
      </c>
      <c r="H1518" s="1">
        <v>26</v>
      </c>
      <c r="I1518" s="1">
        <v>605</v>
      </c>
      <c r="L1518" s="1">
        <v>6246</v>
      </c>
      <c r="M1518" s="1">
        <v>29675</v>
      </c>
      <c r="N1518" s="2">
        <f>INT(VLOOKUP(--D1518,'属性表（单）'!$H$7:$I$11,2,0)*VLOOKUP(F1518,'属性表（单）'!$B$4:$D$53,3,0))</f>
        <v>3050</v>
      </c>
      <c r="O1518" s="34">
        <f t="shared" si="188"/>
        <v>605</v>
      </c>
      <c r="P1518" s="1">
        <f>IF(H1518=26,VLOOKUP(G1518,'属性表（单核）'!$H$2:$I$251,2,0),IF(H1518=59,VLOOKUP(G1518,'属性表（单核）'!$C$2:$D$251,2,0),INT(N1518/VLOOKUP(H1518,'属性表（单）'!$N$4:$O$24,2,0))))</f>
        <v>605</v>
      </c>
      <c r="S1518" s="1">
        <f t="shared" si="189"/>
        <v>6350</v>
      </c>
      <c r="T1518" s="28">
        <f>VLOOKUP(--F1518,经验表!$A$4:$B$53,2,0)*VLOOKUP(--E1518,经验表!$W$8:$X$17,2,0)</f>
        <v>6350</v>
      </c>
      <c r="U1518" s="1">
        <f t="shared" si="190"/>
        <v>30090</v>
      </c>
      <c r="V1518" s="1">
        <f t="shared" si="191"/>
        <v>30090</v>
      </c>
    </row>
    <row r="1519" spans="1:22" x14ac:dyDescent="0.35">
      <c r="A1519" s="1">
        <v>91300071</v>
      </c>
      <c r="B1519" s="3" t="s">
        <v>16</v>
      </c>
      <c r="C1519" s="29">
        <f t="shared" si="187"/>
        <v>1</v>
      </c>
      <c r="D1519" s="29" t="str">
        <f t="shared" si="184"/>
        <v>1</v>
      </c>
      <c r="E1519" s="42" t="str">
        <f t="shared" si="185"/>
        <v>1</v>
      </c>
      <c r="F1519" s="1">
        <v>13</v>
      </c>
      <c r="G1519" s="28" t="str">
        <f t="shared" si="186"/>
        <v>113</v>
      </c>
      <c r="H1519" s="1">
        <v>26</v>
      </c>
      <c r="I1519" s="1">
        <v>645</v>
      </c>
      <c r="L1519" s="1">
        <v>7184</v>
      </c>
      <c r="M1519" s="1">
        <v>35921</v>
      </c>
      <c r="N1519" s="2">
        <f>INT(VLOOKUP(--D1519,'属性表（单）'!$H$7:$I$11,2,0)*VLOOKUP(F1519,'属性表（单）'!$B$4:$D$53,3,0))</f>
        <v>3250</v>
      </c>
      <c r="O1519" s="34">
        <f t="shared" si="188"/>
        <v>645</v>
      </c>
      <c r="P1519" s="1">
        <f>IF(H1519=26,VLOOKUP(G1519,'属性表（单核）'!$H$2:$I$251,2,0),IF(H1519=59,VLOOKUP(G1519,'属性表（单核）'!$C$2:$D$251,2,0),INT(N1519/VLOOKUP(H1519,'属性表（单）'!$N$4:$O$24,2,0))))</f>
        <v>645</v>
      </c>
      <c r="S1519" s="1">
        <f t="shared" si="189"/>
        <v>7150</v>
      </c>
      <c r="T1519" s="28">
        <f>VLOOKUP(--F1519,经验表!$A$4:$B$53,2,0)*VLOOKUP(--E1519,经验表!$W$8:$X$17,2,0)</f>
        <v>7150</v>
      </c>
      <c r="U1519" s="1">
        <f t="shared" si="190"/>
        <v>36440</v>
      </c>
      <c r="V1519" s="1">
        <f t="shared" si="191"/>
        <v>36440</v>
      </c>
    </row>
    <row r="1520" spans="1:22" x14ac:dyDescent="0.35">
      <c r="A1520" s="1">
        <v>91400071</v>
      </c>
      <c r="B1520" s="3" t="s">
        <v>16</v>
      </c>
      <c r="C1520" s="29">
        <f t="shared" si="187"/>
        <v>1</v>
      </c>
      <c r="D1520" s="29" t="str">
        <f t="shared" si="184"/>
        <v>1</v>
      </c>
      <c r="E1520" s="42" t="str">
        <f t="shared" si="185"/>
        <v>1</v>
      </c>
      <c r="F1520" s="1">
        <v>14</v>
      </c>
      <c r="G1520" s="28" t="str">
        <f t="shared" si="186"/>
        <v>114</v>
      </c>
      <c r="H1520" s="1">
        <v>26</v>
      </c>
      <c r="I1520" s="1">
        <v>685</v>
      </c>
      <c r="L1520" s="1">
        <v>8233</v>
      </c>
      <c r="M1520" s="1">
        <v>43105</v>
      </c>
      <c r="N1520" s="2">
        <f>INT(VLOOKUP(--D1520,'属性表（单）'!$H$7:$I$11,2,0)*VLOOKUP(F1520,'属性表（单）'!$B$4:$D$53,3,0))</f>
        <v>3450</v>
      </c>
      <c r="O1520" s="34">
        <f t="shared" si="188"/>
        <v>685</v>
      </c>
      <c r="P1520" s="1">
        <f>IF(H1520=26,VLOOKUP(G1520,'属性表（单核）'!$H$2:$I$251,2,0),IF(H1520=59,VLOOKUP(G1520,'属性表（单核）'!$C$2:$D$251,2,0),INT(N1520/VLOOKUP(H1520,'属性表（单）'!$N$4:$O$24,2,0))))</f>
        <v>685</v>
      </c>
      <c r="S1520" s="1">
        <f t="shared" si="189"/>
        <v>8350</v>
      </c>
      <c r="T1520" s="28">
        <f>VLOOKUP(--F1520,经验表!$A$4:$B$53,2,0)*VLOOKUP(--E1520,经验表!$W$8:$X$17,2,0)</f>
        <v>8350</v>
      </c>
      <c r="U1520" s="1">
        <f t="shared" si="190"/>
        <v>43590</v>
      </c>
      <c r="V1520" s="1">
        <f t="shared" si="191"/>
        <v>43590</v>
      </c>
    </row>
    <row r="1521" spans="1:22" x14ac:dyDescent="0.35">
      <c r="A1521" s="1">
        <v>91500071</v>
      </c>
      <c r="B1521" s="3" t="s">
        <v>16</v>
      </c>
      <c r="C1521" s="29">
        <f t="shared" si="187"/>
        <v>1</v>
      </c>
      <c r="D1521" s="29" t="str">
        <f t="shared" si="184"/>
        <v>1</v>
      </c>
      <c r="E1521" s="42" t="str">
        <f t="shared" si="185"/>
        <v>1</v>
      </c>
      <c r="F1521" s="1">
        <v>15</v>
      </c>
      <c r="G1521" s="28" t="str">
        <f t="shared" si="186"/>
        <v>115</v>
      </c>
      <c r="H1521" s="1">
        <v>26</v>
      </c>
      <c r="I1521" s="1">
        <v>725</v>
      </c>
      <c r="L1521" s="1">
        <v>9408</v>
      </c>
      <c r="M1521" s="1">
        <v>51338</v>
      </c>
      <c r="N1521" s="2">
        <f>INT(VLOOKUP(--D1521,'属性表（单）'!$H$7:$I$11,2,0)*VLOOKUP(F1521,'属性表（单）'!$B$4:$D$53,3,0))</f>
        <v>3650</v>
      </c>
      <c r="O1521" s="34">
        <f t="shared" si="188"/>
        <v>725</v>
      </c>
      <c r="P1521" s="1">
        <f>IF(H1521=26,VLOOKUP(G1521,'属性表（单核）'!$H$2:$I$251,2,0),IF(H1521=59,VLOOKUP(G1521,'属性表（单核）'!$C$2:$D$251,2,0),INT(N1521/VLOOKUP(H1521,'属性表（单）'!$N$4:$O$24,2,0))))</f>
        <v>725</v>
      </c>
      <c r="S1521" s="1">
        <f t="shared" si="189"/>
        <v>9550</v>
      </c>
      <c r="T1521" s="28">
        <f>VLOOKUP(--F1521,经验表!$A$4:$B$53,2,0)*VLOOKUP(--E1521,经验表!$W$8:$X$17,2,0)</f>
        <v>9550</v>
      </c>
      <c r="U1521" s="1">
        <f t="shared" si="190"/>
        <v>51940</v>
      </c>
      <c r="V1521" s="1">
        <f t="shared" si="191"/>
        <v>51940</v>
      </c>
    </row>
    <row r="1522" spans="1:22" x14ac:dyDescent="0.35">
      <c r="A1522" s="1">
        <v>91600071</v>
      </c>
      <c r="B1522" s="3" t="s">
        <v>16</v>
      </c>
      <c r="C1522" s="29">
        <f t="shared" si="187"/>
        <v>1</v>
      </c>
      <c r="D1522" s="29" t="str">
        <f t="shared" si="184"/>
        <v>1</v>
      </c>
      <c r="E1522" s="42" t="str">
        <f t="shared" si="185"/>
        <v>1</v>
      </c>
      <c r="F1522" s="1">
        <v>16</v>
      </c>
      <c r="G1522" s="28" t="str">
        <f t="shared" si="186"/>
        <v>116</v>
      </c>
      <c r="H1522" s="1">
        <v>26</v>
      </c>
      <c r="I1522" s="1">
        <v>765</v>
      </c>
      <c r="L1522" s="1">
        <v>10722</v>
      </c>
      <c r="M1522" s="1">
        <v>60746</v>
      </c>
      <c r="N1522" s="2">
        <f>INT(VLOOKUP(--D1522,'属性表（单）'!$H$7:$I$11,2,0)*VLOOKUP(F1522,'属性表（单）'!$B$4:$D$53,3,0))</f>
        <v>3850</v>
      </c>
      <c r="O1522" s="34">
        <f t="shared" si="188"/>
        <v>765</v>
      </c>
      <c r="P1522" s="1">
        <f>IF(H1522=26,VLOOKUP(G1522,'属性表（单核）'!$H$2:$I$251,2,0),IF(H1522=59,VLOOKUP(G1522,'属性表（单核）'!$C$2:$D$251,2,0),INT(N1522/VLOOKUP(H1522,'属性表（单）'!$N$4:$O$24,2,0))))</f>
        <v>765</v>
      </c>
      <c r="S1522" s="1">
        <f t="shared" si="189"/>
        <v>10750</v>
      </c>
      <c r="T1522" s="28">
        <f>VLOOKUP(--F1522,经验表!$A$4:$B$53,2,0)*VLOOKUP(--E1522,经验表!$W$8:$X$17,2,0)</f>
        <v>10750</v>
      </c>
      <c r="U1522" s="1">
        <f t="shared" si="190"/>
        <v>61490</v>
      </c>
      <c r="V1522" s="1">
        <f t="shared" si="191"/>
        <v>61490</v>
      </c>
    </row>
    <row r="1523" spans="1:22" x14ac:dyDescent="0.35">
      <c r="A1523" s="1">
        <v>91700071</v>
      </c>
      <c r="B1523" s="3" t="s">
        <v>16</v>
      </c>
      <c r="C1523" s="29">
        <f t="shared" si="187"/>
        <v>1</v>
      </c>
      <c r="D1523" s="29" t="str">
        <f t="shared" si="184"/>
        <v>1</v>
      </c>
      <c r="E1523" s="42" t="str">
        <f t="shared" si="185"/>
        <v>1</v>
      </c>
      <c r="F1523" s="1">
        <v>17</v>
      </c>
      <c r="G1523" s="28" t="str">
        <f t="shared" si="186"/>
        <v>117</v>
      </c>
      <c r="H1523" s="1">
        <v>26</v>
      </c>
      <c r="I1523" s="1">
        <v>805</v>
      </c>
      <c r="L1523" s="1">
        <v>12192</v>
      </c>
      <c r="M1523" s="1">
        <v>71468</v>
      </c>
      <c r="N1523" s="2">
        <f>INT(VLOOKUP(--D1523,'属性表（单）'!$H$7:$I$11,2,0)*VLOOKUP(F1523,'属性表（单）'!$B$4:$D$53,3,0))</f>
        <v>4100</v>
      </c>
      <c r="O1523" s="34">
        <f t="shared" si="188"/>
        <v>805</v>
      </c>
      <c r="P1523" s="1">
        <f>IF(H1523=26,VLOOKUP(G1523,'属性表（单核）'!$H$2:$I$251,2,0),IF(H1523=59,VLOOKUP(G1523,'属性表（单核）'!$C$2:$D$251,2,0),INT(N1523/VLOOKUP(H1523,'属性表（单）'!$N$4:$O$24,2,0))))</f>
        <v>805</v>
      </c>
      <c r="S1523" s="1">
        <f t="shared" si="189"/>
        <v>11950</v>
      </c>
      <c r="T1523" s="28">
        <f>VLOOKUP(--F1523,经验表!$A$4:$B$53,2,0)*VLOOKUP(--E1523,经验表!$W$8:$X$17,2,0)</f>
        <v>11950</v>
      </c>
      <c r="U1523" s="1">
        <f t="shared" si="190"/>
        <v>72240</v>
      </c>
      <c r="V1523" s="1">
        <f t="shared" si="191"/>
        <v>72240</v>
      </c>
    </row>
    <row r="1524" spans="1:22" x14ac:dyDescent="0.35">
      <c r="A1524" s="1">
        <v>91800071</v>
      </c>
      <c r="B1524" s="3" t="s">
        <v>16</v>
      </c>
      <c r="C1524" s="29">
        <f t="shared" si="187"/>
        <v>1</v>
      </c>
      <c r="D1524" s="29" t="str">
        <f t="shared" si="184"/>
        <v>1</v>
      </c>
      <c r="E1524" s="42" t="str">
        <f t="shared" si="185"/>
        <v>1</v>
      </c>
      <c r="F1524" s="1">
        <v>18</v>
      </c>
      <c r="G1524" s="28" t="str">
        <f t="shared" si="186"/>
        <v>118</v>
      </c>
      <c r="H1524" s="1">
        <v>26</v>
      </c>
      <c r="I1524" s="1">
        <v>845</v>
      </c>
      <c r="L1524" s="1">
        <v>13835</v>
      </c>
      <c r="M1524" s="1">
        <v>83660</v>
      </c>
      <c r="N1524" s="2">
        <f>INT(VLOOKUP(--D1524,'属性表（单）'!$H$7:$I$11,2,0)*VLOOKUP(F1524,'属性表（单）'!$B$4:$D$53,3,0))</f>
        <v>4350</v>
      </c>
      <c r="O1524" s="34">
        <f t="shared" si="188"/>
        <v>845</v>
      </c>
      <c r="P1524" s="1">
        <f>IF(H1524=26,VLOOKUP(G1524,'属性表（单核）'!$H$2:$I$251,2,0),IF(H1524=59,VLOOKUP(G1524,'属性表（单核）'!$C$2:$D$251,2,0),INT(N1524/VLOOKUP(H1524,'属性表（单）'!$N$4:$O$24,2,0))))</f>
        <v>845</v>
      </c>
      <c r="S1524" s="1">
        <f t="shared" si="189"/>
        <v>13650</v>
      </c>
      <c r="T1524" s="28">
        <f>VLOOKUP(--F1524,经验表!$A$4:$B$53,2,0)*VLOOKUP(--E1524,经验表!$W$8:$X$17,2,0)</f>
        <v>13650</v>
      </c>
      <c r="U1524" s="1">
        <f t="shared" si="190"/>
        <v>84190</v>
      </c>
      <c r="V1524" s="1">
        <f t="shared" si="191"/>
        <v>84190</v>
      </c>
    </row>
    <row r="1525" spans="1:22" x14ac:dyDescent="0.35">
      <c r="A1525" s="1">
        <v>91900071</v>
      </c>
      <c r="B1525" s="3" t="s">
        <v>16</v>
      </c>
      <c r="C1525" s="29">
        <f t="shared" si="187"/>
        <v>1</v>
      </c>
      <c r="D1525" s="29" t="str">
        <f t="shared" si="184"/>
        <v>1</v>
      </c>
      <c r="E1525" s="42" t="str">
        <f t="shared" si="185"/>
        <v>1</v>
      </c>
      <c r="F1525" s="1">
        <v>19</v>
      </c>
      <c r="G1525" s="28" t="str">
        <f t="shared" si="186"/>
        <v>119</v>
      </c>
      <c r="H1525" s="1">
        <v>26</v>
      </c>
      <c r="I1525" s="1">
        <v>885</v>
      </c>
      <c r="L1525" s="1">
        <v>15671</v>
      </c>
      <c r="M1525" s="1">
        <v>97495</v>
      </c>
      <c r="N1525" s="2">
        <f>INT(VLOOKUP(--D1525,'属性表（单）'!$H$7:$I$11,2,0)*VLOOKUP(F1525,'属性表（单）'!$B$4:$D$53,3,0))</f>
        <v>4600</v>
      </c>
      <c r="O1525" s="34">
        <f t="shared" si="188"/>
        <v>885</v>
      </c>
      <c r="P1525" s="1">
        <f>IF(H1525=26,VLOOKUP(G1525,'属性表（单核）'!$H$2:$I$251,2,0),IF(H1525=59,VLOOKUP(G1525,'属性表（单核）'!$C$2:$D$251,2,0),INT(N1525/VLOOKUP(H1525,'属性表（单）'!$N$4:$O$24,2,0))))</f>
        <v>885</v>
      </c>
      <c r="S1525" s="1">
        <f t="shared" si="189"/>
        <v>15350</v>
      </c>
      <c r="T1525" s="28">
        <f>VLOOKUP(--F1525,经验表!$A$4:$B$53,2,0)*VLOOKUP(--E1525,经验表!$W$8:$X$17,2,0)</f>
        <v>15350</v>
      </c>
      <c r="U1525" s="1">
        <f t="shared" si="190"/>
        <v>97840</v>
      </c>
      <c r="V1525" s="1">
        <f t="shared" si="191"/>
        <v>97840</v>
      </c>
    </row>
    <row r="1526" spans="1:22" x14ac:dyDescent="0.35">
      <c r="A1526" s="1">
        <v>92000071</v>
      </c>
      <c r="B1526" s="3" t="s">
        <v>16</v>
      </c>
      <c r="C1526" s="29">
        <f t="shared" si="187"/>
        <v>1</v>
      </c>
      <c r="D1526" s="29" t="str">
        <f t="shared" si="184"/>
        <v>1</v>
      </c>
      <c r="E1526" s="42" t="str">
        <f t="shared" si="185"/>
        <v>1</v>
      </c>
      <c r="F1526" s="1">
        <v>20</v>
      </c>
      <c r="G1526" s="28" t="str">
        <f t="shared" si="186"/>
        <v>120</v>
      </c>
      <c r="H1526" s="1">
        <v>26</v>
      </c>
      <c r="I1526" s="1">
        <v>925</v>
      </c>
      <c r="L1526" s="1">
        <v>17721</v>
      </c>
      <c r="M1526" s="1">
        <v>113166</v>
      </c>
      <c r="N1526" s="2">
        <f>INT(VLOOKUP(--D1526,'属性表（单）'!$H$7:$I$11,2,0)*VLOOKUP(F1526,'属性表（单）'!$B$4:$D$53,3,0))</f>
        <v>4850</v>
      </c>
      <c r="O1526" s="34">
        <f t="shared" si="188"/>
        <v>925</v>
      </c>
      <c r="P1526" s="1">
        <f>IF(H1526=26,VLOOKUP(G1526,'属性表（单核）'!$H$2:$I$251,2,0),IF(H1526=59,VLOOKUP(G1526,'属性表（单核）'!$C$2:$D$251,2,0),INT(N1526/VLOOKUP(H1526,'属性表（单）'!$N$4:$O$24,2,0))))</f>
        <v>925</v>
      </c>
      <c r="S1526" s="1">
        <f t="shared" si="189"/>
        <v>17050</v>
      </c>
      <c r="T1526" s="28">
        <f>VLOOKUP(--F1526,经验表!$A$4:$B$53,2,0)*VLOOKUP(--E1526,经验表!$W$8:$X$17,2,0)</f>
        <v>17050</v>
      </c>
      <c r="U1526" s="1">
        <f t="shared" si="190"/>
        <v>113190</v>
      </c>
      <c r="V1526" s="1">
        <f t="shared" si="191"/>
        <v>113190</v>
      </c>
    </row>
    <row r="1527" spans="1:22" x14ac:dyDescent="0.35">
      <c r="A1527" s="1">
        <v>92100071</v>
      </c>
      <c r="B1527" s="3" t="s">
        <v>16</v>
      </c>
      <c r="C1527" s="29">
        <f t="shared" si="187"/>
        <v>1</v>
      </c>
      <c r="D1527" s="29" t="str">
        <f t="shared" si="184"/>
        <v>1</v>
      </c>
      <c r="E1527" s="42" t="str">
        <f t="shared" si="185"/>
        <v>1</v>
      </c>
      <c r="F1527" s="1">
        <v>21</v>
      </c>
      <c r="G1527" s="28" t="str">
        <f t="shared" si="186"/>
        <v>121</v>
      </c>
      <c r="H1527" s="1">
        <v>26</v>
      </c>
      <c r="I1527" s="1">
        <v>965</v>
      </c>
      <c r="L1527" s="1">
        <v>20011</v>
      </c>
      <c r="M1527" s="1">
        <v>130887</v>
      </c>
      <c r="N1527" s="2">
        <f>INT(VLOOKUP(--D1527,'属性表（单）'!$H$7:$I$11,2,0)*VLOOKUP(F1527,'属性表（单）'!$B$4:$D$53,3,0))</f>
        <v>5100</v>
      </c>
      <c r="O1527" s="34">
        <f t="shared" si="188"/>
        <v>965</v>
      </c>
      <c r="P1527" s="1">
        <f>IF(H1527=26,VLOOKUP(G1527,'属性表（单核）'!$H$2:$I$251,2,0),IF(H1527=59,VLOOKUP(G1527,'属性表（单核）'!$C$2:$D$251,2,0),INT(N1527/VLOOKUP(H1527,'属性表（单）'!$N$4:$O$24,2,0))))</f>
        <v>965</v>
      </c>
      <c r="S1527" s="1">
        <f t="shared" si="189"/>
        <v>18750</v>
      </c>
      <c r="T1527" s="28">
        <f>VLOOKUP(--F1527,经验表!$A$4:$B$53,2,0)*VLOOKUP(--E1527,经验表!$W$8:$X$17,2,0)</f>
        <v>18750</v>
      </c>
      <c r="U1527" s="1">
        <f t="shared" si="190"/>
        <v>130240</v>
      </c>
      <c r="V1527" s="1">
        <f t="shared" si="191"/>
        <v>130240</v>
      </c>
    </row>
    <row r="1528" spans="1:22" x14ac:dyDescent="0.35">
      <c r="A1528" s="1">
        <v>92200071</v>
      </c>
      <c r="B1528" s="3" t="s">
        <v>16</v>
      </c>
      <c r="C1528" s="29">
        <f t="shared" si="187"/>
        <v>1</v>
      </c>
      <c r="D1528" s="29" t="str">
        <f t="shared" si="184"/>
        <v>1</v>
      </c>
      <c r="E1528" s="42" t="str">
        <f t="shared" si="185"/>
        <v>1</v>
      </c>
      <c r="F1528" s="1">
        <v>22</v>
      </c>
      <c r="G1528" s="28" t="str">
        <f t="shared" si="186"/>
        <v>122</v>
      </c>
      <c r="H1528" s="1">
        <v>26</v>
      </c>
      <c r="I1528" s="1">
        <v>1005</v>
      </c>
      <c r="L1528" s="1">
        <v>22567</v>
      </c>
      <c r="M1528" s="1">
        <v>150898</v>
      </c>
      <c r="N1528" s="2">
        <f>INT(VLOOKUP(--D1528,'属性表（单）'!$H$7:$I$11,2,0)*VLOOKUP(F1528,'属性表（单）'!$B$4:$D$53,3,0))</f>
        <v>5400</v>
      </c>
      <c r="O1528" s="34">
        <f t="shared" si="188"/>
        <v>1005</v>
      </c>
      <c r="P1528" s="1">
        <f>IF(H1528=26,VLOOKUP(G1528,'属性表（单核）'!$H$2:$I$251,2,0),IF(H1528=59,VLOOKUP(G1528,'属性表（单核）'!$C$2:$D$251,2,0),INT(N1528/VLOOKUP(H1528,'属性表（单）'!$N$4:$O$24,2,0))))</f>
        <v>1005</v>
      </c>
      <c r="S1528" s="1">
        <f t="shared" si="189"/>
        <v>21050</v>
      </c>
      <c r="T1528" s="28">
        <f>VLOOKUP(--F1528,经验表!$A$4:$B$53,2,0)*VLOOKUP(--E1528,经验表!$W$8:$X$17,2,0)</f>
        <v>21050</v>
      </c>
      <c r="U1528" s="1">
        <f t="shared" si="190"/>
        <v>148990</v>
      </c>
      <c r="V1528" s="1">
        <f t="shared" si="191"/>
        <v>148990</v>
      </c>
    </row>
    <row r="1529" spans="1:22" x14ac:dyDescent="0.35">
      <c r="A1529" s="1">
        <v>92300071</v>
      </c>
      <c r="B1529" s="3" t="s">
        <v>16</v>
      </c>
      <c r="C1529" s="29">
        <f t="shared" si="187"/>
        <v>1</v>
      </c>
      <c r="D1529" s="29" t="str">
        <f t="shared" si="184"/>
        <v>1</v>
      </c>
      <c r="E1529" s="42" t="str">
        <f t="shared" si="185"/>
        <v>1</v>
      </c>
      <c r="F1529" s="1">
        <v>23</v>
      </c>
      <c r="G1529" s="28" t="str">
        <f t="shared" si="186"/>
        <v>123</v>
      </c>
      <c r="H1529" s="1">
        <v>26</v>
      </c>
      <c r="I1529" s="1">
        <v>1045</v>
      </c>
      <c r="L1529" s="1">
        <v>25419</v>
      </c>
      <c r="M1529" s="1">
        <v>173465</v>
      </c>
      <c r="N1529" s="2">
        <f>INT(VLOOKUP(--D1529,'属性表（单）'!$H$7:$I$11,2,0)*VLOOKUP(F1529,'属性表（单）'!$B$4:$D$53,3,0))</f>
        <v>5700</v>
      </c>
      <c r="O1529" s="34">
        <f t="shared" si="188"/>
        <v>1045</v>
      </c>
      <c r="P1529" s="1">
        <f>IF(H1529=26,VLOOKUP(G1529,'属性表（单核）'!$H$2:$I$251,2,0),IF(H1529=59,VLOOKUP(G1529,'属性表（单核）'!$C$2:$D$251,2,0),INT(N1529/VLOOKUP(H1529,'属性表（单）'!$N$4:$O$24,2,0))))</f>
        <v>1045</v>
      </c>
      <c r="S1529" s="1">
        <f t="shared" si="189"/>
        <v>23350</v>
      </c>
      <c r="T1529" s="28">
        <f>VLOOKUP(--F1529,经验表!$A$4:$B$53,2,0)*VLOOKUP(--E1529,经验表!$W$8:$X$17,2,0)</f>
        <v>23350</v>
      </c>
      <c r="U1529" s="1">
        <f t="shared" si="190"/>
        <v>170040</v>
      </c>
      <c r="V1529" s="1">
        <f t="shared" si="191"/>
        <v>170040</v>
      </c>
    </row>
    <row r="1530" spans="1:22" x14ac:dyDescent="0.35">
      <c r="A1530" s="1">
        <v>92400071</v>
      </c>
      <c r="B1530" s="3" t="s">
        <v>16</v>
      </c>
      <c r="C1530" s="29">
        <f t="shared" si="187"/>
        <v>1</v>
      </c>
      <c r="D1530" s="29" t="str">
        <f t="shared" si="184"/>
        <v>1</v>
      </c>
      <c r="E1530" s="42" t="str">
        <f t="shared" si="185"/>
        <v>1</v>
      </c>
      <c r="F1530" s="1">
        <v>24</v>
      </c>
      <c r="G1530" s="28" t="str">
        <f t="shared" si="186"/>
        <v>124</v>
      </c>
      <c r="H1530" s="1">
        <v>26</v>
      </c>
      <c r="I1530" s="1">
        <v>1085</v>
      </c>
      <c r="L1530" s="1">
        <v>28601</v>
      </c>
      <c r="M1530" s="1">
        <v>198884</v>
      </c>
      <c r="N1530" s="2">
        <f>INT(VLOOKUP(--D1530,'属性表（单）'!$H$7:$I$11,2,0)*VLOOKUP(F1530,'属性表（单）'!$B$4:$D$53,3,0))</f>
        <v>6000</v>
      </c>
      <c r="O1530" s="34">
        <f t="shared" si="188"/>
        <v>1085</v>
      </c>
      <c r="P1530" s="1">
        <f>IF(H1530=26,VLOOKUP(G1530,'属性表（单核）'!$H$2:$I$251,2,0),IF(H1530=59,VLOOKUP(G1530,'属性表（单核）'!$C$2:$D$251,2,0),INT(N1530/VLOOKUP(H1530,'属性表（单）'!$N$4:$O$24,2,0))))</f>
        <v>1085</v>
      </c>
      <c r="S1530" s="1">
        <f t="shared" si="189"/>
        <v>25650</v>
      </c>
      <c r="T1530" s="28">
        <f>VLOOKUP(--F1530,经验表!$A$4:$B$53,2,0)*VLOOKUP(--E1530,经验表!$W$8:$X$17,2,0)</f>
        <v>25650</v>
      </c>
      <c r="U1530" s="1">
        <f t="shared" si="190"/>
        <v>193390</v>
      </c>
      <c r="V1530" s="1">
        <f t="shared" si="191"/>
        <v>193390</v>
      </c>
    </row>
    <row r="1531" spans="1:22" x14ac:dyDescent="0.35">
      <c r="A1531" s="1">
        <v>92500071</v>
      </c>
      <c r="B1531" s="3" t="s">
        <v>16</v>
      </c>
      <c r="C1531" s="29">
        <f t="shared" si="187"/>
        <v>1</v>
      </c>
      <c r="D1531" s="29" t="str">
        <f t="shared" si="184"/>
        <v>1</v>
      </c>
      <c r="E1531" s="42" t="str">
        <f t="shared" si="185"/>
        <v>1</v>
      </c>
      <c r="F1531" s="1">
        <v>25</v>
      </c>
      <c r="G1531" s="28" t="str">
        <f t="shared" si="186"/>
        <v>125</v>
      </c>
      <c r="H1531" s="1">
        <v>26</v>
      </c>
      <c r="I1531" s="1">
        <v>1125</v>
      </c>
      <c r="L1531" s="1">
        <v>32151</v>
      </c>
      <c r="M1531" s="1">
        <v>227485</v>
      </c>
      <c r="N1531" s="2">
        <f>INT(VLOOKUP(--D1531,'属性表（单）'!$H$7:$I$11,2,0)*VLOOKUP(F1531,'属性表（单）'!$B$4:$D$53,3,0))</f>
        <v>6300</v>
      </c>
      <c r="O1531" s="34">
        <f t="shared" si="188"/>
        <v>1125</v>
      </c>
      <c r="P1531" s="1">
        <f>IF(H1531=26,VLOOKUP(G1531,'属性表（单核）'!$H$2:$I$251,2,0),IF(H1531=59,VLOOKUP(G1531,'属性表（单核）'!$C$2:$D$251,2,0),INT(N1531/VLOOKUP(H1531,'属性表（单）'!$N$4:$O$24,2,0))))</f>
        <v>1125</v>
      </c>
      <c r="S1531" s="1">
        <f t="shared" si="189"/>
        <v>27950</v>
      </c>
      <c r="T1531" s="28">
        <f>VLOOKUP(--F1531,经验表!$A$4:$B$53,2,0)*VLOOKUP(--E1531,经验表!$W$8:$X$17,2,0)</f>
        <v>27950</v>
      </c>
      <c r="U1531" s="1">
        <f t="shared" si="190"/>
        <v>219040</v>
      </c>
      <c r="V1531" s="1">
        <f t="shared" si="191"/>
        <v>219040</v>
      </c>
    </row>
    <row r="1532" spans="1:22" x14ac:dyDescent="0.35">
      <c r="A1532" s="1">
        <v>92600071</v>
      </c>
      <c r="B1532" s="3" t="s">
        <v>16</v>
      </c>
      <c r="C1532" s="29">
        <f t="shared" si="187"/>
        <v>1</v>
      </c>
      <c r="D1532" s="29" t="str">
        <f t="shared" si="184"/>
        <v>1</v>
      </c>
      <c r="E1532" s="42" t="str">
        <f t="shared" si="185"/>
        <v>1</v>
      </c>
      <c r="F1532" s="1">
        <v>26</v>
      </c>
      <c r="G1532" s="28" t="str">
        <f t="shared" si="186"/>
        <v>126</v>
      </c>
      <c r="H1532" s="1">
        <v>26</v>
      </c>
      <c r="I1532" s="1">
        <v>1165</v>
      </c>
      <c r="L1532" s="1">
        <v>36110</v>
      </c>
      <c r="M1532" s="1">
        <v>259636</v>
      </c>
      <c r="N1532" s="2">
        <f>INT(VLOOKUP(--D1532,'属性表（单）'!$H$7:$I$11,2,0)*VLOOKUP(F1532,'属性表（单）'!$B$4:$D$53,3,0))</f>
        <v>6600</v>
      </c>
      <c r="O1532" s="34">
        <f t="shared" si="188"/>
        <v>1165</v>
      </c>
      <c r="P1532" s="1">
        <f>IF(H1532=26,VLOOKUP(G1532,'属性表（单核）'!$H$2:$I$251,2,0),IF(H1532=59,VLOOKUP(G1532,'属性表（单核）'!$C$2:$D$251,2,0),INT(N1532/VLOOKUP(H1532,'属性表（单）'!$N$4:$O$24,2,0))))</f>
        <v>1165</v>
      </c>
      <c r="S1532" s="1">
        <f t="shared" si="189"/>
        <v>30950</v>
      </c>
      <c r="T1532" s="28">
        <f>VLOOKUP(--F1532,经验表!$A$4:$B$53,2,0)*VLOOKUP(--E1532,经验表!$W$8:$X$17,2,0)</f>
        <v>30950</v>
      </c>
      <c r="U1532" s="1">
        <f t="shared" si="190"/>
        <v>246990</v>
      </c>
      <c r="V1532" s="1">
        <f t="shared" si="191"/>
        <v>246990</v>
      </c>
    </row>
    <row r="1533" spans="1:22" x14ac:dyDescent="0.35">
      <c r="A1533" s="1">
        <v>92700071</v>
      </c>
      <c r="B1533" s="3" t="s">
        <v>16</v>
      </c>
      <c r="C1533" s="29">
        <f t="shared" si="187"/>
        <v>1</v>
      </c>
      <c r="D1533" s="29" t="str">
        <f t="shared" si="184"/>
        <v>1</v>
      </c>
      <c r="E1533" s="42" t="str">
        <f t="shared" si="185"/>
        <v>1</v>
      </c>
      <c r="F1533" s="1">
        <v>27</v>
      </c>
      <c r="G1533" s="28" t="str">
        <f t="shared" si="186"/>
        <v>127</v>
      </c>
      <c r="H1533" s="1">
        <v>26</v>
      </c>
      <c r="I1533" s="1">
        <v>1205</v>
      </c>
      <c r="L1533" s="1">
        <v>40525</v>
      </c>
      <c r="M1533" s="1">
        <v>295746</v>
      </c>
      <c r="N1533" s="2">
        <f>INT(VLOOKUP(--D1533,'属性表（单）'!$H$7:$I$11,2,0)*VLOOKUP(F1533,'属性表（单）'!$B$4:$D$53,3,0))</f>
        <v>6950</v>
      </c>
      <c r="O1533" s="34">
        <f t="shared" si="188"/>
        <v>1205</v>
      </c>
      <c r="P1533" s="1">
        <f>IF(H1533=26,VLOOKUP(G1533,'属性表（单核）'!$H$2:$I$251,2,0),IF(H1533=59,VLOOKUP(G1533,'属性表（单核）'!$C$2:$D$251,2,0),INT(N1533/VLOOKUP(H1533,'属性表（单）'!$N$4:$O$24,2,0))))</f>
        <v>1205</v>
      </c>
      <c r="S1533" s="1">
        <f t="shared" si="189"/>
        <v>33950</v>
      </c>
      <c r="T1533" s="28">
        <f>VLOOKUP(--F1533,经验表!$A$4:$B$53,2,0)*VLOOKUP(--E1533,经验表!$W$8:$X$17,2,0)</f>
        <v>33950</v>
      </c>
      <c r="U1533" s="1">
        <f t="shared" si="190"/>
        <v>277940</v>
      </c>
      <c r="V1533" s="1">
        <f t="shared" si="191"/>
        <v>277940</v>
      </c>
    </row>
    <row r="1534" spans="1:22" x14ac:dyDescent="0.35">
      <c r="A1534" s="1">
        <v>92800071</v>
      </c>
      <c r="B1534" s="3" t="s">
        <v>16</v>
      </c>
      <c r="C1534" s="29">
        <f t="shared" si="187"/>
        <v>1</v>
      </c>
      <c r="D1534" s="29" t="str">
        <f t="shared" si="184"/>
        <v>1</v>
      </c>
      <c r="E1534" s="42" t="str">
        <f t="shared" si="185"/>
        <v>1</v>
      </c>
      <c r="F1534" s="1">
        <v>28</v>
      </c>
      <c r="G1534" s="28" t="str">
        <f t="shared" si="186"/>
        <v>128</v>
      </c>
      <c r="H1534" s="1">
        <v>26</v>
      </c>
      <c r="I1534" s="1">
        <v>1245</v>
      </c>
      <c r="L1534" s="1">
        <v>45446</v>
      </c>
      <c r="M1534" s="1">
        <v>336271</v>
      </c>
      <c r="N1534" s="2">
        <f>INT(VLOOKUP(--D1534,'属性表（单）'!$H$7:$I$11,2,0)*VLOOKUP(F1534,'属性表（单）'!$B$4:$D$53,3,0))</f>
        <v>7300</v>
      </c>
      <c r="O1534" s="34">
        <f t="shared" si="188"/>
        <v>1245</v>
      </c>
      <c r="P1534" s="1">
        <f>IF(H1534=26,VLOOKUP(G1534,'属性表（单核）'!$H$2:$I$251,2,0),IF(H1534=59,VLOOKUP(G1534,'属性表（单核）'!$C$2:$D$251,2,0),INT(N1534/VLOOKUP(H1534,'属性表（单）'!$N$4:$O$24,2,0))))</f>
        <v>1245</v>
      </c>
      <c r="S1534" s="1">
        <f t="shared" si="189"/>
        <v>36950</v>
      </c>
      <c r="T1534" s="28">
        <f>VLOOKUP(--F1534,经验表!$A$4:$B$53,2,0)*VLOOKUP(--E1534,经验表!$W$8:$X$17,2,0)</f>
        <v>36950</v>
      </c>
      <c r="U1534" s="1">
        <f t="shared" si="190"/>
        <v>311890</v>
      </c>
      <c r="V1534" s="1">
        <f t="shared" si="191"/>
        <v>311890</v>
      </c>
    </row>
    <row r="1535" spans="1:22" x14ac:dyDescent="0.35">
      <c r="A1535" s="1">
        <v>92900071</v>
      </c>
      <c r="B1535" s="3" t="s">
        <v>16</v>
      </c>
      <c r="C1535" s="29">
        <f t="shared" si="187"/>
        <v>1</v>
      </c>
      <c r="D1535" s="29" t="str">
        <f t="shared" si="184"/>
        <v>1</v>
      </c>
      <c r="E1535" s="42" t="str">
        <f t="shared" si="185"/>
        <v>1</v>
      </c>
      <c r="F1535" s="1">
        <v>29</v>
      </c>
      <c r="G1535" s="28" t="str">
        <f t="shared" si="186"/>
        <v>129</v>
      </c>
      <c r="H1535" s="1">
        <v>26</v>
      </c>
      <c r="I1535" s="1">
        <v>1285</v>
      </c>
      <c r="L1535" s="1">
        <v>50931</v>
      </c>
      <c r="M1535" s="1">
        <v>381717</v>
      </c>
      <c r="N1535" s="2">
        <f>INT(VLOOKUP(--D1535,'属性表（单）'!$H$7:$I$11,2,0)*VLOOKUP(F1535,'属性表（单）'!$B$4:$D$53,3,0))</f>
        <v>7650</v>
      </c>
      <c r="O1535" s="34">
        <f t="shared" si="188"/>
        <v>1285</v>
      </c>
      <c r="P1535" s="1">
        <f>IF(H1535=26,VLOOKUP(G1535,'属性表（单核）'!$H$2:$I$251,2,0),IF(H1535=59,VLOOKUP(G1535,'属性表（单核）'!$C$2:$D$251,2,0),INT(N1535/VLOOKUP(H1535,'属性表（单）'!$N$4:$O$24,2,0))))</f>
        <v>1285</v>
      </c>
      <c r="S1535" s="1">
        <f t="shared" si="189"/>
        <v>39950</v>
      </c>
      <c r="T1535" s="28">
        <f>VLOOKUP(--F1535,经验表!$A$4:$B$53,2,0)*VLOOKUP(--E1535,经验表!$W$8:$X$17,2,0)</f>
        <v>39950</v>
      </c>
      <c r="U1535" s="1">
        <f t="shared" si="190"/>
        <v>348840</v>
      </c>
      <c r="V1535" s="1">
        <f t="shared" si="191"/>
        <v>348840</v>
      </c>
    </row>
    <row r="1536" spans="1:22" x14ac:dyDescent="0.35">
      <c r="A1536" s="1">
        <v>93000071</v>
      </c>
      <c r="B1536" s="3" t="s">
        <v>16</v>
      </c>
      <c r="C1536" s="29">
        <f t="shared" si="187"/>
        <v>1</v>
      </c>
      <c r="D1536" s="29" t="str">
        <f t="shared" si="184"/>
        <v>1</v>
      </c>
      <c r="E1536" s="42" t="str">
        <f t="shared" si="185"/>
        <v>1</v>
      </c>
      <c r="F1536" s="1">
        <v>30</v>
      </c>
      <c r="G1536" s="28" t="str">
        <f t="shared" si="186"/>
        <v>130</v>
      </c>
      <c r="H1536" s="1">
        <v>26</v>
      </c>
      <c r="I1536" s="1">
        <v>1325</v>
      </c>
      <c r="L1536" s="1">
        <v>57045</v>
      </c>
      <c r="M1536" s="1">
        <v>432648</v>
      </c>
      <c r="N1536" s="2">
        <f>INT(VLOOKUP(--D1536,'属性表（单）'!$H$7:$I$11,2,0)*VLOOKUP(F1536,'属性表（单）'!$B$4:$D$53,3,0))</f>
        <v>8000</v>
      </c>
      <c r="O1536" s="34">
        <f t="shared" si="188"/>
        <v>1325</v>
      </c>
      <c r="P1536" s="1">
        <f>IF(H1536=26,VLOOKUP(G1536,'属性表（单核）'!$H$2:$I$251,2,0),IF(H1536=59,VLOOKUP(G1536,'属性表（单核）'!$C$2:$D$251,2,0),INT(N1536/VLOOKUP(H1536,'属性表（单）'!$N$4:$O$24,2,0))))</f>
        <v>1325</v>
      </c>
      <c r="S1536" s="1">
        <f t="shared" si="189"/>
        <v>43750</v>
      </c>
      <c r="T1536" s="28">
        <f>VLOOKUP(--F1536,经验表!$A$4:$B$53,2,0)*VLOOKUP(--E1536,经验表!$W$8:$X$17,2,0)</f>
        <v>43750</v>
      </c>
      <c r="U1536" s="1">
        <f t="shared" si="190"/>
        <v>388790</v>
      </c>
      <c r="V1536" s="1">
        <f t="shared" si="191"/>
        <v>388790</v>
      </c>
    </row>
    <row r="1537" spans="1:22" x14ac:dyDescent="0.35">
      <c r="A1537" s="1">
        <v>93100071</v>
      </c>
      <c r="B1537" s="3" t="s">
        <v>16</v>
      </c>
      <c r="C1537" s="29">
        <f t="shared" si="187"/>
        <v>1</v>
      </c>
      <c r="D1537" s="29" t="str">
        <f t="shared" si="184"/>
        <v>1</v>
      </c>
      <c r="E1537" s="42" t="str">
        <f t="shared" si="185"/>
        <v>1</v>
      </c>
      <c r="F1537" s="1">
        <v>31</v>
      </c>
      <c r="G1537" s="28" t="str">
        <f t="shared" si="186"/>
        <v>131</v>
      </c>
      <c r="H1537" s="1">
        <v>26</v>
      </c>
      <c r="I1537" s="1">
        <v>1365</v>
      </c>
      <c r="L1537" s="1">
        <v>63857</v>
      </c>
      <c r="M1537" s="1">
        <v>489693</v>
      </c>
      <c r="N1537" s="2">
        <f>INT(VLOOKUP(--D1537,'属性表（单）'!$H$7:$I$11,2,0)*VLOOKUP(F1537,'属性表（单）'!$B$4:$D$53,3,0))</f>
        <v>8350</v>
      </c>
      <c r="O1537" s="34">
        <f t="shared" si="188"/>
        <v>1365</v>
      </c>
      <c r="P1537" s="1">
        <f>IF(H1537=26,VLOOKUP(G1537,'属性表（单核）'!$H$2:$I$251,2,0),IF(H1537=59,VLOOKUP(G1537,'属性表（单核）'!$C$2:$D$251,2,0),INT(N1537/VLOOKUP(H1537,'属性表（单）'!$N$4:$O$24,2,0))))</f>
        <v>1365</v>
      </c>
      <c r="S1537" s="1">
        <f t="shared" si="189"/>
        <v>47550</v>
      </c>
      <c r="T1537" s="28">
        <f>VLOOKUP(--F1537,经验表!$A$4:$B$53,2,0)*VLOOKUP(--E1537,经验表!$W$8:$X$17,2,0)</f>
        <v>47550</v>
      </c>
      <c r="U1537" s="1">
        <f t="shared" si="190"/>
        <v>432540</v>
      </c>
      <c r="V1537" s="1">
        <f t="shared" si="191"/>
        <v>432540</v>
      </c>
    </row>
    <row r="1538" spans="1:22" x14ac:dyDescent="0.35">
      <c r="A1538" s="1">
        <v>93200071</v>
      </c>
      <c r="B1538" s="3" t="s">
        <v>16</v>
      </c>
      <c r="C1538" s="29">
        <f t="shared" si="187"/>
        <v>1</v>
      </c>
      <c r="D1538" s="29" t="str">
        <f t="shared" si="184"/>
        <v>1</v>
      </c>
      <c r="E1538" s="42" t="str">
        <f t="shared" si="185"/>
        <v>1</v>
      </c>
      <c r="F1538" s="1">
        <v>32</v>
      </c>
      <c r="G1538" s="28" t="str">
        <f t="shared" si="186"/>
        <v>132</v>
      </c>
      <c r="H1538" s="1">
        <v>26</v>
      </c>
      <c r="I1538" s="1">
        <v>1405</v>
      </c>
      <c r="L1538" s="1">
        <v>71446</v>
      </c>
      <c r="M1538" s="1">
        <v>553550</v>
      </c>
      <c r="N1538" s="2">
        <f>INT(VLOOKUP(--D1538,'属性表（单）'!$H$7:$I$11,2,0)*VLOOKUP(F1538,'属性表（单）'!$B$4:$D$53,3,0))</f>
        <v>8750</v>
      </c>
      <c r="O1538" s="34">
        <f t="shared" si="188"/>
        <v>1405</v>
      </c>
      <c r="P1538" s="1">
        <f>IF(H1538=26,VLOOKUP(G1538,'属性表（单核）'!$H$2:$I$251,2,0),IF(H1538=59,VLOOKUP(G1538,'属性表（单核）'!$C$2:$D$251,2,0),INT(N1538/VLOOKUP(H1538,'属性表（单）'!$N$4:$O$24,2,0))))</f>
        <v>1405</v>
      </c>
      <c r="S1538" s="1">
        <f t="shared" si="189"/>
        <v>51350</v>
      </c>
      <c r="T1538" s="28">
        <f>VLOOKUP(--F1538,经验表!$A$4:$B$53,2,0)*VLOOKUP(--E1538,经验表!$W$8:$X$17,2,0)</f>
        <v>51350</v>
      </c>
      <c r="U1538" s="1">
        <f t="shared" si="190"/>
        <v>480090</v>
      </c>
      <c r="V1538" s="1">
        <f t="shared" si="191"/>
        <v>480090</v>
      </c>
    </row>
    <row r="1539" spans="1:22" x14ac:dyDescent="0.35">
      <c r="A1539" s="1">
        <v>93300071</v>
      </c>
      <c r="B1539" s="3" t="s">
        <v>16</v>
      </c>
      <c r="C1539" s="29">
        <f t="shared" si="187"/>
        <v>1</v>
      </c>
      <c r="D1539" s="29" t="str">
        <f t="shared" ref="D1539:D1602" si="192">RIGHT(A1539,1)</f>
        <v>1</v>
      </c>
      <c r="E1539" s="42" t="str">
        <f t="shared" ref="E1539:E1602" si="193">IF(C1539=1,RIGHT(A1539,1),C1539&amp;RIGHT(A1539,1))</f>
        <v>1</v>
      </c>
      <c r="F1539" s="1">
        <v>33</v>
      </c>
      <c r="G1539" s="28" t="str">
        <f t="shared" ref="G1539:G1602" si="194">D1539&amp;F1539</f>
        <v>133</v>
      </c>
      <c r="H1539" s="1">
        <v>26</v>
      </c>
      <c r="I1539" s="1">
        <v>1445</v>
      </c>
      <c r="L1539" s="1">
        <v>79901</v>
      </c>
      <c r="M1539" s="1">
        <v>624996</v>
      </c>
      <c r="N1539" s="2">
        <f>INT(VLOOKUP(--D1539,'属性表（单）'!$H$7:$I$11,2,0)*VLOOKUP(F1539,'属性表（单）'!$B$4:$D$53,3,0))</f>
        <v>9150</v>
      </c>
      <c r="O1539" s="34">
        <f t="shared" si="188"/>
        <v>1445</v>
      </c>
      <c r="P1539" s="1">
        <f>IF(H1539=26,VLOOKUP(G1539,'属性表（单核）'!$H$2:$I$251,2,0),IF(H1539=59,VLOOKUP(G1539,'属性表（单核）'!$C$2:$D$251,2,0),INT(N1539/VLOOKUP(H1539,'属性表（单）'!$N$4:$O$24,2,0))))</f>
        <v>1445</v>
      </c>
      <c r="S1539" s="1">
        <f t="shared" si="189"/>
        <v>55150</v>
      </c>
      <c r="T1539" s="28">
        <f>VLOOKUP(--F1539,经验表!$A$4:$B$53,2,0)*VLOOKUP(--E1539,经验表!$W$8:$X$17,2,0)</f>
        <v>55150</v>
      </c>
      <c r="U1539" s="1">
        <f t="shared" si="190"/>
        <v>531440</v>
      </c>
      <c r="V1539" s="1">
        <f t="shared" si="191"/>
        <v>531440</v>
      </c>
    </row>
    <row r="1540" spans="1:22" x14ac:dyDescent="0.35">
      <c r="A1540" s="1">
        <v>93400071</v>
      </c>
      <c r="B1540" s="3" t="s">
        <v>16</v>
      </c>
      <c r="C1540" s="29">
        <f t="shared" ref="C1540:C1603" si="195">C1539</f>
        <v>1</v>
      </c>
      <c r="D1540" s="29" t="str">
        <f t="shared" si="192"/>
        <v>1</v>
      </c>
      <c r="E1540" s="42" t="str">
        <f t="shared" si="193"/>
        <v>1</v>
      </c>
      <c r="F1540" s="1">
        <v>34</v>
      </c>
      <c r="G1540" s="28" t="str">
        <f t="shared" si="194"/>
        <v>134</v>
      </c>
      <c r="H1540" s="1">
        <v>26</v>
      </c>
      <c r="I1540" s="1">
        <v>1485</v>
      </c>
      <c r="L1540" s="1">
        <v>89319</v>
      </c>
      <c r="M1540" s="1">
        <v>704897</v>
      </c>
      <c r="N1540" s="2">
        <f>INT(VLOOKUP(--D1540,'属性表（单）'!$H$7:$I$11,2,0)*VLOOKUP(F1540,'属性表（单）'!$B$4:$D$53,3,0))</f>
        <v>9550</v>
      </c>
      <c r="O1540" s="34">
        <f t="shared" si="188"/>
        <v>1485</v>
      </c>
      <c r="P1540" s="1">
        <f>IF(H1540=26,VLOOKUP(G1540,'属性表（单核）'!$H$2:$I$251,2,0),IF(H1540=59,VLOOKUP(G1540,'属性表（单核）'!$C$2:$D$251,2,0),INT(N1540/VLOOKUP(H1540,'属性表（单）'!$N$4:$O$24,2,0))))</f>
        <v>1485</v>
      </c>
      <c r="S1540" s="1">
        <f t="shared" si="189"/>
        <v>59850</v>
      </c>
      <c r="T1540" s="28">
        <f>VLOOKUP(--F1540,经验表!$A$4:$B$53,2,0)*VLOOKUP(--E1540,经验表!$W$8:$X$17,2,0)</f>
        <v>59850</v>
      </c>
      <c r="U1540" s="1">
        <f t="shared" si="190"/>
        <v>586590</v>
      </c>
      <c r="V1540" s="1">
        <f t="shared" si="191"/>
        <v>586590</v>
      </c>
    </row>
    <row r="1541" spans="1:22" x14ac:dyDescent="0.35">
      <c r="A1541" s="1">
        <v>93500071</v>
      </c>
      <c r="B1541" s="3" t="s">
        <v>16</v>
      </c>
      <c r="C1541" s="29">
        <f t="shared" si="195"/>
        <v>1</v>
      </c>
      <c r="D1541" s="29" t="str">
        <f t="shared" si="192"/>
        <v>1</v>
      </c>
      <c r="E1541" s="42" t="str">
        <f t="shared" si="193"/>
        <v>1</v>
      </c>
      <c r="F1541" s="1">
        <v>35</v>
      </c>
      <c r="G1541" s="28" t="str">
        <f t="shared" si="194"/>
        <v>135</v>
      </c>
      <c r="H1541" s="1">
        <v>26</v>
      </c>
      <c r="I1541" s="1">
        <v>1525</v>
      </c>
      <c r="L1541" s="1">
        <v>99809</v>
      </c>
      <c r="M1541" s="1">
        <v>794216</v>
      </c>
      <c r="N1541" s="2">
        <f>INT(VLOOKUP(--D1541,'属性表（单）'!$H$7:$I$11,2,0)*VLOOKUP(F1541,'属性表（单）'!$B$4:$D$53,3,0))</f>
        <v>9950</v>
      </c>
      <c r="O1541" s="34">
        <f t="shared" si="188"/>
        <v>1525</v>
      </c>
      <c r="P1541" s="1">
        <f>IF(H1541=26,VLOOKUP(G1541,'属性表（单核）'!$H$2:$I$251,2,0),IF(H1541=59,VLOOKUP(G1541,'属性表（单核）'!$C$2:$D$251,2,0),INT(N1541/VLOOKUP(H1541,'属性表（单）'!$N$4:$O$24,2,0))))</f>
        <v>1525</v>
      </c>
      <c r="S1541" s="1">
        <f t="shared" si="189"/>
        <v>64550</v>
      </c>
      <c r="T1541" s="28">
        <f>VLOOKUP(--F1541,经验表!$A$4:$B$53,2,0)*VLOOKUP(--E1541,经验表!$W$8:$X$17,2,0)</f>
        <v>64550</v>
      </c>
      <c r="U1541" s="1">
        <f t="shared" si="190"/>
        <v>646440</v>
      </c>
      <c r="V1541" s="1">
        <f t="shared" si="191"/>
        <v>646440</v>
      </c>
    </row>
    <row r="1542" spans="1:22" x14ac:dyDescent="0.35">
      <c r="A1542" s="1">
        <v>93600071</v>
      </c>
      <c r="B1542" s="3" t="s">
        <v>16</v>
      </c>
      <c r="C1542" s="29">
        <f t="shared" si="195"/>
        <v>1</v>
      </c>
      <c r="D1542" s="29" t="str">
        <f t="shared" si="192"/>
        <v>1</v>
      </c>
      <c r="E1542" s="42" t="str">
        <f t="shared" si="193"/>
        <v>1</v>
      </c>
      <c r="F1542" s="1">
        <v>36</v>
      </c>
      <c r="G1542" s="28" t="str">
        <f t="shared" si="194"/>
        <v>136</v>
      </c>
      <c r="H1542" s="1">
        <v>26</v>
      </c>
      <c r="I1542" s="1">
        <v>1565</v>
      </c>
      <c r="L1542" s="1">
        <v>111492</v>
      </c>
      <c r="M1542" s="1">
        <v>894025</v>
      </c>
      <c r="N1542" s="2">
        <f>INT(VLOOKUP(--D1542,'属性表（单）'!$H$7:$I$11,2,0)*VLOOKUP(F1542,'属性表（单）'!$B$4:$D$53,3,0))</f>
        <v>10350</v>
      </c>
      <c r="O1542" s="34">
        <f t="shared" si="188"/>
        <v>1565</v>
      </c>
      <c r="P1542" s="1">
        <f>IF(H1542=26,VLOOKUP(G1542,'属性表（单核）'!$H$2:$I$251,2,0),IF(H1542=59,VLOOKUP(G1542,'属性表（单核）'!$C$2:$D$251,2,0),INT(N1542/VLOOKUP(H1542,'属性表（单）'!$N$4:$O$24,2,0))))</f>
        <v>1565</v>
      </c>
      <c r="S1542" s="1">
        <f t="shared" si="189"/>
        <v>69250</v>
      </c>
      <c r="T1542" s="28">
        <f>VLOOKUP(--F1542,经验表!$A$4:$B$53,2,0)*VLOOKUP(--E1542,经验表!$W$8:$X$17,2,0)</f>
        <v>69250</v>
      </c>
      <c r="U1542" s="1">
        <f t="shared" si="190"/>
        <v>710990</v>
      </c>
      <c r="V1542" s="1">
        <f t="shared" si="191"/>
        <v>710990</v>
      </c>
    </row>
    <row r="1543" spans="1:22" x14ac:dyDescent="0.35">
      <c r="A1543" s="1">
        <v>93700071</v>
      </c>
      <c r="B1543" s="3" t="s">
        <v>16</v>
      </c>
      <c r="C1543" s="29">
        <f t="shared" si="195"/>
        <v>1</v>
      </c>
      <c r="D1543" s="29" t="str">
        <f t="shared" si="192"/>
        <v>1</v>
      </c>
      <c r="E1543" s="42" t="str">
        <f t="shared" si="193"/>
        <v>1</v>
      </c>
      <c r="F1543" s="1">
        <v>37</v>
      </c>
      <c r="G1543" s="28" t="str">
        <f t="shared" si="194"/>
        <v>137</v>
      </c>
      <c r="H1543" s="1">
        <v>26</v>
      </c>
      <c r="I1543" s="1">
        <v>1605</v>
      </c>
      <c r="L1543" s="1">
        <v>124501</v>
      </c>
      <c r="M1543" s="1">
        <v>1005517</v>
      </c>
      <c r="N1543" s="2">
        <f>INT(VLOOKUP(--D1543,'属性表（单）'!$H$7:$I$11,2,0)*VLOOKUP(F1543,'属性表（单）'!$B$4:$D$53,3,0))</f>
        <v>10800</v>
      </c>
      <c r="O1543" s="34">
        <f t="shared" ref="O1543:O1606" si="196">INT(IF(C1543=1,P1543,P1543*$X$14))</f>
        <v>1605</v>
      </c>
      <c r="P1543" s="1">
        <f>IF(H1543=26,VLOOKUP(G1543,'属性表（单核）'!$H$2:$I$251,2,0),IF(H1543=59,VLOOKUP(G1543,'属性表（单核）'!$C$2:$D$251,2,0),INT(N1543/VLOOKUP(H1543,'属性表（单）'!$N$4:$O$24,2,0))))</f>
        <v>1605</v>
      </c>
      <c r="S1543" s="1">
        <f t="shared" si="189"/>
        <v>73950</v>
      </c>
      <c r="T1543" s="28">
        <f>VLOOKUP(--F1543,经验表!$A$4:$B$53,2,0)*VLOOKUP(--E1543,经验表!$W$8:$X$17,2,0)</f>
        <v>73950</v>
      </c>
      <c r="U1543" s="1">
        <f t="shared" si="190"/>
        <v>780240</v>
      </c>
      <c r="V1543" s="1">
        <f t="shared" si="191"/>
        <v>780240</v>
      </c>
    </row>
    <row r="1544" spans="1:22" x14ac:dyDescent="0.35">
      <c r="A1544" s="1">
        <v>93800071</v>
      </c>
      <c r="B1544" s="3" t="s">
        <v>16</v>
      </c>
      <c r="C1544" s="29">
        <f t="shared" si="195"/>
        <v>1</v>
      </c>
      <c r="D1544" s="29" t="str">
        <f t="shared" si="192"/>
        <v>1</v>
      </c>
      <c r="E1544" s="42" t="str">
        <f t="shared" si="193"/>
        <v>1</v>
      </c>
      <c r="F1544" s="1">
        <v>38</v>
      </c>
      <c r="G1544" s="28" t="str">
        <f t="shared" si="194"/>
        <v>138</v>
      </c>
      <c r="H1544" s="1">
        <v>26</v>
      </c>
      <c r="I1544" s="1">
        <v>1645</v>
      </c>
      <c r="L1544" s="1">
        <v>138988</v>
      </c>
      <c r="M1544" s="1">
        <v>1130018</v>
      </c>
      <c r="N1544" s="2">
        <f>INT(VLOOKUP(--D1544,'属性表（单）'!$H$7:$I$11,2,0)*VLOOKUP(F1544,'属性表（单）'!$B$4:$D$53,3,0))</f>
        <v>11250</v>
      </c>
      <c r="O1544" s="34">
        <f t="shared" si="196"/>
        <v>1645</v>
      </c>
      <c r="P1544" s="1">
        <f>IF(H1544=26,VLOOKUP(G1544,'属性表（单核）'!$H$2:$I$251,2,0),IF(H1544=59,VLOOKUP(G1544,'属性表（单核）'!$C$2:$D$251,2,0),INT(N1544/VLOOKUP(H1544,'属性表（单）'!$N$4:$O$24,2,0))))</f>
        <v>1645</v>
      </c>
      <c r="S1544" s="1">
        <f t="shared" ref="S1544:S1607" si="197">INT(T1544)</f>
        <v>79650</v>
      </c>
      <c r="T1544" s="28">
        <f>VLOOKUP(--F1544,经验表!$A$4:$B$53,2,0)*VLOOKUP(--E1544,经验表!$W$8:$X$17,2,0)</f>
        <v>79650</v>
      </c>
      <c r="U1544" s="1">
        <f t="shared" ref="U1544:U1607" si="198">INT(IF(C1544=1,IF(F1544=1,VLOOKUP(--D1544,$X$8:$Y$12,2,0),V1544),IF(F1544=1,VLOOKUP(--D1544,$X$17:$Y$21,2,0),V1544)))</f>
        <v>854190</v>
      </c>
      <c r="V1544" s="1">
        <f t="shared" si="191"/>
        <v>854190</v>
      </c>
    </row>
    <row r="1545" spans="1:22" x14ac:dyDescent="0.35">
      <c r="A1545" s="1">
        <v>93900071</v>
      </c>
      <c r="B1545" s="3" t="s">
        <v>16</v>
      </c>
      <c r="C1545" s="29">
        <f t="shared" si="195"/>
        <v>1</v>
      </c>
      <c r="D1545" s="29" t="str">
        <f t="shared" si="192"/>
        <v>1</v>
      </c>
      <c r="E1545" s="42" t="str">
        <f t="shared" si="193"/>
        <v>1</v>
      </c>
      <c r="F1545" s="1">
        <v>39</v>
      </c>
      <c r="G1545" s="28" t="str">
        <f t="shared" si="194"/>
        <v>139</v>
      </c>
      <c r="H1545" s="1">
        <v>26</v>
      </c>
      <c r="I1545" s="1">
        <v>1685</v>
      </c>
      <c r="L1545" s="1">
        <v>155117</v>
      </c>
      <c r="M1545" s="1">
        <v>1269006</v>
      </c>
      <c r="N1545" s="2">
        <f>INT(VLOOKUP(--D1545,'属性表（单）'!$H$7:$I$11,2,0)*VLOOKUP(F1545,'属性表（单）'!$B$4:$D$53,3,0))</f>
        <v>11700</v>
      </c>
      <c r="O1545" s="34">
        <f t="shared" si="196"/>
        <v>1685</v>
      </c>
      <c r="P1545" s="1">
        <f>IF(H1545=26,VLOOKUP(G1545,'属性表（单核）'!$H$2:$I$251,2,0),IF(H1545=59,VLOOKUP(G1545,'属性表（单核）'!$C$2:$D$251,2,0),INT(N1545/VLOOKUP(H1545,'属性表（单）'!$N$4:$O$24,2,0))))</f>
        <v>1685</v>
      </c>
      <c r="S1545" s="1">
        <f t="shared" si="197"/>
        <v>85350</v>
      </c>
      <c r="T1545" s="28">
        <f>VLOOKUP(--F1545,经验表!$A$4:$B$53,2,0)*VLOOKUP(--E1545,经验表!$W$8:$X$17,2,0)</f>
        <v>85350</v>
      </c>
      <c r="U1545" s="1">
        <f t="shared" si="198"/>
        <v>933840</v>
      </c>
      <c r="V1545" s="1">
        <f t="shared" ref="V1545:V1608" si="199">S1544+U1544</f>
        <v>933840</v>
      </c>
    </row>
    <row r="1546" spans="1:22" x14ac:dyDescent="0.35">
      <c r="A1546" s="1">
        <v>94000071</v>
      </c>
      <c r="B1546" s="3" t="s">
        <v>16</v>
      </c>
      <c r="C1546" s="29">
        <f t="shared" si="195"/>
        <v>1</v>
      </c>
      <c r="D1546" s="29" t="str">
        <f t="shared" si="192"/>
        <v>1</v>
      </c>
      <c r="E1546" s="42" t="str">
        <f t="shared" si="193"/>
        <v>1</v>
      </c>
      <c r="F1546" s="1">
        <v>40</v>
      </c>
      <c r="G1546" s="28" t="str">
        <f t="shared" si="194"/>
        <v>140</v>
      </c>
      <c r="H1546" s="1">
        <v>26</v>
      </c>
      <c r="I1546" s="1">
        <v>1725</v>
      </c>
      <c r="L1546" s="1">
        <v>173074</v>
      </c>
      <c r="M1546" s="1">
        <v>1424123</v>
      </c>
      <c r="N1546" s="2">
        <f>INT(VLOOKUP(--D1546,'属性表（单）'!$H$7:$I$11,2,0)*VLOOKUP(F1546,'属性表（单）'!$B$4:$D$53,3,0))</f>
        <v>12150</v>
      </c>
      <c r="O1546" s="34">
        <f t="shared" si="196"/>
        <v>1725</v>
      </c>
      <c r="P1546" s="1">
        <f>IF(H1546=26,VLOOKUP(G1546,'属性表（单核）'!$H$2:$I$251,2,0),IF(H1546=59,VLOOKUP(G1546,'属性表（单核）'!$C$2:$D$251,2,0),INT(N1546/VLOOKUP(H1546,'属性表（单）'!$N$4:$O$24,2,0))))</f>
        <v>1725</v>
      </c>
      <c r="S1546" s="1">
        <f t="shared" si="197"/>
        <v>91050</v>
      </c>
      <c r="T1546" s="28">
        <f>VLOOKUP(--F1546,经验表!$A$4:$B$53,2,0)*VLOOKUP(--E1546,经验表!$W$8:$X$17,2,0)</f>
        <v>91050</v>
      </c>
      <c r="U1546" s="1">
        <f t="shared" si="198"/>
        <v>1019190</v>
      </c>
      <c r="V1546" s="1">
        <f t="shared" si="199"/>
        <v>1019190</v>
      </c>
    </row>
    <row r="1547" spans="1:22" x14ac:dyDescent="0.35">
      <c r="A1547" s="1">
        <v>94100071</v>
      </c>
      <c r="B1547" s="3" t="s">
        <v>16</v>
      </c>
      <c r="C1547" s="29">
        <f t="shared" si="195"/>
        <v>1</v>
      </c>
      <c r="D1547" s="29" t="str">
        <f t="shared" si="192"/>
        <v>1</v>
      </c>
      <c r="E1547" s="42" t="str">
        <f t="shared" si="193"/>
        <v>1</v>
      </c>
      <c r="F1547" s="1">
        <v>41</v>
      </c>
      <c r="G1547" s="28" t="str">
        <f t="shared" si="194"/>
        <v>141</v>
      </c>
      <c r="H1547" s="1">
        <v>26</v>
      </c>
      <c r="I1547" s="1">
        <v>1765</v>
      </c>
      <c r="L1547" s="1">
        <v>193065</v>
      </c>
      <c r="M1547" s="1">
        <v>1597197</v>
      </c>
      <c r="N1547" s="2">
        <f>INT(VLOOKUP(--D1547,'属性表（单）'!$H$7:$I$11,2,0)*VLOOKUP(F1547,'属性表（单）'!$B$4:$D$53,3,0))</f>
        <v>12600</v>
      </c>
      <c r="O1547" s="34">
        <f t="shared" si="196"/>
        <v>1765</v>
      </c>
      <c r="P1547" s="1">
        <f>IF(H1547=26,VLOOKUP(G1547,'属性表（单核）'!$H$2:$I$251,2,0),IF(H1547=59,VLOOKUP(G1547,'属性表（单核）'!$C$2:$D$251,2,0),INT(N1547/VLOOKUP(H1547,'属性表（单）'!$N$4:$O$24,2,0))))</f>
        <v>1765</v>
      </c>
      <c r="S1547" s="1">
        <f t="shared" si="197"/>
        <v>96750</v>
      </c>
      <c r="T1547" s="28">
        <f>VLOOKUP(--F1547,经验表!$A$4:$B$53,2,0)*VLOOKUP(--E1547,经验表!$W$8:$X$17,2,0)</f>
        <v>96750</v>
      </c>
      <c r="U1547" s="1">
        <f t="shared" si="198"/>
        <v>1110240</v>
      </c>
      <c r="V1547" s="1">
        <f t="shared" si="199"/>
        <v>1110240</v>
      </c>
    </row>
    <row r="1548" spans="1:22" x14ac:dyDescent="0.35">
      <c r="A1548" s="1">
        <v>94200071</v>
      </c>
      <c r="B1548" s="3" t="s">
        <v>16</v>
      </c>
      <c r="C1548" s="29">
        <f t="shared" si="195"/>
        <v>1</v>
      </c>
      <c r="D1548" s="29" t="str">
        <f t="shared" si="192"/>
        <v>1</v>
      </c>
      <c r="E1548" s="42" t="str">
        <f t="shared" si="193"/>
        <v>1</v>
      </c>
      <c r="F1548" s="1">
        <v>42</v>
      </c>
      <c r="G1548" s="28" t="str">
        <f t="shared" si="194"/>
        <v>142</v>
      </c>
      <c r="H1548" s="1">
        <v>26</v>
      </c>
      <c r="I1548" s="1">
        <v>1805</v>
      </c>
      <c r="L1548" s="1">
        <v>215320</v>
      </c>
      <c r="M1548" s="1">
        <v>1790262</v>
      </c>
      <c r="N1548" s="2">
        <f>INT(VLOOKUP(--D1548,'属性表（单）'!$H$7:$I$11,2,0)*VLOOKUP(F1548,'属性表（单）'!$B$4:$D$53,3,0))</f>
        <v>13100</v>
      </c>
      <c r="O1548" s="34">
        <f t="shared" si="196"/>
        <v>1805</v>
      </c>
      <c r="P1548" s="1">
        <f>IF(H1548=26,VLOOKUP(G1548,'属性表（单核）'!$H$2:$I$251,2,0),IF(H1548=59,VLOOKUP(G1548,'属性表（单核）'!$C$2:$D$251,2,0),INT(N1548/VLOOKUP(H1548,'属性表（单）'!$N$4:$O$24,2,0))))</f>
        <v>1805</v>
      </c>
      <c r="S1548" s="1">
        <f t="shared" si="197"/>
        <v>103550</v>
      </c>
      <c r="T1548" s="28">
        <f>VLOOKUP(--F1548,经验表!$A$4:$B$53,2,0)*VLOOKUP(--E1548,经验表!$W$8:$X$17,2,0)</f>
        <v>103550</v>
      </c>
      <c r="U1548" s="1">
        <f t="shared" si="198"/>
        <v>1206990</v>
      </c>
      <c r="V1548" s="1">
        <f t="shared" si="199"/>
        <v>1206990</v>
      </c>
    </row>
    <row r="1549" spans="1:22" x14ac:dyDescent="0.35">
      <c r="A1549" s="1">
        <v>94300071</v>
      </c>
      <c r="B1549" s="3" t="s">
        <v>16</v>
      </c>
      <c r="C1549" s="29">
        <f t="shared" si="195"/>
        <v>1</v>
      </c>
      <c r="D1549" s="29" t="str">
        <f t="shared" si="192"/>
        <v>1</v>
      </c>
      <c r="E1549" s="42" t="str">
        <f t="shared" si="193"/>
        <v>1</v>
      </c>
      <c r="F1549" s="1">
        <v>43</v>
      </c>
      <c r="G1549" s="28" t="str">
        <f t="shared" si="194"/>
        <v>143</v>
      </c>
      <c r="H1549" s="1">
        <v>26</v>
      </c>
      <c r="I1549" s="1">
        <v>1845</v>
      </c>
      <c r="L1549" s="1">
        <v>240092</v>
      </c>
      <c r="M1549" s="1">
        <v>2005582</v>
      </c>
      <c r="N1549" s="2">
        <f>INT(VLOOKUP(--D1549,'属性表（单）'!$H$7:$I$11,2,0)*VLOOKUP(F1549,'属性表（单）'!$B$4:$D$53,3,0))</f>
        <v>13600</v>
      </c>
      <c r="O1549" s="34">
        <f t="shared" si="196"/>
        <v>1845</v>
      </c>
      <c r="P1549" s="1">
        <f>IF(H1549=26,VLOOKUP(G1549,'属性表（单核）'!$H$2:$I$251,2,0),IF(H1549=59,VLOOKUP(G1549,'属性表（单核）'!$C$2:$D$251,2,0),INT(N1549/VLOOKUP(H1549,'属性表（单）'!$N$4:$O$24,2,0))))</f>
        <v>1845</v>
      </c>
      <c r="S1549" s="1">
        <f t="shared" si="197"/>
        <v>110350</v>
      </c>
      <c r="T1549" s="28">
        <f>VLOOKUP(--F1549,经验表!$A$4:$B$53,2,0)*VLOOKUP(--E1549,经验表!$W$8:$X$17,2,0)</f>
        <v>110350</v>
      </c>
      <c r="U1549" s="1">
        <f t="shared" si="198"/>
        <v>1310540</v>
      </c>
      <c r="V1549" s="1">
        <f t="shared" si="199"/>
        <v>1310540</v>
      </c>
    </row>
    <row r="1550" spans="1:22" x14ac:dyDescent="0.35">
      <c r="A1550" s="1">
        <v>94400071</v>
      </c>
      <c r="B1550" s="3" t="s">
        <v>16</v>
      </c>
      <c r="C1550" s="29">
        <f t="shared" si="195"/>
        <v>1</v>
      </c>
      <c r="D1550" s="29" t="str">
        <f t="shared" si="192"/>
        <v>1</v>
      </c>
      <c r="E1550" s="42" t="str">
        <f t="shared" si="193"/>
        <v>1</v>
      </c>
      <c r="F1550" s="1">
        <v>44</v>
      </c>
      <c r="G1550" s="28" t="str">
        <f t="shared" si="194"/>
        <v>144</v>
      </c>
      <c r="H1550" s="1">
        <v>26</v>
      </c>
      <c r="I1550" s="1">
        <v>1885</v>
      </c>
      <c r="L1550" s="1">
        <v>267666</v>
      </c>
      <c r="M1550" s="1">
        <v>2245674</v>
      </c>
      <c r="N1550" s="2">
        <f>INT(VLOOKUP(--D1550,'属性表（单）'!$H$7:$I$11,2,0)*VLOOKUP(F1550,'属性表（单）'!$B$4:$D$53,3,0))</f>
        <v>14100</v>
      </c>
      <c r="O1550" s="34">
        <f t="shared" si="196"/>
        <v>1885</v>
      </c>
      <c r="P1550" s="1">
        <f>IF(H1550=26,VLOOKUP(G1550,'属性表（单核）'!$H$2:$I$251,2,0),IF(H1550=59,VLOOKUP(G1550,'属性表（单核）'!$C$2:$D$251,2,0),INT(N1550/VLOOKUP(H1550,'属性表（单）'!$N$4:$O$24,2,0))))</f>
        <v>1885</v>
      </c>
      <c r="S1550" s="1">
        <f t="shared" si="197"/>
        <v>117150</v>
      </c>
      <c r="T1550" s="28">
        <f>VLOOKUP(--F1550,经验表!$A$4:$B$53,2,0)*VLOOKUP(--E1550,经验表!$W$8:$X$17,2,0)</f>
        <v>117150</v>
      </c>
      <c r="U1550" s="1">
        <f t="shared" si="198"/>
        <v>1420890</v>
      </c>
      <c r="V1550" s="1">
        <f t="shared" si="199"/>
        <v>1420890</v>
      </c>
    </row>
    <row r="1551" spans="1:22" x14ac:dyDescent="0.35">
      <c r="A1551" s="1">
        <v>94500071</v>
      </c>
      <c r="B1551" s="3" t="s">
        <v>16</v>
      </c>
      <c r="C1551" s="29">
        <f t="shared" si="195"/>
        <v>1</v>
      </c>
      <c r="D1551" s="29" t="str">
        <f t="shared" si="192"/>
        <v>1</v>
      </c>
      <c r="E1551" s="42" t="str">
        <f t="shared" si="193"/>
        <v>1</v>
      </c>
      <c r="F1551" s="1">
        <v>45</v>
      </c>
      <c r="G1551" s="28" t="str">
        <f t="shared" si="194"/>
        <v>145</v>
      </c>
      <c r="H1551" s="1">
        <v>26</v>
      </c>
      <c r="I1551" s="1">
        <v>1925</v>
      </c>
      <c r="L1551" s="1">
        <v>298357</v>
      </c>
      <c r="M1551" s="1">
        <v>2513340</v>
      </c>
      <c r="N1551" s="2">
        <f>INT(VLOOKUP(--D1551,'属性表（单）'!$H$7:$I$11,2,0)*VLOOKUP(F1551,'属性表（单）'!$B$4:$D$53,3,0))</f>
        <v>14600</v>
      </c>
      <c r="O1551" s="34">
        <f t="shared" si="196"/>
        <v>1925</v>
      </c>
      <c r="P1551" s="1">
        <f>IF(H1551=26,VLOOKUP(G1551,'属性表（单核）'!$H$2:$I$251,2,0),IF(H1551=59,VLOOKUP(G1551,'属性表（单核）'!$C$2:$D$251,2,0),INT(N1551/VLOOKUP(H1551,'属性表（单）'!$N$4:$O$24,2,0))))</f>
        <v>1925</v>
      </c>
      <c r="S1551" s="1">
        <f t="shared" si="197"/>
        <v>123950</v>
      </c>
      <c r="T1551" s="28">
        <f>VLOOKUP(--F1551,经验表!$A$4:$B$53,2,0)*VLOOKUP(--E1551,经验表!$W$8:$X$17,2,0)</f>
        <v>123950</v>
      </c>
      <c r="U1551" s="1">
        <f t="shared" si="198"/>
        <v>1538040</v>
      </c>
      <c r="V1551" s="1">
        <f t="shared" si="199"/>
        <v>1538040</v>
      </c>
    </row>
    <row r="1552" spans="1:22" x14ac:dyDescent="0.35">
      <c r="A1552" s="1">
        <v>94600071</v>
      </c>
      <c r="B1552" s="3" t="s">
        <v>16</v>
      </c>
      <c r="C1552" s="29">
        <f t="shared" si="195"/>
        <v>1</v>
      </c>
      <c r="D1552" s="29" t="str">
        <f t="shared" si="192"/>
        <v>1</v>
      </c>
      <c r="E1552" s="42" t="str">
        <f t="shared" si="193"/>
        <v>1</v>
      </c>
      <c r="F1552" s="1">
        <v>46</v>
      </c>
      <c r="G1552" s="28" t="str">
        <f t="shared" si="194"/>
        <v>146</v>
      </c>
      <c r="H1552" s="1">
        <v>26</v>
      </c>
      <c r="I1552" s="1">
        <v>1965</v>
      </c>
      <c r="L1552" s="1">
        <v>332516</v>
      </c>
      <c r="M1552" s="1">
        <v>2811697</v>
      </c>
      <c r="N1552" s="2">
        <f>INT(VLOOKUP(--D1552,'属性表（单）'!$H$7:$I$11,2,0)*VLOOKUP(F1552,'属性表（单）'!$B$4:$D$53,3,0))</f>
        <v>15100</v>
      </c>
      <c r="O1552" s="34">
        <f t="shared" si="196"/>
        <v>1965</v>
      </c>
      <c r="P1552" s="1">
        <f>IF(H1552=26,VLOOKUP(G1552,'属性表（单核）'!$H$2:$I$251,2,0),IF(H1552=59,VLOOKUP(G1552,'属性表（单核）'!$C$2:$D$251,2,0),INT(N1552/VLOOKUP(H1552,'属性表（单）'!$N$4:$O$24,2,0))))</f>
        <v>1965</v>
      </c>
      <c r="S1552" s="1">
        <f t="shared" si="197"/>
        <v>131950</v>
      </c>
      <c r="T1552" s="28">
        <f>VLOOKUP(--F1552,经验表!$A$4:$B$53,2,0)*VLOOKUP(--E1552,经验表!$W$8:$X$17,2,0)</f>
        <v>131950</v>
      </c>
      <c r="U1552" s="1">
        <f t="shared" si="198"/>
        <v>1661990</v>
      </c>
      <c r="V1552" s="1">
        <f t="shared" si="199"/>
        <v>1661990</v>
      </c>
    </row>
    <row r="1553" spans="1:22" x14ac:dyDescent="0.35">
      <c r="A1553" s="1">
        <v>94700071</v>
      </c>
      <c r="B1553" s="3" t="s">
        <v>16</v>
      </c>
      <c r="C1553" s="29">
        <f t="shared" si="195"/>
        <v>1</v>
      </c>
      <c r="D1553" s="29" t="str">
        <f t="shared" si="192"/>
        <v>1</v>
      </c>
      <c r="E1553" s="42" t="str">
        <f t="shared" si="193"/>
        <v>1</v>
      </c>
      <c r="F1553" s="1">
        <v>47</v>
      </c>
      <c r="G1553" s="28" t="str">
        <f t="shared" si="194"/>
        <v>147</v>
      </c>
      <c r="H1553" s="1">
        <v>26</v>
      </c>
      <c r="I1553" s="1">
        <v>2005</v>
      </c>
      <c r="L1553" s="1">
        <v>370533</v>
      </c>
      <c r="M1553" s="1">
        <v>3144213</v>
      </c>
      <c r="N1553" s="2">
        <f>INT(VLOOKUP(--D1553,'属性表（单）'!$H$7:$I$11,2,0)*VLOOKUP(F1553,'属性表（单）'!$B$4:$D$53,3,0))</f>
        <v>15650</v>
      </c>
      <c r="O1553" s="34">
        <f t="shared" si="196"/>
        <v>2005</v>
      </c>
      <c r="P1553" s="1">
        <f>IF(H1553=26,VLOOKUP(G1553,'属性表（单核）'!$H$2:$I$251,2,0),IF(H1553=59,VLOOKUP(G1553,'属性表（单核）'!$C$2:$D$251,2,0),INT(N1553/VLOOKUP(H1553,'属性表（单）'!$N$4:$O$24,2,0))))</f>
        <v>2005</v>
      </c>
      <c r="S1553" s="1">
        <f t="shared" si="197"/>
        <v>139950</v>
      </c>
      <c r="T1553" s="28">
        <f>VLOOKUP(--F1553,经验表!$A$4:$B$53,2,0)*VLOOKUP(--E1553,经验表!$W$8:$X$17,2,0)</f>
        <v>139950</v>
      </c>
      <c r="U1553" s="1">
        <f t="shared" si="198"/>
        <v>1793940</v>
      </c>
      <c r="V1553" s="1">
        <f t="shared" si="199"/>
        <v>1793940</v>
      </c>
    </row>
    <row r="1554" spans="1:22" x14ac:dyDescent="0.35">
      <c r="A1554" s="1">
        <v>94800071</v>
      </c>
      <c r="B1554" s="3" t="s">
        <v>16</v>
      </c>
      <c r="C1554" s="29">
        <f t="shared" si="195"/>
        <v>1</v>
      </c>
      <c r="D1554" s="29" t="str">
        <f t="shared" si="192"/>
        <v>1</v>
      </c>
      <c r="E1554" s="42" t="str">
        <f t="shared" si="193"/>
        <v>1</v>
      </c>
      <c r="F1554" s="1">
        <v>48</v>
      </c>
      <c r="G1554" s="28" t="str">
        <f t="shared" si="194"/>
        <v>148</v>
      </c>
      <c r="H1554" s="1">
        <v>26</v>
      </c>
      <c r="I1554" s="1">
        <v>2045</v>
      </c>
      <c r="L1554" s="1">
        <v>412842</v>
      </c>
      <c r="M1554" s="1">
        <v>3514746</v>
      </c>
      <c r="N1554" s="2">
        <f>INT(VLOOKUP(--D1554,'属性表（单）'!$H$7:$I$11,2,0)*VLOOKUP(F1554,'属性表（单）'!$B$4:$D$53,3,0))</f>
        <v>16200</v>
      </c>
      <c r="O1554" s="34">
        <f t="shared" si="196"/>
        <v>2045</v>
      </c>
      <c r="P1554" s="1">
        <f>IF(H1554=26,VLOOKUP(G1554,'属性表（单核）'!$H$2:$I$251,2,0),IF(H1554=59,VLOOKUP(G1554,'属性表（单核）'!$C$2:$D$251,2,0),INT(N1554/VLOOKUP(H1554,'属性表（单）'!$N$4:$O$24,2,0))))</f>
        <v>2045</v>
      </c>
      <c r="S1554" s="1">
        <f t="shared" si="197"/>
        <v>147950</v>
      </c>
      <c r="T1554" s="28">
        <f>VLOOKUP(--F1554,经验表!$A$4:$B$53,2,0)*VLOOKUP(--E1554,经验表!$W$8:$X$17,2,0)</f>
        <v>147950</v>
      </c>
      <c r="U1554" s="1">
        <f t="shared" si="198"/>
        <v>1933890</v>
      </c>
      <c r="V1554" s="1">
        <f t="shared" si="199"/>
        <v>1933890</v>
      </c>
    </row>
    <row r="1555" spans="1:22" x14ac:dyDescent="0.35">
      <c r="A1555" s="1">
        <v>94900071</v>
      </c>
      <c r="B1555" s="3" t="s">
        <v>16</v>
      </c>
      <c r="C1555" s="29">
        <f t="shared" si="195"/>
        <v>1</v>
      </c>
      <c r="D1555" s="29" t="str">
        <f t="shared" si="192"/>
        <v>1</v>
      </c>
      <c r="E1555" s="42" t="str">
        <f t="shared" si="193"/>
        <v>1</v>
      </c>
      <c r="F1555" s="1">
        <v>49</v>
      </c>
      <c r="G1555" s="28" t="str">
        <f t="shared" si="194"/>
        <v>149</v>
      </c>
      <c r="H1555" s="1">
        <v>26</v>
      </c>
      <c r="I1555" s="1">
        <v>2085</v>
      </c>
      <c r="L1555" s="1">
        <v>459927</v>
      </c>
      <c r="M1555" s="1">
        <v>3927588</v>
      </c>
      <c r="N1555" s="2">
        <f>INT(VLOOKUP(--D1555,'属性表（单）'!$H$7:$I$11,2,0)*VLOOKUP(F1555,'属性表（单）'!$B$4:$D$53,3,0))</f>
        <v>16750</v>
      </c>
      <c r="O1555" s="34">
        <f t="shared" si="196"/>
        <v>2085</v>
      </c>
      <c r="P1555" s="1">
        <f>IF(H1555=26,VLOOKUP(G1555,'属性表（单核）'!$H$2:$I$251,2,0),IF(H1555=59,VLOOKUP(G1555,'属性表（单核）'!$C$2:$D$251,2,0),INT(N1555/VLOOKUP(H1555,'属性表（单）'!$N$4:$O$24,2,0))))</f>
        <v>2085</v>
      </c>
      <c r="S1555" s="1">
        <f t="shared" si="197"/>
        <v>155950</v>
      </c>
      <c r="T1555" s="28">
        <f>VLOOKUP(--F1555,经验表!$A$4:$B$53,2,0)*VLOOKUP(--E1555,经验表!$W$8:$X$17,2,0)</f>
        <v>155950</v>
      </c>
      <c r="U1555" s="1">
        <f t="shared" si="198"/>
        <v>2081840</v>
      </c>
      <c r="V1555" s="1">
        <f t="shared" si="199"/>
        <v>2081840</v>
      </c>
    </row>
    <row r="1556" spans="1:22" x14ac:dyDescent="0.35">
      <c r="A1556" s="1">
        <v>95000071</v>
      </c>
      <c r="B1556" s="3" t="s">
        <v>16</v>
      </c>
      <c r="C1556" s="29">
        <f t="shared" si="195"/>
        <v>1</v>
      </c>
      <c r="D1556" s="29" t="str">
        <f t="shared" si="192"/>
        <v>1</v>
      </c>
      <c r="E1556" s="42" t="str">
        <f t="shared" si="193"/>
        <v>1</v>
      </c>
      <c r="F1556" s="1">
        <v>50</v>
      </c>
      <c r="G1556" s="28" t="str">
        <f t="shared" si="194"/>
        <v>150</v>
      </c>
      <c r="H1556" s="1">
        <v>26</v>
      </c>
      <c r="I1556" s="1">
        <v>2125</v>
      </c>
      <c r="L1556" s="1">
        <v>99999999</v>
      </c>
      <c r="M1556" s="1">
        <v>4387515</v>
      </c>
      <c r="N1556" s="2">
        <f>INT(VLOOKUP(--D1556,'属性表（单）'!$H$7:$I$11,2,0)*VLOOKUP(F1556,'属性表（单）'!$B$4:$D$53,3,0))</f>
        <v>17300</v>
      </c>
      <c r="O1556" s="34">
        <f t="shared" si="196"/>
        <v>2125</v>
      </c>
      <c r="P1556" s="1">
        <f>IF(H1556=26,VLOOKUP(G1556,'属性表（单核）'!$H$2:$I$251,2,0),IF(H1556=59,VLOOKUP(G1556,'属性表（单核）'!$C$2:$D$251,2,0),INT(N1556/VLOOKUP(H1556,'属性表（单）'!$N$4:$O$24,2,0))))</f>
        <v>2125</v>
      </c>
      <c r="S1556" s="1">
        <f t="shared" si="197"/>
        <v>165250</v>
      </c>
      <c r="T1556" s="28">
        <f>VLOOKUP(--F1556,经验表!$A$4:$B$53,2,0)*VLOOKUP(--E1556,经验表!$W$8:$X$17,2,0)</f>
        <v>165250</v>
      </c>
      <c r="U1556" s="1">
        <f t="shared" si="198"/>
        <v>2237790</v>
      </c>
      <c r="V1556" s="1">
        <f t="shared" si="199"/>
        <v>2237790</v>
      </c>
    </row>
    <row r="1557" spans="1:22" x14ac:dyDescent="0.35">
      <c r="A1557" s="1">
        <v>90100072</v>
      </c>
      <c r="B1557" s="3" t="s">
        <v>16</v>
      </c>
      <c r="C1557" s="29">
        <f t="shared" si="195"/>
        <v>1</v>
      </c>
      <c r="D1557" s="29" t="str">
        <f t="shared" si="192"/>
        <v>2</v>
      </c>
      <c r="E1557" s="42" t="str">
        <f t="shared" si="193"/>
        <v>2</v>
      </c>
      <c r="F1557" s="1">
        <v>1</v>
      </c>
      <c r="G1557" s="28" t="str">
        <f t="shared" si="194"/>
        <v>21</v>
      </c>
      <c r="H1557" s="1">
        <v>26</v>
      </c>
      <c r="I1557" s="1">
        <v>275</v>
      </c>
      <c r="L1557" s="1">
        <v>987</v>
      </c>
      <c r="M1557" s="1">
        <v>1000</v>
      </c>
      <c r="N1557" s="2">
        <f>INT(VLOOKUP(--D1557,'属性表（单）'!$H$7:$I$11,2,0)*VLOOKUP(F1557,'属性表（单）'!$B$4:$D$53,3,0))</f>
        <v>2400</v>
      </c>
      <c r="O1557" s="34">
        <f t="shared" si="196"/>
        <v>275</v>
      </c>
      <c r="P1557" s="1">
        <f>IF(H1557=26,VLOOKUP(G1557,'属性表（单核）'!$H$2:$I$251,2,0),IF(H1557=59,VLOOKUP(G1557,'属性表（单核）'!$C$2:$D$251,2,0),INT(N1557/VLOOKUP(H1557,'属性表（单）'!$N$4:$O$24,2,0))))</f>
        <v>275</v>
      </c>
      <c r="S1557" s="1">
        <f t="shared" si="197"/>
        <v>900</v>
      </c>
      <c r="T1557" s="28">
        <f>VLOOKUP(--F1557,经验表!$A$4:$B$53,2,0)*VLOOKUP(--E1557,经验表!$W$8:$X$17,2,0)</f>
        <v>900</v>
      </c>
      <c r="U1557" s="1">
        <f t="shared" si="198"/>
        <v>1200</v>
      </c>
      <c r="V1557" s="1">
        <f t="shared" si="199"/>
        <v>2403040</v>
      </c>
    </row>
    <row r="1558" spans="1:22" x14ac:dyDescent="0.35">
      <c r="A1558" s="1">
        <v>90200072</v>
      </c>
      <c r="B1558" s="3" t="s">
        <v>16</v>
      </c>
      <c r="C1558" s="29">
        <f t="shared" si="195"/>
        <v>1</v>
      </c>
      <c r="D1558" s="29" t="str">
        <f t="shared" si="192"/>
        <v>2</v>
      </c>
      <c r="E1558" s="42" t="str">
        <f t="shared" si="193"/>
        <v>2</v>
      </c>
      <c r="F1558" s="1">
        <v>2</v>
      </c>
      <c r="G1558" s="28" t="str">
        <f t="shared" si="194"/>
        <v>22</v>
      </c>
      <c r="H1558" s="1">
        <v>26</v>
      </c>
      <c r="I1558" s="1">
        <v>335</v>
      </c>
      <c r="L1558" s="1">
        <v>1312</v>
      </c>
      <c r="M1558" s="1">
        <v>1987</v>
      </c>
      <c r="N1558" s="2">
        <f>INT(VLOOKUP(--D1558,'属性表（单）'!$H$7:$I$11,2,0)*VLOOKUP(F1558,'属性表（单）'!$B$4:$D$53,3,0))</f>
        <v>2550</v>
      </c>
      <c r="O1558" s="34">
        <f t="shared" si="196"/>
        <v>335</v>
      </c>
      <c r="P1558" s="1">
        <f>IF(H1558=26,VLOOKUP(G1558,'属性表（单核）'!$H$2:$I$251,2,0),IF(H1558=59,VLOOKUP(G1558,'属性表（单核）'!$C$2:$D$251,2,0),INT(N1558/VLOOKUP(H1558,'属性表（单）'!$N$4:$O$24,2,0))))</f>
        <v>335</v>
      </c>
      <c r="S1558" s="1">
        <f t="shared" si="197"/>
        <v>1260</v>
      </c>
      <c r="T1558" s="28">
        <f>VLOOKUP(--F1558,经验表!$A$4:$B$53,2,0)*VLOOKUP(--E1558,经验表!$W$8:$X$17,2,0)</f>
        <v>1260</v>
      </c>
      <c r="U1558" s="1">
        <f t="shared" si="198"/>
        <v>2100</v>
      </c>
      <c r="V1558" s="1">
        <f t="shared" si="199"/>
        <v>2100</v>
      </c>
    </row>
    <row r="1559" spans="1:22" x14ac:dyDescent="0.35">
      <c r="A1559" s="1">
        <v>90300072</v>
      </c>
      <c r="B1559" s="3" t="s">
        <v>16</v>
      </c>
      <c r="C1559" s="29">
        <f t="shared" si="195"/>
        <v>1</v>
      </c>
      <c r="D1559" s="29" t="str">
        <f t="shared" si="192"/>
        <v>2</v>
      </c>
      <c r="E1559" s="42" t="str">
        <f t="shared" si="193"/>
        <v>2</v>
      </c>
      <c r="F1559" s="1">
        <v>3</v>
      </c>
      <c r="G1559" s="28" t="str">
        <f t="shared" si="194"/>
        <v>23</v>
      </c>
      <c r="H1559" s="1">
        <v>26</v>
      </c>
      <c r="I1559" s="1">
        <v>395</v>
      </c>
      <c r="L1559" s="1">
        <v>1678</v>
      </c>
      <c r="M1559" s="1">
        <v>3299</v>
      </c>
      <c r="N1559" s="2">
        <f>INT(VLOOKUP(--D1559,'属性表（单）'!$H$7:$I$11,2,0)*VLOOKUP(F1559,'属性表（单）'!$B$4:$D$53,3,0))</f>
        <v>2700</v>
      </c>
      <c r="O1559" s="34">
        <f t="shared" si="196"/>
        <v>395</v>
      </c>
      <c r="P1559" s="1">
        <f>IF(H1559=26,VLOOKUP(G1559,'属性表（单核）'!$H$2:$I$251,2,0),IF(H1559=59,VLOOKUP(G1559,'属性表（单核）'!$C$2:$D$251,2,0),INT(N1559/VLOOKUP(H1559,'属性表（单）'!$N$4:$O$24,2,0))))</f>
        <v>395</v>
      </c>
      <c r="S1559" s="1">
        <f t="shared" si="197"/>
        <v>1620</v>
      </c>
      <c r="T1559" s="28">
        <f>VLOOKUP(--F1559,经验表!$A$4:$B$53,2,0)*VLOOKUP(--E1559,经验表!$W$8:$X$17,2,0)</f>
        <v>1620</v>
      </c>
      <c r="U1559" s="1">
        <f t="shared" si="198"/>
        <v>3360</v>
      </c>
      <c r="V1559" s="1">
        <f t="shared" si="199"/>
        <v>3360</v>
      </c>
    </row>
    <row r="1560" spans="1:22" x14ac:dyDescent="0.35">
      <c r="A1560" s="1">
        <v>90400072</v>
      </c>
      <c r="B1560" s="3" t="s">
        <v>16</v>
      </c>
      <c r="C1560" s="29">
        <f t="shared" si="195"/>
        <v>1</v>
      </c>
      <c r="D1560" s="29" t="str">
        <f t="shared" si="192"/>
        <v>2</v>
      </c>
      <c r="E1560" s="42" t="str">
        <f t="shared" si="193"/>
        <v>2</v>
      </c>
      <c r="F1560" s="1">
        <v>4</v>
      </c>
      <c r="G1560" s="28" t="str">
        <f t="shared" si="194"/>
        <v>24</v>
      </c>
      <c r="H1560" s="1">
        <v>26</v>
      </c>
      <c r="I1560" s="1">
        <v>455</v>
      </c>
      <c r="L1560" s="1">
        <v>2088</v>
      </c>
      <c r="M1560" s="1">
        <v>4977</v>
      </c>
      <c r="N1560" s="2">
        <f>INT(VLOOKUP(--D1560,'属性表（单）'!$H$7:$I$11,2,0)*VLOOKUP(F1560,'属性表（单）'!$B$4:$D$53,3,0))</f>
        <v>2850</v>
      </c>
      <c r="O1560" s="34">
        <f t="shared" si="196"/>
        <v>455</v>
      </c>
      <c r="P1560" s="1">
        <f>IF(H1560=26,VLOOKUP(G1560,'属性表（单核）'!$H$2:$I$251,2,0),IF(H1560=59,VLOOKUP(G1560,'属性表（单核）'!$C$2:$D$251,2,0),INT(N1560/VLOOKUP(H1560,'属性表（单）'!$N$4:$O$24,2,0))))</f>
        <v>455</v>
      </c>
      <c r="S1560" s="1">
        <f t="shared" si="197"/>
        <v>1980</v>
      </c>
      <c r="T1560" s="28">
        <f>VLOOKUP(--F1560,经验表!$A$4:$B$53,2,0)*VLOOKUP(--E1560,经验表!$W$8:$X$17,2,0)</f>
        <v>1980</v>
      </c>
      <c r="U1560" s="1">
        <f t="shared" si="198"/>
        <v>4980</v>
      </c>
      <c r="V1560" s="1">
        <f t="shared" si="199"/>
        <v>4980</v>
      </c>
    </row>
    <row r="1561" spans="1:22" x14ac:dyDescent="0.35">
      <c r="A1561" s="1">
        <v>90500072</v>
      </c>
      <c r="B1561" s="3" t="s">
        <v>16</v>
      </c>
      <c r="C1561" s="29">
        <f t="shared" si="195"/>
        <v>1</v>
      </c>
      <c r="D1561" s="29" t="str">
        <f t="shared" si="192"/>
        <v>2</v>
      </c>
      <c r="E1561" s="42" t="str">
        <f t="shared" si="193"/>
        <v>2</v>
      </c>
      <c r="F1561" s="1">
        <v>5</v>
      </c>
      <c r="G1561" s="28" t="str">
        <f t="shared" si="194"/>
        <v>25</v>
      </c>
      <c r="H1561" s="1">
        <v>26</v>
      </c>
      <c r="I1561" s="1">
        <v>515</v>
      </c>
      <c r="L1561" s="1">
        <v>2549</v>
      </c>
      <c r="M1561" s="1">
        <v>7065</v>
      </c>
      <c r="N1561" s="2">
        <f>INT(VLOOKUP(--D1561,'属性表（单）'!$H$7:$I$11,2,0)*VLOOKUP(F1561,'属性表（单）'!$B$4:$D$53,3,0))</f>
        <v>3000</v>
      </c>
      <c r="O1561" s="34">
        <f t="shared" si="196"/>
        <v>515</v>
      </c>
      <c r="P1561" s="1">
        <f>IF(H1561=26,VLOOKUP(G1561,'属性表（单核）'!$H$2:$I$251,2,0),IF(H1561=59,VLOOKUP(G1561,'属性表（单核）'!$C$2:$D$251,2,0),INT(N1561/VLOOKUP(H1561,'属性表（单）'!$N$4:$O$24,2,0))))</f>
        <v>515</v>
      </c>
      <c r="S1561" s="1">
        <f t="shared" si="197"/>
        <v>2340</v>
      </c>
      <c r="T1561" s="28">
        <f>VLOOKUP(--F1561,经验表!$A$4:$B$53,2,0)*VLOOKUP(--E1561,经验表!$W$8:$X$17,2,0)</f>
        <v>2340</v>
      </c>
      <c r="U1561" s="1">
        <f t="shared" si="198"/>
        <v>6960</v>
      </c>
      <c r="V1561" s="1">
        <f t="shared" si="199"/>
        <v>6960</v>
      </c>
    </row>
    <row r="1562" spans="1:22" x14ac:dyDescent="0.35">
      <c r="A1562" s="1">
        <v>90600072</v>
      </c>
      <c r="B1562" s="3" t="s">
        <v>16</v>
      </c>
      <c r="C1562" s="29">
        <f t="shared" si="195"/>
        <v>1</v>
      </c>
      <c r="D1562" s="29" t="str">
        <f t="shared" si="192"/>
        <v>2</v>
      </c>
      <c r="E1562" s="42" t="str">
        <f t="shared" si="193"/>
        <v>2</v>
      </c>
      <c r="F1562" s="1">
        <v>6</v>
      </c>
      <c r="G1562" s="28" t="str">
        <f t="shared" si="194"/>
        <v>26</v>
      </c>
      <c r="H1562" s="1">
        <v>26</v>
      </c>
      <c r="I1562" s="1">
        <v>575</v>
      </c>
      <c r="L1562" s="1">
        <v>3064</v>
      </c>
      <c r="M1562" s="1">
        <v>9614</v>
      </c>
      <c r="N1562" s="2">
        <f>INT(VLOOKUP(--D1562,'属性表（单）'!$H$7:$I$11,2,0)*VLOOKUP(F1562,'属性表（单）'!$B$4:$D$53,3,0))</f>
        <v>3150</v>
      </c>
      <c r="O1562" s="34">
        <f t="shared" si="196"/>
        <v>575</v>
      </c>
      <c r="P1562" s="1">
        <f>IF(H1562=26,VLOOKUP(G1562,'属性表（单核）'!$H$2:$I$251,2,0),IF(H1562=59,VLOOKUP(G1562,'属性表（单核）'!$C$2:$D$251,2,0),INT(N1562/VLOOKUP(H1562,'属性表（单）'!$N$4:$O$24,2,0))))</f>
        <v>575</v>
      </c>
      <c r="S1562" s="1">
        <f t="shared" si="197"/>
        <v>2940</v>
      </c>
      <c r="T1562" s="28">
        <f>VLOOKUP(--F1562,经验表!$A$4:$B$53,2,0)*VLOOKUP(--E1562,经验表!$W$8:$X$17,2,0)</f>
        <v>2940</v>
      </c>
      <c r="U1562" s="1">
        <f t="shared" si="198"/>
        <v>9300</v>
      </c>
      <c r="V1562" s="1">
        <f t="shared" si="199"/>
        <v>9300</v>
      </c>
    </row>
    <row r="1563" spans="1:22" x14ac:dyDescent="0.35">
      <c r="A1563" s="1">
        <v>90700072</v>
      </c>
      <c r="B1563" s="3" t="s">
        <v>16</v>
      </c>
      <c r="C1563" s="29">
        <f t="shared" si="195"/>
        <v>1</v>
      </c>
      <c r="D1563" s="29" t="str">
        <f t="shared" si="192"/>
        <v>2</v>
      </c>
      <c r="E1563" s="42" t="str">
        <f t="shared" si="193"/>
        <v>2</v>
      </c>
      <c r="F1563" s="1">
        <v>7</v>
      </c>
      <c r="G1563" s="28" t="str">
        <f t="shared" si="194"/>
        <v>27</v>
      </c>
      <c r="H1563" s="1">
        <v>26</v>
      </c>
      <c r="I1563" s="1">
        <v>635</v>
      </c>
      <c r="L1563" s="1">
        <v>3640</v>
      </c>
      <c r="M1563" s="1">
        <v>12678</v>
      </c>
      <c r="N1563" s="2">
        <f>INT(VLOOKUP(--D1563,'属性表（单）'!$H$7:$I$11,2,0)*VLOOKUP(F1563,'属性表（单）'!$B$4:$D$53,3,0))</f>
        <v>3375</v>
      </c>
      <c r="O1563" s="34">
        <f t="shared" si="196"/>
        <v>635</v>
      </c>
      <c r="P1563" s="1">
        <f>IF(H1563=26,VLOOKUP(G1563,'属性表（单核）'!$H$2:$I$251,2,0),IF(H1563=59,VLOOKUP(G1563,'属性表（单核）'!$C$2:$D$251,2,0),INT(N1563/VLOOKUP(H1563,'属性表（单）'!$N$4:$O$24,2,0))))</f>
        <v>635</v>
      </c>
      <c r="S1563" s="1">
        <f t="shared" si="197"/>
        <v>3540</v>
      </c>
      <c r="T1563" s="28">
        <f>VLOOKUP(--F1563,经验表!$A$4:$B$53,2,0)*VLOOKUP(--E1563,经验表!$W$8:$X$17,2,0)</f>
        <v>3540</v>
      </c>
      <c r="U1563" s="1">
        <f t="shared" si="198"/>
        <v>12240</v>
      </c>
      <c r="V1563" s="1">
        <f t="shared" si="199"/>
        <v>12240</v>
      </c>
    </row>
    <row r="1564" spans="1:22" x14ac:dyDescent="0.35">
      <c r="A1564" s="1">
        <v>90800072</v>
      </c>
      <c r="B1564" s="3" t="s">
        <v>16</v>
      </c>
      <c r="C1564" s="29">
        <f t="shared" si="195"/>
        <v>1</v>
      </c>
      <c r="D1564" s="29" t="str">
        <f t="shared" si="192"/>
        <v>2</v>
      </c>
      <c r="E1564" s="42" t="str">
        <f t="shared" si="193"/>
        <v>2</v>
      </c>
      <c r="F1564" s="1">
        <v>8</v>
      </c>
      <c r="G1564" s="28" t="str">
        <f t="shared" si="194"/>
        <v>28</v>
      </c>
      <c r="H1564" s="1">
        <v>26</v>
      </c>
      <c r="I1564" s="1">
        <v>695</v>
      </c>
      <c r="L1564" s="1">
        <v>4285</v>
      </c>
      <c r="M1564" s="1">
        <v>16318</v>
      </c>
      <c r="N1564" s="2">
        <f>INT(VLOOKUP(--D1564,'属性表（单）'!$H$7:$I$11,2,0)*VLOOKUP(F1564,'属性表（单）'!$B$4:$D$53,3,0))</f>
        <v>3600</v>
      </c>
      <c r="O1564" s="34">
        <f t="shared" si="196"/>
        <v>695</v>
      </c>
      <c r="P1564" s="1">
        <f>IF(H1564=26,VLOOKUP(G1564,'属性表（单核）'!$H$2:$I$251,2,0),IF(H1564=59,VLOOKUP(G1564,'属性表（单核）'!$C$2:$D$251,2,0),INT(N1564/VLOOKUP(H1564,'属性表（单）'!$N$4:$O$24,2,0))))</f>
        <v>695</v>
      </c>
      <c r="S1564" s="1">
        <f t="shared" si="197"/>
        <v>4140</v>
      </c>
      <c r="T1564" s="28">
        <f>VLOOKUP(--F1564,经验表!$A$4:$B$53,2,0)*VLOOKUP(--E1564,经验表!$W$8:$X$17,2,0)</f>
        <v>4140</v>
      </c>
      <c r="U1564" s="1">
        <f t="shared" si="198"/>
        <v>15780</v>
      </c>
      <c r="V1564" s="1">
        <f t="shared" si="199"/>
        <v>15780</v>
      </c>
    </row>
    <row r="1565" spans="1:22" x14ac:dyDescent="0.35">
      <c r="A1565" s="1">
        <v>90900072</v>
      </c>
      <c r="B1565" s="3" t="s">
        <v>16</v>
      </c>
      <c r="C1565" s="29">
        <f t="shared" si="195"/>
        <v>1</v>
      </c>
      <c r="D1565" s="29" t="str">
        <f t="shared" si="192"/>
        <v>2</v>
      </c>
      <c r="E1565" s="42" t="str">
        <f t="shared" si="193"/>
        <v>2</v>
      </c>
      <c r="F1565" s="1">
        <v>9</v>
      </c>
      <c r="G1565" s="28" t="str">
        <f t="shared" si="194"/>
        <v>29</v>
      </c>
      <c r="H1565" s="1">
        <v>26</v>
      </c>
      <c r="I1565" s="1">
        <v>755</v>
      </c>
      <c r="L1565" s="1">
        <v>5005</v>
      </c>
      <c r="M1565" s="1">
        <v>20603</v>
      </c>
      <c r="N1565" s="2">
        <f>INT(VLOOKUP(--D1565,'属性表（单）'!$H$7:$I$11,2,0)*VLOOKUP(F1565,'属性表（单）'!$B$4:$D$53,3,0))</f>
        <v>3825</v>
      </c>
      <c r="O1565" s="34">
        <f t="shared" si="196"/>
        <v>755</v>
      </c>
      <c r="P1565" s="1">
        <f>IF(H1565=26,VLOOKUP(G1565,'属性表（单核）'!$H$2:$I$251,2,0),IF(H1565=59,VLOOKUP(G1565,'属性表（单核）'!$C$2:$D$251,2,0),INT(N1565/VLOOKUP(H1565,'属性表（单）'!$N$4:$O$24,2,0))))</f>
        <v>755</v>
      </c>
      <c r="S1565" s="1">
        <f t="shared" si="197"/>
        <v>4740</v>
      </c>
      <c r="T1565" s="28">
        <f>VLOOKUP(--F1565,经验表!$A$4:$B$53,2,0)*VLOOKUP(--E1565,经验表!$W$8:$X$17,2,0)</f>
        <v>4740</v>
      </c>
      <c r="U1565" s="1">
        <f t="shared" si="198"/>
        <v>19920</v>
      </c>
      <c r="V1565" s="1">
        <f t="shared" si="199"/>
        <v>19920</v>
      </c>
    </row>
    <row r="1566" spans="1:22" x14ac:dyDescent="0.35">
      <c r="A1566" s="1">
        <v>91000072</v>
      </c>
      <c r="B1566" s="3" t="s">
        <v>16</v>
      </c>
      <c r="C1566" s="29">
        <f t="shared" si="195"/>
        <v>1</v>
      </c>
      <c r="D1566" s="29" t="str">
        <f t="shared" si="192"/>
        <v>2</v>
      </c>
      <c r="E1566" s="42" t="str">
        <f t="shared" si="193"/>
        <v>2</v>
      </c>
      <c r="F1566" s="1">
        <v>10</v>
      </c>
      <c r="G1566" s="28" t="str">
        <f t="shared" si="194"/>
        <v>210</v>
      </c>
      <c r="H1566" s="1">
        <v>26</v>
      </c>
      <c r="I1566" s="1">
        <v>815</v>
      </c>
      <c r="L1566" s="1">
        <v>5808</v>
      </c>
      <c r="M1566" s="1">
        <v>25608</v>
      </c>
      <c r="N1566" s="2">
        <f>INT(VLOOKUP(--D1566,'属性表（单）'!$H$7:$I$11,2,0)*VLOOKUP(F1566,'属性表（单）'!$B$4:$D$53,3,0))</f>
        <v>4050</v>
      </c>
      <c r="O1566" s="34">
        <f t="shared" si="196"/>
        <v>815</v>
      </c>
      <c r="P1566" s="1">
        <f>IF(H1566=26,VLOOKUP(G1566,'属性表（单核）'!$H$2:$I$251,2,0),IF(H1566=59,VLOOKUP(G1566,'属性表（单核）'!$C$2:$D$251,2,0),INT(N1566/VLOOKUP(H1566,'属性表（单）'!$N$4:$O$24,2,0))))</f>
        <v>815</v>
      </c>
      <c r="S1566" s="1">
        <f t="shared" si="197"/>
        <v>5700</v>
      </c>
      <c r="T1566" s="28">
        <f>VLOOKUP(--F1566,经验表!$A$4:$B$53,2,0)*VLOOKUP(--E1566,经验表!$W$8:$X$17,2,0)</f>
        <v>5700</v>
      </c>
      <c r="U1566" s="1">
        <f t="shared" si="198"/>
        <v>24660</v>
      </c>
      <c r="V1566" s="1">
        <f t="shared" si="199"/>
        <v>24660</v>
      </c>
    </row>
    <row r="1567" spans="1:22" x14ac:dyDescent="0.35">
      <c r="A1567" s="1">
        <v>91100072</v>
      </c>
      <c r="B1567" s="3" t="s">
        <v>16</v>
      </c>
      <c r="C1567" s="29">
        <f t="shared" si="195"/>
        <v>1</v>
      </c>
      <c r="D1567" s="29" t="str">
        <f t="shared" si="192"/>
        <v>2</v>
      </c>
      <c r="E1567" s="42" t="str">
        <f t="shared" si="193"/>
        <v>2</v>
      </c>
      <c r="F1567" s="1">
        <v>11</v>
      </c>
      <c r="G1567" s="28" t="str">
        <f t="shared" si="194"/>
        <v>211</v>
      </c>
      <c r="H1567" s="1">
        <v>26</v>
      </c>
      <c r="I1567" s="1">
        <v>875</v>
      </c>
      <c r="L1567" s="1">
        <v>6704</v>
      </c>
      <c r="M1567" s="1">
        <v>31416</v>
      </c>
      <c r="N1567" s="2">
        <f>INT(VLOOKUP(--D1567,'属性表（单）'!$H$7:$I$11,2,0)*VLOOKUP(F1567,'属性表（单）'!$B$4:$D$53,3,0))</f>
        <v>4275</v>
      </c>
      <c r="O1567" s="34">
        <f t="shared" si="196"/>
        <v>875</v>
      </c>
      <c r="P1567" s="1">
        <f>IF(H1567=26,VLOOKUP(G1567,'属性表（单核）'!$H$2:$I$251,2,0),IF(H1567=59,VLOOKUP(G1567,'属性表（单核）'!$C$2:$D$251,2,0),INT(N1567/VLOOKUP(H1567,'属性表（单）'!$N$4:$O$24,2,0))))</f>
        <v>875</v>
      </c>
      <c r="S1567" s="1">
        <f t="shared" si="197"/>
        <v>6660</v>
      </c>
      <c r="T1567" s="28">
        <f>VLOOKUP(--F1567,经验表!$A$4:$B$53,2,0)*VLOOKUP(--E1567,经验表!$W$8:$X$17,2,0)</f>
        <v>6660</v>
      </c>
      <c r="U1567" s="1">
        <f t="shared" si="198"/>
        <v>30360</v>
      </c>
      <c r="V1567" s="1">
        <f t="shared" si="199"/>
        <v>30360</v>
      </c>
    </row>
    <row r="1568" spans="1:22" x14ac:dyDescent="0.35">
      <c r="A1568" s="1">
        <v>91200072</v>
      </c>
      <c r="B1568" s="3" t="s">
        <v>16</v>
      </c>
      <c r="C1568" s="29">
        <f t="shared" si="195"/>
        <v>1</v>
      </c>
      <c r="D1568" s="29" t="str">
        <f t="shared" si="192"/>
        <v>2</v>
      </c>
      <c r="E1568" s="42" t="str">
        <f t="shared" si="193"/>
        <v>2</v>
      </c>
      <c r="F1568" s="1">
        <v>12</v>
      </c>
      <c r="G1568" s="28" t="str">
        <f t="shared" si="194"/>
        <v>212</v>
      </c>
      <c r="H1568" s="1">
        <v>26</v>
      </c>
      <c r="I1568" s="1">
        <v>935</v>
      </c>
      <c r="L1568" s="1">
        <v>7703</v>
      </c>
      <c r="M1568" s="1">
        <v>38120</v>
      </c>
      <c r="N1568" s="2">
        <f>INT(VLOOKUP(--D1568,'属性表（单）'!$H$7:$I$11,2,0)*VLOOKUP(F1568,'属性表（单）'!$B$4:$D$53,3,0))</f>
        <v>4575</v>
      </c>
      <c r="O1568" s="34">
        <f t="shared" si="196"/>
        <v>935</v>
      </c>
      <c r="P1568" s="1">
        <f>IF(H1568=26,VLOOKUP(G1568,'属性表（单核）'!$H$2:$I$251,2,0),IF(H1568=59,VLOOKUP(G1568,'属性表（单核）'!$C$2:$D$251,2,0),INT(N1568/VLOOKUP(H1568,'属性表（单）'!$N$4:$O$24,2,0))))</f>
        <v>935</v>
      </c>
      <c r="S1568" s="1">
        <f t="shared" si="197"/>
        <v>7620</v>
      </c>
      <c r="T1568" s="28">
        <f>VLOOKUP(--F1568,经验表!$A$4:$B$53,2,0)*VLOOKUP(--E1568,经验表!$W$8:$X$17,2,0)</f>
        <v>7620</v>
      </c>
      <c r="U1568" s="1">
        <f t="shared" si="198"/>
        <v>37020</v>
      </c>
      <c r="V1568" s="1">
        <f t="shared" si="199"/>
        <v>37020</v>
      </c>
    </row>
    <row r="1569" spans="1:22" x14ac:dyDescent="0.35">
      <c r="A1569" s="1">
        <v>91300072</v>
      </c>
      <c r="B1569" s="3" t="s">
        <v>16</v>
      </c>
      <c r="C1569" s="29">
        <f t="shared" si="195"/>
        <v>1</v>
      </c>
      <c r="D1569" s="29" t="str">
        <f t="shared" si="192"/>
        <v>2</v>
      </c>
      <c r="E1569" s="42" t="str">
        <f t="shared" si="193"/>
        <v>2</v>
      </c>
      <c r="F1569" s="1">
        <v>13</v>
      </c>
      <c r="G1569" s="28" t="str">
        <f t="shared" si="194"/>
        <v>213</v>
      </c>
      <c r="H1569" s="1">
        <v>26</v>
      </c>
      <c r="I1569" s="1">
        <v>995</v>
      </c>
      <c r="L1569" s="1">
        <v>8816</v>
      </c>
      <c r="M1569" s="1">
        <v>45823</v>
      </c>
      <c r="N1569" s="2">
        <f>INT(VLOOKUP(--D1569,'属性表（单）'!$H$7:$I$11,2,0)*VLOOKUP(F1569,'属性表（单）'!$B$4:$D$53,3,0))</f>
        <v>4875</v>
      </c>
      <c r="O1569" s="34">
        <f t="shared" si="196"/>
        <v>995</v>
      </c>
      <c r="P1569" s="1">
        <f>IF(H1569=26,VLOOKUP(G1569,'属性表（单核）'!$H$2:$I$251,2,0),IF(H1569=59,VLOOKUP(G1569,'属性表（单核）'!$C$2:$D$251,2,0),INT(N1569/VLOOKUP(H1569,'属性表（单）'!$N$4:$O$24,2,0))))</f>
        <v>995</v>
      </c>
      <c r="S1569" s="1">
        <f t="shared" si="197"/>
        <v>8580</v>
      </c>
      <c r="T1569" s="28">
        <f>VLOOKUP(--F1569,经验表!$A$4:$B$53,2,0)*VLOOKUP(--E1569,经验表!$W$8:$X$17,2,0)</f>
        <v>8580</v>
      </c>
      <c r="U1569" s="1">
        <f t="shared" si="198"/>
        <v>44640</v>
      </c>
      <c r="V1569" s="1">
        <f t="shared" si="199"/>
        <v>44640</v>
      </c>
    </row>
    <row r="1570" spans="1:22" x14ac:dyDescent="0.35">
      <c r="A1570" s="1">
        <v>91400072</v>
      </c>
      <c r="B1570" s="3" t="s">
        <v>16</v>
      </c>
      <c r="C1570" s="29">
        <f t="shared" si="195"/>
        <v>1</v>
      </c>
      <c r="D1570" s="29" t="str">
        <f t="shared" si="192"/>
        <v>2</v>
      </c>
      <c r="E1570" s="42" t="str">
        <f t="shared" si="193"/>
        <v>2</v>
      </c>
      <c r="F1570" s="1">
        <v>14</v>
      </c>
      <c r="G1570" s="28" t="str">
        <f t="shared" si="194"/>
        <v>214</v>
      </c>
      <c r="H1570" s="1">
        <v>26</v>
      </c>
      <c r="I1570" s="1">
        <v>1055</v>
      </c>
      <c r="L1570" s="1">
        <v>10055</v>
      </c>
      <c r="M1570" s="1">
        <v>54639</v>
      </c>
      <c r="N1570" s="2">
        <f>INT(VLOOKUP(--D1570,'属性表（单）'!$H$7:$I$11,2,0)*VLOOKUP(F1570,'属性表（单）'!$B$4:$D$53,3,0))</f>
        <v>5175</v>
      </c>
      <c r="O1570" s="34">
        <f t="shared" si="196"/>
        <v>1055</v>
      </c>
      <c r="P1570" s="1">
        <f>IF(H1570=26,VLOOKUP(G1570,'属性表（单核）'!$H$2:$I$251,2,0),IF(H1570=59,VLOOKUP(G1570,'属性表（单核）'!$C$2:$D$251,2,0),INT(N1570/VLOOKUP(H1570,'属性表（单）'!$N$4:$O$24,2,0))))</f>
        <v>1055</v>
      </c>
      <c r="S1570" s="1">
        <f t="shared" si="197"/>
        <v>10020</v>
      </c>
      <c r="T1570" s="28">
        <f>VLOOKUP(--F1570,经验表!$A$4:$B$53,2,0)*VLOOKUP(--E1570,经验表!$W$8:$X$17,2,0)</f>
        <v>10020</v>
      </c>
      <c r="U1570" s="1">
        <f t="shared" si="198"/>
        <v>53220</v>
      </c>
      <c r="V1570" s="1">
        <f t="shared" si="199"/>
        <v>53220</v>
      </c>
    </row>
    <row r="1571" spans="1:22" x14ac:dyDescent="0.35">
      <c r="A1571" s="1">
        <v>91500072</v>
      </c>
      <c r="B1571" s="3" t="s">
        <v>16</v>
      </c>
      <c r="C1571" s="29">
        <f t="shared" si="195"/>
        <v>1</v>
      </c>
      <c r="D1571" s="29" t="str">
        <f t="shared" si="192"/>
        <v>2</v>
      </c>
      <c r="E1571" s="42" t="str">
        <f t="shared" si="193"/>
        <v>2</v>
      </c>
      <c r="F1571" s="1">
        <v>15</v>
      </c>
      <c r="G1571" s="28" t="str">
        <f t="shared" si="194"/>
        <v>215</v>
      </c>
      <c r="H1571" s="1">
        <v>26</v>
      </c>
      <c r="I1571" s="1">
        <v>1115</v>
      </c>
      <c r="L1571" s="1">
        <v>11434</v>
      </c>
      <c r="M1571" s="1">
        <v>64694</v>
      </c>
      <c r="N1571" s="2">
        <f>INT(VLOOKUP(--D1571,'属性表（单）'!$H$7:$I$11,2,0)*VLOOKUP(F1571,'属性表（单）'!$B$4:$D$53,3,0))</f>
        <v>5475</v>
      </c>
      <c r="O1571" s="34">
        <f t="shared" si="196"/>
        <v>1115</v>
      </c>
      <c r="P1571" s="1">
        <f>IF(H1571=26,VLOOKUP(G1571,'属性表（单核）'!$H$2:$I$251,2,0),IF(H1571=59,VLOOKUP(G1571,'属性表（单核）'!$C$2:$D$251,2,0),INT(N1571/VLOOKUP(H1571,'属性表（单）'!$N$4:$O$24,2,0))))</f>
        <v>1115</v>
      </c>
      <c r="S1571" s="1">
        <f t="shared" si="197"/>
        <v>11460</v>
      </c>
      <c r="T1571" s="28">
        <f>VLOOKUP(--F1571,经验表!$A$4:$B$53,2,0)*VLOOKUP(--E1571,经验表!$W$8:$X$17,2,0)</f>
        <v>11460</v>
      </c>
      <c r="U1571" s="1">
        <f t="shared" si="198"/>
        <v>63240</v>
      </c>
      <c r="V1571" s="1">
        <f t="shared" si="199"/>
        <v>63240</v>
      </c>
    </row>
    <row r="1572" spans="1:22" x14ac:dyDescent="0.35">
      <c r="A1572" s="1">
        <v>91600072</v>
      </c>
      <c r="B1572" s="3" t="s">
        <v>16</v>
      </c>
      <c r="C1572" s="29">
        <f t="shared" si="195"/>
        <v>1</v>
      </c>
      <c r="D1572" s="29" t="str">
        <f t="shared" si="192"/>
        <v>2</v>
      </c>
      <c r="E1572" s="42" t="str">
        <f t="shared" si="193"/>
        <v>2</v>
      </c>
      <c r="F1572" s="1">
        <v>16</v>
      </c>
      <c r="G1572" s="28" t="str">
        <f t="shared" si="194"/>
        <v>216</v>
      </c>
      <c r="H1572" s="1">
        <v>26</v>
      </c>
      <c r="I1572" s="1">
        <v>1175</v>
      </c>
      <c r="L1572" s="1">
        <v>12968</v>
      </c>
      <c r="M1572" s="1">
        <v>76128</v>
      </c>
      <c r="N1572" s="2">
        <f>INT(VLOOKUP(--D1572,'属性表（单）'!$H$7:$I$11,2,0)*VLOOKUP(F1572,'属性表（单）'!$B$4:$D$53,3,0))</f>
        <v>5775</v>
      </c>
      <c r="O1572" s="34">
        <f t="shared" si="196"/>
        <v>1175</v>
      </c>
      <c r="P1572" s="1">
        <f>IF(H1572=26,VLOOKUP(G1572,'属性表（单核）'!$H$2:$I$251,2,0),IF(H1572=59,VLOOKUP(G1572,'属性表（单核）'!$C$2:$D$251,2,0),INT(N1572/VLOOKUP(H1572,'属性表（单）'!$N$4:$O$24,2,0))))</f>
        <v>1175</v>
      </c>
      <c r="S1572" s="1">
        <f t="shared" si="197"/>
        <v>12900</v>
      </c>
      <c r="T1572" s="28">
        <f>VLOOKUP(--F1572,经验表!$A$4:$B$53,2,0)*VLOOKUP(--E1572,经验表!$W$8:$X$17,2,0)</f>
        <v>12900</v>
      </c>
      <c r="U1572" s="1">
        <f t="shared" si="198"/>
        <v>74700</v>
      </c>
      <c r="V1572" s="1">
        <f t="shared" si="199"/>
        <v>74700</v>
      </c>
    </row>
    <row r="1573" spans="1:22" x14ac:dyDescent="0.35">
      <c r="A1573" s="1">
        <v>91700072</v>
      </c>
      <c r="B1573" s="3" t="s">
        <v>16</v>
      </c>
      <c r="C1573" s="29">
        <f t="shared" si="195"/>
        <v>1</v>
      </c>
      <c r="D1573" s="29" t="str">
        <f t="shared" si="192"/>
        <v>2</v>
      </c>
      <c r="E1573" s="42" t="str">
        <f t="shared" si="193"/>
        <v>2</v>
      </c>
      <c r="F1573" s="1">
        <v>17</v>
      </c>
      <c r="G1573" s="28" t="str">
        <f t="shared" si="194"/>
        <v>217</v>
      </c>
      <c r="H1573" s="1">
        <v>26</v>
      </c>
      <c r="I1573" s="1">
        <v>1235</v>
      </c>
      <c r="L1573" s="1">
        <v>14674</v>
      </c>
      <c r="M1573" s="1">
        <v>89096</v>
      </c>
      <c r="N1573" s="2">
        <f>INT(VLOOKUP(--D1573,'属性表（单）'!$H$7:$I$11,2,0)*VLOOKUP(F1573,'属性表（单）'!$B$4:$D$53,3,0))</f>
        <v>6150</v>
      </c>
      <c r="O1573" s="34">
        <f t="shared" si="196"/>
        <v>1235</v>
      </c>
      <c r="P1573" s="1">
        <f>IF(H1573=26,VLOOKUP(G1573,'属性表（单核）'!$H$2:$I$251,2,0),IF(H1573=59,VLOOKUP(G1573,'属性表（单核）'!$C$2:$D$251,2,0),INT(N1573/VLOOKUP(H1573,'属性表（单）'!$N$4:$O$24,2,0))))</f>
        <v>1235</v>
      </c>
      <c r="S1573" s="1">
        <f t="shared" si="197"/>
        <v>14340</v>
      </c>
      <c r="T1573" s="28">
        <f>VLOOKUP(--F1573,经验表!$A$4:$B$53,2,0)*VLOOKUP(--E1573,经验表!$W$8:$X$17,2,0)</f>
        <v>14340</v>
      </c>
      <c r="U1573" s="1">
        <f t="shared" si="198"/>
        <v>87600</v>
      </c>
      <c r="V1573" s="1">
        <f t="shared" si="199"/>
        <v>87600</v>
      </c>
    </row>
    <row r="1574" spans="1:22" x14ac:dyDescent="0.35">
      <c r="A1574" s="1">
        <v>91800072</v>
      </c>
      <c r="B1574" s="3" t="s">
        <v>16</v>
      </c>
      <c r="C1574" s="29">
        <f t="shared" si="195"/>
        <v>1</v>
      </c>
      <c r="D1574" s="29" t="str">
        <f t="shared" si="192"/>
        <v>2</v>
      </c>
      <c r="E1574" s="42" t="str">
        <f t="shared" si="193"/>
        <v>2</v>
      </c>
      <c r="F1574" s="1">
        <v>18</v>
      </c>
      <c r="G1574" s="28" t="str">
        <f t="shared" si="194"/>
        <v>218</v>
      </c>
      <c r="H1574" s="1">
        <v>26</v>
      </c>
      <c r="I1574" s="1">
        <v>1295</v>
      </c>
      <c r="L1574" s="1">
        <v>16570</v>
      </c>
      <c r="M1574" s="1">
        <v>103770</v>
      </c>
      <c r="N1574" s="2">
        <f>INT(VLOOKUP(--D1574,'属性表（单）'!$H$7:$I$11,2,0)*VLOOKUP(F1574,'属性表（单）'!$B$4:$D$53,3,0))</f>
        <v>6525</v>
      </c>
      <c r="O1574" s="34">
        <f t="shared" si="196"/>
        <v>1295</v>
      </c>
      <c r="P1574" s="1">
        <f>IF(H1574=26,VLOOKUP(G1574,'属性表（单核）'!$H$2:$I$251,2,0),IF(H1574=59,VLOOKUP(G1574,'属性表（单核）'!$C$2:$D$251,2,0),INT(N1574/VLOOKUP(H1574,'属性表（单）'!$N$4:$O$24,2,0))))</f>
        <v>1295</v>
      </c>
      <c r="S1574" s="1">
        <f t="shared" si="197"/>
        <v>16380</v>
      </c>
      <c r="T1574" s="28">
        <f>VLOOKUP(--F1574,经验表!$A$4:$B$53,2,0)*VLOOKUP(--E1574,经验表!$W$8:$X$17,2,0)</f>
        <v>16380</v>
      </c>
      <c r="U1574" s="1">
        <f t="shared" si="198"/>
        <v>101940</v>
      </c>
      <c r="V1574" s="1">
        <f t="shared" si="199"/>
        <v>101940</v>
      </c>
    </row>
    <row r="1575" spans="1:22" x14ac:dyDescent="0.35">
      <c r="A1575" s="1">
        <v>91900072</v>
      </c>
      <c r="B1575" s="3" t="s">
        <v>16</v>
      </c>
      <c r="C1575" s="29">
        <f t="shared" si="195"/>
        <v>1</v>
      </c>
      <c r="D1575" s="29" t="str">
        <f t="shared" si="192"/>
        <v>2</v>
      </c>
      <c r="E1575" s="42" t="str">
        <f t="shared" si="193"/>
        <v>2</v>
      </c>
      <c r="F1575" s="1">
        <v>19</v>
      </c>
      <c r="G1575" s="28" t="str">
        <f t="shared" si="194"/>
        <v>219</v>
      </c>
      <c r="H1575" s="1">
        <v>26</v>
      </c>
      <c r="I1575" s="1">
        <v>1355</v>
      </c>
      <c r="L1575" s="1">
        <v>18678</v>
      </c>
      <c r="M1575" s="1">
        <v>120340</v>
      </c>
      <c r="N1575" s="2">
        <f>INT(VLOOKUP(--D1575,'属性表（单）'!$H$7:$I$11,2,0)*VLOOKUP(F1575,'属性表（单）'!$B$4:$D$53,3,0))</f>
        <v>6900</v>
      </c>
      <c r="O1575" s="34">
        <f t="shared" si="196"/>
        <v>1355</v>
      </c>
      <c r="P1575" s="1">
        <f>IF(H1575=26,VLOOKUP(G1575,'属性表（单核）'!$H$2:$I$251,2,0),IF(H1575=59,VLOOKUP(G1575,'属性表（单核）'!$C$2:$D$251,2,0),INT(N1575/VLOOKUP(H1575,'属性表（单）'!$N$4:$O$24,2,0))))</f>
        <v>1355</v>
      </c>
      <c r="S1575" s="1">
        <f t="shared" si="197"/>
        <v>18420</v>
      </c>
      <c r="T1575" s="28">
        <f>VLOOKUP(--F1575,经验表!$A$4:$B$53,2,0)*VLOOKUP(--E1575,经验表!$W$8:$X$17,2,0)</f>
        <v>18420</v>
      </c>
      <c r="U1575" s="1">
        <f t="shared" si="198"/>
        <v>118320</v>
      </c>
      <c r="V1575" s="1">
        <f t="shared" si="199"/>
        <v>118320</v>
      </c>
    </row>
    <row r="1576" spans="1:22" x14ac:dyDescent="0.35">
      <c r="A1576" s="1">
        <v>92000072</v>
      </c>
      <c r="B1576" s="3" t="s">
        <v>16</v>
      </c>
      <c r="C1576" s="29">
        <f t="shared" si="195"/>
        <v>1</v>
      </c>
      <c r="D1576" s="29" t="str">
        <f t="shared" si="192"/>
        <v>2</v>
      </c>
      <c r="E1576" s="42" t="str">
        <f t="shared" si="193"/>
        <v>2</v>
      </c>
      <c r="F1576" s="1">
        <v>20</v>
      </c>
      <c r="G1576" s="28" t="str">
        <f t="shared" si="194"/>
        <v>220</v>
      </c>
      <c r="H1576" s="1">
        <v>26</v>
      </c>
      <c r="I1576" s="1">
        <v>1415</v>
      </c>
      <c r="L1576" s="1">
        <v>21019</v>
      </c>
      <c r="M1576" s="1">
        <v>139018</v>
      </c>
      <c r="N1576" s="2">
        <f>INT(VLOOKUP(--D1576,'属性表（单）'!$H$7:$I$11,2,0)*VLOOKUP(F1576,'属性表（单）'!$B$4:$D$53,3,0))</f>
        <v>7275</v>
      </c>
      <c r="O1576" s="34">
        <f t="shared" si="196"/>
        <v>1415</v>
      </c>
      <c r="P1576" s="1">
        <f>IF(H1576=26,VLOOKUP(G1576,'属性表（单核）'!$H$2:$I$251,2,0),IF(H1576=59,VLOOKUP(G1576,'属性表（单核）'!$C$2:$D$251,2,0),INT(N1576/VLOOKUP(H1576,'属性表（单）'!$N$4:$O$24,2,0))))</f>
        <v>1415</v>
      </c>
      <c r="S1576" s="1">
        <f t="shared" si="197"/>
        <v>20460</v>
      </c>
      <c r="T1576" s="28">
        <f>VLOOKUP(--F1576,经验表!$A$4:$B$53,2,0)*VLOOKUP(--E1576,经验表!$W$8:$X$17,2,0)</f>
        <v>20460</v>
      </c>
      <c r="U1576" s="1">
        <f t="shared" si="198"/>
        <v>136740</v>
      </c>
      <c r="V1576" s="1">
        <f t="shared" si="199"/>
        <v>136740</v>
      </c>
    </row>
    <row r="1577" spans="1:22" x14ac:dyDescent="0.35">
      <c r="A1577" s="1">
        <v>92100072</v>
      </c>
      <c r="B1577" s="3" t="s">
        <v>16</v>
      </c>
      <c r="C1577" s="29">
        <f t="shared" si="195"/>
        <v>1</v>
      </c>
      <c r="D1577" s="29" t="str">
        <f t="shared" si="192"/>
        <v>2</v>
      </c>
      <c r="E1577" s="42" t="str">
        <f t="shared" si="193"/>
        <v>2</v>
      </c>
      <c r="F1577" s="1">
        <v>21</v>
      </c>
      <c r="G1577" s="28" t="str">
        <f t="shared" si="194"/>
        <v>221</v>
      </c>
      <c r="H1577" s="1">
        <v>26</v>
      </c>
      <c r="I1577" s="1">
        <v>1475</v>
      </c>
      <c r="L1577" s="1">
        <v>23619</v>
      </c>
      <c r="M1577" s="1">
        <v>160037</v>
      </c>
      <c r="N1577" s="2">
        <f>INT(VLOOKUP(--D1577,'属性表（单）'!$H$7:$I$11,2,0)*VLOOKUP(F1577,'属性表（单）'!$B$4:$D$53,3,0))</f>
        <v>7650</v>
      </c>
      <c r="O1577" s="34">
        <f t="shared" si="196"/>
        <v>1475</v>
      </c>
      <c r="P1577" s="1">
        <f>IF(H1577=26,VLOOKUP(G1577,'属性表（单核）'!$H$2:$I$251,2,0),IF(H1577=59,VLOOKUP(G1577,'属性表（单核）'!$C$2:$D$251,2,0),INT(N1577/VLOOKUP(H1577,'属性表（单）'!$N$4:$O$24,2,0))))</f>
        <v>1475</v>
      </c>
      <c r="S1577" s="1">
        <f t="shared" si="197"/>
        <v>22500</v>
      </c>
      <c r="T1577" s="28">
        <f>VLOOKUP(--F1577,经验表!$A$4:$B$53,2,0)*VLOOKUP(--E1577,经验表!$W$8:$X$17,2,0)</f>
        <v>22500</v>
      </c>
      <c r="U1577" s="1">
        <f t="shared" si="198"/>
        <v>157200</v>
      </c>
      <c r="V1577" s="1">
        <f t="shared" si="199"/>
        <v>157200</v>
      </c>
    </row>
    <row r="1578" spans="1:22" x14ac:dyDescent="0.35">
      <c r="A1578" s="1">
        <v>92200072</v>
      </c>
      <c r="B1578" s="3" t="s">
        <v>16</v>
      </c>
      <c r="C1578" s="29">
        <f t="shared" si="195"/>
        <v>1</v>
      </c>
      <c r="D1578" s="29" t="str">
        <f t="shared" si="192"/>
        <v>2</v>
      </c>
      <c r="E1578" s="42" t="str">
        <f t="shared" si="193"/>
        <v>2</v>
      </c>
      <c r="F1578" s="1">
        <v>22</v>
      </c>
      <c r="G1578" s="28" t="str">
        <f t="shared" si="194"/>
        <v>222</v>
      </c>
      <c r="H1578" s="1">
        <v>26</v>
      </c>
      <c r="I1578" s="1">
        <v>1535</v>
      </c>
      <c r="L1578" s="1">
        <v>26507</v>
      </c>
      <c r="M1578" s="1">
        <v>183656</v>
      </c>
      <c r="N1578" s="2">
        <f>INT(VLOOKUP(--D1578,'属性表（单）'!$H$7:$I$11,2,0)*VLOOKUP(F1578,'属性表（单）'!$B$4:$D$53,3,0))</f>
        <v>8100</v>
      </c>
      <c r="O1578" s="34">
        <f t="shared" si="196"/>
        <v>1535</v>
      </c>
      <c r="P1578" s="1">
        <f>IF(H1578=26,VLOOKUP(G1578,'属性表（单核）'!$H$2:$I$251,2,0),IF(H1578=59,VLOOKUP(G1578,'属性表（单核）'!$C$2:$D$251,2,0),INT(N1578/VLOOKUP(H1578,'属性表（单）'!$N$4:$O$24,2,0))))</f>
        <v>1535</v>
      </c>
      <c r="S1578" s="1">
        <f t="shared" si="197"/>
        <v>25260</v>
      </c>
      <c r="T1578" s="28">
        <f>VLOOKUP(--F1578,经验表!$A$4:$B$53,2,0)*VLOOKUP(--E1578,经验表!$W$8:$X$17,2,0)</f>
        <v>25260</v>
      </c>
      <c r="U1578" s="1">
        <f t="shared" si="198"/>
        <v>179700</v>
      </c>
      <c r="V1578" s="1">
        <f t="shared" si="199"/>
        <v>179700</v>
      </c>
    </row>
    <row r="1579" spans="1:22" x14ac:dyDescent="0.35">
      <c r="A1579" s="1">
        <v>92300072</v>
      </c>
      <c r="B1579" s="3" t="s">
        <v>16</v>
      </c>
      <c r="C1579" s="29">
        <f t="shared" si="195"/>
        <v>1</v>
      </c>
      <c r="D1579" s="29" t="str">
        <f t="shared" si="192"/>
        <v>2</v>
      </c>
      <c r="E1579" s="42" t="str">
        <f t="shared" si="193"/>
        <v>2</v>
      </c>
      <c r="F1579" s="1">
        <v>23</v>
      </c>
      <c r="G1579" s="28" t="str">
        <f t="shared" si="194"/>
        <v>223</v>
      </c>
      <c r="H1579" s="1">
        <v>26</v>
      </c>
      <c r="I1579" s="1">
        <v>1595</v>
      </c>
      <c r="L1579" s="1">
        <v>29712</v>
      </c>
      <c r="M1579" s="1">
        <v>210163</v>
      </c>
      <c r="N1579" s="2">
        <f>INT(VLOOKUP(--D1579,'属性表（单）'!$H$7:$I$11,2,0)*VLOOKUP(F1579,'属性表（单）'!$B$4:$D$53,3,0))</f>
        <v>8550</v>
      </c>
      <c r="O1579" s="34">
        <f t="shared" si="196"/>
        <v>1595</v>
      </c>
      <c r="P1579" s="1">
        <f>IF(H1579=26,VLOOKUP(G1579,'属性表（单核）'!$H$2:$I$251,2,0),IF(H1579=59,VLOOKUP(G1579,'属性表（单核）'!$C$2:$D$251,2,0),INT(N1579/VLOOKUP(H1579,'属性表（单）'!$N$4:$O$24,2,0))))</f>
        <v>1595</v>
      </c>
      <c r="S1579" s="1">
        <f t="shared" si="197"/>
        <v>28020</v>
      </c>
      <c r="T1579" s="28">
        <f>VLOOKUP(--F1579,经验表!$A$4:$B$53,2,0)*VLOOKUP(--E1579,经验表!$W$8:$X$17,2,0)</f>
        <v>28020</v>
      </c>
      <c r="U1579" s="1">
        <f t="shared" si="198"/>
        <v>204960</v>
      </c>
      <c r="V1579" s="1">
        <f t="shared" si="199"/>
        <v>204960</v>
      </c>
    </row>
    <row r="1580" spans="1:22" x14ac:dyDescent="0.35">
      <c r="A1580" s="1">
        <v>92400072</v>
      </c>
      <c r="B1580" s="3" t="s">
        <v>16</v>
      </c>
      <c r="C1580" s="29">
        <f t="shared" si="195"/>
        <v>1</v>
      </c>
      <c r="D1580" s="29" t="str">
        <f t="shared" si="192"/>
        <v>2</v>
      </c>
      <c r="E1580" s="42" t="str">
        <f t="shared" si="193"/>
        <v>2</v>
      </c>
      <c r="F1580" s="1">
        <v>24</v>
      </c>
      <c r="G1580" s="28" t="str">
        <f t="shared" si="194"/>
        <v>224</v>
      </c>
      <c r="H1580" s="1">
        <v>26</v>
      </c>
      <c r="I1580" s="1">
        <v>1655</v>
      </c>
      <c r="L1580" s="1">
        <v>33270</v>
      </c>
      <c r="M1580" s="1">
        <v>239875</v>
      </c>
      <c r="N1580" s="2">
        <f>INT(VLOOKUP(--D1580,'属性表（单）'!$H$7:$I$11,2,0)*VLOOKUP(F1580,'属性表（单）'!$B$4:$D$53,3,0))</f>
        <v>9000</v>
      </c>
      <c r="O1580" s="34">
        <f t="shared" si="196"/>
        <v>1655</v>
      </c>
      <c r="P1580" s="1">
        <f>IF(H1580=26,VLOOKUP(G1580,'属性表（单核）'!$H$2:$I$251,2,0),IF(H1580=59,VLOOKUP(G1580,'属性表（单核）'!$C$2:$D$251,2,0),INT(N1580/VLOOKUP(H1580,'属性表（单）'!$N$4:$O$24,2,0))))</f>
        <v>1655</v>
      </c>
      <c r="S1580" s="1">
        <f t="shared" si="197"/>
        <v>30780</v>
      </c>
      <c r="T1580" s="28">
        <f>VLOOKUP(--F1580,经验表!$A$4:$B$53,2,0)*VLOOKUP(--E1580,经验表!$W$8:$X$17,2,0)</f>
        <v>30780</v>
      </c>
      <c r="U1580" s="1">
        <f t="shared" si="198"/>
        <v>232980</v>
      </c>
      <c r="V1580" s="1">
        <f t="shared" si="199"/>
        <v>232980</v>
      </c>
    </row>
    <row r="1581" spans="1:22" x14ac:dyDescent="0.35">
      <c r="A1581" s="1">
        <v>92500072</v>
      </c>
      <c r="B1581" s="3" t="s">
        <v>16</v>
      </c>
      <c r="C1581" s="29">
        <f t="shared" si="195"/>
        <v>1</v>
      </c>
      <c r="D1581" s="29" t="str">
        <f t="shared" si="192"/>
        <v>2</v>
      </c>
      <c r="E1581" s="42" t="str">
        <f t="shared" si="193"/>
        <v>2</v>
      </c>
      <c r="F1581" s="1">
        <v>25</v>
      </c>
      <c r="G1581" s="28" t="str">
        <f t="shared" si="194"/>
        <v>225</v>
      </c>
      <c r="H1581" s="1">
        <v>26</v>
      </c>
      <c r="I1581" s="1">
        <v>1715</v>
      </c>
      <c r="L1581" s="1">
        <v>37218</v>
      </c>
      <c r="M1581" s="1">
        <v>273145</v>
      </c>
      <c r="N1581" s="2">
        <f>INT(VLOOKUP(--D1581,'属性表（单）'!$H$7:$I$11,2,0)*VLOOKUP(F1581,'属性表（单）'!$B$4:$D$53,3,0))</f>
        <v>9450</v>
      </c>
      <c r="O1581" s="34">
        <f t="shared" si="196"/>
        <v>1715</v>
      </c>
      <c r="P1581" s="1">
        <f>IF(H1581=26,VLOOKUP(G1581,'属性表（单核）'!$H$2:$I$251,2,0),IF(H1581=59,VLOOKUP(G1581,'属性表（单核）'!$C$2:$D$251,2,0),INT(N1581/VLOOKUP(H1581,'属性表（单）'!$N$4:$O$24,2,0))))</f>
        <v>1715</v>
      </c>
      <c r="S1581" s="1">
        <f t="shared" si="197"/>
        <v>33540</v>
      </c>
      <c r="T1581" s="28">
        <f>VLOOKUP(--F1581,经验表!$A$4:$B$53,2,0)*VLOOKUP(--E1581,经验表!$W$8:$X$17,2,0)</f>
        <v>33540</v>
      </c>
      <c r="U1581" s="1">
        <f t="shared" si="198"/>
        <v>263760</v>
      </c>
      <c r="V1581" s="1">
        <f t="shared" si="199"/>
        <v>263760</v>
      </c>
    </row>
    <row r="1582" spans="1:22" x14ac:dyDescent="0.35">
      <c r="A1582" s="1">
        <v>92600072</v>
      </c>
      <c r="B1582" s="3" t="s">
        <v>16</v>
      </c>
      <c r="C1582" s="29">
        <f t="shared" si="195"/>
        <v>1</v>
      </c>
      <c r="D1582" s="29" t="str">
        <f t="shared" si="192"/>
        <v>2</v>
      </c>
      <c r="E1582" s="42" t="str">
        <f t="shared" si="193"/>
        <v>2</v>
      </c>
      <c r="F1582" s="1">
        <v>26</v>
      </c>
      <c r="G1582" s="28" t="str">
        <f t="shared" si="194"/>
        <v>226</v>
      </c>
      <c r="H1582" s="1">
        <v>26</v>
      </c>
      <c r="I1582" s="1">
        <v>1775</v>
      </c>
      <c r="L1582" s="1">
        <v>41598</v>
      </c>
      <c r="M1582" s="1">
        <v>310363</v>
      </c>
      <c r="N1582" s="2">
        <f>INT(VLOOKUP(--D1582,'属性表（单）'!$H$7:$I$11,2,0)*VLOOKUP(F1582,'属性表（单）'!$B$4:$D$53,3,0))</f>
        <v>9900</v>
      </c>
      <c r="O1582" s="34">
        <f t="shared" si="196"/>
        <v>1775</v>
      </c>
      <c r="P1582" s="1">
        <f>IF(H1582=26,VLOOKUP(G1582,'属性表（单核）'!$H$2:$I$251,2,0),IF(H1582=59,VLOOKUP(G1582,'属性表（单核）'!$C$2:$D$251,2,0),INT(N1582/VLOOKUP(H1582,'属性表（单）'!$N$4:$O$24,2,0))))</f>
        <v>1775</v>
      </c>
      <c r="S1582" s="1">
        <f t="shared" si="197"/>
        <v>37140</v>
      </c>
      <c r="T1582" s="28">
        <f>VLOOKUP(--F1582,经验表!$A$4:$B$53,2,0)*VLOOKUP(--E1582,经验表!$W$8:$X$17,2,0)</f>
        <v>37140</v>
      </c>
      <c r="U1582" s="1">
        <f t="shared" si="198"/>
        <v>297300</v>
      </c>
      <c r="V1582" s="1">
        <f t="shared" si="199"/>
        <v>297300</v>
      </c>
    </row>
    <row r="1583" spans="1:22" x14ac:dyDescent="0.35">
      <c r="A1583" s="1">
        <v>92700072</v>
      </c>
      <c r="B1583" s="3" t="s">
        <v>16</v>
      </c>
      <c r="C1583" s="29">
        <f t="shared" si="195"/>
        <v>1</v>
      </c>
      <c r="D1583" s="29" t="str">
        <f t="shared" si="192"/>
        <v>2</v>
      </c>
      <c r="E1583" s="42" t="str">
        <f t="shared" si="193"/>
        <v>2</v>
      </c>
      <c r="F1583" s="1">
        <v>27</v>
      </c>
      <c r="G1583" s="28" t="str">
        <f t="shared" si="194"/>
        <v>227</v>
      </c>
      <c r="H1583" s="1">
        <v>26</v>
      </c>
      <c r="I1583" s="1">
        <v>1835</v>
      </c>
      <c r="L1583" s="1">
        <v>46457</v>
      </c>
      <c r="M1583" s="1">
        <v>351961</v>
      </c>
      <c r="N1583" s="2">
        <f>INT(VLOOKUP(--D1583,'属性表（单）'!$H$7:$I$11,2,0)*VLOOKUP(F1583,'属性表（单）'!$B$4:$D$53,3,0))</f>
        <v>10425</v>
      </c>
      <c r="O1583" s="34">
        <f t="shared" si="196"/>
        <v>1835</v>
      </c>
      <c r="P1583" s="1">
        <f>IF(H1583=26,VLOOKUP(G1583,'属性表（单核）'!$H$2:$I$251,2,0),IF(H1583=59,VLOOKUP(G1583,'属性表（单核）'!$C$2:$D$251,2,0),INT(N1583/VLOOKUP(H1583,'属性表（单）'!$N$4:$O$24,2,0))))</f>
        <v>1835</v>
      </c>
      <c r="S1583" s="1">
        <f t="shared" si="197"/>
        <v>40740</v>
      </c>
      <c r="T1583" s="28">
        <f>VLOOKUP(--F1583,经验表!$A$4:$B$53,2,0)*VLOOKUP(--E1583,经验表!$W$8:$X$17,2,0)</f>
        <v>40740</v>
      </c>
      <c r="U1583" s="1">
        <f t="shared" si="198"/>
        <v>334440</v>
      </c>
      <c r="V1583" s="1">
        <f t="shared" si="199"/>
        <v>334440</v>
      </c>
    </row>
    <row r="1584" spans="1:22" x14ac:dyDescent="0.35">
      <c r="A1584" s="1">
        <v>92800072</v>
      </c>
      <c r="B1584" s="3" t="s">
        <v>16</v>
      </c>
      <c r="C1584" s="29">
        <f t="shared" si="195"/>
        <v>1</v>
      </c>
      <c r="D1584" s="29" t="str">
        <f t="shared" si="192"/>
        <v>2</v>
      </c>
      <c r="E1584" s="42" t="str">
        <f t="shared" si="193"/>
        <v>2</v>
      </c>
      <c r="F1584" s="1">
        <v>28</v>
      </c>
      <c r="G1584" s="28" t="str">
        <f t="shared" si="194"/>
        <v>228</v>
      </c>
      <c r="H1584" s="1">
        <v>26</v>
      </c>
      <c r="I1584" s="1">
        <v>1895</v>
      </c>
      <c r="L1584" s="1">
        <v>51845</v>
      </c>
      <c r="M1584" s="1">
        <v>398418</v>
      </c>
      <c r="N1584" s="2">
        <f>INT(VLOOKUP(--D1584,'属性表（单）'!$H$7:$I$11,2,0)*VLOOKUP(F1584,'属性表（单）'!$B$4:$D$53,3,0))</f>
        <v>10950</v>
      </c>
      <c r="O1584" s="34">
        <f t="shared" si="196"/>
        <v>1895</v>
      </c>
      <c r="P1584" s="1">
        <f>IF(H1584=26,VLOOKUP(G1584,'属性表（单核）'!$H$2:$I$251,2,0),IF(H1584=59,VLOOKUP(G1584,'属性表（单核）'!$C$2:$D$251,2,0),INT(N1584/VLOOKUP(H1584,'属性表（单）'!$N$4:$O$24,2,0))))</f>
        <v>1895</v>
      </c>
      <c r="S1584" s="1">
        <f t="shared" si="197"/>
        <v>44340</v>
      </c>
      <c r="T1584" s="28">
        <f>VLOOKUP(--F1584,经验表!$A$4:$B$53,2,0)*VLOOKUP(--E1584,经验表!$W$8:$X$17,2,0)</f>
        <v>44340</v>
      </c>
      <c r="U1584" s="1">
        <f t="shared" si="198"/>
        <v>375180</v>
      </c>
      <c r="V1584" s="1">
        <f t="shared" si="199"/>
        <v>375180</v>
      </c>
    </row>
    <row r="1585" spans="1:22" x14ac:dyDescent="0.35">
      <c r="A1585" s="1">
        <v>92900072</v>
      </c>
      <c r="B1585" s="3" t="s">
        <v>16</v>
      </c>
      <c r="C1585" s="29">
        <f t="shared" si="195"/>
        <v>1</v>
      </c>
      <c r="D1585" s="29" t="str">
        <f t="shared" si="192"/>
        <v>2</v>
      </c>
      <c r="E1585" s="42" t="str">
        <f t="shared" si="193"/>
        <v>2</v>
      </c>
      <c r="F1585" s="1">
        <v>29</v>
      </c>
      <c r="G1585" s="28" t="str">
        <f t="shared" si="194"/>
        <v>229</v>
      </c>
      <c r="H1585" s="1">
        <v>26</v>
      </c>
      <c r="I1585" s="1">
        <v>1955</v>
      </c>
      <c r="L1585" s="1">
        <v>57821</v>
      </c>
      <c r="M1585" s="1">
        <v>450263</v>
      </c>
      <c r="N1585" s="2">
        <f>INT(VLOOKUP(--D1585,'属性表（单）'!$H$7:$I$11,2,0)*VLOOKUP(F1585,'属性表（单）'!$B$4:$D$53,3,0))</f>
        <v>11475</v>
      </c>
      <c r="O1585" s="34">
        <f t="shared" si="196"/>
        <v>1955</v>
      </c>
      <c r="P1585" s="1">
        <f>IF(H1585=26,VLOOKUP(G1585,'属性表（单核）'!$H$2:$I$251,2,0),IF(H1585=59,VLOOKUP(G1585,'属性表（单核）'!$C$2:$D$251,2,0),INT(N1585/VLOOKUP(H1585,'属性表（单）'!$N$4:$O$24,2,0))))</f>
        <v>1955</v>
      </c>
      <c r="S1585" s="1">
        <f t="shared" si="197"/>
        <v>47940</v>
      </c>
      <c r="T1585" s="28">
        <f>VLOOKUP(--F1585,经验表!$A$4:$B$53,2,0)*VLOOKUP(--E1585,经验表!$W$8:$X$17,2,0)</f>
        <v>47940</v>
      </c>
      <c r="U1585" s="1">
        <f t="shared" si="198"/>
        <v>419520</v>
      </c>
      <c r="V1585" s="1">
        <f t="shared" si="199"/>
        <v>419520</v>
      </c>
    </row>
    <row r="1586" spans="1:22" x14ac:dyDescent="0.35">
      <c r="A1586" s="1">
        <v>93000072</v>
      </c>
      <c r="B1586" s="3" t="s">
        <v>16</v>
      </c>
      <c r="C1586" s="29">
        <f t="shared" si="195"/>
        <v>1</v>
      </c>
      <c r="D1586" s="29" t="str">
        <f t="shared" si="192"/>
        <v>2</v>
      </c>
      <c r="E1586" s="42" t="str">
        <f t="shared" si="193"/>
        <v>2</v>
      </c>
      <c r="F1586" s="1">
        <v>30</v>
      </c>
      <c r="G1586" s="28" t="str">
        <f t="shared" si="194"/>
        <v>230</v>
      </c>
      <c r="H1586" s="1">
        <v>26</v>
      </c>
      <c r="I1586" s="1">
        <v>2015</v>
      </c>
      <c r="L1586" s="1">
        <v>64447</v>
      </c>
      <c r="M1586" s="1">
        <v>508084</v>
      </c>
      <c r="N1586" s="2">
        <f>INT(VLOOKUP(--D1586,'属性表（单）'!$H$7:$I$11,2,0)*VLOOKUP(F1586,'属性表（单）'!$B$4:$D$53,3,0))</f>
        <v>12000</v>
      </c>
      <c r="O1586" s="34">
        <f t="shared" si="196"/>
        <v>2015</v>
      </c>
      <c r="P1586" s="1">
        <f>IF(H1586=26,VLOOKUP(G1586,'属性表（单核）'!$H$2:$I$251,2,0),IF(H1586=59,VLOOKUP(G1586,'属性表（单核）'!$C$2:$D$251,2,0),INT(N1586/VLOOKUP(H1586,'属性表（单）'!$N$4:$O$24,2,0))))</f>
        <v>2015</v>
      </c>
      <c r="S1586" s="1">
        <f t="shared" si="197"/>
        <v>52500</v>
      </c>
      <c r="T1586" s="28">
        <f>VLOOKUP(--F1586,经验表!$A$4:$B$53,2,0)*VLOOKUP(--E1586,经验表!$W$8:$X$17,2,0)</f>
        <v>52500</v>
      </c>
      <c r="U1586" s="1">
        <f t="shared" si="198"/>
        <v>467460</v>
      </c>
      <c r="V1586" s="1">
        <f t="shared" si="199"/>
        <v>467460</v>
      </c>
    </row>
    <row r="1587" spans="1:22" x14ac:dyDescent="0.35">
      <c r="A1587" s="1">
        <v>93100072</v>
      </c>
      <c r="B1587" s="3" t="s">
        <v>16</v>
      </c>
      <c r="C1587" s="29">
        <f t="shared" si="195"/>
        <v>1</v>
      </c>
      <c r="D1587" s="29" t="str">
        <f t="shared" si="192"/>
        <v>2</v>
      </c>
      <c r="E1587" s="42" t="str">
        <f t="shared" si="193"/>
        <v>2</v>
      </c>
      <c r="F1587" s="1">
        <v>31</v>
      </c>
      <c r="G1587" s="28" t="str">
        <f t="shared" si="194"/>
        <v>231</v>
      </c>
      <c r="H1587" s="1">
        <v>26</v>
      </c>
      <c r="I1587" s="1">
        <v>2075</v>
      </c>
      <c r="L1587" s="1">
        <v>71792</v>
      </c>
      <c r="M1587" s="1">
        <v>572531</v>
      </c>
      <c r="N1587" s="2">
        <f>INT(VLOOKUP(--D1587,'属性表（单）'!$H$7:$I$11,2,0)*VLOOKUP(F1587,'属性表（单）'!$B$4:$D$53,3,0))</f>
        <v>12525</v>
      </c>
      <c r="O1587" s="34">
        <f t="shared" si="196"/>
        <v>2075</v>
      </c>
      <c r="P1587" s="1">
        <f>IF(H1587=26,VLOOKUP(G1587,'属性表（单核）'!$H$2:$I$251,2,0),IF(H1587=59,VLOOKUP(G1587,'属性表（单核）'!$C$2:$D$251,2,0),INT(N1587/VLOOKUP(H1587,'属性表（单）'!$N$4:$O$24,2,0))))</f>
        <v>2075</v>
      </c>
      <c r="S1587" s="1">
        <f t="shared" si="197"/>
        <v>57060</v>
      </c>
      <c r="T1587" s="28">
        <f>VLOOKUP(--F1587,经验表!$A$4:$B$53,2,0)*VLOOKUP(--E1587,经验表!$W$8:$X$17,2,0)</f>
        <v>57060</v>
      </c>
      <c r="U1587" s="1">
        <f t="shared" si="198"/>
        <v>519960</v>
      </c>
      <c r="V1587" s="1">
        <f t="shared" si="199"/>
        <v>519960</v>
      </c>
    </row>
    <row r="1588" spans="1:22" x14ac:dyDescent="0.35">
      <c r="A1588" s="1">
        <v>93200072</v>
      </c>
      <c r="B1588" s="3" t="s">
        <v>16</v>
      </c>
      <c r="C1588" s="29">
        <f t="shared" si="195"/>
        <v>1</v>
      </c>
      <c r="D1588" s="29" t="str">
        <f t="shared" si="192"/>
        <v>2</v>
      </c>
      <c r="E1588" s="42" t="str">
        <f t="shared" si="193"/>
        <v>2</v>
      </c>
      <c r="F1588" s="1">
        <v>32</v>
      </c>
      <c r="G1588" s="28" t="str">
        <f t="shared" si="194"/>
        <v>232</v>
      </c>
      <c r="H1588" s="1">
        <v>26</v>
      </c>
      <c r="I1588" s="1">
        <v>2135</v>
      </c>
      <c r="L1588" s="1">
        <v>79935</v>
      </c>
      <c r="M1588" s="1">
        <v>644323</v>
      </c>
      <c r="N1588" s="2">
        <f>INT(VLOOKUP(--D1588,'属性表（单）'!$H$7:$I$11,2,0)*VLOOKUP(F1588,'属性表（单）'!$B$4:$D$53,3,0))</f>
        <v>13125</v>
      </c>
      <c r="O1588" s="34">
        <f t="shared" si="196"/>
        <v>2135</v>
      </c>
      <c r="P1588" s="1">
        <f>IF(H1588=26,VLOOKUP(G1588,'属性表（单核）'!$H$2:$I$251,2,0),IF(H1588=59,VLOOKUP(G1588,'属性表（单核）'!$C$2:$D$251,2,0),INT(N1588/VLOOKUP(H1588,'属性表（单）'!$N$4:$O$24,2,0))))</f>
        <v>2135</v>
      </c>
      <c r="S1588" s="1">
        <f t="shared" si="197"/>
        <v>61620</v>
      </c>
      <c r="T1588" s="28">
        <f>VLOOKUP(--F1588,经验表!$A$4:$B$53,2,0)*VLOOKUP(--E1588,经验表!$W$8:$X$17,2,0)</f>
        <v>61620</v>
      </c>
      <c r="U1588" s="1">
        <f t="shared" si="198"/>
        <v>577020</v>
      </c>
      <c r="V1588" s="1">
        <f t="shared" si="199"/>
        <v>577020</v>
      </c>
    </row>
    <row r="1589" spans="1:22" x14ac:dyDescent="0.35">
      <c r="A1589" s="1">
        <v>93300072</v>
      </c>
      <c r="B1589" s="3" t="s">
        <v>16</v>
      </c>
      <c r="C1589" s="29">
        <f t="shared" si="195"/>
        <v>1</v>
      </c>
      <c r="D1589" s="29" t="str">
        <f t="shared" si="192"/>
        <v>2</v>
      </c>
      <c r="E1589" s="42" t="str">
        <f t="shared" si="193"/>
        <v>2</v>
      </c>
      <c r="F1589" s="1">
        <v>33</v>
      </c>
      <c r="G1589" s="28" t="str">
        <f t="shared" si="194"/>
        <v>233</v>
      </c>
      <c r="H1589" s="1">
        <v>26</v>
      </c>
      <c r="I1589" s="1">
        <v>2195</v>
      </c>
      <c r="L1589" s="1">
        <v>88961</v>
      </c>
      <c r="M1589" s="1">
        <v>724258</v>
      </c>
      <c r="N1589" s="2">
        <f>INT(VLOOKUP(--D1589,'属性表（单）'!$H$7:$I$11,2,0)*VLOOKUP(F1589,'属性表（单）'!$B$4:$D$53,3,0))</f>
        <v>13725</v>
      </c>
      <c r="O1589" s="34">
        <f t="shared" si="196"/>
        <v>2195</v>
      </c>
      <c r="P1589" s="1">
        <f>IF(H1589=26,VLOOKUP(G1589,'属性表（单核）'!$H$2:$I$251,2,0),IF(H1589=59,VLOOKUP(G1589,'属性表（单核）'!$C$2:$D$251,2,0),INT(N1589/VLOOKUP(H1589,'属性表（单）'!$N$4:$O$24,2,0))))</f>
        <v>2195</v>
      </c>
      <c r="S1589" s="1">
        <f t="shared" si="197"/>
        <v>66180</v>
      </c>
      <c r="T1589" s="28">
        <f>VLOOKUP(--F1589,经验表!$A$4:$B$53,2,0)*VLOOKUP(--E1589,经验表!$W$8:$X$17,2,0)</f>
        <v>66180</v>
      </c>
      <c r="U1589" s="1">
        <f t="shared" si="198"/>
        <v>638640</v>
      </c>
      <c r="V1589" s="1">
        <f t="shared" si="199"/>
        <v>638640</v>
      </c>
    </row>
    <row r="1590" spans="1:22" x14ac:dyDescent="0.35">
      <c r="A1590" s="1">
        <v>93400072</v>
      </c>
      <c r="B1590" s="3" t="s">
        <v>16</v>
      </c>
      <c r="C1590" s="29">
        <f t="shared" si="195"/>
        <v>1</v>
      </c>
      <c r="D1590" s="29" t="str">
        <f t="shared" si="192"/>
        <v>2</v>
      </c>
      <c r="E1590" s="42" t="str">
        <f t="shared" si="193"/>
        <v>2</v>
      </c>
      <c r="F1590" s="1">
        <v>34</v>
      </c>
      <c r="G1590" s="28" t="str">
        <f t="shared" si="194"/>
        <v>234</v>
      </c>
      <c r="H1590" s="1">
        <v>26</v>
      </c>
      <c r="I1590" s="1">
        <v>2255</v>
      </c>
      <c r="L1590" s="1">
        <v>98964</v>
      </c>
      <c r="M1590" s="1">
        <v>813219</v>
      </c>
      <c r="N1590" s="2">
        <f>INT(VLOOKUP(--D1590,'属性表（单）'!$H$7:$I$11,2,0)*VLOOKUP(F1590,'属性表（单）'!$B$4:$D$53,3,0))</f>
        <v>14325</v>
      </c>
      <c r="O1590" s="34">
        <f t="shared" si="196"/>
        <v>2255</v>
      </c>
      <c r="P1590" s="1">
        <f>IF(H1590=26,VLOOKUP(G1590,'属性表（单核）'!$H$2:$I$251,2,0),IF(H1590=59,VLOOKUP(G1590,'属性表（单核）'!$C$2:$D$251,2,0),INT(N1590/VLOOKUP(H1590,'属性表（单）'!$N$4:$O$24,2,0))))</f>
        <v>2255</v>
      </c>
      <c r="S1590" s="1">
        <f t="shared" si="197"/>
        <v>71820</v>
      </c>
      <c r="T1590" s="28">
        <f>VLOOKUP(--F1590,经验表!$A$4:$B$53,2,0)*VLOOKUP(--E1590,经验表!$W$8:$X$17,2,0)</f>
        <v>71820</v>
      </c>
      <c r="U1590" s="1">
        <f t="shared" si="198"/>
        <v>704820</v>
      </c>
      <c r="V1590" s="1">
        <f t="shared" si="199"/>
        <v>704820</v>
      </c>
    </row>
    <row r="1591" spans="1:22" x14ac:dyDescent="0.35">
      <c r="A1591" s="1">
        <v>93500072</v>
      </c>
      <c r="B1591" s="3" t="s">
        <v>16</v>
      </c>
      <c r="C1591" s="29">
        <f t="shared" si="195"/>
        <v>1</v>
      </c>
      <c r="D1591" s="29" t="str">
        <f t="shared" si="192"/>
        <v>2</v>
      </c>
      <c r="E1591" s="42" t="str">
        <f t="shared" si="193"/>
        <v>2</v>
      </c>
      <c r="F1591" s="1">
        <v>35</v>
      </c>
      <c r="G1591" s="28" t="str">
        <f t="shared" si="194"/>
        <v>235</v>
      </c>
      <c r="H1591" s="1">
        <v>26</v>
      </c>
      <c r="I1591" s="1">
        <v>2315</v>
      </c>
      <c r="L1591" s="1">
        <v>110050</v>
      </c>
      <c r="M1591" s="1">
        <v>912183</v>
      </c>
      <c r="N1591" s="2">
        <f>INT(VLOOKUP(--D1591,'属性表（单）'!$H$7:$I$11,2,0)*VLOOKUP(F1591,'属性表（单）'!$B$4:$D$53,3,0))</f>
        <v>14925</v>
      </c>
      <c r="O1591" s="34">
        <f t="shared" si="196"/>
        <v>2315</v>
      </c>
      <c r="P1591" s="1">
        <f>IF(H1591=26,VLOOKUP(G1591,'属性表（单核）'!$H$2:$I$251,2,0),IF(H1591=59,VLOOKUP(G1591,'属性表（单核）'!$C$2:$D$251,2,0),INT(N1591/VLOOKUP(H1591,'属性表（单）'!$N$4:$O$24,2,0))))</f>
        <v>2315</v>
      </c>
      <c r="S1591" s="1">
        <f t="shared" si="197"/>
        <v>77460</v>
      </c>
      <c r="T1591" s="28">
        <f>VLOOKUP(--F1591,经验表!$A$4:$B$53,2,0)*VLOOKUP(--E1591,经验表!$W$8:$X$17,2,0)</f>
        <v>77460</v>
      </c>
      <c r="U1591" s="1">
        <f t="shared" si="198"/>
        <v>776640</v>
      </c>
      <c r="V1591" s="1">
        <f t="shared" si="199"/>
        <v>776640</v>
      </c>
    </row>
    <row r="1592" spans="1:22" x14ac:dyDescent="0.35">
      <c r="A1592" s="1">
        <v>93600072</v>
      </c>
      <c r="B1592" s="3" t="s">
        <v>16</v>
      </c>
      <c r="C1592" s="29">
        <f t="shared" si="195"/>
        <v>1</v>
      </c>
      <c r="D1592" s="29" t="str">
        <f t="shared" si="192"/>
        <v>2</v>
      </c>
      <c r="E1592" s="42" t="str">
        <f t="shared" si="193"/>
        <v>2</v>
      </c>
      <c r="F1592" s="1">
        <v>36</v>
      </c>
      <c r="G1592" s="28" t="str">
        <f t="shared" si="194"/>
        <v>236</v>
      </c>
      <c r="H1592" s="1">
        <v>26</v>
      </c>
      <c r="I1592" s="1">
        <v>2375</v>
      </c>
      <c r="L1592" s="1">
        <v>122334</v>
      </c>
      <c r="M1592" s="1">
        <v>1022233</v>
      </c>
      <c r="N1592" s="2">
        <f>INT(VLOOKUP(--D1592,'属性表（单）'!$H$7:$I$11,2,0)*VLOOKUP(F1592,'属性表（单）'!$B$4:$D$53,3,0))</f>
        <v>15525</v>
      </c>
      <c r="O1592" s="34">
        <f t="shared" si="196"/>
        <v>2375</v>
      </c>
      <c r="P1592" s="1">
        <f>IF(H1592=26,VLOOKUP(G1592,'属性表（单核）'!$H$2:$I$251,2,0),IF(H1592=59,VLOOKUP(G1592,'属性表（单核）'!$C$2:$D$251,2,0),INT(N1592/VLOOKUP(H1592,'属性表（单）'!$N$4:$O$24,2,0))))</f>
        <v>2375</v>
      </c>
      <c r="S1592" s="1">
        <f t="shared" si="197"/>
        <v>83100</v>
      </c>
      <c r="T1592" s="28">
        <f>VLOOKUP(--F1592,经验表!$A$4:$B$53,2,0)*VLOOKUP(--E1592,经验表!$W$8:$X$17,2,0)</f>
        <v>83100</v>
      </c>
      <c r="U1592" s="1">
        <f t="shared" si="198"/>
        <v>854100</v>
      </c>
      <c r="V1592" s="1">
        <f t="shared" si="199"/>
        <v>854100</v>
      </c>
    </row>
    <row r="1593" spans="1:22" x14ac:dyDescent="0.35">
      <c r="A1593" s="1">
        <v>93700072</v>
      </c>
      <c r="B1593" s="3" t="s">
        <v>16</v>
      </c>
      <c r="C1593" s="29">
        <f t="shared" si="195"/>
        <v>1</v>
      </c>
      <c r="D1593" s="29" t="str">
        <f t="shared" si="192"/>
        <v>2</v>
      </c>
      <c r="E1593" s="42" t="str">
        <f t="shared" si="193"/>
        <v>2</v>
      </c>
      <c r="F1593" s="1">
        <v>37</v>
      </c>
      <c r="G1593" s="28" t="str">
        <f t="shared" si="194"/>
        <v>237</v>
      </c>
      <c r="H1593" s="1">
        <v>26</v>
      </c>
      <c r="I1593" s="1">
        <v>2435</v>
      </c>
      <c r="L1593" s="1">
        <v>135946</v>
      </c>
      <c r="M1593" s="1">
        <v>1144567</v>
      </c>
      <c r="N1593" s="2">
        <f>INT(VLOOKUP(--D1593,'属性表（单）'!$H$7:$I$11,2,0)*VLOOKUP(F1593,'属性表（单）'!$B$4:$D$53,3,0))</f>
        <v>16200</v>
      </c>
      <c r="O1593" s="34">
        <f t="shared" si="196"/>
        <v>2435</v>
      </c>
      <c r="P1593" s="1">
        <f>IF(H1593=26,VLOOKUP(G1593,'属性表（单核）'!$H$2:$I$251,2,0),IF(H1593=59,VLOOKUP(G1593,'属性表（单核）'!$C$2:$D$251,2,0),INT(N1593/VLOOKUP(H1593,'属性表（单）'!$N$4:$O$24,2,0))))</f>
        <v>2435</v>
      </c>
      <c r="S1593" s="1">
        <f t="shared" si="197"/>
        <v>88740</v>
      </c>
      <c r="T1593" s="28">
        <f>VLOOKUP(--F1593,经验表!$A$4:$B$53,2,0)*VLOOKUP(--E1593,经验表!$W$8:$X$17,2,0)</f>
        <v>88740</v>
      </c>
      <c r="U1593" s="1">
        <f t="shared" si="198"/>
        <v>937200</v>
      </c>
      <c r="V1593" s="1">
        <f t="shared" si="199"/>
        <v>937200</v>
      </c>
    </row>
    <row r="1594" spans="1:22" x14ac:dyDescent="0.35">
      <c r="A1594" s="1">
        <v>93800072</v>
      </c>
      <c r="B1594" s="3" t="s">
        <v>16</v>
      </c>
      <c r="C1594" s="29">
        <f t="shared" si="195"/>
        <v>1</v>
      </c>
      <c r="D1594" s="29" t="str">
        <f t="shared" si="192"/>
        <v>2</v>
      </c>
      <c r="E1594" s="42" t="str">
        <f t="shared" si="193"/>
        <v>2</v>
      </c>
      <c r="F1594" s="1">
        <v>38</v>
      </c>
      <c r="G1594" s="28" t="str">
        <f t="shared" si="194"/>
        <v>238</v>
      </c>
      <c r="H1594" s="1">
        <v>26</v>
      </c>
      <c r="I1594" s="1">
        <v>2495</v>
      </c>
      <c r="L1594" s="1">
        <v>151027</v>
      </c>
      <c r="M1594" s="1">
        <v>1280513</v>
      </c>
      <c r="N1594" s="2">
        <f>INT(VLOOKUP(--D1594,'属性表（单）'!$H$7:$I$11,2,0)*VLOOKUP(F1594,'属性表（单）'!$B$4:$D$53,3,0))</f>
        <v>16875</v>
      </c>
      <c r="O1594" s="34">
        <f t="shared" si="196"/>
        <v>2495</v>
      </c>
      <c r="P1594" s="1">
        <f>IF(H1594=26,VLOOKUP(G1594,'属性表（单核）'!$H$2:$I$251,2,0),IF(H1594=59,VLOOKUP(G1594,'属性表（单核）'!$C$2:$D$251,2,0),INT(N1594/VLOOKUP(H1594,'属性表（单）'!$N$4:$O$24,2,0))))</f>
        <v>2495</v>
      </c>
      <c r="S1594" s="1">
        <f t="shared" si="197"/>
        <v>95580</v>
      </c>
      <c r="T1594" s="28">
        <f>VLOOKUP(--F1594,经验表!$A$4:$B$53,2,0)*VLOOKUP(--E1594,经验表!$W$8:$X$17,2,0)</f>
        <v>95580</v>
      </c>
      <c r="U1594" s="1">
        <f t="shared" si="198"/>
        <v>1025940</v>
      </c>
      <c r="V1594" s="1">
        <f t="shared" si="199"/>
        <v>1025940</v>
      </c>
    </row>
    <row r="1595" spans="1:22" x14ac:dyDescent="0.35">
      <c r="A1595" s="1">
        <v>93900072</v>
      </c>
      <c r="B1595" s="3" t="s">
        <v>16</v>
      </c>
      <c r="C1595" s="29">
        <f t="shared" si="195"/>
        <v>1</v>
      </c>
      <c r="D1595" s="29" t="str">
        <f t="shared" si="192"/>
        <v>2</v>
      </c>
      <c r="E1595" s="42" t="str">
        <f t="shared" si="193"/>
        <v>2</v>
      </c>
      <c r="F1595" s="1">
        <v>39</v>
      </c>
      <c r="G1595" s="28" t="str">
        <f t="shared" si="194"/>
        <v>239</v>
      </c>
      <c r="H1595" s="1">
        <v>26</v>
      </c>
      <c r="I1595" s="1">
        <v>2555</v>
      </c>
      <c r="L1595" s="1">
        <v>167735</v>
      </c>
      <c r="M1595" s="1">
        <v>1431540</v>
      </c>
      <c r="N1595" s="2">
        <f>INT(VLOOKUP(--D1595,'属性表（单）'!$H$7:$I$11,2,0)*VLOOKUP(F1595,'属性表（单）'!$B$4:$D$53,3,0))</f>
        <v>17550</v>
      </c>
      <c r="O1595" s="34">
        <f t="shared" si="196"/>
        <v>2555</v>
      </c>
      <c r="P1595" s="1">
        <f>IF(H1595=26,VLOOKUP(G1595,'属性表（单核）'!$H$2:$I$251,2,0),IF(H1595=59,VLOOKUP(G1595,'属性表（单核）'!$C$2:$D$251,2,0),INT(N1595/VLOOKUP(H1595,'属性表（单）'!$N$4:$O$24,2,0))))</f>
        <v>2555</v>
      </c>
      <c r="S1595" s="1">
        <f t="shared" si="197"/>
        <v>102420</v>
      </c>
      <c r="T1595" s="28">
        <f>VLOOKUP(--F1595,经验表!$A$4:$B$53,2,0)*VLOOKUP(--E1595,经验表!$W$8:$X$17,2,0)</f>
        <v>102420</v>
      </c>
      <c r="U1595" s="1">
        <f t="shared" si="198"/>
        <v>1121520</v>
      </c>
      <c r="V1595" s="1">
        <f t="shared" si="199"/>
        <v>1121520</v>
      </c>
    </row>
    <row r="1596" spans="1:22" x14ac:dyDescent="0.35">
      <c r="A1596" s="1">
        <v>94000072</v>
      </c>
      <c r="B1596" s="3" t="s">
        <v>16</v>
      </c>
      <c r="C1596" s="29">
        <f t="shared" si="195"/>
        <v>1</v>
      </c>
      <c r="D1596" s="29" t="str">
        <f t="shared" si="192"/>
        <v>2</v>
      </c>
      <c r="E1596" s="42" t="str">
        <f t="shared" si="193"/>
        <v>2</v>
      </c>
      <c r="F1596" s="1">
        <v>40</v>
      </c>
      <c r="G1596" s="28" t="str">
        <f t="shared" si="194"/>
        <v>240</v>
      </c>
      <c r="H1596" s="1">
        <v>26</v>
      </c>
      <c r="I1596" s="1">
        <v>2615</v>
      </c>
      <c r="L1596" s="1">
        <v>186245</v>
      </c>
      <c r="M1596" s="1">
        <v>1599275</v>
      </c>
      <c r="N1596" s="2">
        <f>INT(VLOOKUP(--D1596,'属性表（单）'!$H$7:$I$11,2,0)*VLOOKUP(F1596,'属性表（单）'!$B$4:$D$53,3,0))</f>
        <v>18225</v>
      </c>
      <c r="O1596" s="34">
        <f t="shared" si="196"/>
        <v>2615</v>
      </c>
      <c r="P1596" s="1">
        <f>IF(H1596=26,VLOOKUP(G1596,'属性表（单核）'!$H$2:$I$251,2,0),IF(H1596=59,VLOOKUP(G1596,'属性表（单核）'!$C$2:$D$251,2,0),INT(N1596/VLOOKUP(H1596,'属性表（单）'!$N$4:$O$24,2,0))))</f>
        <v>2615</v>
      </c>
      <c r="S1596" s="1">
        <f t="shared" si="197"/>
        <v>109260</v>
      </c>
      <c r="T1596" s="28">
        <f>VLOOKUP(--F1596,经验表!$A$4:$B$53,2,0)*VLOOKUP(--E1596,经验表!$W$8:$X$17,2,0)</f>
        <v>109260</v>
      </c>
      <c r="U1596" s="1">
        <f t="shared" si="198"/>
        <v>1223940</v>
      </c>
      <c r="V1596" s="1">
        <f t="shared" si="199"/>
        <v>1223940</v>
      </c>
    </row>
    <row r="1597" spans="1:22" x14ac:dyDescent="0.35">
      <c r="A1597" s="1">
        <v>94100072</v>
      </c>
      <c r="B1597" s="3" t="s">
        <v>16</v>
      </c>
      <c r="C1597" s="29">
        <f t="shared" si="195"/>
        <v>1</v>
      </c>
      <c r="D1597" s="29" t="str">
        <f t="shared" si="192"/>
        <v>2</v>
      </c>
      <c r="E1597" s="42" t="str">
        <f t="shared" si="193"/>
        <v>2</v>
      </c>
      <c r="F1597" s="1">
        <v>41</v>
      </c>
      <c r="G1597" s="28" t="str">
        <f t="shared" si="194"/>
        <v>241</v>
      </c>
      <c r="H1597" s="1">
        <v>26</v>
      </c>
      <c r="I1597" s="1">
        <v>2675</v>
      </c>
      <c r="L1597" s="1">
        <v>206749</v>
      </c>
      <c r="M1597" s="1">
        <v>1785520</v>
      </c>
      <c r="N1597" s="2">
        <f>INT(VLOOKUP(--D1597,'属性表（单）'!$H$7:$I$11,2,0)*VLOOKUP(F1597,'属性表（单）'!$B$4:$D$53,3,0))</f>
        <v>18900</v>
      </c>
      <c r="O1597" s="34">
        <f t="shared" si="196"/>
        <v>2675</v>
      </c>
      <c r="P1597" s="1">
        <f>IF(H1597=26,VLOOKUP(G1597,'属性表（单核）'!$H$2:$I$251,2,0),IF(H1597=59,VLOOKUP(G1597,'属性表（单核）'!$C$2:$D$251,2,0),INT(N1597/VLOOKUP(H1597,'属性表（单）'!$N$4:$O$24,2,0))))</f>
        <v>2675</v>
      </c>
      <c r="S1597" s="1">
        <f t="shared" si="197"/>
        <v>116100</v>
      </c>
      <c r="T1597" s="28">
        <f>VLOOKUP(--F1597,经验表!$A$4:$B$53,2,0)*VLOOKUP(--E1597,经验表!$W$8:$X$17,2,0)</f>
        <v>116100</v>
      </c>
      <c r="U1597" s="1">
        <f t="shared" si="198"/>
        <v>1333200</v>
      </c>
      <c r="V1597" s="1">
        <f t="shared" si="199"/>
        <v>1333200</v>
      </c>
    </row>
    <row r="1598" spans="1:22" x14ac:dyDescent="0.35">
      <c r="A1598" s="1">
        <v>94200072</v>
      </c>
      <c r="B1598" s="3" t="s">
        <v>16</v>
      </c>
      <c r="C1598" s="29">
        <f t="shared" si="195"/>
        <v>1</v>
      </c>
      <c r="D1598" s="29" t="str">
        <f t="shared" si="192"/>
        <v>2</v>
      </c>
      <c r="E1598" s="42" t="str">
        <f t="shared" si="193"/>
        <v>2</v>
      </c>
      <c r="F1598" s="1">
        <v>42</v>
      </c>
      <c r="G1598" s="28" t="str">
        <f t="shared" si="194"/>
        <v>242</v>
      </c>
      <c r="H1598" s="1">
        <v>26</v>
      </c>
      <c r="I1598" s="1">
        <v>2735</v>
      </c>
      <c r="L1598" s="1">
        <v>229461</v>
      </c>
      <c r="M1598" s="1">
        <v>1992269</v>
      </c>
      <c r="N1598" s="2">
        <f>INT(VLOOKUP(--D1598,'属性表（单）'!$H$7:$I$11,2,0)*VLOOKUP(F1598,'属性表（单）'!$B$4:$D$53,3,0))</f>
        <v>19650</v>
      </c>
      <c r="O1598" s="34">
        <f t="shared" si="196"/>
        <v>2735</v>
      </c>
      <c r="P1598" s="1">
        <f>IF(H1598=26,VLOOKUP(G1598,'属性表（单核）'!$H$2:$I$251,2,0),IF(H1598=59,VLOOKUP(G1598,'属性表（单核）'!$C$2:$D$251,2,0),INT(N1598/VLOOKUP(H1598,'属性表（单）'!$N$4:$O$24,2,0))))</f>
        <v>2735</v>
      </c>
      <c r="S1598" s="1">
        <f t="shared" si="197"/>
        <v>124260</v>
      </c>
      <c r="T1598" s="28">
        <f>VLOOKUP(--F1598,经验表!$A$4:$B$53,2,0)*VLOOKUP(--E1598,经验表!$W$8:$X$17,2,0)</f>
        <v>124260</v>
      </c>
      <c r="U1598" s="1">
        <f t="shared" si="198"/>
        <v>1449300</v>
      </c>
      <c r="V1598" s="1">
        <f t="shared" si="199"/>
        <v>1449300</v>
      </c>
    </row>
    <row r="1599" spans="1:22" x14ac:dyDescent="0.35">
      <c r="A1599" s="1">
        <v>94300072</v>
      </c>
      <c r="B1599" s="3" t="s">
        <v>16</v>
      </c>
      <c r="C1599" s="29">
        <f t="shared" si="195"/>
        <v>1</v>
      </c>
      <c r="D1599" s="29" t="str">
        <f t="shared" si="192"/>
        <v>2</v>
      </c>
      <c r="E1599" s="42" t="str">
        <f t="shared" si="193"/>
        <v>2</v>
      </c>
      <c r="F1599" s="1">
        <v>43</v>
      </c>
      <c r="G1599" s="28" t="str">
        <f t="shared" si="194"/>
        <v>243</v>
      </c>
      <c r="H1599" s="1">
        <v>26</v>
      </c>
      <c r="I1599" s="1">
        <v>2795</v>
      </c>
      <c r="L1599" s="1">
        <v>254619</v>
      </c>
      <c r="M1599" s="1">
        <v>2221730</v>
      </c>
      <c r="N1599" s="2">
        <f>INT(VLOOKUP(--D1599,'属性表（单）'!$H$7:$I$11,2,0)*VLOOKUP(F1599,'属性表（单）'!$B$4:$D$53,3,0))</f>
        <v>20400</v>
      </c>
      <c r="O1599" s="34">
        <f t="shared" si="196"/>
        <v>2795</v>
      </c>
      <c r="P1599" s="1">
        <f>IF(H1599=26,VLOOKUP(G1599,'属性表（单核）'!$H$2:$I$251,2,0),IF(H1599=59,VLOOKUP(G1599,'属性表（单核）'!$C$2:$D$251,2,0),INT(N1599/VLOOKUP(H1599,'属性表（单）'!$N$4:$O$24,2,0))))</f>
        <v>2795</v>
      </c>
      <c r="S1599" s="1">
        <f t="shared" si="197"/>
        <v>132420</v>
      </c>
      <c r="T1599" s="28">
        <f>VLOOKUP(--F1599,经验表!$A$4:$B$53,2,0)*VLOOKUP(--E1599,经验表!$W$8:$X$17,2,0)</f>
        <v>132420</v>
      </c>
      <c r="U1599" s="1">
        <f t="shared" si="198"/>
        <v>1573560</v>
      </c>
      <c r="V1599" s="1">
        <f t="shared" si="199"/>
        <v>1573560</v>
      </c>
    </row>
    <row r="1600" spans="1:22" x14ac:dyDescent="0.35">
      <c r="A1600" s="1">
        <v>94400072</v>
      </c>
      <c r="B1600" s="3" t="s">
        <v>16</v>
      </c>
      <c r="C1600" s="29">
        <f t="shared" si="195"/>
        <v>1</v>
      </c>
      <c r="D1600" s="29" t="str">
        <f t="shared" si="192"/>
        <v>2</v>
      </c>
      <c r="E1600" s="42" t="str">
        <f t="shared" si="193"/>
        <v>2</v>
      </c>
      <c r="F1600" s="1">
        <v>44</v>
      </c>
      <c r="G1600" s="28" t="str">
        <f t="shared" si="194"/>
        <v>244</v>
      </c>
      <c r="H1600" s="1">
        <v>26</v>
      </c>
      <c r="I1600" s="1">
        <v>2855</v>
      </c>
      <c r="L1600" s="1">
        <v>282483</v>
      </c>
      <c r="M1600" s="1">
        <v>2476349</v>
      </c>
      <c r="N1600" s="2">
        <f>INT(VLOOKUP(--D1600,'属性表（单）'!$H$7:$I$11,2,0)*VLOOKUP(F1600,'属性表（单）'!$B$4:$D$53,3,0))</f>
        <v>21150</v>
      </c>
      <c r="O1600" s="34">
        <f t="shared" si="196"/>
        <v>2855</v>
      </c>
      <c r="P1600" s="1">
        <f>IF(H1600=26,VLOOKUP(G1600,'属性表（单核）'!$H$2:$I$251,2,0),IF(H1600=59,VLOOKUP(G1600,'属性表（单核）'!$C$2:$D$251,2,0),INT(N1600/VLOOKUP(H1600,'属性表（单）'!$N$4:$O$24,2,0))))</f>
        <v>2855</v>
      </c>
      <c r="S1600" s="1">
        <f t="shared" si="197"/>
        <v>140580</v>
      </c>
      <c r="T1600" s="28">
        <f>VLOOKUP(--F1600,经验表!$A$4:$B$53,2,0)*VLOOKUP(--E1600,经验表!$W$8:$X$17,2,0)</f>
        <v>140580</v>
      </c>
      <c r="U1600" s="1">
        <f t="shared" si="198"/>
        <v>1705980</v>
      </c>
      <c r="V1600" s="1">
        <f t="shared" si="199"/>
        <v>1705980</v>
      </c>
    </row>
    <row r="1601" spans="1:22" x14ac:dyDescent="0.35">
      <c r="A1601" s="1">
        <v>94500072</v>
      </c>
      <c r="B1601" s="3" t="s">
        <v>16</v>
      </c>
      <c r="C1601" s="29">
        <f t="shared" si="195"/>
        <v>1</v>
      </c>
      <c r="D1601" s="29" t="str">
        <f t="shared" si="192"/>
        <v>2</v>
      </c>
      <c r="E1601" s="42" t="str">
        <f t="shared" si="193"/>
        <v>2</v>
      </c>
      <c r="F1601" s="1">
        <v>45</v>
      </c>
      <c r="G1601" s="28" t="str">
        <f t="shared" si="194"/>
        <v>245</v>
      </c>
      <c r="H1601" s="1">
        <v>26</v>
      </c>
      <c r="I1601" s="1">
        <v>2915</v>
      </c>
      <c r="L1601" s="1">
        <v>313344</v>
      </c>
      <c r="M1601" s="1">
        <v>2758832</v>
      </c>
      <c r="N1601" s="2">
        <f>INT(VLOOKUP(--D1601,'属性表（单）'!$H$7:$I$11,2,0)*VLOOKUP(F1601,'属性表（单）'!$B$4:$D$53,3,0))</f>
        <v>21900</v>
      </c>
      <c r="O1601" s="34">
        <f t="shared" si="196"/>
        <v>2915</v>
      </c>
      <c r="P1601" s="1">
        <f>IF(H1601=26,VLOOKUP(G1601,'属性表（单核）'!$H$2:$I$251,2,0),IF(H1601=59,VLOOKUP(G1601,'属性表（单核）'!$C$2:$D$251,2,0),INT(N1601/VLOOKUP(H1601,'属性表（单）'!$N$4:$O$24,2,0))))</f>
        <v>2915</v>
      </c>
      <c r="S1601" s="1">
        <f t="shared" si="197"/>
        <v>148740</v>
      </c>
      <c r="T1601" s="28">
        <f>VLOOKUP(--F1601,经验表!$A$4:$B$53,2,0)*VLOOKUP(--E1601,经验表!$W$8:$X$17,2,0)</f>
        <v>148740</v>
      </c>
      <c r="U1601" s="1">
        <f t="shared" si="198"/>
        <v>1846560</v>
      </c>
      <c r="V1601" s="1">
        <f t="shared" si="199"/>
        <v>1846560</v>
      </c>
    </row>
    <row r="1602" spans="1:22" x14ac:dyDescent="0.35">
      <c r="A1602" s="1">
        <v>94600072</v>
      </c>
      <c r="B1602" s="3" t="s">
        <v>16</v>
      </c>
      <c r="C1602" s="29">
        <f t="shared" si="195"/>
        <v>1</v>
      </c>
      <c r="D1602" s="29" t="str">
        <f t="shared" si="192"/>
        <v>2</v>
      </c>
      <c r="E1602" s="42" t="str">
        <f t="shared" si="193"/>
        <v>2</v>
      </c>
      <c r="F1602" s="1">
        <v>46</v>
      </c>
      <c r="G1602" s="28" t="str">
        <f t="shared" si="194"/>
        <v>246</v>
      </c>
      <c r="H1602" s="1">
        <v>26</v>
      </c>
      <c r="I1602" s="1">
        <v>2975</v>
      </c>
      <c r="L1602" s="1">
        <v>347524</v>
      </c>
      <c r="M1602" s="1">
        <v>3072176</v>
      </c>
      <c r="N1602" s="2">
        <f>INT(VLOOKUP(--D1602,'属性表（单）'!$H$7:$I$11,2,0)*VLOOKUP(F1602,'属性表（单）'!$B$4:$D$53,3,0))</f>
        <v>22650</v>
      </c>
      <c r="O1602" s="34">
        <f t="shared" si="196"/>
        <v>2975</v>
      </c>
      <c r="P1602" s="1">
        <f>IF(H1602=26,VLOOKUP(G1602,'属性表（单核）'!$H$2:$I$251,2,0),IF(H1602=59,VLOOKUP(G1602,'属性表（单核）'!$C$2:$D$251,2,0),INT(N1602/VLOOKUP(H1602,'属性表（单）'!$N$4:$O$24,2,0))))</f>
        <v>2975</v>
      </c>
      <c r="S1602" s="1">
        <f t="shared" si="197"/>
        <v>158340</v>
      </c>
      <c r="T1602" s="28">
        <f>VLOOKUP(--F1602,经验表!$A$4:$B$53,2,0)*VLOOKUP(--E1602,经验表!$W$8:$X$17,2,0)</f>
        <v>158340</v>
      </c>
      <c r="U1602" s="1">
        <f t="shared" si="198"/>
        <v>1995300</v>
      </c>
      <c r="V1602" s="1">
        <f t="shared" si="199"/>
        <v>1995300</v>
      </c>
    </row>
    <row r="1603" spans="1:22" x14ac:dyDescent="0.35">
      <c r="A1603" s="1">
        <v>94700072</v>
      </c>
      <c r="B1603" s="3" t="s">
        <v>16</v>
      </c>
      <c r="C1603" s="29">
        <f t="shared" si="195"/>
        <v>1</v>
      </c>
      <c r="D1603" s="29" t="str">
        <f t="shared" ref="D1603:D1666" si="200">RIGHT(A1603,1)</f>
        <v>2</v>
      </c>
      <c r="E1603" s="42" t="str">
        <f t="shared" ref="E1603:E1666" si="201">IF(C1603=1,RIGHT(A1603,1),C1603&amp;RIGHT(A1603,1))</f>
        <v>2</v>
      </c>
      <c r="F1603" s="1">
        <v>47</v>
      </c>
      <c r="G1603" s="28" t="str">
        <f t="shared" ref="G1603:G1666" si="202">D1603&amp;F1603</f>
        <v>247</v>
      </c>
      <c r="H1603" s="1">
        <v>26</v>
      </c>
      <c r="I1603" s="1">
        <v>3035</v>
      </c>
      <c r="L1603" s="1">
        <v>385377</v>
      </c>
      <c r="M1603" s="1">
        <v>3419700</v>
      </c>
      <c r="N1603" s="2">
        <f>INT(VLOOKUP(--D1603,'属性表（单）'!$H$7:$I$11,2,0)*VLOOKUP(F1603,'属性表（单）'!$B$4:$D$53,3,0))</f>
        <v>23475</v>
      </c>
      <c r="O1603" s="34">
        <f t="shared" si="196"/>
        <v>3035</v>
      </c>
      <c r="P1603" s="1">
        <f>IF(H1603=26,VLOOKUP(G1603,'属性表（单核）'!$H$2:$I$251,2,0),IF(H1603=59,VLOOKUP(G1603,'属性表（单核）'!$C$2:$D$251,2,0),INT(N1603/VLOOKUP(H1603,'属性表（单）'!$N$4:$O$24,2,0))))</f>
        <v>3035</v>
      </c>
      <c r="S1603" s="1">
        <f t="shared" si="197"/>
        <v>167940</v>
      </c>
      <c r="T1603" s="28">
        <f>VLOOKUP(--F1603,经验表!$A$4:$B$53,2,0)*VLOOKUP(--E1603,经验表!$W$8:$X$17,2,0)</f>
        <v>167940</v>
      </c>
      <c r="U1603" s="1">
        <f t="shared" si="198"/>
        <v>2153640</v>
      </c>
      <c r="V1603" s="1">
        <f t="shared" si="199"/>
        <v>2153640</v>
      </c>
    </row>
    <row r="1604" spans="1:22" x14ac:dyDescent="0.35">
      <c r="A1604" s="1">
        <v>94800072</v>
      </c>
      <c r="B1604" s="3" t="s">
        <v>16</v>
      </c>
      <c r="C1604" s="29">
        <f t="shared" ref="C1604:C1667" si="203">C1603</f>
        <v>1</v>
      </c>
      <c r="D1604" s="29" t="str">
        <f t="shared" si="200"/>
        <v>2</v>
      </c>
      <c r="E1604" s="42" t="str">
        <f t="shared" si="201"/>
        <v>2</v>
      </c>
      <c r="F1604" s="1">
        <v>48</v>
      </c>
      <c r="G1604" s="28" t="str">
        <f t="shared" si="202"/>
        <v>248</v>
      </c>
      <c r="H1604" s="1">
        <v>26</v>
      </c>
      <c r="I1604" s="1">
        <v>3095</v>
      </c>
      <c r="L1604" s="1">
        <v>427297</v>
      </c>
      <c r="M1604" s="1">
        <v>3805077</v>
      </c>
      <c r="N1604" s="2">
        <f>INT(VLOOKUP(--D1604,'属性表（单）'!$H$7:$I$11,2,0)*VLOOKUP(F1604,'属性表（单）'!$B$4:$D$53,3,0))</f>
        <v>24300</v>
      </c>
      <c r="O1604" s="34">
        <f t="shared" si="196"/>
        <v>3095</v>
      </c>
      <c r="P1604" s="1">
        <f>IF(H1604=26,VLOOKUP(G1604,'属性表（单核）'!$H$2:$I$251,2,0),IF(H1604=59,VLOOKUP(G1604,'属性表（单核）'!$C$2:$D$251,2,0),INT(N1604/VLOOKUP(H1604,'属性表（单）'!$N$4:$O$24,2,0))))</f>
        <v>3095</v>
      </c>
      <c r="S1604" s="1">
        <f t="shared" si="197"/>
        <v>177540</v>
      </c>
      <c r="T1604" s="28">
        <f>VLOOKUP(--F1604,经验表!$A$4:$B$53,2,0)*VLOOKUP(--E1604,经验表!$W$8:$X$17,2,0)</f>
        <v>177540</v>
      </c>
      <c r="U1604" s="1">
        <f t="shared" si="198"/>
        <v>2321580</v>
      </c>
      <c r="V1604" s="1">
        <f t="shared" si="199"/>
        <v>2321580</v>
      </c>
    </row>
    <row r="1605" spans="1:22" x14ac:dyDescent="0.35">
      <c r="A1605" s="1">
        <v>94900072</v>
      </c>
      <c r="B1605" s="3" t="s">
        <v>16</v>
      </c>
      <c r="C1605" s="29">
        <f t="shared" si="203"/>
        <v>1</v>
      </c>
      <c r="D1605" s="29" t="str">
        <f t="shared" si="200"/>
        <v>2</v>
      </c>
      <c r="E1605" s="42" t="str">
        <f t="shared" si="201"/>
        <v>2</v>
      </c>
      <c r="F1605" s="1">
        <v>49</v>
      </c>
      <c r="G1605" s="28" t="str">
        <f t="shared" si="202"/>
        <v>249</v>
      </c>
      <c r="H1605" s="1">
        <v>26</v>
      </c>
      <c r="I1605" s="1">
        <v>3155</v>
      </c>
      <c r="L1605" s="1">
        <v>473719</v>
      </c>
      <c r="M1605" s="1">
        <v>4232374</v>
      </c>
      <c r="N1605" s="2">
        <f>INT(VLOOKUP(--D1605,'属性表（单）'!$H$7:$I$11,2,0)*VLOOKUP(F1605,'属性表（单）'!$B$4:$D$53,3,0))</f>
        <v>25125</v>
      </c>
      <c r="O1605" s="34">
        <f t="shared" si="196"/>
        <v>3155</v>
      </c>
      <c r="P1605" s="1">
        <f>IF(H1605=26,VLOOKUP(G1605,'属性表（单核）'!$H$2:$I$251,2,0),IF(H1605=59,VLOOKUP(G1605,'属性表（单核）'!$C$2:$D$251,2,0),INT(N1605/VLOOKUP(H1605,'属性表（单）'!$N$4:$O$24,2,0))))</f>
        <v>3155</v>
      </c>
      <c r="S1605" s="1">
        <f t="shared" si="197"/>
        <v>187140</v>
      </c>
      <c r="T1605" s="28">
        <f>VLOOKUP(--F1605,经验表!$A$4:$B$53,2,0)*VLOOKUP(--E1605,经验表!$W$8:$X$17,2,0)</f>
        <v>187140</v>
      </c>
      <c r="U1605" s="1">
        <f t="shared" si="198"/>
        <v>2499120</v>
      </c>
      <c r="V1605" s="1">
        <f t="shared" si="199"/>
        <v>2499120</v>
      </c>
    </row>
    <row r="1606" spans="1:22" x14ac:dyDescent="0.35">
      <c r="A1606" s="1">
        <v>95000072</v>
      </c>
      <c r="B1606" s="3" t="s">
        <v>16</v>
      </c>
      <c r="C1606" s="29">
        <f t="shared" si="203"/>
        <v>1</v>
      </c>
      <c r="D1606" s="29" t="str">
        <f t="shared" si="200"/>
        <v>2</v>
      </c>
      <c r="E1606" s="42" t="str">
        <f t="shared" si="201"/>
        <v>2</v>
      </c>
      <c r="F1606" s="1">
        <v>50</v>
      </c>
      <c r="G1606" s="28" t="str">
        <f t="shared" si="202"/>
        <v>250</v>
      </c>
      <c r="H1606" s="1">
        <v>26</v>
      </c>
      <c r="I1606" s="1">
        <v>3215</v>
      </c>
      <c r="L1606" s="1">
        <v>99999999</v>
      </c>
      <c r="M1606" s="1">
        <v>4706093</v>
      </c>
      <c r="N1606" s="2">
        <f>INT(VLOOKUP(--D1606,'属性表（单）'!$H$7:$I$11,2,0)*VLOOKUP(F1606,'属性表（单）'!$B$4:$D$53,3,0))</f>
        <v>25950</v>
      </c>
      <c r="O1606" s="34">
        <f t="shared" si="196"/>
        <v>3215</v>
      </c>
      <c r="P1606" s="1">
        <f>IF(H1606=26,VLOOKUP(G1606,'属性表（单核）'!$H$2:$I$251,2,0),IF(H1606=59,VLOOKUP(G1606,'属性表（单核）'!$C$2:$D$251,2,0),INT(N1606/VLOOKUP(H1606,'属性表（单）'!$N$4:$O$24,2,0))))</f>
        <v>3215</v>
      </c>
      <c r="S1606" s="1">
        <f t="shared" si="197"/>
        <v>198300</v>
      </c>
      <c r="T1606" s="28">
        <f>VLOOKUP(--F1606,经验表!$A$4:$B$53,2,0)*VLOOKUP(--E1606,经验表!$W$8:$X$17,2,0)</f>
        <v>198300</v>
      </c>
      <c r="U1606" s="1">
        <f t="shared" si="198"/>
        <v>2686260</v>
      </c>
      <c r="V1606" s="1">
        <f t="shared" si="199"/>
        <v>2686260</v>
      </c>
    </row>
    <row r="1607" spans="1:22" x14ac:dyDescent="0.35">
      <c r="A1607" s="1">
        <v>90100073</v>
      </c>
      <c r="B1607" s="3" t="s">
        <v>16</v>
      </c>
      <c r="C1607" s="29">
        <f t="shared" si="203"/>
        <v>1</v>
      </c>
      <c r="D1607" s="29" t="str">
        <f t="shared" si="200"/>
        <v>3</v>
      </c>
      <c r="E1607" s="42" t="str">
        <f t="shared" si="201"/>
        <v>3</v>
      </c>
      <c r="F1607" s="1">
        <v>1</v>
      </c>
      <c r="G1607" s="28" t="str">
        <f t="shared" si="202"/>
        <v>31</v>
      </c>
      <c r="H1607" s="1">
        <v>26</v>
      </c>
      <c r="I1607" s="1">
        <v>395</v>
      </c>
      <c r="L1607" s="1">
        <v>1324</v>
      </c>
      <c r="M1607" s="1">
        <v>5000</v>
      </c>
      <c r="N1607" s="2">
        <f>INT(VLOOKUP(--D1607,'属性表（单）'!$H$7:$I$11,2,0)*VLOOKUP(F1607,'属性表（单）'!$B$4:$D$53,3,0))</f>
        <v>3600</v>
      </c>
      <c r="O1607" s="34">
        <f t="shared" ref="O1607:O1670" si="204">INT(IF(C1607=1,P1607,P1607*$X$14))</f>
        <v>395</v>
      </c>
      <c r="P1607" s="1">
        <f>IF(H1607=26,VLOOKUP(G1607,'属性表（单核）'!$H$2:$I$251,2,0),IF(H1607=59,VLOOKUP(G1607,'属性表（单核）'!$C$2:$D$251,2,0),INT(N1607/VLOOKUP(H1607,'属性表（单）'!$N$4:$O$24,2,0))))</f>
        <v>395</v>
      </c>
      <c r="S1607" s="1">
        <f t="shared" si="197"/>
        <v>1125</v>
      </c>
      <c r="T1607" s="28">
        <f>VLOOKUP(--F1607,经验表!$A$4:$B$53,2,0)*VLOOKUP(--E1607,经验表!$W$8:$X$17,2,0)</f>
        <v>1125</v>
      </c>
      <c r="U1607" s="1">
        <f t="shared" si="198"/>
        <v>6000</v>
      </c>
      <c r="V1607" s="1">
        <f t="shared" si="199"/>
        <v>2884560</v>
      </c>
    </row>
    <row r="1608" spans="1:22" x14ac:dyDescent="0.35">
      <c r="A1608" s="1">
        <v>90200073</v>
      </c>
      <c r="B1608" s="3" t="s">
        <v>16</v>
      </c>
      <c r="C1608" s="29">
        <f t="shared" si="203"/>
        <v>1</v>
      </c>
      <c r="D1608" s="29" t="str">
        <f t="shared" si="200"/>
        <v>3</v>
      </c>
      <c r="E1608" s="42" t="str">
        <f t="shared" si="201"/>
        <v>3</v>
      </c>
      <c r="F1608" s="1">
        <v>2</v>
      </c>
      <c r="G1608" s="28" t="str">
        <f t="shared" si="202"/>
        <v>32</v>
      </c>
      <c r="H1608" s="1">
        <v>26</v>
      </c>
      <c r="I1608" s="1">
        <v>475</v>
      </c>
      <c r="L1608" s="1">
        <v>1752</v>
      </c>
      <c r="M1608" s="1">
        <v>6324</v>
      </c>
      <c r="N1608" s="2">
        <f>INT(VLOOKUP(--D1608,'属性表（单）'!$H$7:$I$11,2,0)*VLOOKUP(F1608,'属性表（单）'!$B$4:$D$53,3,0))</f>
        <v>3825</v>
      </c>
      <c r="O1608" s="34">
        <f t="shared" si="204"/>
        <v>475</v>
      </c>
      <c r="P1608" s="1">
        <f>IF(H1608=26,VLOOKUP(G1608,'属性表（单核）'!$H$2:$I$251,2,0),IF(H1608=59,VLOOKUP(G1608,'属性表（单核）'!$C$2:$D$251,2,0),INT(N1608/VLOOKUP(H1608,'属性表（单）'!$N$4:$O$24,2,0))))</f>
        <v>475</v>
      </c>
      <c r="S1608" s="1">
        <f t="shared" ref="S1608:S1671" si="205">INT(T1608)</f>
        <v>1575</v>
      </c>
      <c r="T1608" s="28">
        <f>VLOOKUP(--F1608,经验表!$A$4:$B$53,2,0)*VLOOKUP(--E1608,经验表!$W$8:$X$17,2,0)</f>
        <v>1575</v>
      </c>
      <c r="U1608" s="1">
        <f t="shared" ref="U1608:U1671" si="206">INT(IF(C1608=1,IF(F1608=1,VLOOKUP(--D1608,$X$8:$Y$12,2,0),V1608),IF(F1608=1,VLOOKUP(--D1608,$X$17:$Y$21,2,0),V1608)))</f>
        <v>7125</v>
      </c>
      <c r="V1608" s="1">
        <f t="shared" si="199"/>
        <v>7125</v>
      </c>
    </row>
    <row r="1609" spans="1:22" x14ac:dyDescent="0.35">
      <c r="A1609" s="1">
        <v>90300073</v>
      </c>
      <c r="B1609" s="3" t="s">
        <v>16</v>
      </c>
      <c r="C1609" s="29">
        <f t="shared" si="203"/>
        <v>1</v>
      </c>
      <c r="D1609" s="29" t="str">
        <f t="shared" si="200"/>
        <v>3</v>
      </c>
      <c r="E1609" s="42" t="str">
        <f t="shared" si="201"/>
        <v>3</v>
      </c>
      <c r="F1609" s="1">
        <v>3</v>
      </c>
      <c r="G1609" s="28" t="str">
        <f t="shared" si="202"/>
        <v>33</v>
      </c>
      <c r="H1609" s="1">
        <v>26</v>
      </c>
      <c r="I1609" s="1">
        <v>555</v>
      </c>
      <c r="L1609" s="1">
        <v>2230</v>
      </c>
      <c r="M1609" s="1">
        <v>8076</v>
      </c>
      <c r="N1609" s="2">
        <f>INT(VLOOKUP(--D1609,'属性表（单）'!$H$7:$I$11,2,0)*VLOOKUP(F1609,'属性表（单）'!$B$4:$D$53,3,0))</f>
        <v>4050</v>
      </c>
      <c r="O1609" s="34">
        <f t="shared" si="204"/>
        <v>555</v>
      </c>
      <c r="P1609" s="1">
        <f>IF(H1609=26,VLOOKUP(G1609,'属性表（单核）'!$H$2:$I$251,2,0),IF(H1609=59,VLOOKUP(G1609,'属性表（单核）'!$C$2:$D$251,2,0),INT(N1609/VLOOKUP(H1609,'属性表（单）'!$N$4:$O$24,2,0))))</f>
        <v>555</v>
      </c>
      <c r="S1609" s="1">
        <f t="shared" si="205"/>
        <v>2025</v>
      </c>
      <c r="T1609" s="28">
        <f>VLOOKUP(--F1609,经验表!$A$4:$B$53,2,0)*VLOOKUP(--E1609,经验表!$W$8:$X$17,2,0)</f>
        <v>2025</v>
      </c>
      <c r="U1609" s="1">
        <f t="shared" si="206"/>
        <v>8700</v>
      </c>
      <c r="V1609" s="1">
        <f t="shared" ref="V1609:V1672" si="207">S1608+U1608</f>
        <v>8700</v>
      </c>
    </row>
    <row r="1610" spans="1:22" x14ac:dyDescent="0.35">
      <c r="A1610" s="1">
        <v>90400073</v>
      </c>
      <c r="B1610" s="3" t="s">
        <v>16</v>
      </c>
      <c r="C1610" s="29">
        <f t="shared" si="203"/>
        <v>1</v>
      </c>
      <c r="D1610" s="29" t="str">
        <f t="shared" si="200"/>
        <v>3</v>
      </c>
      <c r="E1610" s="42" t="str">
        <f t="shared" si="201"/>
        <v>3</v>
      </c>
      <c r="F1610" s="1">
        <v>4</v>
      </c>
      <c r="G1610" s="28" t="str">
        <f t="shared" si="202"/>
        <v>34</v>
      </c>
      <c r="H1610" s="1">
        <v>26</v>
      </c>
      <c r="I1610" s="1">
        <v>635</v>
      </c>
      <c r="L1610" s="1">
        <v>2762</v>
      </c>
      <c r="M1610" s="1">
        <v>10306</v>
      </c>
      <c r="N1610" s="2">
        <f>INT(VLOOKUP(--D1610,'属性表（单）'!$H$7:$I$11,2,0)*VLOOKUP(F1610,'属性表（单）'!$B$4:$D$53,3,0))</f>
        <v>4275</v>
      </c>
      <c r="O1610" s="34">
        <f t="shared" si="204"/>
        <v>635</v>
      </c>
      <c r="P1610" s="1">
        <f>IF(H1610=26,VLOOKUP(G1610,'属性表（单核）'!$H$2:$I$251,2,0),IF(H1610=59,VLOOKUP(G1610,'属性表（单核）'!$C$2:$D$251,2,0),INT(N1610/VLOOKUP(H1610,'属性表（单）'!$N$4:$O$24,2,0))))</f>
        <v>635</v>
      </c>
      <c r="S1610" s="1">
        <f t="shared" si="205"/>
        <v>2475</v>
      </c>
      <c r="T1610" s="28">
        <f>VLOOKUP(--F1610,经验表!$A$4:$B$53,2,0)*VLOOKUP(--E1610,经验表!$W$8:$X$17,2,0)</f>
        <v>2475</v>
      </c>
      <c r="U1610" s="1">
        <f t="shared" si="206"/>
        <v>10725</v>
      </c>
      <c r="V1610" s="1">
        <f t="shared" si="207"/>
        <v>10725</v>
      </c>
    </row>
    <row r="1611" spans="1:22" x14ac:dyDescent="0.35">
      <c r="A1611" s="1">
        <v>90500073</v>
      </c>
      <c r="B1611" s="3" t="s">
        <v>16</v>
      </c>
      <c r="C1611" s="29">
        <f t="shared" si="203"/>
        <v>1</v>
      </c>
      <c r="D1611" s="29" t="str">
        <f t="shared" si="200"/>
        <v>3</v>
      </c>
      <c r="E1611" s="42" t="str">
        <f t="shared" si="201"/>
        <v>3</v>
      </c>
      <c r="F1611" s="1">
        <v>5</v>
      </c>
      <c r="G1611" s="28" t="str">
        <f t="shared" si="202"/>
        <v>35</v>
      </c>
      <c r="H1611" s="1">
        <v>26</v>
      </c>
      <c r="I1611" s="1">
        <v>715</v>
      </c>
      <c r="L1611" s="1">
        <v>3354</v>
      </c>
      <c r="M1611" s="1">
        <v>13068</v>
      </c>
      <c r="N1611" s="2">
        <f>INT(VLOOKUP(--D1611,'属性表（单）'!$H$7:$I$11,2,0)*VLOOKUP(F1611,'属性表（单）'!$B$4:$D$53,3,0))</f>
        <v>4500</v>
      </c>
      <c r="O1611" s="34">
        <f t="shared" si="204"/>
        <v>715</v>
      </c>
      <c r="P1611" s="1">
        <f>IF(H1611=26,VLOOKUP(G1611,'属性表（单核）'!$H$2:$I$251,2,0),IF(H1611=59,VLOOKUP(G1611,'属性表（单核）'!$C$2:$D$251,2,0),INT(N1611/VLOOKUP(H1611,'属性表（单）'!$N$4:$O$24,2,0))))</f>
        <v>715</v>
      </c>
      <c r="S1611" s="1">
        <f t="shared" si="205"/>
        <v>2925</v>
      </c>
      <c r="T1611" s="28">
        <f>VLOOKUP(--F1611,经验表!$A$4:$B$53,2,0)*VLOOKUP(--E1611,经验表!$W$8:$X$17,2,0)</f>
        <v>2925</v>
      </c>
      <c r="U1611" s="1">
        <f t="shared" si="206"/>
        <v>13200</v>
      </c>
      <c r="V1611" s="1">
        <f t="shared" si="207"/>
        <v>13200</v>
      </c>
    </row>
    <row r="1612" spans="1:22" x14ac:dyDescent="0.35">
      <c r="A1612" s="1">
        <v>90600073</v>
      </c>
      <c r="B1612" s="3" t="s">
        <v>16</v>
      </c>
      <c r="C1612" s="29">
        <f t="shared" si="203"/>
        <v>1</v>
      </c>
      <c r="D1612" s="29" t="str">
        <f t="shared" si="200"/>
        <v>3</v>
      </c>
      <c r="E1612" s="42" t="str">
        <f t="shared" si="201"/>
        <v>3</v>
      </c>
      <c r="F1612" s="1">
        <v>6</v>
      </c>
      <c r="G1612" s="28" t="str">
        <f t="shared" si="202"/>
        <v>36</v>
      </c>
      <c r="H1612" s="1">
        <v>26</v>
      </c>
      <c r="I1612" s="1">
        <v>795</v>
      </c>
      <c r="L1612" s="1">
        <v>4013</v>
      </c>
      <c r="M1612" s="1">
        <v>16422</v>
      </c>
      <c r="N1612" s="2">
        <f>INT(VLOOKUP(--D1612,'属性表（单）'!$H$7:$I$11,2,0)*VLOOKUP(F1612,'属性表（单）'!$B$4:$D$53,3,0))</f>
        <v>4725</v>
      </c>
      <c r="O1612" s="34">
        <f t="shared" si="204"/>
        <v>795</v>
      </c>
      <c r="P1612" s="1">
        <f>IF(H1612=26,VLOOKUP(G1612,'属性表（单核）'!$H$2:$I$251,2,0),IF(H1612=59,VLOOKUP(G1612,'属性表（单核）'!$C$2:$D$251,2,0),INT(N1612/VLOOKUP(H1612,'属性表（单）'!$N$4:$O$24,2,0))))</f>
        <v>795</v>
      </c>
      <c r="S1612" s="1">
        <f t="shared" si="205"/>
        <v>3675</v>
      </c>
      <c r="T1612" s="28">
        <f>VLOOKUP(--F1612,经验表!$A$4:$B$53,2,0)*VLOOKUP(--E1612,经验表!$W$8:$X$17,2,0)</f>
        <v>3675</v>
      </c>
      <c r="U1612" s="1">
        <f t="shared" si="206"/>
        <v>16125</v>
      </c>
      <c r="V1612" s="1">
        <f t="shared" si="207"/>
        <v>16125</v>
      </c>
    </row>
    <row r="1613" spans="1:22" x14ac:dyDescent="0.35">
      <c r="A1613" s="1">
        <v>90700073</v>
      </c>
      <c r="B1613" s="3" t="s">
        <v>16</v>
      </c>
      <c r="C1613" s="29">
        <f t="shared" si="203"/>
        <v>1</v>
      </c>
      <c r="D1613" s="29" t="str">
        <f t="shared" si="200"/>
        <v>3</v>
      </c>
      <c r="E1613" s="42" t="str">
        <f t="shared" si="201"/>
        <v>3</v>
      </c>
      <c r="F1613" s="1">
        <v>7</v>
      </c>
      <c r="G1613" s="28" t="str">
        <f t="shared" si="202"/>
        <v>37</v>
      </c>
      <c r="H1613" s="1">
        <v>26</v>
      </c>
      <c r="I1613" s="1">
        <v>875</v>
      </c>
      <c r="L1613" s="1">
        <v>4744</v>
      </c>
      <c r="M1613" s="1">
        <v>20435</v>
      </c>
      <c r="N1613" s="2">
        <f>INT(VLOOKUP(--D1613,'属性表（单）'!$H$7:$I$11,2,0)*VLOOKUP(F1613,'属性表（单）'!$B$4:$D$53,3,0))</f>
        <v>5062</v>
      </c>
      <c r="O1613" s="34">
        <f t="shared" si="204"/>
        <v>875</v>
      </c>
      <c r="P1613" s="1">
        <f>IF(H1613=26,VLOOKUP(G1613,'属性表（单核）'!$H$2:$I$251,2,0),IF(H1613=59,VLOOKUP(G1613,'属性表（单核）'!$C$2:$D$251,2,0),INT(N1613/VLOOKUP(H1613,'属性表（单）'!$N$4:$O$24,2,0))))</f>
        <v>875</v>
      </c>
      <c r="S1613" s="1">
        <f t="shared" si="205"/>
        <v>4425</v>
      </c>
      <c r="T1613" s="28">
        <f>VLOOKUP(--F1613,经验表!$A$4:$B$53,2,0)*VLOOKUP(--E1613,经验表!$W$8:$X$17,2,0)</f>
        <v>4425</v>
      </c>
      <c r="U1613" s="1">
        <f t="shared" si="206"/>
        <v>19800</v>
      </c>
      <c r="V1613" s="1">
        <f t="shared" si="207"/>
        <v>19800</v>
      </c>
    </row>
    <row r="1614" spans="1:22" x14ac:dyDescent="0.35">
      <c r="A1614" s="1">
        <v>90800073</v>
      </c>
      <c r="B1614" s="3" t="s">
        <v>16</v>
      </c>
      <c r="C1614" s="29">
        <f t="shared" si="203"/>
        <v>1</v>
      </c>
      <c r="D1614" s="29" t="str">
        <f t="shared" si="200"/>
        <v>3</v>
      </c>
      <c r="E1614" s="42" t="str">
        <f t="shared" si="201"/>
        <v>3</v>
      </c>
      <c r="F1614" s="1">
        <v>8</v>
      </c>
      <c r="G1614" s="28" t="str">
        <f t="shared" si="202"/>
        <v>38</v>
      </c>
      <c r="H1614" s="1">
        <v>26</v>
      </c>
      <c r="I1614" s="1">
        <v>955</v>
      </c>
      <c r="L1614" s="1">
        <v>5557</v>
      </c>
      <c r="M1614" s="1">
        <v>25179</v>
      </c>
      <c r="N1614" s="2">
        <f>INT(VLOOKUP(--D1614,'属性表（单）'!$H$7:$I$11,2,0)*VLOOKUP(F1614,'属性表（单）'!$B$4:$D$53,3,0))</f>
        <v>5400</v>
      </c>
      <c r="O1614" s="34">
        <f t="shared" si="204"/>
        <v>955</v>
      </c>
      <c r="P1614" s="1">
        <f>IF(H1614=26,VLOOKUP(G1614,'属性表（单核）'!$H$2:$I$251,2,0),IF(H1614=59,VLOOKUP(G1614,'属性表（单核）'!$C$2:$D$251,2,0),INT(N1614/VLOOKUP(H1614,'属性表（单）'!$N$4:$O$24,2,0))))</f>
        <v>955</v>
      </c>
      <c r="S1614" s="1">
        <f t="shared" si="205"/>
        <v>5175</v>
      </c>
      <c r="T1614" s="28">
        <f>VLOOKUP(--F1614,经验表!$A$4:$B$53,2,0)*VLOOKUP(--E1614,经验表!$W$8:$X$17,2,0)</f>
        <v>5175</v>
      </c>
      <c r="U1614" s="1">
        <f t="shared" si="206"/>
        <v>24225</v>
      </c>
      <c r="V1614" s="1">
        <f t="shared" si="207"/>
        <v>24225</v>
      </c>
    </row>
    <row r="1615" spans="1:22" x14ac:dyDescent="0.35">
      <c r="A1615" s="1">
        <v>90900073</v>
      </c>
      <c r="B1615" s="3" t="s">
        <v>16</v>
      </c>
      <c r="C1615" s="29">
        <f t="shared" si="203"/>
        <v>1</v>
      </c>
      <c r="D1615" s="29" t="str">
        <f t="shared" si="200"/>
        <v>3</v>
      </c>
      <c r="E1615" s="42" t="str">
        <f t="shared" si="201"/>
        <v>3</v>
      </c>
      <c r="F1615" s="1">
        <v>9</v>
      </c>
      <c r="G1615" s="28" t="str">
        <f t="shared" si="202"/>
        <v>39</v>
      </c>
      <c r="H1615" s="1">
        <v>26</v>
      </c>
      <c r="I1615" s="1">
        <v>1035</v>
      </c>
      <c r="L1615" s="1">
        <v>6459</v>
      </c>
      <c r="M1615" s="1">
        <v>30736</v>
      </c>
      <c r="N1615" s="2">
        <f>INT(VLOOKUP(--D1615,'属性表（单）'!$H$7:$I$11,2,0)*VLOOKUP(F1615,'属性表（单）'!$B$4:$D$53,3,0))</f>
        <v>5737</v>
      </c>
      <c r="O1615" s="34">
        <f t="shared" si="204"/>
        <v>1035</v>
      </c>
      <c r="P1615" s="1">
        <f>IF(H1615=26,VLOOKUP(G1615,'属性表（单核）'!$H$2:$I$251,2,0),IF(H1615=59,VLOOKUP(G1615,'属性表（单核）'!$C$2:$D$251,2,0),INT(N1615/VLOOKUP(H1615,'属性表（单）'!$N$4:$O$24,2,0))))</f>
        <v>1035</v>
      </c>
      <c r="S1615" s="1">
        <f t="shared" si="205"/>
        <v>5925</v>
      </c>
      <c r="T1615" s="28">
        <f>VLOOKUP(--F1615,经验表!$A$4:$B$53,2,0)*VLOOKUP(--E1615,经验表!$W$8:$X$17,2,0)</f>
        <v>5925</v>
      </c>
      <c r="U1615" s="1">
        <f t="shared" si="206"/>
        <v>29400</v>
      </c>
      <c r="V1615" s="1">
        <f t="shared" si="207"/>
        <v>29400</v>
      </c>
    </row>
    <row r="1616" spans="1:22" x14ac:dyDescent="0.35">
      <c r="A1616" s="1">
        <v>91000073</v>
      </c>
      <c r="B1616" s="3" t="s">
        <v>16</v>
      </c>
      <c r="C1616" s="29">
        <f t="shared" si="203"/>
        <v>1</v>
      </c>
      <c r="D1616" s="29" t="str">
        <f t="shared" si="200"/>
        <v>3</v>
      </c>
      <c r="E1616" s="42" t="str">
        <f t="shared" si="201"/>
        <v>3</v>
      </c>
      <c r="F1616" s="1">
        <v>10</v>
      </c>
      <c r="G1616" s="28" t="str">
        <f t="shared" si="202"/>
        <v>310</v>
      </c>
      <c r="H1616" s="1">
        <v>26</v>
      </c>
      <c r="I1616" s="1">
        <v>1115</v>
      </c>
      <c r="L1616" s="1">
        <v>7459</v>
      </c>
      <c r="M1616" s="1">
        <v>37195</v>
      </c>
      <c r="N1616" s="2">
        <f>INT(VLOOKUP(--D1616,'属性表（单）'!$H$7:$I$11,2,0)*VLOOKUP(F1616,'属性表（单）'!$B$4:$D$53,3,0))</f>
        <v>6075</v>
      </c>
      <c r="O1616" s="34">
        <f t="shared" si="204"/>
        <v>1115</v>
      </c>
      <c r="P1616" s="1">
        <f>IF(H1616=26,VLOOKUP(G1616,'属性表（单核）'!$H$2:$I$251,2,0),IF(H1616=59,VLOOKUP(G1616,'属性表（单核）'!$C$2:$D$251,2,0),INT(N1616/VLOOKUP(H1616,'属性表（单）'!$N$4:$O$24,2,0))))</f>
        <v>1115</v>
      </c>
      <c r="S1616" s="1">
        <f t="shared" si="205"/>
        <v>7125</v>
      </c>
      <c r="T1616" s="28">
        <f>VLOOKUP(--F1616,经验表!$A$4:$B$53,2,0)*VLOOKUP(--E1616,经验表!$W$8:$X$17,2,0)</f>
        <v>7125</v>
      </c>
      <c r="U1616" s="1">
        <f t="shared" si="206"/>
        <v>35325</v>
      </c>
      <c r="V1616" s="1">
        <f t="shared" si="207"/>
        <v>35325</v>
      </c>
    </row>
    <row r="1617" spans="1:22" x14ac:dyDescent="0.35">
      <c r="A1617" s="1">
        <v>91100073</v>
      </c>
      <c r="B1617" s="3" t="s">
        <v>16</v>
      </c>
      <c r="C1617" s="29">
        <f t="shared" si="203"/>
        <v>1</v>
      </c>
      <c r="D1617" s="29" t="str">
        <f t="shared" si="200"/>
        <v>3</v>
      </c>
      <c r="E1617" s="42" t="str">
        <f t="shared" si="201"/>
        <v>3</v>
      </c>
      <c r="F1617" s="1">
        <v>11</v>
      </c>
      <c r="G1617" s="28" t="str">
        <f t="shared" si="202"/>
        <v>311</v>
      </c>
      <c r="H1617" s="1">
        <v>26</v>
      </c>
      <c r="I1617" s="1">
        <v>1195</v>
      </c>
      <c r="L1617" s="1">
        <v>8568</v>
      </c>
      <c r="M1617" s="1">
        <v>44654</v>
      </c>
      <c r="N1617" s="2">
        <f>INT(VLOOKUP(--D1617,'属性表（单）'!$H$7:$I$11,2,0)*VLOOKUP(F1617,'属性表（单）'!$B$4:$D$53,3,0))</f>
        <v>6412</v>
      </c>
      <c r="O1617" s="34">
        <f t="shared" si="204"/>
        <v>1195</v>
      </c>
      <c r="P1617" s="1">
        <f>IF(H1617=26,VLOOKUP(G1617,'属性表（单核）'!$H$2:$I$251,2,0),IF(H1617=59,VLOOKUP(G1617,'属性表（单核）'!$C$2:$D$251,2,0),INT(N1617/VLOOKUP(H1617,'属性表（单）'!$N$4:$O$24,2,0))))</f>
        <v>1195</v>
      </c>
      <c r="S1617" s="1">
        <f t="shared" si="205"/>
        <v>8325</v>
      </c>
      <c r="T1617" s="28">
        <f>VLOOKUP(--F1617,经验表!$A$4:$B$53,2,0)*VLOOKUP(--E1617,经验表!$W$8:$X$17,2,0)</f>
        <v>8325</v>
      </c>
      <c r="U1617" s="1">
        <f t="shared" si="206"/>
        <v>42450</v>
      </c>
      <c r="V1617" s="1">
        <f t="shared" si="207"/>
        <v>42450</v>
      </c>
    </row>
    <row r="1618" spans="1:22" x14ac:dyDescent="0.35">
      <c r="A1618" s="1">
        <v>91200073</v>
      </c>
      <c r="B1618" s="3" t="s">
        <v>16</v>
      </c>
      <c r="C1618" s="29">
        <f t="shared" si="203"/>
        <v>1</v>
      </c>
      <c r="D1618" s="29" t="str">
        <f t="shared" si="200"/>
        <v>3</v>
      </c>
      <c r="E1618" s="42" t="str">
        <f t="shared" si="201"/>
        <v>3</v>
      </c>
      <c r="F1618" s="1">
        <v>12</v>
      </c>
      <c r="G1618" s="28" t="str">
        <f t="shared" si="202"/>
        <v>312</v>
      </c>
      <c r="H1618" s="1">
        <v>26</v>
      </c>
      <c r="I1618" s="1">
        <v>1275</v>
      </c>
      <c r="L1618" s="1">
        <v>9797</v>
      </c>
      <c r="M1618" s="1">
        <v>53222</v>
      </c>
      <c r="N1618" s="2">
        <f>INT(VLOOKUP(--D1618,'属性表（单）'!$H$7:$I$11,2,0)*VLOOKUP(F1618,'属性表（单）'!$B$4:$D$53,3,0))</f>
        <v>6862</v>
      </c>
      <c r="O1618" s="34">
        <f t="shared" si="204"/>
        <v>1275</v>
      </c>
      <c r="P1618" s="1">
        <f>IF(H1618=26,VLOOKUP(G1618,'属性表（单核）'!$H$2:$I$251,2,0),IF(H1618=59,VLOOKUP(G1618,'属性表（单核）'!$C$2:$D$251,2,0),INT(N1618/VLOOKUP(H1618,'属性表（单）'!$N$4:$O$24,2,0))))</f>
        <v>1275</v>
      </c>
      <c r="S1618" s="1">
        <f t="shared" si="205"/>
        <v>9525</v>
      </c>
      <c r="T1618" s="28">
        <f>VLOOKUP(--F1618,经验表!$A$4:$B$53,2,0)*VLOOKUP(--E1618,经验表!$W$8:$X$17,2,0)</f>
        <v>9525</v>
      </c>
      <c r="U1618" s="1">
        <f t="shared" si="206"/>
        <v>50775</v>
      </c>
      <c r="V1618" s="1">
        <f t="shared" si="207"/>
        <v>50775</v>
      </c>
    </row>
    <row r="1619" spans="1:22" x14ac:dyDescent="0.35">
      <c r="A1619" s="1">
        <v>91300073</v>
      </c>
      <c r="B1619" s="3" t="s">
        <v>16</v>
      </c>
      <c r="C1619" s="29">
        <f t="shared" si="203"/>
        <v>1</v>
      </c>
      <c r="D1619" s="29" t="str">
        <f t="shared" si="200"/>
        <v>3</v>
      </c>
      <c r="E1619" s="42" t="str">
        <f t="shared" si="201"/>
        <v>3</v>
      </c>
      <c r="F1619" s="1">
        <v>13</v>
      </c>
      <c r="G1619" s="28" t="str">
        <f t="shared" si="202"/>
        <v>313</v>
      </c>
      <c r="H1619" s="1">
        <v>26</v>
      </c>
      <c r="I1619" s="1">
        <v>1355</v>
      </c>
      <c r="L1619" s="1">
        <v>11157</v>
      </c>
      <c r="M1619" s="1">
        <v>63019</v>
      </c>
      <c r="N1619" s="2">
        <f>INT(VLOOKUP(--D1619,'属性表（单）'!$H$7:$I$11,2,0)*VLOOKUP(F1619,'属性表（单）'!$B$4:$D$53,3,0))</f>
        <v>7312</v>
      </c>
      <c r="O1619" s="34">
        <f t="shared" si="204"/>
        <v>1355</v>
      </c>
      <c r="P1619" s="1">
        <f>IF(H1619=26,VLOOKUP(G1619,'属性表（单核）'!$H$2:$I$251,2,0),IF(H1619=59,VLOOKUP(G1619,'属性表（单核）'!$C$2:$D$251,2,0),INT(N1619/VLOOKUP(H1619,'属性表（单）'!$N$4:$O$24,2,0))))</f>
        <v>1355</v>
      </c>
      <c r="S1619" s="1">
        <f t="shared" si="205"/>
        <v>10725</v>
      </c>
      <c r="T1619" s="28">
        <f>VLOOKUP(--F1619,经验表!$A$4:$B$53,2,0)*VLOOKUP(--E1619,经验表!$W$8:$X$17,2,0)</f>
        <v>10725</v>
      </c>
      <c r="U1619" s="1">
        <f t="shared" si="206"/>
        <v>60300</v>
      </c>
      <c r="V1619" s="1">
        <f t="shared" si="207"/>
        <v>60300</v>
      </c>
    </row>
    <row r="1620" spans="1:22" x14ac:dyDescent="0.35">
      <c r="A1620" s="1">
        <v>91400073</v>
      </c>
      <c r="B1620" s="3" t="s">
        <v>16</v>
      </c>
      <c r="C1620" s="29">
        <f t="shared" si="203"/>
        <v>1</v>
      </c>
      <c r="D1620" s="29" t="str">
        <f t="shared" si="200"/>
        <v>3</v>
      </c>
      <c r="E1620" s="42" t="str">
        <f t="shared" si="201"/>
        <v>3</v>
      </c>
      <c r="F1620" s="1">
        <v>14</v>
      </c>
      <c r="G1620" s="28" t="str">
        <f t="shared" si="202"/>
        <v>314</v>
      </c>
      <c r="H1620" s="1">
        <v>26</v>
      </c>
      <c r="I1620" s="1">
        <v>1435</v>
      </c>
      <c r="L1620" s="1">
        <v>12663</v>
      </c>
      <c r="M1620" s="1">
        <v>74176</v>
      </c>
      <c r="N1620" s="2">
        <f>INT(VLOOKUP(--D1620,'属性表（单）'!$H$7:$I$11,2,0)*VLOOKUP(F1620,'属性表（单）'!$B$4:$D$53,3,0))</f>
        <v>7762</v>
      </c>
      <c r="O1620" s="34">
        <f t="shared" si="204"/>
        <v>1435</v>
      </c>
      <c r="P1620" s="1">
        <f>IF(H1620=26,VLOOKUP(G1620,'属性表（单核）'!$H$2:$I$251,2,0),IF(H1620=59,VLOOKUP(G1620,'属性表（单核）'!$C$2:$D$251,2,0),INT(N1620/VLOOKUP(H1620,'属性表（单）'!$N$4:$O$24,2,0))))</f>
        <v>1435</v>
      </c>
      <c r="S1620" s="1">
        <f t="shared" si="205"/>
        <v>12525</v>
      </c>
      <c r="T1620" s="28">
        <f>VLOOKUP(--F1620,经验表!$A$4:$B$53,2,0)*VLOOKUP(--E1620,经验表!$W$8:$X$17,2,0)</f>
        <v>12525</v>
      </c>
      <c r="U1620" s="1">
        <f t="shared" si="206"/>
        <v>71025</v>
      </c>
      <c r="V1620" s="1">
        <f t="shared" si="207"/>
        <v>71025</v>
      </c>
    </row>
    <row r="1621" spans="1:22" x14ac:dyDescent="0.35">
      <c r="A1621" s="1">
        <v>91500073</v>
      </c>
      <c r="B1621" s="3" t="s">
        <v>16</v>
      </c>
      <c r="C1621" s="29">
        <f t="shared" si="203"/>
        <v>1</v>
      </c>
      <c r="D1621" s="29" t="str">
        <f t="shared" si="200"/>
        <v>3</v>
      </c>
      <c r="E1621" s="42" t="str">
        <f t="shared" si="201"/>
        <v>3</v>
      </c>
      <c r="F1621" s="1">
        <v>15</v>
      </c>
      <c r="G1621" s="28" t="str">
        <f t="shared" si="202"/>
        <v>315</v>
      </c>
      <c r="H1621" s="1">
        <v>26</v>
      </c>
      <c r="I1621" s="1">
        <v>1515</v>
      </c>
      <c r="L1621" s="1">
        <v>14329</v>
      </c>
      <c r="M1621" s="1">
        <v>86839</v>
      </c>
      <c r="N1621" s="2">
        <f>INT(VLOOKUP(--D1621,'属性表（单）'!$H$7:$I$11,2,0)*VLOOKUP(F1621,'属性表（单）'!$B$4:$D$53,3,0))</f>
        <v>8212</v>
      </c>
      <c r="O1621" s="34">
        <f t="shared" si="204"/>
        <v>1515</v>
      </c>
      <c r="P1621" s="1">
        <f>IF(H1621=26,VLOOKUP(G1621,'属性表（单核）'!$H$2:$I$251,2,0),IF(H1621=59,VLOOKUP(G1621,'属性表（单核）'!$C$2:$D$251,2,0),INT(N1621/VLOOKUP(H1621,'属性表（单）'!$N$4:$O$24,2,0))))</f>
        <v>1515</v>
      </c>
      <c r="S1621" s="1">
        <f t="shared" si="205"/>
        <v>14325</v>
      </c>
      <c r="T1621" s="28">
        <f>VLOOKUP(--F1621,经验表!$A$4:$B$53,2,0)*VLOOKUP(--E1621,经验表!$W$8:$X$17,2,0)</f>
        <v>14325</v>
      </c>
      <c r="U1621" s="1">
        <f t="shared" si="206"/>
        <v>83550</v>
      </c>
      <c r="V1621" s="1">
        <f t="shared" si="207"/>
        <v>83550</v>
      </c>
    </row>
    <row r="1622" spans="1:22" x14ac:dyDescent="0.35">
      <c r="A1622" s="1">
        <v>91600073</v>
      </c>
      <c r="B1622" s="3" t="s">
        <v>16</v>
      </c>
      <c r="C1622" s="29">
        <f t="shared" si="203"/>
        <v>1</v>
      </c>
      <c r="D1622" s="29" t="str">
        <f t="shared" si="200"/>
        <v>3</v>
      </c>
      <c r="E1622" s="42" t="str">
        <f t="shared" si="201"/>
        <v>3</v>
      </c>
      <c r="F1622" s="1">
        <v>16</v>
      </c>
      <c r="G1622" s="28" t="str">
        <f t="shared" si="202"/>
        <v>316</v>
      </c>
      <c r="H1622" s="1">
        <v>26</v>
      </c>
      <c r="I1622" s="1">
        <v>1595</v>
      </c>
      <c r="L1622" s="1">
        <v>16173</v>
      </c>
      <c r="M1622" s="1">
        <v>101168</v>
      </c>
      <c r="N1622" s="2">
        <f>INT(VLOOKUP(--D1622,'属性表（单）'!$H$7:$I$11,2,0)*VLOOKUP(F1622,'属性表（单）'!$B$4:$D$53,3,0))</f>
        <v>8662</v>
      </c>
      <c r="O1622" s="34">
        <f t="shared" si="204"/>
        <v>1595</v>
      </c>
      <c r="P1622" s="1">
        <f>IF(H1622=26,VLOOKUP(G1622,'属性表（单核）'!$H$2:$I$251,2,0),IF(H1622=59,VLOOKUP(G1622,'属性表（单核）'!$C$2:$D$251,2,0),INT(N1622/VLOOKUP(H1622,'属性表（单）'!$N$4:$O$24,2,0))))</f>
        <v>1595</v>
      </c>
      <c r="S1622" s="1">
        <f t="shared" si="205"/>
        <v>16125</v>
      </c>
      <c r="T1622" s="28">
        <f>VLOOKUP(--F1622,经验表!$A$4:$B$53,2,0)*VLOOKUP(--E1622,经验表!$W$8:$X$17,2,0)</f>
        <v>16125</v>
      </c>
      <c r="U1622" s="1">
        <f t="shared" si="206"/>
        <v>97875</v>
      </c>
      <c r="V1622" s="1">
        <f t="shared" si="207"/>
        <v>97875</v>
      </c>
    </row>
    <row r="1623" spans="1:22" x14ac:dyDescent="0.35">
      <c r="A1623" s="1">
        <v>91700073</v>
      </c>
      <c r="B1623" s="3" t="s">
        <v>16</v>
      </c>
      <c r="C1623" s="29">
        <f t="shared" si="203"/>
        <v>1</v>
      </c>
      <c r="D1623" s="29" t="str">
        <f t="shared" si="200"/>
        <v>3</v>
      </c>
      <c r="E1623" s="42" t="str">
        <f t="shared" si="201"/>
        <v>3</v>
      </c>
      <c r="F1623" s="1">
        <v>17</v>
      </c>
      <c r="G1623" s="28" t="str">
        <f t="shared" si="202"/>
        <v>317</v>
      </c>
      <c r="H1623" s="1">
        <v>26</v>
      </c>
      <c r="I1623" s="1">
        <v>1675</v>
      </c>
      <c r="L1623" s="1">
        <v>18211</v>
      </c>
      <c r="M1623" s="1">
        <v>117341</v>
      </c>
      <c r="N1623" s="2">
        <f>INT(VLOOKUP(--D1623,'属性表（单）'!$H$7:$I$11,2,0)*VLOOKUP(F1623,'属性表（单）'!$B$4:$D$53,3,0))</f>
        <v>9225</v>
      </c>
      <c r="O1623" s="34">
        <f t="shared" si="204"/>
        <v>1675</v>
      </c>
      <c r="P1623" s="1">
        <f>IF(H1623=26,VLOOKUP(G1623,'属性表（单核）'!$H$2:$I$251,2,0),IF(H1623=59,VLOOKUP(G1623,'属性表（单核）'!$C$2:$D$251,2,0),INT(N1623/VLOOKUP(H1623,'属性表（单）'!$N$4:$O$24,2,0))))</f>
        <v>1675</v>
      </c>
      <c r="S1623" s="1">
        <f t="shared" si="205"/>
        <v>17925</v>
      </c>
      <c r="T1623" s="28">
        <f>VLOOKUP(--F1623,经验表!$A$4:$B$53,2,0)*VLOOKUP(--E1623,经验表!$W$8:$X$17,2,0)</f>
        <v>17925</v>
      </c>
      <c r="U1623" s="1">
        <f t="shared" si="206"/>
        <v>114000</v>
      </c>
      <c r="V1623" s="1">
        <f t="shared" si="207"/>
        <v>114000</v>
      </c>
    </row>
    <row r="1624" spans="1:22" x14ac:dyDescent="0.35">
      <c r="A1624" s="1">
        <v>91800073</v>
      </c>
      <c r="B1624" s="3" t="s">
        <v>16</v>
      </c>
      <c r="C1624" s="29">
        <f t="shared" si="203"/>
        <v>1</v>
      </c>
      <c r="D1624" s="29" t="str">
        <f t="shared" si="200"/>
        <v>3</v>
      </c>
      <c r="E1624" s="42" t="str">
        <f t="shared" si="201"/>
        <v>3</v>
      </c>
      <c r="F1624" s="1">
        <v>18</v>
      </c>
      <c r="G1624" s="28" t="str">
        <f t="shared" si="202"/>
        <v>318</v>
      </c>
      <c r="H1624" s="1">
        <v>26</v>
      </c>
      <c r="I1624" s="1">
        <v>1755</v>
      </c>
      <c r="L1624" s="1">
        <v>20464</v>
      </c>
      <c r="M1624" s="1">
        <v>135552</v>
      </c>
      <c r="N1624" s="2">
        <f>INT(VLOOKUP(--D1624,'属性表（单）'!$H$7:$I$11,2,0)*VLOOKUP(F1624,'属性表（单）'!$B$4:$D$53,3,0))</f>
        <v>9787</v>
      </c>
      <c r="O1624" s="34">
        <f t="shared" si="204"/>
        <v>1755</v>
      </c>
      <c r="P1624" s="1">
        <f>IF(H1624=26,VLOOKUP(G1624,'属性表（单核）'!$H$2:$I$251,2,0),IF(H1624=59,VLOOKUP(G1624,'属性表（单核）'!$C$2:$D$251,2,0),INT(N1624/VLOOKUP(H1624,'属性表（单）'!$N$4:$O$24,2,0))))</f>
        <v>1755</v>
      </c>
      <c r="S1624" s="1">
        <f t="shared" si="205"/>
        <v>20475</v>
      </c>
      <c r="T1624" s="28">
        <f>VLOOKUP(--F1624,经验表!$A$4:$B$53,2,0)*VLOOKUP(--E1624,经验表!$W$8:$X$17,2,0)</f>
        <v>20475</v>
      </c>
      <c r="U1624" s="1">
        <f t="shared" si="206"/>
        <v>131925</v>
      </c>
      <c r="V1624" s="1">
        <f t="shared" si="207"/>
        <v>131925</v>
      </c>
    </row>
    <row r="1625" spans="1:22" x14ac:dyDescent="0.35">
      <c r="A1625" s="1">
        <v>91900073</v>
      </c>
      <c r="B1625" s="3" t="s">
        <v>16</v>
      </c>
      <c r="C1625" s="29">
        <f t="shared" si="203"/>
        <v>1</v>
      </c>
      <c r="D1625" s="29" t="str">
        <f t="shared" si="200"/>
        <v>3</v>
      </c>
      <c r="E1625" s="42" t="str">
        <f t="shared" si="201"/>
        <v>3</v>
      </c>
      <c r="F1625" s="1">
        <v>19</v>
      </c>
      <c r="G1625" s="28" t="str">
        <f t="shared" si="202"/>
        <v>319</v>
      </c>
      <c r="H1625" s="1">
        <v>26</v>
      </c>
      <c r="I1625" s="1">
        <v>1835</v>
      </c>
      <c r="L1625" s="1">
        <v>22954</v>
      </c>
      <c r="M1625" s="1">
        <v>156016</v>
      </c>
      <c r="N1625" s="2">
        <f>INT(VLOOKUP(--D1625,'属性表（单）'!$H$7:$I$11,2,0)*VLOOKUP(F1625,'属性表（单）'!$B$4:$D$53,3,0))</f>
        <v>10350</v>
      </c>
      <c r="O1625" s="34">
        <f t="shared" si="204"/>
        <v>1835</v>
      </c>
      <c r="P1625" s="1">
        <f>IF(H1625=26,VLOOKUP(G1625,'属性表（单核）'!$H$2:$I$251,2,0),IF(H1625=59,VLOOKUP(G1625,'属性表（单核）'!$C$2:$D$251,2,0),INT(N1625/VLOOKUP(H1625,'属性表（单）'!$N$4:$O$24,2,0))))</f>
        <v>1835</v>
      </c>
      <c r="S1625" s="1">
        <f t="shared" si="205"/>
        <v>23025</v>
      </c>
      <c r="T1625" s="28">
        <f>VLOOKUP(--F1625,经验表!$A$4:$B$53,2,0)*VLOOKUP(--E1625,经验表!$W$8:$X$17,2,0)</f>
        <v>23025</v>
      </c>
      <c r="U1625" s="1">
        <f t="shared" si="206"/>
        <v>152400</v>
      </c>
      <c r="V1625" s="1">
        <f t="shared" si="207"/>
        <v>152400</v>
      </c>
    </row>
    <row r="1626" spans="1:22" x14ac:dyDescent="0.35">
      <c r="A1626" s="1">
        <v>92000073</v>
      </c>
      <c r="B1626" s="3" t="s">
        <v>16</v>
      </c>
      <c r="C1626" s="29">
        <f t="shared" si="203"/>
        <v>1</v>
      </c>
      <c r="D1626" s="29" t="str">
        <f t="shared" si="200"/>
        <v>3</v>
      </c>
      <c r="E1626" s="42" t="str">
        <f t="shared" si="201"/>
        <v>3</v>
      </c>
      <c r="F1626" s="1">
        <v>20</v>
      </c>
      <c r="G1626" s="28" t="str">
        <f t="shared" si="202"/>
        <v>320</v>
      </c>
      <c r="H1626" s="1">
        <v>26</v>
      </c>
      <c r="I1626" s="1">
        <v>1915</v>
      </c>
      <c r="L1626" s="1">
        <v>25706</v>
      </c>
      <c r="M1626" s="1">
        <v>178970</v>
      </c>
      <c r="N1626" s="2">
        <f>INT(VLOOKUP(--D1626,'属性表（单）'!$H$7:$I$11,2,0)*VLOOKUP(F1626,'属性表（单）'!$B$4:$D$53,3,0))</f>
        <v>10912</v>
      </c>
      <c r="O1626" s="34">
        <f t="shared" si="204"/>
        <v>1915</v>
      </c>
      <c r="P1626" s="1">
        <f>IF(H1626=26,VLOOKUP(G1626,'属性表（单核）'!$H$2:$I$251,2,0),IF(H1626=59,VLOOKUP(G1626,'属性表（单核）'!$C$2:$D$251,2,0),INT(N1626/VLOOKUP(H1626,'属性表（单）'!$N$4:$O$24,2,0))))</f>
        <v>1915</v>
      </c>
      <c r="S1626" s="1">
        <f t="shared" si="205"/>
        <v>25575</v>
      </c>
      <c r="T1626" s="28">
        <f>VLOOKUP(--F1626,经验表!$A$4:$B$53,2,0)*VLOOKUP(--E1626,经验表!$W$8:$X$17,2,0)</f>
        <v>25575</v>
      </c>
      <c r="U1626" s="1">
        <f t="shared" si="206"/>
        <v>175425</v>
      </c>
      <c r="V1626" s="1">
        <f t="shared" si="207"/>
        <v>175425</v>
      </c>
    </row>
    <row r="1627" spans="1:22" x14ac:dyDescent="0.35">
      <c r="A1627" s="1">
        <v>92100073</v>
      </c>
      <c r="B1627" s="3" t="s">
        <v>16</v>
      </c>
      <c r="C1627" s="29">
        <f t="shared" si="203"/>
        <v>1</v>
      </c>
      <c r="D1627" s="29" t="str">
        <f t="shared" si="200"/>
        <v>3</v>
      </c>
      <c r="E1627" s="42" t="str">
        <f t="shared" si="201"/>
        <v>3</v>
      </c>
      <c r="F1627" s="1">
        <v>21</v>
      </c>
      <c r="G1627" s="28" t="str">
        <f t="shared" si="202"/>
        <v>321</v>
      </c>
      <c r="H1627" s="1">
        <v>26</v>
      </c>
      <c r="I1627" s="1">
        <v>1995</v>
      </c>
      <c r="L1627" s="1">
        <v>28745</v>
      </c>
      <c r="M1627" s="1">
        <v>204676</v>
      </c>
      <c r="N1627" s="2">
        <f>INT(VLOOKUP(--D1627,'属性表（单）'!$H$7:$I$11,2,0)*VLOOKUP(F1627,'属性表（单）'!$B$4:$D$53,3,0))</f>
        <v>11475</v>
      </c>
      <c r="O1627" s="34">
        <f t="shared" si="204"/>
        <v>1995</v>
      </c>
      <c r="P1627" s="1">
        <f>IF(H1627=26,VLOOKUP(G1627,'属性表（单核）'!$H$2:$I$251,2,0),IF(H1627=59,VLOOKUP(G1627,'属性表（单核）'!$C$2:$D$251,2,0),INT(N1627/VLOOKUP(H1627,'属性表（单）'!$N$4:$O$24,2,0))))</f>
        <v>1995</v>
      </c>
      <c r="S1627" s="1">
        <f t="shared" si="205"/>
        <v>28125</v>
      </c>
      <c r="T1627" s="28">
        <f>VLOOKUP(--F1627,经验表!$A$4:$B$53,2,0)*VLOOKUP(--E1627,经验表!$W$8:$X$17,2,0)</f>
        <v>28125</v>
      </c>
      <c r="U1627" s="1">
        <f t="shared" si="206"/>
        <v>201000</v>
      </c>
      <c r="V1627" s="1">
        <f t="shared" si="207"/>
        <v>201000</v>
      </c>
    </row>
    <row r="1628" spans="1:22" x14ac:dyDescent="0.35">
      <c r="A1628" s="1">
        <v>92200073</v>
      </c>
      <c r="B1628" s="3" t="s">
        <v>16</v>
      </c>
      <c r="C1628" s="29">
        <f t="shared" si="203"/>
        <v>1</v>
      </c>
      <c r="D1628" s="29" t="str">
        <f t="shared" si="200"/>
        <v>3</v>
      </c>
      <c r="E1628" s="42" t="str">
        <f t="shared" si="201"/>
        <v>3</v>
      </c>
      <c r="F1628" s="1">
        <v>22</v>
      </c>
      <c r="G1628" s="28" t="str">
        <f t="shared" si="202"/>
        <v>322</v>
      </c>
      <c r="H1628" s="1">
        <v>26</v>
      </c>
      <c r="I1628" s="1">
        <v>2075</v>
      </c>
      <c r="L1628" s="1">
        <v>32102</v>
      </c>
      <c r="M1628" s="1">
        <v>233421</v>
      </c>
      <c r="N1628" s="2">
        <f>INT(VLOOKUP(--D1628,'属性表（单）'!$H$7:$I$11,2,0)*VLOOKUP(F1628,'属性表（单）'!$B$4:$D$53,3,0))</f>
        <v>12150</v>
      </c>
      <c r="O1628" s="34">
        <f t="shared" si="204"/>
        <v>2075</v>
      </c>
      <c r="P1628" s="1">
        <f>IF(H1628=26,VLOOKUP(G1628,'属性表（单核）'!$H$2:$I$251,2,0),IF(H1628=59,VLOOKUP(G1628,'属性表（单核）'!$C$2:$D$251,2,0),INT(N1628/VLOOKUP(H1628,'属性表（单）'!$N$4:$O$24,2,0))))</f>
        <v>2075</v>
      </c>
      <c r="S1628" s="1">
        <f t="shared" si="205"/>
        <v>31575</v>
      </c>
      <c r="T1628" s="28">
        <f>VLOOKUP(--F1628,经验表!$A$4:$B$53,2,0)*VLOOKUP(--E1628,经验表!$W$8:$X$17,2,0)</f>
        <v>31575</v>
      </c>
      <c r="U1628" s="1">
        <f t="shared" si="206"/>
        <v>229125</v>
      </c>
      <c r="V1628" s="1">
        <f t="shared" si="207"/>
        <v>229125</v>
      </c>
    </row>
    <row r="1629" spans="1:22" x14ac:dyDescent="0.35">
      <c r="A1629" s="1">
        <v>92300073</v>
      </c>
      <c r="B1629" s="3" t="s">
        <v>16</v>
      </c>
      <c r="C1629" s="29">
        <f t="shared" si="203"/>
        <v>1</v>
      </c>
      <c r="D1629" s="29" t="str">
        <f t="shared" si="200"/>
        <v>3</v>
      </c>
      <c r="E1629" s="42" t="str">
        <f t="shared" si="201"/>
        <v>3</v>
      </c>
      <c r="F1629" s="1">
        <v>23</v>
      </c>
      <c r="G1629" s="28" t="str">
        <f t="shared" si="202"/>
        <v>323</v>
      </c>
      <c r="H1629" s="1">
        <v>26</v>
      </c>
      <c r="I1629" s="1">
        <v>2155</v>
      </c>
      <c r="L1629" s="1">
        <v>35809</v>
      </c>
      <c r="M1629" s="1">
        <v>265523</v>
      </c>
      <c r="N1629" s="2">
        <f>INT(VLOOKUP(--D1629,'属性表（单）'!$H$7:$I$11,2,0)*VLOOKUP(F1629,'属性表（单）'!$B$4:$D$53,3,0))</f>
        <v>12825</v>
      </c>
      <c r="O1629" s="34">
        <f t="shared" si="204"/>
        <v>2155</v>
      </c>
      <c r="P1629" s="1">
        <f>IF(H1629=26,VLOOKUP(G1629,'属性表（单核）'!$H$2:$I$251,2,0),IF(H1629=59,VLOOKUP(G1629,'属性表（单核）'!$C$2:$D$251,2,0),INT(N1629/VLOOKUP(H1629,'属性表（单）'!$N$4:$O$24,2,0))))</f>
        <v>2155</v>
      </c>
      <c r="S1629" s="1">
        <f t="shared" si="205"/>
        <v>35025</v>
      </c>
      <c r="T1629" s="28">
        <f>VLOOKUP(--F1629,经验表!$A$4:$B$53,2,0)*VLOOKUP(--E1629,经验表!$W$8:$X$17,2,0)</f>
        <v>35025</v>
      </c>
      <c r="U1629" s="1">
        <f t="shared" si="206"/>
        <v>260700</v>
      </c>
      <c r="V1629" s="1">
        <f t="shared" si="207"/>
        <v>260700</v>
      </c>
    </row>
    <row r="1630" spans="1:22" x14ac:dyDescent="0.35">
      <c r="A1630" s="1">
        <v>92400073</v>
      </c>
      <c r="B1630" s="3" t="s">
        <v>16</v>
      </c>
      <c r="C1630" s="29">
        <f t="shared" si="203"/>
        <v>1</v>
      </c>
      <c r="D1630" s="29" t="str">
        <f t="shared" si="200"/>
        <v>3</v>
      </c>
      <c r="E1630" s="42" t="str">
        <f t="shared" si="201"/>
        <v>3</v>
      </c>
      <c r="F1630" s="1">
        <v>24</v>
      </c>
      <c r="G1630" s="28" t="str">
        <f t="shared" si="202"/>
        <v>324</v>
      </c>
      <c r="H1630" s="1">
        <v>26</v>
      </c>
      <c r="I1630" s="1">
        <v>2235</v>
      </c>
      <c r="L1630" s="1">
        <v>39901</v>
      </c>
      <c r="M1630" s="1">
        <v>301332</v>
      </c>
      <c r="N1630" s="2">
        <f>INT(VLOOKUP(--D1630,'属性表（单）'!$H$7:$I$11,2,0)*VLOOKUP(F1630,'属性表（单）'!$B$4:$D$53,3,0))</f>
        <v>13500</v>
      </c>
      <c r="O1630" s="34">
        <f t="shared" si="204"/>
        <v>2235</v>
      </c>
      <c r="P1630" s="1">
        <f>IF(H1630=26,VLOOKUP(G1630,'属性表（单核）'!$H$2:$I$251,2,0),IF(H1630=59,VLOOKUP(G1630,'属性表（单核）'!$C$2:$D$251,2,0),INT(N1630/VLOOKUP(H1630,'属性表（单）'!$N$4:$O$24,2,0))))</f>
        <v>2235</v>
      </c>
      <c r="S1630" s="1">
        <f t="shared" si="205"/>
        <v>38475</v>
      </c>
      <c r="T1630" s="28">
        <f>VLOOKUP(--F1630,经验表!$A$4:$B$53,2,0)*VLOOKUP(--E1630,经验表!$W$8:$X$17,2,0)</f>
        <v>38475</v>
      </c>
      <c r="U1630" s="1">
        <f t="shared" si="206"/>
        <v>295725</v>
      </c>
      <c r="V1630" s="1">
        <f t="shared" si="207"/>
        <v>295725</v>
      </c>
    </row>
    <row r="1631" spans="1:22" x14ac:dyDescent="0.35">
      <c r="A1631" s="1">
        <v>92500073</v>
      </c>
      <c r="B1631" s="3" t="s">
        <v>16</v>
      </c>
      <c r="C1631" s="29">
        <f t="shared" si="203"/>
        <v>1</v>
      </c>
      <c r="D1631" s="29" t="str">
        <f t="shared" si="200"/>
        <v>3</v>
      </c>
      <c r="E1631" s="42" t="str">
        <f t="shared" si="201"/>
        <v>3</v>
      </c>
      <c r="F1631" s="1">
        <v>25</v>
      </c>
      <c r="G1631" s="28" t="str">
        <f t="shared" si="202"/>
        <v>325</v>
      </c>
      <c r="H1631" s="1">
        <v>26</v>
      </c>
      <c r="I1631" s="1">
        <v>2315</v>
      </c>
      <c r="L1631" s="1">
        <v>44418</v>
      </c>
      <c r="M1631" s="1">
        <v>341233</v>
      </c>
      <c r="N1631" s="2">
        <f>INT(VLOOKUP(--D1631,'属性表（单）'!$H$7:$I$11,2,0)*VLOOKUP(F1631,'属性表（单）'!$B$4:$D$53,3,0))</f>
        <v>14175</v>
      </c>
      <c r="O1631" s="34">
        <f t="shared" si="204"/>
        <v>2315</v>
      </c>
      <c r="P1631" s="1">
        <f>IF(H1631=26,VLOOKUP(G1631,'属性表（单核）'!$H$2:$I$251,2,0),IF(H1631=59,VLOOKUP(G1631,'属性表（单核）'!$C$2:$D$251,2,0),INT(N1631/VLOOKUP(H1631,'属性表（单）'!$N$4:$O$24,2,0))))</f>
        <v>2315</v>
      </c>
      <c r="S1631" s="1">
        <f t="shared" si="205"/>
        <v>41925</v>
      </c>
      <c r="T1631" s="28">
        <f>VLOOKUP(--F1631,经验表!$A$4:$B$53,2,0)*VLOOKUP(--E1631,经验表!$W$8:$X$17,2,0)</f>
        <v>41925</v>
      </c>
      <c r="U1631" s="1">
        <f t="shared" si="206"/>
        <v>334200</v>
      </c>
      <c r="V1631" s="1">
        <f t="shared" si="207"/>
        <v>334200</v>
      </c>
    </row>
    <row r="1632" spans="1:22" x14ac:dyDescent="0.35">
      <c r="A1632" s="1">
        <v>92600073</v>
      </c>
      <c r="B1632" s="3" t="s">
        <v>16</v>
      </c>
      <c r="C1632" s="29">
        <f t="shared" si="203"/>
        <v>1</v>
      </c>
      <c r="D1632" s="29" t="str">
        <f t="shared" si="200"/>
        <v>3</v>
      </c>
      <c r="E1632" s="42" t="str">
        <f t="shared" si="201"/>
        <v>3</v>
      </c>
      <c r="F1632" s="1">
        <v>26</v>
      </c>
      <c r="G1632" s="28" t="str">
        <f t="shared" si="202"/>
        <v>326</v>
      </c>
      <c r="H1632" s="1">
        <v>26</v>
      </c>
      <c r="I1632" s="1">
        <v>2395</v>
      </c>
      <c r="L1632" s="1">
        <v>49403</v>
      </c>
      <c r="M1632" s="1">
        <v>385651</v>
      </c>
      <c r="N1632" s="2">
        <f>INT(VLOOKUP(--D1632,'属性表（单）'!$H$7:$I$11,2,0)*VLOOKUP(F1632,'属性表（单）'!$B$4:$D$53,3,0))</f>
        <v>14850</v>
      </c>
      <c r="O1632" s="34">
        <f t="shared" si="204"/>
        <v>2395</v>
      </c>
      <c r="P1632" s="1">
        <f>IF(H1632=26,VLOOKUP(G1632,'属性表（单核）'!$H$2:$I$251,2,0),IF(H1632=59,VLOOKUP(G1632,'属性表（单核）'!$C$2:$D$251,2,0),INT(N1632/VLOOKUP(H1632,'属性表（单）'!$N$4:$O$24,2,0))))</f>
        <v>2395</v>
      </c>
      <c r="S1632" s="1">
        <f t="shared" si="205"/>
        <v>46425</v>
      </c>
      <c r="T1632" s="28">
        <f>VLOOKUP(--F1632,经验表!$A$4:$B$53,2,0)*VLOOKUP(--E1632,经验表!$W$8:$X$17,2,0)</f>
        <v>46425</v>
      </c>
      <c r="U1632" s="1">
        <f t="shared" si="206"/>
        <v>376125</v>
      </c>
      <c r="V1632" s="1">
        <f t="shared" si="207"/>
        <v>376125</v>
      </c>
    </row>
    <row r="1633" spans="1:22" x14ac:dyDescent="0.35">
      <c r="A1633" s="1">
        <v>92700073</v>
      </c>
      <c r="B1633" s="3" t="s">
        <v>16</v>
      </c>
      <c r="C1633" s="29">
        <f t="shared" si="203"/>
        <v>1</v>
      </c>
      <c r="D1633" s="29" t="str">
        <f t="shared" si="200"/>
        <v>3</v>
      </c>
      <c r="E1633" s="42" t="str">
        <f t="shared" si="201"/>
        <v>3</v>
      </c>
      <c r="F1633" s="1">
        <v>27</v>
      </c>
      <c r="G1633" s="28" t="str">
        <f t="shared" si="202"/>
        <v>327</v>
      </c>
      <c r="H1633" s="1">
        <v>26</v>
      </c>
      <c r="I1633" s="1">
        <v>2475</v>
      </c>
      <c r="L1633" s="1">
        <v>54904</v>
      </c>
      <c r="M1633" s="1">
        <v>435054</v>
      </c>
      <c r="N1633" s="2">
        <f>INT(VLOOKUP(--D1633,'属性表（单）'!$H$7:$I$11,2,0)*VLOOKUP(F1633,'属性表（单）'!$B$4:$D$53,3,0))</f>
        <v>15637</v>
      </c>
      <c r="O1633" s="34">
        <f t="shared" si="204"/>
        <v>2475</v>
      </c>
      <c r="P1633" s="1">
        <f>IF(H1633=26,VLOOKUP(G1633,'属性表（单核）'!$H$2:$I$251,2,0),IF(H1633=59,VLOOKUP(G1633,'属性表（单核）'!$C$2:$D$251,2,0),INT(N1633/VLOOKUP(H1633,'属性表（单）'!$N$4:$O$24,2,0))))</f>
        <v>2475</v>
      </c>
      <c r="S1633" s="1">
        <f t="shared" si="205"/>
        <v>50925</v>
      </c>
      <c r="T1633" s="28">
        <f>VLOOKUP(--F1633,经验表!$A$4:$B$53,2,0)*VLOOKUP(--E1633,经验表!$W$8:$X$17,2,0)</f>
        <v>50925</v>
      </c>
      <c r="U1633" s="1">
        <f t="shared" si="206"/>
        <v>422550</v>
      </c>
      <c r="V1633" s="1">
        <f t="shared" si="207"/>
        <v>422550</v>
      </c>
    </row>
    <row r="1634" spans="1:22" x14ac:dyDescent="0.35">
      <c r="A1634" s="1">
        <v>92800073</v>
      </c>
      <c r="B1634" s="3" t="s">
        <v>16</v>
      </c>
      <c r="C1634" s="29">
        <f t="shared" si="203"/>
        <v>1</v>
      </c>
      <c r="D1634" s="29" t="str">
        <f t="shared" si="200"/>
        <v>3</v>
      </c>
      <c r="E1634" s="42" t="str">
        <f t="shared" si="201"/>
        <v>3</v>
      </c>
      <c r="F1634" s="1">
        <v>28</v>
      </c>
      <c r="G1634" s="28" t="str">
        <f t="shared" si="202"/>
        <v>328</v>
      </c>
      <c r="H1634" s="1">
        <v>26</v>
      </c>
      <c r="I1634" s="1">
        <v>2555</v>
      </c>
      <c r="L1634" s="1">
        <v>60974</v>
      </c>
      <c r="M1634" s="1">
        <v>489958</v>
      </c>
      <c r="N1634" s="2">
        <f>INT(VLOOKUP(--D1634,'属性表（单）'!$H$7:$I$11,2,0)*VLOOKUP(F1634,'属性表（单）'!$B$4:$D$53,3,0))</f>
        <v>16425</v>
      </c>
      <c r="O1634" s="34">
        <f t="shared" si="204"/>
        <v>2555</v>
      </c>
      <c r="P1634" s="1">
        <f>IF(H1634=26,VLOOKUP(G1634,'属性表（单核）'!$H$2:$I$251,2,0),IF(H1634=59,VLOOKUP(G1634,'属性表（单核）'!$C$2:$D$251,2,0),INT(N1634/VLOOKUP(H1634,'属性表（单）'!$N$4:$O$24,2,0))))</f>
        <v>2555</v>
      </c>
      <c r="S1634" s="1">
        <f t="shared" si="205"/>
        <v>55425</v>
      </c>
      <c r="T1634" s="28">
        <f>VLOOKUP(--F1634,经验表!$A$4:$B$53,2,0)*VLOOKUP(--E1634,经验表!$W$8:$X$17,2,0)</f>
        <v>55425</v>
      </c>
      <c r="U1634" s="1">
        <f t="shared" si="206"/>
        <v>473475</v>
      </c>
      <c r="V1634" s="1">
        <f t="shared" si="207"/>
        <v>473475</v>
      </c>
    </row>
    <row r="1635" spans="1:22" x14ac:dyDescent="0.35">
      <c r="A1635" s="1">
        <v>92900073</v>
      </c>
      <c r="B1635" s="3" t="s">
        <v>16</v>
      </c>
      <c r="C1635" s="29">
        <f t="shared" si="203"/>
        <v>1</v>
      </c>
      <c r="D1635" s="29" t="str">
        <f t="shared" si="200"/>
        <v>3</v>
      </c>
      <c r="E1635" s="42" t="str">
        <f t="shared" si="201"/>
        <v>3</v>
      </c>
      <c r="F1635" s="1">
        <v>29</v>
      </c>
      <c r="G1635" s="28" t="str">
        <f t="shared" si="202"/>
        <v>329</v>
      </c>
      <c r="H1635" s="1">
        <v>26</v>
      </c>
      <c r="I1635" s="1">
        <v>2635</v>
      </c>
      <c r="L1635" s="1">
        <v>67670</v>
      </c>
      <c r="M1635" s="1">
        <v>550932</v>
      </c>
      <c r="N1635" s="2">
        <f>INT(VLOOKUP(--D1635,'属性表（单）'!$H$7:$I$11,2,0)*VLOOKUP(F1635,'属性表（单）'!$B$4:$D$53,3,0))</f>
        <v>17212</v>
      </c>
      <c r="O1635" s="34">
        <f t="shared" si="204"/>
        <v>2635</v>
      </c>
      <c r="P1635" s="1">
        <f>IF(H1635=26,VLOOKUP(G1635,'属性表（单核）'!$H$2:$I$251,2,0),IF(H1635=59,VLOOKUP(G1635,'属性表（单核）'!$C$2:$D$251,2,0),INT(N1635/VLOOKUP(H1635,'属性表（单）'!$N$4:$O$24,2,0))))</f>
        <v>2635</v>
      </c>
      <c r="S1635" s="1">
        <f t="shared" si="205"/>
        <v>59925</v>
      </c>
      <c r="T1635" s="28">
        <f>VLOOKUP(--F1635,经验表!$A$4:$B$53,2,0)*VLOOKUP(--E1635,经验表!$W$8:$X$17,2,0)</f>
        <v>59925</v>
      </c>
      <c r="U1635" s="1">
        <f t="shared" si="206"/>
        <v>528900</v>
      </c>
      <c r="V1635" s="1">
        <f t="shared" si="207"/>
        <v>528900</v>
      </c>
    </row>
    <row r="1636" spans="1:22" x14ac:dyDescent="0.35">
      <c r="A1636" s="1">
        <v>93000073</v>
      </c>
      <c r="B1636" s="3" t="s">
        <v>16</v>
      </c>
      <c r="C1636" s="29">
        <f t="shared" si="203"/>
        <v>1</v>
      </c>
      <c r="D1636" s="29" t="str">
        <f t="shared" si="200"/>
        <v>3</v>
      </c>
      <c r="E1636" s="42" t="str">
        <f t="shared" si="201"/>
        <v>3</v>
      </c>
      <c r="F1636" s="1">
        <v>30</v>
      </c>
      <c r="G1636" s="28" t="str">
        <f t="shared" si="202"/>
        <v>330</v>
      </c>
      <c r="H1636" s="1">
        <v>26</v>
      </c>
      <c r="I1636" s="1">
        <v>2715</v>
      </c>
      <c r="L1636" s="1">
        <v>75056</v>
      </c>
      <c r="M1636" s="1">
        <v>618602</v>
      </c>
      <c r="N1636" s="2">
        <f>INT(VLOOKUP(--D1636,'属性表（单）'!$H$7:$I$11,2,0)*VLOOKUP(F1636,'属性表（单）'!$B$4:$D$53,3,0))</f>
        <v>18000</v>
      </c>
      <c r="O1636" s="34">
        <f t="shared" si="204"/>
        <v>2715</v>
      </c>
      <c r="P1636" s="1">
        <f>IF(H1636=26,VLOOKUP(G1636,'属性表（单核）'!$H$2:$I$251,2,0),IF(H1636=59,VLOOKUP(G1636,'属性表（单核）'!$C$2:$D$251,2,0),INT(N1636/VLOOKUP(H1636,'属性表（单）'!$N$4:$O$24,2,0))))</f>
        <v>2715</v>
      </c>
      <c r="S1636" s="1">
        <f t="shared" si="205"/>
        <v>65625</v>
      </c>
      <c r="T1636" s="28">
        <f>VLOOKUP(--F1636,经验表!$A$4:$B$53,2,0)*VLOOKUP(--E1636,经验表!$W$8:$X$17,2,0)</f>
        <v>65625</v>
      </c>
      <c r="U1636" s="1">
        <f t="shared" si="206"/>
        <v>588825</v>
      </c>
      <c r="V1636" s="1">
        <f t="shared" si="207"/>
        <v>588825</v>
      </c>
    </row>
    <row r="1637" spans="1:22" x14ac:dyDescent="0.35">
      <c r="A1637" s="1">
        <v>93100073</v>
      </c>
      <c r="B1637" s="3" t="s">
        <v>16</v>
      </c>
      <c r="C1637" s="29">
        <f t="shared" si="203"/>
        <v>1</v>
      </c>
      <c r="D1637" s="29" t="str">
        <f t="shared" si="200"/>
        <v>3</v>
      </c>
      <c r="E1637" s="42" t="str">
        <f t="shared" si="201"/>
        <v>3</v>
      </c>
      <c r="F1637" s="1">
        <v>31</v>
      </c>
      <c r="G1637" s="28" t="str">
        <f t="shared" si="202"/>
        <v>331</v>
      </c>
      <c r="H1637" s="1">
        <v>26</v>
      </c>
      <c r="I1637" s="1">
        <v>2795</v>
      </c>
      <c r="L1637" s="1">
        <v>83203</v>
      </c>
      <c r="M1637" s="1">
        <v>693658</v>
      </c>
      <c r="N1637" s="2">
        <f>INT(VLOOKUP(--D1637,'属性表（单）'!$H$7:$I$11,2,0)*VLOOKUP(F1637,'属性表（单）'!$B$4:$D$53,3,0))</f>
        <v>18787</v>
      </c>
      <c r="O1637" s="34">
        <f t="shared" si="204"/>
        <v>2795</v>
      </c>
      <c r="P1637" s="1">
        <f>IF(H1637=26,VLOOKUP(G1637,'属性表（单核）'!$H$2:$I$251,2,0),IF(H1637=59,VLOOKUP(G1637,'属性表（单核）'!$C$2:$D$251,2,0),INT(N1637/VLOOKUP(H1637,'属性表（单）'!$N$4:$O$24,2,0))))</f>
        <v>2795</v>
      </c>
      <c r="S1637" s="1">
        <f t="shared" si="205"/>
        <v>71325</v>
      </c>
      <c r="T1637" s="28">
        <f>VLOOKUP(--F1637,经验表!$A$4:$B$53,2,0)*VLOOKUP(--E1637,经验表!$W$8:$X$17,2,0)</f>
        <v>71325</v>
      </c>
      <c r="U1637" s="1">
        <f t="shared" si="206"/>
        <v>654450</v>
      </c>
      <c r="V1637" s="1">
        <f t="shared" si="207"/>
        <v>654450</v>
      </c>
    </row>
    <row r="1638" spans="1:22" x14ac:dyDescent="0.35">
      <c r="A1638" s="1">
        <v>93200073</v>
      </c>
      <c r="B1638" s="3" t="s">
        <v>16</v>
      </c>
      <c r="C1638" s="29">
        <f t="shared" si="203"/>
        <v>1</v>
      </c>
      <c r="D1638" s="29" t="str">
        <f t="shared" si="200"/>
        <v>3</v>
      </c>
      <c r="E1638" s="42" t="str">
        <f t="shared" si="201"/>
        <v>3</v>
      </c>
      <c r="F1638" s="1">
        <v>32</v>
      </c>
      <c r="G1638" s="28" t="str">
        <f t="shared" si="202"/>
        <v>332</v>
      </c>
      <c r="H1638" s="1">
        <v>26</v>
      </c>
      <c r="I1638" s="1">
        <v>2875</v>
      </c>
      <c r="L1638" s="1">
        <v>92189</v>
      </c>
      <c r="M1638" s="1">
        <v>776861</v>
      </c>
      <c r="N1638" s="2">
        <f>INT(VLOOKUP(--D1638,'属性表（单）'!$H$7:$I$11,2,0)*VLOOKUP(F1638,'属性表（单）'!$B$4:$D$53,3,0))</f>
        <v>19687</v>
      </c>
      <c r="O1638" s="34">
        <f t="shared" si="204"/>
        <v>2875</v>
      </c>
      <c r="P1638" s="1">
        <f>IF(H1638=26,VLOOKUP(G1638,'属性表（单核）'!$H$2:$I$251,2,0),IF(H1638=59,VLOOKUP(G1638,'属性表（单核）'!$C$2:$D$251,2,0),INT(N1638/VLOOKUP(H1638,'属性表（单）'!$N$4:$O$24,2,0))))</f>
        <v>2875</v>
      </c>
      <c r="S1638" s="1">
        <f t="shared" si="205"/>
        <v>77025</v>
      </c>
      <c r="T1638" s="28">
        <f>VLOOKUP(--F1638,经验表!$A$4:$B$53,2,0)*VLOOKUP(--E1638,经验表!$W$8:$X$17,2,0)</f>
        <v>77025</v>
      </c>
      <c r="U1638" s="1">
        <f t="shared" si="206"/>
        <v>725775</v>
      </c>
      <c r="V1638" s="1">
        <f t="shared" si="207"/>
        <v>725775</v>
      </c>
    </row>
    <row r="1639" spans="1:22" x14ac:dyDescent="0.35">
      <c r="A1639" s="1">
        <v>93300073</v>
      </c>
      <c r="B1639" s="3" t="s">
        <v>16</v>
      </c>
      <c r="C1639" s="29">
        <f t="shared" si="203"/>
        <v>1</v>
      </c>
      <c r="D1639" s="29" t="str">
        <f t="shared" si="200"/>
        <v>3</v>
      </c>
      <c r="E1639" s="42" t="str">
        <f t="shared" si="201"/>
        <v>3</v>
      </c>
      <c r="F1639" s="1">
        <v>33</v>
      </c>
      <c r="G1639" s="28" t="str">
        <f t="shared" si="202"/>
        <v>333</v>
      </c>
      <c r="H1639" s="1">
        <v>26</v>
      </c>
      <c r="I1639" s="1">
        <v>2955</v>
      </c>
      <c r="L1639" s="1">
        <v>102097</v>
      </c>
      <c r="M1639" s="1">
        <v>869050</v>
      </c>
      <c r="N1639" s="2">
        <f>INT(VLOOKUP(--D1639,'属性表（单）'!$H$7:$I$11,2,0)*VLOOKUP(F1639,'属性表（单）'!$B$4:$D$53,3,0))</f>
        <v>20587</v>
      </c>
      <c r="O1639" s="34">
        <f t="shared" si="204"/>
        <v>2955</v>
      </c>
      <c r="P1639" s="1">
        <f>IF(H1639=26,VLOOKUP(G1639,'属性表（单核）'!$H$2:$I$251,2,0),IF(H1639=59,VLOOKUP(G1639,'属性表（单核）'!$C$2:$D$251,2,0),INT(N1639/VLOOKUP(H1639,'属性表（单）'!$N$4:$O$24,2,0))))</f>
        <v>2955</v>
      </c>
      <c r="S1639" s="1">
        <f t="shared" si="205"/>
        <v>82725</v>
      </c>
      <c r="T1639" s="28">
        <f>VLOOKUP(--F1639,经验表!$A$4:$B$53,2,0)*VLOOKUP(--E1639,经验表!$W$8:$X$17,2,0)</f>
        <v>82725</v>
      </c>
      <c r="U1639" s="1">
        <f t="shared" si="206"/>
        <v>802800</v>
      </c>
      <c r="V1639" s="1">
        <f t="shared" si="207"/>
        <v>802800</v>
      </c>
    </row>
    <row r="1640" spans="1:22" x14ac:dyDescent="0.35">
      <c r="A1640" s="1">
        <v>93400073</v>
      </c>
      <c r="B1640" s="3" t="s">
        <v>16</v>
      </c>
      <c r="C1640" s="29">
        <f t="shared" si="203"/>
        <v>1</v>
      </c>
      <c r="D1640" s="29" t="str">
        <f t="shared" si="200"/>
        <v>3</v>
      </c>
      <c r="E1640" s="42" t="str">
        <f t="shared" si="201"/>
        <v>3</v>
      </c>
      <c r="F1640" s="1">
        <v>34</v>
      </c>
      <c r="G1640" s="28" t="str">
        <f t="shared" si="202"/>
        <v>334</v>
      </c>
      <c r="H1640" s="1">
        <v>26</v>
      </c>
      <c r="I1640" s="1">
        <v>3035</v>
      </c>
      <c r="L1640" s="1">
        <v>113024</v>
      </c>
      <c r="M1640" s="1">
        <v>971147</v>
      </c>
      <c r="N1640" s="2">
        <f>INT(VLOOKUP(--D1640,'属性表（单）'!$H$7:$I$11,2,0)*VLOOKUP(F1640,'属性表（单）'!$B$4:$D$53,3,0))</f>
        <v>21487</v>
      </c>
      <c r="O1640" s="34">
        <f t="shared" si="204"/>
        <v>3035</v>
      </c>
      <c r="P1640" s="1">
        <f>IF(H1640=26,VLOOKUP(G1640,'属性表（单核）'!$H$2:$I$251,2,0),IF(H1640=59,VLOOKUP(G1640,'属性表（单核）'!$C$2:$D$251,2,0),INT(N1640/VLOOKUP(H1640,'属性表（单）'!$N$4:$O$24,2,0))))</f>
        <v>3035</v>
      </c>
      <c r="S1640" s="1">
        <f t="shared" si="205"/>
        <v>89775</v>
      </c>
      <c r="T1640" s="28">
        <f>VLOOKUP(--F1640,经验表!$A$4:$B$53,2,0)*VLOOKUP(--E1640,经验表!$W$8:$X$17,2,0)</f>
        <v>89775</v>
      </c>
      <c r="U1640" s="1">
        <f t="shared" si="206"/>
        <v>885525</v>
      </c>
      <c r="V1640" s="1">
        <f t="shared" si="207"/>
        <v>885525</v>
      </c>
    </row>
    <row r="1641" spans="1:22" x14ac:dyDescent="0.35">
      <c r="A1641" s="1">
        <v>93500073</v>
      </c>
      <c r="B1641" s="3" t="s">
        <v>16</v>
      </c>
      <c r="C1641" s="29">
        <f t="shared" si="203"/>
        <v>1</v>
      </c>
      <c r="D1641" s="29" t="str">
        <f t="shared" si="200"/>
        <v>3</v>
      </c>
      <c r="E1641" s="42" t="str">
        <f t="shared" si="201"/>
        <v>3</v>
      </c>
      <c r="F1641" s="1">
        <v>35</v>
      </c>
      <c r="G1641" s="28" t="str">
        <f t="shared" si="202"/>
        <v>335</v>
      </c>
      <c r="H1641" s="1">
        <v>26</v>
      </c>
      <c r="I1641" s="1">
        <v>3115</v>
      </c>
      <c r="L1641" s="1">
        <v>125071</v>
      </c>
      <c r="M1641" s="1">
        <v>1084171</v>
      </c>
      <c r="N1641" s="2">
        <f>INT(VLOOKUP(--D1641,'属性表（单）'!$H$7:$I$11,2,0)*VLOOKUP(F1641,'属性表（单）'!$B$4:$D$53,3,0))</f>
        <v>22387</v>
      </c>
      <c r="O1641" s="34">
        <f t="shared" si="204"/>
        <v>3115</v>
      </c>
      <c r="P1641" s="1">
        <f>IF(H1641=26,VLOOKUP(G1641,'属性表（单核）'!$H$2:$I$251,2,0),IF(H1641=59,VLOOKUP(G1641,'属性表（单核）'!$C$2:$D$251,2,0),INT(N1641/VLOOKUP(H1641,'属性表（单）'!$N$4:$O$24,2,0))))</f>
        <v>3115</v>
      </c>
      <c r="S1641" s="1">
        <f t="shared" si="205"/>
        <v>96825</v>
      </c>
      <c r="T1641" s="28">
        <f>VLOOKUP(--F1641,经验表!$A$4:$B$53,2,0)*VLOOKUP(--E1641,经验表!$W$8:$X$17,2,0)</f>
        <v>96825</v>
      </c>
      <c r="U1641" s="1">
        <f t="shared" si="206"/>
        <v>975300</v>
      </c>
      <c r="V1641" s="1">
        <f t="shared" si="207"/>
        <v>975300</v>
      </c>
    </row>
    <row r="1642" spans="1:22" x14ac:dyDescent="0.35">
      <c r="A1642" s="1">
        <v>93600073</v>
      </c>
      <c r="B1642" s="3" t="s">
        <v>16</v>
      </c>
      <c r="C1642" s="29">
        <f t="shared" si="203"/>
        <v>1</v>
      </c>
      <c r="D1642" s="29" t="str">
        <f t="shared" si="200"/>
        <v>3</v>
      </c>
      <c r="E1642" s="42" t="str">
        <f t="shared" si="201"/>
        <v>3</v>
      </c>
      <c r="F1642" s="1">
        <v>36</v>
      </c>
      <c r="G1642" s="28" t="str">
        <f t="shared" si="202"/>
        <v>336</v>
      </c>
      <c r="H1642" s="1">
        <v>26</v>
      </c>
      <c r="I1642" s="1">
        <v>3195</v>
      </c>
      <c r="L1642" s="1">
        <v>138354</v>
      </c>
      <c r="M1642" s="1">
        <v>1209242</v>
      </c>
      <c r="N1642" s="2">
        <f>INT(VLOOKUP(--D1642,'属性表（单）'!$H$7:$I$11,2,0)*VLOOKUP(F1642,'属性表（单）'!$B$4:$D$53,3,0))</f>
        <v>23287</v>
      </c>
      <c r="O1642" s="34">
        <f t="shared" si="204"/>
        <v>3195</v>
      </c>
      <c r="P1642" s="1">
        <f>IF(H1642=26,VLOOKUP(G1642,'属性表（单核）'!$H$2:$I$251,2,0),IF(H1642=59,VLOOKUP(G1642,'属性表（单核）'!$C$2:$D$251,2,0),INT(N1642/VLOOKUP(H1642,'属性表（单）'!$N$4:$O$24,2,0))))</f>
        <v>3195</v>
      </c>
      <c r="S1642" s="1">
        <f t="shared" si="205"/>
        <v>103875</v>
      </c>
      <c r="T1642" s="28">
        <f>VLOOKUP(--F1642,经验表!$A$4:$B$53,2,0)*VLOOKUP(--E1642,经验表!$W$8:$X$17,2,0)</f>
        <v>103875</v>
      </c>
      <c r="U1642" s="1">
        <f t="shared" si="206"/>
        <v>1072125</v>
      </c>
      <c r="V1642" s="1">
        <f t="shared" si="207"/>
        <v>1072125</v>
      </c>
    </row>
    <row r="1643" spans="1:22" x14ac:dyDescent="0.35">
      <c r="A1643" s="1">
        <v>93700073</v>
      </c>
      <c r="B1643" s="3" t="s">
        <v>16</v>
      </c>
      <c r="C1643" s="29">
        <f t="shared" si="203"/>
        <v>1</v>
      </c>
      <c r="D1643" s="29" t="str">
        <f t="shared" si="200"/>
        <v>3</v>
      </c>
      <c r="E1643" s="42" t="str">
        <f t="shared" si="201"/>
        <v>3</v>
      </c>
      <c r="F1643" s="1">
        <v>37</v>
      </c>
      <c r="G1643" s="28" t="str">
        <f t="shared" si="202"/>
        <v>337</v>
      </c>
      <c r="H1643" s="1">
        <v>26</v>
      </c>
      <c r="I1643" s="1">
        <v>3275</v>
      </c>
      <c r="L1643" s="1">
        <v>152998</v>
      </c>
      <c r="M1643" s="1">
        <v>1347596</v>
      </c>
      <c r="N1643" s="2">
        <f>INT(VLOOKUP(--D1643,'属性表（单）'!$H$7:$I$11,2,0)*VLOOKUP(F1643,'属性表（单）'!$B$4:$D$53,3,0))</f>
        <v>24300</v>
      </c>
      <c r="O1643" s="34">
        <f t="shared" si="204"/>
        <v>3275</v>
      </c>
      <c r="P1643" s="1">
        <f>IF(H1643=26,VLOOKUP(G1643,'属性表（单核）'!$H$2:$I$251,2,0),IF(H1643=59,VLOOKUP(G1643,'属性表（单核）'!$C$2:$D$251,2,0),INT(N1643/VLOOKUP(H1643,'属性表（单）'!$N$4:$O$24,2,0))))</f>
        <v>3275</v>
      </c>
      <c r="S1643" s="1">
        <f t="shared" si="205"/>
        <v>110925</v>
      </c>
      <c r="T1643" s="28">
        <f>VLOOKUP(--F1643,经验表!$A$4:$B$53,2,0)*VLOOKUP(--E1643,经验表!$W$8:$X$17,2,0)</f>
        <v>110925</v>
      </c>
      <c r="U1643" s="1">
        <f t="shared" si="206"/>
        <v>1176000</v>
      </c>
      <c r="V1643" s="1">
        <f t="shared" si="207"/>
        <v>1176000</v>
      </c>
    </row>
    <row r="1644" spans="1:22" x14ac:dyDescent="0.35">
      <c r="A1644" s="1">
        <v>93800073</v>
      </c>
      <c r="B1644" s="3" t="s">
        <v>16</v>
      </c>
      <c r="C1644" s="29">
        <f t="shared" si="203"/>
        <v>1</v>
      </c>
      <c r="D1644" s="29" t="str">
        <f t="shared" si="200"/>
        <v>3</v>
      </c>
      <c r="E1644" s="42" t="str">
        <f t="shared" si="201"/>
        <v>3</v>
      </c>
      <c r="F1644" s="1">
        <v>38</v>
      </c>
      <c r="G1644" s="28" t="str">
        <f t="shared" si="202"/>
        <v>338</v>
      </c>
      <c r="H1644" s="1">
        <v>26</v>
      </c>
      <c r="I1644" s="1">
        <v>3355</v>
      </c>
      <c r="L1644" s="1">
        <v>169142</v>
      </c>
      <c r="M1644" s="1">
        <v>1500594</v>
      </c>
      <c r="N1644" s="2">
        <f>INT(VLOOKUP(--D1644,'属性表（单）'!$H$7:$I$11,2,0)*VLOOKUP(F1644,'属性表（单）'!$B$4:$D$53,3,0))</f>
        <v>25312</v>
      </c>
      <c r="O1644" s="34">
        <f t="shared" si="204"/>
        <v>3355</v>
      </c>
      <c r="P1644" s="1">
        <f>IF(H1644=26,VLOOKUP(G1644,'属性表（单核）'!$H$2:$I$251,2,0),IF(H1644=59,VLOOKUP(G1644,'属性表（单核）'!$C$2:$D$251,2,0),INT(N1644/VLOOKUP(H1644,'属性表（单）'!$N$4:$O$24,2,0))))</f>
        <v>3355</v>
      </c>
      <c r="S1644" s="1">
        <f t="shared" si="205"/>
        <v>119475</v>
      </c>
      <c r="T1644" s="28">
        <f>VLOOKUP(--F1644,经验表!$A$4:$B$53,2,0)*VLOOKUP(--E1644,经验表!$W$8:$X$17,2,0)</f>
        <v>119475</v>
      </c>
      <c r="U1644" s="1">
        <f t="shared" si="206"/>
        <v>1286925</v>
      </c>
      <c r="V1644" s="1">
        <f t="shared" si="207"/>
        <v>1286925</v>
      </c>
    </row>
    <row r="1645" spans="1:22" x14ac:dyDescent="0.35">
      <c r="A1645" s="1">
        <v>93900073</v>
      </c>
      <c r="B1645" s="3" t="s">
        <v>16</v>
      </c>
      <c r="C1645" s="29">
        <f t="shared" si="203"/>
        <v>1</v>
      </c>
      <c r="D1645" s="29" t="str">
        <f t="shared" si="200"/>
        <v>3</v>
      </c>
      <c r="E1645" s="42" t="str">
        <f t="shared" si="201"/>
        <v>3</v>
      </c>
      <c r="F1645" s="1">
        <v>39</v>
      </c>
      <c r="G1645" s="28" t="str">
        <f t="shared" si="202"/>
        <v>339</v>
      </c>
      <c r="H1645" s="1">
        <v>26</v>
      </c>
      <c r="I1645" s="1">
        <v>3435</v>
      </c>
      <c r="L1645" s="1">
        <v>186938</v>
      </c>
      <c r="M1645" s="1">
        <v>1669736</v>
      </c>
      <c r="N1645" s="2">
        <f>INT(VLOOKUP(--D1645,'属性表（单）'!$H$7:$I$11,2,0)*VLOOKUP(F1645,'属性表（单）'!$B$4:$D$53,3,0))</f>
        <v>26325</v>
      </c>
      <c r="O1645" s="34">
        <f t="shared" si="204"/>
        <v>3435</v>
      </c>
      <c r="P1645" s="1">
        <f>IF(H1645=26,VLOOKUP(G1645,'属性表（单核）'!$H$2:$I$251,2,0),IF(H1645=59,VLOOKUP(G1645,'属性表（单核）'!$C$2:$D$251,2,0),INT(N1645/VLOOKUP(H1645,'属性表（单）'!$N$4:$O$24,2,0))))</f>
        <v>3435</v>
      </c>
      <c r="S1645" s="1">
        <f t="shared" si="205"/>
        <v>128025</v>
      </c>
      <c r="T1645" s="28">
        <f>VLOOKUP(--F1645,经验表!$A$4:$B$53,2,0)*VLOOKUP(--E1645,经验表!$W$8:$X$17,2,0)</f>
        <v>128025</v>
      </c>
      <c r="U1645" s="1">
        <f t="shared" si="206"/>
        <v>1406400</v>
      </c>
      <c r="V1645" s="1">
        <f t="shared" si="207"/>
        <v>1406400</v>
      </c>
    </row>
    <row r="1646" spans="1:22" x14ac:dyDescent="0.35">
      <c r="A1646" s="1">
        <v>94000073</v>
      </c>
      <c r="B1646" s="3" t="s">
        <v>16</v>
      </c>
      <c r="C1646" s="29">
        <f t="shared" si="203"/>
        <v>1</v>
      </c>
      <c r="D1646" s="29" t="str">
        <f t="shared" si="200"/>
        <v>3</v>
      </c>
      <c r="E1646" s="42" t="str">
        <f t="shared" si="201"/>
        <v>3</v>
      </c>
      <c r="F1646" s="1">
        <v>40</v>
      </c>
      <c r="G1646" s="28" t="str">
        <f t="shared" si="202"/>
        <v>340</v>
      </c>
      <c r="H1646" s="1">
        <v>26</v>
      </c>
      <c r="I1646" s="1">
        <v>3515</v>
      </c>
      <c r="L1646" s="1">
        <v>206554</v>
      </c>
      <c r="M1646" s="1">
        <v>1856674</v>
      </c>
      <c r="N1646" s="2">
        <f>INT(VLOOKUP(--D1646,'属性表（单）'!$H$7:$I$11,2,0)*VLOOKUP(F1646,'属性表（单）'!$B$4:$D$53,3,0))</f>
        <v>27337</v>
      </c>
      <c r="O1646" s="34">
        <f t="shared" si="204"/>
        <v>3515</v>
      </c>
      <c r="P1646" s="1">
        <f>IF(H1646=26,VLOOKUP(G1646,'属性表（单核）'!$H$2:$I$251,2,0),IF(H1646=59,VLOOKUP(G1646,'属性表（单核）'!$C$2:$D$251,2,0),INT(N1646/VLOOKUP(H1646,'属性表（单）'!$N$4:$O$24,2,0))))</f>
        <v>3515</v>
      </c>
      <c r="S1646" s="1">
        <f t="shared" si="205"/>
        <v>136575</v>
      </c>
      <c r="T1646" s="28">
        <f>VLOOKUP(--F1646,经验表!$A$4:$B$53,2,0)*VLOOKUP(--E1646,经验表!$W$8:$X$17,2,0)</f>
        <v>136575</v>
      </c>
      <c r="U1646" s="1">
        <f t="shared" si="206"/>
        <v>1534425</v>
      </c>
      <c r="V1646" s="1">
        <f t="shared" si="207"/>
        <v>1534425</v>
      </c>
    </row>
    <row r="1647" spans="1:22" x14ac:dyDescent="0.35">
      <c r="A1647" s="1">
        <v>94100073</v>
      </c>
      <c r="B1647" s="3" t="s">
        <v>16</v>
      </c>
      <c r="C1647" s="29">
        <f t="shared" si="203"/>
        <v>1</v>
      </c>
      <c r="D1647" s="29" t="str">
        <f t="shared" si="200"/>
        <v>3</v>
      </c>
      <c r="E1647" s="42" t="str">
        <f t="shared" si="201"/>
        <v>3</v>
      </c>
      <c r="F1647" s="1">
        <v>41</v>
      </c>
      <c r="G1647" s="28" t="str">
        <f t="shared" si="202"/>
        <v>341</v>
      </c>
      <c r="H1647" s="1">
        <v>26</v>
      </c>
      <c r="I1647" s="1">
        <v>3595</v>
      </c>
      <c r="L1647" s="1">
        <v>228175</v>
      </c>
      <c r="M1647" s="1">
        <v>2063228</v>
      </c>
      <c r="N1647" s="2">
        <f>INT(VLOOKUP(--D1647,'属性表（单）'!$H$7:$I$11,2,0)*VLOOKUP(F1647,'属性表（单）'!$B$4:$D$53,3,0))</f>
        <v>28350</v>
      </c>
      <c r="O1647" s="34">
        <f t="shared" si="204"/>
        <v>3595</v>
      </c>
      <c r="P1647" s="1">
        <f>IF(H1647=26,VLOOKUP(G1647,'属性表（单核）'!$H$2:$I$251,2,0),IF(H1647=59,VLOOKUP(G1647,'属性表（单核）'!$C$2:$D$251,2,0),INT(N1647/VLOOKUP(H1647,'属性表（单）'!$N$4:$O$24,2,0))))</f>
        <v>3595</v>
      </c>
      <c r="S1647" s="1">
        <f t="shared" si="205"/>
        <v>145125</v>
      </c>
      <c r="T1647" s="28">
        <f>VLOOKUP(--F1647,经验表!$A$4:$B$53,2,0)*VLOOKUP(--E1647,经验表!$W$8:$X$17,2,0)</f>
        <v>145125</v>
      </c>
      <c r="U1647" s="1">
        <f t="shared" si="206"/>
        <v>1671000</v>
      </c>
      <c r="V1647" s="1">
        <f t="shared" si="207"/>
        <v>1671000</v>
      </c>
    </row>
    <row r="1648" spans="1:22" x14ac:dyDescent="0.35">
      <c r="A1648" s="1">
        <v>94200073</v>
      </c>
      <c r="B1648" s="3" t="s">
        <v>16</v>
      </c>
      <c r="C1648" s="29">
        <f t="shared" si="203"/>
        <v>1</v>
      </c>
      <c r="D1648" s="29" t="str">
        <f t="shared" si="200"/>
        <v>3</v>
      </c>
      <c r="E1648" s="42" t="str">
        <f t="shared" si="201"/>
        <v>3</v>
      </c>
      <c r="F1648" s="1">
        <v>42</v>
      </c>
      <c r="G1648" s="28" t="str">
        <f t="shared" si="202"/>
        <v>342</v>
      </c>
      <c r="H1648" s="1">
        <v>26</v>
      </c>
      <c r="I1648" s="1">
        <v>3675</v>
      </c>
      <c r="L1648" s="1">
        <v>252006</v>
      </c>
      <c r="M1648" s="1">
        <v>2291403</v>
      </c>
      <c r="N1648" s="2">
        <f>INT(VLOOKUP(--D1648,'属性表（单）'!$H$7:$I$11,2,0)*VLOOKUP(F1648,'属性表（单）'!$B$4:$D$53,3,0))</f>
        <v>29475</v>
      </c>
      <c r="O1648" s="34">
        <f t="shared" si="204"/>
        <v>3675</v>
      </c>
      <c r="P1648" s="1">
        <f>IF(H1648=26,VLOOKUP(G1648,'属性表（单核）'!$H$2:$I$251,2,0),IF(H1648=59,VLOOKUP(G1648,'属性表（单核）'!$C$2:$D$251,2,0),INT(N1648/VLOOKUP(H1648,'属性表（单）'!$N$4:$O$24,2,0))))</f>
        <v>3675</v>
      </c>
      <c r="S1648" s="1">
        <f t="shared" si="205"/>
        <v>155325</v>
      </c>
      <c r="T1648" s="28">
        <f>VLOOKUP(--F1648,经验表!$A$4:$B$53,2,0)*VLOOKUP(--E1648,经验表!$W$8:$X$17,2,0)</f>
        <v>155325</v>
      </c>
      <c r="U1648" s="1">
        <f t="shared" si="206"/>
        <v>1816125</v>
      </c>
      <c r="V1648" s="1">
        <f t="shared" si="207"/>
        <v>1816125</v>
      </c>
    </row>
    <row r="1649" spans="1:22" x14ac:dyDescent="0.35">
      <c r="A1649" s="1">
        <v>94300073</v>
      </c>
      <c r="B1649" s="3" t="s">
        <v>16</v>
      </c>
      <c r="C1649" s="29">
        <f t="shared" si="203"/>
        <v>1</v>
      </c>
      <c r="D1649" s="29" t="str">
        <f t="shared" si="200"/>
        <v>3</v>
      </c>
      <c r="E1649" s="42" t="str">
        <f t="shared" si="201"/>
        <v>3</v>
      </c>
      <c r="F1649" s="1">
        <v>43</v>
      </c>
      <c r="G1649" s="28" t="str">
        <f t="shared" si="202"/>
        <v>343</v>
      </c>
      <c r="H1649" s="1">
        <v>26</v>
      </c>
      <c r="I1649" s="1">
        <v>3755</v>
      </c>
      <c r="L1649" s="1">
        <v>278271</v>
      </c>
      <c r="M1649" s="1">
        <v>2543409</v>
      </c>
      <c r="N1649" s="2">
        <f>INT(VLOOKUP(--D1649,'属性表（单）'!$H$7:$I$11,2,0)*VLOOKUP(F1649,'属性表（单）'!$B$4:$D$53,3,0))</f>
        <v>30600</v>
      </c>
      <c r="O1649" s="34">
        <f t="shared" si="204"/>
        <v>3755</v>
      </c>
      <c r="P1649" s="1">
        <f>IF(H1649=26,VLOOKUP(G1649,'属性表（单核）'!$H$2:$I$251,2,0),IF(H1649=59,VLOOKUP(G1649,'属性表（单核）'!$C$2:$D$251,2,0),INT(N1649/VLOOKUP(H1649,'属性表（单）'!$N$4:$O$24,2,0))))</f>
        <v>3755</v>
      </c>
      <c r="S1649" s="1">
        <f t="shared" si="205"/>
        <v>165525</v>
      </c>
      <c r="T1649" s="28">
        <f>VLOOKUP(--F1649,经验表!$A$4:$B$53,2,0)*VLOOKUP(--E1649,经验表!$W$8:$X$17,2,0)</f>
        <v>165525</v>
      </c>
      <c r="U1649" s="1">
        <f t="shared" si="206"/>
        <v>1971450</v>
      </c>
      <c r="V1649" s="1">
        <f t="shared" si="207"/>
        <v>1971450</v>
      </c>
    </row>
    <row r="1650" spans="1:22" x14ac:dyDescent="0.35">
      <c r="A1650" s="1">
        <v>94400073</v>
      </c>
      <c r="B1650" s="3" t="s">
        <v>16</v>
      </c>
      <c r="C1650" s="29">
        <f t="shared" si="203"/>
        <v>1</v>
      </c>
      <c r="D1650" s="29" t="str">
        <f t="shared" si="200"/>
        <v>3</v>
      </c>
      <c r="E1650" s="42" t="str">
        <f t="shared" si="201"/>
        <v>3</v>
      </c>
      <c r="F1650" s="1">
        <v>44</v>
      </c>
      <c r="G1650" s="28" t="str">
        <f t="shared" si="202"/>
        <v>344</v>
      </c>
      <c r="H1650" s="1">
        <v>26</v>
      </c>
      <c r="I1650" s="1">
        <v>3835</v>
      </c>
      <c r="L1650" s="1">
        <v>307218</v>
      </c>
      <c r="M1650" s="1">
        <v>2821680</v>
      </c>
      <c r="N1650" s="2">
        <f>INT(VLOOKUP(--D1650,'属性表（单）'!$H$7:$I$11,2,0)*VLOOKUP(F1650,'属性表（单）'!$B$4:$D$53,3,0))</f>
        <v>31725</v>
      </c>
      <c r="O1650" s="34">
        <f t="shared" si="204"/>
        <v>3835</v>
      </c>
      <c r="P1650" s="1">
        <f>IF(H1650=26,VLOOKUP(G1650,'属性表（单核）'!$H$2:$I$251,2,0),IF(H1650=59,VLOOKUP(G1650,'属性表（单核）'!$C$2:$D$251,2,0),INT(N1650/VLOOKUP(H1650,'属性表（单）'!$N$4:$O$24,2,0))))</f>
        <v>3835</v>
      </c>
      <c r="S1650" s="1">
        <f t="shared" si="205"/>
        <v>175725</v>
      </c>
      <c r="T1650" s="28">
        <f>VLOOKUP(--F1650,经验表!$A$4:$B$53,2,0)*VLOOKUP(--E1650,经验表!$W$8:$X$17,2,0)</f>
        <v>175725</v>
      </c>
      <c r="U1650" s="1">
        <f t="shared" si="206"/>
        <v>2136975</v>
      </c>
      <c r="V1650" s="1">
        <f t="shared" si="207"/>
        <v>2136975</v>
      </c>
    </row>
    <row r="1651" spans="1:22" x14ac:dyDescent="0.35">
      <c r="A1651" s="1">
        <v>94500073</v>
      </c>
      <c r="B1651" s="3" t="s">
        <v>16</v>
      </c>
      <c r="C1651" s="29">
        <f t="shared" si="203"/>
        <v>1</v>
      </c>
      <c r="D1651" s="29" t="str">
        <f t="shared" si="200"/>
        <v>3</v>
      </c>
      <c r="E1651" s="42" t="str">
        <f t="shared" si="201"/>
        <v>3</v>
      </c>
      <c r="F1651" s="1">
        <v>45</v>
      </c>
      <c r="G1651" s="28" t="str">
        <f t="shared" si="202"/>
        <v>345</v>
      </c>
      <c r="H1651" s="1">
        <v>26</v>
      </c>
      <c r="I1651" s="1">
        <v>3915</v>
      </c>
      <c r="L1651" s="1">
        <v>339119</v>
      </c>
      <c r="M1651" s="1">
        <v>3128898</v>
      </c>
      <c r="N1651" s="2">
        <f>INT(VLOOKUP(--D1651,'属性表（单）'!$H$7:$I$11,2,0)*VLOOKUP(F1651,'属性表（单）'!$B$4:$D$53,3,0))</f>
        <v>32850</v>
      </c>
      <c r="O1651" s="34">
        <f t="shared" si="204"/>
        <v>3915</v>
      </c>
      <c r="P1651" s="1">
        <f>IF(H1651=26,VLOOKUP(G1651,'属性表（单核）'!$H$2:$I$251,2,0),IF(H1651=59,VLOOKUP(G1651,'属性表（单核）'!$C$2:$D$251,2,0),INT(N1651/VLOOKUP(H1651,'属性表（单）'!$N$4:$O$24,2,0))))</f>
        <v>3915</v>
      </c>
      <c r="S1651" s="1">
        <f t="shared" si="205"/>
        <v>185925</v>
      </c>
      <c r="T1651" s="28">
        <f>VLOOKUP(--F1651,经验表!$A$4:$B$53,2,0)*VLOOKUP(--E1651,经验表!$W$8:$X$17,2,0)</f>
        <v>185925</v>
      </c>
      <c r="U1651" s="1">
        <f t="shared" si="206"/>
        <v>2312700</v>
      </c>
      <c r="V1651" s="1">
        <f t="shared" si="207"/>
        <v>2312700</v>
      </c>
    </row>
    <row r="1652" spans="1:22" x14ac:dyDescent="0.35">
      <c r="A1652" s="1">
        <v>94600073</v>
      </c>
      <c r="B1652" s="3" t="s">
        <v>16</v>
      </c>
      <c r="C1652" s="29">
        <f t="shared" si="203"/>
        <v>1</v>
      </c>
      <c r="D1652" s="29" t="str">
        <f t="shared" si="200"/>
        <v>3</v>
      </c>
      <c r="E1652" s="42" t="str">
        <f t="shared" si="201"/>
        <v>3</v>
      </c>
      <c r="F1652" s="1">
        <v>46</v>
      </c>
      <c r="G1652" s="28" t="str">
        <f t="shared" si="202"/>
        <v>346</v>
      </c>
      <c r="H1652" s="1">
        <v>26</v>
      </c>
      <c r="I1652" s="1">
        <v>3995</v>
      </c>
      <c r="L1652" s="1">
        <v>374276</v>
      </c>
      <c r="M1652" s="1">
        <v>3468017</v>
      </c>
      <c r="N1652" s="2">
        <f>INT(VLOOKUP(--D1652,'属性表（单）'!$H$7:$I$11,2,0)*VLOOKUP(F1652,'属性表（单）'!$B$4:$D$53,3,0))</f>
        <v>33975</v>
      </c>
      <c r="O1652" s="34">
        <f t="shared" si="204"/>
        <v>3995</v>
      </c>
      <c r="P1652" s="1">
        <f>IF(H1652=26,VLOOKUP(G1652,'属性表（单核）'!$H$2:$I$251,2,0),IF(H1652=59,VLOOKUP(G1652,'属性表（单核）'!$C$2:$D$251,2,0),INT(N1652/VLOOKUP(H1652,'属性表（单）'!$N$4:$O$24,2,0))))</f>
        <v>3995</v>
      </c>
      <c r="S1652" s="1">
        <f t="shared" si="205"/>
        <v>197925</v>
      </c>
      <c r="T1652" s="28">
        <f>VLOOKUP(--F1652,经验表!$A$4:$B$53,2,0)*VLOOKUP(--E1652,经验表!$W$8:$X$17,2,0)</f>
        <v>197925</v>
      </c>
      <c r="U1652" s="1">
        <f t="shared" si="206"/>
        <v>2498625</v>
      </c>
      <c r="V1652" s="1">
        <f t="shared" si="207"/>
        <v>2498625</v>
      </c>
    </row>
    <row r="1653" spans="1:22" x14ac:dyDescent="0.35">
      <c r="A1653" s="1">
        <v>94700073</v>
      </c>
      <c r="B1653" s="3" t="s">
        <v>16</v>
      </c>
      <c r="C1653" s="29">
        <f t="shared" si="203"/>
        <v>1</v>
      </c>
      <c r="D1653" s="29" t="str">
        <f t="shared" si="200"/>
        <v>3</v>
      </c>
      <c r="E1653" s="42" t="str">
        <f t="shared" si="201"/>
        <v>3</v>
      </c>
      <c r="F1653" s="1">
        <v>47</v>
      </c>
      <c r="G1653" s="28" t="str">
        <f t="shared" si="202"/>
        <v>347</v>
      </c>
      <c r="H1653" s="1">
        <v>26</v>
      </c>
      <c r="I1653" s="1">
        <v>4075</v>
      </c>
      <c r="L1653" s="1">
        <v>413018</v>
      </c>
      <c r="M1653" s="1">
        <v>3842293</v>
      </c>
      <c r="N1653" s="2">
        <f>INT(VLOOKUP(--D1653,'属性表（单）'!$H$7:$I$11,2,0)*VLOOKUP(F1653,'属性表（单）'!$B$4:$D$53,3,0))</f>
        <v>35212</v>
      </c>
      <c r="O1653" s="34">
        <f t="shared" si="204"/>
        <v>4075</v>
      </c>
      <c r="P1653" s="1">
        <f>IF(H1653=26,VLOOKUP(G1653,'属性表（单核）'!$H$2:$I$251,2,0),IF(H1653=59,VLOOKUP(G1653,'属性表（单核）'!$C$2:$D$251,2,0),INT(N1653/VLOOKUP(H1653,'属性表（单）'!$N$4:$O$24,2,0))))</f>
        <v>4075</v>
      </c>
      <c r="S1653" s="1">
        <f t="shared" si="205"/>
        <v>209925</v>
      </c>
      <c r="T1653" s="28">
        <f>VLOOKUP(--F1653,经验表!$A$4:$B$53,2,0)*VLOOKUP(--E1653,经验表!$W$8:$X$17,2,0)</f>
        <v>209925</v>
      </c>
      <c r="U1653" s="1">
        <f t="shared" si="206"/>
        <v>2696550</v>
      </c>
      <c r="V1653" s="1">
        <f t="shared" si="207"/>
        <v>2696550</v>
      </c>
    </row>
    <row r="1654" spans="1:22" x14ac:dyDescent="0.35">
      <c r="A1654" s="1">
        <v>94800073</v>
      </c>
      <c r="B1654" s="3" t="s">
        <v>16</v>
      </c>
      <c r="C1654" s="29">
        <f t="shared" si="203"/>
        <v>1</v>
      </c>
      <c r="D1654" s="29" t="str">
        <f t="shared" si="200"/>
        <v>3</v>
      </c>
      <c r="E1654" s="42" t="str">
        <f t="shared" si="201"/>
        <v>3</v>
      </c>
      <c r="F1654" s="1">
        <v>48</v>
      </c>
      <c r="G1654" s="28" t="str">
        <f t="shared" si="202"/>
        <v>348</v>
      </c>
      <c r="H1654" s="1">
        <v>26</v>
      </c>
      <c r="I1654" s="1">
        <v>4155</v>
      </c>
      <c r="L1654" s="1">
        <v>455711</v>
      </c>
      <c r="M1654" s="1">
        <v>4255311</v>
      </c>
      <c r="N1654" s="2">
        <f>INT(VLOOKUP(--D1654,'属性表（单）'!$H$7:$I$11,2,0)*VLOOKUP(F1654,'属性表（单）'!$B$4:$D$53,3,0))</f>
        <v>36450</v>
      </c>
      <c r="O1654" s="34">
        <f t="shared" si="204"/>
        <v>4155</v>
      </c>
      <c r="P1654" s="1">
        <f>IF(H1654=26,VLOOKUP(G1654,'属性表（单核）'!$H$2:$I$251,2,0),IF(H1654=59,VLOOKUP(G1654,'属性表（单核）'!$C$2:$D$251,2,0),INT(N1654/VLOOKUP(H1654,'属性表（单）'!$N$4:$O$24,2,0))))</f>
        <v>4155</v>
      </c>
      <c r="S1654" s="1">
        <f t="shared" si="205"/>
        <v>221925</v>
      </c>
      <c r="T1654" s="28">
        <f>VLOOKUP(--F1654,经验表!$A$4:$B$53,2,0)*VLOOKUP(--E1654,经验表!$W$8:$X$17,2,0)</f>
        <v>221925</v>
      </c>
      <c r="U1654" s="1">
        <f t="shared" si="206"/>
        <v>2906475</v>
      </c>
      <c r="V1654" s="1">
        <f t="shared" si="207"/>
        <v>2906475</v>
      </c>
    </row>
    <row r="1655" spans="1:22" x14ac:dyDescent="0.35">
      <c r="A1655" s="1">
        <v>94900073</v>
      </c>
      <c r="B1655" s="3" t="s">
        <v>16</v>
      </c>
      <c r="C1655" s="29">
        <f t="shared" si="203"/>
        <v>1</v>
      </c>
      <c r="D1655" s="29" t="str">
        <f t="shared" si="200"/>
        <v>3</v>
      </c>
      <c r="E1655" s="42" t="str">
        <f t="shared" si="201"/>
        <v>3</v>
      </c>
      <c r="F1655" s="1">
        <v>49</v>
      </c>
      <c r="G1655" s="28" t="str">
        <f t="shared" si="202"/>
        <v>349</v>
      </c>
      <c r="H1655" s="1">
        <v>26</v>
      </c>
      <c r="I1655" s="1">
        <v>4235</v>
      </c>
      <c r="L1655" s="1">
        <v>502756</v>
      </c>
      <c r="M1655" s="1">
        <v>4711022</v>
      </c>
      <c r="N1655" s="2">
        <f>INT(VLOOKUP(--D1655,'属性表（单）'!$H$7:$I$11,2,0)*VLOOKUP(F1655,'属性表（单）'!$B$4:$D$53,3,0))</f>
        <v>37687</v>
      </c>
      <c r="O1655" s="34">
        <f t="shared" si="204"/>
        <v>4235</v>
      </c>
      <c r="P1655" s="1">
        <f>IF(H1655=26,VLOOKUP(G1655,'属性表（单核）'!$H$2:$I$251,2,0),IF(H1655=59,VLOOKUP(G1655,'属性表（单核）'!$C$2:$D$251,2,0),INT(N1655/VLOOKUP(H1655,'属性表（单）'!$N$4:$O$24,2,0))))</f>
        <v>4235</v>
      </c>
      <c r="S1655" s="1">
        <f t="shared" si="205"/>
        <v>233925</v>
      </c>
      <c r="T1655" s="28">
        <f>VLOOKUP(--F1655,经验表!$A$4:$B$53,2,0)*VLOOKUP(--E1655,经验表!$W$8:$X$17,2,0)</f>
        <v>233925</v>
      </c>
      <c r="U1655" s="1">
        <f t="shared" si="206"/>
        <v>3128400</v>
      </c>
      <c r="V1655" s="1">
        <f t="shared" si="207"/>
        <v>3128400</v>
      </c>
    </row>
    <row r="1656" spans="1:22" x14ac:dyDescent="0.35">
      <c r="A1656" s="1">
        <v>95000073</v>
      </c>
      <c r="B1656" s="3" t="s">
        <v>16</v>
      </c>
      <c r="C1656" s="29">
        <f t="shared" si="203"/>
        <v>1</v>
      </c>
      <c r="D1656" s="29" t="str">
        <f t="shared" si="200"/>
        <v>3</v>
      </c>
      <c r="E1656" s="42" t="str">
        <f t="shared" si="201"/>
        <v>3</v>
      </c>
      <c r="F1656" s="1">
        <v>50</v>
      </c>
      <c r="G1656" s="28" t="str">
        <f t="shared" si="202"/>
        <v>350</v>
      </c>
      <c r="H1656" s="1">
        <v>26</v>
      </c>
      <c r="I1656" s="1">
        <v>4315</v>
      </c>
      <c r="L1656" s="1">
        <v>99999999</v>
      </c>
      <c r="M1656" s="1">
        <v>5213778</v>
      </c>
      <c r="N1656" s="2">
        <f>INT(VLOOKUP(--D1656,'属性表（单）'!$H$7:$I$11,2,0)*VLOOKUP(F1656,'属性表（单）'!$B$4:$D$53,3,0))</f>
        <v>38925</v>
      </c>
      <c r="O1656" s="34">
        <f t="shared" si="204"/>
        <v>4315</v>
      </c>
      <c r="P1656" s="1">
        <f>IF(H1656=26,VLOOKUP(G1656,'属性表（单核）'!$H$2:$I$251,2,0),IF(H1656=59,VLOOKUP(G1656,'属性表（单核）'!$C$2:$D$251,2,0),INT(N1656/VLOOKUP(H1656,'属性表（单）'!$N$4:$O$24,2,0))))</f>
        <v>4315</v>
      </c>
      <c r="S1656" s="1">
        <f t="shared" si="205"/>
        <v>247875</v>
      </c>
      <c r="T1656" s="28">
        <f>VLOOKUP(--F1656,经验表!$A$4:$B$53,2,0)*VLOOKUP(--E1656,经验表!$W$8:$X$17,2,0)</f>
        <v>247875</v>
      </c>
      <c r="U1656" s="1">
        <f t="shared" si="206"/>
        <v>3362325</v>
      </c>
      <c r="V1656" s="1">
        <f t="shared" si="207"/>
        <v>3362325</v>
      </c>
    </row>
    <row r="1657" spans="1:22" x14ac:dyDescent="0.35">
      <c r="A1657" s="1">
        <v>90100074</v>
      </c>
      <c r="B1657" s="3" t="s">
        <v>16</v>
      </c>
      <c r="C1657" s="29">
        <f t="shared" si="203"/>
        <v>1</v>
      </c>
      <c r="D1657" s="29" t="str">
        <f t="shared" si="200"/>
        <v>4</v>
      </c>
      <c r="E1657" s="42" t="str">
        <f t="shared" si="201"/>
        <v>4</v>
      </c>
      <c r="F1657" s="1">
        <v>1</v>
      </c>
      <c r="G1657" s="28" t="str">
        <f t="shared" si="202"/>
        <v>41</v>
      </c>
      <c r="H1657" s="1">
        <v>26</v>
      </c>
      <c r="I1657" s="1">
        <v>600</v>
      </c>
      <c r="L1657" s="1">
        <v>1862</v>
      </c>
      <c r="M1657" s="1">
        <v>25000</v>
      </c>
      <c r="N1657" s="2">
        <f>INT(VLOOKUP(--D1657,'属性表（单）'!$H$7:$I$11,2,0)*VLOOKUP(F1657,'属性表（单）'!$B$4:$D$53,3,0))</f>
        <v>6400</v>
      </c>
      <c r="O1657" s="34">
        <f t="shared" si="204"/>
        <v>600</v>
      </c>
      <c r="P1657" s="1">
        <f>IF(H1657=26,VLOOKUP(G1657,'属性表（单核）'!$H$2:$I$251,2,0),IF(H1657=59,VLOOKUP(G1657,'属性表（单核）'!$C$2:$D$251,2,0),INT(N1657/VLOOKUP(H1657,'属性表（单）'!$N$4:$O$24,2,0))))</f>
        <v>600</v>
      </c>
      <c r="S1657" s="1">
        <f t="shared" si="205"/>
        <v>1462</v>
      </c>
      <c r="T1657" s="28">
        <f>VLOOKUP(--F1657,经验表!$A$4:$B$53,2,0)*VLOOKUP(--E1657,经验表!$W$8:$X$17,2,0)</f>
        <v>1462.5000000000002</v>
      </c>
      <c r="U1657" s="1">
        <f t="shared" si="206"/>
        <v>25000</v>
      </c>
      <c r="V1657" s="1">
        <f t="shared" si="207"/>
        <v>3610200</v>
      </c>
    </row>
    <row r="1658" spans="1:22" x14ac:dyDescent="0.35">
      <c r="A1658" s="1">
        <v>90200074</v>
      </c>
      <c r="B1658" s="3" t="s">
        <v>16</v>
      </c>
      <c r="C1658" s="29">
        <f t="shared" si="203"/>
        <v>1</v>
      </c>
      <c r="D1658" s="29" t="str">
        <f t="shared" si="200"/>
        <v>4</v>
      </c>
      <c r="E1658" s="42" t="str">
        <f t="shared" si="201"/>
        <v>4</v>
      </c>
      <c r="F1658" s="1">
        <v>2</v>
      </c>
      <c r="G1658" s="28" t="str">
        <f t="shared" si="202"/>
        <v>42</v>
      </c>
      <c r="H1658" s="1">
        <v>26</v>
      </c>
      <c r="I1658" s="1">
        <v>710</v>
      </c>
      <c r="L1658" s="1">
        <v>2430</v>
      </c>
      <c r="M1658" s="1">
        <v>26862</v>
      </c>
      <c r="N1658" s="2">
        <f>INT(VLOOKUP(--D1658,'属性表（单）'!$H$7:$I$11,2,0)*VLOOKUP(F1658,'属性表（单）'!$B$4:$D$53,3,0))</f>
        <v>6800</v>
      </c>
      <c r="O1658" s="34">
        <f t="shared" si="204"/>
        <v>710</v>
      </c>
      <c r="P1658" s="1">
        <f>IF(H1658=26,VLOOKUP(G1658,'属性表（单核）'!$H$2:$I$251,2,0),IF(H1658=59,VLOOKUP(G1658,'属性表（单核）'!$C$2:$D$251,2,0),INT(N1658/VLOOKUP(H1658,'属性表（单）'!$N$4:$O$24,2,0))))</f>
        <v>710</v>
      </c>
      <c r="S1658" s="1">
        <f t="shared" si="205"/>
        <v>2047</v>
      </c>
      <c r="T1658" s="28">
        <f>VLOOKUP(--F1658,经验表!$A$4:$B$53,2,0)*VLOOKUP(--E1658,经验表!$W$8:$X$17,2,0)</f>
        <v>2047.5000000000002</v>
      </c>
      <c r="U1658" s="1">
        <f t="shared" si="206"/>
        <v>26462</v>
      </c>
      <c r="V1658" s="1">
        <f t="shared" si="207"/>
        <v>26462</v>
      </c>
    </row>
    <row r="1659" spans="1:22" x14ac:dyDescent="0.35">
      <c r="A1659" s="1">
        <v>90300074</v>
      </c>
      <c r="B1659" s="3" t="s">
        <v>16</v>
      </c>
      <c r="C1659" s="29">
        <f t="shared" si="203"/>
        <v>1</v>
      </c>
      <c r="D1659" s="29" t="str">
        <f t="shared" si="200"/>
        <v>4</v>
      </c>
      <c r="E1659" s="42" t="str">
        <f t="shared" si="201"/>
        <v>4</v>
      </c>
      <c r="F1659" s="1">
        <v>3</v>
      </c>
      <c r="G1659" s="28" t="str">
        <f t="shared" si="202"/>
        <v>43</v>
      </c>
      <c r="H1659" s="1">
        <v>26</v>
      </c>
      <c r="I1659" s="1">
        <v>820</v>
      </c>
      <c r="L1659" s="1">
        <v>3059</v>
      </c>
      <c r="M1659" s="1">
        <v>29292</v>
      </c>
      <c r="N1659" s="2">
        <f>INT(VLOOKUP(--D1659,'属性表（单）'!$H$7:$I$11,2,0)*VLOOKUP(F1659,'属性表（单）'!$B$4:$D$53,3,0))</f>
        <v>7200</v>
      </c>
      <c r="O1659" s="34">
        <f t="shared" si="204"/>
        <v>820</v>
      </c>
      <c r="P1659" s="1">
        <f>IF(H1659=26,VLOOKUP(G1659,'属性表（单核）'!$H$2:$I$251,2,0),IF(H1659=59,VLOOKUP(G1659,'属性表（单核）'!$C$2:$D$251,2,0),INT(N1659/VLOOKUP(H1659,'属性表（单）'!$N$4:$O$24,2,0))))</f>
        <v>820</v>
      </c>
      <c r="S1659" s="1">
        <f t="shared" si="205"/>
        <v>2632</v>
      </c>
      <c r="T1659" s="28">
        <f>VLOOKUP(--F1659,经验表!$A$4:$B$53,2,0)*VLOOKUP(--E1659,经验表!$W$8:$X$17,2,0)</f>
        <v>2632.5000000000005</v>
      </c>
      <c r="U1659" s="1">
        <f t="shared" si="206"/>
        <v>28509</v>
      </c>
      <c r="V1659" s="1">
        <f t="shared" si="207"/>
        <v>28509</v>
      </c>
    </row>
    <row r="1660" spans="1:22" x14ac:dyDescent="0.35">
      <c r="A1660" s="1">
        <v>90400074</v>
      </c>
      <c r="B1660" s="3" t="s">
        <v>16</v>
      </c>
      <c r="C1660" s="29">
        <f t="shared" si="203"/>
        <v>1</v>
      </c>
      <c r="D1660" s="29" t="str">
        <f t="shared" si="200"/>
        <v>4</v>
      </c>
      <c r="E1660" s="42" t="str">
        <f t="shared" si="201"/>
        <v>4</v>
      </c>
      <c r="F1660" s="1">
        <v>4</v>
      </c>
      <c r="G1660" s="28" t="str">
        <f t="shared" si="202"/>
        <v>44</v>
      </c>
      <c r="H1660" s="1">
        <v>26</v>
      </c>
      <c r="I1660" s="1">
        <v>930</v>
      </c>
      <c r="L1660" s="1">
        <v>3754</v>
      </c>
      <c r="M1660" s="1">
        <v>32351</v>
      </c>
      <c r="N1660" s="2">
        <f>INT(VLOOKUP(--D1660,'属性表（单）'!$H$7:$I$11,2,0)*VLOOKUP(F1660,'属性表（单）'!$B$4:$D$53,3,0))</f>
        <v>7600</v>
      </c>
      <c r="O1660" s="34">
        <f t="shared" si="204"/>
        <v>930</v>
      </c>
      <c r="P1660" s="1">
        <f>IF(H1660=26,VLOOKUP(G1660,'属性表（单核）'!$H$2:$I$251,2,0),IF(H1660=59,VLOOKUP(G1660,'属性表（单核）'!$C$2:$D$251,2,0),INT(N1660/VLOOKUP(H1660,'属性表（单）'!$N$4:$O$24,2,0))))</f>
        <v>930</v>
      </c>
      <c r="S1660" s="1">
        <f t="shared" si="205"/>
        <v>3217</v>
      </c>
      <c r="T1660" s="28">
        <f>VLOOKUP(--F1660,经验表!$A$4:$B$53,2,0)*VLOOKUP(--E1660,经验表!$W$8:$X$17,2,0)</f>
        <v>3217.5000000000005</v>
      </c>
      <c r="U1660" s="1">
        <f t="shared" si="206"/>
        <v>31141</v>
      </c>
      <c r="V1660" s="1">
        <f t="shared" si="207"/>
        <v>31141</v>
      </c>
    </row>
    <row r="1661" spans="1:22" x14ac:dyDescent="0.35">
      <c r="A1661" s="1">
        <v>90500074</v>
      </c>
      <c r="B1661" s="3" t="s">
        <v>16</v>
      </c>
      <c r="C1661" s="29">
        <f t="shared" si="203"/>
        <v>1</v>
      </c>
      <c r="D1661" s="29" t="str">
        <f t="shared" si="200"/>
        <v>4</v>
      </c>
      <c r="E1661" s="42" t="str">
        <f t="shared" si="201"/>
        <v>4</v>
      </c>
      <c r="F1661" s="1">
        <v>5</v>
      </c>
      <c r="G1661" s="28" t="str">
        <f t="shared" si="202"/>
        <v>45</v>
      </c>
      <c r="H1661" s="1">
        <v>26</v>
      </c>
      <c r="I1661" s="1">
        <v>1040</v>
      </c>
      <c r="L1661" s="1">
        <v>4522</v>
      </c>
      <c r="M1661" s="1">
        <v>36105</v>
      </c>
      <c r="N1661" s="2">
        <f>INT(VLOOKUP(--D1661,'属性表（单）'!$H$7:$I$11,2,0)*VLOOKUP(F1661,'属性表（单）'!$B$4:$D$53,3,0))</f>
        <v>8000</v>
      </c>
      <c r="O1661" s="34">
        <f t="shared" si="204"/>
        <v>1040</v>
      </c>
      <c r="P1661" s="1">
        <f>IF(H1661=26,VLOOKUP(G1661,'属性表（单核）'!$H$2:$I$251,2,0),IF(H1661=59,VLOOKUP(G1661,'属性表（单核）'!$C$2:$D$251,2,0),INT(N1661/VLOOKUP(H1661,'属性表（单）'!$N$4:$O$24,2,0))))</f>
        <v>1040</v>
      </c>
      <c r="S1661" s="1">
        <f t="shared" si="205"/>
        <v>3802</v>
      </c>
      <c r="T1661" s="28">
        <f>VLOOKUP(--F1661,经验表!$A$4:$B$53,2,0)*VLOOKUP(--E1661,经验表!$W$8:$X$17,2,0)</f>
        <v>3802.5000000000005</v>
      </c>
      <c r="U1661" s="1">
        <f t="shared" si="206"/>
        <v>34358</v>
      </c>
      <c r="V1661" s="1">
        <f t="shared" si="207"/>
        <v>34358</v>
      </c>
    </row>
    <row r="1662" spans="1:22" x14ac:dyDescent="0.35">
      <c r="A1662" s="1">
        <v>90600074</v>
      </c>
      <c r="B1662" s="3" t="s">
        <v>16</v>
      </c>
      <c r="C1662" s="29">
        <f t="shared" si="203"/>
        <v>1</v>
      </c>
      <c r="D1662" s="29" t="str">
        <f t="shared" si="200"/>
        <v>4</v>
      </c>
      <c r="E1662" s="42" t="str">
        <f t="shared" si="201"/>
        <v>4</v>
      </c>
      <c r="F1662" s="1">
        <v>6</v>
      </c>
      <c r="G1662" s="28" t="str">
        <f t="shared" si="202"/>
        <v>46</v>
      </c>
      <c r="H1662" s="1">
        <v>26</v>
      </c>
      <c r="I1662" s="1">
        <v>1150</v>
      </c>
      <c r="L1662" s="1">
        <v>5370</v>
      </c>
      <c r="M1662" s="1">
        <v>40627</v>
      </c>
      <c r="N1662" s="2">
        <f>INT(VLOOKUP(--D1662,'属性表（单）'!$H$7:$I$11,2,0)*VLOOKUP(F1662,'属性表（单）'!$B$4:$D$53,3,0))</f>
        <v>8400</v>
      </c>
      <c r="O1662" s="34">
        <f t="shared" si="204"/>
        <v>1150</v>
      </c>
      <c r="P1662" s="1">
        <f>IF(H1662=26,VLOOKUP(G1662,'属性表（单核）'!$H$2:$I$251,2,0),IF(H1662=59,VLOOKUP(G1662,'属性表（单核）'!$C$2:$D$251,2,0),INT(N1662/VLOOKUP(H1662,'属性表（单）'!$N$4:$O$24,2,0))))</f>
        <v>1150</v>
      </c>
      <c r="S1662" s="1">
        <f t="shared" si="205"/>
        <v>4777</v>
      </c>
      <c r="T1662" s="28">
        <f>VLOOKUP(--F1662,经验表!$A$4:$B$53,2,0)*VLOOKUP(--E1662,经验表!$W$8:$X$17,2,0)</f>
        <v>4777.5</v>
      </c>
      <c r="U1662" s="1">
        <f t="shared" si="206"/>
        <v>38160</v>
      </c>
      <c r="V1662" s="1">
        <f t="shared" si="207"/>
        <v>38160</v>
      </c>
    </row>
    <row r="1663" spans="1:22" x14ac:dyDescent="0.35">
      <c r="A1663" s="1">
        <v>90700074</v>
      </c>
      <c r="B1663" s="3" t="s">
        <v>16</v>
      </c>
      <c r="C1663" s="29">
        <f t="shared" si="203"/>
        <v>1</v>
      </c>
      <c r="D1663" s="29" t="str">
        <f t="shared" si="200"/>
        <v>4</v>
      </c>
      <c r="E1663" s="42" t="str">
        <f t="shared" si="201"/>
        <v>4</v>
      </c>
      <c r="F1663" s="1">
        <v>7</v>
      </c>
      <c r="G1663" s="28" t="str">
        <f t="shared" si="202"/>
        <v>47</v>
      </c>
      <c r="H1663" s="1">
        <v>26</v>
      </c>
      <c r="I1663" s="1">
        <v>1260</v>
      </c>
      <c r="L1663" s="1">
        <v>6305</v>
      </c>
      <c r="M1663" s="1">
        <v>45997</v>
      </c>
      <c r="N1663" s="2">
        <f>INT(VLOOKUP(--D1663,'属性表（单）'!$H$7:$I$11,2,0)*VLOOKUP(F1663,'属性表（单）'!$B$4:$D$53,3,0))</f>
        <v>9000</v>
      </c>
      <c r="O1663" s="34">
        <f t="shared" si="204"/>
        <v>1260</v>
      </c>
      <c r="P1663" s="1">
        <f>IF(H1663=26,VLOOKUP(G1663,'属性表（单核）'!$H$2:$I$251,2,0),IF(H1663=59,VLOOKUP(G1663,'属性表（单核）'!$C$2:$D$251,2,0),INT(N1663/VLOOKUP(H1663,'属性表（单）'!$N$4:$O$24,2,0))))</f>
        <v>1260</v>
      </c>
      <c r="S1663" s="1">
        <f t="shared" si="205"/>
        <v>5752</v>
      </c>
      <c r="T1663" s="28">
        <f>VLOOKUP(--F1663,经验表!$A$4:$B$53,2,0)*VLOOKUP(--E1663,经验表!$W$8:$X$17,2,0)</f>
        <v>5752.5000000000009</v>
      </c>
      <c r="U1663" s="1">
        <f t="shared" si="206"/>
        <v>42937</v>
      </c>
      <c r="V1663" s="1">
        <f t="shared" si="207"/>
        <v>42937</v>
      </c>
    </row>
    <row r="1664" spans="1:22" x14ac:dyDescent="0.35">
      <c r="A1664" s="1">
        <v>90800074</v>
      </c>
      <c r="B1664" s="3" t="s">
        <v>16</v>
      </c>
      <c r="C1664" s="29">
        <f t="shared" si="203"/>
        <v>1</v>
      </c>
      <c r="D1664" s="29" t="str">
        <f t="shared" si="200"/>
        <v>4</v>
      </c>
      <c r="E1664" s="42" t="str">
        <f t="shared" si="201"/>
        <v>4</v>
      </c>
      <c r="F1664" s="1">
        <v>8</v>
      </c>
      <c r="G1664" s="28" t="str">
        <f t="shared" si="202"/>
        <v>48</v>
      </c>
      <c r="H1664" s="1">
        <v>26</v>
      </c>
      <c r="I1664" s="1">
        <v>1370</v>
      </c>
      <c r="L1664" s="1">
        <v>7337</v>
      </c>
      <c r="M1664" s="1">
        <v>52302</v>
      </c>
      <c r="N1664" s="2">
        <f>INT(VLOOKUP(--D1664,'属性表（单）'!$H$7:$I$11,2,0)*VLOOKUP(F1664,'属性表（单）'!$B$4:$D$53,3,0))</f>
        <v>9600</v>
      </c>
      <c r="O1664" s="34">
        <f t="shared" si="204"/>
        <v>1370</v>
      </c>
      <c r="P1664" s="1">
        <f>IF(H1664=26,VLOOKUP(G1664,'属性表（单核）'!$H$2:$I$251,2,0),IF(H1664=59,VLOOKUP(G1664,'属性表（单核）'!$C$2:$D$251,2,0),INT(N1664/VLOOKUP(H1664,'属性表（单）'!$N$4:$O$24,2,0))))</f>
        <v>1370</v>
      </c>
      <c r="S1664" s="1">
        <f t="shared" si="205"/>
        <v>6727</v>
      </c>
      <c r="T1664" s="28">
        <f>VLOOKUP(--F1664,经验表!$A$4:$B$53,2,0)*VLOOKUP(--E1664,经验表!$W$8:$X$17,2,0)</f>
        <v>6727.5000000000009</v>
      </c>
      <c r="U1664" s="1">
        <f t="shared" si="206"/>
        <v>48689</v>
      </c>
      <c r="V1664" s="1">
        <f t="shared" si="207"/>
        <v>48689</v>
      </c>
    </row>
    <row r="1665" spans="1:22" x14ac:dyDescent="0.35">
      <c r="A1665" s="1">
        <v>90900074</v>
      </c>
      <c r="B1665" s="3" t="s">
        <v>16</v>
      </c>
      <c r="C1665" s="29">
        <f t="shared" si="203"/>
        <v>1</v>
      </c>
      <c r="D1665" s="29" t="str">
        <f t="shared" si="200"/>
        <v>4</v>
      </c>
      <c r="E1665" s="42" t="str">
        <f t="shared" si="201"/>
        <v>4</v>
      </c>
      <c r="F1665" s="1">
        <v>9</v>
      </c>
      <c r="G1665" s="28" t="str">
        <f t="shared" si="202"/>
        <v>49</v>
      </c>
      <c r="H1665" s="1">
        <v>26</v>
      </c>
      <c r="I1665" s="1">
        <v>1480</v>
      </c>
      <c r="L1665" s="1">
        <v>8475</v>
      </c>
      <c r="M1665" s="1">
        <v>59639</v>
      </c>
      <c r="N1665" s="2">
        <f>INT(VLOOKUP(--D1665,'属性表（单）'!$H$7:$I$11,2,0)*VLOOKUP(F1665,'属性表（单）'!$B$4:$D$53,3,0))</f>
        <v>10200</v>
      </c>
      <c r="O1665" s="34">
        <f t="shared" si="204"/>
        <v>1480</v>
      </c>
      <c r="P1665" s="1">
        <f>IF(H1665=26,VLOOKUP(G1665,'属性表（单核）'!$H$2:$I$251,2,0),IF(H1665=59,VLOOKUP(G1665,'属性表（单核）'!$C$2:$D$251,2,0),INT(N1665/VLOOKUP(H1665,'属性表（单）'!$N$4:$O$24,2,0))))</f>
        <v>1480</v>
      </c>
      <c r="S1665" s="1">
        <f t="shared" si="205"/>
        <v>7702</v>
      </c>
      <c r="T1665" s="28">
        <f>VLOOKUP(--F1665,经验表!$A$4:$B$53,2,0)*VLOOKUP(--E1665,经验表!$W$8:$X$17,2,0)</f>
        <v>7702.5000000000009</v>
      </c>
      <c r="U1665" s="1">
        <f t="shared" si="206"/>
        <v>55416</v>
      </c>
      <c r="V1665" s="1">
        <f t="shared" si="207"/>
        <v>55416</v>
      </c>
    </row>
    <row r="1666" spans="1:22" x14ac:dyDescent="0.35">
      <c r="A1666" s="1">
        <v>91000074</v>
      </c>
      <c r="B1666" s="3" t="s">
        <v>16</v>
      </c>
      <c r="C1666" s="29">
        <f t="shared" si="203"/>
        <v>1</v>
      </c>
      <c r="D1666" s="29" t="str">
        <f t="shared" si="200"/>
        <v>4</v>
      </c>
      <c r="E1666" s="42" t="str">
        <f t="shared" si="201"/>
        <v>4</v>
      </c>
      <c r="F1666" s="1">
        <v>10</v>
      </c>
      <c r="G1666" s="28" t="str">
        <f t="shared" si="202"/>
        <v>410</v>
      </c>
      <c r="H1666" s="1">
        <v>26</v>
      </c>
      <c r="I1666" s="1">
        <v>1590</v>
      </c>
      <c r="L1666" s="1">
        <v>9729</v>
      </c>
      <c r="M1666" s="1">
        <v>68114</v>
      </c>
      <c r="N1666" s="2">
        <f>INT(VLOOKUP(--D1666,'属性表（单）'!$H$7:$I$11,2,0)*VLOOKUP(F1666,'属性表（单）'!$B$4:$D$53,3,0))</f>
        <v>10800</v>
      </c>
      <c r="O1666" s="34">
        <f t="shared" si="204"/>
        <v>1590</v>
      </c>
      <c r="P1666" s="1">
        <f>IF(H1666=26,VLOOKUP(G1666,'属性表（单核）'!$H$2:$I$251,2,0),IF(H1666=59,VLOOKUP(G1666,'属性表（单核）'!$C$2:$D$251,2,0),INT(N1666/VLOOKUP(H1666,'属性表（单）'!$N$4:$O$24,2,0))))</f>
        <v>1590</v>
      </c>
      <c r="S1666" s="1">
        <f t="shared" si="205"/>
        <v>9262</v>
      </c>
      <c r="T1666" s="28">
        <f>VLOOKUP(--F1666,经验表!$A$4:$B$53,2,0)*VLOOKUP(--E1666,经验表!$W$8:$X$17,2,0)</f>
        <v>9262.5</v>
      </c>
      <c r="U1666" s="1">
        <f t="shared" si="206"/>
        <v>63118</v>
      </c>
      <c r="V1666" s="1">
        <f t="shared" si="207"/>
        <v>63118</v>
      </c>
    </row>
    <row r="1667" spans="1:22" x14ac:dyDescent="0.35">
      <c r="A1667" s="1">
        <v>91100074</v>
      </c>
      <c r="B1667" s="3" t="s">
        <v>16</v>
      </c>
      <c r="C1667" s="29">
        <f t="shared" si="203"/>
        <v>1</v>
      </c>
      <c r="D1667" s="29" t="str">
        <f t="shared" ref="D1667:D1730" si="208">RIGHT(A1667,1)</f>
        <v>4</v>
      </c>
      <c r="E1667" s="42" t="str">
        <f t="shared" ref="E1667:E1730" si="209">IF(C1667=1,RIGHT(A1667,1),C1667&amp;RIGHT(A1667,1))</f>
        <v>4</v>
      </c>
      <c r="F1667" s="1">
        <v>11</v>
      </c>
      <c r="G1667" s="28" t="str">
        <f t="shared" ref="G1667:G1730" si="210">D1667&amp;F1667</f>
        <v>411</v>
      </c>
      <c r="H1667" s="1">
        <v>26</v>
      </c>
      <c r="I1667" s="1">
        <v>1700</v>
      </c>
      <c r="L1667" s="1">
        <v>11110</v>
      </c>
      <c r="M1667" s="1">
        <v>77843</v>
      </c>
      <c r="N1667" s="2">
        <f>INT(VLOOKUP(--D1667,'属性表（单）'!$H$7:$I$11,2,0)*VLOOKUP(F1667,'属性表（单）'!$B$4:$D$53,3,0))</f>
        <v>11400</v>
      </c>
      <c r="O1667" s="34">
        <f t="shared" si="204"/>
        <v>1700</v>
      </c>
      <c r="P1667" s="1">
        <f>IF(H1667=26,VLOOKUP(G1667,'属性表（单核）'!$H$2:$I$251,2,0),IF(H1667=59,VLOOKUP(G1667,'属性表（单核）'!$C$2:$D$251,2,0),INT(N1667/VLOOKUP(H1667,'属性表（单）'!$N$4:$O$24,2,0))))</f>
        <v>1700</v>
      </c>
      <c r="S1667" s="1">
        <f t="shared" si="205"/>
        <v>10822</v>
      </c>
      <c r="T1667" s="28">
        <f>VLOOKUP(--F1667,经验表!$A$4:$B$53,2,0)*VLOOKUP(--E1667,经验表!$W$8:$X$17,2,0)</f>
        <v>10822.500000000002</v>
      </c>
      <c r="U1667" s="1">
        <f t="shared" si="206"/>
        <v>72380</v>
      </c>
      <c r="V1667" s="1">
        <f t="shared" si="207"/>
        <v>72380</v>
      </c>
    </row>
    <row r="1668" spans="1:22" x14ac:dyDescent="0.35">
      <c r="A1668" s="1">
        <v>91200074</v>
      </c>
      <c r="B1668" s="3" t="s">
        <v>16</v>
      </c>
      <c r="C1668" s="29">
        <f t="shared" ref="C1668:C1731" si="211">C1667</f>
        <v>1</v>
      </c>
      <c r="D1668" s="29" t="str">
        <f t="shared" si="208"/>
        <v>4</v>
      </c>
      <c r="E1668" s="42" t="str">
        <f t="shared" si="209"/>
        <v>4</v>
      </c>
      <c r="F1668" s="1">
        <v>12</v>
      </c>
      <c r="G1668" s="28" t="str">
        <f t="shared" si="210"/>
        <v>412</v>
      </c>
      <c r="H1668" s="1">
        <v>26</v>
      </c>
      <c r="I1668" s="1">
        <v>1810</v>
      </c>
      <c r="L1668" s="1">
        <v>12630</v>
      </c>
      <c r="M1668" s="1">
        <v>88953</v>
      </c>
      <c r="N1668" s="2">
        <f>INT(VLOOKUP(--D1668,'属性表（单）'!$H$7:$I$11,2,0)*VLOOKUP(F1668,'属性表（单）'!$B$4:$D$53,3,0))</f>
        <v>12200</v>
      </c>
      <c r="O1668" s="34">
        <f t="shared" si="204"/>
        <v>1810</v>
      </c>
      <c r="P1668" s="1">
        <f>IF(H1668=26,VLOOKUP(G1668,'属性表（单核）'!$H$2:$I$251,2,0),IF(H1668=59,VLOOKUP(G1668,'属性表（单核）'!$C$2:$D$251,2,0),INT(N1668/VLOOKUP(H1668,'属性表（单）'!$N$4:$O$24,2,0))))</f>
        <v>1810</v>
      </c>
      <c r="S1668" s="1">
        <f t="shared" si="205"/>
        <v>12382</v>
      </c>
      <c r="T1668" s="28">
        <f>VLOOKUP(--F1668,经验表!$A$4:$B$53,2,0)*VLOOKUP(--E1668,经验表!$W$8:$X$17,2,0)</f>
        <v>12382.500000000002</v>
      </c>
      <c r="U1668" s="1">
        <f t="shared" si="206"/>
        <v>83202</v>
      </c>
      <c r="V1668" s="1">
        <f t="shared" si="207"/>
        <v>83202</v>
      </c>
    </row>
    <row r="1669" spans="1:22" x14ac:dyDescent="0.35">
      <c r="A1669" s="1">
        <v>91300074</v>
      </c>
      <c r="B1669" s="3" t="s">
        <v>16</v>
      </c>
      <c r="C1669" s="29">
        <f t="shared" si="211"/>
        <v>1</v>
      </c>
      <c r="D1669" s="29" t="str">
        <f t="shared" si="208"/>
        <v>4</v>
      </c>
      <c r="E1669" s="42" t="str">
        <f t="shared" si="209"/>
        <v>4</v>
      </c>
      <c r="F1669" s="1">
        <v>13</v>
      </c>
      <c r="G1669" s="28" t="str">
        <f t="shared" si="210"/>
        <v>413</v>
      </c>
      <c r="H1669" s="1">
        <v>26</v>
      </c>
      <c r="I1669" s="1">
        <v>1920</v>
      </c>
      <c r="L1669" s="1">
        <v>14303</v>
      </c>
      <c r="M1669" s="1">
        <v>101583</v>
      </c>
      <c r="N1669" s="2">
        <f>INT(VLOOKUP(--D1669,'属性表（单）'!$H$7:$I$11,2,0)*VLOOKUP(F1669,'属性表（单）'!$B$4:$D$53,3,0))</f>
        <v>13000</v>
      </c>
      <c r="O1669" s="34">
        <f t="shared" si="204"/>
        <v>1920</v>
      </c>
      <c r="P1669" s="1">
        <f>IF(H1669=26,VLOOKUP(G1669,'属性表（单核）'!$H$2:$I$251,2,0),IF(H1669=59,VLOOKUP(G1669,'属性表（单核）'!$C$2:$D$251,2,0),INT(N1669/VLOOKUP(H1669,'属性表（单）'!$N$4:$O$24,2,0))))</f>
        <v>1920</v>
      </c>
      <c r="S1669" s="1">
        <f t="shared" si="205"/>
        <v>13942</v>
      </c>
      <c r="T1669" s="28">
        <f>VLOOKUP(--F1669,经验表!$A$4:$B$53,2,0)*VLOOKUP(--E1669,经验表!$W$8:$X$17,2,0)</f>
        <v>13942.500000000002</v>
      </c>
      <c r="U1669" s="1">
        <f t="shared" si="206"/>
        <v>95584</v>
      </c>
      <c r="V1669" s="1">
        <f t="shared" si="207"/>
        <v>95584</v>
      </c>
    </row>
    <row r="1670" spans="1:22" x14ac:dyDescent="0.35">
      <c r="A1670" s="1">
        <v>91400074</v>
      </c>
      <c r="B1670" s="3" t="s">
        <v>16</v>
      </c>
      <c r="C1670" s="29">
        <f t="shared" si="211"/>
        <v>1</v>
      </c>
      <c r="D1670" s="29" t="str">
        <f t="shared" si="208"/>
        <v>4</v>
      </c>
      <c r="E1670" s="42" t="str">
        <f t="shared" si="209"/>
        <v>4</v>
      </c>
      <c r="F1670" s="1">
        <v>14</v>
      </c>
      <c r="G1670" s="28" t="str">
        <f t="shared" si="210"/>
        <v>414</v>
      </c>
      <c r="H1670" s="1">
        <v>26</v>
      </c>
      <c r="I1670" s="1">
        <v>2030</v>
      </c>
      <c r="L1670" s="1">
        <v>16144</v>
      </c>
      <c r="M1670" s="1">
        <v>115886</v>
      </c>
      <c r="N1670" s="2">
        <f>INT(VLOOKUP(--D1670,'属性表（单）'!$H$7:$I$11,2,0)*VLOOKUP(F1670,'属性表（单）'!$B$4:$D$53,3,0))</f>
        <v>13800</v>
      </c>
      <c r="O1670" s="34">
        <f t="shared" si="204"/>
        <v>2030</v>
      </c>
      <c r="P1670" s="1">
        <f>IF(H1670=26,VLOOKUP(G1670,'属性表（单核）'!$H$2:$I$251,2,0),IF(H1670=59,VLOOKUP(G1670,'属性表（单核）'!$C$2:$D$251,2,0),INT(N1670/VLOOKUP(H1670,'属性表（单）'!$N$4:$O$24,2,0))))</f>
        <v>2030</v>
      </c>
      <c r="S1670" s="1">
        <f t="shared" si="205"/>
        <v>16282</v>
      </c>
      <c r="T1670" s="28">
        <f>VLOOKUP(--F1670,经验表!$A$4:$B$53,2,0)*VLOOKUP(--E1670,经验表!$W$8:$X$17,2,0)</f>
        <v>16282.500000000002</v>
      </c>
      <c r="U1670" s="1">
        <f t="shared" si="206"/>
        <v>109526</v>
      </c>
      <c r="V1670" s="1">
        <f t="shared" si="207"/>
        <v>109526</v>
      </c>
    </row>
    <row r="1671" spans="1:22" x14ac:dyDescent="0.35">
      <c r="A1671" s="1">
        <v>91500074</v>
      </c>
      <c r="B1671" s="3" t="s">
        <v>16</v>
      </c>
      <c r="C1671" s="29">
        <f t="shared" si="211"/>
        <v>1</v>
      </c>
      <c r="D1671" s="29" t="str">
        <f t="shared" si="208"/>
        <v>4</v>
      </c>
      <c r="E1671" s="42" t="str">
        <f t="shared" si="209"/>
        <v>4</v>
      </c>
      <c r="F1671" s="1">
        <v>15</v>
      </c>
      <c r="G1671" s="28" t="str">
        <f t="shared" si="210"/>
        <v>415</v>
      </c>
      <c r="H1671" s="1">
        <v>26</v>
      </c>
      <c r="I1671" s="1">
        <v>2140</v>
      </c>
      <c r="L1671" s="1">
        <v>18170</v>
      </c>
      <c r="M1671" s="1">
        <v>132030</v>
      </c>
      <c r="N1671" s="2">
        <f>INT(VLOOKUP(--D1671,'属性表（单）'!$H$7:$I$11,2,0)*VLOOKUP(F1671,'属性表（单）'!$B$4:$D$53,3,0))</f>
        <v>14600</v>
      </c>
      <c r="O1671" s="34">
        <f t="shared" ref="O1671:O1734" si="212">INT(IF(C1671=1,P1671,P1671*$X$14))</f>
        <v>2140</v>
      </c>
      <c r="P1671" s="1">
        <f>IF(H1671=26,VLOOKUP(G1671,'属性表（单核）'!$H$2:$I$251,2,0),IF(H1671=59,VLOOKUP(G1671,'属性表（单核）'!$C$2:$D$251,2,0),INT(N1671/VLOOKUP(H1671,'属性表（单）'!$N$4:$O$24,2,0))))</f>
        <v>2140</v>
      </c>
      <c r="S1671" s="1">
        <f t="shared" si="205"/>
        <v>18622</v>
      </c>
      <c r="T1671" s="28">
        <f>VLOOKUP(--F1671,经验表!$A$4:$B$53,2,0)*VLOOKUP(--E1671,经验表!$W$8:$X$17,2,0)</f>
        <v>18622.5</v>
      </c>
      <c r="U1671" s="1">
        <f t="shared" si="206"/>
        <v>125808</v>
      </c>
      <c r="V1671" s="1">
        <f t="shared" si="207"/>
        <v>125808</v>
      </c>
    </row>
    <row r="1672" spans="1:22" x14ac:dyDescent="0.35">
      <c r="A1672" s="1">
        <v>91600074</v>
      </c>
      <c r="B1672" s="3" t="s">
        <v>16</v>
      </c>
      <c r="C1672" s="29">
        <f t="shared" si="211"/>
        <v>1</v>
      </c>
      <c r="D1672" s="29" t="str">
        <f t="shared" si="208"/>
        <v>4</v>
      </c>
      <c r="E1672" s="42" t="str">
        <f t="shared" si="209"/>
        <v>4</v>
      </c>
      <c r="F1672" s="1">
        <v>16</v>
      </c>
      <c r="G1672" s="28" t="str">
        <f t="shared" si="210"/>
        <v>416</v>
      </c>
      <c r="H1672" s="1">
        <v>26</v>
      </c>
      <c r="I1672" s="1">
        <v>2250</v>
      </c>
      <c r="L1672" s="1">
        <v>20397</v>
      </c>
      <c r="M1672" s="1">
        <v>150200</v>
      </c>
      <c r="N1672" s="2">
        <f>INT(VLOOKUP(--D1672,'属性表（单）'!$H$7:$I$11,2,0)*VLOOKUP(F1672,'属性表（单）'!$B$4:$D$53,3,0))</f>
        <v>15400</v>
      </c>
      <c r="O1672" s="34">
        <f t="shared" si="212"/>
        <v>2250</v>
      </c>
      <c r="P1672" s="1">
        <f>IF(H1672=26,VLOOKUP(G1672,'属性表（单核）'!$H$2:$I$251,2,0),IF(H1672=59,VLOOKUP(G1672,'属性表（单核）'!$C$2:$D$251,2,0),INT(N1672/VLOOKUP(H1672,'属性表（单）'!$N$4:$O$24,2,0))))</f>
        <v>2250</v>
      </c>
      <c r="S1672" s="1">
        <f t="shared" ref="S1672:S1735" si="213">INT(T1672)</f>
        <v>20962</v>
      </c>
      <c r="T1672" s="28">
        <f>VLOOKUP(--F1672,经验表!$A$4:$B$53,2,0)*VLOOKUP(--E1672,经验表!$W$8:$X$17,2,0)</f>
        <v>20962.500000000004</v>
      </c>
      <c r="U1672" s="1">
        <f t="shared" ref="U1672:U1735" si="214">INT(IF(C1672=1,IF(F1672=1,VLOOKUP(--D1672,$X$8:$Y$12,2,0),V1672),IF(F1672=1,VLOOKUP(--D1672,$X$17:$Y$21,2,0),V1672)))</f>
        <v>144430</v>
      </c>
      <c r="V1672" s="1">
        <f t="shared" si="207"/>
        <v>144430</v>
      </c>
    </row>
    <row r="1673" spans="1:22" x14ac:dyDescent="0.35">
      <c r="A1673" s="1">
        <v>91700074</v>
      </c>
      <c r="B1673" s="3" t="s">
        <v>16</v>
      </c>
      <c r="C1673" s="29">
        <f t="shared" si="211"/>
        <v>1</v>
      </c>
      <c r="D1673" s="29" t="str">
        <f t="shared" si="208"/>
        <v>4</v>
      </c>
      <c r="E1673" s="42" t="str">
        <f t="shared" si="209"/>
        <v>4</v>
      </c>
      <c r="F1673" s="1">
        <v>17</v>
      </c>
      <c r="G1673" s="28" t="str">
        <f t="shared" si="210"/>
        <v>417</v>
      </c>
      <c r="H1673" s="1">
        <v>26</v>
      </c>
      <c r="I1673" s="1">
        <v>2360</v>
      </c>
      <c r="L1673" s="1">
        <v>22845</v>
      </c>
      <c r="M1673" s="1">
        <v>170597</v>
      </c>
      <c r="N1673" s="2">
        <f>INT(VLOOKUP(--D1673,'属性表（单）'!$H$7:$I$11,2,0)*VLOOKUP(F1673,'属性表（单）'!$B$4:$D$53,3,0))</f>
        <v>16400</v>
      </c>
      <c r="O1673" s="34">
        <f t="shared" si="212"/>
        <v>2360</v>
      </c>
      <c r="P1673" s="1">
        <f>IF(H1673=26,VLOOKUP(G1673,'属性表（单核）'!$H$2:$I$251,2,0),IF(H1673=59,VLOOKUP(G1673,'属性表（单核）'!$C$2:$D$251,2,0),INT(N1673/VLOOKUP(H1673,'属性表（单）'!$N$4:$O$24,2,0))))</f>
        <v>2360</v>
      </c>
      <c r="S1673" s="1">
        <f t="shared" si="213"/>
        <v>23302</v>
      </c>
      <c r="T1673" s="28">
        <f>VLOOKUP(--F1673,经验表!$A$4:$B$53,2,0)*VLOOKUP(--E1673,经验表!$W$8:$X$17,2,0)</f>
        <v>23302.500000000004</v>
      </c>
      <c r="U1673" s="1">
        <f t="shared" si="214"/>
        <v>165392</v>
      </c>
      <c r="V1673" s="1">
        <f t="shared" ref="V1673:V1736" si="215">S1672+U1672</f>
        <v>165392</v>
      </c>
    </row>
    <row r="1674" spans="1:22" x14ac:dyDescent="0.35">
      <c r="A1674" s="1">
        <v>91800074</v>
      </c>
      <c r="B1674" s="3" t="s">
        <v>16</v>
      </c>
      <c r="C1674" s="29">
        <f t="shared" si="211"/>
        <v>1</v>
      </c>
      <c r="D1674" s="29" t="str">
        <f t="shared" si="208"/>
        <v>4</v>
      </c>
      <c r="E1674" s="42" t="str">
        <f t="shared" si="209"/>
        <v>4</v>
      </c>
      <c r="F1674" s="1">
        <v>18</v>
      </c>
      <c r="G1674" s="28" t="str">
        <f t="shared" si="210"/>
        <v>418</v>
      </c>
      <c r="H1674" s="1">
        <v>26</v>
      </c>
      <c r="I1674" s="1">
        <v>2470</v>
      </c>
      <c r="L1674" s="1">
        <v>25537</v>
      </c>
      <c r="M1674" s="1">
        <v>193442</v>
      </c>
      <c r="N1674" s="2">
        <f>INT(VLOOKUP(--D1674,'属性表（单）'!$H$7:$I$11,2,0)*VLOOKUP(F1674,'属性表（单）'!$B$4:$D$53,3,0))</f>
        <v>17400</v>
      </c>
      <c r="O1674" s="34">
        <f t="shared" si="212"/>
        <v>2470</v>
      </c>
      <c r="P1674" s="1">
        <f>IF(H1674=26,VLOOKUP(G1674,'属性表（单核）'!$H$2:$I$251,2,0),IF(H1674=59,VLOOKUP(G1674,'属性表（单核）'!$C$2:$D$251,2,0),INT(N1674/VLOOKUP(H1674,'属性表（单）'!$N$4:$O$24,2,0))))</f>
        <v>2470</v>
      </c>
      <c r="S1674" s="1">
        <f t="shared" si="213"/>
        <v>26617</v>
      </c>
      <c r="T1674" s="28">
        <f>VLOOKUP(--F1674,经验表!$A$4:$B$53,2,0)*VLOOKUP(--E1674,经验表!$W$8:$X$17,2,0)</f>
        <v>26617.500000000004</v>
      </c>
      <c r="U1674" s="1">
        <f t="shared" si="214"/>
        <v>188694</v>
      </c>
      <c r="V1674" s="1">
        <f t="shared" si="215"/>
        <v>188694</v>
      </c>
    </row>
    <row r="1675" spans="1:22" x14ac:dyDescent="0.35">
      <c r="A1675" s="1">
        <v>91900074</v>
      </c>
      <c r="B1675" s="3" t="s">
        <v>16</v>
      </c>
      <c r="C1675" s="29">
        <f t="shared" si="211"/>
        <v>1</v>
      </c>
      <c r="D1675" s="29" t="str">
        <f t="shared" si="208"/>
        <v>4</v>
      </c>
      <c r="E1675" s="42" t="str">
        <f t="shared" si="209"/>
        <v>4</v>
      </c>
      <c r="F1675" s="1">
        <v>19</v>
      </c>
      <c r="G1675" s="28" t="str">
        <f t="shared" si="210"/>
        <v>419</v>
      </c>
      <c r="H1675" s="1">
        <v>26</v>
      </c>
      <c r="I1675" s="1">
        <v>2580</v>
      </c>
      <c r="L1675" s="1">
        <v>28494</v>
      </c>
      <c r="M1675" s="1">
        <v>218979</v>
      </c>
      <c r="N1675" s="2">
        <f>INT(VLOOKUP(--D1675,'属性表（单）'!$H$7:$I$11,2,0)*VLOOKUP(F1675,'属性表（单）'!$B$4:$D$53,3,0))</f>
        <v>18400</v>
      </c>
      <c r="O1675" s="34">
        <f t="shared" si="212"/>
        <v>2580</v>
      </c>
      <c r="P1675" s="1">
        <f>IF(H1675=26,VLOOKUP(G1675,'属性表（单核）'!$H$2:$I$251,2,0),IF(H1675=59,VLOOKUP(G1675,'属性表（单核）'!$C$2:$D$251,2,0),INT(N1675/VLOOKUP(H1675,'属性表（单）'!$N$4:$O$24,2,0))))</f>
        <v>2580</v>
      </c>
      <c r="S1675" s="1">
        <f t="shared" si="213"/>
        <v>29932</v>
      </c>
      <c r="T1675" s="28">
        <f>VLOOKUP(--F1675,经验表!$A$4:$B$53,2,0)*VLOOKUP(--E1675,经验表!$W$8:$X$17,2,0)</f>
        <v>29932.500000000004</v>
      </c>
      <c r="U1675" s="1">
        <f t="shared" si="214"/>
        <v>215311</v>
      </c>
      <c r="V1675" s="1">
        <f t="shared" si="215"/>
        <v>215311</v>
      </c>
    </row>
    <row r="1676" spans="1:22" x14ac:dyDescent="0.35">
      <c r="A1676" s="1">
        <v>92000074</v>
      </c>
      <c r="B1676" s="3" t="s">
        <v>16</v>
      </c>
      <c r="C1676" s="29">
        <f t="shared" si="211"/>
        <v>1</v>
      </c>
      <c r="D1676" s="29" t="str">
        <f t="shared" si="208"/>
        <v>4</v>
      </c>
      <c r="E1676" s="42" t="str">
        <f t="shared" si="209"/>
        <v>4</v>
      </c>
      <c r="F1676" s="1">
        <v>20</v>
      </c>
      <c r="G1676" s="28" t="str">
        <f t="shared" si="210"/>
        <v>420</v>
      </c>
      <c r="H1676" s="1">
        <v>26</v>
      </c>
      <c r="I1676" s="1">
        <v>2690</v>
      </c>
      <c r="L1676" s="1">
        <v>31744</v>
      </c>
      <c r="M1676" s="1">
        <v>247473</v>
      </c>
      <c r="N1676" s="2">
        <f>INT(VLOOKUP(--D1676,'属性表（单）'!$H$7:$I$11,2,0)*VLOOKUP(F1676,'属性表（单）'!$B$4:$D$53,3,0))</f>
        <v>19400</v>
      </c>
      <c r="O1676" s="34">
        <f t="shared" si="212"/>
        <v>2690</v>
      </c>
      <c r="P1676" s="1">
        <f>IF(H1676=26,VLOOKUP(G1676,'属性表（单核）'!$H$2:$I$251,2,0),IF(H1676=59,VLOOKUP(G1676,'属性表（单核）'!$C$2:$D$251,2,0),INT(N1676/VLOOKUP(H1676,'属性表（单）'!$N$4:$O$24,2,0))))</f>
        <v>2690</v>
      </c>
      <c r="S1676" s="1">
        <f t="shared" si="213"/>
        <v>33247</v>
      </c>
      <c r="T1676" s="28">
        <f>VLOOKUP(--F1676,经验表!$A$4:$B$53,2,0)*VLOOKUP(--E1676,经验表!$W$8:$X$17,2,0)</f>
        <v>33247.5</v>
      </c>
      <c r="U1676" s="1">
        <f t="shared" si="214"/>
        <v>245243</v>
      </c>
      <c r="V1676" s="1">
        <f t="shared" si="215"/>
        <v>245243</v>
      </c>
    </row>
    <row r="1677" spans="1:22" x14ac:dyDescent="0.35">
      <c r="A1677" s="1">
        <v>92100074</v>
      </c>
      <c r="B1677" s="3" t="s">
        <v>16</v>
      </c>
      <c r="C1677" s="29">
        <f t="shared" si="211"/>
        <v>1</v>
      </c>
      <c r="D1677" s="29" t="str">
        <f t="shared" si="208"/>
        <v>4</v>
      </c>
      <c r="E1677" s="42" t="str">
        <f t="shared" si="209"/>
        <v>4</v>
      </c>
      <c r="F1677" s="1">
        <v>21</v>
      </c>
      <c r="G1677" s="28" t="str">
        <f t="shared" si="210"/>
        <v>421</v>
      </c>
      <c r="H1677" s="1">
        <v>26</v>
      </c>
      <c r="I1677" s="1">
        <v>2800</v>
      </c>
      <c r="L1677" s="1">
        <v>35314</v>
      </c>
      <c r="M1677" s="1">
        <v>279217</v>
      </c>
      <c r="N1677" s="2">
        <f>INT(VLOOKUP(--D1677,'属性表（单）'!$H$7:$I$11,2,0)*VLOOKUP(F1677,'属性表（单）'!$B$4:$D$53,3,0))</f>
        <v>20400</v>
      </c>
      <c r="O1677" s="34">
        <f t="shared" si="212"/>
        <v>2800</v>
      </c>
      <c r="P1677" s="1">
        <f>IF(H1677=26,VLOOKUP(G1677,'属性表（单核）'!$H$2:$I$251,2,0),IF(H1677=59,VLOOKUP(G1677,'属性表（单核）'!$C$2:$D$251,2,0),INT(N1677/VLOOKUP(H1677,'属性表（单）'!$N$4:$O$24,2,0))))</f>
        <v>2800</v>
      </c>
      <c r="S1677" s="1">
        <f t="shared" si="213"/>
        <v>36562</v>
      </c>
      <c r="T1677" s="28">
        <f>VLOOKUP(--F1677,经验表!$A$4:$B$53,2,0)*VLOOKUP(--E1677,经验表!$W$8:$X$17,2,0)</f>
        <v>36562.5</v>
      </c>
      <c r="U1677" s="1">
        <f t="shared" si="214"/>
        <v>278490</v>
      </c>
      <c r="V1677" s="1">
        <f t="shared" si="215"/>
        <v>278490</v>
      </c>
    </row>
    <row r="1678" spans="1:22" x14ac:dyDescent="0.35">
      <c r="A1678" s="1">
        <v>92200074</v>
      </c>
      <c r="B1678" s="3" t="s">
        <v>16</v>
      </c>
      <c r="C1678" s="29">
        <f t="shared" si="211"/>
        <v>1</v>
      </c>
      <c r="D1678" s="29" t="str">
        <f t="shared" si="208"/>
        <v>4</v>
      </c>
      <c r="E1678" s="42" t="str">
        <f t="shared" si="209"/>
        <v>4</v>
      </c>
      <c r="F1678" s="1">
        <v>22</v>
      </c>
      <c r="G1678" s="28" t="str">
        <f t="shared" si="210"/>
        <v>422</v>
      </c>
      <c r="H1678" s="1">
        <v>26</v>
      </c>
      <c r="I1678" s="1">
        <v>2910</v>
      </c>
      <c r="L1678" s="1">
        <v>39236</v>
      </c>
      <c r="M1678" s="1">
        <v>314531</v>
      </c>
      <c r="N1678" s="2">
        <f>INT(VLOOKUP(--D1678,'属性表（单）'!$H$7:$I$11,2,0)*VLOOKUP(F1678,'属性表（单）'!$B$4:$D$53,3,0))</f>
        <v>21600</v>
      </c>
      <c r="O1678" s="34">
        <f t="shared" si="212"/>
        <v>2910</v>
      </c>
      <c r="P1678" s="1">
        <f>IF(H1678=26,VLOOKUP(G1678,'属性表（单核）'!$H$2:$I$251,2,0),IF(H1678=59,VLOOKUP(G1678,'属性表（单核）'!$C$2:$D$251,2,0),INT(N1678/VLOOKUP(H1678,'属性表（单）'!$N$4:$O$24,2,0))))</f>
        <v>2910</v>
      </c>
      <c r="S1678" s="1">
        <f t="shared" si="213"/>
        <v>41047</v>
      </c>
      <c r="T1678" s="28">
        <f>VLOOKUP(--F1678,经验表!$A$4:$B$53,2,0)*VLOOKUP(--E1678,经验表!$W$8:$X$17,2,0)</f>
        <v>41047.500000000007</v>
      </c>
      <c r="U1678" s="1">
        <f t="shared" si="214"/>
        <v>315052</v>
      </c>
      <c r="V1678" s="1">
        <f t="shared" si="215"/>
        <v>315052</v>
      </c>
    </row>
    <row r="1679" spans="1:22" x14ac:dyDescent="0.35">
      <c r="A1679" s="1">
        <v>92300074</v>
      </c>
      <c r="B1679" s="3" t="s">
        <v>16</v>
      </c>
      <c r="C1679" s="29">
        <f t="shared" si="211"/>
        <v>1</v>
      </c>
      <c r="D1679" s="29" t="str">
        <f t="shared" si="208"/>
        <v>4</v>
      </c>
      <c r="E1679" s="42" t="str">
        <f t="shared" si="209"/>
        <v>4</v>
      </c>
      <c r="F1679" s="1">
        <v>23</v>
      </c>
      <c r="G1679" s="28" t="str">
        <f t="shared" si="210"/>
        <v>423</v>
      </c>
      <c r="H1679" s="1">
        <v>26</v>
      </c>
      <c r="I1679" s="1">
        <v>3020</v>
      </c>
      <c r="L1679" s="1">
        <v>43542</v>
      </c>
      <c r="M1679" s="1">
        <v>353767</v>
      </c>
      <c r="N1679" s="2">
        <f>INT(VLOOKUP(--D1679,'属性表（单）'!$H$7:$I$11,2,0)*VLOOKUP(F1679,'属性表（单）'!$B$4:$D$53,3,0))</f>
        <v>22800</v>
      </c>
      <c r="O1679" s="34">
        <f t="shared" si="212"/>
        <v>3020</v>
      </c>
      <c r="P1679" s="1">
        <f>IF(H1679=26,VLOOKUP(G1679,'属性表（单核）'!$H$2:$I$251,2,0),IF(H1679=59,VLOOKUP(G1679,'属性表（单核）'!$C$2:$D$251,2,0),INT(N1679/VLOOKUP(H1679,'属性表（单）'!$N$4:$O$24,2,0))))</f>
        <v>3020</v>
      </c>
      <c r="S1679" s="1">
        <f t="shared" si="213"/>
        <v>45532</v>
      </c>
      <c r="T1679" s="28">
        <f>VLOOKUP(--F1679,经验表!$A$4:$B$53,2,0)*VLOOKUP(--E1679,经验表!$W$8:$X$17,2,0)</f>
        <v>45532.500000000007</v>
      </c>
      <c r="U1679" s="1">
        <f t="shared" si="214"/>
        <v>356099</v>
      </c>
      <c r="V1679" s="1">
        <f t="shared" si="215"/>
        <v>356099</v>
      </c>
    </row>
    <row r="1680" spans="1:22" x14ac:dyDescent="0.35">
      <c r="A1680" s="1">
        <v>92400074</v>
      </c>
      <c r="B1680" s="3" t="s">
        <v>16</v>
      </c>
      <c r="C1680" s="29">
        <f t="shared" si="211"/>
        <v>1</v>
      </c>
      <c r="D1680" s="29" t="str">
        <f t="shared" si="208"/>
        <v>4</v>
      </c>
      <c r="E1680" s="42" t="str">
        <f t="shared" si="209"/>
        <v>4</v>
      </c>
      <c r="F1680" s="1">
        <v>24</v>
      </c>
      <c r="G1680" s="28" t="str">
        <f t="shared" si="210"/>
        <v>424</v>
      </c>
      <c r="H1680" s="1">
        <v>26</v>
      </c>
      <c r="I1680" s="1">
        <v>3130</v>
      </c>
      <c r="L1680" s="1">
        <v>48271</v>
      </c>
      <c r="M1680" s="1">
        <v>397309</v>
      </c>
      <c r="N1680" s="2">
        <f>INT(VLOOKUP(--D1680,'属性表（单）'!$H$7:$I$11,2,0)*VLOOKUP(F1680,'属性表（单）'!$B$4:$D$53,3,0))</f>
        <v>24000</v>
      </c>
      <c r="O1680" s="34">
        <f t="shared" si="212"/>
        <v>3130</v>
      </c>
      <c r="P1680" s="1">
        <f>IF(H1680=26,VLOOKUP(G1680,'属性表（单核）'!$H$2:$I$251,2,0),IF(H1680=59,VLOOKUP(G1680,'属性表（单核）'!$C$2:$D$251,2,0),INT(N1680/VLOOKUP(H1680,'属性表（单）'!$N$4:$O$24,2,0))))</f>
        <v>3130</v>
      </c>
      <c r="S1680" s="1">
        <f t="shared" si="213"/>
        <v>50017</v>
      </c>
      <c r="T1680" s="28">
        <f>VLOOKUP(--F1680,经验表!$A$4:$B$53,2,0)*VLOOKUP(--E1680,经验表!$W$8:$X$17,2,0)</f>
        <v>50017.500000000007</v>
      </c>
      <c r="U1680" s="1">
        <f t="shared" si="214"/>
        <v>401631</v>
      </c>
      <c r="V1680" s="1">
        <f t="shared" si="215"/>
        <v>401631</v>
      </c>
    </row>
    <row r="1681" spans="1:22" x14ac:dyDescent="0.35">
      <c r="A1681" s="1">
        <v>92500074</v>
      </c>
      <c r="B1681" s="3" t="s">
        <v>16</v>
      </c>
      <c r="C1681" s="29">
        <f t="shared" si="211"/>
        <v>1</v>
      </c>
      <c r="D1681" s="29" t="str">
        <f t="shared" si="208"/>
        <v>4</v>
      </c>
      <c r="E1681" s="42" t="str">
        <f t="shared" si="209"/>
        <v>4</v>
      </c>
      <c r="F1681" s="1">
        <v>25</v>
      </c>
      <c r="G1681" s="28" t="str">
        <f t="shared" si="210"/>
        <v>425</v>
      </c>
      <c r="H1681" s="1">
        <v>26</v>
      </c>
      <c r="I1681" s="1">
        <v>3240</v>
      </c>
      <c r="L1681" s="1">
        <v>53462</v>
      </c>
      <c r="M1681" s="1">
        <v>445580</v>
      </c>
      <c r="N1681" s="2">
        <f>INT(VLOOKUP(--D1681,'属性表（单）'!$H$7:$I$11,2,0)*VLOOKUP(F1681,'属性表（单）'!$B$4:$D$53,3,0))</f>
        <v>25200</v>
      </c>
      <c r="O1681" s="34">
        <f t="shared" si="212"/>
        <v>3240</v>
      </c>
      <c r="P1681" s="1">
        <f>IF(H1681=26,VLOOKUP(G1681,'属性表（单核）'!$H$2:$I$251,2,0),IF(H1681=59,VLOOKUP(G1681,'属性表（单核）'!$C$2:$D$251,2,0),INT(N1681/VLOOKUP(H1681,'属性表（单）'!$N$4:$O$24,2,0))))</f>
        <v>3240</v>
      </c>
      <c r="S1681" s="1">
        <f t="shared" si="213"/>
        <v>54502</v>
      </c>
      <c r="T1681" s="28">
        <f>VLOOKUP(--F1681,经验表!$A$4:$B$53,2,0)*VLOOKUP(--E1681,经验表!$W$8:$X$17,2,0)</f>
        <v>54502.500000000007</v>
      </c>
      <c r="U1681" s="1">
        <f t="shared" si="214"/>
        <v>451648</v>
      </c>
      <c r="V1681" s="1">
        <f t="shared" si="215"/>
        <v>451648</v>
      </c>
    </row>
    <row r="1682" spans="1:22" x14ac:dyDescent="0.35">
      <c r="A1682" s="1">
        <v>92600074</v>
      </c>
      <c r="B1682" s="3" t="s">
        <v>16</v>
      </c>
      <c r="C1682" s="29">
        <f t="shared" si="211"/>
        <v>1</v>
      </c>
      <c r="D1682" s="29" t="str">
        <f t="shared" si="208"/>
        <v>4</v>
      </c>
      <c r="E1682" s="42" t="str">
        <f t="shared" si="209"/>
        <v>4</v>
      </c>
      <c r="F1682" s="1">
        <v>26</v>
      </c>
      <c r="G1682" s="28" t="str">
        <f t="shared" si="210"/>
        <v>426</v>
      </c>
      <c r="H1682" s="1">
        <v>26</v>
      </c>
      <c r="I1682" s="1">
        <v>3350</v>
      </c>
      <c r="L1682" s="1">
        <v>59161</v>
      </c>
      <c r="M1682" s="1">
        <v>499042</v>
      </c>
      <c r="N1682" s="2">
        <f>INT(VLOOKUP(--D1682,'属性表（单）'!$H$7:$I$11,2,0)*VLOOKUP(F1682,'属性表（单）'!$B$4:$D$53,3,0))</f>
        <v>26400</v>
      </c>
      <c r="O1682" s="34">
        <f t="shared" si="212"/>
        <v>3350</v>
      </c>
      <c r="P1682" s="1">
        <f>IF(H1682=26,VLOOKUP(G1682,'属性表（单核）'!$H$2:$I$251,2,0),IF(H1682=59,VLOOKUP(G1682,'属性表（单核）'!$C$2:$D$251,2,0),INT(N1682/VLOOKUP(H1682,'属性表（单）'!$N$4:$O$24,2,0))))</f>
        <v>3350</v>
      </c>
      <c r="S1682" s="1">
        <f t="shared" si="213"/>
        <v>60352</v>
      </c>
      <c r="T1682" s="28">
        <f>VLOOKUP(--F1682,经验表!$A$4:$B$53,2,0)*VLOOKUP(--E1682,经验表!$W$8:$X$17,2,0)</f>
        <v>60352.500000000007</v>
      </c>
      <c r="U1682" s="1">
        <f t="shared" si="214"/>
        <v>506150</v>
      </c>
      <c r="V1682" s="1">
        <f t="shared" si="215"/>
        <v>506150</v>
      </c>
    </row>
    <row r="1683" spans="1:22" x14ac:dyDescent="0.35">
      <c r="A1683" s="1">
        <v>92700074</v>
      </c>
      <c r="B1683" s="3" t="s">
        <v>16</v>
      </c>
      <c r="C1683" s="29">
        <f t="shared" si="211"/>
        <v>1</v>
      </c>
      <c r="D1683" s="29" t="str">
        <f t="shared" si="208"/>
        <v>4</v>
      </c>
      <c r="E1683" s="42" t="str">
        <f t="shared" si="209"/>
        <v>4</v>
      </c>
      <c r="F1683" s="1">
        <v>27</v>
      </c>
      <c r="G1683" s="28" t="str">
        <f t="shared" si="210"/>
        <v>427</v>
      </c>
      <c r="H1683" s="1">
        <v>26</v>
      </c>
      <c r="I1683" s="1">
        <v>3460</v>
      </c>
      <c r="L1683" s="1">
        <v>65417</v>
      </c>
      <c r="M1683" s="1">
        <v>558203</v>
      </c>
      <c r="N1683" s="2">
        <f>INT(VLOOKUP(--D1683,'属性表（单）'!$H$7:$I$11,2,0)*VLOOKUP(F1683,'属性表（单）'!$B$4:$D$53,3,0))</f>
        <v>27800</v>
      </c>
      <c r="O1683" s="34">
        <f t="shared" si="212"/>
        <v>3460</v>
      </c>
      <c r="P1683" s="1">
        <f>IF(H1683=26,VLOOKUP(G1683,'属性表（单核）'!$H$2:$I$251,2,0),IF(H1683=59,VLOOKUP(G1683,'属性表（单核）'!$C$2:$D$251,2,0),INT(N1683/VLOOKUP(H1683,'属性表（单）'!$N$4:$O$24,2,0))))</f>
        <v>3460</v>
      </c>
      <c r="S1683" s="1">
        <f t="shared" si="213"/>
        <v>66202</v>
      </c>
      <c r="T1683" s="28">
        <f>VLOOKUP(--F1683,经验表!$A$4:$B$53,2,0)*VLOOKUP(--E1683,经验表!$W$8:$X$17,2,0)</f>
        <v>66202.5</v>
      </c>
      <c r="U1683" s="1">
        <f t="shared" si="214"/>
        <v>566502</v>
      </c>
      <c r="V1683" s="1">
        <f t="shared" si="215"/>
        <v>566502</v>
      </c>
    </row>
    <row r="1684" spans="1:22" x14ac:dyDescent="0.35">
      <c r="A1684" s="1">
        <v>92800074</v>
      </c>
      <c r="B1684" s="3" t="s">
        <v>16</v>
      </c>
      <c r="C1684" s="29">
        <f t="shared" si="211"/>
        <v>1</v>
      </c>
      <c r="D1684" s="29" t="str">
        <f t="shared" si="208"/>
        <v>4</v>
      </c>
      <c r="E1684" s="42" t="str">
        <f t="shared" si="209"/>
        <v>4</v>
      </c>
      <c r="F1684" s="1">
        <v>28</v>
      </c>
      <c r="G1684" s="28" t="str">
        <f t="shared" si="210"/>
        <v>428</v>
      </c>
      <c r="H1684" s="1">
        <v>26</v>
      </c>
      <c r="I1684" s="1">
        <v>3570</v>
      </c>
      <c r="L1684" s="1">
        <v>72283</v>
      </c>
      <c r="M1684" s="1">
        <v>623620</v>
      </c>
      <c r="N1684" s="2">
        <f>INT(VLOOKUP(--D1684,'属性表（单）'!$H$7:$I$11,2,0)*VLOOKUP(F1684,'属性表（单）'!$B$4:$D$53,3,0))</f>
        <v>29200</v>
      </c>
      <c r="O1684" s="34">
        <f t="shared" si="212"/>
        <v>3570</v>
      </c>
      <c r="P1684" s="1">
        <f>IF(H1684=26,VLOOKUP(G1684,'属性表（单核）'!$H$2:$I$251,2,0),IF(H1684=59,VLOOKUP(G1684,'属性表（单核）'!$C$2:$D$251,2,0),INT(N1684/VLOOKUP(H1684,'属性表（单）'!$N$4:$O$24,2,0))))</f>
        <v>3570</v>
      </c>
      <c r="S1684" s="1">
        <f t="shared" si="213"/>
        <v>72052</v>
      </c>
      <c r="T1684" s="28">
        <f>VLOOKUP(--F1684,经验表!$A$4:$B$53,2,0)*VLOOKUP(--E1684,经验表!$W$8:$X$17,2,0)</f>
        <v>72052.5</v>
      </c>
      <c r="U1684" s="1">
        <f t="shared" si="214"/>
        <v>632704</v>
      </c>
      <c r="V1684" s="1">
        <f t="shared" si="215"/>
        <v>632704</v>
      </c>
    </row>
    <row r="1685" spans="1:22" x14ac:dyDescent="0.35">
      <c r="A1685" s="1">
        <v>92900074</v>
      </c>
      <c r="B1685" s="3" t="s">
        <v>16</v>
      </c>
      <c r="C1685" s="29">
        <f t="shared" si="211"/>
        <v>1</v>
      </c>
      <c r="D1685" s="29" t="str">
        <f t="shared" si="208"/>
        <v>4</v>
      </c>
      <c r="E1685" s="42" t="str">
        <f t="shared" si="209"/>
        <v>4</v>
      </c>
      <c r="F1685" s="1">
        <v>29</v>
      </c>
      <c r="G1685" s="28" t="str">
        <f t="shared" si="210"/>
        <v>429</v>
      </c>
      <c r="H1685" s="1">
        <v>26</v>
      </c>
      <c r="I1685" s="1">
        <v>3680</v>
      </c>
      <c r="L1685" s="1">
        <v>79819</v>
      </c>
      <c r="M1685" s="1">
        <v>695903</v>
      </c>
      <c r="N1685" s="2">
        <f>INT(VLOOKUP(--D1685,'属性表（单）'!$H$7:$I$11,2,0)*VLOOKUP(F1685,'属性表（单）'!$B$4:$D$53,3,0))</f>
        <v>30600</v>
      </c>
      <c r="O1685" s="34">
        <f t="shared" si="212"/>
        <v>3680</v>
      </c>
      <c r="P1685" s="1">
        <f>IF(H1685=26,VLOOKUP(G1685,'属性表（单核）'!$H$2:$I$251,2,0),IF(H1685=59,VLOOKUP(G1685,'属性表（单核）'!$C$2:$D$251,2,0),INT(N1685/VLOOKUP(H1685,'属性表（单）'!$N$4:$O$24,2,0))))</f>
        <v>3680</v>
      </c>
      <c r="S1685" s="1">
        <f t="shared" si="213"/>
        <v>77902</v>
      </c>
      <c r="T1685" s="28">
        <f>VLOOKUP(--F1685,经验表!$A$4:$B$53,2,0)*VLOOKUP(--E1685,经验表!$W$8:$X$17,2,0)</f>
        <v>77902.5</v>
      </c>
      <c r="U1685" s="1">
        <f t="shared" si="214"/>
        <v>704756</v>
      </c>
      <c r="V1685" s="1">
        <f t="shared" si="215"/>
        <v>704756</v>
      </c>
    </row>
    <row r="1686" spans="1:22" x14ac:dyDescent="0.35">
      <c r="A1686" s="1">
        <v>93000074</v>
      </c>
      <c r="B1686" s="3" t="s">
        <v>16</v>
      </c>
      <c r="C1686" s="29">
        <f t="shared" si="211"/>
        <v>1</v>
      </c>
      <c r="D1686" s="29" t="str">
        <f t="shared" si="208"/>
        <v>4</v>
      </c>
      <c r="E1686" s="42" t="str">
        <f t="shared" si="209"/>
        <v>4</v>
      </c>
      <c r="F1686" s="1">
        <v>30</v>
      </c>
      <c r="G1686" s="28" t="str">
        <f t="shared" si="210"/>
        <v>430</v>
      </c>
      <c r="H1686" s="1">
        <v>26</v>
      </c>
      <c r="I1686" s="1">
        <v>3790</v>
      </c>
      <c r="L1686" s="1">
        <v>88088</v>
      </c>
      <c r="M1686" s="1">
        <v>775722</v>
      </c>
      <c r="N1686" s="2">
        <f>INT(VLOOKUP(--D1686,'属性表（单）'!$H$7:$I$11,2,0)*VLOOKUP(F1686,'属性表（单）'!$B$4:$D$53,3,0))</f>
        <v>32000</v>
      </c>
      <c r="O1686" s="34">
        <f t="shared" si="212"/>
        <v>3790</v>
      </c>
      <c r="P1686" s="1">
        <f>IF(H1686=26,VLOOKUP(G1686,'属性表（单核）'!$H$2:$I$251,2,0),IF(H1686=59,VLOOKUP(G1686,'属性表（单核）'!$C$2:$D$251,2,0),INT(N1686/VLOOKUP(H1686,'属性表（单）'!$N$4:$O$24,2,0))))</f>
        <v>3790</v>
      </c>
      <c r="S1686" s="1">
        <f t="shared" si="213"/>
        <v>85312</v>
      </c>
      <c r="T1686" s="28">
        <f>VLOOKUP(--F1686,经验表!$A$4:$B$53,2,0)*VLOOKUP(--E1686,经验表!$W$8:$X$17,2,0)</f>
        <v>85312.500000000015</v>
      </c>
      <c r="U1686" s="1">
        <f t="shared" si="214"/>
        <v>782658</v>
      </c>
      <c r="V1686" s="1">
        <f t="shared" si="215"/>
        <v>782658</v>
      </c>
    </row>
    <row r="1687" spans="1:22" x14ac:dyDescent="0.35">
      <c r="A1687" s="1">
        <v>93100074</v>
      </c>
      <c r="B1687" s="3" t="s">
        <v>16</v>
      </c>
      <c r="C1687" s="29">
        <f t="shared" si="211"/>
        <v>1</v>
      </c>
      <c r="D1687" s="29" t="str">
        <f t="shared" si="208"/>
        <v>4</v>
      </c>
      <c r="E1687" s="42" t="str">
        <f t="shared" si="209"/>
        <v>4</v>
      </c>
      <c r="F1687" s="1">
        <v>31</v>
      </c>
      <c r="G1687" s="28" t="str">
        <f t="shared" si="210"/>
        <v>431</v>
      </c>
      <c r="H1687" s="1">
        <v>26</v>
      </c>
      <c r="I1687" s="1">
        <v>3900</v>
      </c>
      <c r="L1687" s="1">
        <v>97161</v>
      </c>
      <c r="M1687" s="1">
        <v>863810</v>
      </c>
      <c r="N1687" s="2">
        <f>INT(VLOOKUP(--D1687,'属性表（单）'!$H$7:$I$11,2,0)*VLOOKUP(F1687,'属性表（单）'!$B$4:$D$53,3,0))</f>
        <v>33400</v>
      </c>
      <c r="O1687" s="34">
        <f t="shared" si="212"/>
        <v>3900</v>
      </c>
      <c r="P1687" s="1">
        <f>IF(H1687=26,VLOOKUP(G1687,'属性表（单核）'!$H$2:$I$251,2,0),IF(H1687=59,VLOOKUP(G1687,'属性表（单核）'!$C$2:$D$251,2,0),INT(N1687/VLOOKUP(H1687,'属性表（单）'!$N$4:$O$24,2,0))))</f>
        <v>3900</v>
      </c>
      <c r="S1687" s="1">
        <f t="shared" si="213"/>
        <v>92722</v>
      </c>
      <c r="T1687" s="28">
        <f>VLOOKUP(--F1687,经验表!$A$4:$B$53,2,0)*VLOOKUP(--E1687,经验表!$W$8:$X$17,2,0)</f>
        <v>92722.500000000015</v>
      </c>
      <c r="U1687" s="1">
        <f t="shared" si="214"/>
        <v>867970</v>
      </c>
      <c r="V1687" s="1">
        <f t="shared" si="215"/>
        <v>867970</v>
      </c>
    </row>
    <row r="1688" spans="1:22" x14ac:dyDescent="0.35">
      <c r="A1688" s="1">
        <v>93200074</v>
      </c>
      <c r="B1688" s="3" t="s">
        <v>16</v>
      </c>
      <c r="C1688" s="29">
        <f t="shared" si="211"/>
        <v>1</v>
      </c>
      <c r="D1688" s="29" t="str">
        <f t="shared" si="208"/>
        <v>4</v>
      </c>
      <c r="E1688" s="42" t="str">
        <f t="shared" si="209"/>
        <v>4</v>
      </c>
      <c r="F1688" s="1">
        <v>32</v>
      </c>
      <c r="G1688" s="28" t="str">
        <f t="shared" si="210"/>
        <v>432</v>
      </c>
      <c r="H1688" s="1">
        <v>26</v>
      </c>
      <c r="I1688" s="1">
        <v>4010</v>
      </c>
      <c r="L1688" s="1">
        <v>107116</v>
      </c>
      <c r="M1688" s="1">
        <v>960971</v>
      </c>
      <c r="N1688" s="2">
        <f>INT(VLOOKUP(--D1688,'属性表（单）'!$H$7:$I$11,2,0)*VLOOKUP(F1688,'属性表（单）'!$B$4:$D$53,3,0))</f>
        <v>35000</v>
      </c>
      <c r="O1688" s="34">
        <f t="shared" si="212"/>
        <v>4010</v>
      </c>
      <c r="P1688" s="1">
        <f>IF(H1688=26,VLOOKUP(G1688,'属性表（单核）'!$H$2:$I$251,2,0),IF(H1688=59,VLOOKUP(G1688,'属性表（单核）'!$C$2:$D$251,2,0),INT(N1688/VLOOKUP(H1688,'属性表（单）'!$N$4:$O$24,2,0))))</f>
        <v>4010</v>
      </c>
      <c r="S1688" s="1">
        <f t="shared" si="213"/>
        <v>100132</v>
      </c>
      <c r="T1688" s="28">
        <f>VLOOKUP(--F1688,经验表!$A$4:$B$53,2,0)*VLOOKUP(--E1688,经验表!$W$8:$X$17,2,0)</f>
        <v>100132.50000000001</v>
      </c>
      <c r="U1688" s="1">
        <f t="shared" si="214"/>
        <v>960692</v>
      </c>
      <c r="V1688" s="1">
        <f t="shared" si="215"/>
        <v>960692</v>
      </c>
    </row>
    <row r="1689" spans="1:22" x14ac:dyDescent="0.35">
      <c r="A1689" s="1">
        <v>93300074</v>
      </c>
      <c r="B1689" s="3" t="s">
        <v>16</v>
      </c>
      <c r="C1689" s="29">
        <f t="shared" si="211"/>
        <v>1</v>
      </c>
      <c r="D1689" s="29" t="str">
        <f t="shared" si="208"/>
        <v>4</v>
      </c>
      <c r="E1689" s="42" t="str">
        <f t="shared" si="209"/>
        <v>4</v>
      </c>
      <c r="F1689" s="1">
        <v>33</v>
      </c>
      <c r="G1689" s="28" t="str">
        <f t="shared" si="210"/>
        <v>433</v>
      </c>
      <c r="H1689" s="1">
        <v>26</v>
      </c>
      <c r="I1689" s="1">
        <v>4120</v>
      </c>
      <c r="L1689" s="1">
        <v>118038</v>
      </c>
      <c r="M1689" s="1">
        <v>1068087</v>
      </c>
      <c r="N1689" s="2">
        <f>INT(VLOOKUP(--D1689,'属性表（单）'!$H$7:$I$11,2,0)*VLOOKUP(F1689,'属性表（单）'!$B$4:$D$53,3,0))</f>
        <v>36600</v>
      </c>
      <c r="O1689" s="34">
        <f t="shared" si="212"/>
        <v>4120</v>
      </c>
      <c r="P1689" s="1">
        <f>IF(H1689=26,VLOOKUP(G1689,'属性表（单核）'!$H$2:$I$251,2,0),IF(H1689=59,VLOOKUP(G1689,'属性表（单核）'!$C$2:$D$251,2,0),INT(N1689/VLOOKUP(H1689,'属性表（单）'!$N$4:$O$24,2,0))))</f>
        <v>4120</v>
      </c>
      <c r="S1689" s="1">
        <f t="shared" si="213"/>
        <v>107542</v>
      </c>
      <c r="T1689" s="28">
        <f>VLOOKUP(--F1689,经验表!$A$4:$B$53,2,0)*VLOOKUP(--E1689,经验表!$W$8:$X$17,2,0)</f>
        <v>107542.50000000001</v>
      </c>
      <c r="U1689" s="1">
        <f t="shared" si="214"/>
        <v>1060824</v>
      </c>
      <c r="V1689" s="1">
        <f t="shared" si="215"/>
        <v>1060824</v>
      </c>
    </row>
    <row r="1690" spans="1:22" x14ac:dyDescent="0.35">
      <c r="A1690" s="1">
        <v>93400074</v>
      </c>
      <c r="B1690" s="3" t="s">
        <v>16</v>
      </c>
      <c r="C1690" s="29">
        <f t="shared" si="211"/>
        <v>1</v>
      </c>
      <c r="D1690" s="29" t="str">
        <f t="shared" si="208"/>
        <v>4</v>
      </c>
      <c r="E1690" s="42" t="str">
        <f t="shared" si="209"/>
        <v>4</v>
      </c>
      <c r="F1690" s="1">
        <v>34</v>
      </c>
      <c r="G1690" s="28" t="str">
        <f t="shared" si="210"/>
        <v>434</v>
      </c>
      <c r="H1690" s="1">
        <v>26</v>
      </c>
      <c r="I1690" s="1">
        <v>4230</v>
      </c>
      <c r="L1690" s="1">
        <v>130019</v>
      </c>
      <c r="M1690" s="1">
        <v>1186125</v>
      </c>
      <c r="N1690" s="2">
        <f>INT(VLOOKUP(--D1690,'属性表（单）'!$H$7:$I$11,2,0)*VLOOKUP(F1690,'属性表（单）'!$B$4:$D$53,3,0))</f>
        <v>38200</v>
      </c>
      <c r="O1690" s="34">
        <f t="shared" si="212"/>
        <v>4230</v>
      </c>
      <c r="P1690" s="1">
        <f>IF(H1690=26,VLOOKUP(G1690,'属性表（单核）'!$H$2:$I$251,2,0),IF(H1690=59,VLOOKUP(G1690,'属性表（单核）'!$C$2:$D$251,2,0),INT(N1690/VLOOKUP(H1690,'属性表（单）'!$N$4:$O$24,2,0))))</f>
        <v>4230</v>
      </c>
      <c r="S1690" s="1">
        <f t="shared" si="213"/>
        <v>116707</v>
      </c>
      <c r="T1690" s="28">
        <f>VLOOKUP(--F1690,经验表!$A$4:$B$53,2,0)*VLOOKUP(--E1690,经验表!$W$8:$X$17,2,0)</f>
        <v>116707.50000000001</v>
      </c>
      <c r="U1690" s="1">
        <f t="shared" si="214"/>
        <v>1168366</v>
      </c>
      <c r="V1690" s="1">
        <f t="shared" si="215"/>
        <v>1168366</v>
      </c>
    </row>
    <row r="1691" spans="1:22" x14ac:dyDescent="0.35">
      <c r="A1691" s="1">
        <v>93500074</v>
      </c>
      <c r="B1691" s="3" t="s">
        <v>16</v>
      </c>
      <c r="C1691" s="29">
        <f t="shared" si="211"/>
        <v>1</v>
      </c>
      <c r="D1691" s="29" t="str">
        <f t="shared" si="208"/>
        <v>4</v>
      </c>
      <c r="E1691" s="42" t="str">
        <f t="shared" si="209"/>
        <v>4</v>
      </c>
      <c r="F1691" s="1">
        <v>35</v>
      </c>
      <c r="G1691" s="28" t="str">
        <f t="shared" si="210"/>
        <v>435</v>
      </c>
      <c r="H1691" s="1">
        <v>26</v>
      </c>
      <c r="I1691" s="1">
        <v>4340</v>
      </c>
      <c r="L1691" s="1">
        <v>143163</v>
      </c>
      <c r="M1691" s="1">
        <v>1316144</v>
      </c>
      <c r="N1691" s="2">
        <f>INT(VLOOKUP(--D1691,'属性表（单）'!$H$7:$I$11,2,0)*VLOOKUP(F1691,'属性表（单）'!$B$4:$D$53,3,0))</f>
        <v>39800</v>
      </c>
      <c r="O1691" s="34">
        <f t="shared" si="212"/>
        <v>4340</v>
      </c>
      <c r="P1691" s="1">
        <f>IF(H1691=26,VLOOKUP(G1691,'属性表（单核）'!$H$2:$I$251,2,0),IF(H1691=59,VLOOKUP(G1691,'属性表（单核）'!$C$2:$D$251,2,0),INT(N1691/VLOOKUP(H1691,'属性表（单）'!$N$4:$O$24,2,0))))</f>
        <v>4340</v>
      </c>
      <c r="S1691" s="1">
        <f t="shared" si="213"/>
        <v>125872</v>
      </c>
      <c r="T1691" s="28">
        <f>VLOOKUP(--F1691,经验表!$A$4:$B$53,2,0)*VLOOKUP(--E1691,经验表!$W$8:$X$17,2,0)</f>
        <v>125872.50000000001</v>
      </c>
      <c r="U1691" s="1">
        <f t="shared" si="214"/>
        <v>1285073</v>
      </c>
      <c r="V1691" s="1">
        <f t="shared" si="215"/>
        <v>1285073</v>
      </c>
    </row>
    <row r="1692" spans="1:22" x14ac:dyDescent="0.35">
      <c r="A1692" s="1">
        <v>93600074</v>
      </c>
      <c r="B1692" s="3" t="s">
        <v>16</v>
      </c>
      <c r="C1692" s="29">
        <f t="shared" si="211"/>
        <v>1</v>
      </c>
      <c r="D1692" s="29" t="str">
        <f t="shared" si="208"/>
        <v>4</v>
      </c>
      <c r="E1692" s="42" t="str">
        <f t="shared" si="209"/>
        <v>4</v>
      </c>
      <c r="F1692" s="1">
        <v>36</v>
      </c>
      <c r="G1692" s="28" t="str">
        <f t="shared" si="210"/>
        <v>436</v>
      </c>
      <c r="H1692" s="1">
        <v>26</v>
      </c>
      <c r="I1692" s="1">
        <v>4450</v>
      </c>
      <c r="L1692" s="1">
        <v>157581</v>
      </c>
      <c r="M1692" s="1">
        <v>1459307</v>
      </c>
      <c r="N1692" s="2">
        <f>INT(VLOOKUP(--D1692,'属性表（单）'!$H$7:$I$11,2,0)*VLOOKUP(F1692,'属性表（单）'!$B$4:$D$53,3,0))</f>
        <v>41400</v>
      </c>
      <c r="O1692" s="34">
        <f t="shared" si="212"/>
        <v>4450</v>
      </c>
      <c r="P1692" s="1">
        <f>IF(H1692=26,VLOOKUP(G1692,'属性表（单核）'!$H$2:$I$251,2,0),IF(H1692=59,VLOOKUP(G1692,'属性表（单核）'!$C$2:$D$251,2,0),INT(N1692/VLOOKUP(H1692,'属性表（单）'!$N$4:$O$24,2,0))))</f>
        <v>4450</v>
      </c>
      <c r="S1692" s="1">
        <f t="shared" si="213"/>
        <v>135037</v>
      </c>
      <c r="T1692" s="28">
        <f>VLOOKUP(--F1692,经验表!$A$4:$B$53,2,0)*VLOOKUP(--E1692,经验表!$W$8:$X$17,2,0)</f>
        <v>135037.5</v>
      </c>
      <c r="U1692" s="1">
        <f t="shared" si="214"/>
        <v>1410945</v>
      </c>
      <c r="V1692" s="1">
        <f t="shared" si="215"/>
        <v>1410945</v>
      </c>
    </row>
    <row r="1693" spans="1:22" x14ac:dyDescent="0.35">
      <c r="A1693" s="1">
        <v>93700074</v>
      </c>
      <c r="B1693" s="3" t="s">
        <v>16</v>
      </c>
      <c r="C1693" s="29">
        <f t="shared" si="211"/>
        <v>1</v>
      </c>
      <c r="D1693" s="29" t="str">
        <f t="shared" si="208"/>
        <v>4</v>
      </c>
      <c r="E1693" s="42" t="str">
        <f t="shared" si="209"/>
        <v>4</v>
      </c>
      <c r="F1693" s="1">
        <v>37</v>
      </c>
      <c r="G1693" s="28" t="str">
        <f t="shared" si="210"/>
        <v>437</v>
      </c>
      <c r="H1693" s="1">
        <v>26</v>
      </c>
      <c r="I1693" s="1">
        <v>4560</v>
      </c>
      <c r="L1693" s="1">
        <v>173395</v>
      </c>
      <c r="M1693" s="1">
        <v>1616888</v>
      </c>
      <c r="N1693" s="2">
        <f>INT(VLOOKUP(--D1693,'属性表（单）'!$H$7:$I$11,2,0)*VLOOKUP(F1693,'属性表（单）'!$B$4:$D$53,3,0))</f>
        <v>43200</v>
      </c>
      <c r="O1693" s="34">
        <f t="shared" si="212"/>
        <v>4560</v>
      </c>
      <c r="P1693" s="1">
        <f>IF(H1693=26,VLOOKUP(G1693,'属性表（单核）'!$H$2:$I$251,2,0),IF(H1693=59,VLOOKUP(G1693,'属性表（单核）'!$C$2:$D$251,2,0),INT(N1693/VLOOKUP(H1693,'属性表（单）'!$N$4:$O$24,2,0))))</f>
        <v>4560</v>
      </c>
      <c r="S1693" s="1">
        <f t="shared" si="213"/>
        <v>144202</v>
      </c>
      <c r="T1693" s="28">
        <f>VLOOKUP(--F1693,经验表!$A$4:$B$53,2,0)*VLOOKUP(--E1693,经验表!$W$8:$X$17,2,0)</f>
        <v>144202.5</v>
      </c>
      <c r="U1693" s="1">
        <f t="shared" si="214"/>
        <v>1545982</v>
      </c>
      <c r="V1693" s="1">
        <f t="shared" si="215"/>
        <v>1545982</v>
      </c>
    </row>
    <row r="1694" spans="1:22" x14ac:dyDescent="0.35">
      <c r="A1694" s="1">
        <v>93800074</v>
      </c>
      <c r="B1694" s="3" t="s">
        <v>16</v>
      </c>
      <c r="C1694" s="29">
        <f t="shared" si="211"/>
        <v>1</v>
      </c>
      <c r="D1694" s="29" t="str">
        <f t="shared" si="208"/>
        <v>4</v>
      </c>
      <c r="E1694" s="42" t="str">
        <f t="shared" si="209"/>
        <v>4</v>
      </c>
      <c r="F1694" s="1">
        <v>38</v>
      </c>
      <c r="G1694" s="28" t="str">
        <f t="shared" si="210"/>
        <v>438</v>
      </c>
      <c r="H1694" s="1">
        <v>26</v>
      </c>
      <c r="I1694" s="1">
        <v>4670</v>
      </c>
      <c r="L1694" s="1">
        <v>190741</v>
      </c>
      <c r="M1694" s="1">
        <v>1790283</v>
      </c>
      <c r="N1694" s="2">
        <f>INT(VLOOKUP(--D1694,'属性表（单）'!$H$7:$I$11,2,0)*VLOOKUP(F1694,'属性表（单）'!$B$4:$D$53,3,0))</f>
        <v>45000</v>
      </c>
      <c r="O1694" s="34">
        <f t="shared" si="212"/>
        <v>4670</v>
      </c>
      <c r="P1694" s="1">
        <f>IF(H1694=26,VLOOKUP(G1694,'属性表（单核）'!$H$2:$I$251,2,0),IF(H1694=59,VLOOKUP(G1694,'属性表（单核）'!$C$2:$D$251,2,0),INT(N1694/VLOOKUP(H1694,'属性表（单）'!$N$4:$O$24,2,0))))</f>
        <v>4670</v>
      </c>
      <c r="S1694" s="1">
        <f t="shared" si="213"/>
        <v>155317</v>
      </c>
      <c r="T1694" s="28">
        <f>VLOOKUP(--F1694,经验表!$A$4:$B$53,2,0)*VLOOKUP(--E1694,经验表!$W$8:$X$17,2,0)</f>
        <v>155317.5</v>
      </c>
      <c r="U1694" s="1">
        <f t="shared" si="214"/>
        <v>1690184</v>
      </c>
      <c r="V1694" s="1">
        <f t="shared" si="215"/>
        <v>1690184</v>
      </c>
    </row>
    <row r="1695" spans="1:22" x14ac:dyDescent="0.35">
      <c r="A1695" s="1">
        <v>93900074</v>
      </c>
      <c r="B1695" s="3" t="s">
        <v>16</v>
      </c>
      <c r="C1695" s="29">
        <f t="shared" si="211"/>
        <v>1</v>
      </c>
      <c r="D1695" s="29" t="str">
        <f t="shared" si="208"/>
        <v>4</v>
      </c>
      <c r="E1695" s="42" t="str">
        <f t="shared" si="209"/>
        <v>4</v>
      </c>
      <c r="F1695" s="1">
        <v>39</v>
      </c>
      <c r="G1695" s="28" t="str">
        <f t="shared" si="210"/>
        <v>439</v>
      </c>
      <c r="H1695" s="1">
        <v>26</v>
      </c>
      <c r="I1695" s="1">
        <v>4780</v>
      </c>
      <c r="L1695" s="1">
        <v>209765</v>
      </c>
      <c r="M1695" s="1">
        <v>1981024</v>
      </c>
      <c r="N1695" s="2">
        <f>INT(VLOOKUP(--D1695,'属性表（单）'!$H$7:$I$11,2,0)*VLOOKUP(F1695,'属性表（单）'!$B$4:$D$53,3,0))</f>
        <v>46800</v>
      </c>
      <c r="O1695" s="34">
        <f t="shared" si="212"/>
        <v>4780</v>
      </c>
      <c r="P1695" s="1">
        <f>IF(H1695=26,VLOOKUP(G1695,'属性表（单核）'!$H$2:$I$251,2,0),IF(H1695=59,VLOOKUP(G1695,'属性表（单核）'!$C$2:$D$251,2,0),INT(N1695/VLOOKUP(H1695,'属性表（单）'!$N$4:$O$24,2,0))))</f>
        <v>4780</v>
      </c>
      <c r="S1695" s="1">
        <f t="shared" si="213"/>
        <v>166432</v>
      </c>
      <c r="T1695" s="28">
        <f>VLOOKUP(--F1695,经验表!$A$4:$B$53,2,0)*VLOOKUP(--E1695,经验表!$W$8:$X$17,2,0)</f>
        <v>166432.50000000003</v>
      </c>
      <c r="U1695" s="1">
        <f t="shared" si="214"/>
        <v>1845501</v>
      </c>
      <c r="V1695" s="1">
        <f t="shared" si="215"/>
        <v>1845501</v>
      </c>
    </row>
    <row r="1696" spans="1:22" x14ac:dyDescent="0.35">
      <c r="A1696" s="1">
        <v>94000074</v>
      </c>
      <c r="B1696" s="3" t="s">
        <v>16</v>
      </c>
      <c r="C1696" s="29">
        <f t="shared" si="211"/>
        <v>1</v>
      </c>
      <c r="D1696" s="29" t="str">
        <f t="shared" si="208"/>
        <v>4</v>
      </c>
      <c r="E1696" s="42" t="str">
        <f t="shared" si="209"/>
        <v>4</v>
      </c>
      <c r="F1696" s="1">
        <v>40</v>
      </c>
      <c r="G1696" s="28" t="str">
        <f t="shared" si="210"/>
        <v>440</v>
      </c>
      <c r="H1696" s="1">
        <v>26</v>
      </c>
      <c r="I1696" s="1">
        <v>4890</v>
      </c>
      <c r="L1696" s="1">
        <v>230630</v>
      </c>
      <c r="M1696" s="1">
        <v>2190789</v>
      </c>
      <c r="N1696" s="2">
        <f>INT(VLOOKUP(--D1696,'属性表（单）'!$H$7:$I$11,2,0)*VLOOKUP(F1696,'属性表（单）'!$B$4:$D$53,3,0))</f>
        <v>48600</v>
      </c>
      <c r="O1696" s="34">
        <f t="shared" si="212"/>
        <v>4890</v>
      </c>
      <c r="P1696" s="1">
        <f>IF(H1696=26,VLOOKUP(G1696,'属性表（单核）'!$H$2:$I$251,2,0),IF(H1696=59,VLOOKUP(G1696,'属性表（单核）'!$C$2:$D$251,2,0),INT(N1696/VLOOKUP(H1696,'属性表（单）'!$N$4:$O$24,2,0))))</f>
        <v>4890</v>
      </c>
      <c r="S1696" s="1">
        <f t="shared" si="213"/>
        <v>177547</v>
      </c>
      <c r="T1696" s="28">
        <f>VLOOKUP(--F1696,经验表!$A$4:$B$53,2,0)*VLOOKUP(--E1696,经验表!$W$8:$X$17,2,0)</f>
        <v>177547.50000000003</v>
      </c>
      <c r="U1696" s="1">
        <f t="shared" si="214"/>
        <v>2011933</v>
      </c>
      <c r="V1696" s="1">
        <f t="shared" si="215"/>
        <v>2011933</v>
      </c>
    </row>
    <row r="1697" spans="1:22" x14ac:dyDescent="0.35">
      <c r="A1697" s="1">
        <v>94100074</v>
      </c>
      <c r="B1697" s="3" t="s">
        <v>16</v>
      </c>
      <c r="C1697" s="29">
        <f t="shared" si="211"/>
        <v>1</v>
      </c>
      <c r="D1697" s="29" t="str">
        <f t="shared" si="208"/>
        <v>4</v>
      </c>
      <c r="E1697" s="42" t="str">
        <f t="shared" si="209"/>
        <v>4</v>
      </c>
      <c r="F1697" s="1">
        <v>41</v>
      </c>
      <c r="G1697" s="28" t="str">
        <f t="shared" si="210"/>
        <v>441</v>
      </c>
      <c r="H1697" s="1">
        <v>26</v>
      </c>
      <c r="I1697" s="1">
        <v>5000</v>
      </c>
      <c r="L1697" s="1">
        <v>253512</v>
      </c>
      <c r="M1697" s="1">
        <v>2421419</v>
      </c>
      <c r="N1697" s="2">
        <f>INT(VLOOKUP(--D1697,'属性表（单）'!$H$7:$I$11,2,0)*VLOOKUP(F1697,'属性表（单）'!$B$4:$D$53,3,0))</f>
        <v>50400</v>
      </c>
      <c r="O1697" s="34">
        <f t="shared" si="212"/>
        <v>5000</v>
      </c>
      <c r="P1697" s="1">
        <f>IF(H1697=26,VLOOKUP(G1697,'属性表（单核）'!$H$2:$I$251,2,0),IF(H1697=59,VLOOKUP(G1697,'属性表（单核）'!$C$2:$D$251,2,0),INT(N1697/VLOOKUP(H1697,'属性表（单）'!$N$4:$O$24,2,0))))</f>
        <v>5000</v>
      </c>
      <c r="S1697" s="1">
        <f t="shared" si="213"/>
        <v>188662</v>
      </c>
      <c r="T1697" s="28">
        <f>VLOOKUP(--F1697,经验表!$A$4:$B$53,2,0)*VLOOKUP(--E1697,经验表!$W$8:$X$17,2,0)</f>
        <v>188662.50000000003</v>
      </c>
      <c r="U1697" s="1">
        <f t="shared" si="214"/>
        <v>2189480</v>
      </c>
      <c r="V1697" s="1">
        <f t="shared" si="215"/>
        <v>2189480</v>
      </c>
    </row>
    <row r="1698" spans="1:22" x14ac:dyDescent="0.35">
      <c r="A1698" s="1">
        <v>94200074</v>
      </c>
      <c r="B1698" s="3" t="s">
        <v>16</v>
      </c>
      <c r="C1698" s="29">
        <f t="shared" si="211"/>
        <v>1</v>
      </c>
      <c r="D1698" s="29" t="str">
        <f t="shared" si="208"/>
        <v>4</v>
      </c>
      <c r="E1698" s="42" t="str">
        <f t="shared" si="209"/>
        <v>4</v>
      </c>
      <c r="F1698" s="1">
        <v>42</v>
      </c>
      <c r="G1698" s="28" t="str">
        <f t="shared" si="210"/>
        <v>442</v>
      </c>
      <c r="H1698" s="1">
        <v>26</v>
      </c>
      <c r="I1698" s="1">
        <v>5110</v>
      </c>
      <c r="L1698" s="1">
        <v>278605</v>
      </c>
      <c r="M1698" s="1">
        <v>2674931</v>
      </c>
      <c r="N1698" s="2">
        <f>INT(VLOOKUP(--D1698,'属性表（单）'!$H$7:$I$11,2,0)*VLOOKUP(F1698,'属性表（单）'!$B$4:$D$53,3,0))</f>
        <v>52400</v>
      </c>
      <c r="O1698" s="34">
        <f t="shared" si="212"/>
        <v>5110</v>
      </c>
      <c r="P1698" s="1">
        <f>IF(H1698=26,VLOOKUP(G1698,'属性表（单核）'!$H$2:$I$251,2,0),IF(H1698=59,VLOOKUP(G1698,'属性表（单核）'!$C$2:$D$251,2,0),INT(N1698/VLOOKUP(H1698,'属性表（单）'!$N$4:$O$24,2,0))))</f>
        <v>5110</v>
      </c>
      <c r="S1698" s="1">
        <f t="shared" si="213"/>
        <v>201922</v>
      </c>
      <c r="T1698" s="28">
        <f>VLOOKUP(--F1698,经验表!$A$4:$B$53,2,0)*VLOOKUP(--E1698,经验表!$W$8:$X$17,2,0)</f>
        <v>201922.50000000003</v>
      </c>
      <c r="U1698" s="1">
        <f t="shared" si="214"/>
        <v>2378142</v>
      </c>
      <c r="V1698" s="1">
        <f t="shared" si="215"/>
        <v>2378142</v>
      </c>
    </row>
    <row r="1699" spans="1:22" x14ac:dyDescent="0.35">
      <c r="A1699" s="1">
        <v>94300074</v>
      </c>
      <c r="B1699" s="3" t="s">
        <v>16</v>
      </c>
      <c r="C1699" s="29">
        <f t="shared" si="211"/>
        <v>1</v>
      </c>
      <c r="D1699" s="29" t="str">
        <f t="shared" si="208"/>
        <v>4</v>
      </c>
      <c r="E1699" s="42" t="str">
        <f t="shared" si="209"/>
        <v>4</v>
      </c>
      <c r="F1699" s="1">
        <v>43</v>
      </c>
      <c r="G1699" s="28" t="str">
        <f t="shared" si="210"/>
        <v>443</v>
      </c>
      <c r="H1699" s="1">
        <v>26</v>
      </c>
      <c r="I1699" s="1">
        <v>5220</v>
      </c>
      <c r="L1699" s="1">
        <v>306124</v>
      </c>
      <c r="M1699" s="1">
        <v>2953536</v>
      </c>
      <c r="N1699" s="2">
        <f>INT(VLOOKUP(--D1699,'属性表（单）'!$H$7:$I$11,2,0)*VLOOKUP(F1699,'属性表（单）'!$B$4:$D$53,3,0))</f>
        <v>54400</v>
      </c>
      <c r="O1699" s="34">
        <f t="shared" si="212"/>
        <v>5220</v>
      </c>
      <c r="P1699" s="1">
        <f>IF(H1699=26,VLOOKUP(G1699,'属性表（单核）'!$H$2:$I$251,2,0),IF(H1699=59,VLOOKUP(G1699,'属性表（单核）'!$C$2:$D$251,2,0),INT(N1699/VLOOKUP(H1699,'属性表（单）'!$N$4:$O$24,2,0))))</f>
        <v>5220</v>
      </c>
      <c r="S1699" s="1">
        <f t="shared" si="213"/>
        <v>215182</v>
      </c>
      <c r="T1699" s="28">
        <f>VLOOKUP(--F1699,经验表!$A$4:$B$53,2,0)*VLOOKUP(--E1699,经验表!$W$8:$X$17,2,0)</f>
        <v>215182.50000000003</v>
      </c>
      <c r="U1699" s="1">
        <f t="shared" si="214"/>
        <v>2580064</v>
      </c>
      <c r="V1699" s="1">
        <f t="shared" si="215"/>
        <v>2580064</v>
      </c>
    </row>
    <row r="1700" spans="1:22" x14ac:dyDescent="0.35">
      <c r="A1700" s="1">
        <v>94400074</v>
      </c>
      <c r="B1700" s="3" t="s">
        <v>16</v>
      </c>
      <c r="C1700" s="29">
        <f t="shared" si="211"/>
        <v>1</v>
      </c>
      <c r="D1700" s="29" t="str">
        <f t="shared" si="208"/>
        <v>4</v>
      </c>
      <c r="E1700" s="42" t="str">
        <f t="shared" si="209"/>
        <v>4</v>
      </c>
      <c r="F1700" s="1">
        <v>44</v>
      </c>
      <c r="G1700" s="28" t="str">
        <f t="shared" si="210"/>
        <v>444</v>
      </c>
      <c r="H1700" s="1">
        <v>26</v>
      </c>
      <c r="I1700" s="1">
        <v>5330</v>
      </c>
      <c r="L1700" s="1">
        <v>336300</v>
      </c>
      <c r="M1700" s="1">
        <v>3259660</v>
      </c>
      <c r="N1700" s="2">
        <f>INT(VLOOKUP(--D1700,'属性表（单）'!$H$7:$I$11,2,0)*VLOOKUP(F1700,'属性表（单）'!$B$4:$D$53,3,0))</f>
        <v>56400</v>
      </c>
      <c r="O1700" s="34">
        <f t="shared" si="212"/>
        <v>5330</v>
      </c>
      <c r="P1700" s="1">
        <f>IF(H1700=26,VLOOKUP(G1700,'属性表（单核）'!$H$2:$I$251,2,0),IF(H1700=59,VLOOKUP(G1700,'属性表（单核）'!$C$2:$D$251,2,0),INT(N1700/VLOOKUP(H1700,'属性表（单）'!$N$4:$O$24,2,0))))</f>
        <v>5330</v>
      </c>
      <c r="S1700" s="1">
        <f t="shared" si="213"/>
        <v>228442</v>
      </c>
      <c r="T1700" s="28">
        <f>VLOOKUP(--F1700,经验表!$A$4:$B$53,2,0)*VLOOKUP(--E1700,经验表!$W$8:$X$17,2,0)</f>
        <v>228442.50000000003</v>
      </c>
      <c r="U1700" s="1">
        <f t="shared" si="214"/>
        <v>2795246</v>
      </c>
      <c r="V1700" s="1">
        <f t="shared" si="215"/>
        <v>2795246</v>
      </c>
    </row>
    <row r="1701" spans="1:22" x14ac:dyDescent="0.35">
      <c r="A1701" s="1">
        <v>94500074</v>
      </c>
      <c r="B1701" s="3" t="s">
        <v>16</v>
      </c>
      <c r="C1701" s="29">
        <f t="shared" si="211"/>
        <v>1</v>
      </c>
      <c r="D1701" s="29" t="str">
        <f t="shared" si="208"/>
        <v>4</v>
      </c>
      <c r="E1701" s="42" t="str">
        <f t="shared" si="209"/>
        <v>4</v>
      </c>
      <c r="F1701" s="1">
        <v>45</v>
      </c>
      <c r="G1701" s="28" t="str">
        <f t="shared" si="210"/>
        <v>445</v>
      </c>
      <c r="H1701" s="1">
        <v>26</v>
      </c>
      <c r="I1701" s="1">
        <v>5440</v>
      </c>
      <c r="L1701" s="1">
        <v>369390</v>
      </c>
      <c r="M1701" s="1">
        <v>3595960</v>
      </c>
      <c r="N1701" s="2">
        <f>INT(VLOOKUP(--D1701,'属性表（单）'!$H$7:$I$11,2,0)*VLOOKUP(F1701,'属性表（单）'!$B$4:$D$53,3,0))</f>
        <v>58400</v>
      </c>
      <c r="O1701" s="34">
        <f t="shared" si="212"/>
        <v>5440</v>
      </c>
      <c r="P1701" s="1">
        <f>IF(H1701=26,VLOOKUP(G1701,'属性表（单核）'!$H$2:$I$251,2,0),IF(H1701=59,VLOOKUP(G1701,'属性表（单核）'!$C$2:$D$251,2,0),INT(N1701/VLOOKUP(H1701,'属性表（单）'!$N$4:$O$24,2,0))))</f>
        <v>5440</v>
      </c>
      <c r="S1701" s="1">
        <f t="shared" si="213"/>
        <v>241702</v>
      </c>
      <c r="T1701" s="28">
        <f>VLOOKUP(--F1701,经验表!$A$4:$B$53,2,0)*VLOOKUP(--E1701,经验表!$W$8:$X$17,2,0)</f>
        <v>241702.50000000003</v>
      </c>
      <c r="U1701" s="1">
        <f t="shared" si="214"/>
        <v>3023688</v>
      </c>
      <c r="V1701" s="1">
        <f t="shared" si="215"/>
        <v>3023688</v>
      </c>
    </row>
    <row r="1702" spans="1:22" x14ac:dyDescent="0.35">
      <c r="A1702" s="1">
        <v>94600074</v>
      </c>
      <c r="B1702" s="3" t="s">
        <v>16</v>
      </c>
      <c r="C1702" s="29">
        <f t="shared" si="211"/>
        <v>1</v>
      </c>
      <c r="D1702" s="29" t="str">
        <f t="shared" si="208"/>
        <v>4</v>
      </c>
      <c r="E1702" s="42" t="str">
        <f t="shared" si="209"/>
        <v>4</v>
      </c>
      <c r="F1702" s="1">
        <v>46</v>
      </c>
      <c r="G1702" s="28" t="str">
        <f t="shared" si="210"/>
        <v>446</v>
      </c>
      <c r="H1702" s="1">
        <v>26</v>
      </c>
      <c r="I1702" s="1">
        <v>5550</v>
      </c>
      <c r="L1702" s="1">
        <v>405674</v>
      </c>
      <c r="M1702" s="1">
        <v>3965350</v>
      </c>
      <c r="N1702" s="2">
        <f>INT(VLOOKUP(--D1702,'属性表（单）'!$H$7:$I$11,2,0)*VLOOKUP(F1702,'属性表（单）'!$B$4:$D$53,3,0))</f>
        <v>60400</v>
      </c>
      <c r="O1702" s="34">
        <f t="shared" si="212"/>
        <v>5550</v>
      </c>
      <c r="P1702" s="1">
        <f>IF(H1702=26,VLOOKUP(G1702,'属性表（单核）'!$H$2:$I$251,2,0),IF(H1702=59,VLOOKUP(G1702,'属性表（单核）'!$C$2:$D$251,2,0),INT(N1702/VLOOKUP(H1702,'属性表（单）'!$N$4:$O$24,2,0))))</f>
        <v>5550</v>
      </c>
      <c r="S1702" s="1">
        <f t="shared" si="213"/>
        <v>257302</v>
      </c>
      <c r="T1702" s="28">
        <f>VLOOKUP(--F1702,经验表!$A$4:$B$53,2,0)*VLOOKUP(--E1702,经验表!$W$8:$X$17,2,0)</f>
        <v>257302.50000000003</v>
      </c>
      <c r="U1702" s="1">
        <f t="shared" si="214"/>
        <v>3265390</v>
      </c>
      <c r="V1702" s="1">
        <f t="shared" si="215"/>
        <v>3265390</v>
      </c>
    </row>
    <row r="1703" spans="1:22" x14ac:dyDescent="0.35">
      <c r="A1703" s="1">
        <v>94700074</v>
      </c>
      <c r="B1703" s="3" t="s">
        <v>16</v>
      </c>
      <c r="C1703" s="29">
        <f t="shared" si="211"/>
        <v>1</v>
      </c>
      <c r="D1703" s="29" t="str">
        <f t="shared" si="208"/>
        <v>4</v>
      </c>
      <c r="E1703" s="42" t="str">
        <f t="shared" si="209"/>
        <v>4</v>
      </c>
      <c r="F1703" s="1">
        <v>47</v>
      </c>
      <c r="G1703" s="28" t="str">
        <f t="shared" si="210"/>
        <v>447</v>
      </c>
      <c r="H1703" s="1">
        <v>26</v>
      </c>
      <c r="I1703" s="1">
        <v>5660</v>
      </c>
      <c r="L1703" s="1">
        <v>445460</v>
      </c>
      <c r="M1703" s="1">
        <v>4371024</v>
      </c>
      <c r="N1703" s="2">
        <f>INT(VLOOKUP(--D1703,'属性表（单）'!$H$7:$I$11,2,0)*VLOOKUP(F1703,'属性表（单）'!$B$4:$D$53,3,0))</f>
        <v>62600</v>
      </c>
      <c r="O1703" s="34">
        <f t="shared" si="212"/>
        <v>5660</v>
      </c>
      <c r="P1703" s="1">
        <f>IF(H1703=26,VLOOKUP(G1703,'属性表（单核）'!$H$2:$I$251,2,0),IF(H1703=59,VLOOKUP(G1703,'属性表（单核）'!$C$2:$D$251,2,0),INT(N1703/VLOOKUP(H1703,'属性表（单）'!$N$4:$O$24,2,0))))</f>
        <v>5660</v>
      </c>
      <c r="S1703" s="1">
        <f t="shared" si="213"/>
        <v>272902</v>
      </c>
      <c r="T1703" s="28">
        <f>VLOOKUP(--F1703,经验表!$A$4:$B$53,2,0)*VLOOKUP(--E1703,经验表!$W$8:$X$17,2,0)</f>
        <v>272902.5</v>
      </c>
      <c r="U1703" s="1">
        <f t="shared" si="214"/>
        <v>3522692</v>
      </c>
      <c r="V1703" s="1">
        <f t="shared" si="215"/>
        <v>3522692</v>
      </c>
    </row>
    <row r="1704" spans="1:22" x14ac:dyDescent="0.35">
      <c r="A1704" s="1">
        <v>94800074</v>
      </c>
      <c r="B1704" s="3" t="s">
        <v>16</v>
      </c>
      <c r="C1704" s="29">
        <f t="shared" si="211"/>
        <v>1</v>
      </c>
      <c r="D1704" s="29" t="str">
        <f t="shared" si="208"/>
        <v>4</v>
      </c>
      <c r="E1704" s="42" t="str">
        <f t="shared" si="209"/>
        <v>4</v>
      </c>
      <c r="F1704" s="1">
        <v>48</v>
      </c>
      <c r="G1704" s="28" t="str">
        <f t="shared" si="210"/>
        <v>448</v>
      </c>
      <c r="H1704" s="1">
        <v>26</v>
      </c>
      <c r="I1704" s="1">
        <v>5770</v>
      </c>
      <c r="L1704" s="1">
        <v>489086</v>
      </c>
      <c r="M1704" s="1">
        <v>4816484</v>
      </c>
      <c r="N1704" s="2">
        <f>INT(VLOOKUP(--D1704,'属性表（单）'!$H$7:$I$11,2,0)*VLOOKUP(F1704,'属性表（单）'!$B$4:$D$53,3,0))</f>
        <v>64800</v>
      </c>
      <c r="O1704" s="34">
        <f t="shared" si="212"/>
        <v>5770</v>
      </c>
      <c r="P1704" s="1">
        <f>IF(H1704=26,VLOOKUP(G1704,'属性表（单核）'!$H$2:$I$251,2,0),IF(H1704=59,VLOOKUP(G1704,'属性表（单核）'!$C$2:$D$251,2,0),INT(N1704/VLOOKUP(H1704,'属性表（单）'!$N$4:$O$24,2,0))))</f>
        <v>5770</v>
      </c>
      <c r="S1704" s="1">
        <f t="shared" si="213"/>
        <v>288502</v>
      </c>
      <c r="T1704" s="28">
        <f>VLOOKUP(--F1704,经验表!$A$4:$B$53,2,0)*VLOOKUP(--E1704,经验表!$W$8:$X$17,2,0)</f>
        <v>288502.5</v>
      </c>
      <c r="U1704" s="1">
        <f t="shared" si="214"/>
        <v>3795594</v>
      </c>
      <c r="V1704" s="1">
        <f t="shared" si="215"/>
        <v>3795594</v>
      </c>
    </row>
    <row r="1705" spans="1:22" x14ac:dyDescent="0.35">
      <c r="A1705" s="1">
        <v>94900074</v>
      </c>
      <c r="B1705" s="3" t="s">
        <v>16</v>
      </c>
      <c r="C1705" s="29">
        <f t="shared" si="211"/>
        <v>1</v>
      </c>
      <c r="D1705" s="29" t="str">
        <f t="shared" si="208"/>
        <v>4</v>
      </c>
      <c r="E1705" s="42" t="str">
        <f t="shared" si="209"/>
        <v>4</v>
      </c>
      <c r="F1705" s="1">
        <v>49</v>
      </c>
      <c r="G1705" s="28" t="str">
        <f t="shared" si="210"/>
        <v>449</v>
      </c>
      <c r="H1705" s="1">
        <v>26</v>
      </c>
      <c r="I1705" s="1">
        <v>5880</v>
      </c>
      <c r="L1705" s="1">
        <v>536919</v>
      </c>
      <c r="M1705" s="1">
        <v>5305570</v>
      </c>
      <c r="N1705" s="2">
        <f>INT(VLOOKUP(--D1705,'属性表（单）'!$H$7:$I$11,2,0)*VLOOKUP(F1705,'属性表（单）'!$B$4:$D$53,3,0))</f>
        <v>67000</v>
      </c>
      <c r="O1705" s="34">
        <f t="shared" si="212"/>
        <v>5880</v>
      </c>
      <c r="P1705" s="1">
        <f>IF(H1705=26,VLOOKUP(G1705,'属性表（单核）'!$H$2:$I$251,2,0),IF(H1705=59,VLOOKUP(G1705,'属性表（单核）'!$C$2:$D$251,2,0),INT(N1705/VLOOKUP(H1705,'属性表（单）'!$N$4:$O$24,2,0))))</f>
        <v>5880</v>
      </c>
      <c r="S1705" s="1">
        <f t="shared" si="213"/>
        <v>304102</v>
      </c>
      <c r="T1705" s="28">
        <f>VLOOKUP(--F1705,经验表!$A$4:$B$53,2,0)*VLOOKUP(--E1705,经验表!$W$8:$X$17,2,0)</f>
        <v>304102.5</v>
      </c>
      <c r="U1705" s="1">
        <f t="shared" si="214"/>
        <v>4084096</v>
      </c>
      <c r="V1705" s="1">
        <f t="shared" si="215"/>
        <v>4084096</v>
      </c>
    </row>
    <row r="1706" spans="1:22" x14ac:dyDescent="0.35">
      <c r="A1706" s="1">
        <v>95000074</v>
      </c>
      <c r="B1706" s="3" t="s">
        <v>16</v>
      </c>
      <c r="C1706" s="29">
        <f t="shared" si="211"/>
        <v>1</v>
      </c>
      <c r="D1706" s="29" t="str">
        <f t="shared" si="208"/>
        <v>4</v>
      </c>
      <c r="E1706" s="42" t="str">
        <f t="shared" si="209"/>
        <v>4</v>
      </c>
      <c r="F1706" s="1">
        <v>50</v>
      </c>
      <c r="G1706" s="28" t="str">
        <f t="shared" si="210"/>
        <v>450</v>
      </c>
      <c r="H1706" s="1">
        <v>26</v>
      </c>
      <c r="I1706" s="1">
        <v>5990</v>
      </c>
      <c r="L1706" s="1">
        <v>99999999</v>
      </c>
      <c r="M1706" s="1">
        <v>5842489</v>
      </c>
      <c r="N1706" s="2">
        <f>INT(VLOOKUP(--D1706,'属性表（单）'!$H$7:$I$11,2,0)*VLOOKUP(F1706,'属性表（单）'!$B$4:$D$53,3,0))</f>
        <v>69200</v>
      </c>
      <c r="O1706" s="34">
        <f t="shared" si="212"/>
        <v>5990</v>
      </c>
      <c r="P1706" s="1">
        <f>IF(H1706=26,VLOOKUP(G1706,'属性表（单核）'!$H$2:$I$251,2,0),IF(H1706=59,VLOOKUP(G1706,'属性表（单核）'!$C$2:$D$251,2,0),INT(N1706/VLOOKUP(H1706,'属性表（单）'!$N$4:$O$24,2,0))))</f>
        <v>5990</v>
      </c>
      <c r="S1706" s="1">
        <f t="shared" si="213"/>
        <v>322237</v>
      </c>
      <c r="T1706" s="28">
        <f>VLOOKUP(--F1706,经验表!$A$4:$B$53,2,0)*VLOOKUP(--E1706,经验表!$W$8:$X$17,2,0)</f>
        <v>322237.50000000006</v>
      </c>
      <c r="U1706" s="1">
        <f t="shared" si="214"/>
        <v>4388198</v>
      </c>
      <c r="V1706" s="1">
        <f t="shared" si="215"/>
        <v>4388198</v>
      </c>
    </row>
    <row r="1707" spans="1:22" x14ac:dyDescent="0.35">
      <c r="A1707" s="1">
        <v>90100075</v>
      </c>
      <c r="B1707" s="3" t="s">
        <v>16</v>
      </c>
      <c r="C1707" s="29">
        <f t="shared" si="211"/>
        <v>1</v>
      </c>
      <c r="D1707" s="29" t="str">
        <f t="shared" si="208"/>
        <v>5</v>
      </c>
      <c r="E1707" s="42" t="str">
        <f t="shared" si="209"/>
        <v>5</v>
      </c>
      <c r="F1707" s="1">
        <v>1</v>
      </c>
      <c r="G1707" s="28" t="str">
        <f t="shared" si="210"/>
        <v>51</v>
      </c>
      <c r="H1707" s="1">
        <v>26</v>
      </c>
      <c r="I1707" s="1">
        <v>795</v>
      </c>
      <c r="L1707" s="1">
        <v>2650</v>
      </c>
      <c r="M1707" s="1">
        <v>75000</v>
      </c>
      <c r="N1707" s="2">
        <f>INT(VLOOKUP(--D1707,'属性表（单）'!$H$7:$I$11,2,0)*VLOOKUP(F1707,'属性表（单）'!$B$4:$D$53,3,0))</f>
        <v>9600</v>
      </c>
      <c r="O1707" s="34">
        <f t="shared" si="212"/>
        <v>795</v>
      </c>
      <c r="P1707" s="1">
        <f>IF(H1707=26,VLOOKUP(G1707,'属性表（单核）'!$H$2:$I$251,2,0),IF(H1707=59,VLOOKUP(G1707,'属性表（单核）'!$C$2:$D$251,2,0),INT(N1707/VLOOKUP(H1707,'属性表（单）'!$N$4:$O$24,2,0))))</f>
        <v>795</v>
      </c>
      <c r="S1707" s="1">
        <f t="shared" si="213"/>
        <v>1901</v>
      </c>
      <c r="T1707" s="28">
        <f>VLOOKUP(--F1707,经验表!$A$4:$B$53,2,0)*VLOOKUP(--E1707,经验表!$W$8:$X$17,2,0)</f>
        <v>1901.25</v>
      </c>
      <c r="U1707" s="1">
        <f t="shared" si="214"/>
        <v>75000</v>
      </c>
      <c r="V1707" s="1">
        <f t="shared" si="215"/>
        <v>4710435</v>
      </c>
    </row>
    <row r="1708" spans="1:22" x14ac:dyDescent="0.35">
      <c r="A1708" s="1">
        <v>90200075</v>
      </c>
      <c r="B1708" s="3" t="s">
        <v>16</v>
      </c>
      <c r="C1708" s="29">
        <f t="shared" si="211"/>
        <v>1</v>
      </c>
      <c r="D1708" s="29" t="str">
        <f t="shared" si="208"/>
        <v>5</v>
      </c>
      <c r="E1708" s="42" t="str">
        <f t="shared" si="209"/>
        <v>5</v>
      </c>
      <c r="F1708" s="1">
        <v>2</v>
      </c>
      <c r="G1708" s="28" t="str">
        <f t="shared" si="210"/>
        <v>52</v>
      </c>
      <c r="H1708" s="1">
        <v>26</v>
      </c>
      <c r="I1708" s="1">
        <v>940</v>
      </c>
      <c r="L1708" s="1">
        <v>3394</v>
      </c>
      <c r="M1708" s="1">
        <v>77650</v>
      </c>
      <c r="N1708" s="2">
        <f>INT(VLOOKUP(--D1708,'属性表（单）'!$H$7:$I$11,2,0)*VLOOKUP(F1708,'属性表（单）'!$B$4:$D$53,3,0))</f>
        <v>10200</v>
      </c>
      <c r="O1708" s="34">
        <f t="shared" si="212"/>
        <v>940</v>
      </c>
      <c r="P1708" s="1">
        <f>IF(H1708=26,VLOOKUP(G1708,'属性表（单核）'!$H$2:$I$251,2,0),IF(H1708=59,VLOOKUP(G1708,'属性表（单核）'!$C$2:$D$251,2,0),INT(N1708/VLOOKUP(H1708,'属性表（单）'!$N$4:$O$24,2,0))))</f>
        <v>940</v>
      </c>
      <c r="S1708" s="1">
        <f t="shared" si="213"/>
        <v>2661</v>
      </c>
      <c r="T1708" s="28">
        <f>VLOOKUP(--F1708,经验表!$A$4:$B$53,2,0)*VLOOKUP(--E1708,经验表!$W$8:$X$17,2,0)</f>
        <v>2661.75</v>
      </c>
      <c r="U1708" s="1">
        <f t="shared" si="214"/>
        <v>76901</v>
      </c>
      <c r="V1708" s="1">
        <f t="shared" si="215"/>
        <v>76901</v>
      </c>
    </row>
    <row r="1709" spans="1:22" x14ac:dyDescent="0.35">
      <c r="A1709" s="1">
        <v>90300075</v>
      </c>
      <c r="B1709" s="3" t="s">
        <v>16</v>
      </c>
      <c r="C1709" s="29">
        <f t="shared" si="211"/>
        <v>1</v>
      </c>
      <c r="D1709" s="29" t="str">
        <f t="shared" si="208"/>
        <v>5</v>
      </c>
      <c r="E1709" s="42" t="str">
        <f t="shared" si="209"/>
        <v>5</v>
      </c>
      <c r="F1709" s="1">
        <v>3</v>
      </c>
      <c r="G1709" s="28" t="str">
        <f t="shared" si="210"/>
        <v>53</v>
      </c>
      <c r="H1709" s="1">
        <v>26</v>
      </c>
      <c r="I1709" s="1">
        <v>1085</v>
      </c>
      <c r="L1709" s="1">
        <v>4210</v>
      </c>
      <c r="M1709" s="1">
        <v>81044</v>
      </c>
      <c r="N1709" s="2">
        <f>INT(VLOOKUP(--D1709,'属性表（单）'!$H$7:$I$11,2,0)*VLOOKUP(F1709,'属性表（单）'!$B$4:$D$53,3,0))</f>
        <v>10800</v>
      </c>
      <c r="O1709" s="34">
        <f t="shared" si="212"/>
        <v>1085</v>
      </c>
      <c r="P1709" s="1">
        <f>IF(H1709=26,VLOOKUP(G1709,'属性表（单核）'!$H$2:$I$251,2,0),IF(H1709=59,VLOOKUP(G1709,'属性表（单核）'!$C$2:$D$251,2,0),INT(N1709/VLOOKUP(H1709,'属性表（单）'!$N$4:$O$24,2,0))))</f>
        <v>1085</v>
      </c>
      <c r="S1709" s="1">
        <f t="shared" si="213"/>
        <v>3422</v>
      </c>
      <c r="T1709" s="28">
        <f>VLOOKUP(--F1709,经验表!$A$4:$B$53,2,0)*VLOOKUP(--E1709,经验表!$W$8:$X$17,2,0)</f>
        <v>3422.25</v>
      </c>
      <c r="U1709" s="1">
        <f t="shared" si="214"/>
        <v>79562</v>
      </c>
      <c r="V1709" s="1">
        <f t="shared" si="215"/>
        <v>79562</v>
      </c>
    </row>
    <row r="1710" spans="1:22" x14ac:dyDescent="0.35">
      <c r="A1710" s="1">
        <v>90400075</v>
      </c>
      <c r="B1710" s="3" t="s">
        <v>16</v>
      </c>
      <c r="C1710" s="29">
        <f t="shared" si="211"/>
        <v>1</v>
      </c>
      <c r="D1710" s="29" t="str">
        <f t="shared" si="208"/>
        <v>5</v>
      </c>
      <c r="E1710" s="42" t="str">
        <f t="shared" si="209"/>
        <v>5</v>
      </c>
      <c r="F1710" s="1">
        <v>4</v>
      </c>
      <c r="G1710" s="28" t="str">
        <f t="shared" si="210"/>
        <v>54</v>
      </c>
      <c r="H1710" s="1">
        <v>26</v>
      </c>
      <c r="I1710" s="1">
        <v>1230</v>
      </c>
      <c r="L1710" s="1">
        <v>5105</v>
      </c>
      <c r="M1710" s="1">
        <v>85254</v>
      </c>
      <c r="N1710" s="2">
        <f>INT(VLOOKUP(--D1710,'属性表（单）'!$H$7:$I$11,2,0)*VLOOKUP(F1710,'属性表（单）'!$B$4:$D$53,3,0))</f>
        <v>11400</v>
      </c>
      <c r="O1710" s="34">
        <f t="shared" si="212"/>
        <v>1230</v>
      </c>
      <c r="P1710" s="1">
        <f>IF(H1710=26,VLOOKUP(G1710,'属性表（单核）'!$H$2:$I$251,2,0),IF(H1710=59,VLOOKUP(G1710,'属性表（单核）'!$C$2:$D$251,2,0),INT(N1710/VLOOKUP(H1710,'属性表（单）'!$N$4:$O$24,2,0))))</f>
        <v>1230</v>
      </c>
      <c r="S1710" s="1">
        <f t="shared" si="213"/>
        <v>4182</v>
      </c>
      <c r="T1710" s="28">
        <f>VLOOKUP(--F1710,经验表!$A$4:$B$53,2,0)*VLOOKUP(--E1710,经验表!$W$8:$X$17,2,0)</f>
        <v>4182.75</v>
      </c>
      <c r="U1710" s="1">
        <f t="shared" si="214"/>
        <v>82984</v>
      </c>
      <c r="V1710" s="1">
        <f t="shared" si="215"/>
        <v>82984</v>
      </c>
    </row>
    <row r="1711" spans="1:22" x14ac:dyDescent="0.35">
      <c r="A1711" s="1">
        <v>90500075</v>
      </c>
      <c r="B1711" s="3" t="s">
        <v>16</v>
      </c>
      <c r="C1711" s="29">
        <f t="shared" si="211"/>
        <v>1</v>
      </c>
      <c r="D1711" s="29" t="str">
        <f t="shared" si="208"/>
        <v>5</v>
      </c>
      <c r="E1711" s="42" t="str">
        <f t="shared" si="209"/>
        <v>5</v>
      </c>
      <c r="F1711" s="1">
        <v>5</v>
      </c>
      <c r="G1711" s="28" t="str">
        <f t="shared" si="210"/>
        <v>55</v>
      </c>
      <c r="H1711" s="1">
        <v>26</v>
      </c>
      <c r="I1711" s="1">
        <v>1375</v>
      </c>
      <c r="L1711" s="1">
        <v>6087</v>
      </c>
      <c r="M1711" s="1">
        <v>90359</v>
      </c>
      <c r="N1711" s="2">
        <f>INT(VLOOKUP(--D1711,'属性表（单）'!$H$7:$I$11,2,0)*VLOOKUP(F1711,'属性表（单）'!$B$4:$D$53,3,0))</f>
        <v>12000</v>
      </c>
      <c r="O1711" s="34">
        <f t="shared" si="212"/>
        <v>1375</v>
      </c>
      <c r="P1711" s="1">
        <f>IF(H1711=26,VLOOKUP(G1711,'属性表（单核）'!$H$2:$I$251,2,0),IF(H1711=59,VLOOKUP(G1711,'属性表（单核）'!$C$2:$D$251,2,0),INT(N1711/VLOOKUP(H1711,'属性表（单）'!$N$4:$O$24,2,0))))</f>
        <v>1375</v>
      </c>
      <c r="S1711" s="1">
        <f t="shared" si="213"/>
        <v>4943</v>
      </c>
      <c r="T1711" s="28">
        <f>VLOOKUP(--F1711,经验表!$A$4:$B$53,2,0)*VLOOKUP(--E1711,经验表!$W$8:$X$17,2,0)</f>
        <v>4943.25</v>
      </c>
      <c r="U1711" s="1">
        <f t="shared" si="214"/>
        <v>87166</v>
      </c>
      <c r="V1711" s="1">
        <f t="shared" si="215"/>
        <v>87166</v>
      </c>
    </row>
    <row r="1712" spans="1:22" x14ac:dyDescent="0.35">
      <c r="A1712" s="1">
        <v>90600075</v>
      </c>
      <c r="B1712" s="3" t="s">
        <v>16</v>
      </c>
      <c r="C1712" s="29">
        <f t="shared" si="211"/>
        <v>1</v>
      </c>
      <c r="D1712" s="29" t="str">
        <f t="shared" si="208"/>
        <v>5</v>
      </c>
      <c r="E1712" s="42" t="str">
        <f t="shared" si="209"/>
        <v>5</v>
      </c>
      <c r="F1712" s="1">
        <v>6</v>
      </c>
      <c r="G1712" s="28" t="str">
        <f t="shared" si="210"/>
        <v>56</v>
      </c>
      <c r="H1712" s="1">
        <v>26</v>
      </c>
      <c r="I1712" s="1">
        <v>1520</v>
      </c>
      <c r="L1712" s="1">
        <v>7163</v>
      </c>
      <c r="M1712" s="1">
        <v>96446</v>
      </c>
      <c r="N1712" s="2">
        <f>INT(VLOOKUP(--D1712,'属性表（单）'!$H$7:$I$11,2,0)*VLOOKUP(F1712,'属性表（单）'!$B$4:$D$53,3,0))</f>
        <v>12600</v>
      </c>
      <c r="O1712" s="34">
        <f t="shared" si="212"/>
        <v>1520</v>
      </c>
      <c r="P1712" s="1">
        <f>IF(H1712=26,VLOOKUP(G1712,'属性表（单核）'!$H$2:$I$251,2,0),IF(H1712=59,VLOOKUP(G1712,'属性表（单核）'!$C$2:$D$251,2,0),INT(N1712/VLOOKUP(H1712,'属性表（单）'!$N$4:$O$24,2,0))))</f>
        <v>1520</v>
      </c>
      <c r="S1712" s="1">
        <f t="shared" si="213"/>
        <v>6210</v>
      </c>
      <c r="T1712" s="28">
        <f>VLOOKUP(--F1712,经验表!$A$4:$B$53,2,0)*VLOOKUP(--E1712,经验表!$W$8:$X$17,2,0)</f>
        <v>6210.75</v>
      </c>
      <c r="U1712" s="1">
        <f t="shared" si="214"/>
        <v>92109</v>
      </c>
      <c r="V1712" s="1">
        <f t="shared" si="215"/>
        <v>92109</v>
      </c>
    </row>
    <row r="1713" spans="1:22" x14ac:dyDescent="0.35">
      <c r="A1713" s="1">
        <v>90700075</v>
      </c>
      <c r="B1713" s="3" t="s">
        <v>16</v>
      </c>
      <c r="C1713" s="29">
        <f t="shared" si="211"/>
        <v>1</v>
      </c>
      <c r="D1713" s="29" t="str">
        <f t="shared" si="208"/>
        <v>5</v>
      </c>
      <c r="E1713" s="42" t="str">
        <f t="shared" si="209"/>
        <v>5</v>
      </c>
      <c r="F1713" s="1">
        <v>7</v>
      </c>
      <c r="G1713" s="28" t="str">
        <f t="shared" si="210"/>
        <v>57</v>
      </c>
      <c r="H1713" s="1">
        <v>26</v>
      </c>
      <c r="I1713" s="1">
        <v>1665</v>
      </c>
      <c r="L1713" s="1">
        <v>8342</v>
      </c>
      <c r="M1713" s="1">
        <v>103609</v>
      </c>
      <c r="N1713" s="2">
        <f>INT(VLOOKUP(--D1713,'属性表（单）'!$H$7:$I$11,2,0)*VLOOKUP(F1713,'属性表（单）'!$B$4:$D$53,3,0))</f>
        <v>13500</v>
      </c>
      <c r="O1713" s="34">
        <f t="shared" si="212"/>
        <v>1665</v>
      </c>
      <c r="P1713" s="1">
        <f>IF(H1713=26,VLOOKUP(G1713,'属性表（单核）'!$H$2:$I$251,2,0),IF(H1713=59,VLOOKUP(G1713,'属性表（单核）'!$C$2:$D$251,2,0),INT(N1713/VLOOKUP(H1713,'属性表（单）'!$N$4:$O$24,2,0))))</f>
        <v>1665</v>
      </c>
      <c r="S1713" s="1">
        <f t="shared" si="213"/>
        <v>7478</v>
      </c>
      <c r="T1713" s="28">
        <f>VLOOKUP(--F1713,经验表!$A$4:$B$53,2,0)*VLOOKUP(--E1713,经验表!$W$8:$X$17,2,0)</f>
        <v>7478.25</v>
      </c>
      <c r="U1713" s="1">
        <f t="shared" si="214"/>
        <v>98319</v>
      </c>
      <c r="V1713" s="1">
        <f t="shared" si="215"/>
        <v>98319</v>
      </c>
    </row>
    <row r="1714" spans="1:22" x14ac:dyDescent="0.35">
      <c r="A1714" s="1">
        <v>90800075</v>
      </c>
      <c r="B1714" s="3" t="s">
        <v>16</v>
      </c>
      <c r="C1714" s="29">
        <f t="shared" si="211"/>
        <v>1</v>
      </c>
      <c r="D1714" s="29" t="str">
        <f t="shared" si="208"/>
        <v>5</v>
      </c>
      <c r="E1714" s="42" t="str">
        <f t="shared" si="209"/>
        <v>5</v>
      </c>
      <c r="F1714" s="1">
        <v>8</v>
      </c>
      <c r="G1714" s="28" t="str">
        <f t="shared" si="210"/>
        <v>58</v>
      </c>
      <c r="H1714" s="1">
        <v>26</v>
      </c>
      <c r="I1714" s="1">
        <v>1810</v>
      </c>
      <c r="L1714" s="1">
        <v>9634</v>
      </c>
      <c r="M1714" s="1">
        <v>111951</v>
      </c>
      <c r="N1714" s="2">
        <f>INT(VLOOKUP(--D1714,'属性表（单）'!$H$7:$I$11,2,0)*VLOOKUP(F1714,'属性表（单）'!$B$4:$D$53,3,0))</f>
        <v>14400</v>
      </c>
      <c r="O1714" s="34">
        <f t="shared" si="212"/>
        <v>1810</v>
      </c>
      <c r="P1714" s="1">
        <f>IF(H1714=26,VLOOKUP(G1714,'属性表（单核）'!$H$2:$I$251,2,0),IF(H1714=59,VLOOKUP(G1714,'属性表（单核）'!$C$2:$D$251,2,0),INT(N1714/VLOOKUP(H1714,'属性表（单）'!$N$4:$O$24,2,0))))</f>
        <v>1810</v>
      </c>
      <c r="S1714" s="1">
        <f t="shared" si="213"/>
        <v>8745</v>
      </c>
      <c r="T1714" s="28">
        <f>VLOOKUP(--F1714,经验表!$A$4:$B$53,2,0)*VLOOKUP(--E1714,经验表!$W$8:$X$17,2,0)</f>
        <v>8745.75</v>
      </c>
      <c r="U1714" s="1">
        <f t="shared" si="214"/>
        <v>105797</v>
      </c>
      <c r="V1714" s="1">
        <f t="shared" si="215"/>
        <v>105797</v>
      </c>
    </row>
    <row r="1715" spans="1:22" x14ac:dyDescent="0.35">
      <c r="A1715" s="1">
        <v>90900075</v>
      </c>
      <c r="B1715" s="3" t="s">
        <v>16</v>
      </c>
      <c r="C1715" s="29">
        <f t="shared" si="211"/>
        <v>1</v>
      </c>
      <c r="D1715" s="29" t="str">
        <f t="shared" si="208"/>
        <v>5</v>
      </c>
      <c r="E1715" s="42" t="str">
        <f t="shared" si="209"/>
        <v>5</v>
      </c>
      <c r="F1715" s="1">
        <v>9</v>
      </c>
      <c r="G1715" s="28" t="str">
        <f t="shared" si="210"/>
        <v>59</v>
      </c>
      <c r="H1715" s="1">
        <v>26</v>
      </c>
      <c r="I1715" s="1">
        <v>1955</v>
      </c>
      <c r="L1715" s="1">
        <v>11048</v>
      </c>
      <c r="M1715" s="1">
        <v>121585</v>
      </c>
      <c r="N1715" s="2">
        <f>INT(VLOOKUP(--D1715,'属性表（单）'!$H$7:$I$11,2,0)*VLOOKUP(F1715,'属性表（单）'!$B$4:$D$53,3,0))</f>
        <v>15300</v>
      </c>
      <c r="O1715" s="34">
        <f t="shared" si="212"/>
        <v>1955</v>
      </c>
      <c r="P1715" s="1">
        <f>IF(H1715=26,VLOOKUP(G1715,'属性表（单核）'!$H$2:$I$251,2,0),IF(H1715=59,VLOOKUP(G1715,'属性表（单核）'!$C$2:$D$251,2,0),INT(N1715/VLOOKUP(H1715,'属性表（单）'!$N$4:$O$24,2,0))))</f>
        <v>1955</v>
      </c>
      <c r="S1715" s="1">
        <f t="shared" si="213"/>
        <v>10013</v>
      </c>
      <c r="T1715" s="28">
        <f>VLOOKUP(--F1715,经验表!$A$4:$B$53,2,0)*VLOOKUP(--E1715,经验表!$W$8:$X$17,2,0)</f>
        <v>10013.25</v>
      </c>
      <c r="U1715" s="1">
        <f t="shared" si="214"/>
        <v>114542</v>
      </c>
      <c r="V1715" s="1">
        <f t="shared" si="215"/>
        <v>114542</v>
      </c>
    </row>
    <row r="1716" spans="1:22" x14ac:dyDescent="0.35">
      <c r="A1716" s="1">
        <v>91000075</v>
      </c>
      <c r="B1716" s="3" t="s">
        <v>16</v>
      </c>
      <c r="C1716" s="29">
        <f t="shared" si="211"/>
        <v>1</v>
      </c>
      <c r="D1716" s="29" t="str">
        <f t="shared" si="208"/>
        <v>5</v>
      </c>
      <c r="E1716" s="42" t="str">
        <f t="shared" si="209"/>
        <v>5</v>
      </c>
      <c r="F1716" s="1">
        <v>10</v>
      </c>
      <c r="G1716" s="28" t="str">
        <f t="shared" si="210"/>
        <v>510</v>
      </c>
      <c r="H1716" s="1">
        <v>26</v>
      </c>
      <c r="I1716" s="1">
        <v>2100</v>
      </c>
      <c r="L1716" s="1">
        <v>12596</v>
      </c>
      <c r="M1716" s="1">
        <v>132633</v>
      </c>
      <c r="N1716" s="2">
        <f>INT(VLOOKUP(--D1716,'属性表（单）'!$H$7:$I$11,2,0)*VLOOKUP(F1716,'属性表（单）'!$B$4:$D$53,3,0))</f>
        <v>16200</v>
      </c>
      <c r="O1716" s="34">
        <f t="shared" si="212"/>
        <v>2100</v>
      </c>
      <c r="P1716" s="1">
        <f>IF(H1716=26,VLOOKUP(G1716,'属性表（单核）'!$H$2:$I$251,2,0),IF(H1716=59,VLOOKUP(G1716,'属性表（单核）'!$C$2:$D$251,2,0),INT(N1716/VLOOKUP(H1716,'属性表（单）'!$N$4:$O$24,2,0))))</f>
        <v>2100</v>
      </c>
      <c r="S1716" s="1">
        <f t="shared" si="213"/>
        <v>12041</v>
      </c>
      <c r="T1716" s="28">
        <f>VLOOKUP(--F1716,经验表!$A$4:$B$53,2,0)*VLOOKUP(--E1716,经验表!$W$8:$X$17,2,0)</f>
        <v>12041.25</v>
      </c>
      <c r="U1716" s="1">
        <f t="shared" si="214"/>
        <v>124555</v>
      </c>
      <c r="V1716" s="1">
        <f t="shared" si="215"/>
        <v>124555</v>
      </c>
    </row>
    <row r="1717" spans="1:22" x14ac:dyDescent="0.35">
      <c r="A1717" s="1">
        <v>91100075</v>
      </c>
      <c r="B1717" s="3" t="s">
        <v>16</v>
      </c>
      <c r="C1717" s="29">
        <f t="shared" si="211"/>
        <v>1</v>
      </c>
      <c r="D1717" s="29" t="str">
        <f t="shared" si="208"/>
        <v>5</v>
      </c>
      <c r="E1717" s="42" t="str">
        <f t="shared" si="209"/>
        <v>5</v>
      </c>
      <c r="F1717" s="1">
        <v>11</v>
      </c>
      <c r="G1717" s="28" t="str">
        <f t="shared" si="210"/>
        <v>511</v>
      </c>
      <c r="H1717" s="1">
        <v>26</v>
      </c>
      <c r="I1717" s="1">
        <v>2245</v>
      </c>
      <c r="L1717" s="1">
        <v>14290</v>
      </c>
      <c r="M1717" s="1">
        <v>145229</v>
      </c>
      <c r="N1717" s="2">
        <f>INT(VLOOKUP(--D1717,'属性表（单）'!$H$7:$I$11,2,0)*VLOOKUP(F1717,'属性表（单）'!$B$4:$D$53,3,0))</f>
        <v>17100</v>
      </c>
      <c r="O1717" s="34">
        <f t="shared" si="212"/>
        <v>2245</v>
      </c>
      <c r="P1717" s="1">
        <f>IF(H1717=26,VLOOKUP(G1717,'属性表（单核）'!$H$2:$I$251,2,0),IF(H1717=59,VLOOKUP(G1717,'属性表（单核）'!$C$2:$D$251,2,0),INT(N1717/VLOOKUP(H1717,'属性表（单）'!$N$4:$O$24,2,0))))</f>
        <v>2245</v>
      </c>
      <c r="S1717" s="1">
        <f t="shared" si="213"/>
        <v>14069</v>
      </c>
      <c r="T1717" s="28">
        <f>VLOOKUP(--F1717,经验表!$A$4:$B$53,2,0)*VLOOKUP(--E1717,经验表!$W$8:$X$17,2,0)</f>
        <v>14069.25</v>
      </c>
      <c r="U1717" s="1">
        <f t="shared" si="214"/>
        <v>136596</v>
      </c>
      <c r="V1717" s="1">
        <f t="shared" si="215"/>
        <v>136596</v>
      </c>
    </row>
    <row r="1718" spans="1:22" x14ac:dyDescent="0.35">
      <c r="A1718" s="1">
        <v>91200075</v>
      </c>
      <c r="B1718" s="3" t="s">
        <v>16</v>
      </c>
      <c r="C1718" s="29">
        <f t="shared" si="211"/>
        <v>1</v>
      </c>
      <c r="D1718" s="29" t="str">
        <f t="shared" si="208"/>
        <v>5</v>
      </c>
      <c r="E1718" s="42" t="str">
        <f t="shared" si="209"/>
        <v>5</v>
      </c>
      <c r="F1718" s="1">
        <v>12</v>
      </c>
      <c r="G1718" s="28" t="str">
        <f t="shared" si="210"/>
        <v>512</v>
      </c>
      <c r="H1718" s="1">
        <v>26</v>
      </c>
      <c r="I1718" s="1">
        <v>2390</v>
      </c>
      <c r="L1718" s="1">
        <v>16143</v>
      </c>
      <c r="M1718" s="1">
        <v>159519</v>
      </c>
      <c r="N1718" s="2">
        <f>INT(VLOOKUP(--D1718,'属性表（单）'!$H$7:$I$11,2,0)*VLOOKUP(F1718,'属性表（单）'!$B$4:$D$53,3,0))</f>
        <v>18300</v>
      </c>
      <c r="O1718" s="34">
        <f t="shared" si="212"/>
        <v>2390</v>
      </c>
      <c r="P1718" s="1">
        <f>IF(H1718=26,VLOOKUP(G1718,'属性表（单核）'!$H$2:$I$251,2,0),IF(H1718=59,VLOOKUP(G1718,'属性表（单核）'!$C$2:$D$251,2,0),INT(N1718/VLOOKUP(H1718,'属性表（单）'!$N$4:$O$24,2,0))))</f>
        <v>2390</v>
      </c>
      <c r="S1718" s="1">
        <f t="shared" si="213"/>
        <v>16097</v>
      </c>
      <c r="T1718" s="28">
        <f>VLOOKUP(--F1718,经验表!$A$4:$B$53,2,0)*VLOOKUP(--E1718,经验表!$W$8:$X$17,2,0)</f>
        <v>16097.25</v>
      </c>
      <c r="U1718" s="1">
        <f t="shared" si="214"/>
        <v>150665</v>
      </c>
      <c r="V1718" s="1">
        <f t="shared" si="215"/>
        <v>150665</v>
      </c>
    </row>
    <row r="1719" spans="1:22" x14ac:dyDescent="0.35">
      <c r="A1719" s="1">
        <v>91300075</v>
      </c>
      <c r="B1719" s="3" t="s">
        <v>16</v>
      </c>
      <c r="C1719" s="29">
        <f t="shared" si="211"/>
        <v>1</v>
      </c>
      <c r="D1719" s="29" t="str">
        <f t="shared" si="208"/>
        <v>5</v>
      </c>
      <c r="E1719" s="42" t="str">
        <f t="shared" si="209"/>
        <v>5</v>
      </c>
      <c r="F1719" s="1">
        <v>13</v>
      </c>
      <c r="G1719" s="28" t="str">
        <f t="shared" si="210"/>
        <v>513</v>
      </c>
      <c r="H1719" s="1">
        <v>26</v>
      </c>
      <c r="I1719" s="1">
        <v>2535</v>
      </c>
      <c r="L1719" s="1">
        <v>18170</v>
      </c>
      <c r="M1719" s="1">
        <v>175662</v>
      </c>
      <c r="N1719" s="2">
        <f>INT(VLOOKUP(--D1719,'属性表（单）'!$H$7:$I$11,2,0)*VLOOKUP(F1719,'属性表（单）'!$B$4:$D$53,3,0))</f>
        <v>19500</v>
      </c>
      <c r="O1719" s="34">
        <f t="shared" si="212"/>
        <v>2535</v>
      </c>
      <c r="P1719" s="1">
        <f>IF(H1719=26,VLOOKUP(G1719,'属性表（单核）'!$H$2:$I$251,2,0),IF(H1719=59,VLOOKUP(G1719,'属性表（单核）'!$C$2:$D$251,2,0),INT(N1719/VLOOKUP(H1719,'属性表（单）'!$N$4:$O$24,2,0))))</f>
        <v>2535</v>
      </c>
      <c r="S1719" s="1">
        <f t="shared" si="213"/>
        <v>18125</v>
      </c>
      <c r="T1719" s="28">
        <f>VLOOKUP(--F1719,经验表!$A$4:$B$53,2,0)*VLOOKUP(--E1719,经验表!$W$8:$X$17,2,0)</f>
        <v>18125.25</v>
      </c>
      <c r="U1719" s="1">
        <f t="shared" si="214"/>
        <v>166762</v>
      </c>
      <c r="V1719" s="1">
        <f t="shared" si="215"/>
        <v>166762</v>
      </c>
    </row>
    <row r="1720" spans="1:22" x14ac:dyDescent="0.35">
      <c r="A1720" s="1">
        <v>91400075</v>
      </c>
      <c r="B1720" s="3" t="s">
        <v>16</v>
      </c>
      <c r="C1720" s="29">
        <f t="shared" si="211"/>
        <v>1</v>
      </c>
      <c r="D1720" s="29" t="str">
        <f t="shared" si="208"/>
        <v>5</v>
      </c>
      <c r="E1720" s="42" t="str">
        <f t="shared" si="209"/>
        <v>5</v>
      </c>
      <c r="F1720" s="1">
        <v>14</v>
      </c>
      <c r="G1720" s="28" t="str">
        <f t="shared" si="210"/>
        <v>514</v>
      </c>
      <c r="H1720" s="1">
        <v>26</v>
      </c>
      <c r="I1720" s="1">
        <v>2680</v>
      </c>
      <c r="L1720" s="1">
        <v>20387</v>
      </c>
      <c r="M1720" s="1">
        <v>193832</v>
      </c>
      <c r="N1720" s="2">
        <f>INT(VLOOKUP(--D1720,'属性表（单）'!$H$7:$I$11,2,0)*VLOOKUP(F1720,'属性表（单）'!$B$4:$D$53,3,0))</f>
        <v>20700</v>
      </c>
      <c r="O1720" s="34">
        <f t="shared" si="212"/>
        <v>2680</v>
      </c>
      <c r="P1720" s="1">
        <f>IF(H1720=26,VLOOKUP(G1720,'属性表（单核）'!$H$2:$I$251,2,0),IF(H1720=59,VLOOKUP(G1720,'属性表（单核）'!$C$2:$D$251,2,0),INT(N1720/VLOOKUP(H1720,'属性表（单）'!$N$4:$O$24,2,0))))</f>
        <v>2680</v>
      </c>
      <c r="S1720" s="1">
        <f t="shared" si="213"/>
        <v>21167</v>
      </c>
      <c r="T1720" s="28">
        <f>VLOOKUP(--F1720,经验表!$A$4:$B$53,2,0)*VLOOKUP(--E1720,经验表!$W$8:$X$17,2,0)</f>
        <v>21167.25</v>
      </c>
      <c r="U1720" s="1">
        <f t="shared" si="214"/>
        <v>184887</v>
      </c>
      <c r="V1720" s="1">
        <f t="shared" si="215"/>
        <v>184887</v>
      </c>
    </row>
    <row r="1721" spans="1:22" x14ac:dyDescent="0.35">
      <c r="A1721" s="1">
        <v>91500075</v>
      </c>
      <c r="B1721" s="3" t="s">
        <v>16</v>
      </c>
      <c r="C1721" s="29">
        <f t="shared" si="211"/>
        <v>1</v>
      </c>
      <c r="D1721" s="29" t="str">
        <f t="shared" si="208"/>
        <v>5</v>
      </c>
      <c r="E1721" s="42" t="str">
        <f t="shared" si="209"/>
        <v>5</v>
      </c>
      <c r="F1721" s="1">
        <v>15</v>
      </c>
      <c r="G1721" s="28" t="str">
        <f t="shared" si="210"/>
        <v>515</v>
      </c>
      <c r="H1721" s="1">
        <v>26</v>
      </c>
      <c r="I1721" s="1">
        <v>2825</v>
      </c>
      <c r="L1721" s="1">
        <v>22811</v>
      </c>
      <c r="M1721" s="1">
        <v>214219</v>
      </c>
      <c r="N1721" s="2">
        <f>INT(VLOOKUP(--D1721,'属性表（单）'!$H$7:$I$11,2,0)*VLOOKUP(F1721,'属性表（单）'!$B$4:$D$53,3,0))</f>
        <v>21900</v>
      </c>
      <c r="O1721" s="34">
        <f t="shared" si="212"/>
        <v>2825</v>
      </c>
      <c r="P1721" s="1">
        <f>IF(H1721=26,VLOOKUP(G1721,'属性表（单核）'!$H$2:$I$251,2,0),IF(H1721=59,VLOOKUP(G1721,'属性表（单核）'!$C$2:$D$251,2,0),INT(N1721/VLOOKUP(H1721,'属性表（单）'!$N$4:$O$24,2,0))))</f>
        <v>2825</v>
      </c>
      <c r="S1721" s="1">
        <f t="shared" si="213"/>
        <v>24209</v>
      </c>
      <c r="T1721" s="28">
        <f>VLOOKUP(--F1721,经验表!$A$4:$B$53,2,0)*VLOOKUP(--E1721,经验表!$W$8:$X$17,2,0)</f>
        <v>24209.25</v>
      </c>
      <c r="U1721" s="1">
        <f t="shared" si="214"/>
        <v>206054</v>
      </c>
      <c r="V1721" s="1">
        <f t="shared" si="215"/>
        <v>206054</v>
      </c>
    </row>
    <row r="1722" spans="1:22" x14ac:dyDescent="0.35">
      <c r="A1722" s="1">
        <v>91600075</v>
      </c>
      <c r="B1722" s="3" t="s">
        <v>16</v>
      </c>
      <c r="C1722" s="29">
        <f t="shared" si="211"/>
        <v>1</v>
      </c>
      <c r="D1722" s="29" t="str">
        <f t="shared" si="208"/>
        <v>5</v>
      </c>
      <c r="E1722" s="42" t="str">
        <f t="shared" si="209"/>
        <v>5</v>
      </c>
      <c r="F1722" s="1">
        <v>16</v>
      </c>
      <c r="G1722" s="28" t="str">
        <f t="shared" si="210"/>
        <v>516</v>
      </c>
      <c r="H1722" s="1">
        <v>26</v>
      </c>
      <c r="I1722" s="1">
        <v>2970</v>
      </c>
      <c r="L1722" s="1">
        <v>25460</v>
      </c>
      <c r="M1722" s="1">
        <v>237030</v>
      </c>
      <c r="N1722" s="2">
        <f>INT(VLOOKUP(--D1722,'属性表（单）'!$H$7:$I$11,2,0)*VLOOKUP(F1722,'属性表（单）'!$B$4:$D$53,3,0))</f>
        <v>23100</v>
      </c>
      <c r="O1722" s="34">
        <f t="shared" si="212"/>
        <v>2970</v>
      </c>
      <c r="P1722" s="1">
        <f>IF(H1722=26,VLOOKUP(G1722,'属性表（单核）'!$H$2:$I$251,2,0),IF(H1722=59,VLOOKUP(G1722,'属性表（单核）'!$C$2:$D$251,2,0),INT(N1722/VLOOKUP(H1722,'属性表（单）'!$N$4:$O$24,2,0))))</f>
        <v>2970</v>
      </c>
      <c r="S1722" s="1">
        <f t="shared" si="213"/>
        <v>27251</v>
      </c>
      <c r="T1722" s="28">
        <f>VLOOKUP(--F1722,经验表!$A$4:$B$53,2,0)*VLOOKUP(--E1722,经验表!$W$8:$X$17,2,0)</f>
        <v>27251.25</v>
      </c>
      <c r="U1722" s="1">
        <f t="shared" si="214"/>
        <v>230263</v>
      </c>
      <c r="V1722" s="1">
        <f t="shared" si="215"/>
        <v>230263</v>
      </c>
    </row>
    <row r="1723" spans="1:22" x14ac:dyDescent="0.35">
      <c r="A1723" s="1">
        <v>91700075</v>
      </c>
      <c r="B1723" s="3" t="s">
        <v>16</v>
      </c>
      <c r="C1723" s="29">
        <f t="shared" si="211"/>
        <v>1</v>
      </c>
      <c r="D1723" s="29" t="str">
        <f t="shared" si="208"/>
        <v>5</v>
      </c>
      <c r="E1723" s="42" t="str">
        <f t="shared" si="209"/>
        <v>5</v>
      </c>
      <c r="F1723" s="1">
        <v>17</v>
      </c>
      <c r="G1723" s="28" t="str">
        <f t="shared" si="210"/>
        <v>517</v>
      </c>
      <c r="H1723" s="1">
        <v>26</v>
      </c>
      <c r="I1723" s="1">
        <v>3115</v>
      </c>
      <c r="L1723" s="1">
        <v>28356</v>
      </c>
      <c r="M1723" s="1">
        <v>262490</v>
      </c>
      <c r="N1723" s="2">
        <f>INT(VLOOKUP(--D1723,'属性表（单）'!$H$7:$I$11,2,0)*VLOOKUP(F1723,'属性表（单）'!$B$4:$D$53,3,0))</f>
        <v>24600</v>
      </c>
      <c r="O1723" s="34">
        <f t="shared" si="212"/>
        <v>3115</v>
      </c>
      <c r="P1723" s="1">
        <f>IF(H1723=26,VLOOKUP(G1723,'属性表（单核）'!$H$2:$I$251,2,0),IF(H1723=59,VLOOKUP(G1723,'属性表（单核）'!$C$2:$D$251,2,0),INT(N1723/VLOOKUP(H1723,'属性表（单）'!$N$4:$O$24,2,0))))</f>
        <v>3115</v>
      </c>
      <c r="S1723" s="1">
        <f t="shared" si="213"/>
        <v>30293</v>
      </c>
      <c r="T1723" s="28">
        <f>VLOOKUP(--F1723,经验表!$A$4:$B$53,2,0)*VLOOKUP(--E1723,经验表!$W$8:$X$17,2,0)</f>
        <v>30293.25</v>
      </c>
      <c r="U1723" s="1">
        <f t="shared" si="214"/>
        <v>257514</v>
      </c>
      <c r="V1723" s="1">
        <f t="shared" si="215"/>
        <v>257514</v>
      </c>
    </row>
    <row r="1724" spans="1:22" x14ac:dyDescent="0.35">
      <c r="A1724" s="1">
        <v>91800075</v>
      </c>
      <c r="B1724" s="3" t="s">
        <v>16</v>
      </c>
      <c r="C1724" s="29">
        <f t="shared" si="211"/>
        <v>1</v>
      </c>
      <c r="D1724" s="29" t="str">
        <f t="shared" si="208"/>
        <v>5</v>
      </c>
      <c r="E1724" s="42" t="str">
        <f t="shared" si="209"/>
        <v>5</v>
      </c>
      <c r="F1724" s="1">
        <v>18</v>
      </c>
      <c r="G1724" s="28" t="str">
        <f t="shared" si="210"/>
        <v>518</v>
      </c>
      <c r="H1724" s="1">
        <v>26</v>
      </c>
      <c r="I1724" s="1">
        <v>3260</v>
      </c>
      <c r="L1724" s="1">
        <v>31521</v>
      </c>
      <c r="M1724" s="1">
        <v>290846</v>
      </c>
      <c r="N1724" s="2">
        <f>INT(VLOOKUP(--D1724,'属性表（单）'!$H$7:$I$11,2,0)*VLOOKUP(F1724,'属性表（单）'!$B$4:$D$53,3,0))</f>
        <v>26100</v>
      </c>
      <c r="O1724" s="34">
        <f t="shared" si="212"/>
        <v>3260</v>
      </c>
      <c r="P1724" s="1">
        <f>IF(H1724=26,VLOOKUP(G1724,'属性表（单核）'!$H$2:$I$251,2,0),IF(H1724=59,VLOOKUP(G1724,'属性表（单核）'!$C$2:$D$251,2,0),INT(N1724/VLOOKUP(H1724,'属性表（单）'!$N$4:$O$24,2,0))))</f>
        <v>3260</v>
      </c>
      <c r="S1724" s="1">
        <f t="shared" si="213"/>
        <v>34602</v>
      </c>
      <c r="T1724" s="28">
        <f>VLOOKUP(--F1724,经验表!$A$4:$B$53,2,0)*VLOOKUP(--E1724,经验表!$W$8:$X$17,2,0)</f>
        <v>34602.75</v>
      </c>
      <c r="U1724" s="1">
        <f t="shared" si="214"/>
        <v>287807</v>
      </c>
      <c r="V1724" s="1">
        <f t="shared" si="215"/>
        <v>287807</v>
      </c>
    </row>
    <row r="1725" spans="1:22" x14ac:dyDescent="0.35">
      <c r="A1725" s="1">
        <v>91900075</v>
      </c>
      <c r="B1725" s="3" t="s">
        <v>16</v>
      </c>
      <c r="C1725" s="29">
        <f t="shared" si="211"/>
        <v>1</v>
      </c>
      <c r="D1725" s="29" t="str">
        <f t="shared" si="208"/>
        <v>5</v>
      </c>
      <c r="E1725" s="42" t="str">
        <f t="shared" si="209"/>
        <v>5</v>
      </c>
      <c r="F1725" s="1">
        <v>19</v>
      </c>
      <c r="G1725" s="28" t="str">
        <f t="shared" si="210"/>
        <v>519</v>
      </c>
      <c r="H1725" s="1">
        <v>26</v>
      </c>
      <c r="I1725" s="1">
        <v>3405</v>
      </c>
      <c r="L1725" s="1">
        <v>34978</v>
      </c>
      <c r="M1725" s="1">
        <v>322367</v>
      </c>
      <c r="N1725" s="2">
        <f>INT(VLOOKUP(--D1725,'属性表（单）'!$H$7:$I$11,2,0)*VLOOKUP(F1725,'属性表（单）'!$B$4:$D$53,3,0))</f>
        <v>27600</v>
      </c>
      <c r="O1725" s="34">
        <f t="shared" si="212"/>
        <v>3405</v>
      </c>
      <c r="P1725" s="1">
        <f>IF(H1725=26,VLOOKUP(G1725,'属性表（单核）'!$H$2:$I$251,2,0),IF(H1725=59,VLOOKUP(G1725,'属性表（单核）'!$C$2:$D$251,2,0),INT(N1725/VLOOKUP(H1725,'属性表（单）'!$N$4:$O$24,2,0))))</f>
        <v>3405</v>
      </c>
      <c r="S1725" s="1">
        <f t="shared" si="213"/>
        <v>38912</v>
      </c>
      <c r="T1725" s="28">
        <f>VLOOKUP(--F1725,经验表!$A$4:$B$53,2,0)*VLOOKUP(--E1725,经验表!$W$8:$X$17,2,0)</f>
        <v>38912.25</v>
      </c>
      <c r="U1725" s="1">
        <f t="shared" si="214"/>
        <v>322409</v>
      </c>
      <c r="V1725" s="1">
        <f t="shared" si="215"/>
        <v>322409</v>
      </c>
    </row>
    <row r="1726" spans="1:22" x14ac:dyDescent="0.35">
      <c r="A1726" s="1">
        <v>92000075</v>
      </c>
      <c r="B1726" s="3" t="s">
        <v>16</v>
      </c>
      <c r="C1726" s="29">
        <f t="shared" si="211"/>
        <v>1</v>
      </c>
      <c r="D1726" s="29" t="str">
        <f t="shared" si="208"/>
        <v>5</v>
      </c>
      <c r="E1726" s="42" t="str">
        <f t="shared" si="209"/>
        <v>5</v>
      </c>
      <c r="F1726" s="1">
        <v>20</v>
      </c>
      <c r="G1726" s="28" t="str">
        <f t="shared" si="210"/>
        <v>520</v>
      </c>
      <c r="H1726" s="1">
        <v>26</v>
      </c>
      <c r="I1726" s="1">
        <v>3550</v>
      </c>
      <c r="L1726" s="1">
        <v>38756</v>
      </c>
      <c r="M1726" s="1">
        <v>357345</v>
      </c>
      <c r="N1726" s="2">
        <f>INT(VLOOKUP(--D1726,'属性表（单）'!$H$7:$I$11,2,0)*VLOOKUP(F1726,'属性表（单）'!$B$4:$D$53,3,0))</f>
        <v>29100</v>
      </c>
      <c r="O1726" s="34">
        <f t="shared" si="212"/>
        <v>3550</v>
      </c>
      <c r="P1726" s="1">
        <f>IF(H1726=26,VLOOKUP(G1726,'属性表（单核）'!$H$2:$I$251,2,0),IF(H1726=59,VLOOKUP(G1726,'属性表（单核）'!$C$2:$D$251,2,0),INT(N1726/VLOOKUP(H1726,'属性表（单）'!$N$4:$O$24,2,0))))</f>
        <v>3550</v>
      </c>
      <c r="S1726" s="1">
        <f t="shared" si="213"/>
        <v>43221</v>
      </c>
      <c r="T1726" s="28">
        <f>VLOOKUP(--F1726,经验表!$A$4:$B$53,2,0)*VLOOKUP(--E1726,经验表!$W$8:$X$17,2,0)</f>
        <v>43221.75</v>
      </c>
      <c r="U1726" s="1">
        <f t="shared" si="214"/>
        <v>361321</v>
      </c>
      <c r="V1726" s="1">
        <f t="shared" si="215"/>
        <v>361321</v>
      </c>
    </row>
    <row r="1727" spans="1:22" x14ac:dyDescent="0.35">
      <c r="A1727" s="1">
        <v>92100075</v>
      </c>
      <c r="B1727" s="3" t="s">
        <v>16</v>
      </c>
      <c r="C1727" s="29">
        <f t="shared" si="211"/>
        <v>1</v>
      </c>
      <c r="D1727" s="29" t="str">
        <f t="shared" si="208"/>
        <v>5</v>
      </c>
      <c r="E1727" s="42" t="str">
        <f t="shared" si="209"/>
        <v>5</v>
      </c>
      <c r="F1727" s="1">
        <v>21</v>
      </c>
      <c r="G1727" s="28" t="str">
        <f t="shared" si="210"/>
        <v>521</v>
      </c>
      <c r="H1727" s="1">
        <v>26</v>
      </c>
      <c r="I1727" s="1">
        <v>3695</v>
      </c>
      <c r="L1727" s="1">
        <v>42883</v>
      </c>
      <c r="M1727" s="1">
        <v>396101</v>
      </c>
      <c r="N1727" s="2">
        <f>INT(VLOOKUP(--D1727,'属性表（单）'!$H$7:$I$11,2,0)*VLOOKUP(F1727,'属性表（单）'!$B$4:$D$53,3,0))</f>
        <v>30600</v>
      </c>
      <c r="O1727" s="34">
        <f t="shared" si="212"/>
        <v>3695</v>
      </c>
      <c r="P1727" s="1">
        <f>IF(H1727=26,VLOOKUP(G1727,'属性表（单核）'!$H$2:$I$251,2,0),IF(H1727=59,VLOOKUP(G1727,'属性表（单核）'!$C$2:$D$251,2,0),INT(N1727/VLOOKUP(H1727,'属性表（单）'!$N$4:$O$24,2,0))))</f>
        <v>3695</v>
      </c>
      <c r="S1727" s="1">
        <f t="shared" si="213"/>
        <v>47531</v>
      </c>
      <c r="T1727" s="28">
        <f>VLOOKUP(--F1727,经验表!$A$4:$B$53,2,0)*VLOOKUP(--E1727,经验表!$W$8:$X$17,2,0)</f>
        <v>47531.25</v>
      </c>
      <c r="U1727" s="1">
        <f t="shared" si="214"/>
        <v>404542</v>
      </c>
      <c r="V1727" s="1">
        <f t="shared" si="215"/>
        <v>404542</v>
      </c>
    </row>
    <row r="1728" spans="1:22" x14ac:dyDescent="0.35">
      <c r="A1728" s="1">
        <v>92200075</v>
      </c>
      <c r="B1728" s="3" t="s">
        <v>16</v>
      </c>
      <c r="C1728" s="29">
        <f t="shared" si="211"/>
        <v>1</v>
      </c>
      <c r="D1728" s="29" t="str">
        <f t="shared" si="208"/>
        <v>5</v>
      </c>
      <c r="E1728" s="42" t="str">
        <f t="shared" si="209"/>
        <v>5</v>
      </c>
      <c r="F1728" s="1">
        <v>22</v>
      </c>
      <c r="G1728" s="28" t="str">
        <f t="shared" si="210"/>
        <v>522</v>
      </c>
      <c r="H1728" s="1">
        <v>26</v>
      </c>
      <c r="I1728" s="1">
        <v>3840</v>
      </c>
      <c r="L1728" s="1">
        <v>47391</v>
      </c>
      <c r="M1728" s="1">
        <v>438984</v>
      </c>
      <c r="N1728" s="2">
        <f>INT(VLOOKUP(--D1728,'属性表（单）'!$H$7:$I$11,2,0)*VLOOKUP(F1728,'属性表（单）'!$B$4:$D$53,3,0))</f>
        <v>32400</v>
      </c>
      <c r="O1728" s="34">
        <f t="shared" si="212"/>
        <v>3840</v>
      </c>
      <c r="P1728" s="1">
        <f>IF(H1728=26,VLOOKUP(G1728,'属性表（单核）'!$H$2:$I$251,2,0),IF(H1728=59,VLOOKUP(G1728,'属性表（单核）'!$C$2:$D$251,2,0),INT(N1728/VLOOKUP(H1728,'属性表（单）'!$N$4:$O$24,2,0))))</f>
        <v>3840</v>
      </c>
      <c r="S1728" s="1">
        <f t="shared" si="213"/>
        <v>53361</v>
      </c>
      <c r="T1728" s="28">
        <f>VLOOKUP(--F1728,经验表!$A$4:$B$53,2,0)*VLOOKUP(--E1728,经验表!$W$8:$X$17,2,0)</f>
        <v>53361.75</v>
      </c>
      <c r="U1728" s="1">
        <f t="shared" si="214"/>
        <v>452073</v>
      </c>
      <c r="V1728" s="1">
        <f t="shared" si="215"/>
        <v>452073</v>
      </c>
    </row>
    <row r="1729" spans="1:22" x14ac:dyDescent="0.35">
      <c r="A1729" s="1">
        <v>92300075</v>
      </c>
      <c r="B1729" s="3" t="s">
        <v>16</v>
      </c>
      <c r="C1729" s="29">
        <f t="shared" si="211"/>
        <v>1</v>
      </c>
      <c r="D1729" s="29" t="str">
        <f t="shared" si="208"/>
        <v>5</v>
      </c>
      <c r="E1729" s="42" t="str">
        <f t="shared" si="209"/>
        <v>5</v>
      </c>
      <c r="F1729" s="1">
        <v>23</v>
      </c>
      <c r="G1729" s="28" t="str">
        <f t="shared" si="210"/>
        <v>523</v>
      </c>
      <c r="H1729" s="1">
        <v>26</v>
      </c>
      <c r="I1729" s="1">
        <v>3985</v>
      </c>
      <c r="L1729" s="1">
        <v>52314</v>
      </c>
      <c r="M1729" s="1">
        <v>486375</v>
      </c>
      <c r="N1729" s="2">
        <f>INT(VLOOKUP(--D1729,'属性表（单）'!$H$7:$I$11,2,0)*VLOOKUP(F1729,'属性表（单）'!$B$4:$D$53,3,0))</f>
        <v>34200</v>
      </c>
      <c r="O1729" s="34">
        <f t="shared" si="212"/>
        <v>3985</v>
      </c>
      <c r="P1729" s="1">
        <f>IF(H1729=26,VLOOKUP(G1729,'属性表（单核）'!$H$2:$I$251,2,0),IF(H1729=59,VLOOKUP(G1729,'属性表（单核）'!$C$2:$D$251,2,0),INT(N1729/VLOOKUP(H1729,'属性表（单）'!$N$4:$O$24,2,0))))</f>
        <v>3985</v>
      </c>
      <c r="S1729" s="1">
        <f t="shared" si="213"/>
        <v>59192</v>
      </c>
      <c r="T1729" s="28">
        <f>VLOOKUP(--F1729,经验表!$A$4:$B$53,2,0)*VLOOKUP(--E1729,经验表!$W$8:$X$17,2,0)</f>
        <v>59192.25</v>
      </c>
      <c r="U1729" s="1">
        <f t="shared" si="214"/>
        <v>505434</v>
      </c>
      <c r="V1729" s="1">
        <f t="shared" si="215"/>
        <v>505434</v>
      </c>
    </row>
    <row r="1730" spans="1:22" x14ac:dyDescent="0.35">
      <c r="A1730" s="1">
        <v>92400075</v>
      </c>
      <c r="B1730" s="3" t="s">
        <v>16</v>
      </c>
      <c r="C1730" s="29">
        <f t="shared" si="211"/>
        <v>1</v>
      </c>
      <c r="D1730" s="29" t="str">
        <f t="shared" si="208"/>
        <v>5</v>
      </c>
      <c r="E1730" s="42" t="str">
        <f t="shared" si="209"/>
        <v>5</v>
      </c>
      <c r="F1730" s="1">
        <v>24</v>
      </c>
      <c r="G1730" s="28" t="str">
        <f t="shared" si="210"/>
        <v>524</v>
      </c>
      <c r="H1730" s="1">
        <v>26</v>
      </c>
      <c r="I1730" s="1">
        <v>4130</v>
      </c>
      <c r="L1730" s="1">
        <v>57690</v>
      </c>
      <c r="M1730" s="1">
        <v>538689</v>
      </c>
      <c r="N1730" s="2">
        <f>INT(VLOOKUP(--D1730,'属性表（单）'!$H$7:$I$11,2,0)*VLOOKUP(F1730,'属性表（单）'!$B$4:$D$53,3,0))</f>
        <v>36000</v>
      </c>
      <c r="O1730" s="34">
        <f t="shared" si="212"/>
        <v>4130</v>
      </c>
      <c r="P1730" s="1">
        <f>IF(H1730=26,VLOOKUP(G1730,'属性表（单核）'!$H$2:$I$251,2,0),IF(H1730=59,VLOOKUP(G1730,'属性表（单核）'!$C$2:$D$251,2,0),INT(N1730/VLOOKUP(H1730,'属性表（单）'!$N$4:$O$24,2,0))))</f>
        <v>4130</v>
      </c>
      <c r="S1730" s="1">
        <f t="shared" si="213"/>
        <v>65022</v>
      </c>
      <c r="T1730" s="28">
        <f>VLOOKUP(--F1730,经验表!$A$4:$B$53,2,0)*VLOOKUP(--E1730,经验表!$W$8:$X$17,2,0)</f>
        <v>65022.750000000007</v>
      </c>
      <c r="U1730" s="1">
        <f t="shared" si="214"/>
        <v>564626</v>
      </c>
      <c r="V1730" s="1">
        <f t="shared" si="215"/>
        <v>564626</v>
      </c>
    </row>
    <row r="1731" spans="1:22" x14ac:dyDescent="0.35">
      <c r="A1731" s="1">
        <v>92500075</v>
      </c>
      <c r="B1731" s="3" t="s">
        <v>16</v>
      </c>
      <c r="C1731" s="29">
        <f t="shared" si="211"/>
        <v>1</v>
      </c>
      <c r="D1731" s="29" t="str">
        <f t="shared" ref="D1731:D1794" si="216">RIGHT(A1731,1)</f>
        <v>5</v>
      </c>
      <c r="E1731" s="42" t="str">
        <f t="shared" ref="E1731:E1794" si="217">IF(C1731=1,RIGHT(A1731,1),C1731&amp;RIGHT(A1731,1))</f>
        <v>5</v>
      </c>
      <c r="F1731" s="1">
        <v>25</v>
      </c>
      <c r="G1731" s="28" t="str">
        <f t="shared" ref="G1731:G1794" si="218">D1731&amp;F1731</f>
        <v>525</v>
      </c>
      <c r="H1731" s="1">
        <v>26</v>
      </c>
      <c r="I1731" s="1">
        <v>4275</v>
      </c>
      <c r="L1731" s="1">
        <v>63561</v>
      </c>
      <c r="M1731" s="1">
        <v>596379</v>
      </c>
      <c r="N1731" s="2">
        <f>INT(VLOOKUP(--D1731,'属性表（单）'!$H$7:$I$11,2,0)*VLOOKUP(F1731,'属性表（单）'!$B$4:$D$53,3,0))</f>
        <v>37800</v>
      </c>
      <c r="O1731" s="34">
        <f t="shared" si="212"/>
        <v>4275</v>
      </c>
      <c r="P1731" s="1">
        <f>IF(H1731=26,VLOOKUP(G1731,'属性表（单核）'!$H$2:$I$251,2,0),IF(H1731=59,VLOOKUP(G1731,'属性表（单核）'!$C$2:$D$251,2,0),INT(N1731/VLOOKUP(H1731,'属性表（单）'!$N$4:$O$24,2,0))))</f>
        <v>4275</v>
      </c>
      <c r="S1731" s="1">
        <f t="shared" si="213"/>
        <v>70853</v>
      </c>
      <c r="T1731" s="28">
        <f>VLOOKUP(--F1731,经验表!$A$4:$B$53,2,0)*VLOOKUP(--E1731,经验表!$W$8:$X$17,2,0)</f>
        <v>70853.25</v>
      </c>
      <c r="U1731" s="1">
        <f t="shared" si="214"/>
        <v>629648</v>
      </c>
      <c r="V1731" s="1">
        <f t="shared" si="215"/>
        <v>629648</v>
      </c>
    </row>
    <row r="1732" spans="1:22" x14ac:dyDescent="0.35">
      <c r="A1732" s="1">
        <v>92600075</v>
      </c>
      <c r="B1732" s="3" t="s">
        <v>16</v>
      </c>
      <c r="C1732" s="29">
        <f t="shared" ref="C1732:C1795" si="219">C1731</f>
        <v>1</v>
      </c>
      <c r="D1732" s="29" t="str">
        <f t="shared" si="216"/>
        <v>5</v>
      </c>
      <c r="E1732" s="42" t="str">
        <f t="shared" si="217"/>
        <v>5</v>
      </c>
      <c r="F1732" s="1">
        <v>26</v>
      </c>
      <c r="G1732" s="28" t="str">
        <f t="shared" si="218"/>
        <v>526</v>
      </c>
      <c r="H1732" s="1">
        <v>26</v>
      </c>
      <c r="I1732" s="1">
        <v>4420</v>
      </c>
      <c r="L1732" s="1">
        <v>69971</v>
      </c>
      <c r="M1732" s="1">
        <v>659940</v>
      </c>
      <c r="N1732" s="2">
        <f>INT(VLOOKUP(--D1732,'属性表（单）'!$H$7:$I$11,2,0)*VLOOKUP(F1732,'属性表（单）'!$B$4:$D$53,3,0))</f>
        <v>39600</v>
      </c>
      <c r="O1732" s="34">
        <f t="shared" si="212"/>
        <v>4420</v>
      </c>
      <c r="P1732" s="1">
        <f>IF(H1732=26,VLOOKUP(G1732,'属性表（单核）'!$H$2:$I$251,2,0),IF(H1732=59,VLOOKUP(G1732,'属性表（单核）'!$C$2:$D$251,2,0),INT(N1732/VLOOKUP(H1732,'属性表（单）'!$N$4:$O$24,2,0))))</f>
        <v>4420</v>
      </c>
      <c r="S1732" s="1">
        <f t="shared" si="213"/>
        <v>78458</v>
      </c>
      <c r="T1732" s="28">
        <f>VLOOKUP(--F1732,经验表!$A$4:$B$53,2,0)*VLOOKUP(--E1732,经验表!$W$8:$X$17,2,0)</f>
        <v>78458.25</v>
      </c>
      <c r="U1732" s="1">
        <f t="shared" si="214"/>
        <v>700501</v>
      </c>
      <c r="V1732" s="1">
        <f t="shared" si="215"/>
        <v>700501</v>
      </c>
    </row>
    <row r="1733" spans="1:22" x14ac:dyDescent="0.35">
      <c r="A1733" s="1">
        <v>92700075</v>
      </c>
      <c r="B1733" s="3" t="s">
        <v>16</v>
      </c>
      <c r="C1733" s="29">
        <f t="shared" si="219"/>
        <v>1</v>
      </c>
      <c r="D1733" s="29" t="str">
        <f t="shared" si="216"/>
        <v>5</v>
      </c>
      <c r="E1733" s="42" t="str">
        <f t="shared" si="217"/>
        <v>5</v>
      </c>
      <c r="F1733" s="1">
        <v>27</v>
      </c>
      <c r="G1733" s="28" t="str">
        <f t="shared" si="218"/>
        <v>527</v>
      </c>
      <c r="H1733" s="1">
        <v>26</v>
      </c>
      <c r="I1733" s="1">
        <v>4565</v>
      </c>
      <c r="L1733" s="1">
        <v>76969</v>
      </c>
      <c r="M1733" s="1">
        <v>729911</v>
      </c>
      <c r="N1733" s="2">
        <f>INT(VLOOKUP(--D1733,'属性表（单）'!$H$7:$I$11,2,0)*VLOOKUP(F1733,'属性表（单）'!$B$4:$D$53,3,0))</f>
        <v>41700</v>
      </c>
      <c r="O1733" s="34">
        <f t="shared" si="212"/>
        <v>4565</v>
      </c>
      <c r="P1733" s="1">
        <f>IF(H1733=26,VLOOKUP(G1733,'属性表（单核）'!$H$2:$I$251,2,0),IF(H1733=59,VLOOKUP(G1733,'属性表（单核）'!$C$2:$D$251,2,0),INT(N1733/VLOOKUP(H1733,'属性表（单）'!$N$4:$O$24,2,0))))</f>
        <v>4565</v>
      </c>
      <c r="S1733" s="1">
        <f t="shared" si="213"/>
        <v>86063</v>
      </c>
      <c r="T1733" s="28">
        <f>VLOOKUP(--F1733,经验表!$A$4:$B$53,2,0)*VLOOKUP(--E1733,经验表!$W$8:$X$17,2,0)</f>
        <v>86063.25</v>
      </c>
      <c r="U1733" s="1">
        <f t="shared" si="214"/>
        <v>778959</v>
      </c>
      <c r="V1733" s="1">
        <f t="shared" si="215"/>
        <v>778959</v>
      </c>
    </row>
    <row r="1734" spans="1:22" x14ac:dyDescent="0.35">
      <c r="A1734" s="1">
        <v>92800075</v>
      </c>
      <c r="B1734" s="3" t="s">
        <v>16</v>
      </c>
      <c r="C1734" s="29">
        <f t="shared" si="219"/>
        <v>1</v>
      </c>
      <c r="D1734" s="29" t="str">
        <f t="shared" si="216"/>
        <v>5</v>
      </c>
      <c r="E1734" s="42" t="str">
        <f t="shared" si="217"/>
        <v>5</v>
      </c>
      <c r="F1734" s="1">
        <v>28</v>
      </c>
      <c r="G1734" s="28" t="str">
        <f t="shared" si="218"/>
        <v>528</v>
      </c>
      <c r="H1734" s="1">
        <v>26</v>
      </c>
      <c r="I1734" s="1">
        <v>4710</v>
      </c>
      <c r="L1734" s="1">
        <v>84610</v>
      </c>
      <c r="M1734" s="1">
        <v>806880</v>
      </c>
      <c r="N1734" s="2">
        <f>INT(VLOOKUP(--D1734,'属性表（单）'!$H$7:$I$11,2,0)*VLOOKUP(F1734,'属性表（单）'!$B$4:$D$53,3,0))</f>
        <v>43800</v>
      </c>
      <c r="O1734" s="34">
        <f t="shared" si="212"/>
        <v>4710</v>
      </c>
      <c r="P1734" s="1">
        <f>IF(H1734=26,VLOOKUP(G1734,'属性表（单核）'!$H$2:$I$251,2,0),IF(H1734=59,VLOOKUP(G1734,'属性表（单核）'!$C$2:$D$251,2,0),INT(N1734/VLOOKUP(H1734,'属性表（单）'!$N$4:$O$24,2,0))))</f>
        <v>4710</v>
      </c>
      <c r="S1734" s="1">
        <f t="shared" si="213"/>
        <v>93668</v>
      </c>
      <c r="T1734" s="28">
        <f>VLOOKUP(--F1734,经验表!$A$4:$B$53,2,0)*VLOOKUP(--E1734,经验表!$W$8:$X$17,2,0)</f>
        <v>93668.25</v>
      </c>
      <c r="U1734" s="1">
        <f t="shared" si="214"/>
        <v>865022</v>
      </c>
      <c r="V1734" s="1">
        <f t="shared" si="215"/>
        <v>865022</v>
      </c>
    </row>
    <row r="1735" spans="1:22" x14ac:dyDescent="0.35">
      <c r="A1735" s="1">
        <v>92900075</v>
      </c>
      <c r="B1735" s="3" t="s">
        <v>16</v>
      </c>
      <c r="C1735" s="29">
        <f t="shared" si="219"/>
        <v>1</v>
      </c>
      <c r="D1735" s="29" t="str">
        <f t="shared" si="216"/>
        <v>5</v>
      </c>
      <c r="E1735" s="42" t="str">
        <f t="shared" si="217"/>
        <v>5</v>
      </c>
      <c r="F1735" s="1">
        <v>29</v>
      </c>
      <c r="G1735" s="28" t="str">
        <f t="shared" si="218"/>
        <v>529</v>
      </c>
      <c r="H1735" s="1">
        <v>26</v>
      </c>
      <c r="I1735" s="1">
        <v>4855</v>
      </c>
      <c r="L1735" s="1">
        <v>92951</v>
      </c>
      <c r="M1735" s="1">
        <v>891490</v>
      </c>
      <c r="N1735" s="2">
        <f>INT(VLOOKUP(--D1735,'属性表（单）'!$H$7:$I$11,2,0)*VLOOKUP(F1735,'属性表（单）'!$B$4:$D$53,3,0))</f>
        <v>45900</v>
      </c>
      <c r="O1735" s="34">
        <f t="shared" ref="O1735:O1798" si="220">INT(IF(C1735=1,P1735,P1735*$X$14))</f>
        <v>4855</v>
      </c>
      <c r="P1735" s="1">
        <f>IF(H1735=26,VLOOKUP(G1735,'属性表（单核）'!$H$2:$I$251,2,0),IF(H1735=59,VLOOKUP(G1735,'属性表（单核）'!$C$2:$D$251,2,0),INT(N1735/VLOOKUP(H1735,'属性表（单）'!$N$4:$O$24,2,0))))</f>
        <v>4855</v>
      </c>
      <c r="S1735" s="1">
        <f t="shared" si="213"/>
        <v>101273</v>
      </c>
      <c r="T1735" s="28">
        <f>VLOOKUP(--F1735,经验表!$A$4:$B$53,2,0)*VLOOKUP(--E1735,经验表!$W$8:$X$17,2,0)</f>
        <v>101273.25</v>
      </c>
      <c r="U1735" s="1">
        <f t="shared" si="214"/>
        <v>958690</v>
      </c>
      <c r="V1735" s="1">
        <f t="shared" si="215"/>
        <v>958690</v>
      </c>
    </row>
    <row r="1736" spans="1:22" x14ac:dyDescent="0.35">
      <c r="A1736" s="1">
        <v>93000075</v>
      </c>
      <c r="B1736" s="3" t="s">
        <v>16</v>
      </c>
      <c r="C1736" s="29">
        <f t="shared" si="219"/>
        <v>1</v>
      </c>
      <c r="D1736" s="29" t="str">
        <f t="shared" si="216"/>
        <v>5</v>
      </c>
      <c r="E1736" s="42" t="str">
        <f t="shared" si="217"/>
        <v>5</v>
      </c>
      <c r="F1736" s="1">
        <v>30</v>
      </c>
      <c r="G1736" s="28" t="str">
        <f t="shared" si="218"/>
        <v>530</v>
      </c>
      <c r="H1736" s="1">
        <v>26</v>
      </c>
      <c r="I1736" s="1">
        <v>5000</v>
      </c>
      <c r="L1736" s="1">
        <v>102055</v>
      </c>
      <c r="M1736" s="1">
        <v>984441</v>
      </c>
      <c r="N1736" s="2">
        <f>INT(VLOOKUP(--D1736,'属性表（单）'!$H$7:$I$11,2,0)*VLOOKUP(F1736,'属性表（单）'!$B$4:$D$53,3,0))</f>
        <v>48000</v>
      </c>
      <c r="O1736" s="34">
        <f t="shared" si="220"/>
        <v>5000</v>
      </c>
      <c r="P1736" s="1">
        <f>IF(H1736=26,VLOOKUP(G1736,'属性表（单核）'!$H$2:$I$251,2,0),IF(H1736=59,VLOOKUP(G1736,'属性表（单核）'!$C$2:$D$251,2,0),INT(N1736/VLOOKUP(H1736,'属性表（单）'!$N$4:$O$24,2,0))))</f>
        <v>5000</v>
      </c>
      <c r="S1736" s="1">
        <f t="shared" ref="S1736:S1799" si="221">INT(T1736)</f>
        <v>110906</v>
      </c>
      <c r="T1736" s="28">
        <f>VLOOKUP(--F1736,经验表!$A$4:$B$53,2,0)*VLOOKUP(--E1736,经验表!$W$8:$X$17,2,0)</f>
        <v>110906.25</v>
      </c>
      <c r="U1736" s="1">
        <f t="shared" ref="U1736:U1799" si="222">INT(IF(C1736=1,IF(F1736=1,VLOOKUP(--D1736,$X$8:$Y$12,2,0),V1736),IF(F1736=1,VLOOKUP(--D1736,$X$17:$Y$21,2,0),V1736)))</f>
        <v>1059963</v>
      </c>
      <c r="V1736" s="1">
        <f t="shared" si="215"/>
        <v>1059963</v>
      </c>
    </row>
    <row r="1737" spans="1:22" x14ac:dyDescent="0.35">
      <c r="A1737" s="1">
        <v>93100075</v>
      </c>
      <c r="B1737" s="3" t="s">
        <v>16</v>
      </c>
      <c r="C1737" s="29">
        <f t="shared" si="219"/>
        <v>1</v>
      </c>
      <c r="D1737" s="29" t="str">
        <f t="shared" si="216"/>
        <v>5</v>
      </c>
      <c r="E1737" s="42" t="str">
        <f t="shared" si="217"/>
        <v>5</v>
      </c>
      <c r="F1737" s="1">
        <v>31</v>
      </c>
      <c r="G1737" s="28" t="str">
        <f t="shared" si="218"/>
        <v>531</v>
      </c>
      <c r="H1737" s="1">
        <v>26</v>
      </c>
      <c r="I1737" s="1">
        <v>5145</v>
      </c>
      <c r="L1737" s="1">
        <v>111993</v>
      </c>
      <c r="M1737" s="1">
        <v>1086496</v>
      </c>
      <c r="N1737" s="2">
        <f>INT(VLOOKUP(--D1737,'属性表（单）'!$H$7:$I$11,2,0)*VLOOKUP(F1737,'属性表（单）'!$B$4:$D$53,3,0))</f>
        <v>50100</v>
      </c>
      <c r="O1737" s="34">
        <f t="shared" si="220"/>
        <v>5145</v>
      </c>
      <c r="P1737" s="1">
        <f>IF(H1737=26,VLOOKUP(G1737,'属性表（单核）'!$H$2:$I$251,2,0),IF(H1737=59,VLOOKUP(G1737,'属性表（单核）'!$C$2:$D$251,2,0),INT(N1737/VLOOKUP(H1737,'属性表（单）'!$N$4:$O$24,2,0))))</f>
        <v>5145</v>
      </c>
      <c r="S1737" s="1">
        <f t="shared" si="221"/>
        <v>120539</v>
      </c>
      <c r="T1737" s="28">
        <f>VLOOKUP(--F1737,经验表!$A$4:$B$53,2,0)*VLOOKUP(--E1737,经验表!$W$8:$X$17,2,0)</f>
        <v>120539.25</v>
      </c>
      <c r="U1737" s="1">
        <f t="shared" si="222"/>
        <v>1170869</v>
      </c>
      <c r="V1737" s="1">
        <f t="shared" ref="V1737:V1800" si="223">S1736+U1736</f>
        <v>1170869</v>
      </c>
    </row>
    <row r="1738" spans="1:22" x14ac:dyDescent="0.35">
      <c r="A1738" s="1">
        <v>93200075</v>
      </c>
      <c r="B1738" s="3" t="s">
        <v>16</v>
      </c>
      <c r="C1738" s="29">
        <f t="shared" si="219"/>
        <v>1</v>
      </c>
      <c r="D1738" s="29" t="str">
        <f t="shared" si="216"/>
        <v>5</v>
      </c>
      <c r="E1738" s="42" t="str">
        <f t="shared" si="217"/>
        <v>5</v>
      </c>
      <c r="F1738" s="1">
        <v>32</v>
      </c>
      <c r="G1738" s="28" t="str">
        <f t="shared" si="218"/>
        <v>532</v>
      </c>
      <c r="H1738" s="1">
        <v>26</v>
      </c>
      <c r="I1738" s="1">
        <v>5290</v>
      </c>
      <c r="L1738" s="1">
        <v>122840</v>
      </c>
      <c r="M1738" s="1">
        <v>1198489</v>
      </c>
      <c r="N1738" s="2">
        <f>INT(VLOOKUP(--D1738,'属性表（单）'!$H$7:$I$11,2,0)*VLOOKUP(F1738,'属性表（单）'!$B$4:$D$53,3,0))</f>
        <v>52500</v>
      </c>
      <c r="O1738" s="34">
        <f t="shared" si="220"/>
        <v>5290</v>
      </c>
      <c r="P1738" s="1">
        <f>IF(H1738=26,VLOOKUP(G1738,'属性表（单核）'!$H$2:$I$251,2,0),IF(H1738=59,VLOOKUP(G1738,'属性表（单核）'!$C$2:$D$251,2,0),INT(N1738/VLOOKUP(H1738,'属性表（单）'!$N$4:$O$24,2,0))))</f>
        <v>5290</v>
      </c>
      <c r="S1738" s="1">
        <f t="shared" si="221"/>
        <v>130172</v>
      </c>
      <c r="T1738" s="28">
        <f>VLOOKUP(--F1738,经验表!$A$4:$B$53,2,0)*VLOOKUP(--E1738,经验表!$W$8:$X$17,2,0)</f>
        <v>130172.25000000001</v>
      </c>
      <c r="U1738" s="1">
        <f t="shared" si="222"/>
        <v>1291408</v>
      </c>
      <c r="V1738" s="1">
        <f t="shared" si="223"/>
        <v>1291408</v>
      </c>
    </row>
    <row r="1739" spans="1:22" x14ac:dyDescent="0.35">
      <c r="A1739" s="1">
        <v>93300075</v>
      </c>
      <c r="B1739" s="3" t="s">
        <v>16</v>
      </c>
      <c r="C1739" s="29">
        <f t="shared" si="219"/>
        <v>1</v>
      </c>
      <c r="D1739" s="29" t="str">
        <f t="shared" si="216"/>
        <v>5</v>
      </c>
      <c r="E1739" s="42" t="str">
        <f t="shared" si="217"/>
        <v>5</v>
      </c>
      <c r="F1739" s="1">
        <v>33</v>
      </c>
      <c r="G1739" s="28" t="str">
        <f t="shared" si="218"/>
        <v>533</v>
      </c>
      <c r="H1739" s="1">
        <v>26</v>
      </c>
      <c r="I1739" s="1">
        <v>5435</v>
      </c>
      <c r="L1739" s="1">
        <v>134679</v>
      </c>
      <c r="M1739" s="1">
        <v>1321329</v>
      </c>
      <c r="N1739" s="2">
        <f>INT(VLOOKUP(--D1739,'属性表（单）'!$H$7:$I$11,2,0)*VLOOKUP(F1739,'属性表（单）'!$B$4:$D$53,3,0))</f>
        <v>54900</v>
      </c>
      <c r="O1739" s="34">
        <f t="shared" si="220"/>
        <v>5435</v>
      </c>
      <c r="P1739" s="1">
        <f>IF(H1739=26,VLOOKUP(G1739,'属性表（单核）'!$H$2:$I$251,2,0),IF(H1739=59,VLOOKUP(G1739,'属性表（单核）'!$C$2:$D$251,2,0),INT(N1739/VLOOKUP(H1739,'属性表（单）'!$N$4:$O$24,2,0))))</f>
        <v>5435</v>
      </c>
      <c r="S1739" s="1">
        <f t="shared" si="221"/>
        <v>139805</v>
      </c>
      <c r="T1739" s="28">
        <f>VLOOKUP(--F1739,经验表!$A$4:$B$53,2,0)*VLOOKUP(--E1739,经验表!$W$8:$X$17,2,0)</f>
        <v>139805.25</v>
      </c>
      <c r="U1739" s="1">
        <f t="shared" si="222"/>
        <v>1421580</v>
      </c>
      <c r="V1739" s="1">
        <f t="shared" si="223"/>
        <v>1421580</v>
      </c>
    </row>
    <row r="1740" spans="1:22" x14ac:dyDescent="0.35">
      <c r="A1740" s="1">
        <v>93400075</v>
      </c>
      <c r="B1740" s="3" t="s">
        <v>16</v>
      </c>
      <c r="C1740" s="29">
        <f t="shared" si="219"/>
        <v>1</v>
      </c>
      <c r="D1740" s="29" t="str">
        <f t="shared" si="216"/>
        <v>5</v>
      </c>
      <c r="E1740" s="42" t="str">
        <f t="shared" si="217"/>
        <v>5</v>
      </c>
      <c r="F1740" s="1">
        <v>34</v>
      </c>
      <c r="G1740" s="28" t="str">
        <f t="shared" si="218"/>
        <v>534</v>
      </c>
      <c r="H1740" s="1">
        <v>26</v>
      </c>
      <c r="I1740" s="1">
        <v>5580</v>
      </c>
      <c r="L1740" s="1">
        <v>147599</v>
      </c>
      <c r="M1740" s="1">
        <v>1456008</v>
      </c>
      <c r="N1740" s="2">
        <f>INT(VLOOKUP(--D1740,'属性表（单）'!$H$7:$I$11,2,0)*VLOOKUP(F1740,'属性表（单）'!$B$4:$D$53,3,0))</f>
        <v>57300</v>
      </c>
      <c r="O1740" s="34">
        <f t="shared" si="220"/>
        <v>5580</v>
      </c>
      <c r="P1740" s="1">
        <f>IF(H1740=26,VLOOKUP(G1740,'属性表（单核）'!$H$2:$I$251,2,0),IF(H1740=59,VLOOKUP(G1740,'属性表（单核）'!$C$2:$D$251,2,0),INT(N1740/VLOOKUP(H1740,'属性表（单）'!$N$4:$O$24,2,0))))</f>
        <v>5580</v>
      </c>
      <c r="S1740" s="1">
        <f t="shared" si="221"/>
        <v>151719</v>
      </c>
      <c r="T1740" s="28">
        <f>VLOOKUP(--F1740,经验表!$A$4:$B$53,2,0)*VLOOKUP(--E1740,经验表!$W$8:$X$17,2,0)</f>
        <v>151719.75</v>
      </c>
      <c r="U1740" s="1">
        <f t="shared" si="222"/>
        <v>1561385</v>
      </c>
      <c r="V1740" s="1">
        <f t="shared" si="223"/>
        <v>1561385</v>
      </c>
    </row>
    <row r="1741" spans="1:22" x14ac:dyDescent="0.35">
      <c r="A1741" s="1">
        <v>93500075</v>
      </c>
      <c r="B1741" s="3" t="s">
        <v>16</v>
      </c>
      <c r="C1741" s="29">
        <f t="shared" si="219"/>
        <v>1</v>
      </c>
      <c r="D1741" s="29" t="str">
        <f t="shared" si="216"/>
        <v>5</v>
      </c>
      <c r="E1741" s="42" t="str">
        <f t="shared" si="217"/>
        <v>5</v>
      </c>
      <c r="F1741" s="1">
        <v>35</v>
      </c>
      <c r="G1741" s="28" t="str">
        <f t="shared" si="218"/>
        <v>535</v>
      </c>
      <c r="H1741" s="1">
        <v>26</v>
      </c>
      <c r="I1741" s="1">
        <v>5725</v>
      </c>
      <c r="L1741" s="1">
        <v>161700</v>
      </c>
      <c r="M1741" s="1">
        <v>1603607</v>
      </c>
      <c r="N1741" s="2">
        <f>INT(VLOOKUP(--D1741,'属性表（单）'!$H$7:$I$11,2,0)*VLOOKUP(F1741,'属性表（单）'!$B$4:$D$53,3,0))</f>
        <v>59700</v>
      </c>
      <c r="O1741" s="34">
        <f t="shared" si="220"/>
        <v>5725</v>
      </c>
      <c r="P1741" s="1">
        <f>IF(H1741=26,VLOOKUP(G1741,'属性表（单核）'!$H$2:$I$251,2,0),IF(H1741=59,VLOOKUP(G1741,'属性表（单核）'!$C$2:$D$251,2,0),INT(N1741/VLOOKUP(H1741,'属性表（单）'!$N$4:$O$24,2,0))))</f>
        <v>5725</v>
      </c>
      <c r="S1741" s="1">
        <f t="shared" si="221"/>
        <v>163634</v>
      </c>
      <c r="T1741" s="28">
        <f>VLOOKUP(--F1741,经验表!$A$4:$B$53,2,0)*VLOOKUP(--E1741,经验表!$W$8:$X$17,2,0)</f>
        <v>163634.25</v>
      </c>
      <c r="U1741" s="1">
        <f t="shared" si="222"/>
        <v>1713104</v>
      </c>
      <c r="V1741" s="1">
        <f t="shared" si="223"/>
        <v>1713104</v>
      </c>
    </row>
    <row r="1742" spans="1:22" x14ac:dyDescent="0.35">
      <c r="A1742" s="1">
        <v>93600075</v>
      </c>
      <c r="B1742" s="3" t="s">
        <v>16</v>
      </c>
      <c r="C1742" s="29">
        <f t="shared" si="219"/>
        <v>1</v>
      </c>
      <c r="D1742" s="29" t="str">
        <f t="shared" si="216"/>
        <v>5</v>
      </c>
      <c r="E1742" s="42" t="str">
        <f t="shared" si="217"/>
        <v>5</v>
      </c>
      <c r="F1742" s="1">
        <v>36</v>
      </c>
      <c r="G1742" s="28" t="str">
        <f t="shared" si="218"/>
        <v>536</v>
      </c>
      <c r="H1742" s="1">
        <v>26</v>
      </c>
      <c r="I1742" s="1">
        <v>5870</v>
      </c>
      <c r="L1742" s="1">
        <v>177088</v>
      </c>
      <c r="M1742" s="1">
        <v>1765307</v>
      </c>
      <c r="N1742" s="2">
        <f>INT(VLOOKUP(--D1742,'属性表（单）'!$H$7:$I$11,2,0)*VLOOKUP(F1742,'属性表（单）'!$B$4:$D$53,3,0))</f>
        <v>62100</v>
      </c>
      <c r="O1742" s="34">
        <f t="shared" si="220"/>
        <v>5870</v>
      </c>
      <c r="P1742" s="1">
        <f>IF(H1742=26,VLOOKUP(G1742,'属性表（单核）'!$H$2:$I$251,2,0),IF(H1742=59,VLOOKUP(G1742,'属性表（单核）'!$C$2:$D$251,2,0),INT(N1742/VLOOKUP(H1742,'属性表（单）'!$N$4:$O$24,2,0))))</f>
        <v>5870</v>
      </c>
      <c r="S1742" s="1">
        <f t="shared" si="221"/>
        <v>175548</v>
      </c>
      <c r="T1742" s="28">
        <f>VLOOKUP(--F1742,经验表!$A$4:$B$53,2,0)*VLOOKUP(--E1742,经验表!$W$8:$X$17,2,0)</f>
        <v>175548.75</v>
      </c>
      <c r="U1742" s="1">
        <f t="shared" si="222"/>
        <v>1876738</v>
      </c>
      <c r="V1742" s="1">
        <f t="shared" si="223"/>
        <v>1876738</v>
      </c>
    </row>
    <row r="1743" spans="1:22" x14ac:dyDescent="0.35">
      <c r="A1743" s="1">
        <v>93700075</v>
      </c>
      <c r="B1743" s="3" t="s">
        <v>16</v>
      </c>
      <c r="C1743" s="29">
        <f t="shared" si="219"/>
        <v>1</v>
      </c>
      <c r="D1743" s="29" t="str">
        <f t="shared" si="216"/>
        <v>5</v>
      </c>
      <c r="E1743" s="42" t="str">
        <f t="shared" si="217"/>
        <v>5</v>
      </c>
      <c r="F1743" s="1">
        <v>37</v>
      </c>
      <c r="G1743" s="28" t="str">
        <f t="shared" si="218"/>
        <v>537</v>
      </c>
      <c r="H1743" s="1">
        <v>26</v>
      </c>
      <c r="I1743" s="1">
        <v>6015</v>
      </c>
      <c r="L1743" s="1">
        <v>193880</v>
      </c>
      <c r="M1743" s="1">
        <v>1942395</v>
      </c>
      <c r="N1743" s="2">
        <f>INT(VLOOKUP(--D1743,'属性表（单）'!$H$7:$I$11,2,0)*VLOOKUP(F1743,'属性表（单）'!$B$4:$D$53,3,0))</f>
        <v>64800</v>
      </c>
      <c r="O1743" s="34">
        <f t="shared" si="220"/>
        <v>6015</v>
      </c>
      <c r="P1743" s="1">
        <f>IF(H1743=26,VLOOKUP(G1743,'属性表（单核）'!$H$2:$I$251,2,0),IF(H1743=59,VLOOKUP(G1743,'属性表（单核）'!$C$2:$D$251,2,0),INT(N1743/VLOOKUP(H1743,'属性表（单）'!$N$4:$O$24,2,0))))</f>
        <v>6015</v>
      </c>
      <c r="S1743" s="1">
        <f t="shared" si="221"/>
        <v>187463</v>
      </c>
      <c r="T1743" s="28">
        <f>VLOOKUP(--F1743,经验表!$A$4:$B$53,2,0)*VLOOKUP(--E1743,经验表!$W$8:$X$17,2,0)</f>
        <v>187463.25</v>
      </c>
      <c r="U1743" s="1">
        <f t="shared" si="222"/>
        <v>2052286</v>
      </c>
      <c r="V1743" s="1">
        <f t="shared" si="223"/>
        <v>2052286</v>
      </c>
    </row>
    <row r="1744" spans="1:22" x14ac:dyDescent="0.35">
      <c r="A1744" s="1">
        <v>93800075</v>
      </c>
      <c r="B1744" s="3" t="s">
        <v>16</v>
      </c>
      <c r="C1744" s="29">
        <f t="shared" si="219"/>
        <v>1</v>
      </c>
      <c r="D1744" s="29" t="str">
        <f t="shared" si="216"/>
        <v>5</v>
      </c>
      <c r="E1744" s="42" t="str">
        <f t="shared" si="217"/>
        <v>5</v>
      </c>
      <c r="F1744" s="1">
        <v>38</v>
      </c>
      <c r="G1744" s="28" t="str">
        <f t="shared" si="218"/>
        <v>538</v>
      </c>
      <c r="H1744" s="1">
        <v>26</v>
      </c>
      <c r="I1744" s="1">
        <v>6160</v>
      </c>
      <c r="L1744" s="1">
        <v>212204</v>
      </c>
      <c r="M1744" s="1">
        <v>2136275</v>
      </c>
      <c r="N1744" s="2">
        <f>INT(VLOOKUP(--D1744,'属性表（单）'!$H$7:$I$11,2,0)*VLOOKUP(F1744,'属性表（单）'!$B$4:$D$53,3,0))</f>
        <v>67500</v>
      </c>
      <c r="O1744" s="34">
        <f t="shared" si="220"/>
        <v>6160</v>
      </c>
      <c r="P1744" s="1">
        <f>IF(H1744=26,VLOOKUP(G1744,'属性表（单核）'!$H$2:$I$251,2,0),IF(H1744=59,VLOOKUP(G1744,'属性表（单核）'!$C$2:$D$251,2,0),INT(N1744/VLOOKUP(H1744,'属性表（单）'!$N$4:$O$24,2,0))))</f>
        <v>6160</v>
      </c>
      <c r="S1744" s="1">
        <f t="shared" si="221"/>
        <v>201912</v>
      </c>
      <c r="T1744" s="28">
        <f>VLOOKUP(--F1744,经验表!$A$4:$B$53,2,0)*VLOOKUP(--E1744,经验表!$W$8:$X$17,2,0)</f>
        <v>201912.75</v>
      </c>
      <c r="U1744" s="1">
        <f t="shared" si="222"/>
        <v>2239749</v>
      </c>
      <c r="V1744" s="1">
        <f t="shared" si="223"/>
        <v>2239749</v>
      </c>
    </row>
    <row r="1745" spans="1:22" x14ac:dyDescent="0.35">
      <c r="A1745" s="1">
        <v>93900075</v>
      </c>
      <c r="B1745" s="3" t="s">
        <v>16</v>
      </c>
      <c r="C1745" s="29">
        <f t="shared" si="219"/>
        <v>1</v>
      </c>
      <c r="D1745" s="29" t="str">
        <f t="shared" si="216"/>
        <v>5</v>
      </c>
      <c r="E1745" s="42" t="str">
        <f t="shared" si="217"/>
        <v>5</v>
      </c>
      <c r="F1745" s="1">
        <v>39</v>
      </c>
      <c r="G1745" s="28" t="str">
        <f t="shared" si="218"/>
        <v>539</v>
      </c>
      <c r="H1745" s="1">
        <v>26</v>
      </c>
      <c r="I1745" s="1">
        <v>6305</v>
      </c>
      <c r="L1745" s="1">
        <v>232200</v>
      </c>
      <c r="M1745" s="1">
        <v>2348479</v>
      </c>
      <c r="N1745" s="2">
        <f>INT(VLOOKUP(--D1745,'属性表（单）'!$H$7:$I$11,2,0)*VLOOKUP(F1745,'属性表（单）'!$B$4:$D$53,3,0))</f>
        <v>70200</v>
      </c>
      <c r="O1745" s="34">
        <f t="shared" si="220"/>
        <v>6305</v>
      </c>
      <c r="P1745" s="1">
        <f>IF(H1745=26,VLOOKUP(G1745,'属性表（单核）'!$H$2:$I$251,2,0),IF(H1745=59,VLOOKUP(G1745,'属性表（单核）'!$C$2:$D$251,2,0),INT(N1745/VLOOKUP(H1745,'属性表（单）'!$N$4:$O$24,2,0))))</f>
        <v>6305</v>
      </c>
      <c r="S1745" s="1">
        <f t="shared" si="221"/>
        <v>216362</v>
      </c>
      <c r="T1745" s="28">
        <f>VLOOKUP(--F1745,经验表!$A$4:$B$53,2,0)*VLOOKUP(--E1745,经验表!$W$8:$X$17,2,0)</f>
        <v>216362.25</v>
      </c>
      <c r="U1745" s="1">
        <f t="shared" si="222"/>
        <v>2441661</v>
      </c>
      <c r="V1745" s="1">
        <f t="shared" si="223"/>
        <v>2441661</v>
      </c>
    </row>
    <row r="1746" spans="1:22" x14ac:dyDescent="0.35">
      <c r="A1746" s="1">
        <v>94000075</v>
      </c>
      <c r="B1746" s="3" t="s">
        <v>16</v>
      </c>
      <c r="C1746" s="29">
        <f t="shared" si="219"/>
        <v>1</v>
      </c>
      <c r="D1746" s="29" t="str">
        <f t="shared" si="216"/>
        <v>5</v>
      </c>
      <c r="E1746" s="42" t="str">
        <f t="shared" si="217"/>
        <v>5</v>
      </c>
      <c r="F1746" s="1">
        <v>40</v>
      </c>
      <c r="G1746" s="28" t="str">
        <f t="shared" si="218"/>
        <v>540</v>
      </c>
      <c r="H1746" s="1">
        <v>26</v>
      </c>
      <c r="I1746" s="1">
        <v>6450</v>
      </c>
      <c r="L1746" s="1">
        <v>254017</v>
      </c>
      <c r="M1746" s="1">
        <v>2580679</v>
      </c>
      <c r="N1746" s="2">
        <f>INT(VLOOKUP(--D1746,'属性表（单）'!$H$7:$I$11,2,0)*VLOOKUP(F1746,'属性表（单）'!$B$4:$D$53,3,0))</f>
        <v>72900</v>
      </c>
      <c r="O1746" s="34">
        <f t="shared" si="220"/>
        <v>6450</v>
      </c>
      <c r="P1746" s="1">
        <f>IF(H1746=26,VLOOKUP(G1746,'属性表（单核）'!$H$2:$I$251,2,0),IF(H1746=59,VLOOKUP(G1746,'属性表（单核）'!$C$2:$D$251,2,0),INT(N1746/VLOOKUP(H1746,'属性表（单）'!$N$4:$O$24,2,0))))</f>
        <v>6450</v>
      </c>
      <c r="S1746" s="1">
        <f t="shared" si="221"/>
        <v>230811</v>
      </c>
      <c r="T1746" s="28">
        <f>VLOOKUP(--F1746,经验表!$A$4:$B$53,2,0)*VLOOKUP(--E1746,经验表!$W$8:$X$17,2,0)</f>
        <v>230811.75</v>
      </c>
      <c r="U1746" s="1">
        <f t="shared" si="222"/>
        <v>2658023</v>
      </c>
      <c r="V1746" s="1">
        <f t="shared" si="223"/>
        <v>2658023</v>
      </c>
    </row>
    <row r="1747" spans="1:22" x14ac:dyDescent="0.35">
      <c r="A1747" s="1">
        <v>94100075</v>
      </c>
      <c r="B1747" s="3" t="s">
        <v>16</v>
      </c>
      <c r="C1747" s="29">
        <f t="shared" si="219"/>
        <v>1</v>
      </c>
      <c r="D1747" s="29" t="str">
        <f t="shared" si="216"/>
        <v>5</v>
      </c>
      <c r="E1747" s="42" t="str">
        <f t="shared" si="217"/>
        <v>5</v>
      </c>
      <c r="F1747" s="1">
        <v>41</v>
      </c>
      <c r="G1747" s="28" t="str">
        <f t="shared" si="218"/>
        <v>541</v>
      </c>
      <c r="H1747" s="1">
        <v>26</v>
      </c>
      <c r="I1747" s="1">
        <v>6595</v>
      </c>
      <c r="L1747" s="1">
        <v>277824</v>
      </c>
      <c r="M1747" s="1">
        <v>2834696</v>
      </c>
      <c r="N1747" s="2">
        <f>INT(VLOOKUP(--D1747,'属性表（单）'!$H$7:$I$11,2,0)*VLOOKUP(F1747,'属性表（单）'!$B$4:$D$53,3,0))</f>
        <v>75600</v>
      </c>
      <c r="O1747" s="34">
        <f t="shared" si="220"/>
        <v>6595</v>
      </c>
      <c r="P1747" s="1">
        <f>IF(H1747=26,VLOOKUP(G1747,'属性表（单核）'!$H$2:$I$251,2,0),IF(H1747=59,VLOOKUP(G1747,'属性表（单核）'!$C$2:$D$251,2,0),INT(N1747/VLOOKUP(H1747,'属性表（单）'!$N$4:$O$24,2,0))))</f>
        <v>6595</v>
      </c>
      <c r="S1747" s="1">
        <f t="shared" si="221"/>
        <v>245261</v>
      </c>
      <c r="T1747" s="28">
        <f>VLOOKUP(--F1747,经验表!$A$4:$B$53,2,0)*VLOOKUP(--E1747,经验表!$W$8:$X$17,2,0)</f>
        <v>245261.25</v>
      </c>
      <c r="U1747" s="1">
        <f t="shared" si="222"/>
        <v>2888834</v>
      </c>
      <c r="V1747" s="1">
        <f t="shared" si="223"/>
        <v>2888834</v>
      </c>
    </row>
    <row r="1748" spans="1:22" x14ac:dyDescent="0.35">
      <c r="A1748" s="1">
        <v>94200075</v>
      </c>
      <c r="B1748" s="3" t="s">
        <v>16</v>
      </c>
      <c r="C1748" s="29">
        <f t="shared" si="219"/>
        <v>1</v>
      </c>
      <c r="D1748" s="29" t="str">
        <f t="shared" si="216"/>
        <v>5</v>
      </c>
      <c r="E1748" s="42" t="str">
        <f t="shared" si="217"/>
        <v>5</v>
      </c>
      <c r="F1748" s="1">
        <v>42</v>
      </c>
      <c r="G1748" s="28" t="str">
        <f t="shared" si="218"/>
        <v>542</v>
      </c>
      <c r="H1748" s="1">
        <v>26</v>
      </c>
      <c r="I1748" s="1">
        <v>6740</v>
      </c>
      <c r="L1748" s="1">
        <v>303799</v>
      </c>
      <c r="M1748" s="1">
        <v>3112520</v>
      </c>
      <c r="N1748" s="2">
        <f>INT(VLOOKUP(--D1748,'属性表（单）'!$H$7:$I$11,2,0)*VLOOKUP(F1748,'属性表（单）'!$B$4:$D$53,3,0))</f>
        <v>78600</v>
      </c>
      <c r="O1748" s="34">
        <f t="shared" si="220"/>
        <v>6740</v>
      </c>
      <c r="P1748" s="1">
        <f>IF(H1748=26,VLOOKUP(G1748,'属性表（单核）'!$H$2:$I$251,2,0),IF(H1748=59,VLOOKUP(G1748,'属性表（单核）'!$C$2:$D$251,2,0),INT(N1748/VLOOKUP(H1748,'属性表（单）'!$N$4:$O$24,2,0))))</f>
        <v>6740</v>
      </c>
      <c r="S1748" s="1">
        <f t="shared" si="221"/>
        <v>262499</v>
      </c>
      <c r="T1748" s="28">
        <f>VLOOKUP(--F1748,经验表!$A$4:$B$53,2,0)*VLOOKUP(--E1748,经验表!$W$8:$X$17,2,0)</f>
        <v>262499.25</v>
      </c>
      <c r="U1748" s="1">
        <f t="shared" si="222"/>
        <v>3134095</v>
      </c>
      <c r="V1748" s="1">
        <f t="shared" si="223"/>
        <v>3134095</v>
      </c>
    </row>
    <row r="1749" spans="1:22" x14ac:dyDescent="0.35">
      <c r="A1749" s="1">
        <v>94300075</v>
      </c>
      <c r="B1749" s="3" t="s">
        <v>16</v>
      </c>
      <c r="C1749" s="29">
        <f t="shared" si="219"/>
        <v>1</v>
      </c>
      <c r="D1749" s="29" t="str">
        <f t="shared" si="216"/>
        <v>5</v>
      </c>
      <c r="E1749" s="42" t="str">
        <f t="shared" si="217"/>
        <v>5</v>
      </c>
      <c r="F1749" s="1">
        <v>43</v>
      </c>
      <c r="G1749" s="28" t="str">
        <f t="shared" si="218"/>
        <v>543</v>
      </c>
      <c r="H1749" s="1">
        <v>26</v>
      </c>
      <c r="I1749" s="1">
        <v>6885</v>
      </c>
      <c r="L1749" s="1">
        <v>332141</v>
      </c>
      <c r="M1749" s="1">
        <v>3416319</v>
      </c>
      <c r="N1749" s="2">
        <f>INT(VLOOKUP(--D1749,'属性表（单）'!$H$7:$I$11,2,0)*VLOOKUP(F1749,'属性表（单）'!$B$4:$D$53,3,0))</f>
        <v>81600</v>
      </c>
      <c r="O1749" s="34">
        <f t="shared" si="220"/>
        <v>6885</v>
      </c>
      <c r="P1749" s="1">
        <f>IF(H1749=26,VLOOKUP(G1749,'属性表（单核）'!$H$2:$I$251,2,0),IF(H1749=59,VLOOKUP(G1749,'属性表（单核）'!$C$2:$D$251,2,0),INT(N1749/VLOOKUP(H1749,'属性表（单）'!$N$4:$O$24,2,0))))</f>
        <v>6885</v>
      </c>
      <c r="S1749" s="1">
        <f t="shared" si="221"/>
        <v>279737</v>
      </c>
      <c r="T1749" s="28">
        <f>VLOOKUP(--F1749,经验表!$A$4:$B$53,2,0)*VLOOKUP(--E1749,经验表!$W$8:$X$17,2,0)</f>
        <v>279737.25</v>
      </c>
      <c r="U1749" s="1">
        <f t="shared" si="222"/>
        <v>3396594</v>
      </c>
      <c r="V1749" s="1">
        <f t="shared" si="223"/>
        <v>3396594</v>
      </c>
    </row>
    <row r="1750" spans="1:22" x14ac:dyDescent="0.35">
      <c r="A1750" s="1">
        <v>94400075</v>
      </c>
      <c r="B1750" s="3" t="s">
        <v>16</v>
      </c>
      <c r="C1750" s="29">
        <f t="shared" si="219"/>
        <v>1</v>
      </c>
      <c r="D1750" s="29" t="str">
        <f t="shared" si="216"/>
        <v>5</v>
      </c>
      <c r="E1750" s="42" t="str">
        <f t="shared" si="217"/>
        <v>5</v>
      </c>
      <c r="F1750" s="1">
        <v>44</v>
      </c>
      <c r="G1750" s="28" t="str">
        <f t="shared" si="218"/>
        <v>544</v>
      </c>
      <c r="H1750" s="1">
        <v>26</v>
      </c>
      <c r="I1750" s="1">
        <v>7030</v>
      </c>
      <c r="L1750" s="1">
        <v>363063</v>
      </c>
      <c r="M1750" s="1">
        <v>3748460</v>
      </c>
      <c r="N1750" s="2">
        <f>INT(VLOOKUP(--D1750,'属性表（单）'!$H$7:$I$11,2,0)*VLOOKUP(F1750,'属性表（单）'!$B$4:$D$53,3,0))</f>
        <v>84600</v>
      </c>
      <c r="O1750" s="34">
        <f t="shared" si="220"/>
        <v>7030</v>
      </c>
      <c r="P1750" s="1">
        <f>IF(H1750=26,VLOOKUP(G1750,'属性表（单核）'!$H$2:$I$251,2,0),IF(H1750=59,VLOOKUP(G1750,'属性表（单核）'!$C$2:$D$251,2,0),INT(N1750/VLOOKUP(H1750,'属性表（单）'!$N$4:$O$24,2,0))))</f>
        <v>7030</v>
      </c>
      <c r="S1750" s="1">
        <f t="shared" si="221"/>
        <v>296975</v>
      </c>
      <c r="T1750" s="28">
        <f>VLOOKUP(--F1750,经验表!$A$4:$B$53,2,0)*VLOOKUP(--E1750,经验表!$W$8:$X$17,2,0)</f>
        <v>296975.25</v>
      </c>
      <c r="U1750" s="1">
        <f t="shared" si="222"/>
        <v>3676331</v>
      </c>
      <c r="V1750" s="1">
        <f t="shared" si="223"/>
        <v>3676331</v>
      </c>
    </row>
    <row r="1751" spans="1:22" x14ac:dyDescent="0.35">
      <c r="A1751" s="1">
        <v>94500075</v>
      </c>
      <c r="B1751" s="3" t="s">
        <v>16</v>
      </c>
      <c r="C1751" s="29">
        <f t="shared" si="219"/>
        <v>1</v>
      </c>
      <c r="D1751" s="29" t="str">
        <f t="shared" si="216"/>
        <v>5</v>
      </c>
      <c r="E1751" s="42" t="str">
        <f t="shared" si="217"/>
        <v>5</v>
      </c>
      <c r="F1751" s="1">
        <v>45</v>
      </c>
      <c r="G1751" s="28" t="str">
        <f t="shared" si="218"/>
        <v>545</v>
      </c>
      <c r="H1751" s="1">
        <v>26</v>
      </c>
      <c r="I1751" s="1">
        <v>7175</v>
      </c>
      <c r="L1751" s="1">
        <v>396801</v>
      </c>
      <c r="M1751" s="1">
        <v>4111523</v>
      </c>
      <c r="N1751" s="2">
        <f>INT(VLOOKUP(--D1751,'属性表（单）'!$H$7:$I$11,2,0)*VLOOKUP(F1751,'属性表（单）'!$B$4:$D$53,3,0))</f>
        <v>87600</v>
      </c>
      <c r="O1751" s="34">
        <f t="shared" si="220"/>
        <v>7175</v>
      </c>
      <c r="P1751" s="1">
        <f>IF(H1751=26,VLOOKUP(G1751,'属性表（单核）'!$H$2:$I$251,2,0),IF(H1751=59,VLOOKUP(G1751,'属性表（单核）'!$C$2:$D$251,2,0),INT(N1751/VLOOKUP(H1751,'属性表（单）'!$N$4:$O$24,2,0))))</f>
        <v>7175</v>
      </c>
      <c r="S1751" s="1">
        <f t="shared" si="221"/>
        <v>314213</v>
      </c>
      <c r="T1751" s="28">
        <f>VLOOKUP(--F1751,经验表!$A$4:$B$53,2,0)*VLOOKUP(--E1751,经验表!$W$8:$X$17,2,0)</f>
        <v>314213.25</v>
      </c>
      <c r="U1751" s="1">
        <f t="shared" si="222"/>
        <v>3973306</v>
      </c>
      <c r="V1751" s="1">
        <f t="shared" si="223"/>
        <v>3973306</v>
      </c>
    </row>
    <row r="1752" spans="1:22" x14ac:dyDescent="0.35">
      <c r="A1752" s="1">
        <v>94600075</v>
      </c>
      <c r="B1752" s="3" t="s">
        <v>16</v>
      </c>
      <c r="C1752" s="29">
        <f t="shared" si="219"/>
        <v>1</v>
      </c>
      <c r="D1752" s="29" t="str">
        <f t="shared" si="216"/>
        <v>5</v>
      </c>
      <c r="E1752" s="42" t="str">
        <f t="shared" si="217"/>
        <v>5</v>
      </c>
      <c r="F1752" s="1">
        <v>46</v>
      </c>
      <c r="G1752" s="28" t="str">
        <f t="shared" si="218"/>
        <v>546</v>
      </c>
      <c r="H1752" s="1">
        <v>26</v>
      </c>
      <c r="I1752" s="1">
        <v>7320</v>
      </c>
      <c r="L1752" s="1">
        <v>433610</v>
      </c>
      <c r="M1752" s="1">
        <v>4508324</v>
      </c>
      <c r="N1752" s="2">
        <f>INT(VLOOKUP(--D1752,'属性表（单）'!$H$7:$I$11,2,0)*VLOOKUP(F1752,'属性表（单）'!$B$4:$D$53,3,0))</f>
        <v>90600</v>
      </c>
      <c r="O1752" s="34">
        <f t="shared" si="220"/>
        <v>7320</v>
      </c>
      <c r="P1752" s="1">
        <f>IF(H1752=26,VLOOKUP(G1752,'属性表（单核）'!$H$2:$I$251,2,0),IF(H1752=59,VLOOKUP(G1752,'属性表（单核）'!$C$2:$D$251,2,0),INT(N1752/VLOOKUP(H1752,'属性表（单）'!$N$4:$O$24,2,0))))</f>
        <v>7320</v>
      </c>
      <c r="S1752" s="1">
        <f t="shared" si="221"/>
        <v>334493</v>
      </c>
      <c r="T1752" s="28">
        <f>VLOOKUP(--F1752,经验表!$A$4:$B$53,2,0)*VLOOKUP(--E1752,经验表!$W$8:$X$17,2,0)</f>
        <v>334493.25</v>
      </c>
      <c r="U1752" s="1">
        <f t="shared" si="222"/>
        <v>4287519</v>
      </c>
      <c r="V1752" s="1">
        <f t="shared" si="223"/>
        <v>4287519</v>
      </c>
    </row>
    <row r="1753" spans="1:22" x14ac:dyDescent="0.35">
      <c r="A1753" s="1">
        <v>94700075</v>
      </c>
      <c r="B1753" s="3" t="s">
        <v>16</v>
      </c>
      <c r="C1753" s="29">
        <f t="shared" si="219"/>
        <v>1</v>
      </c>
      <c r="D1753" s="29" t="str">
        <f t="shared" si="216"/>
        <v>5</v>
      </c>
      <c r="E1753" s="42" t="str">
        <f t="shared" si="217"/>
        <v>5</v>
      </c>
      <c r="F1753" s="1">
        <v>47</v>
      </c>
      <c r="G1753" s="28" t="str">
        <f t="shared" si="218"/>
        <v>547</v>
      </c>
      <c r="H1753" s="1">
        <v>26</v>
      </c>
      <c r="I1753" s="1">
        <v>7465</v>
      </c>
      <c r="L1753" s="1">
        <v>473769</v>
      </c>
      <c r="M1753" s="1">
        <v>4941934</v>
      </c>
      <c r="N1753" s="2">
        <f>INT(VLOOKUP(--D1753,'属性表（单）'!$H$7:$I$11,2,0)*VLOOKUP(F1753,'属性表（单）'!$B$4:$D$53,3,0))</f>
        <v>93900</v>
      </c>
      <c r="O1753" s="34">
        <f t="shared" si="220"/>
        <v>7465</v>
      </c>
      <c r="P1753" s="1">
        <f>IF(H1753=26,VLOOKUP(G1753,'属性表（单核）'!$H$2:$I$251,2,0),IF(H1753=59,VLOOKUP(G1753,'属性表（单核）'!$C$2:$D$251,2,0),INT(N1753/VLOOKUP(H1753,'属性表（单）'!$N$4:$O$24,2,0))))</f>
        <v>7465</v>
      </c>
      <c r="S1753" s="1">
        <f t="shared" si="221"/>
        <v>354773</v>
      </c>
      <c r="T1753" s="28">
        <f>VLOOKUP(--F1753,经验表!$A$4:$B$53,2,0)*VLOOKUP(--E1753,经验表!$W$8:$X$17,2,0)</f>
        <v>354773.25</v>
      </c>
      <c r="U1753" s="1">
        <f t="shared" si="222"/>
        <v>4622012</v>
      </c>
      <c r="V1753" s="1">
        <f t="shared" si="223"/>
        <v>4622012</v>
      </c>
    </row>
    <row r="1754" spans="1:22" x14ac:dyDescent="0.35">
      <c r="A1754" s="1">
        <v>94800075</v>
      </c>
      <c r="B1754" s="3" t="s">
        <v>16</v>
      </c>
      <c r="C1754" s="29">
        <f t="shared" si="219"/>
        <v>1</v>
      </c>
      <c r="D1754" s="29" t="str">
        <f t="shared" si="216"/>
        <v>5</v>
      </c>
      <c r="E1754" s="42" t="str">
        <f t="shared" si="217"/>
        <v>5</v>
      </c>
      <c r="F1754" s="1">
        <v>48</v>
      </c>
      <c r="G1754" s="28" t="str">
        <f t="shared" si="218"/>
        <v>548</v>
      </c>
      <c r="H1754" s="1">
        <v>26</v>
      </c>
      <c r="I1754" s="1">
        <v>7610</v>
      </c>
      <c r="L1754" s="1">
        <v>517582</v>
      </c>
      <c r="M1754" s="1">
        <v>5415703</v>
      </c>
      <c r="N1754" s="2">
        <f>INT(VLOOKUP(--D1754,'属性表（单）'!$H$7:$I$11,2,0)*VLOOKUP(F1754,'属性表（单）'!$B$4:$D$53,3,0))</f>
        <v>97200</v>
      </c>
      <c r="O1754" s="34">
        <f t="shared" si="220"/>
        <v>7610</v>
      </c>
      <c r="P1754" s="1">
        <f>IF(H1754=26,VLOOKUP(G1754,'属性表（单核）'!$H$2:$I$251,2,0),IF(H1754=59,VLOOKUP(G1754,'属性表（单核）'!$C$2:$D$251,2,0),INT(N1754/VLOOKUP(H1754,'属性表（单）'!$N$4:$O$24,2,0))))</f>
        <v>7610</v>
      </c>
      <c r="S1754" s="1">
        <f t="shared" si="221"/>
        <v>375053</v>
      </c>
      <c r="T1754" s="28">
        <f>VLOOKUP(--F1754,经验表!$A$4:$B$53,2,0)*VLOOKUP(--E1754,经验表!$W$8:$X$17,2,0)</f>
        <v>375053.25</v>
      </c>
      <c r="U1754" s="1">
        <f t="shared" si="222"/>
        <v>4976785</v>
      </c>
      <c r="V1754" s="1">
        <f t="shared" si="223"/>
        <v>4976785</v>
      </c>
    </row>
    <row r="1755" spans="1:22" x14ac:dyDescent="0.35">
      <c r="A1755" s="1">
        <v>94900075</v>
      </c>
      <c r="B1755" s="3" t="s">
        <v>16</v>
      </c>
      <c r="C1755" s="29">
        <f t="shared" si="219"/>
        <v>1</v>
      </c>
      <c r="D1755" s="29" t="str">
        <f t="shared" si="216"/>
        <v>5</v>
      </c>
      <c r="E1755" s="42" t="str">
        <f t="shared" si="217"/>
        <v>5</v>
      </c>
      <c r="F1755" s="1">
        <v>49</v>
      </c>
      <c r="G1755" s="28" t="str">
        <f t="shared" si="218"/>
        <v>549</v>
      </c>
      <c r="H1755" s="1">
        <v>26</v>
      </c>
      <c r="I1755" s="1">
        <v>7755</v>
      </c>
      <c r="L1755" s="1">
        <v>565382</v>
      </c>
      <c r="M1755" s="1">
        <v>5933285</v>
      </c>
      <c r="N1755" s="2">
        <f>INT(VLOOKUP(--D1755,'属性表（单）'!$H$7:$I$11,2,0)*VLOOKUP(F1755,'属性表（单）'!$B$4:$D$53,3,0))</f>
        <v>100500</v>
      </c>
      <c r="O1755" s="34">
        <f t="shared" si="220"/>
        <v>7755</v>
      </c>
      <c r="P1755" s="1">
        <f>IF(H1755=26,VLOOKUP(G1755,'属性表（单核）'!$H$2:$I$251,2,0),IF(H1755=59,VLOOKUP(G1755,'属性表（单核）'!$C$2:$D$251,2,0),INT(N1755/VLOOKUP(H1755,'属性表（单）'!$N$4:$O$24,2,0))))</f>
        <v>7755</v>
      </c>
      <c r="S1755" s="1">
        <f t="shared" si="221"/>
        <v>395333</v>
      </c>
      <c r="T1755" s="28">
        <f>VLOOKUP(--F1755,经验表!$A$4:$B$53,2,0)*VLOOKUP(--E1755,经验表!$W$8:$X$17,2,0)</f>
        <v>395333.25</v>
      </c>
      <c r="U1755" s="1">
        <f t="shared" si="222"/>
        <v>5351838</v>
      </c>
      <c r="V1755" s="1">
        <f t="shared" si="223"/>
        <v>5351838</v>
      </c>
    </row>
    <row r="1756" spans="1:22" x14ac:dyDescent="0.35">
      <c r="A1756" s="1">
        <v>95000075</v>
      </c>
      <c r="B1756" s="3" t="s">
        <v>16</v>
      </c>
      <c r="C1756" s="29">
        <f t="shared" si="219"/>
        <v>1</v>
      </c>
      <c r="D1756" s="29" t="str">
        <f t="shared" si="216"/>
        <v>5</v>
      </c>
      <c r="E1756" s="42" t="str">
        <f t="shared" si="217"/>
        <v>5</v>
      </c>
      <c r="F1756" s="1">
        <v>50</v>
      </c>
      <c r="G1756" s="28" t="str">
        <f t="shared" si="218"/>
        <v>550</v>
      </c>
      <c r="H1756" s="1">
        <v>26</v>
      </c>
      <c r="I1756" s="1">
        <v>7900</v>
      </c>
      <c r="L1756" s="1">
        <v>99999999</v>
      </c>
      <c r="M1756" s="1">
        <v>6498667</v>
      </c>
      <c r="N1756" s="2">
        <f>INT(VLOOKUP(--D1756,'属性表（单）'!$H$7:$I$11,2,0)*VLOOKUP(F1756,'属性表（单）'!$B$4:$D$53,3,0))</f>
        <v>103800</v>
      </c>
      <c r="O1756" s="34">
        <f t="shared" si="220"/>
        <v>7900</v>
      </c>
      <c r="P1756" s="1">
        <f>IF(H1756=26,VLOOKUP(G1756,'属性表（单核）'!$H$2:$I$251,2,0),IF(H1756=59,VLOOKUP(G1756,'属性表（单核）'!$C$2:$D$251,2,0),INT(N1756/VLOOKUP(H1756,'属性表（单）'!$N$4:$O$24,2,0))))</f>
        <v>7900</v>
      </c>
      <c r="S1756" s="1">
        <f t="shared" si="221"/>
        <v>418908</v>
      </c>
      <c r="T1756" s="28">
        <f>VLOOKUP(--F1756,经验表!$A$4:$B$53,2,0)*VLOOKUP(--E1756,经验表!$W$8:$X$17,2,0)</f>
        <v>418908.75</v>
      </c>
      <c r="U1756" s="1">
        <f t="shared" si="222"/>
        <v>5747171</v>
      </c>
      <c r="V1756" s="1">
        <f t="shared" si="223"/>
        <v>5747171</v>
      </c>
    </row>
    <row r="1757" spans="1:22" x14ac:dyDescent="0.35">
      <c r="A1757" s="1">
        <v>90100081</v>
      </c>
      <c r="B1757" s="3" t="s">
        <v>17</v>
      </c>
      <c r="C1757" s="29">
        <f t="shared" si="219"/>
        <v>1</v>
      </c>
      <c r="D1757" s="29" t="str">
        <f t="shared" si="216"/>
        <v>1</v>
      </c>
      <c r="E1757" s="42" t="str">
        <f t="shared" si="217"/>
        <v>1</v>
      </c>
      <c r="F1757" s="1">
        <v>1</v>
      </c>
      <c r="G1757" s="28" t="str">
        <f t="shared" si="218"/>
        <v>11</v>
      </c>
      <c r="H1757" s="1">
        <v>59</v>
      </c>
      <c r="I1757" s="1">
        <v>235</v>
      </c>
      <c r="L1757" s="1">
        <v>758</v>
      </c>
      <c r="M1757" s="1">
        <v>200</v>
      </c>
      <c r="N1757" s="2">
        <f>INT(VLOOKUP(--D1757,'属性表（单）'!$H$7:$I$11,2,0)*VLOOKUP(F1757,'属性表（单）'!$B$4:$D$53,3,0))</f>
        <v>1600</v>
      </c>
      <c r="O1757" s="34">
        <f t="shared" si="220"/>
        <v>235</v>
      </c>
      <c r="P1757" s="1">
        <f>IF(H1757=26,VLOOKUP(G1757,'属性表（单核）'!$H$2:$I$251,2,0),IF(H1757=59,VLOOKUP(G1757,'属性表（单核）'!$C$2:$D$251,2,0),INT(N1757/VLOOKUP(H1757,'属性表（单）'!$N$4:$O$24,2,0))))</f>
        <v>235</v>
      </c>
      <c r="S1757" s="1">
        <f t="shared" si="221"/>
        <v>750</v>
      </c>
      <c r="T1757" s="28">
        <f>VLOOKUP(--F1757,经验表!$A$4:$B$53,2,0)*VLOOKUP(--E1757,经验表!$W$8:$X$17,2,0)</f>
        <v>750</v>
      </c>
      <c r="U1757" s="1">
        <f t="shared" si="222"/>
        <v>240</v>
      </c>
      <c r="V1757" s="1">
        <f t="shared" si="223"/>
        <v>6166079</v>
      </c>
    </row>
    <row r="1758" spans="1:22" x14ac:dyDescent="0.35">
      <c r="A1758" s="1">
        <v>90200081</v>
      </c>
      <c r="B1758" s="3" t="s">
        <v>17</v>
      </c>
      <c r="C1758" s="29">
        <f t="shared" si="219"/>
        <v>1</v>
      </c>
      <c r="D1758" s="29" t="str">
        <f t="shared" si="216"/>
        <v>1</v>
      </c>
      <c r="E1758" s="42" t="str">
        <f t="shared" si="217"/>
        <v>1</v>
      </c>
      <c r="F1758" s="1">
        <v>2</v>
      </c>
      <c r="G1758" s="28" t="str">
        <f t="shared" si="218"/>
        <v>12</v>
      </c>
      <c r="H1758" s="1">
        <v>59</v>
      </c>
      <c r="I1758" s="1">
        <v>290</v>
      </c>
      <c r="L1758" s="1">
        <v>1013</v>
      </c>
      <c r="M1758" s="1">
        <v>958</v>
      </c>
      <c r="N1758" s="2">
        <f>INT(VLOOKUP(--D1758,'属性表（单）'!$H$7:$I$11,2,0)*VLOOKUP(F1758,'属性表（单）'!$B$4:$D$53,3,0))</f>
        <v>1700</v>
      </c>
      <c r="O1758" s="34">
        <f t="shared" si="220"/>
        <v>290</v>
      </c>
      <c r="P1758" s="1">
        <f>IF(H1758=26,VLOOKUP(G1758,'属性表（单核）'!$H$2:$I$251,2,0),IF(H1758=59,VLOOKUP(G1758,'属性表（单核）'!$C$2:$D$251,2,0),INT(N1758/VLOOKUP(H1758,'属性表（单）'!$N$4:$O$24,2,0))))</f>
        <v>290</v>
      </c>
      <c r="S1758" s="1">
        <f t="shared" si="221"/>
        <v>1050</v>
      </c>
      <c r="T1758" s="28">
        <f>VLOOKUP(--F1758,经验表!$A$4:$B$53,2,0)*VLOOKUP(--E1758,经验表!$W$8:$X$17,2,0)</f>
        <v>1050</v>
      </c>
      <c r="U1758" s="1">
        <f t="shared" si="222"/>
        <v>990</v>
      </c>
      <c r="V1758" s="1">
        <f t="shared" si="223"/>
        <v>990</v>
      </c>
    </row>
    <row r="1759" spans="1:22" x14ac:dyDescent="0.35">
      <c r="A1759" s="1">
        <v>90300081</v>
      </c>
      <c r="B1759" s="3" t="s">
        <v>17</v>
      </c>
      <c r="C1759" s="29">
        <f t="shared" si="219"/>
        <v>1</v>
      </c>
      <c r="D1759" s="29" t="str">
        <f t="shared" si="216"/>
        <v>1</v>
      </c>
      <c r="E1759" s="42" t="str">
        <f t="shared" si="217"/>
        <v>1</v>
      </c>
      <c r="F1759" s="1">
        <v>3</v>
      </c>
      <c r="G1759" s="28" t="str">
        <f t="shared" si="218"/>
        <v>13</v>
      </c>
      <c r="H1759" s="1">
        <v>59</v>
      </c>
      <c r="I1759" s="1">
        <v>345</v>
      </c>
      <c r="L1759" s="1">
        <v>1302</v>
      </c>
      <c r="M1759" s="1">
        <v>1971</v>
      </c>
      <c r="N1759" s="2">
        <f>INT(VLOOKUP(--D1759,'属性表（单）'!$H$7:$I$11,2,0)*VLOOKUP(F1759,'属性表（单）'!$B$4:$D$53,3,0))</f>
        <v>1800</v>
      </c>
      <c r="O1759" s="34">
        <f t="shared" si="220"/>
        <v>345</v>
      </c>
      <c r="P1759" s="1">
        <f>IF(H1759=26,VLOOKUP(G1759,'属性表（单核）'!$H$2:$I$251,2,0),IF(H1759=59,VLOOKUP(G1759,'属性表（单核）'!$C$2:$D$251,2,0),INT(N1759/VLOOKUP(H1759,'属性表（单）'!$N$4:$O$24,2,0))))</f>
        <v>345</v>
      </c>
      <c r="S1759" s="1">
        <f t="shared" si="221"/>
        <v>1350</v>
      </c>
      <c r="T1759" s="28">
        <f>VLOOKUP(--F1759,经验表!$A$4:$B$53,2,0)*VLOOKUP(--E1759,经验表!$W$8:$X$17,2,0)</f>
        <v>1350</v>
      </c>
      <c r="U1759" s="1">
        <f t="shared" si="222"/>
        <v>2040</v>
      </c>
      <c r="V1759" s="1">
        <f t="shared" si="223"/>
        <v>2040</v>
      </c>
    </row>
    <row r="1760" spans="1:22" x14ac:dyDescent="0.35">
      <c r="A1760" s="1">
        <v>90400081</v>
      </c>
      <c r="B1760" s="3" t="s">
        <v>17</v>
      </c>
      <c r="C1760" s="29">
        <f t="shared" si="219"/>
        <v>1</v>
      </c>
      <c r="D1760" s="29" t="str">
        <f t="shared" si="216"/>
        <v>1</v>
      </c>
      <c r="E1760" s="42" t="str">
        <f t="shared" si="217"/>
        <v>1</v>
      </c>
      <c r="F1760" s="1">
        <v>4</v>
      </c>
      <c r="G1760" s="28" t="str">
        <f t="shared" si="218"/>
        <v>14</v>
      </c>
      <c r="H1760" s="1">
        <v>59</v>
      </c>
      <c r="I1760" s="1">
        <v>400</v>
      </c>
      <c r="L1760" s="1">
        <v>1629</v>
      </c>
      <c r="M1760" s="1">
        <v>3273</v>
      </c>
      <c r="N1760" s="2">
        <f>INT(VLOOKUP(--D1760,'属性表（单）'!$H$7:$I$11,2,0)*VLOOKUP(F1760,'属性表（单）'!$B$4:$D$53,3,0))</f>
        <v>1900</v>
      </c>
      <c r="O1760" s="34">
        <f t="shared" si="220"/>
        <v>400</v>
      </c>
      <c r="P1760" s="1">
        <f>IF(H1760=26,VLOOKUP(G1760,'属性表（单核）'!$H$2:$I$251,2,0),IF(H1760=59,VLOOKUP(G1760,'属性表（单核）'!$C$2:$D$251,2,0),INT(N1760/VLOOKUP(H1760,'属性表（单）'!$N$4:$O$24,2,0))))</f>
        <v>400</v>
      </c>
      <c r="S1760" s="1">
        <f t="shared" si="221"/>
        <v>1650</v>
      </c>
      <c r="T1760" s="28">
        <f>VLOOKUP(--F1760,经验表!$A$4:$B$53,2,0)*VLOOKUP(--E1760,经验表!$W$8:$X$17,2,0)</f>
        <v>1650</v>
      </c>
      <c r="U1760" s="1">
        <f t="shared" si="222"/>
        <v>3390</v>
      </c>
      <c r="V1760" s="1">
        <f t="shared" si="223"/>
        <v>3390</v>
      </c>
    </row>
    <row r="1761" spans="1:22" x14ac:dyDescent="0.35">
      <c r="A1761" s="1">
        <v>90500081</v>
      </c>
      <c r="B1761" s="3" t="s">
        <v>17</v>
      </c>
      <c r="C1761" s="29">
        <f t="shared" si="219"/>
        <v>1</v>
      </c>
      <c r="D1761" s="29" t="str">
        <f t="shared" si="216"/>
        <v>1</v>
      </c>
      <c r="E1761" s="42" t="str">
        <f t="shared" si="217"/>
        <v>1</v>
      </c>
      <c r="F1761" s="1">
        <v>5</v>
      </c>
      <c r="G1761" s="28" t="str">
        <f t="shared" si="218"/>
        <v>15</v>
      </c>
      <c r="H1761" s="1">
        <v>59</v>
      </c>
      <c r="I1761" s="1">
        <v>455</v>
      </c>
      <c r="L1761" s="1">
        <v>1997</v>
      </c>
      <c r="M1761" s="1">
        <v>4902</v>
      </c>
      <c r="N1761" s="2">
        <f>INT(VLOOKUP(--D1761,'属性表（单）'!$H$7:$I$11,2,0)*VLOOKUP(F1761,'属性表（单）'!$B$4:$D$53,3,0))</f>
        <v>2000</v>
      </c>
      <c r="O1761" s="34">
        <f t="shared" si="220"/>
        <v>455</v>
      </c>
      <c r="P1761" s="1">
        <f>IF(H1761=26,VLOOKUP(G1761,'属性表（单核）'!$H$2:$I$251,2,0),IF(H1761=59,VLOOKUP(G1761,'属性表（单核）'!$C$2:$D$251,2,0),INT(N1761/VLOOKUP(H1761,'属性表（单）'!$N$4:$O$24,2,0))))</f>
        <v>455</v>
      </c>
      <c r="S1761" s="1">
        <f t="shared" si="221"/>
        <v>1950</v>
      </c>
      <c r="T1761" s="28">
        <f>VLOOKUP(--F1761,经验表!$A$4:$B$53,2,0)*VLOOKUP(--E1761,经验表!$W$8:$X$17,2,0)</f>
        <v>1950</v>
      </c>
      <c r="U1761" s="1">
        <f t="shared" si="222"/>
        <v>5040</v>
      </c>
      <c r="V1761" s="1">
        <f t="shared" si="223"/>
        <v>5040</v>
      </c>
    </row>
    <row r="1762" spans="1:22" x14ac:dyDescent="0.35">
      <c r="A1762" s="1">
        <v>90600081</v>
      </c>
      <c r="B1762" s="3" t="s">
        <v>17</v>
      </c>
      <c r="C1762" s="29">
        <f t="shared" si="219"/>
        <v>1</v>
      </c>
      <c r="D1762" s="29" t="str">
        <f t="shared" si="216"/>
        <v>1</v>
      </c>
      <c r="E1762" s="42" t="str">
        <f t="shared" si="217"/>
        <v>1</v>
      </c>
      <c r="F1762" s="1">
        <v>6</v>
      </c>
      <c r="G1762" s="28" t="str">
        <f t="shared" si="218"/>
        <v>16</v>
      </c>
      <c r="H1762" s="1">
        <v>59</v>
      </c>
      <c r="I1762" s="1">
        <v>510</v>
      </c>
      <c r="L1762" s="1">
        <v>2413</v>
      </c>
      <c r="M1762" s="1">
        <v>6899</v>
      </c>
      <c r="N1762" s="2">
        <f>INT(VLOOKUP(--D1762,'属性表（单）'!$H$7:$I$11,2,0)*VLOOKUP(F1762,'属性表（单）'!$B$4:$D$53,3,0))</f>
        <v>2100</v>
      </c>
      <c r="O1762" s="34">
        <f t="shared" si="220"/>
        <v>510</v>
      </c>
      <c r="P1762" s="1">
        <f>IF(H1762=26,VLOOKUP(G1762,'属性表（单核）'!$H$2:$I$251,2,0),IF(H1762=59,VLOOKUP(G1762,'属性表（单核）'!$C$2:$D$251,2,0),INT(N1762/VLOOKUP(H1762,'属性表（单）'!$N$4:$O$24,2,0))))</f>
        <v>510</v>
      </c>
      <c r="S1762" s="1">
        <f t="shared" si="221"/>
        <v>2450</v>
      </c>
      <c r="T1762" s="28">
        <f>VLOOKUP(--F1762,经验表!$A$4:$B$53,2,0)*VLOOKUP(--E1762,经验表!$W$8:$X$17,2,0)</f>
        <v>2450</v>
      </c>
      <c r="U1762" s="1">
        <f t="shared" si="222"/>
        <v>6990</v>
      </c>
      <c r="V1762" s="1">
        <f t="shared" si="223"/>
        <v>6990</v>
      </c>
    </row>
    <row r="1763" spans="1:22" x14ac:dyDescent="0.35">
      <c r="A1763" s="1">
        <v>90700081</v>
      </c>
      <c r="B1763" s="3" t="s">
        <v>17</v>
      </c>
      <c r="C1763" s="29">
        <f t="shared" si="219"/>
        <v>1</v>
      </c>
      <c r="D1763" s="29" t="str">
        <f t="shared" si="216"/>
        <v>1</v>
      </c>
      <c r="E1763" s="42" t="str">
        <f t="shared" si="217"/>
        <v>1</v>
      </c>
      <c r="F1763" s="1">
        <v>7</v>
      </c>
      <c r="G1763" s="28" t="str">
        <f t="shared" si="218"/>
        <v>17</v>
      </c>
      <c r="H1763" s="1">
        <v>59</v>
      </c>
      <c r="I1763" s="1">
        <v>565</v>
      </c>
      <c r="L1763" s="1">
        <v>2881</v>
      </c>
      <c r="M1763" s="1">
        <v>9312</v>
      </c>
      <c r="N1763" s="2">
        <f>INT(VLOOKUP(--D1763,'属性表（单）'!$H$7:$I$11,2,0)*VLOOKUP(F1763,'属性表（单）'!$B$4:$D$53,3,0))</f>
        <v>2250</v>
      </c>
      <c r="O1763" s="34">
        <f t="shared" si="220"/>
        <v>565</v>
      </c>
      <c r="P1763" s="1">
        <f>IF(H1763=26,VLOOKUP(G1763,'属性表（单核）'!$H$2:$I$251,2,0),IF(H1763=59,VLOOKUP(G1763,'属性表（单核）'!$C$2:$D$251,2,0),INT(N1763/VLOOKUP(H1763,'属性表（单）'!$N$4:$O$24,2,0))))</f>
        <v>565</v>
      </c>
      <c r="S1763" s="1">
        <f t="shared" si="221"/>
        <v>2950</v>
      </c>
      <c r="T1763" s="28">
        <f>VLOOKUP(--F1763,经验表!$A$4:$B$53,2,0)*VLOOKUP(--E1763,经验表!$W$8:$X$17,2,0)</f>
        <v>2950</v>
      </c>
      <c r="U1763" s="1">
        <f t="shared" si="222"/>
        <v>9440</v>
      </c>
      <c r="V1763" s="1">
        <f t="shared" si="223"/>
        <v>9440</v>
      </c>
    </row>
    <row r="1764" spans="1:22" x14ac:dyDescent="0.35">
      <c r="A1764" s="1">
        <v>90800081</v>
      </c>
      <c r="B1764" s="3" t="s">
        <v>17</v>
      </c>
      <c r="C1764" s="29">
        <f t="shared" si="219"/>
        <v>1</v>
      </c>
      <c r="D1764" s="29" t="str">
        <f t="shared" si="216"/>
        <v>1</v>
      </c>
      <c r="E1764" s="42" t="str">
        <f t="shared" si="217"/>
        <v>1</v>
      </c>
      <c r="F1764" s="1">
        <v>8</v>
      </c>
      <c r="G1764" s="28" t="str">
        <f t="shared" si="218"/>
        <v>18</v>
      </c>
      <c r="H1764" s="1">
        <v>59</v>
      </c>
      <c r="I1764" s="1">
        <v>620</v>
      </c>
      <c r="L1764" s="1">
        <v>3408</v>
      </c>
      <c r="M1764" s="1">
        <v>12193</v>
      </c>
      <c r="N1764" s="2">
        <f>INT(VLOOKUP(--D1764,'属性表（单）'!$H$7:$I$11,2,0)*VLOOKUP(F1764,'属性表（单）'!$B$4:$D$53,3,0))</f>
        <v>2400</v>
      </c>
      <c r="O1764" s="34">
        <f t="shared" si="220"/>
        <v>620</v>
      </c>
      <c r="P1764" s="1">
        <f>IF(H1764=26,VLOOKUP(G1764,'属性表（单核）'!$H$2:$I$251,2,0),IF(H1764=59,VLOOKUP(G1764,'属性表（单核）'!$C$2:$D$251,2,0),INT(N1764/VLOOKUP(H1764,'属性表（单）'!$N$4:$O$24,2,0))))</f>
        <v>620</v>
      </c>
      <c r="S1764" s="1">
        <f t="shared" si="221"/>
        <v>3450</v>
      </c>
      <c r="T1764" s="28">
        <f>VLOOKUP(--F1764,经验表!$A$4:$B$53,2,0)*VLOOKUP(--E1764,经验表!$W$8:$X$17,2,0)</f>
        <v>3450</v>
      </c>
      <c r="U1764" s="1">
        <f t="shared" si="222"/>
        <v>12390</v>
      </c>
      <c r="V1764" s="1">
        <f t="shared" si="223"/>
        <v>12390</v>
      </c>
    </row>
    <row r="1765" spans="1:22" x14ac:dyDescent="0.35">
      <c r="A1765" s="1">
        <v>90900081</v>
      </c>
      <c r="B1765" s="3" t="s">
        <v>17</v>
      </c>
      <c r="C1765" s="29">
        <f t="shared" si="219"/>
        <v>1</v>
      </c>
      <c r="D1765" s="29" t="str">
        <f t="shared" si="216"/>
        <v>1</v>
      </c>
      <c r="E1765" s="42" t="str">
        <f t="shared" si="217"/>
        <v>1</v>
      </c>
      <c r="F1765" s="1">
        <v>9</v>
      </c>
      <c r="G1765" s="28" t="str">
        <f t="shared" si="218"/>
        <v>19</v>
      </c>
      <c r="H1765" s="1">
        <v>59</v>
      </c>
      <c r="I1765" s="1">
        <v>675</v>
      </c>
      <c r="L1765" s="1">
        <v>4000</v>
      </c>
      <c r="M1765" s="1">
        <v>15601</v>
      </c>
      <c r="N1765" s="2">
        <f>INT(VLOOKUP(--D1765,'属性表（单）'!$H$7:$I$11,2,0)*VLOOKUP(F1765,'属性表（单）'!$B$4:$D$53,3,0))</f>
        <v>2550</v>
      </c>
      <c r="O1765" s="34">
        <f t="shared" si="220"/>
        <v>675</v>
      </c>
      <c r="P1765" s="1">
        <f>IF(H1765=26,VLOOKUP(G1765,'属性表（单核）'!$H$2:$I$251,2,0),IF(H1765=59,VLOOKUP(G1765,'属性表（单核）'!$C$2:$D$251,2,0),INT(N1765/VLOOKUP(H1765,'属性表（单）'!$N$4:$O$24,2,0))))</f>
        <v>675</v>
      </c>
      <c r="S1765" s="1">
        <f t="shared" si="221"/>
        <v>3950</v>
      </c>
      <c r="T1765" s="28">
        <f>VLOOKUP(--F1765,经验表!$A$4:$B$53,2,0)*VLOOKUP(--E1765,经验表!$W$8:$X$17,2,0)</f>
        <v>3950</v>
      </c>
      <c r="U1765" s="1">
        <f t="shared" si="222"/>
        <v>15840</v>
      </c>
      <c r="V1765" s="1">
        <f t="shared" si="223"/>
        <v>15840</v>
      </c>
    </row>
    <row r="1766" spans="1:22" x14ac:dyDescent="0.35">
      <c r="A1766" s="1">
        <v>91000081</v>
      </c>
      <c r="B1766" s="3" t="s">
        <v>17</v>
      </c>
      <c r="C1766" s="29">
        <f t="shared" si="219"/>
        <v>1</v>
      </c>
      <c r="D1766" s="29" t="str">
        <f t="shared" si="216"/>
        <v>1</v>
      </c>
      <c r="E1766" s="42" t="str">
        <f t="shared" si="217"/>
        <v>1</v>
      </c>
      <c r="F1766" s="1">
        <v>10</v>
      </c>
      <c r="G1766" s="28" t="str">
        <f t="shared" si="218"/>
        <v>110</v>
      </c>
      <c r="H1766" s="1">
        <v>59</v>
      </c>
      <c r="I1766" s="1">
        <v>730</v>
      </c>
      <c r="L1766" s="1">
        <v>4664</v>
      </c>
      <c r="M1766" s="1">
        <v>19601</v>
      </c>
      <c r="N1766" s="2">
        <f>INT(VLOOKUP(--D1766,'属性表（单）'!$H$7:$I$11,2,0)*VLOOKUP(F1766,'属性表（单）'!$B$4:$D$53,3,0))</f>
        <v>2700</v>
      </c>
      <c r="O1766" s="34">
        <f t="shared" si="220"/>
        <v>730</v>
      </c>
      <c r="P1766" s="1">
        <f>IF(H1766=26,VLOOKUP(G1766,'属性表（单核）'!$H$2:$I$251,2,0),IF(H1766=59,VLOOKUP(G1766,'属性表（单核）'!$C$2:$D$251,2,0),INT(N1766/VLOOKUP(H1766,'属性表（单）'!$N$4:$O$24,2,0))))</f>
        <v>730</v>
      </c>
      <c r="S1766" s="1">
        <f t="shared" si="221"/>
        <v>4750</v>
      </c>
      <c r="T1766" s="28">
        <f>VLOOKUP(--F1766,经验表!$A$4:$B$53,2,0)*VLOOKUP(--E1766,经验表!$W$8:$X$17,2,0)</f>
        <v>4750</v>
      </c>
      <c r="U1766" s="1">
        <f t="shared" si="222"/>
        <v>19790</v>
      </c>
      <c r="V1766" s="1">
        <f t="shared" si="223"/>
        <v>19790</v>
      </c>
    </row>
    <row r="1767" spans="1:22" x14ac:dyDescent="0.35">
      <c r="A1767" s="1">
        <v>91100081</v>
      </c>
      <c r="B1767" s="3" t="s">
        <v>17</v>
      </c>
      <c r="C1767" s="29">
        <f t="shared" si="219"/>
        <v>1</v>
      </c>
      <c r="D1767" s="29" t="str">
        <f t="shared" si="216"/>
        <v>1</v>
      </c>
      <c r="E1767" s="42" t="str">
        <f t="shared" si="217"/>
        <v>1</v>
      </c>
      <c r="F1767" s="1">
        <v>11</v>
      </c>
      <c r="G1767" s="28" t="str">
        <f t="shared" si="218"/>
        <v>111</v>
      </c>
      <c r="H1767" s="1">
        <v>59</v>
      </c>
      <c r="I1767" s="1">
        <v>785</v>
      </c>
      <c r="L1767" s="1">
        <v>5410</v>
      </c>
      <c r="M1767" s="1">
        <v>24265</v>
      </c>
      <c r="N1767" s="2">
        <f>INT(VLOOKUP(--D1767,'属性表（单）'!$H$7:$I$11,2,0)*VLOOKUP(F1767,'属性表（单）'!$B$4:$D$53,3,0))</f>
        <v>2850</v>
      </c>
      <c r="O1767" s="34">
        <f t="shared" si="220"/>
        <v>785</v>
      </c>
      <c r="P1767" s="1">
        <f>IF(H1767=26,VLOOKUP(G1767,'属性表（单核）'!$H$2:$I$251,2,0),IF(H1767=59,VLOOKUP(G1767,'属性表（单核）'!$C$2:$D$251,2,0),INT(N1767/VLOOKUP(H1767,'属性表（单）'!$N$4:$O$24,2,0))))</f>
        <v>785</v>
      </c>
      <c r="S1767" s="1">
        <f t="shared" si="221"/>
        <v>5550</v>
      </c>
      <c r="T1767" s="28">
        <f>VLOOKUP(--F1767,经验表!$A$4:$B$53,2,0)*VLOOKUP(--E1767,经验表!$W$8:$X$17,2,0)</f>
        <v>5550</v>
      </c>
      <c r="U1767" s="1">
        <f t="shared" si="222"/>
        <v>24540</v>
      </c>
      <c r="V1767" s="1">
        <f t="shared" si="223"/>
        <v>24540</v>
      </c>
    </row>
    <row r="1768" spans="1:22" x14ac:dyDescent="0.35">
      <c r="A1768" s="1">
        <v>91200081</v>
      </c>
      <c r="B1768" s="3" t="s">
        <v>17</v>
      </c>
      <c r="C1768" s="29">
        <f t="shared" si="219"/>
        <v>1</v>
      </c>
      <c r="D1768" s="29" t="str">
        <f t="shared" si="216"/>
        <v>1</v>
      </c>
      <c r="E1768" s="42" t="str">
        <f t="shared" si="217"/>
        <v>1</v>
      </c>
      <c r="F1768" s="1">
        <v>12</v>
      </c>
      <c r="G1768" s="28" t="str">
        <f t="shared" si="218"/>
        <v>112</v>
      </c>
      <c r="H1768" s="1">
        <v>59</v>
      </c>
      <c r="I1768" s="1">
        <v>840</v>
      </c>
      <c r="L1768" s="1">
        <v>6246</v>
      </c>
      <c r="M1768" s="1">
        <v>29675</v>
      </c>
      <c r="N1768" s="2">
        <f>INT(VLOOKUP(--D1768,'属性表（单）'!$H$7:$I$11,2,0)*VLOOKUP(F1768,'属性表（单）'!$B$4:$D$53,3,0))</f>
        <v>3050</v>
      </c>
      <c r="O1768" s="34">
        <f t="shared" si="220"/>
        <v>840</v>
      </c>
      <c r="P1768" s="1">
        <f>IF(H1768=26,VLOOKUP(G1768,'属性表（单核）'!$H$2:$I$251,2,0),IF(H1768=59,VLOOKUP(G1768,'属性表（单核）'!$C$2:$D$251,2,0),INT(N1768/VLOOKUP(H1768,'属性表（单）'!$N$4:$O$24,2,0))))</f>
        <v>840</v>
      </c>
      <c r="S1768" s="1">
        <f t="shared" si="221"/>
        <v>6350</v>
      </c>
      <c r="T1768" s="28">
        <f>VLOOKUP(--F1768,经验表!$A$4:$B$53,2,0)*VLOOKUP(--E1768,经验表!$W$8:$X$17,2,0)</f>
        <v>6350</v>
      </c>
      <c r="U1768" s="1">
        <f t="shared" si="222"/>
        <v>30090</v>
      </c>
      <c r="V1768" s="1">
        <f t="shared" si="223"/>
        <v>30090</v>
      </c>
    </row>
    <row r="1769" spans="1:22" x14ac:dyDescent="0.35">
      <c r="A1769" s="1">
        <v>91300081</v>
      </c>
      <c r="B1769" s="3" t="s">
        <v>17</v>
      </c>
      <c r="C1769" s="29">
        <f t="shared" si="219"/>
        <v>1</v>
      </c>
      <c r="D1769" s="29" t="str">
        <f t="shared" si="216"/>
        <v>1</v>
      </c>
      <c r="E1769" s="42" t="str">
        <f t="shared" si="217"/>
        <v>1</v>
      </c>
      <c r="F1769" s="1">
        <v>13</v>
      </c>
      <c r="G1769" s="28" t="str">
        <f t="shared" si="218"/>
        <v>113</v>
      </c>
      <c r="H1769" s="1">
        <v>59</v>
      </c>
      <c r="I1769" s="1">
        <v>895</v>
      </c>
      <c r="L1769" s="1">
        <v>7184</v>
      </c>
      <c r="M1769" s="1">
        <v>35921</v>
      </c>
      <c r="N1769" s="2">
        <f>INT(VLOOKUP(--D1769,'属性表（单）'!$H$7:$I$11,2,0)*VLOOKUP(F1769,'属性表（单）'!$B$4:$D$53,3,0))</f>
        <v>3250</v>
      </c>
      <c r="O1769" s="34">
        <f t="shared" si="220"/>
        <v>895</v>
      </c>
      <c r="P1769" s="1">
        <f>IF(H1769=26,VLOOKUP(G1769,'属性表（单核）'!$H$2:$I$251,2,0),IF(H1769=59,VLOOKUP(G1769,'属性表（单核）'!$C$2:$D$251,2,0),INT(N1769/VLOOKUP(H1769,'属性表（单）'!$N$4:$O$24,2,0))))</f>
        <v>895</v>
      </c>
      <c r="S1769" s="1">
        <f t="shared" si="221"/>
        <v>7150</v>
      </c>
      <c r="T1769" s="28">
        <f>VLOOKUP(--F1769,经验表!$A$4:$B$53,2,0)*VLOOKUP(--E1769,经验表!$W$8:$X$17,2,0)</f>
        <v>7150</v>
      </c>
      <c r="U1769" s="1">
        <f t="shared" si="222"/>
        <v>36440</v>
      </c>
      <c r="V1769" s="1">
        <f t="shared" si="223"/>
        <v>36440</v>
      </c>
    </row>
    <row r="1770" spans="1:22" x14ac:dyDescent="0.35">
      <c r="A1770" s="1">
        <v>91400081</v>
      </c>
      <c r="B1770" s="3" t="s">
        <v>17</v>
      </c>
      <c r="C1770" s="29">
        <f t="shared" si="219"/>
        <v>1</v>
      </c>
      <c r="D1770" s="29" t="str">
        <f t="shared" si="216"/>
        <v>1</v>
      </c>
      <c r="E1770" s="42" t="str">
        <f t="shared" si="217"/>
        <v>1</v>
      </c>
      <c r="F1770" s="1">
        <v>14</v>
      </c>
      <c r="G1770" s="28" t="str">
        <f t="shared" si="218"/>
        <v>114</v>
      </c>
      <c r="H1770" s="1">
        <v>59</v>
      </c>
      <c r="I1770" s="1">
        <v>950</v>
      </c>
      <c r="L1770" s="1">
        <v>8233</v>
      </c>
      <c r="M1770" s="1">
        <v>43105</v>
      </c>
      <c r="N1770" s="2">
        <f>INT(VLOOKUP(--D1770,'属性表（单）'!$H$7:$I$11,2,0)*VLOOKUP(F1770,'属性表（单）'!$B$4:$D$53,3,0))</f>
        <v>3450</v>
      </c>
      <c r="O1770" s="34">
        <f t="shared" si="220"/>
        <v>950</v>
      </c>
      <c r="P1770" s="1">
        <f>IF(H1770=26,VLOOKUP(G1770,'属性表（单核）'!$H$2:$I$251,2,0),IF(H1770=59,VLOOKUP(G1770,'属性表（单核）'!$C$2:$D$251,2,0),INT(N1770/VLOOKUP(H1770,'属性表（单）'!$N$4:$O$24,2,0))))</f>
        <v>950</v>
      </c>
      <c r="S1770" s="1">
        <f t="shared" si="221"/>
        <v>8350</v>
      </c>
      <c r="T1770" s="28">
        <f>VLOOKUP(--F1770,经验表!$A$4:$B$53,2,0)*VLOOKUP(--E1770,经验表!$W$8:$X$17,2,0)</f>
        <v>8350</v>
      </c>
      <c r="U1770" s="1">
        <f t="shared" si="222"/>
        <v>43590</v>
      </c>
      <c r="V1770" s="1">
        <f t="shared" si="223"/>
        <v>43590</v>
      </c>
    </row>
    <row r="1771" spans="1:22" x14ac:dyDescent="0.35">
      <c r="A1771" s="1">
        <v>91500081</v>
      </c>
      <c r="B1771" s="3" t="s">
        <v>17</v>
      </c>
      <c r="C1771" s="29">
        <f t="shared" si="219"/>
        <v>1</v>
      </c>
      <c r="D1771" s="29" t="str">
        <f t="shared" si="216"/>
        <v>1</v>
      </c>
      <c r="E1771" s="42" t="str">
        <f t="shared" si="217"/>
        <v>1</v>
      </c>
      <c r="F1771" s="1">
        <v>15</v>
      </c>
      <c r="G1771" s="28" t="str">
        <f t="shared" si="218"/>
        <v>115</v>
      </c>
      <c r="H1771" s="1">
        <v>59</v>
      </c>
      <c r="I1771" s="1">
        <v>1005</v>
      </c>
      <c r="L1771" s="1">
        <v>9408</v>
      </c>
      <c r="M1771" s="1">
        <v>51338</v>
      </c>
      <c r="N1771" s="2">
        <f>INT(VLOOKUP(--D1771,'属性表（单）'!$H$7:$I$11,2,0)*VLOOKUP(F1771,'属性表（单）'!$B$4:$D$53,3,0))</f>
        <v>3650</v>
      </c>
      <c r="O1771" s="34">
        <f t="shared" si="220"/>
        <v>1005</v>
      </c>
      <c r="P1771" s="1">
        <f>IF(H1771=26,VLOOKUP(G1771,'属性表（单核）'!$H$2:$I$251,2,0),IF(H1771=59,VLOOKUP(G1771,'属性表（单核）'!$C$2:$D$251,2,0),INT(N1771/VLOOKUP(H1771,'属性表（单）'!$N$4:$O$24,2,0))))</f>
        <v>1005</v>
      </c>
      <c r="S1771" s="1">
        <f t="shared" si="221"/>
        <v>9550</v>
      </c>
      <c r="T1771" s="28">
        <f>VLOOKUP(--F1771,经验表!$A$4:$B$53,2,0)*VLOOKUP(--E1771,经验表!$W$8:$X$17,2,0)</f>
        <v>9550</v>
      </c>
      <c r="U1771" s="1">
        <f t="shared" si="222"/>
        <v>51940</v>
      </c>
      <c r="V1771" s="1">
        <f t="shared" si="223"/>
        <v>51940</v>
      </c>
    </row>
    <row r="1772" spans="1:22" x14ac:dyDescent="0.35">
      <c r="A1772" s="1">
        <v>91600081</v>
      </c>
      <c r="B1772" s="3" t="s">
        <v>17</v>
      </c>
      <c r="C1772" s="29">
        <f t="shared" si="219"/>
        <v>1</v>
      </c>
      <c r="D1772" s="29" t="str">
        <f t="shared" si="216"/>
        <v>1</v>
      </c>
      <c r="E1772" s="42" t="str">
        <f t="shared" si="217"/>
        <v>1</v>
      </c>
      <c r="F1772" s="1">
        <v>16</v>
      </c>
      <c r="G1772" s="28" t="str">
        <f t="shared" si="218"/>
        <v>116</v>
      </c>
      <c r="H1772" s="1">
        <v>59</v>
      </c>
      <c r="I1772" s="1">
        <v>1060</v>
      </c>
      <c r="L1772" s="1">
        <v>10722</v>
      </c>
      <c r="M1772" s="1">
        <v>60746</v>
      </c>
      <c r="N1772" s="2">
        <f>INT(VLOOKUP(--D1772,'属性表（单）'!$H$7:$I$11,2,0)*VLOOKUP(F1772,'属性表（单）'!$B$4:$D$53,3,0))</f>
        <v>3850</v>
      </c>
      <c r="O1772" s="34">
        <f t="shared" si="220"/>
        <v>1060</v>
      </c>
      <c r="P1772" s="1">
        <f>IF(H1772=26,VLOOKUP(G1772,'属性表（单核）'!$H$2:$I$251,2,0),IF(H1772=59,VLOOKUP(G1772,'属性表（单核）'!$C$2:$D$251,2,0),INT(N1772/VLOOKUP(H1772,'属性表（单）'!$N$4:$O$24,2,0))))</f>
        <v>1060</v>
      </c>
      <c r="S1772" s="1">
        <f t="shared" si="221"/>
        <v>10750</v>
      </c>
      <c r="T1772" s="28">
        <f>VLOOKUP(--F1772,经验表!$A$4:$B$53,2,0)*VLOOKUP(--E1772,经验表!$W$8:$X$17,2,0)</f>
        <v>10750</v>
      </c>
      <c r="U1772" s="1">
        <f t="shared" si="222"/>
        <v>61490</v>
      </c>
      <c r="V1772" s="1">
        <f t="shared" si="223"/>
        <v>61490</v>
      </c>
    </row>
    <row r="1773" spans="1:22" x14ac:dyDescent="0.35">
      <c r="A1773" s="1">
        <v>91700081</v>
      </c>
      <c r="B1773" s="3" t="s">
        <v>17</v>
      </c>
      <c r="C1773" s="29">
        <f t="shared" si="219"/>
        <v>1</v>
      </c>
      <c r="D1773" s="29" t="str">
        <f t="shared" si="216"/>
        <v>1</v>
      </c>
      <c r="E1773" s="42" t="str">
        <f t="shared" si="217"/>
        <v>1</v>
      </c>
      <c r="F1773" s="1">
        <v>17</v>
      </c>
      <c r="G1773" s="28" t="str">
        <f t="shared" si="218"/>
        <v>117</v>
      </c>
      <c r="H1773" s="1">
        <v>59</v>
      </c>
      <c r="I1773" s="1">
        <v>1115</v>
      </c>
      <c r="L1773" s="1">
        <v>12192</v>
      </c>
      <c r="M1773" s="1">
        <v>71468</v>
      </c>
      <c r="N1773" s="2">
        <f>INT(VLOOKUP(--D1773,'属性表（单）'!$H$7:$I$11,2,0)*VLOOKUP(F1773,'属性表（单）'!$B$4:$D$53,3,0))</f>
        <v>4100</v>
      </c>
      <c r="O1773" s="34">
        <f t="shared" si="220"/>
        <v>1115</v>
      </c>
      <c r="P1773" s="1">
        <f>IF(H1773=26,VLOOKUP(G1773,'属性表（单核）'!$H$2:$I$251,2,0),IF(H1773=59,VLOOKUP(G1773,'属性表（单核）'!$C$2:$D$251,2,0),INT(N1773/VLOOKUP(H1773,'属性表（单）'!$N$4:$O$24,2,0))))</f>
        <v>1115</v>
      </c>
      <c r="S1773" s="1">
        <f t="shared" si="221"/>
        <v>11950</v>
      </c>
      <c r="T1773" s="28">
        <f>VLOOKUP(--F1773,经验表!$A$4:$B$53,2,0)*VLOOKUP(--E1773,经验表!$W$8:$X$17,2,0)</f>
        <v>11950</v>
      </c>
      <c r="U1773" s="1">
        <f t="shared" si="222"/>
        <v>72240</v>
      </c>
      <c r="V1773" s="1">
        <f t="shared" si="223"/>
        <v>72240</v>
      </c>
    </row>
    <row r="1774" spans="1:22" x14ac:dyDescent="0.35">
      <c r="A1774" s="1">
        <v>91800081</v>
      </c>
      <c r="B1774" s="3" t="s">
        <v>17</v>
      </c>
      <c r="C1774" s="29">
        <f t="shared" si="219"/>
        <v>1</v>
      </c>
      <c r="D1774" s="29" t="str">
        <f t="shared" si="216"/>
        <v>1</v>
      </c>
      <c r="E1774" s="42" t="str">
        <f t="shared" si="217"/>
        <v>1</v>
      </c>
      <c r="F1774" s="1">
        <v>18</v>
      </c>
      <c r="G1774" s="28" t="str">
        <f t="shared" si="218"/>
        <v>118</v>
      </c>
      <c r="H1774" s="1">
        <v>59</v>
      </c>
      <c r="I1774" s="1">
        <v>1170</v>
      </c>
      <c r="L1774" s="1">
        <v>13835</v>
      </c>
      <c r="M1774" s="1">
        <v>83660</v>
      </c>
      <c r="N1774" s="2">
        <f>INT(VLOOKUP(--D1774,'属性表（单）'!$H$7:$I$11,2,0)*VLOOKUP(F1774,'属性表（单）'!$B$4:$D$53,3,0))</f>
        <v>4350</v>
      </c>
      <c r="O1774" s="34">
        <f t="shared" si="220"/>
        <v>1170</v>
      </c>
      <c r="P1774" s="1">
        <f>IF(H1774=26,VLOOKUP(G1774,'属性表（单核）'!$H$2:$I$251,2,0),IF(H1774=59,VLOOKUP(G1774,'属性表（单核）'!$C$2:$D$251,2,0),INT(N1774/VLOOKUP(H1774,'属性表（单）'!$N$4:$O$24,2,0))))</f>
        <v>1170</v>
      </c>
      <c r="S1774" s="1">
        <f t="shared" si="221"/>
        <v>13650</v>
      </c>
      <c r="T1774" s="28">
        <f>VLOOKUP(--F1774,经验表!$A$4:$B$53,2,0)*VLOOKUP(--E1774,经验表!$W$8:$X$17,2,0)</f>
        <v>13650</v>
      </c>
      <c r="U1774" s="1">
        <f t="shared" si="222"/>
        <v>84190</v>
      </c>
      <c r="V1774" s="1">
        <f t="shared" si="223"/>
        <v>84190</v>
      </c>
    </row>
    <row r="1775" spans="1:22" x14ac:dyDescent="0.35">
      <c r="A1775" s="1">
        <v>91900081</v>
      </c>
      <c r="B1775" s="3" t="s">
        <v>17</v>
      </c>
      <c r="C1775" s="29">
        <f t="shared" si="219"/>
        <v>1</v>
      </c>
      <c r="D1775" s="29" t="str">
        <f t="shared" si="216"/>
        <v>1</v>
      </c>
      <c r="E1775" s="42" t="str">
        <f t="shared" si="217"/>
        <v>1</v>
      </c>
      <c r="F1775" s="1">
        <v>19</v>
      </c>
      <c r="G1775" s="28" t="str">
        <f t="shared" si="218"/>
        <v>119</v>
      </c>
      <c r="H1775" s="1">
        <v>59</v>
      </c>
      <c r="I1775" s="1">
        <v>1225</v>
      </c>
      <c r="L1775" s="1">
        <v>15671</v>
      </c>
      <c r="M1775" s="1">
        <v>97495</v>
      </c>
      <c r="N1775" s="2">
        <f>INT(VLOOKUP(--D1775,'属性表（单）'!$H$7:$I$11,2,0)*VLOOKUP(F1775,'属性表（单）'!$B$4:$D$53,3,0))</f>
        <v>4600</v>
      </c>
      <c r="O1775" s="34">
        <f t="shared" si="220"/>
        <v>1225</v>
      </c>
      <c r="P1775" s="1">
        <f>IF(H1775=26,VLOOKUP(G1775,'属性表（单核）'!$H$2:$I$251,2,0),IF(H1775=59,VLOOKUP(G1775,'属性表（单核）'!$C$2:$D$251,2,0),INT(N1775/VLOOKUP(H1775,'属性表（单）'!$N$4:$O$24,2,0))))</f>
        <v>1225</v>
      </c>
      <c r="S1775" s="1">
        <f t="shared" si="221"/>
        <v>15350</v>
      </c>
      <c r="T1775" s="28">
        <f>VLOOKUP(--F1775,经验表!$A$4:$B$53,2,0)*VLOOKUP(--E1775,经验表!$W$8:$X$17,2,0)</f>
        <v>15350</v>
      </c>
      <c r="U1775" s="1">
        <f t="shared" si="222"/>
        <v>97840</v>
      </c>
      <c r="V1775" s="1">
        <f t="shared" si="223"/>
        <v>97840</v>
      </c>
    </row>
    <row r="1776" spans="1:22" x14ac:dyDescent="0.35">
      <c r="A1776" s="1">
        <v>92000081</v>
      </c>
      <c r="B1776" s="3" t="s">
        <v>17</v>
      </c>
      <c r="C1776" s="29">
        <f t="shared" si="219"/>
        <v>1</v>
      </c>
      <c r="D1776" s="29" t="str">
        <f t="shared" si="216"/>
        <v>1</v>
      </c>
      <c r="E1776" s="42" t="str">
        <f t="shared" si="217"/>
        <v>1</v>
      </c>
      <c r="F1776" s="1">
        <v>20</v>
      </c>
      <c r="G1776" s="28" t="str">
        <f t="shared" si="218"/>
        <v>120</v>
      </c>
      <c r="H1776" s="1">
        <v>59</v>
      </c>
      <c r="I1776" s="1">
        <v>1280</v>
      </c>
      <c r="L1776" s="1">
        <v>17721</v>
      </c>
      <c r="M1776" s="1">
        <v>113166</v>
      </c>
      <c r="N1776" s="2">
        <f>INT(VLOOKUP(--D1776,'属性表（单）'!$H$7:$I$11,2,0)*VLOOKUP(F1776,'属性表（单）'!$B$4:$D$53,3,0))</f>
        <v>4850</v>
      </c>
      <c r="O1776" s="34">
        <f t="shared" si="220"/>
        <v>1280</v>
      </c>
      <c r="P1776" s="1">
        <f>IF(H1776=26,VLOOKUP(G1776,'属性表（单核）'!$H$2:$I$251,2,0),IF(H1776=59,VLOOKUP(G1776,'属性表（单核）'!$C$2:$D$251,2,0),INT(N1776/VLOOKUP(H1776,'属性表（单）'!$N$4:$O$24,2,0))))</f>
        <v>1280</v>
      </c>
      <c r="S1776" s="1">
        <f t="shared" si="221"/>
        <v>17050</v>
      </c>
      <c r="T1776" s="28">
        <f>VLOOKUP(--F1776,经验表!$A$4:$B$53,2,0)*VLOOKUP(--E1776,经验表!$W$8:$X$17,2,0)</f>
        <v>17050</v>
      </c>
      <c r="U1776" s="1">
        <f t="shared" si="222"/>
        <v>113190</v>
      </c>
      <c r="V1776" s="1">
        <f t="shared" si="223"/>
        <v>113190</v>
      </c>
    </row>
    <row r="1777" spans="1:22" x14ac:dyDescent="0.35">
      <c r="A1777" s="1">
        <v>92100081</v>
      </c>
      <c r="B1777" s="3" t="s">
        <v>17</v>
      </c>
      <c r="C1777" s="29">
        <f t="shared" si="219"/>
        <v>1</v>
      </c>
      <c r="D1777" s="29" t="str">
        <f t="shared" si="216"/>
        <v>1</v>
      </c>
      <c r="E1777" s="42" t="str">
        <f t="shared" si="217"/>
        <v>1</v>
      </c>
      <c r="F1777" s="1">
        <v>21</v>
      </c>
      <c r="G1777" s="28" t="str">
        <f t="shared" si="218"/>
        <v>121</v>
      </c>
      <c r="H1777" s="1">
        <v>59</v>
      </c>
      <c r="I1777" s="1">
        <v>1335</v>
      </c>
      <c r="L1777" s="1">
        <v>20011</v>
      </c>
      <c r="M1777" s="1">
        <v>130887</v>
      </c>
      <c r="N1777" s="2">
        <f>INT(VLOOKUP(--D1777,'属性表（单）'!$H$7:$I$11,2,0)*VLOOKUP(F1777,'属性表（单）'!$B$4:$D$53,3,0))</f>
        <v>5100</v>
      </c>
      <c r="O1777" s="34">
        <f t="shared" si="220"/>
        <v>1335</v>
      </c>
      <c r="P1777" s="1">
        <f>IF(H1777=26,VLOOKUP(G1777,'属性表（单核）'!$H$2:$I$251,2,0),IF(H1777=59,VLOOKUP(G1777,'属性表（单核）'!$C$2:$D$251,2,0),INT(N1777/VLOOKUP(H1777,'属性表（单）'!$N$4:$O$24,2,0))))</f>
        <v>1335</v>
      </c>
      <c r="S1777" s="1">
        <f t="shared" si="221"/>
        <v>18750</v>
      </c>
      <c r="T1777" s="28">
        <f>VLOOKUP(--F1777,经验表!$A$4:$B$53,2,0)*VLOOKUP(--E1777,经验表!$W$8:$X$17,2,0)</f>
        <v>18750</v>
      </c>
      <c r="U1777" s="1">
        <f t="shared" si="222"/>
        <v>130240</v>
      </c>
      <c r="V1777" s="1">
        <f t="shared" si="223"/>
        <v>130240</v>
      </c>
    </row>
    <row r="1778" spans="1:22" x14ac:dyDescent="0.35">
      <c r="A1778" s="1">
        <v>92200081</v>
      </c>
      <c r="B1778" s="3" t="s">
        <v>17</v>
      </c>
      <c r="C1778" s="29">
        <f t="shared" si="219"/>
        <v>1</v>
      </c>
      <c r="D1778" s="29" t="str">
        <f t="shared" si="216"/>
        <v>1</v>
      </c>
      <c r="E1778" s="42" t="str">
        <f t="shared" si="217"/>
        <v>1</v>
      </c>
      <c r="F1778" s="1">
        <v>22</v>
      </c>
      <c r="G1778" s="28" t="str">
        <f t="shared" si="218"/>
        <v>122</v>
      </c>
      <c r="H1778" s="1">
        <v>59</v>
      </c>
      <c r="I1778" s="1">
        <v>1390</v>
      </c>
      <c r="L1778" s="1">
        <v>22567</v>
      </c>
      <c r="M1778" s="1">
        <v>150898</v>
      </c>
      <c r="N1778" s="2">
        <f>INT(VLOOKUP(--D1778,'属性表（单）'!$H$7:$I$11,2,0)*VLOOKUP(F1778,'属性表（单）'!$B$4:$D$53,3,0))</f>
        <v>5400</v>
      </c>
      <c r="O1778" s="34">
        <f t="shared" si="220"/>
        <v>1390</v>
      </c>
      <c r="P1778" s="1">
        <f>IF(H1778=26,VLOOKUP(G1778,'属性表（单核）'!$H$2:$I$251,2,0),IF(H1778=59,VLOOKUP(G1778,'属性表（单核）'!$C$2:$D$251,2,0),INT(N1778/VLOOKUP(H1778,'属性表（单）'!$N$4:$O$24,2,0))))</f>
        <v>1390</v>
      </c>
      <c r="S1778" s="1">
        <f t="shared" si="221"/>
        <v>21050</v>
      </c>
      <c r="T1778" s="28">
        <f>VLOOKUP(--F1778,经验表!$A$4:$B$53,2,0)*VLOOKUP(--E1778,经验表!$W$8:$X$17,2,0)</f>
        <v>21050</v>
      </c>
      <c r="U1778" s="1">
        <f t="shared" si="222"/>
        <v>148990</v>
      </c>
      <c r="V1778" s="1">
        <f t="shared" si="223"/>
        <v>148990</v>
      </c>
    </row>
    <row r="1779" spans="1:22" x14ac:dyDescent="0.35">
      <c r="A1779" s="1">
        <v>92300081</v>
      </c>
      <c r="B1779" s="3" t="s">
        <v>17</v>
      </c>
      <c r="C1779" s="29">
        <f t="shared" si="219"/>
        <v>1</v>
      </c>
      <c r="D1779" s="29" t="str">
        <f t="shared" si="216"/>
        <v>1</v>
      </c>
      <c r="E1779" s="42" t="str">
        <f t="shared" si="217"/>
        <v>1</v>
      </c>
      <c r="F1779" s="1">
        <v>23</v>
      </c>
      <c r="G1779" s="28" t="str">
        <f t="shared" si="218"/>
        <v>123</v>
      </c>
      <c r="H1779" s="1">
        <v>59</v>
      </c>
      <c r="I1779" s="1">
        <v>1445</v>
      </c>
      <c r="L1779" s="1">
        <v>25419</v>
      </c>
      <c r="M1779" s="1">
        <v>173465</v>
      </c>
      <c r="N1779" s="2">
        <f>INT(VLOOKUP(--D1779,'属性表（单）'!$H$7:$I$11,2,0)*VLOOKUP(F1779,'属性表（单）'!$B$4:$D$53,3,0))</f>
        <v>5700</v>
      </c>
      <c r="O1779" s="34">
        <f t="shared" si="220"/>
        <v>1445</v>
      </c>
      <c r="P1779" s="1">
        <f>IF(H1779=26,VLOOKUP(G1779,'属性表（单核）'!$H$2:$I$251,2,0),IF(H1779=59,VLOOKUP(G1779,'属性表（单核）'!$C$2:$D$251,2,0),INT(N1779/VLOOKUP(H1779,'属性表（单）'!$N$4:$O$24,2,0))))</f>
        <v>1445</v>
      </c>
      <c r="S1779" s="1">
        <f t="shared" si="221"/>
        <v>23350</v>
      </c>
      <c r="T1779" s="28">
        <f>VLOOKUP(--F1779,经验表!$A$4:$B$53,2,0)*VLOOKUP(--E1779,经验表!$W$8:$X$17,2,0)</f>
        <v>23350</v>
      </c>
      <c r="U1779" s="1">
        <f t="shared" si="222"/>
        <v>170040</v>
      </c>
      <c r="V1779" s="1">
        <f t="shared" si="223"/>
        <v>170040</v>
      </c>
    </row>
    <row r="1780" spans="1:22" x14ac:dyDescent="0.35">
      <c r="A1780" s="1">
        <v>92400081</v>
      </c>
      <c r="B1780" s="3" t="s">
        <v>17</v>
      </c>
      <c r="C1780" s="29">
        <f t="shared" si="219"/>
        <v>1</v>
      </c>
      <c r="D1780" s="29" t="str">
        <f t="shared" si="216"/>
        <v>1</v>
      </c>
      <c r="E1780" s="42" t="str">
        <f t="shared" si="217"/>
        <v>1</v>
      </c>
      <c r="F1780" s="1">
        <v>24</v>
      </c>
      <c r="G1780" s="28" t="str">
        <f t="shared" si="218"/>
        <v>124</v>
      </c>
      <c r="H1780" s="1">
        <v>59</v>
      </c>
      <c r="I1780" s="1">
        <v>1500</v>
      </c>
      <c r="L1780" s="1">
        <v>28601</v>
      </c>
      <c r="M1780" s="1">
        <v>198884</v>
      </c>
      <c r="N1780" s="2">
        <f>INT(VLOOKUP(--D1780,'属性表（单）'!$H$7:$I$11,2,0)*VLOOKUP(F1780,'属性表（单）'!$B$4:$D$53,3,0))</f>
        <v>6000</v>
      </c>
      <c r="O1780" s="34">
        <f t="shared" si="220"/>
        <v>1500</v>
      </c>
      <c r="P1780" s="1">
        <f>IF(H1780=26,VLOOKUP(G1780,'属性表（单核）'!$H$2:$I$251,2,0),IF(H1780=59,VLOOKUP(G1780,'属性表（单核）'!$C$2:$D$251,2,0),INT(N1780/VLOOKUP(H1780,'属性表（单）'!$N$4:$O$24,2,0))))</f>
        <v>1500</v>
      </c>
      <c r="S1780" s="1">
        <f t="shared" si="221"/>
        <v>25650</v>
      </c>
      <c r="T1780" s="28">
        <f>VLOOKUP(--F1780,经验表!$A$4:$B$53,2,0)*VLOOKUP(--E1780,经验表!$W$8:$X$17,2,0)</f>
        <v>25650</v>
      </c>
      <c r="U1780" s="1">
        <f t="shared" si="222"/>
        <v>193390</v>
      </c>
      <c r="V1780" s="1">
        <f t="shared" si="223"/>
        <v>193390</v>
      </c>
    </row>
    <row r="1781" spans="1:22" x14ac:dyDescent="0.35">
      <c r="A1781" s="1">
        <v>92500081</v>
      </c>
      <c r="B1781" s="3" t="s">
        <v>17</v>
      </c>
      <c r="C1781" s="29">
        <f t="shared" si="219"/>
        <v>1</v>
      </c>
      <c r="D1781" s="29" t="str">
        <f t="shared" si="216"/>
        <v>1</v>
      </c>
      <c r="E1781" s="42" t="str">
        <f t="shared" si="217"/>
        <v>1</v>
      </c>
      <c r="F1781" s="1">
        <v>25</v>
      </c>
      <c r="G1781" s="28" t="str">
        <f t="shared" si="218"/>
        <v>125</v>
      </c>
      <c r="H1781" s="1">
        <v>59</v>
      </c>
      <c r="I1781" s="1">
        <v>1555</v>
      </c>
      <c r="L1781" s="1">
        <v>32151</v>
      </c>
      <c r="M1781" s="1">
        <v>227485</v>
      </c>
      <c r="N1781" s="2">
        <f>INT(VLOOKUP(--D1781,'属性表（单）'!$H$7:$I$11,2,0)*VLOOKUP(F1781,'属性表（单）'!$B$4:$D$53,3,0))</f>
        <v>6300</v>
      </c>
      <c r="O1781" s="34">
        <f t="shared" si="220"/>
        <v>1555</v>
      </c>
      <c r="P1781" s="1">
        <f>IF(H1781=26,VLOOKUP(G1781,'属性表（单核）'!$H$2:$I$251,2,0),IF(H1781=59,VLOOKUP(G1781,'属性表（单核）'!$C$2:$D$251,2,0),INT(N1781/VLOOKUP(H1781,'属性表（单）'!$N$4:$O$24,2,0))))</f>
        <v>1555</v>
      </c>
      <c r="S1781" s="1">
        <f t="shared" si="221"/>
        <v>27950</v>
      </c>
      <c r="T1781" s="28">
        <f>VLOOKUP(--F1781,经验表!$A$4:$B$53,2,0)*VLOOKUP(--E1781,经验表!$W$8:$X$17,2,0)</f>
        <v>27950</v>
      </c>
      <c r="U1781" s="1">
        <f t="shared" si="222"/>
        <v>219040</v>
      </c>
      <c r="V1781" s="1">
        <f t="shared" si="223"/>
        <v>219040</v>
      </c>
    </row>
    <row r="1782" spans="1:22" x14ac:dyDescent="0.35">
      <c r="A1782" s="1">
        <v>92600081</v>
      </c>
      <c r="B1782" s="3" t="s">
        <v>17</v>
      </c>
      <c r="C1782" s="29">
        <f t="shared" si="219"/>
        <v>1</v>
      </c>
      <c r="D1782" s="29" t="str">
        <f t="shared" si="216"/>
        <v>1</v>
      </c>
      <c r="E1782" s="42" t="str">
        <f t="shared" si="217"/>
        <v>1</v>
      </c>
      <c r="F1782" s="1">
        <v>26</v>
      </c>
      <c r="G1782" s="28" t="str">
        <f t="shared" si="218"/>
        <v>126</v>
      </c>
      <c r="H1782" s="1">
        <v>59</v>
      </c>
      <c r="I1782" s="1">
        <v>1610</v>
      </c>
      <c r="L1782" s="1">
        <v>36110</v>
      </c>
      <c r="M1782" s="1">
        <v>259636</v>
      </c>
      <c r="N1782" s="2">
        <f>INT(VLOOKUP(--D1782,'属性表（单）'!$H$7:$I$11,2,0)*VLOOKUP(F1782,'属性表（单）'!$B$4:$D$53,3,0))</f>
        <v>6600</v>
      </c>
      <c r="O1782" s="34">
        <f t="shared" si="220"/>
        <v>1610</v>
      </c>
      <c r="P1782" s="1">
        <f>IF(H1782=26,VLOOKUP(G1782,'属性表（单核）'!$H$2:$I$251,2,0),IF(H1782=59,VLOOKUP(G1782,'属性表（单核）'!$C$2:$D$251,2,0),INT(N1782/VLOOKUP(H1782,'属性表（单）'!$N$4:$O$24,2,0))))</f>
        <v>1610</v>
      </c>
      <c r="S1782" s="1">
        <f t="shared" si="221"/>
        <v>30950</v>
      </c>
      <c r="T1782" s="28">
        <f>VLOOKUP(--F1782,经验表!$A$4:$B$53,2,0)*VLOOKUP(--E1782,经验表!$W$8:$X$17,2,0)</f>
        <v>30950</v>
      </c>
      <c r="U1782" s="1">
        <f t="shared" si="222"/>
        <v>246990</v>
      </c>
      <c r="V1782" s="1">
        <f t="shared" si="223"/>
        <v>246990</v>
      </c>
    </row>
    <row r="1783" spans="1:22" x14ac:dyDescent="0.35">
      <c r="A1783" s="1">
        <v>92700081</v>
      </c>
      <c r="B1783" s="3" t="s">
        <v>17</v>
      </c>
      <c r="C1783" s="29">
        <f t="shared" si="219"/>
        <v>1</v>
      </c>
      <c r="D1783" s="29" t="str">
        <f t="shared" si="216"/>
        <v>1</v>
      </c>
      <c r="E1783" s="42" t="str">
        <f t="shared" si="217"/>
        <v>1</v>
      </c>
      <c r="F1783" s="1">
        <v>27</v>
      </c>
      <c r="G1783" s="28" t="str">
        <f t="shared" si="218"/>
        <v>127</v>
      </c>
      <c r="H1783" s="1">
        <v>59</v>
      </c>
      <c r="I1783" s="1">
        <v>1665</v>
      </c>
      <c r="L1783" s="1">
        <v>40525</v>
      </c>
      <c r="M1783" s="1">
        <v>295746</v>
      </c>
      <c r="N1783" s="2">
        <f>INT(VLOOKUP(--D1783,'属性表（单）'!$H$7:$I$11,2,0)*VLOOKUP(F1783,'属性表（单）'!$B$4:$D$53,3,0))</f>
        <v>6950</v>
      </c>
      <c r="O1783" s="34">
        <f t="shared" si="220"/>
        <v>1665</v>
      </c>
      <c r="P1783" s="1">
        <f>IF(H1783=26,VLOOKUP(G1783,'属性表（单核）'!$H$2:$I$251,2,0),IF(H1783=59,VLOOKUP(G1783,'属性表（单核）'!$C$2:$D$251,2,0),INT(N1783/VLOOKUP(H1783,'属性表（单）'!$N$4:$O$24,2,0))))</f>
        <v>1665</v>
      </c>
      <c r="S1783" s="1">
        <f t="shared" si="221"/>
        <v>33950</v>
      </c>
      <c r="T1783" s="28">
        <f>VLOOKUP(--F1783,经验表!$A$4:$B$53,2,0)*VLOOKUP(--E1783,经验表!$W$8:$X$17,2,0)</f>
        <v>33950</v>
      </c>
      <c r="U1783" s="1">
        <f t="shared" si="222"/>
        <v>277940</v>
      </c>
      <c r="V1783" s="1">
        <f t="shared" si="223"/>
        <v>277940</v>
      </c>
    </row>
    <row r="1784" spans="1:22" x14ac:dyDescent="0.35">
      <c r="A1784" s="1">
        <v>92800081</v>
      </c>
      <c r="B1784" s="3" t="s">
        <v>17</v>
      </c>
      <c r="C1784" s="29">
        <f t="shared" si="219"/>
        <v>1</v>
      </c>
      <c r="D1784" s="29" t="str">
        <f t="shared" si="216"/>
        <v>1</v>
      </c>
      <c r="E1784" s="42" t="str">
        <f t="shared" si="217"/>
        <v>1</v>
      </c>
      <c r="F1784" s="1">
        <v>28</v>
      </c>
      <c r="G1784" s="28" t="str">
        <f t="shared" si="218"/>
        <v>128</v>
      </c>
      <c r="H1784" s="1">
        <v>59</v>
      </c>
      <c r="I1784" s="1">
        <v>1720</v>
      </c>
      <c r="L1784" s="1">
        <v>45446</v>
      </c>
      <c r="M1784" s="1">
        <v>336271</v>
      </c>
      <c r="N1784" s="2">
        <f>INT(VLOOKUP(--D1784,'属性表（单）'!$H$7:$I$11,2,0)*VLOOKUP(F1784,'属性表（单）'!$B$4:$D$53,3,0))</f>
        <v>7300</v>
      </c>
      <c r="O1784" s="34">
        <f t="shared" si="220"/>
        <v>1720</v>
      </c>
      <c r="P1784" s="1">
        <f>IF(H1784=26,VLOOKUP(G1784,'属性表（单核）'!$H$2:$I$251,2,0),IF(H1784=59,VLOOKUP(G1784,'属性表（单核）'!$C$2:$D$251,2,0),INT(N1784/VLOOKUP(H1784,'属性表（单）'!$N$4:$O$24,2,0))))</f>
        <v>1720</v>
      </c>
      <c r="S1784" s="1">
        <f t="shared" si="221"/>
        <v>36950</v>
      </c>
      <c r="T1784" s="28">
        <f>VLOOKUP(--F1784,经验表!$A$4:$B$53,2,0)*VLOOKUP(--E1784,经验表!$W$8:$X$17,2,0)</f>
        <v>36950</v>
      </c>
      <c r="U1784" s="1">
        <f t="shared" si="222"/>
        <v>311890</v>
      </c>
      <c r="V1784" s="1">
        <f t="shared" si="223"/>
        <v>311890</v>
      </c>
    </row>
    <row r="1785" spans="1:22" x14ac:dyDescent="0.35">
      <c r="A1785" s="1">
        <v>92900081</v>
      </c>
      <c r="B1785" s="3" t="s">
        <v>17</v>
      </c>
      <c r="C1785" s="29">
        <f t="shared" si="219"/>
        <v>1</v>
      </c>
      <c r="D1785" s="29" t="str">
        <f t="shared" si="216"/>
        <v>1</v>
      </c>
      <c r="E1785" s="42" t="str">
        <f t="shared" si="217"/>
        <v>1</v>
      </c>
      <c r="F1785" s="1">
        <v>29</v>
      </c>
      <c r="G1785" s="28" t="str">
        <f t="shared" si="218"/>
        <v>129</v>
      </c>
      <c r="H1785" s="1">
        <v>59</v>
      </c>
      <c r="I1785" s="1">
        <v>1775</v>
      </c>
      <c r="L1785" s="1">
        <v>50931</v>
      </c>
      <c r="M1785" s="1">
        <v>381717</v>
      </c>
      <c r="N1785" s="2">
        <f>INT(VLOOKUP(--D1785,'属性表（单）'!$H$7:$I$11,2,0)*VLOOKUP(F1785,'属性表（单）'!$B$4:$D$53,3,0))</f>
        <v>7650</v>
      </c>
      <c r="O1785" s="34">
        <f t="shared" si="220"/>
        <v>1775</v>
      </c>
      <c r="P1785" s="1">
        <f>IF(H1785=26,VLOOKUP(G1785,'属性表（单核）'!$H$2:$I$251,2,0),IF(H1785=59,VLOOKUP(G1785,'属性表（单核）'!$C$2:$D$251,2,0),INT(N1785/VLOOKUP(H1785,'属性表（单）'!$N$4:$O$24,2,0))))</f>
        <v>1775</v>
      </c>
      <c r="S1785" s="1">
        <f t="shared" si="221"/>
        <v>39950</v>
      </c>
      <c r="T1785" s="28">
        <f>VLOOKUP(--F1785,经验表!$A$4:$B$53,2,0)*VLOOKUP(--E1785,经验表!$W$8:$X$17,2,0)</f>
        <v>39950</v>
      </c>
      <c r="U1785" s="1">
        <f t="shared" si="222"/>
        <v>348840</v>
      </c>
      <c r="V1785" s="1">
        <f t="shared" si="223"/>
        <v>348840</v>
      </c>
    </row>
    <row r="1786" spans="1:22" x14ac:dyDescent="0.35">
      <c r="A1786" s="1">
        <v>93000081</v>
      </c>
      <c r="B1786" s="3" t="s">
        <v>17</v>
      </c>
      <c r="C1786" s="29">
        <f t="shared" si="219"/>
        <v>1</v>
      </c>
      <c r="D1786" s="29" t="str">
        <f t="shared" si="216"/>
        <v>1</v>
      </c>
      <c r="E1786" s="42" t="str">
        <f t="shared" si="217"/>
        <v>1</v>
      </c>
      <c r="F1786" s="1">
        <v>30</v>
      </c>
      <c r="G1786" s="28" t="str">
        <f t="shared" si="218"/>
        <v>130</v>
      </c>
      <c r="H1786" s="1">
        <v>59</v>
      </c>
      <c r="I1786" s="1">
        <v>1830</v>
      </c>
      <c r="L1786" s="1">
        <v>57045</v>
      </c>
      <c r="M1786" s="1">
        <v>432648</v>
      </c>
      <c r="N1786" s="2">
        <f>INT(VLOOKUP(--D1786,'属性表（单）'!$H$7:$I$11,2,0)*VLOOKUP(F1786,'属性表（单）'!$B$4:$D$53,3,0))</f>
        <v>8000</v>
      </c>
      <c r="O1786" s="34">
        <f t="shared" si="220"/>
        <v>1830</v>
      </c>
      <c r="P1786" s="1">
        <f>IF(H1786=26,VLOOKUP(G1786,'属性表（单核）'!$H$2:$I$251,2,0),IF(H1786=59,VLOOKUP(G1786,'属性表（单核）'!$C$2:$D$251,2,0),INT(N1786/VLOOKUP(H1786,'属性表（单）'!$N$4:$O$24,2,0))))</f>
        <v>1830</v>
      </c>
      <c r="S1786" s="1">
        <f t="shared" si="221"/>
        <v>43750</v>
      </c>
      <c r="T1786" s="28">
        <f>VLOOKUP(--F1786,经验表!$A$4:$B$53,2,0)*VLOOKUP(--E1786,经验表!$W$8:$X$17,2,0)</f>
        <v>43750</v>
      </c>
      <c r="U1786" s="1">
        <f t="shared" si="222"/>
        <v>388790</v>
      </c>
      <c r="V1786" s="1">
        <f t="shared" si="223"/>
        <v>388790</v>
      </c>
    </row>
    <row r="1787" spans="1:22" x14ac:dyDescent="0.35">
      <c r="A1787" s="1">
        <v>93100081</v>
      </c>
      <c r="B1787" s="3" t="s">
        <v>17</v>
      </c>
      <c r="C1787" s="29">
        <f t="shared" si="219"/>
        <v>1</v>
      </c>
      <c r="D1787" s="29" t="str">
        <f t="shared" si="216"/>
        <v>1</v>
      </c>
      <c r="E1787" s="42" t="str">
        <f t="shared" si="217"/>
        <v>1</v>
      </c>
      <c r="F1787" s="1">
        <v>31</v>
      </c>
      <c r="G1787" s="28" t="str">
        <f t="shared" si="218"/>
        <v>131</v>
      </c>
      <c r="H1787" s="1">
        <v>59</v>
      </c>
      <c r="I1787" s="1">
        <v>1885</v>
      </c>
      <c r="L1787" s="1">
        <v>63857</v>
      </c>
      <c r="M1787" s="1">
        <v>489693</v>
      </c>
      <c r="N1787" s="2">
        <f>INT(VLOOKUP(--D1787,'属性表（单）'!$H$7:$I$11,2,0)*VLOOKUP(F1787,'属性表（单）'!$B$4:$D$53,3,0))</f>
        <v>8350</v>
      </c>
      <c r="O1787" s="34">
        <f t="shared" si="220"/>
        <v>1885</v>
      </c>
      <c r="P1787" s="1">
        <f>IF(H1787=26,VLOOKUP(G1787,'属性表（单核）'!$H$2:$I$251,2,0),IF(H1787=59,VLOOKUP(G1787,'属性表（单核）'!$C$2:$D$251,2,0),INT(N1787/VLOOKUP(H1787,'属性表（单）'!$N$4:$O$24,2,0))))</f>
        <v>1885</v>
      </c>
      <c r="S1787" s="1">
        <f t="shared" si="221"/>
        <v>47550</v>
      </c>
      <c r="T1787" s="28">
        <f>VLOOKUP(--F1787,经验表!$A$4:$B$53,2,0)*VLOOKUP(--E1787,经验表!$W$8:$X$17,2,0)</f>
        <v>47550</v>
      </c>
      <c r="U1787" s="1">
        <f t="shared" si="222"/>
        <v>432540</v>
      </c>
      <c r="V1787" s="1">
        <f t="shared" si="223"/>
        <v>432540</v>
      </c>
    </row>
    <row r="1788" spans="1:22" x14ac:dyDescent="0.35">
      <c r="A1788" s="1">
        <v>93200081</v>
      </c>
      <c r="B1788" s="3" t="s">
        <v>17</v>
      </c>
      <c r="C1788" s="29">
        <f t="shared" si="219"/>
        <v>1</v>
      </c>
      <c r="D1788" s="29" t="str">
        <f t="shared" si="216"/>
        <v>1</v>
      </c>
      <c r="E1788" s="42" t="str">
        <f t="shared" si="217"/>
        <v>1</v>
      </c>
      <c r="F1788" s="1">
        <v>32</v>
      </c>
      <c r="G1788" s="28" t="str">
        <f t="shared" si="218"/>
        <v>132</v>
      </c>
      <c r="H1788" s="1">
        <v>59</v>
      </c>
      <c r="I1788" s="1">
        <v>1940</v>
      </c>
      <c r="L1788" s="1">
        <v>71446</v>
      </c>
      <c r="M1788" s="1">
        <v>553550</v>
      </c>
      <c r="N1788" s="2">
        <f>INT(VLOOKUP(--D1788,'属性表（单）'!$H$7:$I$11,2,0)*VLOOKUP(F1788,'属性表（单）'!$B$4:$D$53,3,0))</f>
        <v>8750</v>
      </c>
      <c r="O1788" s="34">
        <f t="shared" si="220"/>
        <v>1940</v>
      </c>
      <c r="P1788" s="1">
        <f>IF(H1788=26,VLOOKUP(G1788,'属性表（单核）'!$H$2:$I$251,2,0),IF(H1788=59,VLOOKUP(G1788,'属性表（单核）'!$C$2:$D$251,2,0),INT(N1788/VLOOKUP(H1788,'属性表（单）'!$N$4:$O$24,2,0))))</f>
        <v>1940</v>
      </c>
      <c r="S1788" s="1">
        <f t="shared" si="221"/>
        <v>51350</v>
      </c>
      <c r="T1788" s="28">
        <f>VLOOKUP(--F1788,经验表!$A$4:$B$53,2,0)*VLOOKUP(--E1788,经验表!$W$8:$X$17,2,0)</f>
        <v>51350</v>
      </c>
      <c r="U1788" s="1">
        <f t="shared" si="222"/>
        <v>480090</v>
      </c>
      <c r="V1788" s="1">
        <f t="shared" si="223"/>
        <v>480090</v>
      </c>
    </row>
    <row r="1789" spans="1:22" x14ac:dyDescent="0.35">
      <c r="A1789" s="1">
        <v>93300081</v>
      </c>
      <c r="B1789" s="3" t="s">
        <v>17</v>
      </c>
      <c r="C1789" s="29">
        <f t="shared" si="219"/>
        <v>1</v>
      </c>
      <c r="D1789" s="29" t="str">
        <f t="shared" si="216"/>
        <v>1</v>
      </c>
      <c r="E1789" s="42" t="str">
        <f t="shared" si="217"/>
        <v>1</v>
      </c>
      <c r="F1789" s="1">
        <v>33</v>
      </c>
      <c r="G1789" s="28" t="str">
        <f t="shared" si="218"/>
        <v>133</v>
      </c>
      <c r="H1789" s="1">
        <v>59</v>
      </c>
      <c r="I1789" s="1">
        <v>1995</v>
      </c>
      <c r="L1789" s="1">
        <v>79901</v>
      </c>
      <c r="M1789" s="1">
        <v>624996</v>
      </c>
      <c r="N1789" s="2">
        <f>INT(VLOOKUP(--D1789,'属性表（单）'!$H$7:$I$11,2,0)*VLOOKUP(F1789,'属性表（单）'!$B$4:$D$53,3,0))</f>
        <v>9150</v>
      </c>
      <c r="O1789" s="34">
        <f t="shared" si="220"/>
        <v>1995</v>
      </c>
      <c r="P1789" s="1">
        <f>IF(H1789=26,VLOOKUP(G1789,'属性表（单核）'!$H$2:$I$251,2,0),IF(H1789=59,VLOOKUP(G1789,'属性表（单核）'!$C$2:$D$251,2,0),INT(N1789/VLOOKUP(H1789,'属性表（单）'!$N$4:$O$24,2,0))))</f>
        <v>1995</v>
      </c>
      <c r="S1789" s="1">
        <f t="shared" si="221"/>
        <v>55150</v>
      </c>
      <c r="T1789" s="28">
        <f>VLOOKUP(--F1789,经验表!$A$4:$B$53,2,0)*VLOOKUP(--E1789,经验表!$W$8:$X$17,2,0)</f>
        <v>55150</v>
      </c>
      <c r="U1789" s="1">
        <f t="shared" si="222"/>
        <v>531440</v>
      </c>
      <c r="V1789" s="1">
        <f t="shared" si="223"/>
        <v>531440</v>
      </c>
    </row>
    <row r="1790" spans="1:22" x14ac:dyDescent="0.35">
      <c r="A1790" s="1">
        <v>93400081</v>
      </c>
      <c r="B1790" s="3" t="s">
        <v>17</v>
      </c>
      <c r="C1790" s="29">
        <f t="shared" si="219"/>
        <v>1</v>
      </c>
      <c r="D1790" s="29" t="str">
        <f t="shared" si="216"/>
        <v>1</v>
      </c>
      <c r="E1790" s="42" t="str">
        <f t="shared" si="217"/>
        <v>1</v>
      </c>
      <c r="F1790" s="1">
        <v>34</v>
      </c>
      <c r="G1790" s="28" t="str">
        <f t="shared" si="218"/>
        <v>134</v>
      </c>
      <c r="H1790" s="1">
        <v>59</v>
      </c>
      <c r="I1790" s="1">
        <v>2050</v>
      </c>
      <c r="L1790" s="1">
        <v>89319</v>
      </c>
      <c r="M1790" s="1">
        <v>704897</v>
      </c>
      <c r="N1790" s="2">
        <f>INT(VLOOKUP(--D1790,'属性表（单）'!$H$7:$I$11,2,0)*VLOOKUP(F1790,'属性表（单）'!$B$4:$D$53,3,0))</f>
        <v>9550</v>
      </c>
      <c r="O1790" s="34">
        <f t="shared" si="220"/>
        <v>2050</v>
      </c>
      <c r="P1790" s="1">
        <f>IF(H1790=26,VLOOKUP(G1790,'属性表（单核）'!$H$2:$I$251,2,0),IF(H1790=59,VLOOKUP(G1790,'属性表（单核）'!$C$2:$D$251,2,0),INT(N1790/VLOOKUP(H1790,'属性表（单）'!$N$4:$O$24,2,0))))</f>
        <v>2050</v>
      </c>
      <c r="S1790" s="1">
        <f t="shared" si="221"/>
        <v>59850</v>
      </c>
      <c r="T1790" s="28">
        <f>VLOOKUP(--F1790,经验表!$A$4:$B$53,2,0)*VLOOKUP(--E1790,经验表!$W$8:$X$17,2,0)</f>
        <v>59850</v>
      </c>
      <c r="U1790" s="1">
        <f t="shared" si="222"/>
        <v>586590</v>
      </c>
      <c r="V1790" s="1">
        <f t="shared" si="223"/>
        <v>586590</v>
      </c>
    </row>
    <row r="1791" spans="1:22" x14ac:dyDescent="0.35">
      <c r="A1791" s="1">
        <v>93500081</v>
      </c>
      <c r="B1791" s="3" t="s">
        <v>17</v>
      </c>
      <c r="C1791" s="29">
        <f t="shared" si="219"/>
        <v>1</v>
      </c>
      <c r="D1791" s="29" t="str">
        <f t="shared" si="216"/>
        <v>1</v>
      </c>
      <c r="E1791" s="42" t="str">
        <f t="shared" si="217"/>
        <v>1</v>
      </c>
      <c r="F1791" s="1">
        <v>35</v>
      </c>
      <c r="G1791" s="28" t="str">
        <f t="shared" si="218"/>
        <v>135</v>
      </c>
      <c r="H1791" s="1">
        <v>59</v>
      </c>
      <c r="I1791" s="1">
        <v>2105</v>
      </c>
      <c r="L1791" s="1">
        <v>99809</v>
      </c>
      <c r="M1791" s="1">
        <v>794216</v>
      </c>
      <c r="N1791" s="2">
        <f>INT(VLOOKUP(--D1791,'属性表（单）'!$H$7:$I$11,2,0)*VLOOKUP(F1791,'属性表（单）'!$B$4:$D$53,3,0))</f>
        <v>9950</v>
      </c>
      <c r="O1791" s="34">
        <f t="shared" si="220"/>
        <v>2105</v>
      </c>
      <c r="P1791" s="1">
        <f>IF(H1791=26,VLOOKUP(G1791,'属性表（单核）'!$H$2:$I$251,2,0),IF(H1791=59,VLOOKUP(G1791,'属性表（单核）'!$C$2:$D$251,2,0),INT(N1791/VLOOKUP(H1791,'属性表（单）'!$N$4:$O$24,2,0))))</f>
        <v>2105</v>
      </c>
      <c r="S1791" s="1">
        <f t="shared" si="221"/>
        <v>64550</v>
      </c>
      <c r="T1791" s="28">
        <f>VLOOKUP(--F1791,经验表!$A$4:$B$53,2,0)*VLOOKUP(--E1791,经验表!$W$8:$X$17,2,0)</f>
        <v>64550</v>
      </c>
      <c r="U1791" s="1">
        <f t="shared" si="222"/>
        <v>646440</v>
      </c>
      <c r="V1791" s="1">
        <f t="shared" si="223"/>
        <v>646440</v>
      </c>
    </row>
    <row r="1792" spans="1:22" x14ac:dyDescent="0.35">
      <c r="A1792" s="1">
        <v>93600081</v>
      </c>
      <c r="B1792" s="3" t="s">
        <v>17</v>
      </c>
      <c r="C1792" s="29">
        <f t="shared" si="219"/>
        <v>1</v>
      </c>
      <c r="D1792" s="29" t="str">
        <f t="shared" si="216"/>
        <v>1</v>
      </c>
      <c r="E1792" s="42" t="str">
        <f t="shared" si="217"/>
        <v>1</v>
      </c>
      <c r="F1792" s="1">
        <v>36</v>
      </c>
      <c r="G1792" s="28" t="str">
        <f t="shared" si="218"/>
        <v>136</v>
      </c>
      <c r="H1792" s="1">
        <v>59</v>
      </c>
      <c r="I1792" s="1">
        <v>2160</v>
      </c>
      <c r="L1792" s="1">
        <v>111492</v>
      </c>
      <c r="M1792" s="1">
        <v>894025</v>
      </c>
      <c r="N1792" s="2">
        <f>INT(VLOOKUP(--D1792,'属性表（单）'!$H$7:$I$11,2,0)*VLOOKUP(F1792,'属性表（单）'!$B$4:$D$53,3,0))</f>
        <v>10350</v>
      </c>
      <c r="O1792" s="34">
        <f t="shared" si="220"/>
        <v>2160</v>
      </c>
      <c r="P1792" s="1">
        <f>IF(H1792=26,VLOOKUP(G1792,'属性表（单核）'!$H$2:$I$251,2,0),IF(H1792=59,VLOOKUP(G1792,'属性表（单核）'!$C$2:$D$251,2,0),INT(N1792/VLOOKUP(H1792,'属性表（单）'!$N$4:$O$24,2,0))))</f>
        <v>2160</v>
      </c>
      <c r="S1792" s="1">
        <f t="shared" si="221"/>
        <v>69250</v>
      </c>
      <c r="T1792" s="28">
        <f>VLOOKUP(--F1792,经验表!$A$4:$B$53,2,0)*VLOOKUP(--E1792,经验表!$W$8:$X$17,2,0)</f>
        <v>69250</v>
      </c>
      <c r="U1792" s="1">
        <f t="shared" si="222"/>
        <v>710990</v>
      </c>
      <c r="V1792" s="1">
        <f t="shared" si="223"/>
        <v>710990</v>
      </c>
    </row>
    <row r="1793" spans="1:22" x14ac:dyDescent="0.35">
      <c r="A1793" s="1">
        <v>93700081</v>
      </c>
      <c r="B1793" s="3" t="s">
        <v>17</v>
      </c>
      <c r="C1793" s="29">
        <f t="shared" si="219"/>
        <v>1</v>
      </c>
      <c r="D1793" s="29" t="str">
        <f t="shared" si="216"/>
        <v>1</v>
      </c>
      <c r="E1793" s="42" t="str">
        <f t="shared" si="217"/>
        <v>1</v>
      </c>
      <c r="F1793" s="1">
        <v>37</v>
      </c>
      <c r="G1793" s="28" t="str">
        <f t="shared" si="218"/>
        <v>137</v>
      </c>
      <c r="H1793" s="1">
        <v>59</v>
      </c>
      <c r="I1793" s="1">
        <v>2215</v>
      </c>
      <c r="L1793" s="1">
        <v>124501</v>
      </c>
      <c r="M1793" s="1">
        <v>1005517</v>
      </c>
      <c r="N1793" s="2">
        <f>INT(VLOOKUP(--D1793,'属性表（单）'!$H$7:$I$11,2,0)*VLOOKUP(F1793,'属性表（单）'!$B$4:$D$53,3,0))</f>
        <v>10800</v>
      </c>
      <c r="O1793" s="34">
        <f t="shared" si="220"/>
        <v>2215</v>
      </c>
      <c r="P1793" s="1">
        <f>IF(H1793=26,VLOOKUP(G1793,'属性表（单核）'!$H$2:$I$251,2,0),IF(H1793=59,VLOOKUP(G1793,'属性表（单核）'!$C$2:$D$251,2,0),INT(N1793/VLOOKUP(H1793,'属性表（单）'!$N$4:$O$24,2,0))))</f>
        <v>2215</v>
      </c>
      <c r="S1793" s="1">
        <f t="shared" si="221"/>
        <v>73950</v>
      </c>
      <c r="T1793" s="28">
        <f>VLOOKUP(--F1793,经验表!$A$4:$B$53,2,0)*VLOOKUP(--E1793,经验表!$W$8:$X$17,2,0)</f>
        <v>73950</v>
      </c>
      <c r="U1793" s="1">
        <f t="shared" si="222"/>
        <v>780240</v>
      </c>
      <c r="V1793" s="1">
        <f t="shared" si="223"/>
        <v>780240</v>
      </c>
    </row>
    <row r="1794" spans="1:22" x14ac:dyDescent="0.35">
      <c r="A1794" s="1">
        <v>93800081</v>
      </c>
      <c r="B1794" s="3" t="s">
        <v>17</v>
      </c>
      <c r="C1794" s="29">
        <f t="shared" si="219"/>
        <v>1</v>
      </c>
      <c r="D1794" s="29" t="str">
        <f t="shared" si="216"/>
        <v>1</v>
      </c>
      <c r="E1794" s="42" t="str">
        <f t="shared" si="217"/>
        <v>1</v>
      </c>
      <c r="F1794" s="1">
        <v>38</v>
      </c>
      <c r="G1794" s="28" t="str">
        <f t="shared" si="218"/>
        <v>138</v>
      </c>
      <c r="H1794" s="1">
        <v>59</v>
      </c>
      <c r="I1794" s="1">
        <v>2270</v>
      </c>
      <c r="L1794" s="1">
        <v>138988</v>
      </c>
      <c r="M1794" s="1">
        <v>1130018</v>
      </c>
      <c r="N1794" s="2">
        <f>INT(VLOOKUP(--D1794,'属性表（单）'!$H$7:$I$11,2,0)*VLOOKUP(F1794,'属性表（单）'!$B$4:$D$53,3,0))</f>
        <v>11250</v>
      </c>
      <c r="O1794" s="34">
        <f t="shared" si="220"/>
        <v>2270</v>
      </c>
      <c r="P1794" s="1">
        <f>IF(H1794=26,VLOOKUP(G1794,'属性表（单核）'!$H$2:$I$251,2,0),IF(H1794=59,VLOOKUP(G1794,'属性表（单核）'!$C$2:$D$251,2,0),INT(N1794/VLOOKUP(H1794,'属性表（单）'!$N$4:$O$24,2,0))))</f>
        <v>2270</v>
      </c>
      <c r="S1794" s="1">
        <f t="shared" si="221"/>
        <v>79650</v>
      </c>
      <c r="T1794" s="28">
        <f>VLOOKUP(--F1794,经验表!$A$4:$B$53,2,0)*VLOOKUP(--E1794,经验表!$W$8:$X$17,2,0)</f>
        <v>79650</v>
      </c>
      <c r="U1794" s="1">
        <f t="shared" si="222"/>
        <v>854190</v>
      </c>
      <c r="V1794" s="1">
        <f t="shared" si="223"/>
        <v>854190</v>
      </c>
    </row>
    <row r="1795" spans="1:22" x14ac:dyDescent="0.35">
      <c r="A1795" s="1">
        <v>93900081</v>
      </c>
      <c r="B1795" s="3" t="s">
        <v>17</v>
      </c>
      <c r="C1795" s="29">
        <f t="shared" si="219"/>
        <v>1</v>
      </c>
      <c r="D1795" s="29" t="str">
        <f t="shared" ref="D1795:D1858" si="224">RIGHT(A1795,1)</f>
        <v>1</v>
      </c>
      <c r="E1795" s="42" t="str">
        <f t="shared" ref="E1795:E1858" si="225">IF(C1795=1,RIGHT(A1795,1),C1795&amp;RIGHT(A1795,1))</f>
        <v>1</v>
      </c>
      <c r="F1795" s="1">
        <v>39</v>
      </c>
      <c r="G1795" s="28" t="str">
        <f t="shared" ref="G1795:G1858" si="226">D1795&amp;F1795</f>
        <v>139</v>
      </c>
      <c r="H1795" s="1">
        <v>59</v>
      </c>
      <c r="I1795" s="1">
        <v>2325</v>
      </c>
      <c r="L1795" s="1">
        <v>155117</v>
      </c>
      <c r="M1795" s="1">
        <v>1269006</v>
      </c>
      <c r="N1795" s="2">
        <f>INT(VLOOKUP(--D1795,'属性表（单）'!$H$7:$I$11,2,0)*VLOOKUP(F1795,'属性表（单）'!$B$4:$D$53,3,0))</f>
        <v>11700</v>
      </c>
      <c r="O1795" s="34">
        <f t="shared" si="220"/>
        <v>2325</v>
      </c>
      <c r="P1795" s="1">
        <f>IF(H1795=26,VLOOKUP(G1795,'属性表（单核）'!$H$2:$I$251,2,0),IF(H1795=59,VLOOKUP(G1795,'属性表（单核）'!$C$2:$D$251,2,0),INT(N1795/VLOOKUP(H1795,'属性表（单）'!$N$4:$O$24,2,0))))</f>
        <v>2325</v>
      </c>
      <c r="S1795" s="1">
        <f t="shared" si="221"/>
        <v>85350</v>
      </c>
      <c r="T1795" s="28">
        <f>VLOOKUP(--F1795,经验表!$A$4:$B$53,2,0)*VLOOKUP(--E1795,经验表!$W$8:$X$17,2,0)</f>
        <v>85350</v>
      </c>
      <c r="U1795" s="1">
        <f t="shared" si="222"/>
        <v>933840</v>
      </c>
      <c r="V1795" s="1">
        <f t="shared" si="223"/>
        <v>933840</v>
      </c>
    </row>
    <row r="1796" spans="1:22" x14ac:dyDescent="0.35">
      <c r="A1796" s="1">
        <v>94000081</v>
      </c>
      <c r="B1796" s="3" t="s">
        <v>17</v>
      </c>
      <c r="C1796" s="29">
        <f t="shared" ref="C1796:C1859" si="227">C1795</f>
        <v>1</v>
      </c>
      <c r="D1796" s="29" t="str">
        <f t="shared" si="224"/>
        <v>1</v>
      </c>
      <c r="E1796" s="42" t="str">
        <f t="shared" si="225"/>
        <v>1</v>
      </c>
      <c r="F1796" s="1">
        <v>40</v>
      </c>
      <c r="G1796" s="28" t="str">
        <f t="shared" si="226"/>
        <v>140</v>
      </c>
      <c r="H1796" s="1">
        <v>59</v>
      </c>
      <c r="I1796" s="1">
        <v>2380</v>
      </c>
      <c r="L1796" s="1">
        <v>173074</v>
      </c>
      <c r="M1796" s="1">
        <v>1424123</v>
      </c>
      <c r="N1796" s="2">
        <f>INT(VLOOKUP(--D1796,'属性表（单）'!$H$7:$I$11,2,0)*VLOOKUP(F1796,'属性表（单）'!$B$4:$D$53,3,0))</f>
        <v>12150</v>
      </c>
      <c r="O1796" s="34">
        <f t="shared" si="220"/>
        <v>2380</v>
      </c>
      <c r="P1796" s="1">
        <f>IF(H1796=26,VLOOKUP(G1796,'属性表（单核）'!$H$2:$I$251,2,0),IF(H1796=59,VLOOKUP(G1796,'属性表（单核）'!$C$2:$D$251,2,0),INT(N1796/VLOOKUP(H1796,'属性表（单）'!$N$4:$O$24,2,0))))</f>
        <v>2380</v>
      </c>
      <c r="S1796" s="1">
        <f t="shared" si="221"/>
        <v>91050</v>
      </c>
      <c r="T1796" s="28">
        <f>VLOOKUP(--F1796,经验表!$A$4:$B$53,2,0)*VLOOKUP(--E1796,经验表!$W$8:$X$17,2,0)</f>
        <v>91050</v>
      </c>
      <c r="U1796" s="1">
        <f t="shared" si="222"/>
        <v>1019190</v>
      </c>
      <c r="V1796" s="1">
        <f t="shared" si="223"/>
        <v>1019190</v>
      </c>
    </row>
    <row r="1797" spans="1:22" x14ac:dyDescent="0.35">
      <c r="A1797" s="1">
        <v>94100081</v>
      </c>
      <c r="B1797" s="3" t="s">
        <v>17</v>
      </c>
      <c r="C1797" s="29">
        <f t="shared" si="227"/>
        <v>1</v>
      </c>
      <c r="D1797" s="29" t="str">
        <f t="shared" si="224"/>
        <v>1</v>
      </c>
      <c r="E1797" s="42" t="str">
        <f t="shared" si="225"/>
        <v>1</v>
      </c>
      <c r="F1797" s="1">
        <v>41</v>
      </c>
      <c r="G1797" s="28" t="str">
        <f t="shared" si="226"/>
        <v>141</v>
      </c>
      <c r="H1797" s="1">
        <v>59</v>
      </c>
      <c r="I1797" s="1">
        <v>2435</v>
      </c>
      <c r="L1797" s="1">
        <v>193065</v>
      </c>
      <c r="M1797" s="1">
        <v>1597197</v>
      </c>
      <c r="N1797" s="2">
        <f>INT(VLOOKUP(--D1797,'属性表（单）'!$H$7:$I$11,2,0)*VLOOKUP(F1797,'属性表（单）'!$B$4:$D$53,3,0))</f>
        <v>12600</v>
      </c>
      <c r="O1797" s="34">
        <f t="shared" si="220"/>
        <v>2435</v>
      </c>
      <c r="P1797" s="1">
        <f>IF(H1797=26,VLOOKUP(G1797,'属性表（单核）'!$H$2:$I$251,2,0),IF(H1797=59,VLOOKUP(G1797,'属性表（单核）'!$C$2:$D$251,2,0),INT(N1797/VLOOKUP(H1797,'属性表（单）'!$N$4:$O$24,2,0))))</f>
        <v>2435</v>
      </c>
      <c r="S1797" s="1">
        <f t="shared" si="221"/>
        <v>96750</v>
      </c>
      <c r="T1797" s="28">
        <f>VLOOKUP(--F1797,经验表!$A$4:$B$53,2,0)*VLOOKUP(--E1797,经验表!$W$8:$X$17,2,0)</f>
        <v>96750</v>
      </c>
      <c r="U1797" s="1">
        <f t="shared" si="222"/>
        <v>1110240</v>
      </c>
      <c r="V1797" s="1">
        <f t="shared" si="223"/>
        <v>1110240</v>
      </c>
    </row>
    <row r="1798" spans="1:22" x14ac:dyDescent="0.35">
      <c r="A1798" s="1">
        <v>94200081</v>
      </c>
      <c r="B1798" s="3" t="s">
        <v>17</v>
      </c>
      <c r="C1798" s="29">
        <f t="shared" si="227"/>
        <v>1</v>
      </c>
      <c r="D1798" s="29" t="str">
        <f t="shared" si="224"/>
        <v>1</v>
      </c>
      <c r="E1798" s="42" t="str">
        <f t="shared" si="225"/>
        <v>1</v>
      </c>
      <c r="F1798" s="1">
        <v>42</v>
      </c>
      <c r="G1798" s="28" t="str">
        <f t="shared" si="226"/>
        <v>142</v>
      </c>
      <c r="H1798" s="1">
        <v>59</v>
      </c>
      <c r="I1798" s="1">
        <v>2490</v>
      </c>
      <c r="L1798" s="1">
        <v>215320</v>
      </c>
      <c r="M1798" s="1">
        <v>1790262</v>
      </c>
      <c r="N1798" s="2">
        <f>INT(VLOOKUP(--D1798,'属性表（单）'!$H$7:$I$11,2,0)*VLOOKUP(F1798,'属性表（单）'!$B$4:$D$53,3,0))</f>
        <v>13100</v>
      </c>
      <c r="O1798" s="34">
        <f t="shared" si="220"/>
        <v>2490</v>
      </c>
      <c r="P1798" s="1">
        <f>IF(H1798=26,VLOOKUP(G1798,'属性表（单核）'!$H$2:$I$251,2,0),IF(H1798=59,VLOOKUP(G1798,'属性表（单核）'!$C$2:$D$251,2,0),INT(N1798/VLOOKUP(H1798,'属性表（单）'!$N$4:$O$24,2,0))))</f>
        <v>2490</v>
      </c>
      <c r="S1798" s="1">
        <f t="shared" si="221"/>
        <v>103550</v>
      </c>
      <c r="T1798" s="28">
        <f>VLOOKUP(--F1798,经验表!$A$4:$B$53,2,0)*VLOOKUP(--E1798,经验表!$W$8:$X$17,2,0)</f>
        <v>103550</v>
      </c>
      <c r="U1798" s="1">
        <f t="shared" si="222"/>
        <v>1206990</v>
      </c>
      <c r="V1798" s="1">
        <f t="shared" si="223"/>
        <v>1206990</v>
      </c>
    </row>
    <row r="1799" spans="1:22" x14ac:dyDescent="0.35">
      <c r="A1799" s="1">
        <v>94300081</v>
      </c>
      <c r="B1799" s="3" t="s">
        <v>17</v>
      </c>
      <c r="C1799" s="29">
        <f t="shared" si="227"/>
        <v>1</v>
      </c>
      <c r="D1799" s="29" t="str">
        <f t="shared" si="224"/>
        <v>1</v>
      </c>
      <c r="E1799" s="42" t="str">
        <f t="shared" si="225"/>
        <v>1</v>
      </c>
      <c r="F1799" s="1">
        <v>43</v>
      </c>
      <c r="G1799" s="28" t="str">
        <f t="shared" si="226"/>
        <v>143</v>
      </c>
      <c r="H1799" s="1">
        <v>59</v>
      </c>
      <c r="I1799" s="1">
        <v>2545</v>
      </c>
      <c r="L1799" s="1">
        <v>240092</v>
      </c>
      <c r="M1799" s="1">
        <v>2005582</v>
      </c>
      <c r="N1799" s="2">
        <f>INT(VLOOKUP(--D1799,'属性表（单）'!$H$7:$I$11,2,0)*VLOOKUP(F1799,'属性表（单）'!$B$4:$D$53,3,0))</f>
        <v>13600</v>
      </c>
      <c r="O1799" s="34">
        <f t="shared" ref="O1799:O1862" si="228">INT(IF(C1799=1,P1799,P1799*$X$14))</f>
        <v>2545</v>
      </c>
      <c r="P1799" s="1">
        <f>IF(H1799=26,VLOOKUP(G1799,'属性表（单核）'!$H$2:$I$251,2,0),IF(H1799=59,VLOOKUP(G1799,'属性表（单核）'!$C$2:$D$251,2,0),INT(N1799/VLOOKUP(H1799,'属性表（单）'!$N$4:$O$24,2,0))))</f>
        <v>2545</v>
      </c>
      <c r="S1799" s="1">
        <f t="shared" si="221"/>
        <v>110350</v>
      </c>
      <c r="T1799" s="28">
        <f>VLOOKUP(--F1799,经验表!$A$4:$B$53,2,0)*VLOOKUP(--E1799,经验表!$W$8:$X$17,2,0)</f>
        <v>110350</v>
      </c>
      <c r="U1799" s="1">
        <f t="shared" si="222"/>
        <v>1310540</v>
      </c>
      <c r="V1799" s="1">
        <f t="shared" si="223"/>
        <v>1310540</v>
      </c>
    </row>
    <row r="1800" spans="1:22" x14ac:dyDescent="0.35">
      <c r="A1800" s="1">
        <v>94400081</v>
      </c>
      <c r="B1800" s="3" t="s">
        <v>17</v>
      </c>
      <c r="C1800" s="29">
        <f t="shared" si="227"/>
        <v>1</v>
      </c>
      <c r="D1800" s="29" t="str">
        <f t="shared" si="224"/>
        <v>1</v>
      </c>
      <c r="E1800" s="42" t="str">
        <f t="shared" si="225"/>
        <v>1</v>
      </c>
      <c r="F1800" s="1">
        <v>44</v>
      </c>
      <c r="G1800" s="28" t="str">
        <f t="shared" si="226"/>
        <v>144</v>
      </c>
      <c r="H1800" s="1">
        <v>59</v>
      </c>
      <c r="I1800" s="1">
        <v>2600</v>
      </c>
      <c r="L1800" s="1">
        <v>267666</v>
      </c>
      <c r="M1800" s="1">
        <v>2245674</v>
      </c>
      <c r="N1800" s="2">
        <f>INT(VLOOKUP(--D1800,'属性表（单）'!$H$7:$I$11,2,0)*VLOOKUP(F1800,'属性表（单）'!$B$4:$D$53,3,0))</f>
        <v>14100</v>
      </c>
      <c r="O1800" s="34">
        <f t="shared" si="228"/>
        <v>2600</v>
      </c>
      <c r="P1800" s="1">
        <f>IF(H1800=26,VLOOKUP(G1800,'属性表（单核）'!$H$2:$I$251,2,0),IF(H1800=59,VLOOKUP(G1800,'属性表（单核）'!$C$2:$D$251,2,0),INT(N1800/VLOOKUP(H1800,'属性表（单）'!$N$4:$O$24,2,0))))</f>
        <v>2600</v>
      </c>
      <c r="S1800" s="1">
        <f t="shared" ref="S1800:S1863" si="229">INT(T1800)</f>
        <v>117150</v>
      </c>
      <c r="T1800" s="28">
        <f>VLOOKUP(--F1800,经验表!$A$4:$B$53,2,0)*VLOOKUP(--E1800,经验表!$W$8:$X$17,2,0)</f>
        <v>117150</v>
      </c>
      <c r="U1800" s="1">
        <f t="shared" ref="U1800:U1863" si="230">INT(IF(C1800=1,IF(F1800=1,VLOOKUP(--D1800,$X$8:$Y$12,2,0),V1800),IF(F1800=1,VLOOKUP(--D1800,$X$17:$Y$21,2,0),V1800)))</f>
        <v>1420890</v>
      </c>
      <c r="V1800" s="1">
        <f t="shared" si="223"/>
        <v>1420890</v>
      </c>
    </row>
    <row r="1801" spans="1:22" x14ac:dyDescent="0.35">
      <c r="A1801" s="1">
        <v>94500081</v>
      </c>
      <c r="B1801" s="3" t="s">
        <v>17</v>
      </c>
      <c r="C1801" s="29">
        <f t="shared" si="227"/>
        <v>1</v>
      </c>
      <c r="D1801" s="29" t="str">
        <f t="shared" si="224"/>
        <v>1</v>
      </c>
      <c r="E1801" s="42" t="str">
        <f t="shared" si="225"/>
        <v>1</v>
      </c>
      <c r="F1801" s="1">
        <v>45</v>
      </c>
      <c r="G1801" s="28" t="str">
        <f t="shared" si="226"/>
        <v>145</v>
      </c>
      <c r="H1801" s="1">
        <v>59</v>
      </c>
      <c r="I1801" s="1">
        <v>2655</v>
      </c>
      <c r="L1801" s="1">
        <v>298357</v>
      </c>
      <c r="M1801" s="1">
        <v>2513340</v>
      </c>
      <c r="N1801" s="2">
        <f>INT(VLOOKUP(--D1801,'属性表（单）'!$H$7:$I$11,2,0)*VLOOKUP(F1801,'属性表（单）'!$B$4:$D$53,3,0))</f>
        <v>14600</v>
      </c>
      <c r="O1801" s="34">
        <f t="shared" si="228"/>
        <v>2655</v>
      </c>
      <c r="P1801" s="1">
        <f>IF(H1801=26,VLOOKUP(G1801,'属性表（单核）'!$H$2:$I$251,2,0),IF(H1801=59,VLOOKUP(G1801,'属性表（单核）'!$C$2:$D$251,2,0),INT(N1801/VLOOKUP(H1801,'属性表（单）'!$N$4:$O$24,2,0))))</f>
        <v>2655</v>
      </c>
      <c r="S1801" s="1">
        <f t="shared" si="229"/>
        <v>123950</v>
      </c>
      <c r="T1801" s="28">
        <f>VLOOKUP(--F1801,经验表!$A$4:$B$53,2,0)*VLOOKUP(--E1801,经验表!$W$8:$X$17,2,0)</f>
        <v>123950</v>
      </c>
      <c r="U1801" s="1">
        <f t="shared" si="230"/>
        <v>1538040</v>
      </c>
      <c r="V1801" s="1">
        <f t="shared" ref="V1801:V1864" si="231">S1800+U1800</f>
        <v>1538040</v>
      </c>
    </row>
    <row r="1802" spans="1:22" x14ac:dyDescent="0.35">
      <c r="A1802" s="1">
        <v>94600081</v>
      </c>
      <c r="B1802" s="3" t="s">
        <v>17</v>
      </c>
      <c r="C1802" s="29">
        <f t="shared" si="227"/>
        <v>1</v>
      </c>
      <c r="D1802" s="29" t="str">
        <f t="shared" si="224"/>
        <v>1</v>
      </c>
      <c r="E1802" s="42" t="str">
        <f t="shared" si="225"/>
        <v>1</v>
      </c>
      <c r="F1802" s="1">
        <v>46</v>
      </c>
      <c r="G1802" s="28" t="str">
        <f t="shared" si="226"/>
        <v>146</v>
      </c>
      <c r="H1802" s="1">
        <v>59</v>
      </c>
      <c r="I1802" s="1">
        <v>2710</v>
      </c>
      <c r="L1802" s="1">
        <v>332516</v>
      </c>
      <c r="M1802" s="1">
        <v>2811697</v>
      </c>
      <c r="N1802" s="2">
        <f>INT(VLOOKUP(--D1802,'属性表（单）'!$H$7:$I$11,2,0)*VLOOKUP(F1802,'属性表（单）'!$B$4:$D$53,3,0))</f>
        <v>15100</v>
      </c>
      <c r="O1802" s="34">
        <f t="shared" si="228"/>
        <v>2710</v>
      </c>
      <c r="P1802" s="1">
        <f>IF(H1802=26,VLOOKUP(G1802,'属性表（单核）'!$H$2:$I$251,2,0),IF(H1802=59,VLOOKUP(G1802,'属性表（单核）'!$C$2:$D$251,2,0),INT(N1802/VLOOKUP(H1802,'属性表（单）'!$N$4:$O$24,2,0))))</f>
        <v>2710</v>
      </c>
      <c r="S1802" s="1">
        <f t="shared" si="229"/>
        <v>131950</v>
      </c>
      <c r="T1802" s="28">
        <f>VLOOKUP(--F1802,经验表!$A$4:$B$53,2,0)*VLOOKUP(--E1802,经验表!$W$8:$X$17,2,0)</f>
        <v>131950</v>
      </c>
      <c r="U1802" s="1">
        <f t="shared" si="230"/>
        <v>1661990</v>
      </c>
      <c r="V1802" s="1">
        <f t="shared" si="231"/>
        <v>1661990</v>
      </c>
    </row>
    <row r="1803" spans="1:22" x14ac:dyDescent="0.35">
      <c r="A1803" s="1">
        <v>94700081</v>
      </c>
      <c r="B1803" s="3" t="s">
        <v>17</v>
      </c>
      <c r="C1803" s="29">
        <f t="shared" si="227"/>
        <v>1</v>
      </c>
      <c r="D1803" s="29" t="str">
        <f t="shared" si="224"/>
        <v>1</v>
      </c>
      <c r="E1803" s="42" t="str">
        <f t="shared" si="225"/>
        <v>1</v>
      </c>
      <c r="F1803" s="1">
        <v>47</v>
      </c>
      <c r="G1803" s="28" t="str">
        <f t="shared" si="226"/>
        <v>147</v>
      </c>
      <c r="H1803" s="1">
        <v>59</v>
      </c>
      <c r="I1803" s="1">
        <v>2765</v>
      </c>
      <c r="L1803" s="1">
        <v>370533</v>
      </c>
      <c r="M1803" s="1">
        <v>3144213</v>
      </c>
      <c r="N1803" s="2">
        <f>INT(VLOOKUP(--D1803,'属性表（单）'!$H$7:$I$11,2,0)*VLOOKUP(F1803,'属性表（单）'!$B$4:$D$53,3,0))</f>
        <v>15650</v>
      </c>
      <c r="O1803" s="34">
        <f t="shared" si="228"/>
        <v>2765</v>
      </c>
      <c r="P1803" s="1">
        <f>IF(H1803=26,VLOOKUP(G1803,'属性表（单核）'!$H$2:$I$251,2,0),IF(H1803=59,VLOOKUP(G1803,'属性表（单核）'!$C$2:$D$251,2,0),INT(N1803/VLOOKUP(H1803,'属性表（单）'!$N$4:$O$24,2,0))))</f>
        <v>2765</v>
      </c>
      <c r="S1803" s="1">
        <f t="shared" si="229"/>
        <v>139950</v>
      </c>
      <c r="T1803" s="28">
        <f>VLOOKUP(--F1803,经验表!$A$4:$B$53,2,0)*VLOOKUP(--E1803,经验表!$W$8:$X$17,2,0)</f>
        <v>139950</v>
      </c>
      <c r="U1803" s="1">
        <f t="shared" si="230"/>
        <v>1793940</v>
      </c>
      <c r="V1803" s="1">
        <f t="shared" si="231"/>
        <v>1793940</v>
      </c>
    </row>
    <row r="1804" spans="1:22" x14ac:dyDescent="0.35">
      <c r="A1804" s="1">
        <v>94800081</v>
      </c>
      <c r="B1804" s="3" t="s">
        <v>17</v>
      </c>
      <c r="C1804" s="29">
        <f t="shared" si="227"/>
        <v>1</v>
      </c>
      <c r="D1804" s="29" t="str">
        <f t="shared" si="224"/>
        <v>1</v>
      </c>
      <c r="E1804" s="42" t="str">
        <f t="shared" si="225"/>
        <v>1</v>
      </c>
      <c r="F1804" s="1">
        <v>48</v>
      </c>
      <c r="G1804" s="28" t="str">
        <f t="shared" si="226"/>
        <v>148</v>
      </c>
      <c r="H1804" s="1">
        <v>59</v>
      </c>
      <c r="I1804" s="1">
        <v>2820</v>
      </c>
      <c r="L1804" s="1">
        <v>412842</v>
      </c>
      <c r="M1804" s="1">
        <v>3514746</v>
      </c>
      <c r="N1804" s="2">
        <f>INT(VLOOKUP(--D1804,'属性表（单）'!$H$7:$I$11,2,0)*VLOOKUP(F1804,'属性表（单）'!$B$4:$D$53,3,0))</f>
        <v>16200</v>
      </c>
      <c r="O1804" s="34">
        <f t="shared" si="228"/>
        <v>2820</v>
      </c>
      <c r="P1804" s="1">
        <f>IF(H1804=26,VLOOKUP(G1804,'属性表（单核）'!$H$2:$I$251,2,0),IF(H1804=59,VLOOKUP(G1804,'属性表（单核）'!$C$2:$D$251,2,0),INT(N1804/VLOOKUP(H1804,'属性表（单）'!$N$4:$O$24,2,0))))</f>
        <v>2820</v>
      </c>
      <c r="S1804" s="1">
        <f t="shared" si="229"/>
        <v>147950</v>
      </c>
      <c r="T1804" s="28">
        <f>VLOOKUP(--F1804,经验表!$A$4:$B$53,2,0)*VLOOKUP(--E1804,经验表!$W$8:$X$17,2,0)</f>
        <v>147950</v>
      </c>
      <c r="U1804" s="1">
        <f t="shared" si="230"/>
        <v>1933890</v>
      </c>
      <c r="V1804" s="1">
        <f t="shared" si="231"/>
        <v>1933890</v>
      </c>
    </row>
    <row r="1805" spans="1:22" x14ac:dyDescent="0.35">
      <c r="A1805" s="1">
        <v>94900081</v>
      </c>
      <c r="B1805" s="3" t="s">
        <v>17</v>
      </c>
      <c r="C1805" s="29">
        <f t="shared" si="227"/>
        <v>1</v>
      </c>
      <c r="D1805" s="29" t="str">
        <f t="shared" si="224"/>
        <v>1</v>
      </c>
      <c r="E1805" s="42" t="str">
        <f t="shared" si="225"/>
        <v>1</v>
      </c>
      <c r="F1805" s="1">
        <v>49</v>
      </c>
      <c r="G1805" s="28" t="str">
        <f t="shared" si="226"/>
        <v>149</v>
      </c>
      <c r="H1805" s="1">
        <v>59</v>
      </c>
      <c r="I1805" s="1">
        <v>2875</v>
      </c>
      <c r="L1805" s="1">
        <v>459927</v>
      </c>
      <c r="M1805" s="1">
        <v>3927588</v>
      </c>
      <c r="N1805" s="2">
        <f>INT(VLOOKUP(--D1805,'属性表（单）'!$H$7:$I$11,2,0)*VLOOKUP(F1805,'属性表（单）'!$B$4:$D$53,3,0))</f>
        <v>16750</v>
      </c>
      <c r="O1805" s="34">
        <f t="shared" si="228"/>
        <v>2875</v>
      </c>
      <c r="P1805" s="1">
        <f>IF(H1805=26,VLOOKUP(G1805,'属性表（单核）'!$H$2:$I$251,2,0),IF(H1805=59,VLOOKUP(G1805,'属性表（单核）'!$C$2:$D$251,2,0),INT(N1805/VLOOKUP(H1805,'属性表（单）'!$N$4:$O$24,2,0))))</f>
        <v>2875</v>
      </c>
      <c r="S1805" s="1">
        <f t="shared" si="229"/>
        <v>155950</v>
      </c>
      <c r="T1805" s="28">
        <f>VLOOKUP(--F1805,经验表!$A$4:$B$53,2,0)*VLOOKUP(--E1805,经验表!$W$8:$X$17,2,0)</f>
        <v>155950</v>
      </c>
      <c r="U1805" s="1">
        <f t="shared" si="230"/>
        <v>2081840</v>
      </c>
      <c r="V1805" s="1">
        <f t="shared" si="231"/>
        <v>2081840</v>
      </c>
    </row>
    <row r="1806" spans="1:22" x14ac:dyDescent="0.35">
      <c r="A1806" s="1">
        <v>95000081</v>
      </c>
      <c r="B1806" s="3" t="s">
        <v>17</v>
      </c>
      <c r="C1806" s="29">
        <f t="shared" si="227"/>
        <v>1</v>
      </c>
      <c r="D1806" s="29" t="str">
        <f t="shared" si="224"/>
        <v>1</v>
      </c>
      <c r="E1806" s="42" t="str">
        <f t="shared" si="225"/>
        <v>1</v>
      </c>
      <c r="F1806" s="1">
        <v>50</v>
      </c>
      <c r="G1806" s="28" t="str">
        <f t="shared" si="226"/>
        <v>150</v>
      </c>
      <c r="H1806" s="1">
        <v>59</v>
      </c>
      <c r="I1806" s="1">
        <v>2930</v>
      </c>
      <c r="L1806" s="1">
        <v>99999999</v>
      </c>
      <c r="M1806" s="1">
        <v>4387515</v>
      </c>
      <c r="N1806" s="2">
        <f>INT(VLOOKUP(--D1806,'属性表（单）'!$H$7:$I$11,2,0)*VLOOKUP(F1806,'属性表（单）'!$B$4:$D$53,3,0))</f>
        <v>17300</v>
      </c>
      <c r="O1806" s="34">
        <f t="shared" si="228"/>
        <v>2930</v>
      </c>
      <c r="P1806" s="1">
        <f>IF(H1806=26,VLOOKUP(G1806,'属性表（单核）'!$H$2:$I$251,2,0),IF(H1806=59,VLOOKUP(G1806,'属性表（单核）'!$C$2:$D$251,2,0),INT(N1806/VLOOKUP(H1806,'属性表（单）'!$N$4:$O$24,2,0))))</f>
        <v>2930</v>
      </c>
      <c r="S1806" s="1">
        <f t="shared" si="229"/>
        <v>165250</v>
      </c>
      <c r="T1806" s="28">
        <f>VLOOKUP(--F1806,经验表!$A$4:$B$53,2,0)*VLOOKUP(--E1806,经验表!$W$8:$X$17,2,0)</f>
        <v>165250</v>
      </c>
      <c r="U1806" s="1">
        <f t="shared" si="230"/>
        <v>2237790</v>
      </c>
      <c r="V1806" s="1">
        <f t="shared" si="231"/>
        <v>2237790</v>
      </c>
    </row>
    <row r="1807" spans="1:22" x14ac:dyDescent="0.35">
      <c r="A1807" s="1">
        <v>90100082</v>
      </c>
      <c r="B1807" s="3" t="s">
        <v>17</v>
      </c>
      <c r="C1807" s="29">
        <f t="shared" si="227"/>
        <v>1</v>
      </c>
      <c r="D1807" s="29" t="str">
        <f t="shared" si="224"/>
        <v>2</v>
      </c>
      <c r="E1807" s="42" t="str">
        <f t="shared" si="225"/>
        <v>2</v>
      </c>
      <c r="F1807" s="1">
        <v>1</v>
      </c>
      <c r="G1807" s="28" t="str">
        <f t="shared" si="226"/>
        <v>21</v>
      </c>
      <c r="H1807" s="1">
        <v>59</v>
      </c>
      <c r="I1807" s="1">
        <v>390</v>
      </c>
      <c r="L1807" s="1">
        <v>987</v>
      </c>
      <c r="M1807" s="1">
        <v>1000</v>
      </c>
      <c r="N1807" s="2">
        <f>INT(VLOOKUP(--D1807,'属性表（单）'!$H$7:$I$11,2,0)*VLOOKUP(F1807,'属性表（单）'!$B$4:$D$53,3,0))</f>
        <v>2400</v>
      </c>
      <c r="O1807" s="34">
        <f t="shared" si="228"/>
        <v>390</v>
      </c>
      <c r="P1807" s="1">
        <f>IF(H1807=26,VLOOKUP(G1807,'属性表（单核）'!$H$2:$I$251,2,0),IF(H1807=59,VLOOKUP(G1807,'属性表（单核）'!$C$2:$D$251,2,0),INT(N1807/VLOOKUP(H1807,'属性表（单）'!$N$4:$O$24,2,0))))</f>
        <v>390</v>
      </c>
      <c r="S1807" s="1">
        <f t="shared" si="229"/>
        <v>900</v>
      </c>
      <c r="T1807" s="28">
        <f>VLOOKUP(--F1807,经验表!$A$4:$B$53,2,0)*VLOOKUP(--E1807,经验表!$W$8:$X$17,2,0)</f>
        <v>900</v>
      </c>
      <c r="U1807" s="1">
        <f t="shared" si="230"/>
        <v>1200</v>
      </c>
      <c r="V1807" s="1">
        <f t="shared" si="231"/>
        <v>2403040</v>
      </c>
    </row>
    <row r="1808" spans="1:22" x14ac:dyDescent="0.35">
      <c r="A1808" s="1">
        <v>90200082</v>
      </c>
      <c r="B1808" s="3" t="s">
        <v>17</v>
      </c>
      <c r="C1808" s="29">
        <f t="shared" si="227"/>
        <v>1</v>
      </c>
      <c r="D1808" s="29" t="str">
        <f t="shared" si="224"/>
        <v>2</v>
      </c>
      <c r="E1808" s="42" t="str">
        <f t="shared" si="225"/>
        <v>2</v>
      </c>
      <c r="F1808" s="1">
        <v>2</v>
      </c>
      <c r="G1808" s="28" t="str">
        <f t="shared" si="226"/>
        <v>22</v>
      </c>
      <c r="H1808" s="1">
        <v>59</v>
      </c>
      <c r="I1808" s="1">
        <v>475</v>
      </c>
      <c r="L1808" s="1">
        <v>1312</v>
      </c>
      <c r="M1808" s="1">
        <v>1987</v>
      </c>
      <c r="N1808" s="2">
        <f>INT(VLOOKUP(--D1808,'属性表（单）'!$H$7:$I$11,2,0)*VLOOKUP(F1808,'属性表（单）'!$B$4:$D$53,3,0))</f>
        <v>2550</v>
      </c>
      <c r="O1808" s="34">
        <f t="shared" si="228"/>
        <v>475</v>
      </c>
      <c r="P1808" s="1">
        <f>IF(H1808=26,VLOOKUP(G1808,'属性表（单核）'!$H$2:$I$251,2,0),IF(H1808=59,VLOOKUP(G1808,'属性表（单核）'!$C$2:$D$251,2,0),INT(N1808/VLOOKUP(H1808,'属性表（单）'!$N$4:$O$24,2,0))))</f>
        <v>475</v>
      </c>
      <c r="S1808" s="1">
        <f t="shared" si="229"/>
        <v>1260</v>
      </c>
      <c r="T1808" s="28">
        <f>VLOOKUP(--F1808,经验表!$A$4:$B$53,2,0)*VLOOKUP(--E1808,经验表!$W$8:$X$17,2,0)</f>
        <v>1260</v>
      </c>
      <c r="U1808" s="1">
        <f t="shared" si="230"/>
        <v>2100</v>
      </c>
      <c r="V1808" s="1">
        <f t="shared" si="231"/>
        <v>2100</v>
      </c>
    </row>
    <row r="1809" spans="1:22" x14ac:dyDescent="0.35">
      <c r="A1809" s="1">
        <v>90300082</v>
      </c>
      <c r="B1809" s="3" t="s">
        <v>17</v>
      </c>
      <c r="C1809" s="29">
        <f t="shared" si="227"/>
        <v>1</v>
      </c>
      <c r="D1809" s="29" t="str">
        <f t="shared" si="224"/>
        <v>2</v>
      </c>
      <c r="E1809" s="42" t="str">
        <f t="shared" si="225"/>
        <v>2</v>
      </c>
      <c r="F1809" s="1">
        <v>3</v>
      </c>
      <c r="G1809" s="28" t="str">
        <f t="shared" si="226"/>
        <v>23</v>
      </c>
      <c r="H1809" s="1">
        <v>59</v>
      </c>
      <c r="I1809" s="1">
        <v>560</v>
      </c>
      <c r="L1809" s="1">
        <v>1678</v>
      </c>
      <c r="M1809" s="1">
        <v>3299</v>
      </c>
      <c r="N1809" s="2">
        <f>INT(VLOOKUP(--D1809,'属性表（单）'!$H$7:$I$11,2,0)*VLOOKUP(F1809,'属性表（单）'!$B$4:$D$53,3,0))</f>
        <v>2700</v>
      </c>
      <c r="O1809" s="34">
        <f t="shared" si="228"/>
        <v>560</v>
      </c>
      <c r="P1809" s="1">
        <f>IF(H1809=26,VLOOKUP(G1809,'属性表（单核）'!$H$2:$I$251,2,0),IF(H1809=59,VLOOKUP(G1809,'属性表（单核）'!$C$2:$D$251,2,0),INT(N1809/VLOOKUP(H1809,'属性表（单）'!$N$4:$O$24,2,0))))</f>
        <v>560</v>
      </c>
      <c r="S1809" s="1">
        <f t="shared" si="229"/>
        <v>1620</v>
      </c>
      <c r="T1809" s="28">
        <f>VLOOKUP(--F1809,经验表!$A$4:$B$53,2,0)*VLOOKUP(--E1809,经验表!$W$8:$X$17,2,0)</f>
        <v>1620</v>
      </c>
      <c r="U1809" s="1">
        <f t="shared" si="230"/>
        <v>3360</v>
      </c>
      <c r="V1809" s="1">
        <f t="shared" si="231"/>
        <v>3360</v>
      </c>
    </row>
    <row r="1810" spans="1:22" x14ac:dyDescent="0.35">
      <c r="A1810" s="1">
        <v>90400082</v>
      </c>
      <c r="B1810" s="3" t="s">
        <v>17</v>
      </c>
      <c r="C1810" s="29">
        <f t="shared" si="227"/>
        <v>1</v>
      </c>
      <c r="D1810" s="29" t="str">
        <f t="shared" si="224"/>
        <v>2</v>
      </c>
      <c r="E1810" s="42" t="str">
        <f t="shared" si="225"/>
        <v>2</v>
      </c>
      <c r="F1810" s="1">
        <v>4</v>
      </c>
      <c r="G1810" s="28" t="str">
        <f t="shared" si="226"/>
        <v>24</v>
      </c>
      <c r="H1810" s="1">
        <v>59</v>
      </c>
      <c r="I1810" s="1">
        <v>645</v>
      </c>
      <c r="L1810" s="1">
        <v>2088</v>
      </c>
      <c r="M1810" s="1">
        <v>4977</v>
      </c>
      <c r="N1810" s="2">
        <f>INT(VLOOKUP(--D1810,'属性表（单）'!$H$7:$I$11,2,0)*VLOOKUP(F1810,'属性表（单）'!$B$4:$D$53,3,0))</f>
        <v>2850</v>
      </c>
      <c r="O1810" s="34">
        <f t="shared" si="228"/>
        <v>645</v>
      </c>
      <c r="P1810" s="1">
        <f>IF(H1810=26,VLOOKUP(G1810,'属性表（单核）'!$H$2:$I$251,2,0),IF(H1810=59,VLOOKUP(G1810,'属性表（单核）'!$C$2:$D$251,2,0),INT(N1810/VLOOKUP(H1810,'属性表（单）'!$N$4:$O$24,2,0))))</f>
        <v>645</v>
      </c>
      <c r="S1810" s="1">
        <f t="shared" si="229"/>
        <v>1980</v>
      </c>
      <c r="T1810" s="28">
        <f>VLOOKUP(--F1810,经验表!$A$4:$B$53,2,0)*VLOOKUP(--E1810,经验表!$W$8:$X$17,2,0)</f>
        <v>1980</v>
      </c>
      <c r="U1810" s="1">
        <f t="shared" si="230"/>
        <v>4980</v>
      </c>
      <c r="V1810" s="1">
        <f t="shared" si="231"/>
        <v>4980</v>
      </c>
    </row>
    <row r="1811" spans="1:22" x14ac:dyDescent="0.35">
      <c r="A1811" s="1">
        <v>90500082</v>
      </c>
      <c r="B1811" s="3" t="s">
        <v>17</v>
      </c>
      <c r="C1811" s="29">
        <f t="shared" si="227"/>
        <v>1</v>
      </c>
      <c r="D1811" s="29" t="str">
        <f t="shared" si="224"/>
        <v>2</v>
      </c>
      <c r="E1811" s="42" t="str">
        <f t="shared" si="225"/>
        <v>2</v>
      </c>
      <c r="F1811" s="1">
        <v>5</v>
      </c>
      <c r="G1811" s="28" t="str">
        <f t="shared" si="226"/>
        <v>25</v>
      </c>
      <c r="H1811" s="1">
        <v>59</v>
      </c>
      <c r="I1811" s="1">
        <v>730</v>
      </c>
      <c r="L1811" s="1">
        <v>2549</v>
      </c>
      <c r="M1811" s="1">
        <v>7065</v>
      </c>
      <c r="N1811" s="2">
        <f>INT(VLOOKUP(--D1811,'属性表（单）'!$H$7:$I$11,2,0)*VLOOKUP(F1811,'属性表（单）'!$B$4:$D$53,3,0))</f>
        <v>3000</v>
      </c>
      <c r="O1811" s="34">
        <f t="shared" si="228"/>
        <v>730</v>
      </c>
      <c r="P1811" s="1">
        <f>IF(H1811=26,VLOOKUP(G1811,'属性表（单核）'!$H$2:$I$251,2,0),IF(H1811=59,VLOOKUP(G1811,'属性表（单核）'!$C$2:$D$251,2,0),INT(N1811/VLOOKUP(H1811,'属性表（单）'!$N$4:$O$24,2,0))))</f>
        <v>730</v>
      </c>
      <c r="S1811" s="1">
        <f t="shared" si="229"/>
        <v>2340</v>
      </c>
      <c r="T1811" s="28">
        <f>VLOOKUP(--F1811,经验表!$A$4:$B$53,2,0)*VLOOKUP(--E1811,经验表!$W$8:$X$17,2,0)</f>
        <v>2340</v>
      </c>
      <c r="U1811" s="1">
        <f t="shared" si="230"/>
        <v>6960</v>
      </c>
      <c r="V1811" s="1">
        <f t="shared" si="231"/>
        <v>6960</v>
      </c>
    </row>
    <row r="1812" spans="1:22" x14ac:dyDescent="0.35">
      <c r="A1812" s="1">
        <v>90600082</v>
      </c>
      <c r="B1812" s="3" t="s">
        <v>17</v>
      </c>
      <c r="C1812" s="29">
        <f t="shared" si="227"/>
        <v>1</v>
      </c>
      <c r="D1812" s="29" t="str">
        <f t="shared" si="224"/>
        <v>2</v>
      </c>
      <c r="E1812" s="42" t="str">
        <f t="shared" si="225"/>
        <v>2</v>
      </c>
      <c r="F1812" s="1">
        <v>6</v>
      </c>
      <c r="G1812" s="28" t="str">
        <f t="shared" si="226"/>
        <v>26</v>
      </c>
      <c r="H1812" s="1">
        <v>59</v>
      </c>
      <c r="I1812" s="1">
        <v>815</v>
      </c>
      <c r="L1812" s="1">
        <v>3064</v>
      </c>
      <c r="M1812" s="1">
        <v>9614</v>
      </c>
      <c r="N1812" s="2">
        <f>INT(VLOOKUP(--D1812,'属性表（单）'!$H$7:$I$11,2,0)*VLOOKUP(F1812,'属性表（单）'!$B$4:$D$53,3,0))</f>
        <v>3150</v>
      </c>
      <c r="O1812" s="34">
        <f t="shared" si="228"/>
        <v>815</v>
      </c>
      <c r="P1812" s="1">
        <f>IF(H1812=26,VLOOKUP(G1812,'属性表（单核）'!$H$2:$I$251,2,0),IF(H1812=59,VLOOKUP(G1812,'属性表（单核）'!$C$2:$D$251,2,0),INT(N1812/VLOOKUP(H1812,'属性表（单）'!$N$4:$O$24,2,0))))</f>
        <v>815</v>
      </c>
      <c r="S1812" s="1">
        <f t="shared" si="229"/>
        <v>2940</v>
      </c>
      <c r="T1812" s="28">
        <f>VLOOKUP(--F1812,经验表!$A$4:$B$53,2,0)*VLOOKUP(--E1812,经验表!$W$8:$X$17,2,0)</f>
        <v>2940</v>
      </c>
      <c r="U1812" s="1">
        <f t="shared" si="230"/>
        <v>9300</v>
      </c>
      <c r="V1812" s="1">
        <f t="shared" si="231"/>
        <v>9300</v>
      </c>
    </row>
    <row r="1813" spans="1:22" x14ac:dyDescent="0.35">
      <c r="A1813" s="1">
        <v>90700082</v>
      </c>
      <c r="B1813" s="3" t="s">
        <v>17</v>
      </c>
      <c r="C1813" s="29">
        <f t="shared" si="227"/>
        <v>1</v>
      </c>
      <c r="D1813" s="29" t="str">
        <f t="shared" si="224"/>
        <v>2</v>
      </c>
      <c r="E1813" s="42" t="str">
        <f t="shared" si="225"/>
        <v>2</v>
      </c>
      <c r="F1813" s="1">
        <v>7</v>
      </c>
      <c r="G1813" s="28" t="str">
        <f t="shared" si="226"/>
        <v>27</v>
      </c>
      <c r="H1813" s="1">
        <v>59</v>
      </c>
      <c r="I1813" s="1">
        <v>900</v>
      </c>
      <c r="L1813" s="1">
        <v>3640</v>
      </c>
      <c r="M1813" s="1">
        <v>12678</v>
      </c>
      <c r="N1813" s="2">
        <f>INT(VLOOKUP(--D1813,'属性表（单）'!$H$7:$I$11,2,0)*VLOOKUP(F1813,'属性表（单）'!$B$4:$D$53,3,0))</f>
        <v>3375</v>
      </c>
      <c r="O1813" s="34">
        <f t="shared" si="228"/>
        <v>900</v>
      </c>
      <c r="P1813" s="1">
        <f>IF(H1813=26,VLOOKUP(G1813,'属性表（单核）'!$H$2:$I$251,2,0),IF(H1813=59,VLOOKUP(G1813,'属性表（单核）'!$C$2:$D$251,2,0),INT(N1813/VLOOKUP(H1813,'属性表（单）'!$N$4:$O$24,2,0))))</f>
        <v>900</v>
      </c>
      <c r="S1813" s="1">
        <f t="shared" si="229"/>
        <v>3540</v>
      </c>
      <c r="T1813" s="28">
        <f>VLOOKUP(--F1813,经验表!$A$4:$B$53,2,0)*VLOOKUP(--E1813,经验表!$W$8:$X$17,2,0)</f>
        <v>3540</v>
      </c>
      <c r="U1813" s="1">
        <f t="shared" si="230"/>
        <v>12240</v>
      </c>
      <c r="V1813" s="1">
        <f t="shared" si="231"/>
        <v>12240</v>
      </c>
    </row>
    <row r="1814" spans="1:22" x14ac:dyDescent="0.35">
      <c r="A1814" s="1">
        <v>90800082</v>
      </c>
      <c r="B1814" s="3" t="s">
        <v>17</v>
      </c>
      <c r="C1814" s="29">
        <f t="shared" si="227"/>
        <v>1</v>
      </c>
      <c r="D1814" s="29" t="str">
        <f t="shared" si="224"/>
        <v>2</v>
      </c>
      <c r="E1814" s="42" t="str">
        <f t="shared" si="225"/>
        <v>2</v>
      </c>
      <c r="F1814" s="1">
        <v>8</v>
      </c>
      <c r="G1814" s="28" t="str">
        <f t="shared" si="226"/>
        <v>28</v>
      </c>
      <c r="H1814" s="1">
        <v>59</v>
      </c>
      <c r="I1814" s="1">
        <v>985</v>
      </c>
      <c r="L1814" s="1">
        <v>4285</v>
      </c>
      <c r="M1814" s="1">
        <v>16318</v>
      </c>
      <c r="N1814" s="2">
        <f>INT(VLOOKUP(--D1814,'属性表（单）'!$H$7:$I$11,2,0)*VLOOKUP(F1814,'属性表（单）'!$B$4:$D$53,3,0))</f>
        <v>3600</v>
      </c>
      <c r="O1814" s="34">
        <f t="shared" si="228"/>
        <v>985</v>
      </c>
      <c r="P1814" s="1">
        <f>IF(H1814=26,VLOOKUP(G1814,'属性表（单核）'!$H$2:$I$251,2,0),IF(H1814=59,VLOOKUP(G1814,'属性表（单核）'!$C$2:$D$251,2,0),INT(N1814/VLOOKUP(H1814,'属性表（单）'!$N$4:$O$24,2,0))))</f>
        <v>985</v>
      </c>
      <c r="S1814" s="1">
        <f t="shared" si="229"/>
        <v>4140</v>
      </c>
      <c r="T1814" s="28">
        <f>VLOOKUP(--F1814,经验表!$A$4:$B$53,2,0)*VLOOKUP(--E1814,经验表!$W$8:$X$17,2,0)</f>
        <v>4140</v>
      </c>
      <c r="U1814" s="1">
        <f t="shared" si="230"/>
        <v>15780</v>
      </c>
      <c r="V1814" s="1">
        <f t="shared" si="231"/>
        <v>15780</v>
      </c>
    </row>
    <row r="1815" spans="1:22" x14ac:dyDescent="0.35">
      <c r="A1815" s="1">
        <v>90900082</v>
      </c>
      <c r="B1815" s="3" t="s">
        <v>17</v>
      </c>
      <c r="C1815" s="29">
        <f t="shared" si="227"/>
        <v>1</v>
      </c>
      <c r="D1815" s="29" t="str">
        <f t="shared" si="224"/>
        <v>2</v>
      </c>
      <c r="E1815" s="42" t="str">
        <f t="shared" si="225"/>
        <v>2</v>
      </c>
      <c r="F1815" s="1">
        <v>9</v>
      </c>
      <c r="G1815" s="28" t="str">
        <f t="shared" si="226"/>
        <v>29</v>
      </c>
      <c r="H1815" s="1">
        <v>59</v>
      </c>
      <c r="I1815" s="1">
        <v>1070</v>
      </c>
      <c r="L1815" s="1">
        <v>5005</v>
      </c>
      <c r="M1815" s="1">
        <v>20603</v>
      </c>
      <c r="N1815" s="2">
        <f>INT(VLOOKUP(--D1815,'属性表（单）'!$H$7:$I$11,2,0)*VLOOKUP(F1815,'属性表（单）'!$B$4:$D$53,3,0))</f>
        <v>3825</v>
      </c>
      <c r="O1815" s="34">
        <f t="shared" si="228"/>
        <v>1070</v>
      </c>
      <c r="P1815" s="1">
        <f>IF(H1815=26,VLOOKUP(G1815,'属性表（单核）'!$H$2:$I$251,2,0),IF(H1815=59,VLOOKUP(G1815,'属性表（单核）'!$C$2:$D$251,2,0),INT(N1815/VLOOKUP(H1815,'属性表（单）'!$N$4:$O$24,2,0))))</f>
        <v>1070</v>
      </c>
      <c r="S1815" s="1">
        <f t="shared" si="229"/>
        <v>4740</v>
      </c>
      <c r="T1815" s="28">
        <f>VLOOKUP(--F1815,经验表!$A$4:$B$53,2,0)*VLOOKUP(--E1815,经验表!$W$8:$X$17,2,0)</f>
        <v>4740</v>
      </c>
      <c r="U1815" s="1">
        <f t="shared" si="230"/>
        <v>19920</v>
      </c>
      <c r="V1815" s="1">
        <f t="shared" si="231"/>
        <v>19920</v>
      </c>
    </row>
    <row r="1816" spans="1:22" x14ac:dyDescent="0.35">
      <c r="A1816" s="1">
        <v>91000082</v>
      </c>
      <c r="B1816" s="3" t="s">
        <v>17</v>
      </c>
      <c r="C1816" s="29">
        <f t="shared" si="227"/>
        <v>1</v>
      </c>
      <c r="D1816" s="29" t="str">
        <f t="shared" si="224"/>
        <v>2</v>
      </c>
      <c r="E1816" s="42" t="str">
        <f t="shared" si="225"/>
        <v>2</v>
      </c>
      <c r="F1816" s="1">
        <v>10</v>
      </c>
      <c r="G1816" s="28" t="str">
        <f t="shared" si="226"/>
        <v>210</v>
      </c>
      <c r="H1816" s="1">
        <v>59</v>
      </c>
      <c r="I1816" s="1">
        <v>1155</v>
      </c>
      <c r="L1816" s="1">
        <v>5808</v>
      </c>
      <c r="M1816" s="1">
        <v>25608</v>
      </c>
      <c r="N1816" s="2">
        <f>INT(VLOOKUP(--D1816,'属性表（单）'!$H$7:$I$11,2,0)*VLOOKUP(F1816,'属性表（单）'!$B$4:$D$53,3,0))</f>
        <v>4050</v>
      </c>
      <c r="O1816" s="34">
        <f t="shared" si="228"/>
        <v>1155</v>
      </c>
      <c r="P1816" s="1">
        <f>IF(H1816=26,VLOOKUP(G1816,'属性表（单核）'!$H$2:$I$251,2,0),IF(H1816=59,VLOOKUP(G1816,'属性表（单核）'!$C$2:$D$251,2,0),INT(N1816/VLOOKUP(H1816,'属性表（单）'!$N$4:$O$24,2,0))))</f>
        <v>1155</v>
      </c>
      <c r="S1816" s="1">
        <f t="shared" si="229"/>
        <v>5700</v>
      </c>
      <c r="T1816" s="28">
        <f>VLOOKUP(--F1816,经验表!$A$4:$B$53,2,0)*VLOOKUP(--E1816,经验表!$W$8:$X$17,2,0)</f>
        <v>5700</v>
      </c>
      <c r="U1816" s="1">
        <f t="shared" si="230"/>
        <v>24660</v>
      </c>
      <c r="V1816" s="1">
        <f t="shared" si="231"/>
        <v>24660</v>
      </c>
    </row>
    <row r="1817" spans="1:22" x14ac:dyDescent="0.35">
      <c r="A1817" s="1">
        <v>91100082</v>
      </c>
      <c r="B1817" s="3" t="s">
        <v>17</v>
      </c>
      <c r="C1817" s="29">
        <f t="shared" si="227"/>
        <v>1</v>
      </c>
      <c r="D1817" s="29" t="str">
        <f t="shared" si="224"/>
        <v>2</v>
      </c>
      <c r="E1817" s="42" t="str">
        <f t="shared" si="225"/>
        <v>2</v>
      </c>
      <c r="F1817" s="1">
        <v>11</v>
      </c>
      <c r="G1817" s="28" t="str">
        <f t="shared" si="226"/>
        <v>211</v>
      </c>
      <c r="H1817" s="1">
        <v>59</v>
      </c>
      <c r="I1817" s="1">
        <v>1240</v>
      </c>
      <c r="L1817" s="1">
        <v>6704</v>
      </c>
      <c r="M1817" s="1">
        <v>31416</v>
      </c>
      <c r="N1817" s="2">
        <f>INT(VLOOKUP(--D1817,'属性表（单）'!$H$7:$I$11,2,0)*VLOOKUP(F1817,'属性表（单）'!$B$4:$D$53,3,0))</f>
        <v>4275</v>
      </c>
      <c r="O1817" s="34">
        <f t="shared" si="228"/>
        <v>1240</v>
      </c>
      <c r="P1817" s="1">
        <f>IF(H1817=26,VLOOKUP(G1817,'属性表（单核）'!$H$2:$I$251,2,0),IF(H1817=59,VLOOKUP(G1817,'属性表（单核）'!$C$2:$D$251,2,0),INT(N1817/VLOOKUP(H1817,'属性表（单）'!$N$4:$O$24,2,0))))</f>
        <v>1240</v>
      </c>
      <c r="S1817" s="1">
        <f t="shared" si="229"/>
        <v>6660</v>
      </c>
      <c r="T1817" s="28">
        <f>VLOOKUP(--F1817,经验表!$A$4:$B$53,2,0)*VLOOKUP(--E1817,经验表!$W$8:$X$17,2,0)</f>
        <v>6660</v>
      </c>
      <c r="U1817" s="1">
        <f t="shared" si="230"/>
        <v>30360</v>
      </c>
      <c r="V1817" s="1">
        <f t="shared" si="231"/>
        <v>30360</v>
      </c>
    </row>
    <row r="1818" spans="1:22" x14ac:dyDescent="0.35">
      <c r="A1818" s="1">
        <v>91200082</v>
      </c>
      <c r="B1818" s="3" t="s">
        <v>17</v>
      </c>
      <c r="C1818" s="29">
        <f t="shared" si="227"/>
        <v>1</v>
      </c>
      <c r="D1818" s="29" t="str">
        <f t="shared" si="224"/>
        <v>2</v>
      </c>
      <c r="E1818" s="42" t="str">
        <f t="shared" si="225"/>
        <v>2</v>
      </c>
      <c r="F1818" s="1">
        <v>12</v>
      </c>
      <c r="G1818" s="28" t="str">
        <f t="shared" si="226"/>
        <v>212</v>
      </c>
      <c r="H1818" s="1">
        <v>59</v>
      </c>
      <c r="I1818" s="1">
        <v>1325</v>
      </c>
      <c r="L1818" s="1">
        <v>7703</v>
      </c>
      <c r="M1818" s="1">
        <v>38120</v>
      </c>
      <c r="N1818" s="2">
        <f>INT(VLOOKUP(--D1818,'属性表（单）'!$H$7:$I$11,2,0)*VLOOKUP(F1818,'属性表（单）'!$B$4:$D$53,3,0))</f>
        <v>4575</v>
      </c>
      <c r="O1818" s="34">
        <f t="shared" si="228"/>
        <v>1325</v>
      </c>
      <c r="P1818" s="1">
        <f>IF(H1818=26,VLOOKUP(G1818,'属性表（单核）'!$H$2:$I$251,2,0),IF(H1818=59,VLOOKUP(G1818,'属性表（单核）'!$C$2:$D$251,2,0),INT(N1818/VLOOKUP(H1818,'属性表（单）'!$N$4:$O$24,2,0))))</f>
        <v>1325</v>
      </c>
      <c r="S1818" s="1">
        <f t="shared" si="229"/>
        <v>7620</v>
      </c>
      <c r="T1818" s="28">
        <f>VLOOKUP(--F1818,经验表!$A$4:$B$53,2,0)*VLOOKUP(--E1818,经验表!$W$8:$X$17,2,0)</f>
        <v>7620</v>
      </c>
      <c r="U1818" s="1">
        <f t="shared" si="230"/>
        <v>37020</v>
      </c>
      <c r="V1818" s="1">
        <f t="shared" si="231"/>
        <v>37020</v>
      </c>
    </row>
    <row r="1819" spans="1:22" x14ac:dyDescent="0.35">
      <c r="A1819" s="1">
        <v>91300082</v>
      </c>
      <c r="B1819" s="3" t="s">
        <v>17</v>
      </c>
      <c r="C1819" s="29">
        <f t="shared" si="227"/>
        <v>1</v>
      </c>
      <c r="D1819" s="29" t="str">
        <f t="shared" si="224"/>
        <v>2</v>
      </c>
      <c r="E1819" s="42" t="str">
        <f t="shared" si="225"/>
        <v>2</v>
      </c>
      <c r="F1819" s="1">
        <v>13</v>
      </c>
      <c r="G1819" s="28" t="str">
        <f t="shared" si="226"/>
        <v>213</v>
      </c>
      <c r="H1819" s="1">
        <v>59</v>
      </c>
      <c r="I1819" s="1">
        <v>1410</v>
      </c>
      <c r="L1819" s="1">
        <v>8816</v>
      </c>
      <c r="M1819" s="1">
        <v>45823</v>
      </c>
      <c r="N1819" s="2">
        <f>INT(VLOOKUP(--D1819,'属性表（单）'!$H$7:$I$11,2,0)*VLOOKUP(F1819,'属性表（单）'!$B$4:$D$53,3,0))</f>
        <v>4875</v>
      </c>
      <c r="O1819" s="34">
        <f t="shared" si="228"/>
        <v>1410</v>
      </c>
      <c r="P1819" s="1">
        <f>IF(H1819=26,VLOOKUP(G1819,'属性表（单核）'!$H$2:$I$251,2,0),IF(H1819=59,VLOOKUP(G1819,'属性表（单核）'!$C$2:$D$251,2,0),INT(N1819/VLOOKUP(H1819,'属性表（单）'!$N$4:$O$24,2,0))))</f>
        <v>1410</v>
      </c>
      <c r="S1819" s="1">
        <f t="shared" si="229"/>
        <v>8580</v>
      </c>
      <c r="T1819" s="28">
        <f>VLOOKUP(--F1819,经验表!$A$4:$B$53,2,0)*VLOOKUP(--E1819,经验表!$W$8:$X$17,2,0)</f>
        <v>8580</v>
      </c>
      <c r="U1819" s="1">
        <f t="shared" si="230"/>
        <v>44640</v>
      </c>
      <c r="V1819" s="1">
        <f t="shared" si="231"/>
        <v>44640</v>
      </c>
    </row>
    <row r="1820" spans="1:22" x14ac:dyDescent="0.35">
      <c r="A1820" s="1">
        <v>91400082</v>
      </c>
      <c r="B1820" s="3" t="s">
        <v>17</v>
      </c>
      <c r="C1820" s="29">
        <f t="shared" si="227"/>
        <v>1</v>
      </c>
      <c r="D1820" s="29" t="str">
        <f t="shared" si="224"/>
        <v>2</v>
      </c>
      <c r="E1820" s="42" t="str">
        <f t="shared" si="225"/>
        <v>2</v>
      </c>
      <c r="F1820" s="1">
        <v>14</v>
      </c>
      <c r="G1820" s="28" t="str">
        <f t="shared" si="226"/>
        <v>214</v>
      </c>
      <c r="H1820" s="1">
        <v>59</v>
      </c>
      <c r="I1820" s="1">
        <v>1495</v>
      </c>
      <c r="L1820" s="1">
        <v>10055</v>
      </c>
      <c r="M1820" s="1">
        <v>54639</v>
      </c>
      <c r="N1820" s="2">
        <f>INT(VLOOKUP(--D1820,'属性表（单）'!$H$7:$I$11,2,0)*VLOOKUP(F1820,'属性表（单）'!$B$4:$D$53,3,0))</f>
        <v>5175</v>
      </c>
      <c r="O1820" s="34">
        <f t="shared" si="228"/>
        <v>1495</v>
      </c>
      <c r="P1820" s="1">
        <f>IF(H1820=26,VLOOKUP(G1820,'属性表（单核）'!$H$2:$I$251,2,0),IF(H1820=59,VLOOKUP(G1820,'属性表（单核）'!$C$2:$D$251,2,0),INT(N1820/VLOOKUP(H1820,'属性表（单）'!$N$4:$O$24,2,0))))</f>
        <v>1495</v>
      </c>
      <c r="S1820" s="1">
        <f t="shared" si="229"/>
        <v>10020</v>
      </c>
      <c r="T1820" s="28">
        <f>VLOOKUP(--F1820,经验表!$A$4:$B$53,2,0)*VLOOKUP(--E1820,经验表!$W$8:$X$17,2,0)</f>
        <v>10020</v>
      </c>
      <c r="U1820" s="1">
        <f t="shared" si="230"/>
        <v>53220</v>
      </c>
      <c r="V1820" s="1">
        <f t="shared" si="231"/>
        <v>53220</v>
      </c>
    </row>
    <row r="1821" spans="1:22" x14ac:dyDescent="0.35">
      <c r="A1821" s="1">
        <v>91500082</v>
      </c>
      <c r="B1821" s="3" t="s">
        <v>17</v>
      </c>
      <c r="C1821" s="29">
        <f t="shared" si="227"/>
        <v>1</v>
      </c>
      <c r="D1821" s="29" t="str">
        <f t="shared" si="224"/>
        <v>2</v>
      </c>
      <c r="E1821" s="42" t="str">
        <f t="shared" si="225"/>
        <v>2</v>
      </c>
      <c r="F1821" s="1">
        <v>15</v>
      </c>
      <c r="G1821" s="28" t="str">
        <f t="shared" si="226"/>
        <v>215</v>
      </c>
      <c r="H1821" s="1">
        <v>59</v>
      </c>
      <c r="I1821" s="1">
        <v>1580</v>
      </c>
      <c r="L1821" s="1">
        <v>11434</v>
      </c>
      <c r="M1821" s="1">
        <v>64694</v>
      </c>
      <c r="N1821" s="2">
        <f>INT(VLOOKUP(--D1821,'属性表（单）'!$H$7:$I$11,2,0)*VLOOKUP(F1821,'属性表（单）'!$B$4:$D$53,3,0))</f>
        <v>5475</v>
      </c>
      <c r="O1821" s="34">
        <f t="shared" si="228"/>
        <v>1580</v>
      </c>
      <c r="P1821" s="1">
        <f>IF(H1821=26,VLOOKUP(G1821,'属性表（单核）'!$H$2:$I$251,2,0),IF(H1821=59,VLOOKUP(G1821,'属性表（单核）'!$C$2:$D$251,2,0),INT(N1821/VLOOKUP(H1821,'属性表（单）'!$N$4:$O$24,2,0))))</f>
        <v>1580</v>
      </c>
      <c r="S1821" s="1">
        <f t="shared" si="229"/>
        <v>11460</v>
      </c>
      <c r="T1821" s="28">
        <f>VLOOKUP(--F1821,经验表!$A$4:$B$53,2,0)*VLOOKUP(--E1821,经验表!$W$8:$X$17,2,0)</f>
        <v>11460</v>
      </c>
      <c r="U1821" s="1">
        <f t="shared" si="230"/>
        <v>63240</v>
      </c>
      <c r="V1821" s="1">
        <f t="shared" si="231"/>
        <v>63240</v>
      </c>
    </row>
    <row r="1822" spans="1:22" x14ac:dyDescent="0.35">
      <c r="A1822" s="1">
        <v>91600082</v>
      </c>
      <c r="B1822" s="3" t="s">
        <v>17</v>
      </c>
      <c r="C1822" s="29">
        <f t="shared" si="227"/>
        <v>1</v>
      </c>
      <c r="D1822" s="29" t="str">
        <f t="shared" si="224"/>
        <v>2</v>
      </c>
      <c r="E1822" s="42" t="str">
        <f t="shared" si="225"/>
        <v>2</v>
      </c>
      <c r="F1822" s="1">
        <v>16</v>
      </c>
      <c r="G1822" s="28" t="str">
        <f t="shared" si="226"/>
        <v>216</v>
      </c>
      <c r="H1822" s="1">
        <v>59</v>
      </c>
      <c r="I1822" s="1">
        <v>1665</v>
      </c>
      <c r="L1822" s="1">
        <v>12968</v>
      </c>
      <c r="M1822" s="1">
        <v>76128</v>
      </c>
      <c r="N1822" s="2">
        <f>INT(VLOOKUP(--D1822,'属性表（单）'!$H$7:$I$11,2,0)*VLOOKUP(F1822,'属性表（单）'!$B$4:$D$53,3,0))</f>
        <v>5775</v>
      </c>
      <c r="O1822" s="34">
        <f t="shared" si="228"/>
        <v>1665</v>
      </c>
      <c r="P1822" s="1">
        <f>IF(H1822=26,VLOOKUP(G1822,'属性表（单核）'!$H$2:$I$251,2,0),IF(H1822=59,VLOOKUP(G1822,'属性表（单核）'!$C$2:$D$251,2,0),INT(N1822/VLOOKUP(H1822,'属性表（单）'!$N$4:$O$24,2,0))))</f>
        <v>1665</v>
      </c>
      <c r="S1822" s="1">
        <f t="shared" si="229"/>
        <v>12900</v>
      </c>
      <c r="T1822" s="28">
        <f>VLOOKUP(--F1822,经验表!$A$4:$B$53,2,0)*VLOOKUP(--E1822,经验表!$W$8:$X$17,2,0)</f>
        <v>12900</v>
      </c>
      <c r="U1822" s="1">
        <f t="shared" si="230"/>
        <v>74700</v>
      </c>
      <c r="V1822" s="1">
        <f t="shared" si="231"/>
        <v>74700</v>
      </c>
    </row>
    <row r="1823" spans="1:22" x14ac:dyDescent="0.35">
      <c r="A1823" s="1">
        <v>91700082</v>
      </c>
      <c r="B1823" s="3" t="s">
        <v>17</v>
      </c>
      <c r="C1823" s="29">
        <f t="shared" si="227"/>
        <v>1</v>
      </c>
      <c r="D1823" s="29" t="str">
        <f t="shared" si="224"/>
        <v>2</v>
      </c>
      <c r="E1823" s="42" t="str">
        <f t="shared" si="225"/>
        <v>2</v>
      </c>
      <c r="F1823" s="1">
        <v>17</v>
      </c>
      <c r="G1823" s="28" t="str">
        <f t="shared" si="226"/>
        <v>217</v>
      </c>
      <c r="H1823" s="1">
        <v>59</v>
      </c>
      <c r="I1823" s="1">
        <v>1750</v>
      </c>
      <c r="L1823" s="1">
        <v>14674</v>
      </c>
      <c r="M1823" s="1">
        <v>89096</v>
      </c>
      <c r="N1823" s="2">
        <f>INT(VLOOKUP(--D1823,'属性表（单）'!$H$7:$I$11,2,0)*VLOOKUP(F1823,'属性表（单）'!$B$4:$D$53,3,0))</f>
        <v>6150</v>
      </c>
      <c r="O1823" s="34">
        <f t="shared" si="228"/>
        <v>1750</v>
      </c>
      <c r="P1823" s="1">
        <f>IF(H1823=26,VLOOKUP(G1823,'属性表（单核）'!$H$2:$I$251,2,0),IF(H1823=59,VLOOKUP(G1823,'属性表（单核）'!$C$2:$D$251,2,0),INT(N1823/VLOOKUP(H1823,'属性表（单）'!$N$4:$O$24,2,0))))</f>
        <v>1750</v>
      </c>
      <c r="S1823" s="1">
        <f t="shared" si="229"/>
        <v>14340</v>
      </c>
      <c r="T1823" s="28">
        <f>VLOOKUP(--F1823,经验表!$A$4:$B$53,2,0)*VLOOKUP(--E1823,经验表!$W$8:$X$17,2,0)</f>
        <v>14340</v>
      </c>
      <c r="U1823" s="1">
        <f t="shared" si="230"/>
        <v>87600</v>
      </c>
      <c r="V1823" s="1">
        <f t="shared" si="231"/>
        <v>87600</v>
      </c>
    </row>
    <row r="1824" spans="1:22" x14ac:dyDescent="0.35">
      <c r="A1824" s="1">
        <v>91800082</v>
      </c>
      <c r="B1824" s="3" t="s">
        <v>17</v>
      </c>
      <c r="C1824" s="29">
        <f t="shared" si="227"/>
        <v>1</v>
      </c>
      <c r="D1824" s="29" t="str">
        <f t="shared" si="224"/>
        <v>2</v>
      </c>
      <c r="E1824" s="42" t="str">
        <f t="shared" si="225"/>
        <v>2</v>
      </c>
      <c r="F1824" s="1">
        <v>18</v>
      </c>
      <c r="G1824" s="28" t="str">
        <f t="shared" si="226"/>
        <v>218</v>
      </c>
      <c r="H1824" s="1">
        <v>59</v>
      </c>
      <c r="I1824" s="1">
        <v>1835</v>
      </c>
      <c r="L1824" s="1">
        <v>16570</v>
      </c>
      <c r="M1824" s="1">
        <v>103770</v>
      </c>
      <c r="N1824" s="2">
        <f>INT(VLOOKUP(--D1824,'属性表（单）'!$H$7:$I$11,2,0)*VLOOKUP(F1824,'属性表（单）'!$B$4:$D$53,3,0))</f>
        <v>6525</v>
      </c>
      <c r="O1824" s="34">
        <f t="shared" si="228"/>
        <v>1835</v>
      </c>
      <c r="P1824" s="1">
        <f>IF(H1824=26,VLOOKUP(G1824,'属性表（单核）'!$H$2:$I$251,2,0),IF(H1824=59,VLOOKUP(G1824,'属性表（单核）'!$C$2:$D$251,2,0),INT(N1824/VLOOKUP(H1824,'属性表（单）'!$N$4:$O$24,2,0))))</f>
        <v>1835</v>
      </c>
      <c r="S1824" s="1">
        <f t="shared" si="229"/>
        <v>16380</v>
      </c>
      <c r="T1824" s="28">
        <f>VLOOKUP(--F1824,经验表!$A$4:$B$53,2,0)*VLOOKUP(--E1824,经验表!$W$8:$X$17,2,0)</f>
        <v>16380</v>
      </c>
      <c r="U1824" s="1">
        <f t="shared" si="230"/>
        <v>101940</v>
      </c>
      <c r="V1824" s="1">
        <f t="shared" si="231"/>
        <v>101940</v>
      </c>
    </row>
    <row r="1825" spans="1:22" x14ac:dyDescent="0.35">
      <c r="A1825" s="1">
        <v>91900082</v>
      </c>
      <c r="B1825" s="3" t="s">
        <v>17</v>
      </c>
      <c r="C1825" s="29">
        <f t="shared" si="227"/>
        <v>1</v>
      </c>
      <c r="D1825" s="29" t="str">
        <f t="shared" si="224"/>
        <v>2</v>
      </c>
      <c r="E1825" s="42" t="str">
        <f t="shared" si="225"/>
        <v>2</v>
      </c>
      <c r="F1825" s="1">
        <v>19</v>
      </c>
      <c r="G1825" s="28" t="str">
        <f t="shared" si="226"/>
        <v>219</v>
      </c>
      <c r="H1825" s="1">
        <v>59</v>
      </c>
      <c r="I1825" s="1">
        <v>1920</v>
      </c>
      <c r="L1825" s="1">
        <v>18678</v>
      </c>
      <c r="M1825" s="1">
        <v>120340</v>
      </c>
      <c r="N1825" s="2">
        <f>INT(VLOOKUP(--D1825,'属性表（单）'!$H$7:$I$11,2,0)*VLOOKUP(F1825,'属性表（单）'!$B$4:$D$53,3,0))</f>
        <v>6900</v>
      </c>
      <c r="O1825" s="34">
        <f t="shared" si="228"/>
        <v>1920</v>
      </c>
      <c r="P1825" s="1">
        <f>IF(H1825=26,VLOOKUP(G1825,'属性表（单核）'!$H$2:$I$251,2,0),IF(H1825=59,VLOOKUP(G1825,'属性表（单核）'!$C$2:$D$251,2,0),INT(N1825/VLOOKUP(H1825,'属性表（单）'!$N$4:$O$24,2,0))))</f>
        <v>1920</v>
      </c>
      <c r="S1825" s="1">
        <f t="shared" si="229"/>
        <v>18420</v>
      </c>
      <c r="T1825" s="28">
        <f>VLOOKUP(--F1825,经验表!$A$4:$B$53,2,0)*VLOOKUP(--E1825,经验表!$W$8:$X$17,2,0)</f>
        <v>18420</v>
      </c>
      <c r="U1825" s="1">
        <f t="shared" si="230"/>
        <v>118320</v>
      </c>
      <c r="V1825" s="1">
        <f t="shared" si="231"/>
        <v>118320</v>
      </c>
    </row>
    <row r="1826" spans="1:22" x14ac:dyDescent="0.35">
      <c r="A1826" s="1">
        <v>92000082</v>
      </c>
      <c r="B1826" s="3" t="s">
        <v>17</v>
      </c>
      <c r="C1826" s="29">
        <f t="shared" si="227"/>
        <v>1</v>
      </c>
      <c r="D1826" s="29" t="str">
        <f t="shared" si="224"/>
        <v>2</v>
      </c>
      <c r="E1826" s="42" t="str">
        <f t="shared" si="225"/>
        <v>2</v>
      </c>
      <c r="F1826" s="1">
        <v>20</v>
      </c>
      <c r="G1826" s="28" t="str">
        <f t="shared" si="226"/>
        <v>220</v>
      </c>
      <c r="H1826" s="1">
        <v>59</v>
      </c>
      <c r="I1826" s="1">
        <v>2005</v>
      </c>
      <c r="L1826" s="1">
        <v>21019</v>
      </c>
      <c r="M1826" s="1">
        <v>139018</v>
      </c>
      <c r="N1826" s="2">
        <f>INT(VLOOKUP(--D1826,'属性表（单）'!$H$7:$I$11,2,0)*VLOOKUP(F1826,'属性表（单）'!$B$4:$D$53,3,0))</f>
        <v>7275</v>
      </c>
      <c r="O1826" s="34">
        <f t="shared" si="228"/>
        <v>2005</v>
      </c>
      <c r="P1826" s="1">
        <f>IF(H1826=26,VLOOKUP(G1826,'属性表（单核）'!$H$2:$I$251,2,0),IF(H1826=59,VLOOKUP(G1826,'属性表（单核）'!$C$2:$D$251,2,0),INT(N1826/VLOOKUP(H1826,'属性表（单）'!$N$4:$O$24,2,0))))</f>
        <v>2005</v>
      </c>
      <c r="S1826" s="1">
        <f t="shared" si="229"/>
        <v>20460</v>
      </c>
      <c r="T1826" s="28">
        <f>VLOOKUP(--F1826,经验表!$A$4:$B$53,2,0)*VLOOKUP(--E1826,经验表!$W$8:$X$17,2,0)</f>
        <v>20460</v>
      </c>
      <c r="U1826" s="1">
        <f t="shared" si="230"/>
        <v>136740</v>
      </c>
      <c r="V1826" s="1">
        <f t="shared" si="231"/>
        <v>136740</v>
      </c>
    </row>
    <row r="1827" spans="1:22" x14ac:dyDescent="0.35">
      <c r="A1827" s="1">
        <v>92100082</v>
      </c>
      <c r="B1827" s="3" t="s">
        <v>17</v>
      </c>
      <c r="C1827" s="29">
        <f t="shared" si="227"/>
        <v>1</v>
      </c>
      <c r="D1827" s="29" t="str">
        <f t="shared" si="224"/>
        <v>2</v>
      </c>
      <c r="E1827" s="42" t="str">
        <f t="shared" si="225"/>
        <v>2</v>
      </c>
      <c r="F1827" s="1">
        <v>21</v>
      </c>
      <c r="G1827" s="28" t="str">
        <f t="shared" si="226"/>
        <v>221</v>
      </c>
      <c r="H1827" s="1">
        <v>59</v>
      </c>
      <c r="I1827" s="1">
        <v>2090</v>
      </c>
      <c r="L1827" s="1">
        <v>23619</v>
      </c>
      <c r="M1827" s="1">
        <v>160037</v>
      </c>
      <c r="N1827" s="2">
        <f>INT(VLOOKUP(--D1827,'属性表（单）'!$H$7:$I$11,2,0)*VLOOKUP(F1827,'属性表（单）'!$B$4:$D$53,3,0))</f>
        <v>7650</v>
      </c>
      <c r="O1827" s="34">
        <f t="shared" si="228"/>
        <v>2090</v>
      </c>
      <c r="P1827" s="1">
        <f>IF(H1827=26,VLOOKUP(G1827,'属性表（单核）'!$H$2:$I$251,2,0),IF(H1827=59,VLOOKUP(G1827,'属性表（单核）'!$C$2:$D$251,2,0),INT(N1827/VLOOKUP(H1827,'属性表（单）'!$N$4:$O$24,2,0))))</f>
        <v>2090</v>
      </c>
      <c r="S1827" s="1">
        <f t="shared" si="229"/>
        <v>22500</v>
      </c>
      <c r="T1827" s="28">
        <f>VLOOKUP(--F1827,经验表!$A$4:$B$53,2,0)*VLOOKUP(--E1827,经验表!$W$8:$X$17,2,0)</f>
        <v>22500</v>
      </c>
      <c r="U1827" s="1">
        <f t="shared" si="230"/>
        <v>157200</v>
      </c>
      <c r="V1827" s="1">
        <f t="shared" si="231"/>
        <v>157200</v>
      </c>
    </row>
    <row r="1828" spans="1:22" x14ac:dyDescent="0.35">
      <c r="A1828" s="1">
        <v>92200082</v>
      </c>
      <c r="B1828" s="3" t="s">
        <v>17</v>
      </c>
      <c r="C1828" s="29">
        <f t="shared" si="227"/>
        <v>1</v>
      </c>
      <c r="D1828" s="29" t="str">
        <f t="shared" si="224"/>
        <v>2</v>
      </c>
      <c r="E1828" s="42" t="str">
        <f t="shared" si="225"/>
        <v>2</v>
      </c>
      <c r="F1828" s="1">
        <v>22</v>
      </c>
      <c r="G1828" s="28" t="str">
        <f t="shared" si="226"/>
        <v>222</v>
      </c>
      <c r="H1828" s="1">
        <v>59</v>
      </c>
      <c r="I1828" s="1">
        <v>2175</v>
      </c>
      <c r="L1828" s="1">
        <v>26507</v>
      </c>
      <c r="M1828" s="1">
        <v>183656</v>
      </c>
      <c r="N1828" s="2">
        <f>INT(VLOOKUP(--D1828,'属性表（单）'!$H$7:$I$11,2,0)*VLOOKUP(F1828,'属性表（单）'!$B$4:$D$53,3,0))</f>
        <v>8100</v>
      </c>
      <c r="O1828" s="34">
        <f t="shared" si="228"/>
        <v>2175</v>
      </c>
      <c r="P1828" s="1">
        <f>IF(H1828=26,VLOOKUP(G1828,'属性表（单核）'!$H$2:$I$251,2,0),IF(H1828=59,VLOOKUP(G1828,'属性表（单核）'!$C$2:$D$251,2,0),INT(N1828/VLOOKUP(H1828,'属性表（单）'!$N$4:$O$24,2,0))))</f>
        <v>2175</v>
      </c>
      <c r="S1828" s="1">
        <f t="shared" si="229"/>
        <v>25260</v>
      </c>
      <c r="T1828" s="28">
        <f>VLOOKUP(--F1828,经验表!$A$4:$B$53,2,0)*VLOOKUP(--E1828,经验表!$W$8:$X$17,2,0)</f>
        <v>25260</v>
      </c>
      <c r="U1828" s="1">
        <f t="shared" si="230"/>
        <v>179700</v>
      </c>
      <c r="V1828" s="1">
        <f t="shared" si="231"/>
        <v>179700</v>
      </c>
    </row>
    <row r="1829" spans="1:22" x14ac:dyDescent="0.35">
      <c r="A1829" s="1">
        <v>92300082</v>
      </c>
      <c r="B1829" s="3" t="s">
        <v>17</v>
      </c>
      <c r="C1829" s="29">
        <f t="shared" si="227"/>
        <v>1</v>
      </c>
      <c r="D1829" s="29" t="str">
        <f t="shared" si="224"/>
        <v>2</v>
      </c>
      <c r="E1829" s="42" t="str">
        <f t="shared" si="225"/>
        <v>2</v>
      </c>
      <c r="F1829" s="1">
        <v>23</v>
      </c>
      <c r="G1829" s="28" t="str">
        <f t="shared" si="226"/>
        <v>223</v>
      </c>
      <c r="H1829" s="1">
        <v>59</v>
      </c>
      <c r="I1829" s="1">
        <v>2260</v>
      </c>
      <c r="L1829" s="1">
        <v>29712</v>
      </c>
      <c r="M1829" s="1">
        <v>210163</v>
      </c>
      <c r="N1829" s="2">
        <f>INT(VLOOKUP(--D1829,'属性表（单）'!$H$7:$I$11,2,0)*VLOOKUP(F1829,'属性表（单）'!$B$4:$D$53,3,0))</f>
        <v>8550</v>
      </c>
      <c r="O1829" s="34">
        <f t="shared" si="228"/>
        <v>2260</v>
      </c>
      <c r="P1829" s="1">
        <f>IF(H1829=26,VLOOKUP(G1829,'属性表（单核）'!$H$2:$I$251,2,0),IF(H1829=59,VLOOKUP(G1829,'属性表（单核）'!$C$2:$D$251,2,0),INT(N1829/VLOOKUP(H1829,'属性表（单）'!$N$4:$O$24,2,0))))</f>
        <v>2260</v>
      </c>
      <c r="S1829" s="1">
        <f t="shared" si="229"/>
        <v>28020</v>
      </c>
      <c r="T1829" s="28">
        <f>VLOOKUP(--F1829,经验表!$A$4:$B$53,2,0)*VLOOKUP(--E1829,经验表!$W$8:$X$17,2,0)</f>
        <v>28020</v>
      </c>
      <c r="U1829" s="1">
        <f t="shared" si="230"/>
        <v>204960</v>
      </c>
      <c r="V1829" s="1">
        <f t="shared" si="231"/>
        <v>204960</v>
      </c>
    </row>
    <row r="1830" spans="1:22" x14ac:dyDescent="0.35">
      <c r="A1830" s="1">
        <v>92400082</v>
      </c>
      <c r="B1830" s="3" t="s">
        <v>17</v>
      </c>
      <c r="C1830" s="29">
        <f t="shared" si="227"/>
        <v>1</v>
      </c>
      <c r="D1830" s="29" t="str">
        <f t="shared" si="224"/>
        <v>2</v>
      </c>
      <c r="E1830" s="42" t="str">
        <f t="shared" si="225"/>
        <v>2</v>
      </c>
      <c r="F1830" s="1">
        <v>24</v>
      </c>
      <c r="G1830" s="28" t="str">
        <f t="shared" si="226"/>
        <v>224</v>
      </c>
      <c r="H1830" s="1">
        <v>59</v>
      </c>
      <c r="I1830" s="1">
        <v>2345</v>
      </c>
      <c r="L1830" s="1">
        <v>33270</v>
      </c>
      <c r="M1830" s="1">
        <v>239875</v>
      </c>
      <c r="N1830" s="2">
        <f>INT(VLOOKUP(--D1830,'属性表（单）'!$H$7:$I$11,2,0)*VLOOKUP(F1830,'属性表（单）'!$B$4:$D$53,3,0))</f>
        <v>9000</v>
      </c>
      <c r="O1830" s="34">
        <f t="shared" si="228"/>
        <v>2345</v>
      </c>
      <c r="P1830" s="1">
        <f>IF(H1830=26,VLOOKUP(G1830,'属性表（单核）'!$H$2:$I$251,2,0),IF(H1830=59,VLOOKUP(G1830,'属性表（单核）'!$C$2:$D$251,2,0),INT(N1830/VLOOKUP(H1830,'属性表（单）'!$N$4:$O$24,2,0))))</f>
        <v>2345</v>
      </c>
      <c r="S1830" s="1">
        <f t="shared" si="229"/>
        <v>30780</v>
      </c>
      <c r="T1830" s="28">
        <f>VLOOKUP(--F1830,经验表!$A$4:$B$53,2,0)*VLOOKUP(--E1830,经验表!$W$8:$X$17,2,0)</f>
        <v>30780</v>
      </c>
      <c r="U1830" s="1">
        <f t="shared" si="230"/>
        <v>232980</v>
      </c>
      <c r="V1830" s="1">
        <f t="shared" si="231"/>
        <v>232980</v>
      </c>
    </row>
    <row r="1831" spans="1:22" x14ac:dyDescent="0.35">
      <c r="A1831" s="1">
        <v>92500082</v>
      </c>
      <c r="B1831" s="3" t="s">
        <v>17</v>
      </c>
      <c r="C1831" s="29">
        <f t="shared" si="227"/>
        <v>1</v>
      </c>
      <c r="D1831" s="29" t="str">
        <f t="shared" si="224"/>
        <v>2</v>
      </c>
      <c r="E1831" s="42" t="str">
        <f t="shared" si="225"/>
        <v>2</v>
      </c>
      <c r="F1831" s="1">
        <v>25</v>
      </c>
      <c r="G1831" s="28" t="str">
        <f t="shared" si="226"/>
        <v>225</v>
      </c>
      <c r="H1831" s="1">
        <v>59</v>
      </c>
      <c r="I1831" s="1">
        <v>2430</v>
      </c>
      <c r="L1831" s="1">
        <v>37218</v>
      </c>
      <c r="M1831" s="1">
        <v>273145</v>
      </c>
      <c r="N1831" s="2">
        <f>INT(VLOOKUP(--D1831,'属性表（单）'!$H$7:$I$11,2,0)*VLOOKUP(F1831,'属性表（单）'!$B$4:$D$53,3,0))</f>
        <v>9450</v>
      </c>
      <c r="O1831" s="34">
        <f t="shared" si="228"/>
        <v>2430</v>
      </c>
      <c r="P1831" s="1">
        <f>IF(H1831=26,VLOOKUP(G1831,'属性表（单核）'!$H$2:$I$251,2,0),IF(H1831=59,VLOOKUP(G1831,'属性表（单核）'!$C$2:$D$251,2,0),INT(N1831/VLOOKUP(H1831,'属性表（单）'!$N$4:$O$24,2,0))))</f>
        <v>2430</v>
      </c>
      <c r="S1831" s="1">
        <f t="shared" si="229"/>
        <v>33540</v>
      </c>
      <c r="T1831" s="28">
        <f>VLOOKUP(--F1831,经验表!$A$4:$B$53,2,0)*VLOOKUP(--E1831,经验表!$W$8:$X$17,2,0)</f>
        <v>33540</v>
      </c>
      <c r="U1831" s="1">
        <f t="shared" si="230"/>
        <v>263760</v>
      </c>
      <c r="V1831" s="1">
        <f t="shared" si="231"/>
        <v>263760</v>
      </c>
    </row>
    <row r="1832" spans="1:22" x14ac:dyDescent="0.35">
      <c r="A1832" s="1">
        <v>92600082</v>
      </c>
      <c r="B1832" s="3" t="s">
        <v>17</v>
      </c>
      <c r="C1832" s="29">
        <f t="shared" si="227"/>
        <v>1</v>
      </c>
      <c r="D1832" s="29" t="str">
        <f t="shared" si="224"/>
        <v>2</v>
      </c>
      <c r="E1832" s="42" t="str">
        <f t="shared" si="225"/>
        <v>2</v>
      </c>
      <c r="F1832" s="1">
        <v>26</v>
      </c>
      <c r="G1832" s="28" t="str">
        <f t="shared" si="226"/>
        <v>226</v>
      </c>
      <c r="H1832" s="1">
        <v>59</v>
      </c>
      <c r="I1832" s="1">
        <v>2515</v>
      </c>
      <c r="L1832" s="1">
        <v>41598</v>
      </c>
      <c r="M1832" s="1">
        <v>310363</v>
      </c>
      <c r="N1832" s="2">
        <f>INT(VLOOKUP(--D1832,'属性表（单）'!$H$7:$I$11,2,0)*VLOOKUP(F1832,'属性表（单）'!$B$4:$D$53,3,0))</f>
        <v>9900</v>
      </c>
      <c r="O1832" s="34">
        <f t="shared" si="228"/>
        <v>2515</v>
      </c>
      <c r="P1832" s="1">
        <f>IF(H1832=26,VLOOKUP(G1832,'属性表（单核）'!$H$2:$I$251,2,0),IF(H1832=59,VLOOKUP(G1832,'属性表（单核）'!$C$2:$D$251,2,0),INT(N1832/VLOOKUP(H1832,'属性表（单）'!$N$4:$O$24,2,0))))</f>
        <v>2515</v>
      </c>
      <c r="S1832" s="1">
        <f t="shared" si="229"/>
        <v>37140</v>
      </c>
      <c r="T1832" s="28">
        <f>VLOOKUP(--F1832,经验表!$A$4:$B$53,2,0)*VLOOKUP(--E1832,经验表!$W$8:$X$17,2,0)</f>
        <v>37140</v>
      </c>
      <c r="U1832" s="1">
        <f t="shared" si="230"/>
        <v>297300</v>
      </c>
      <c r="V1832" s="1">
        <f t="shared" si="231"/>
        <v>297300</v>
      </c>
    </row>
    <row r="1833" spans="1:22" x14ac:dyDescent="0.35">
      <c r="A1833" s="1">
        <v>92700082</v>
      </c>
      <c r="B1833" s="3" t="s">
        <v>17</v>
      </c>
      <c r="C1833" s="29">
        <f t="shared" si="227"/>
        <v>1</v>
      </c>
      <c r="D1833" s="29" t="str">
        <f t="shared" si="224"/>
        <v>2</v>
      </c>
      <c r="E1833" s="42" t="str">
        <f t="shared" si="225"/>
        <v>2</v>
      </c>
      <c r="F1833" s="1">
        <v>27</v>
      </c>
      <c r="G1833" s="28" t="str">
        <f t="shared" si="226"/>
        <v>227</v>
      </c>
      <c r="H1833" s="1">
        <v>59</v>
      </c>
      <c r="I1833" s="1">
        <v>2600</v>
      </c>
      <c r="L1833" s="1">
        <v>46457</v>
      </c>
      <c r="M1833" s="1">
        <v>351961</v>
      </c>
      <c r="N1833" s="2">
        <f>INT(VLOOKUP(--D1833,'属性表（单）'!$H$7:$I$11,2,0)*VLOOKUP(F1833,'属性表（单）'!$B$4:$D$53,3,0))</f>
        <v>10425</v>
      </c>
      <c r="O1833" s="34">
        <f t="shared" si="228"/>
        <v>2600</v>
      </c>
      <c r="P1833" s="1">
        <f>IF(H1833=26,VLOOKUP(G1833,'属性表（单核）'!$H$2:$I$251,2,0),IF(H1833=59,VLOOKUP(G1833,'属性表（单核）'!$C$2:$D$251,2,0),INT(N1833/VLOOKUP(H1833,'属性表（单）'!$N$4:$O$24,2,0))))</f>
        <v>2600</v>
      </c>
      <c r="S1833" s="1">
        <f t="shared" si="229"/>
        <v>40740</v>
      </c>
      <c r="T1833" s="28">
        <f>VLOOKUP(--F1833,经验表!$A$4:$B$53,2,0)*VLOOKUP(--E1833,经验表!$W$8:$X$17,2,0)</f>
        <v>40740</v>
      </c>
      <c r="U1833" s="1">
        <f t="shared" si="230"/>
        <v>334440</v>
      </c>
      <c r="V1833" s="1">
        <f t="shared" si="231"/>
        <v>334440</v>
      </c>
    </row>
    <row r="1834" spans="1:22" x14ac:dyDescent="0.35">
      <c r="A1834" s="1">
        <v>92800082</v>
      </c>
      <c r="B1834" s="3" t="s">
        <v>17</v>
      </c>
      <c r="C1834" s="29">
        <f t="shared" si="227"/>
        <v>1</v>
      </c>
      <c r="D1834" s="29" t="str">
        <f t="shared" si="224"/>
        <v>2</v>
      </c>
      <c r="E1834" s="42" t="str">
        <f t="shared" si="225"/>
        <v>2</v>
      </c>
      <c r="F1834" s="1">
        <v>28</v>
      </c>
      <c r="G1834" s="28" t="str">
        <f t="shared" si="226"/>
        <v>228</v>
      </c>
      <c r="H1834" s="1">
        <v>59</v>
      </c>
      <c r="I1834" s="1">
        <v>2685</v>
      </c>
      <c r="L1834" s="1">
        <v>51845</v>
      </c>
      <c r="M1834" s="1">
        <v>398418</v>
      </c>
      <c r="N1834" s="2">
        <f>INT(VLOOKUP(--D1834,'属性表（单）'!$H$7:$I$11,2,0)*VLOOKUP(F1834,'属性表（单）'!$B$4:$D$53,3,0))</f>
        <v>10950</v>
      </c>
      <c r="O1834" s="34">
        <f t="shared" si="228"/>
        <v>2685</v>
      </c>
      <c r="P1834" s="1">
        <f>IF(H1834=26,VLOOKUP(G1834,'属性表（单核）'!$H$2:$I$251,2,0),IF(H1834=59,VLOOKUP(G1834,'属性表（单核）'!$C$2:$D$251,2,0),INT(N1834/VLOOKUP(H1834,'属性表（单）'!$N$4:$O$24,2,0))))</f>
        <v>2685</v>
      </c>
      <c r="S1834" s="1">
        <f t="shared" si="229"/>
        <v>44340</v>
      </c>
      <c r="T1834" s="28">
        <f>VLOOKUP(--F1834,经验表!$A$4:$B$53,2,0)*VLOOKUP(--E1834,经验表!$W$8:$X$17,2,0)</f>
        <v>44340</v>
      </c>
      <c r="U1834" s="1">
        <f t="shared" si="230"/>
        <v>375180</v>
      </c>
      <c r="V1834" s="1">
        <f t="shared" si="231"/>
        <v>375180</v>
      </c>
    </row>
    <row r="1835" spans="1:22" x14ac:dyDescent="0.35">
      <c r="A1835" s="1">
        <v>92900082</v>
      </c>
      <c r="B1835" s="3" t="s">
        <v>17</v>
      </c>
      <c r="C1835" s="29">
        <f t="shared" si="227"/>
        <v>1</v>
      </c>
      <c r="D1835" s="29" t="str">
        <f t="shared" si="224"/>
        <v>2</v>
      </c>
      <c r="E1835" s="42" t="str">
        <f t="shared" si="225"/>
        <v>2</v>
      </c>
      <c r="F1835" s="1">
        <v>29</v>
      </c>
      <c r="G1835" s="28" t="str">
        <f t="shared" si="226"/>
        <v>229</v>
      </c>
      <c r="H1835" s="1">
        <v>59</v>
      </c>
      <c r="I1835" s="1">
        <v>2770</v>
      </c>
      <c r="L1835" s="1">
        <v>57821</v>
      </c>
      <c r="M1835" s="1">
        <v>450263</v>
      </c>
      <c r="N1835" s="2">
        <f>INT(VLOOKUP(--D1835,'属性表（单）'!$H$7:$I$11,2,0)*VLOOKUP(F1835,'属性表（单）'!$B$4:$D$53,3,0))</f>
        <v>11475</v>
      </c>
      <c r="O1835" s="34">
        <f t="shared" si="228"/>
        <v>2770</v>
      </c>
      <c r="P1835" s="1">
        <f>IF(H1835=26,VLOOKUP(G1835,'属性表（单核）'!$H$2:$I$251,2,0),IF(H1835=59,VLOOKUP(G1835,'属性表（单核）'!$C$2:$D$251,2,0),INT(N1835/VLOOKUP(H1835,'属性表（单）'!$N$4:$O$24,2,0))))</f>
        <v>2770</v>
      </c>
      <c r="S1835" s="1">
        <f t="shared" si="229"/>
        <v>47940</v>
      </c>
      <c r="T1835" s="28">
        <f>VLOOKUP(--F1835,经验表!$A$4:$B$53,2,0)*VLOOKUP(--E1835,经验表!$W$8:$X$17,2,0)</f>
        <v>47940</v>
      </c>
      <c r="U1835" s="1">
        <f t="shared" si="230"/>
        <v>419520</v>
      </c>
      <c r="V1835" s="1">
        <f t="shared" si="231"/>
        <v>419520</v>
      </c>
    </row>
    <row r="1836" spans="1:22" x14ac:dyDescent="0.35">
      <c r="A1836" s="1">
        <v>93000082</v>
      </c>
      <c r="B1836" s="3" t="s">
        <v>17</v>
      </c>
      <c r="C1836" s="29">
        <f t="shared" si="227"/>
        <v>1</v>
      </c>
      <c r="D1836" s="29" t="str">
        <f t="shared" si="224"/>
        <v>2</v>
      </c>
      <c r="E1836" s="42" t="str">
        <f t="shared" si="225"/>
        <v>2</v>
      </c>
      <c r="F1836" s="1">
        <v>30</v>
      </c>
      <c r="G1836" s="28" t="str">
        <f t="shared" si="226"/>
        <v>230</v>
      </c>
      <c r="H1836" s="1">
        <v>59</v>
      </c>
      <c r="I1836" s="1">
        <v>2855</v>
      </c>
      <c r="L1836" s="1">
        <v>64447</v>
      </c>
      <c r="M1836" s="1">
        <v>508084</v>
      </c>
      <c r="N1836" s="2">
        <f>INT(VLOOKUP(--D1836,'属性表（单）'!$H$7:$I$11,2,0)*VLOOKUP(F1836,'属性表（单）'!$B$4:$D$53,3,0))</f>
        <v>12000</v>
      </c>
      <c r="O1836" s="34">
        <f t="shared" si="228"/>
        <v>2855</v>
      </c>
      <c r="P1836" s="1">
        <f>IF(H1836=26,VLOOKUP(G1836,'属性表（单核）'!$H$2:$I$251,2,0),IF(H1836=59,VLOOKUP(G1836,'属性表（单核）'!$C$2:$D$251,2,0),INT(N1836/VLOOKUP(H1836,'属性表（单）'!$N$4:$O$24,2,0))))</f>
        <v>2855</v>
      </c>
      <c r="S1836" s="1">
        <f t="shared" si="229"/>
        <v>52500</v>
      </c>
      <c r="T1836" s="28">
        <f>VLOOKUP(--F1836,经验表!$A$4:$B$53,2,0)*VLOOKUP(--E1836,经验表!$W$8:$X$17,2,0)</f>
        <v>52500</v>
      </c>
      <c r="U1836" s="1">
        <f t="shared" si="230"/>
        <v>467460</v>
      </c>
      <c r="V1836" s="1">
        <f t="shared" si="231"/>
        <v>467460</v>
      </c>
    </row>
    <row r="1837" spans="1:22" x14ac:dyDescent="0.35">
      <c r="A1837" s="1">
        <v>93100082</v>
      </c>
      <c r="B1837" s="3" t="s">
        <v>17</v>
      </c>
      <c r="C1837" s="29">
        <f t="shared" si="227"/>
        <v>1</v>
      </c>
      <c r="D1837" s="29" t="str">
        <f t="shared" si="224"/>
        <v>2</v>
      </c>
      <c r="E1837" s="42" t="str">
        <f t="shared" si="225"/>
        <v>2</v>
      </c>
      <c r="F1837" s="1">
        <v>31</v>
      </c>
      <c r="G1837" s="28" t="str">
        <f t="shared" si="226"/>
        <v>231</v>
      </c>
      <c r="H1837" s="1">
        <v>59</v>
      </c>
      <c r="I1837" s="1">
        <v>2940</v>
      </c>
      <c r="L1837" s="1">
        <v>71792</v>
      </c>
      <c r="M1837" s="1">
        <v>572531</v>
      </c>
      <c r="N1837" s="2">
        <f>INT(VLOOKUP(--D1837,'属性表（单）'!$H$7:$I$11,2,0)*VLOOKUP(F1837,'属性表（单）'!$B$4:$D$53,3,0))</f>
        <v>12525</v>
      </c>
      <c r="O1837" s="34">
        <f t="shared" si="228"/>
        <v>2940</v>
      </c>
      <c r="P1837" s="1">
        <f>IF(H1837=26,VLOOKUP(G1837,'属性表（单核）'!$H$2:$I$251,2,0),IF(H1837=59,VLOOKUP(G1837,'属性表（单核）'!$C$2:$D$251,2,0),INT(N1837/VLOOKUP(H1837,'属性表（单）'!$N$4:$O$24,2,0))))</f>
        <v>2940</v>
      </c>
      <c r="S1837" s="1">
        <f t="shared" si="229"/>
        <v>57060</v>
      </c>
      <c r="T1837" s="28">
        <f>VLOOKUP(--F1837,经验表!$A$4:$B$53,2,0)*VLOOKUP(--E1837,经验表!$W$8:$X$17,2,0)</f>
        <v>57060</v>
      </c>
      <c r="U1837" s="1">
        <f t="shared" si="230"/>
        <v>519960</v>
      </c>
      <c r="V1837" s="1">
        <f t="shared" si="231"/>
        <v>519960</v>
      </c>
    </row>
    <row r="1838" spans="1:22" x14ac:dyDescent="0.35">
      <c r="A1838" s="1">
        <v>93200082</v>
      </c>
      <c r="B1838" s="3" t="s">
        <v>17</v>
      </c>
      <c r="C1838" s="29">
        <f t="shared" si="227"/>
        <v>1</v>
      </c>
      <c r="D1838" s="29" t="str">
        <f t="shared" si="224"/>
        <v>2</v>
      </c>
      <c r="E1838" s="42" t="str">
        <f t="shared" si="225"/>
        <v>2</v>
      </c>
      <c r="F1838" s="1">
        <v>32</v>
      </c>
      <c r="G1838" s="28" t="str">
        <f t="shared" si="226"/>
        <v>232</v>
      </c>
      <c r="H1838" s="1">
        <v>59</v>
      </c>
      <c r="I1838" s="1">
        <v>3025</v>
      </c>
      <c r="L1838" s="1">
        <v>79935</v>
      </c>
      <c r="M1838" s="1">
        <v>644323</v>
      </c>
      <c r="N1838" s="2">
        <f>INT(VLOOKUP(--D1838,'属性表（单）'!$H$7:$I$11,2,0)*VLOOKUP(F1838,'属性表（单）'!$B$4:$D$53,3,0))</f>
        <v>13125</v>
      </c>
      <c r="O1838" s="34">
        <f t="shared" si="228"/>
        <v>3025</v>
      </c>
      <c r="P1838" s="1">
        <f>IF(H1838=26,VLOOKUP(G1838,'属性表（单核）'!$H$2:$I$251,2,0),IF(H1838=59,VLOOKUP(G1838,'属性表（单核）'!$C$2:$D$251,2,0),INT(N1838/VLOOKUP(H1838,'属性表（单）'!$N$4:$O$24,2,0))))</f>
        <v>3025</v>
      </c>
      <c r="S1838" s="1">
        <f t="shared" si="229"/>
        <v>61620</v>
      </c>
      <c r="T1838" s="28">
        <f>VLOOKUP(--F1838,经验表!$A$4:$B$53,2,0)*VLOOKUP(--E1838,经验表!$W$8:$X$17,2,0)</f>
        <v>61620</v>
      </c>
      <c r="U1838" s="1">
        <f t="shared" si="230"/>
        <v>577020</v>
      </c>
      <c r="V1838" s="1">
        <f t="shared" si="231"/>
        <v>577020</v>
      </c>
    </row>
    <row r="1839" spans="1:22" x14ac:dyDescent="0.35">
      <c r="A1839" s="1">
        <v>93300082</v>
      </c>
      <c r="B1839" s="3" t="s">
        <v>17</v>
      </c>
      <c r="C1839" s="29">
        <f t="shared" si="227"/>
        <v>1</v>
      </c>
      <c r="D1839" s="29" t="str">
        <f t="shared" si="224"/>
        <v>2</v>
      </c>
      <c r="E1839" s="42" t="str">
        <f t="shared" si="225"/>
        <v>2</v>
      </c>
      <c r="F1839" s="1">
        <v>33</v>
      </c>
      <c r="G1839" s="28" t="str">
        <f t="shared" si="226"/>
        <v>233</v>
      </c>
      <c r="H1839" s="1">
        <v>59</v>
      </c>
      <c r="I1839" s="1">
        <v>3110</v>
      </c>
      <c r="L1839" s="1">
        <v>88961</v>
      </c>
      <c r="M1839" s="1">
        <v>724258</v>
      </c>
      <c r="N1839" s="2">
        <f>INT(VLOOKUP(--D1839,'属性表（单）'!$H$7:$I$11,2,0)*VLOOKUP(F1839,'属性表（单）'!$B$4:$D$53,3,0))</f>
        <v>13725</v>
      </c>
      <c r="O1839" s="34">
        <f t="shared" si="228"/>
        <v>3110</v>
      </c>
      <c r="P1839" s="1">
        <f>IF(H1839=26,VLOOKUP(G1839,'属性表（单核）'!$H$2:$I$251,2,0),IF(H1839=59,VLOOKUP(G1839,'属性表（单核）'!$C$2:$D$251,2,0),INT(N1839/VLOOKUP(H1839,'属性表（单）'!$N$4:$O$24,2,0))))</f>
        <v>3110</v>
      </c>
      <c r="S1839" s="1">
        <f t="shared" si="229"/>
        <v>66180</v>
      </c>
      <c r="T1839" s="28">
        <f>VLOOKUP(--F1839,经验表!$A$4:$B$53,2,0)*VLOOKUP(--E1839,经验表!$W$8:$X$17,2,0)</f>
        <v>66180</v>
      </c>
      <c r="U1839" s="1">
        <f t="shared" si="230"/>
        <v>638640</v>
      </c>
      <c r="V1839" s="1">
        <f t="shared" si="231"/>
        <v>638640</v>
      </c>
    </row>
    <row r="1840" spans="1:22" x14ac:dyDescent="0.35">
      <c r="A1840" s="1">
        <v>93400082</v>
      </c>
      <c r="B1840" s="3" t="s">
        <v>17</v>
      </c>
      <c r="C1840" s="29">
        <f t="shared" si="227"/>
        <v>1</v>
      </c>
      <c r="D1840" s="29" t="str">
        <f t="shared" si="224"/>
        <v>2</v>
      </c>
      <c r="E1840" s="42" t="str">
        <f t="shared" si="225"/>
        <v>2</v>
      </c>
      <c r="F1840" s="1">
        <v>34</v>
      </c>
      <c r="G1840" s="28" t="str">
        <f t="shared" si="226"/>
        <v>234</v>
      </c>
      <c r="H1840" s="1">
        <v>59</v>
      </c>
      <c r="I1840" s="1">
        <v>3195</v>
      </c>
      <c r="L1840" s="1">
        <v>98964</v>
      </c>
      <c r="M1840" s="1">
        <v>813219</v>
      </c>
      <c r="N1840" s="2">
        <f>INT(VLOOKUP(--D1840,'属性表（单）'!$H$7:$I$11,2,0)*VLOOKUP(F1840,'属性表（单）'!$B$4:$D$53,3,0))</f>
        <v>14325</v>
      </c>
      <c r="O1840" s="34">
        <f t="shared" si="228"/>
        <v>3195</v>
      </c>
      <c r="P1840" s="1">
        <f>IF(H1840=26,VLOOKUP(G1840,'属性表（单核）'!$H$2:$I$251,2,0),IF(H1840=59,VLOOKUP(G1840,'属性表（单核）'!$C$2:$D$251,2,0),INT(N1840/VLOOKUP(H1840,'属性表（单）'!$N$4:$O$24,2,0))))</f>
        <v>3195</v>
      </c>
      <c r="S1840" s="1">
        <f t="shared" si="229"/>
        <v>71820</v>
      </c>
      <c r="T1840" s="28">
        <f>VLOOKUP(--F1840,经验表!$A$4:$B$53,2,0)*VLOOKUP(--E1840,经验表!$W$8:$X$17,2,0)</f>
        <v>71820</v>
      </c>
      <c r="U1840" s="1">
        <f t="shared" si="230"/>
        <v>704820</v>
      </c>
      <c r="V1840" s="1">
        <f t="shared" si="231"/>
        <v>704820</v>
      </c>
    </row>
    <row r="1841" spans="1:22" x14ac:dyDescent="0.35">
      <c r="A1841" s="1">
        <v>93500082</v>
      </c>
      <c r="B1841" s="3" t="s">
        <v>17</v>
      </c>
      <c r="C1841" s="29">
        <f t="shared" si="227"/>
        <v>1</v>
      </c>
      <c r="D1841" s="29" t="str">
        <f t="shared" si="224"/>
        <v>2</v>
      </c>
      <c r="E1841" s="42" t="str">
        <f t="shared" si="225"/>
        <v>2</v>
      </c>
      <c r="F1841" s="1">
        <v>35</v>
      </c>
      <c r="G1841" s="28" t="str">
        <f t="shared" si="226"/>
        <v>235</v>
      </c>
      <c r="H1841" s="1">
        <v>59</v>
      </c>
      <c r="I1841" s="1">
        <v>3280</v>
      </c>
      <c r="L1841" s="1">
        <v>110050</v>
      </c>
      <c r="M1841" s="1">
        <v>912183</v>
      </c>
      <c r="N1841" s="2">
        <f>INT(VLOOKUP(--D1841,'属性表（单）'!$H$7:$I$11,2,0)*VLOOKUP(F1841,'属性表（单）'!$B$4:$D$53,3,0))</f>
        <v>14925</v>
      </c>
      <c r="O1841" s="34">
        <f t="shared" si="228"/>
        <v>3280</v>
      </c>
      <c r="P1841" s="1">
        <f>IF(H1841=26,VLOOKUP(G1841,'属性表（单核）'!$H$2:$I$251,2,0),IF(H1841=59,VLOOKUP(G1841,'属性表（单核）'!$C$2:$D$251,2,0),INT(N1841/VLOOKUP(H1841,'属性表（单）'!$N$4:$O$24,2,0))))</f>
        <v>3280</v>
      </c>
      <c r="S1841" s="1">
        <f t="shared" si="229"/>
        <v>77460</v>
      </c>
      <c r="T1841" s="28">
        <f>VLOOKUP(--F1841,经验表!$A$4:$B$53,2,0)*VLOOKUP(--E1841,经验表!$W$8:$X$17,2,0)</f>
        <v>77460</v>
      </c>
      <c r="U1841" s="1">
        <f t="shared" si="230"/>
        <v>776640</v>
      </c>
      <c r="V1841" s="1">
        <f t="shared" si="231"/>
        <v>776640</v>
      </c>
    </row>
    <row r="1842" spans="1:22" x14ac:dyDescent="0.35">
      <c r="A1842" s="1">
        <v>93600082</v>
      </c>
      <c r="B1842" s="3" t="s">
        <v>17</v>
      </c>
      <c r="C1842" s="29">
        <f t="shared" si="227"/>
        <v>1</v>
      </c>
      <c r="D1842" s="29" t="str">
        <f t="shared" si="224"/>
        <v>2</v>
      </c>
      <c r="E1842" s="42" t="str">
        <f t="shared" si="225"/>
        <v>2</v>
      </c>
      <c r="F1842" s="1">
        <v>36</v>
      </c>
      <c r="G1842" s="28" t="str">
        <f t="shared" si="226"/>
        <v>236</v>
      </c>
      <c r="H1842" s="1">
        <v>59</v>
      </c>
      <c r="I1842" s="1">
        <v>3365</v>
      </c>
      <c r="L1842" s="1">
        <v>122334</v>
      </c>
      <c r="M1842" s="1">
        <v>1022233</v>
      </c>
      <c r="N1842" s="2">
        <f>INT(VLOOKUP(--D1842,'属性表（单）'!$H$7:$I$11,2,0)*VLOOKUP(F1842,'属性表（单）'!$B$4:$D$53,3,0))</f>
        <v>15525</v>
      </c>
      <c r="O1842" s="34">
        <f t="shared" si="228"/>
        <v>3365</v>
      </c>
      <c r="P1842" s="1">
        <f>IF(H1842=26,VLOOKUP(G1842,'属性表（单核）'!$H$2:$I$251,2,0),IF(H1842=59,VLOOKUP(G1842,'属性表（单核）'!$C$2:$D$251,2,0),INT(N1842/VLOOKUP(H1842,'属性表（单）'!$N$4:$O$24,2,0))))</f>
        <v>3365</v>
      </c>
      <c r="S1842" s="1">
        <f t="shared" si="229"/>
        <v>83100</v>
      </c>
      <c r="T1842" s="28">
        <f>VLOOKUP(--F1842,经验表!$A$4:$B$53,2,0)*VLOOKUP(--E1842,经验表!$W$8:$X$17,2,0)</f>
        <v>83100</v>
      </c>
      <c r="U1842" s="1">
        <f t="shared" si="230"/>
        <v>854100</v>
      </c>
      <c r="V1842" s="1">
        <f t="shared" si="231"/>
        <v>854100</v>
      </c>
    </row>
    <row r="1843" spans="1:22" x14ac:dyDescent="0.35">
      <c r="A1843" s="1">
        <v>93700082</v>
      </c>
      <c r="B1843" s="3" t="s">
        <v>17</v>
      </c>
      <c r="C1843" s="29">
        <f t="shared" si="227"/>
        <v>1</v>
      </c>
      <c r="D1843" s="29" t="str">
        <f t="shared" si="224"/>
        <v>2</v>
      </c>
      <c r="E1843" s="42" t="str">
        <f t="shared" si="225"/>
        <v>2</v>
      </c>
      <c r="F1843" s="1">
        <v>37</v>
      </c>
      <c r="G1843" s="28" t="str">
        <f t="shared" si="226"/>
        <v>237</v>
      </c>
      <c r="H1843" s="1">
        <v>59</v>
      </c>
      <c r="I1843" s="1">
        <v>3450</v>
      </c>
      <c r="L1843" s="1">
        <v>135946</v>
      </c>
      <c r="M1843" s="1">
        <v>1144567</v>
      </c>
      <c r="N1843" s="2">
        <f>INT(VLOOKUP(--D1843,'属性表（单）'!$H$7:$I$11,2,0)*VLOOKUP(F1843,'属性表（单）'!$B$4:$D$53,3,0))</f>
        <v>16200</v>
      </c>
      <c r="O1843" s="34">
        <f t="shared" si="228"/>
        <v>3450</v>
      </c>
      <c r="P1843" s="1">
        <f>IF(H1843=26,VLOOKUP(G1843,'属性表（单核）'!$H$2:$I$251,2,0),IF(H1843=59,VLOOKUP(G1843,'属性表（单核）'!$C$2:$D$251,2,0),INT(N1843/VLOOKUP(H1843,'属性表（单）'!$N$4:$O$24,2,0))))</f>
        <v>3450</v>
      </c>
      <c r="S1843" s="1">
        <f t="shared" si="229"/>
        <v>88740</v>
      </c>
      <c r="T1843" s="28">
        <f>VLOOKUP(--F1843,经验表!$A$4:$B$53,2,0)*VLOOKUP(--E1843,经验表!$W$8:$X$17,2,0)</f>
        <v>88740</v>
      </c>
      <c r="U1843" s="1">
        <f t="shared" si="230"/>
        <v>937200</v>
      </c>
      <c r="V1843" s="1">
        <f t="shared" si="231"/>
        <v>937200</v>
      </c>
    </row>
    <row r="1844" spans="1:22" x14ac:dyDescent="0.35">
      <c r="A1844" s="1">
        <v>93800082</v>
      </c>
      <c r="B1844" s="3" t="s">
        <v>17</v>
      </c>
      <c r="C1844" s="29">
        <f t="shared" si="227"/>
        <v>1</v>
      </c>
      <c r="D1844" s="29" t="str">
        <f t="shared" si="224"/>
        <v>2</v>
      </c>
      <c r="E1844" s="42" t="str">
        <f t="shared" si="225"/>
        <v>2</v>
      </c>
      <c r="F1844" s="1">
        <v>38</v>
      </c>
      <c r="G1844" s="28" t="str">
        <f t="shared" si="226"/>
        <v>238</v>
      </c>
      <c r="H1844" s="1">
        <v>59</v>
      </c>
      <c r="I1844" s="1">
        <v>3535</v>
      </c>
      <c r="L1844" s="1">
        <v>151027</v>
      </c>
      <c r="M1844" s="1">
        <v>1280513</v>
      </c>
      <c r="N1844" s="2">
        <f>INT(VLOOKUP(--D1844,'属性表（单）'!$H$7:$I$11,2,0)*VLOOKUP(F1844,'属性表（单）'!$B$4:$D$53,3,0))</f>
        <v>16875</v>
      </c>
      <c r="O1844" s="34">
        <f t="shared" si="228"/>
        <v>3535</v>
      </c>
      <c r="P1844" s="1">
        <f>IF(H1844=26,VLOOKUP(G1844,'属性表（单核）'!$H$2:$I$251,2,0),IF(H1844=59,VLOOKUP(G1844,'属性表（单核）'!$C$2:$D$251,2,0),INT(N1844/VLOOKUP(H1844,'属性表（单）'!$N$4:$O$24,2,0))))</f>
        <v>3535</v>
      </c>
      <c r="S1844" s="1">
        <f t="shared" si="229"/>
        <v>95580</v>
      </c>
      <c r="T1844" s="28">
        <f>VLOOKUP(--F1844,经验表!$A$4:$B$53,2,0)*VLOOKUP(--E1844,经验表!$W$8:$X$17,2,0)</f>
        <v>95580</v>
      </c>
      <c r="U1844" s="1">
        <f t="shared" si="230"/>
        <v>1025940</v>
      </c>
      <c r="V1844" s="1">
        <f t="shared" si="231"/>
        <v>1025940</v>
      </c>
    </row>
    <row r="1845" spans="1:22" x14ac:dyDescent="0.35">
      <c r="A1845" s="1">
        <v>93900082</v>
      </c>
      <c r="B1845" s="3" t="s">
        <v>17</v>
      </c>
      <c r="C1845" s="29">
        <f t="shared" si="227"/>
        <v>1</v>
      </c>
      <c r="D1845" s="29" t="str">
        <f t="shared" si="224"/>
        <v>2</v>
      </c>
      <c r="E1845" s="42" t="str">
        <f t="shared" si="225"/>
        <v>2</v>
      </c>
      <c r="F1845" s="1">
        <v>39</v>
      </c>
      <c r="G1845" s="28" t="str">
        <f t="shared" si="226"/>
        <v>239</v>
      </c>
      <c r="H1845" s="1">
        <v>59</v>
      </c>
      <c r="I1845" s="1">
        <v>3620</v>
      </c>
      <c r="L1845" s="1">
        <v>167735</v>
      </c>
      <c r="M1845" s="1">
        <v>1431540</v>
      </c>
      <c r="N1845" s="2">
        <f>INT(VLOOKUP(--D1845,'属性表（单）'!$H$7:$I$11,2,0)*VLOOKUP(F1845,'属性表（单）'!$B$4:$D$53,3,0))</f>
        <v>17550</v>
      </c>
      <c r="O1845" s="34">
        <f t="shared" si="228"/>
        <v>3620</v>
      </c>
      <c r="P1845" s="1">
        <f>IF(H1845=26,VLOOKUP(G1845,'属性表（单核）'!$H$2:$I$251,2,0),IF(H1845=59,VLOOKUP(G1845,'属性表（单核）'!$C$2:$D$251,2,0),INT(N1845/VLOOKUP(H1845,'属性表（单）'!$N$4:$O$24,2,0))))</f>
        <v>3620</v>
      </c>
      <c r="S1845" s="1">
        <f t="shared" si="229"/>
        <v>102420</v>
      </c>
      <c r="T1845" s="28">
        <f>VLOOKUP(--F1845,经验表!$A$4:$B$53,2,0)*VLOOKUP(--E1845,经验表!$W$8:$X$17,2,0)</f>
        <v>102420</v>
      </c>
      <c r="U1845" s="1">
        <f t="shared" si="230"/>
        <v>1121520</v>
      </c>
      <c r="V1845" s="1">
        <f t="shared" si="231"/>
        <v>1121520</v>
      </c>
    </row>
    <row r="1846" spans="1:22" x14ac:dyDescent="0.35">
      <c r="A1846" s="1">
        <v>94000082</v>
      </c>
      <c r="B1846" s="3" t="s">
        <v>17</v>
      </c>
      <c r="C1846" s="29">
        <f t="shared" si="227"/>
        <v>1</v>
      </c>
      <c r="D1846" s="29" t="str">
        <f t="shared" si="224"/>
        <v>2</v>
      </c>
      <c r="E1846" s="42" t="str">
        <f t="shared" si="225"/>
        <v>2</v>
      </c>
      <c r="F1846" s="1">
        <v>40</v>
      </c>
      <c r="G1846" s="28" t="str">
        <f t="shared" si="226"/>
        <v>240</v>
      </c>
      <c r="H1846" s="1">
        <v>59</v>
      </c>
      <c r="I1846" s="1">
        <v>3705</v>
      </c>
      <c r="L1846" s="1">
        <v>186245</v>
      </c>
      <c r="M1846" s="1">
        <v>1599275</v>
      </c>
      <c r="N1846" s="2">
        <f>INT(VLOOKUP(--D1846,'属性表（单）'!$H$7:$I$11,2,0)*VLOOKUP(F1846,'属性表（单）'!$B$4:$D$53,3,0))</f>
        <v>18225</v>
      </c>
      <c r="O1846" s="34">
        <f t="shared" si="228"/>
        <v>3705</v>
      </c>
      <c r="P1846" s="1">
        <f>IF(H1846=26,VLOOKUP(G1846,'属性表（单核）'!$H$2:$I$251,2,0),IF(H1846=59,VLOOKUP(G1846,'属性表（单核）'!$C$2:$D$251,2,0),INT(N1846/VLOOKUP(H1846,'属性表（单）'!$N$4:$O$24,2,0))))</f>
        <v>3705</v>
      </c>
      <c r="S1846" s="1">
        <f t="shared" si="229"/>
        <v>109260</v>
      </c>
      <c r="T1846" s="28">
        <f>VLOOKUP(--F1846,经验表!$A$4:$B$53,2,0)*VLOOKUP(--E1846,经验表!$W$8:$X$17,2,0)</f>
        <v>109260</v>
      </c>
      <c r="U1846" s="1">
        <f t="shared" si="230"/>
        <v>1223940</v>
      </c>
      <c r="V1846" s="1">
        <f t="shared" si="231"/>
        <v>1223940</v>
      </c>
    </row>
    <row r="1847" spans="1:22" x14ac:dyDescent="0.35">
      <c r="A1847" s="1">
        <v>94100082</v>
      </c>
      <c r="B1847" s="3" t="s">
        <v>17</v>
      </c>
      <c r="C1847" s="29">
        <f t="shared" si="227"/>
        <v>1</v>
      </c>
      <c r="D1847" s="29" t="str">
        <f t="shared" si="224"/>
        <v>2</v>
      </c>
      <c r="E1847" s="42" t="str">
        <f t="shared" si="225"/>
        <v>2</v>
      </c>
      <c r="F1847" s="1">
        <v>41</v>
      </c>
      <c r="G1847" s="28" t="str">
        <f t="shared" si="226"/>
        <v>241</v>
      </c>
      <c r="H1847" s="1">
        <v>59</v>
      </c>
      <c r="I1847" s="1">
        <v>3790</v>
      </c>
      <c r="L1847" s="1">
        <v>206749</v>
      </c>
      <c r="M1847" s="1">
        <v>1785520</v>
      </c>
      <c r="N1847" s="2">
        <f>INT(VLOOKUP(--D1847,'属性表（单）'!$H$7:$I$11,2,0)*VLOOKUP(F1847,'属性表（单）'!$B$4:$D$53,3,0))</f>
        <v>18900</v>
      </c>
      <c r="O1847" s="34">
        <f t="shared" si="228"/>
        <v>3790</v>
      </c>
      <c r="P1847" s="1">
        <f>IF(H1847=26,VLOOKUP(G1847,'属性表（单核）'!$H$2:$I$251,2,0),IF(H1847=59,VLOOKUP(G1847,'属性表（单核）'!$C$2:$D$251,2,0),INT(N1847/VLOOKUP(H1847,'属性表（单）'!$N$4:$O$24,2,0))))</f>
        <v>3790</v>
      </c>
      <c r="S1847" s="1">
        <f t="shared" si="229"/>
        <v>116100</v>
      </c>
      <c r="T1847" s="28">
        <f>VLOOKUP(--F1847,经验表!$A$4:$B$53,2,0)*VLOOKUP(--E1847,经验表!$W$8:$X$17,2,0)</f>
        <v>116100</v>
      </c>
      <c r="U1847" s="1">
        <f t="shared" si="230"/>
        <v>1333200</v>
      </c>
      <c r="V1847" s="1">
        <f t="shared" si="231"/>
        <v>1333200</v>
      </c>
    </row>
    <row r="1848" spans="1:22" x14ac:dyDescent="0.35">
      <c r="A1848" s="1">
        <v>94200082</v>
      </c>
      <c r="B1848" s="3" t="s">
        <v>17</v>
      </c>
      <c r="C1848" s="29">
        <f t="shared" si="227"/>
        <v>1</v>
      </c>
      <c r="D1848" s="29" t="str">
        <f t="shared" si="224"/>
        <v>2</v>
      </c>
      <c r="E1848" s="42" t="str">
        <f t="shared" si="225"/>
        <v>2</v>
      </c>
      <c r="F1848" s="1">
        <v>42</v>
      </c>
      <c r="G1848" s="28" t="str">
        <f t="shared" si="226"/>
        <v>242</v>
      </c>
      <c r="H1848" s="1">
        <v>59</v>
      </c>
      <c r="I1848" s="1">
        <v>3875</v>
      </c>
      <c r="L1848" s="1">
        <v>229461</v>
      </c>
      <c r="M1848" s="1">
        <v>1992269</v>
      </c>
      <c r="N1848" s="2">
        <f>INT(VLOOKUP(--D1848,'属性表（单）'!$H$7:$I$11,2,0)*VLOOKUP(F1848,'属性表（单）'!$B$4:$D$53,3,0))</f>
        <v>19650</v>
      </c>
      <c r="O1848" s="34">
        <f t="shared" si="228"/>
        <v>3875</v>
      </c>
      <c r="P1848" s="1">
        <f>IF(H1848=26,VLOOKUP(G1848,'属性表（单核）'!$H$2:$I$251,2,0),IF(H1848=59,VLOOKUP(G1848,'属性表（单核）'!$C$2:$D$251,2,0),INT(N1848/VLOOKUP(H1848,'属性表（单）'!$N$4:$O$24,2,0))))</f>
        <v>3875</v>
      </c>
      <c r="S1848" s="1">
        <f t="shared" si="229"/>
        <v>124260</v>
      </c>
      <c r="T1848" s="28">
        <f>VLOOKUP(--F1848,经验表!$A$4:$B$53,2,0)*VLOOKUP(--E1848,经验表!$W$8:$X$17,2,0)</f>
        <v>124260</v>
      </c>
      <c r="U1848" s="1">
        <f t="shared" si="230"/>
        <v>1449300</v>
      </c>
      <c r="V1848" s="1">
        <f t="shared" si="231"/>
        <v>1449300</v>
      </c>
    </row>
    <row r="1849" spans="1:22" x14ac:dyDescent="0.35">
      <c r="A1849" s="1">
        <v>94300082</v>
      </c>
      <c r="B1849" s="3" t="s">
        <v>17</v>
      </c>
      <c r="C1849" s="29">
        <f t="shared" si="227"/>
        <v>1</v>
      </c>
      <c r="D1849" s="29" t="str">
        <f t="shared" si="224"/>
        <v>2</v>
      </c>
      <c r="E1849" s="42" t="str">
        <f t="shared" si="225"/>
        <v>2</v>
      </c>
      <c r="F1849" s="1">
        <v>43</v>
      </c>
      <c r="G1849" s="28" t="str">
        <f t="shared" si="226"/>
        <v>243</v>
      </c>
      <c r="H1849" s="1">
        <v>59</v>
      </c>
      <c r="I1849" s="1">
        <v>3960</v>
      </c>
      <c r="L1849" s="1">
        <v>254619</v>
      </c>
      <c r="M1849" s="1">
        <v>2221730</v>
      </c>
      <c r="N1849" s="2">
        <f>INT(VLOOKUP(--D1849,'属性表（单）'!$H$7:$I$11,2,0)*VLOOKUP(F1849,'属性表（单）'!$B$4:$D$53,3,0))</f>
        <v>20400</v>
      </c>
      <c r="O1849" s="34">
        <f t="shared" si="228"/>
        <v>3960</v>
      </c>
      <c r="P1849" s="1">
        <f>IF(H1849=26,VLOOKUP(G1849,'属性表（单核）'!$H$2:$I$251,2,0),IF(H1849=59,VLOOKUP(G1849,'属性表（单核）'!$C$2:$D$251,2,0),INT(N1849/VLOOKUP(H1849,'属性表（单）'!$N$4:$O$24,2,0))))</f>
        <v>3960</v>
      </c>
      <c r="S1849" s="1">
        <f t="shared" si="229"/>
        <v>132420</v>
      </c>
      <c r="T1849" s="28">
        <f>VLOOKUP(--F1849,经验表!$A$4:$B$53,2,0)*VLOOKUP(--E1849,经验表!$W$8:$X$17,2,0)</f>
        <v>132420</v>
      </c>
      <c r="U1849" s="1">
        <f t="shared" si="230"/>
        <v>1573560</v>
      </c>
      <c r="V1849" s="1">
        <f t="shared" si="231"/>
        <v>1573560</v>
      </c>
    </row>
    <row r="1850" spans="1:22" x14ac:dyDescent="0.35">
      <c r="A1850" s="1">
        <v>94400082</v>
      </c>
      <c r="B1850" s="3" t="s">
        <v>17</v>
      </c>
      <c r="C1850" s="29">
        <f t="shared" si="227"/>
        <v>1</v>
      </c>
      <c r="D1850" s="29" t="str">
        <f t="shared" si="224"/>
        <v>2</v>
      </c>
      <c r="E1850" s="42" t="str">
        <f t="shared" si="225"/>
        <v>2</v>
      </c>
      <c r="F1850" s="1">
        <v>44</v>
      </c>
      <c r="G1850" s="28" t="str">
        <f t="shared" si="226"/>
        <v>244</v>
      </c>
      <c r="H1850" s="1">
        <v>59</v>
      </c>
      <c r="I1850" s="1">
        <v>4045</v>
      </c>
      <c r="L1850" s="1">
        <v>282483</v>
      </c>
      <c r="M1850" s="1">
        <v>2476349</v>
      </c>
      <c r="N1850" s="2">
        <f>INT(VLOOKUP(--D1850,'属性表（单）'!$H$7:$I$11,2,0)*VLOOKUP(F1850,'属性表（单）'!$B$4:$D$53,3,0))</f>
        <v>21150</v>
      </c>
      <c r="O1850" s="34">
        <f t="shared" si="228"/>
        <v>4045</v>
      </c>
      <c r="P1850" s="1">
        <f>IF(H1850=26,VLOOKUP(G1850,'属性表（单核）'!$H$2:$I$251,2,0),IF(H1850=59,VLOOKUP(G1850,'属性表（单核）'!$C$2:$D$251,2,0),INT(N1850/VLOOKUP(H1850,'属性表（单）'!$N$4:$O$24,2,0))))</f>
        <v>4045</v>
      </c>
      <c r="S1850" s="1">
        <f t="shared" si="229"/>
        <v>140580</v>
      </c>
      <c r="T1850" s="28">
        <f>VLOOKUP(--F1850,经验表!$A$4:$B$53,2,0)*VLOOKUP(--E1850,经验表!$W$8:$X$17,2,0)</f>
        <v>140580</v>
      </c>
      <c r="U1850" s="1">
        <f t="shared" si="230"/>
        <v>1705980</v>
      </c>
      <c r="V1850" s="1">
        <f t="shared" si="231"/>
        <v>1705980</v>
      </c>
    </row>
    <row r="1851" spans="1:22" x14ac:dyDescent="0.35">
      <c r="A1851" s="1">
        <v>94500082</v>
      </c>
      <c r="B1851" s="3" t="s">
        <v>17</v>
      </c>
      <c r="C1851" s="29">
        <f t="shared" si="227"/>
        <v>1</v>
      </c>
      <c r="D1851" s="29" t="str">
        <f t="shared" si="224"/>
        <v>2</v>
      </c>
      <c r="E1851" s="42" t="str">
        <f t="shared" si="225"/>
        <v>2</v>
      </c>
      <c r="F1851" s="1">
        <v>45</v>
      </c>
      <c r="G1851" s="28" t="str">
        <f t="shared" si="226"/>
        <v>245</v>
      </c>
      <c r="H1851" s="1">
        <v>59</v>
      </c>
      <c r="I1851" s="1">
        <v>4130</v>
      </c>
      <c r="L1851" s="1">
        <v>313344</v>
      </c>
      <c r="M1851" s="1">
        <v>2758832</v>
      </c>
      <c r="N1851" s="2">
        <f>INT(VLOOKUP(--D1851,'属性表（单）'!$H$7:$I$11,2,0)*VLOOKUP(F1851,'属性表（单）'!$B$4:$D$53,3,0))</f>
        <v>21900</v>
      </c>
      <c r="O1851" s="34">
        <f t="shared" si="228"/>
        <v>4130</v>
      </c>
      <c r="P1851" s="1">
        <f>IF(H1851=26,VLOOKUP(G1851,'属性表（单核）'!$H$2:$I$251,2,0),IF(H1851=59,VLOOKUP(G1851,'属性表（单核）'!$C$2:$D$251,2,0),INT(N1851/VLOOKUP(H1851,'属性表（单）'!$N$4:$O$24,2,0))))</f>
        <v>4130</v>
      </c>
      <c r="S1851" s="1">
        <f t="shared" si="229"/>
        <v>148740</v>
      </c>
      <c r="T1851" s="28">
        <f>VLOOKUP(--F1851,经验表!$A$4:$B$53,2,0)*VLOOKUP(--E1851,经验表!$W$8:$X$17,2,0)</f>
        <v>148740</v>
      </c>
      <c r="U1851" s="1">
        <f t="shared" si="230"/>
        <v>1846560</v>
      </c>
      <c r="V1851" s="1">
        <f t="shared" si="231"/>
        <v>1846560</v>
      </c>
    </row>
    <row r="1852" spans="1:22" x14ac:dyDescent="0.35">
      <c r="A1852" s="1">
        <v>94600082</v>
      </c>
      <c r="B1852" s="3" t="s">
        <v>17</v>
      </c>
      <c r="C1852" s="29">
        <f t="shared" si="227"/>
        <v>1</v>
      </c>
      <c r="D1852" s="29" t="str">
        <f t="shared" si="224"/>
        <v>2</v>
      </c>
      <c r="E1852" s="42" t="str">
        <f t="shared" si="225"/>
        <v>2</v>
      </c>
      <c r="F1852" s="1">
        <v>46</v>
      </c>
      <c r="G1852" s="28" t="str">
        <f t="shared" si="226"/>
        <v>246</v>
      </c>
      <c r="H1852" s="1">
        <v>59</v>
      </c>
      <c r="I1852" s="1">
        <v>4215</v>
      </c>
      <c r="L1852" s="1">
        <v>347524</v>
      </c>
      <c r="M1852" s="1">
        <v>3072176</v>
      </c>
      <c r="N1852" s="2">
        <f>INT(VLOOKUP(--D1852,'属性表（单）'!$H$7:$I$11,2,0)*VLOOKUP(F1852,'属性表（单）'!$B$4:$D$53,3,0))</f>
        <v>22650</v>
      </c>
      <c r="O1852" s="34">
        <f t="shared" si="228"/>
        <v>4215</v>
      </c>
      <c r="P1852" s="1">
        <f>IF(H1852=26,VLOOKUP(G1852,'属性表（单核）'!$H$2:$I$251,2,0),IF(H1852=59,VLOOKUP(G1852,'属性表（单核）'!$C$2:$D$251,2,0),INT(N1852/VLOOKUP(H1852,'属性表（单）'!$N$4:$O$24,2,0))))</f>
        <v>4215</v>
      </c>
      <c r="S1852" s="1">
        <f t="shared" si="229"/>
        <v>158340</v>
      </c>
      <c r="T1852" s="28">
        <f>VLOOKUP(--F1852,经验表!$A$4:$B$53,2,0)*VLOOKUP(--E1852,经验表!$W$8:$X$17,2,0)</f>
        <v>158340</v>
      </c>
      <c r="U1852" s="1">
        <f t="shared" si="230"/>
        <v>1995300</v>
      </c>
      <c r="V1852" s="1">
        <f t="shared" si="231"/>
        <v>1995300</v>
      </c>
    </row>
    <row r="1853" spans="1:22" x14ac:dyDescent="0.35">
      <c r="A1853" s="1">
        <v>94700082</v>
      </c>
      <c r="B1853" s="3" t="s">
        <v>17</v>
      </c>
      <c r="C1853" s="29">
        <f t="shared" si="227"/>
        <v>1</v>
      </c>
      <c r="D1853" s="29" t="str">
        <f t="shared" si="224"/>
        <v>2</v>
      </c>
      <c r="E1853" s="42" t="str">
        <f t="shared" si="225"/>
        <v>2</v>
      </c>
      <c r="F1853" s="1">
        <v>47</v>
      </c>
      <c r="G1853" s="28" t="str">
        <f t="shared" si="226"/>
        <v>247</v>
      </c>
      <c r="H1853" s="1">
        <v>59</v>
      </c>
      <c r="I1853" s="1">
        <v>4300</v>
      </c>
      <c r="L1853" s="1">
        <v>385377</v>
      </c>
      <c r="M1853" s="1">
        <v>3419700</v>
      </c>
      <c r="N1853" s="2">
        <f>INT(VLOOKUP(--D1853,'属性表（单）'!$H$7:$I$11,2,0)*VLOOKUP(F1853,'属性表（单）'!$B$4:$D$53,3,0))</f>
        <v>23475</v>
      </c>
      <c r="O1853" s="34">
        <f t="shared" si="228"/>
        <v>4300</v>
      </c>
      <c r="P1853" s="1">
        <f>IF(H1853=26,VLOOKUP(G1853,'属性表（单核）'!$H$2:$I$251,2,0),IF(H1853=59,VLOOKUP(G1853,'属性表（单核）'!$C$2:$D$251,2,0),INT(N1853/VLOOKUP(H1853,'属性表（单）'!$N$4:$O$24,2,0))))</f>
        <v>4300</v>
      </c>
      <c r="S1853" s="1">
        <f t="shared" si="229"/>
        <v>167940</v>
      </c>
      <c r="T1853" s="28">
        <f>VLOOKUP(--F1853,经验表!$A$4:$B$53,2,0)*VLOOKUP(--E1853,经验表!$W$8:$X$17,2,0)</f>
        <v>167940</v>
      </c>
      <c r="U1853" s="1">
        <f t="shared" si="230"/>
        <v>2153640</v>
      </c>
      <c r="V1853" s="1">
        <f t="shared" si="231"/>
        <v>2153640</v>
      </c>
    </row>
    <row r="1854" spans="1:22" x14ac:dyDescent="0.35">
      <c r="A1854" s="1">
        <v>94800082</v>
      </c>
      <c r="B1854" s="3" t="s">
        <v>17</v>
      </c>
      <c r="C1854" s="29">
        <f t="shared" si="227"/>
        <v>1</v>
      </c>
      <c r="D1854" s="29" t="str">
        <f t="shared" si="224"/>
        <v>2</v>
      </c>
      <c r="E1854" s="42" t="str">
        <f t="shared" si="225"/>
        <v>2</v>
      </c>
      <c r="F1854" s="1">
        <v>48</v>
      </c>
      <c r="G1854" s="28" t="str">
        <f t="shared" si="226"/>
        <v>248</v>
      </c>
      <c r="H1854" s="1">
        <v>59</v>
      </c>
      <c r="I1854" s="1">
        <v>4385</v>
      </c>
      <c r="L1854" s="1">
        <v>427297</v>
      </c>
      <c r="M1854" s="1">
        <v>3805077</v>
      </c>
      <c r="N1854" s="2">
        <f>INT(VLOOKUP(--D1854,'属性表（单）'!$H$7:$I$11,2,0)*VLOOKUP(F1854,'属性表（单）'!$B$4:$D$53,3,0))</f>
        <v>24300</v>
      </c>
      <c r="O1854" s="34">
        <f t="shared" si="228"/>
        <v>4385</v>
      </c>
      <c r="P1854" s="1">
        <f>IF(H1854=26,VLOOKUP(G1854,'属性表（单核）'!$H$2:$I$251,2,0),IF(H1854=59,VLOOKUP(G1854,'属性表（单核）'!$C$2:$D$251,2,0),INT(N1854/VLOOKUP(H1854,'属性表（单）'!$N$4:$O$24,2,0))))</f>
        <v>4385</v>
      </c>
      <c r="S1854" s="1">
        <f t="shared" si="229"/>
        <v>177540</v>
      </c>
      <c r="T1854" s="28">
        <f>VLOOKUP(--F1854,经验表!$A$4:$B$53,2,0)*VLOOKUP(--E1854,经验表!$W$8:$X$17,2,0)</f>
        <v>177540</v>
      </c>
      <c r="U1854" s="1">
        <f t="shared" si="230"/>
        <v>2321580</v>
      </c>
      <c r="V1854" s="1">
        <f t="shared" si="231"/>
        <v>2321580</v>
      </c>
    </row>
    <row r="1855" spans="1:22" x14ac:dyDescent="0.35">
      <c r="A1855" s="1">
        <v>94900082</v>
      </c>
      <c r="B1855" s="3" t="s">
        <v>17</v>
      </c>
      <c r="C1855" s="29">
        <f t="shared" si="227"/>
        <v>1</v>
      </c>
      <c r="D1855" s="29" t="str">
        <f t="shared" si="224"/>
        <v>2</v>
      </c>
      <c r="E1855" s="42" t="str">
        <f t="shared" si="225"/>
        <v>2</v>
      </c>
      <c r="F1855" s="1">
        <v>49</v>
      </c>
      <c r="G1855" s="28" t="str">
        <f t="shared" si="226"/>
        <v>249</v>
      </c>
      <c r="H1855" s="1">
        <v>59</v>
      </c>
      <c r="I1855" s="1">
        <v>4470</v>
      </c>
      <c r="L1855" s="1">
        <v>473719</v>
      </c>
      <c r="M1855" s="1">
        <v>4232374</v>
      </c>
      <c r="N1855" s="2">
        <f>INT(VLOOKUP(--D1855,'属性表（单）'!$H$7:$I$11,2,0)*VLOOKUP(F1855,'属性表（单）'!$B$4:$D$53,3,0))</f>
        <v>25125</v>
      </c>
      <c r="O1855" s="34">
        <f t="shared" si="228"/>
        <v>4470</v>
      </c>
      <c r="P1855" s="1">
        <f>IF(H1855=26,VLOOKUP(G1855,'属性表（单核）'!$H$2:$I$251,2,0),IF(H1855=59,VLOOKUP(G1855,'属性表（单核）'!$C$2:$D$251,2,0),INT(N1855/VLOOKUP(H1855,'属性表（单）'!$N$4:$O$24,2,0))))</f>
        <v>4470</v>
      </c>
      <c r="S1855" s="1">
        <f t="shared" si="229"/>
        <v>187140</v>
      </c>
      <c r="T1855" s="28">
        <f>VLOOKUP(--F1855,经验表!$A$4:$B$53,2,0)*VLOOKUP(--E1855,经验表!$W$8:$X$17,2,0)</f>
        <v>187140</v>
      </c>
      <c r="U1855" s="1">
        <f t="shared" si="230"/>
        <v>2499120</v>
      </c>
      <c r="V1855" s="1">
        <f t="shared" si="231"/>
        <v>2499120</v>
      </c>
    </row>
    <row r="1856" spans="1:22" x14ac:dyDescent="0.35">
      <c r="A1856" s="1">
        <v>95000082</v>
      </c>
      <c r="B1856" s="3" t="s">
        <v>17</v>
      </c>
      <c r="C1856" s="29">
        <f t="shared" si="227"/>
        <v>1</v>
      </c>
      <c r="D1856" s="29" t="str">
        <f t="shared" si="224"/>
        <v>2</v>
      </c>
      <c r="E1856" s="42" t="str">
        <f t="shared" si="225"/>
        <v>2</v>
      </c>
      <c r="F1856" s="1">
        <v>50</v>
      </c>
      <c r="G1856" s="28" t="str">
        <f t="shared" si="226"/>
        <v>250</v>
      </c>
      <c r="H1856" s="1">
        <v>59</v>
      </c>
      <c r="I1856" s="1">
        <v>4555</v>
      </c>
      <c r="L1856" s="1">
        <v>99999999</v>
      </c>
      <c r="M1856" s="1">
        <v>4706093</v>
      </c>
      <c r="N1856" s="2">
        <f>INT(VLOOKUP(--D1856,'属性表（单）'!$H$7:$I$11,2,0)*VLOOKUP(F1856,'属性表（单）'!$B$4:$D$53,3,0))</f>
        <v>25950</v>
      </c>
      <c r="O1856" s="34">
        <f t="shared" si="228"/>
        <v>4555</v>
      </c>
      <c r="P1856" s="1">
        <f>IF(H1856=26,VLOOKUP(G1856,'属性表（单核）'!$H$2:$I$251,2,0),IF(H1856=59,VLOOKUP(G1856,'属性表（单核）'!$C$2:$D$251,2,0),INT(N1856/VLOOKUP(H1856,'属性表（单）'!$N$4:$O$24,2,0))))</f>
        <v>4555</v>
      </c>
      <c r="S1856" s="1">
        <f t="shared" si="229"/>
        <v>198300</v>
      </c>
      <c r="T1856" s="28">
        <f>VLOOKUP(--F1856,经验表!$A$4:$B$53,2,0)*VLOOKUP(--E1856,经验表!$W$8:$X$17,2,0)</f>
        <v>198300</v>
      </c>
      <c r="U1856" s="1">
        <f t="shared" si="230"/>
        <v>2686260</v>
      </c>
      <c r="V1856" s="1">
        <f t="shared" si="231"/>
        <v>2686260</v>
      </c>
    </row>
    <row r="1857" spans="1:22" x14ac:dyDescent="0.35">
      <c r="A1857" s="1">
        <v>90100083</v>
      </c>
      <c r="B1857" s="3" t="s">
        <v>17</v>
      </c>
      <c r="C1857" s="29">
        <f t="shared" si="227"/>
        <v>1</v>
      </c>
      <c r="D1857" s="29" t="str">
        <f t="shared" si="224"/>
        <v>3</v>
      </c>
      <c r="E1857" s="42" t="str">
        <f t="shared" si="225"/>
        <v>3</v>
      </c>
      <c r="F1857" s="1">
        <v>1</v>
      </c>
      <c r="G1857" s="28" t="str">
        <f t="shared" si="226"/>
        <v>31</v>
      </c>
      <c r="H1857" s="1">
        <v>59</v>
      </c>
      <c r="I1857" s="1">
        <v>565</v>
      </c>
      <c r="L1857" s="1">
        <v>1324</v>
      </c>
      <c r="M1857" s="1">
        <v>5000</v>
      </c>
      <c r="N1857" s="2">
        <f>INT(VLOOKUP(--D1857,'属性表（单）'!$H$7:$I$11,2,0)*VLOOKUP(F1857,'属性表（单）'!$B$4:$D$53,3,0))</f>
        <v>3600</v>
      </c>
      <c r="O1857" s="34">
        <f t="shared" si="228"/>
        <v>565</v>
      </c>
      <c r="P1857" s="1">
        <f>IF(H1857=26,VLOOKUP(G1857,'属性表（单核）'!$H$2:$I$251,2,0),IF(H1857=59,VLOOKUP(G1857,'属性表（单核）'!$C$2:$D$251,2,0),INT(N1857/VLOOKUP(H1857,'属性表（单）'!$N$4:$O$24,2,0))))</f>
        <v>565</v>
      </c>
      <c r="S1857" s="1">
        <f t="shared" si="229"/>
        <v>1125</v>
      </c>
      <c r="T1857" s="28">
        <f>VLOOKUP(--F1857,经验表!$A$4:$B$53,2,0)*VLOOKUP(--E1857,经验表!$W$8:$X$17,2,0)</f>
        <v>1125</v>
      </c>
      <c r="U1857" s="1">
        <f t="shared" si="230"/>
        <v>6000</v>
      </c>
      <c r="V1857" s="1">
        <f t="shared" si="231"/>
        <v>2884560</v>
      </c>
    </row>
    <row r="1858" spans="1:22" x14ac:dyDescent="0.35">
      <c r="A1858" s="1">
        <v>90200083</v>
      </c>
      <c r="B1858" s="3" t="s">
        <v>17</v>
      </c>
      <c r="C1858" s="29">
        <f t="shared" si="227"/>
        <v>1</v>
      </c>
      <c r="D1858" s="29" t="str">
        <f t="shared" si="224"/>
        <v>3</v>
      </c>
      <c r="E1858" s="42" t="str">
        <f t="shared" si="225"/>
        <v>3</v>
      </c>
      <c r="F1858" s="1">
        <v>2</v>
      </c>
      <c r="G1858" s="28" t="str">
        <f t="shared" si="226"/>
        <v>32</v>
      </c>
      <c r="H1858" s="1">
        <v>59</v>
      </c>
      <c r="I1858" s="1">
        <v>675</v>
      </c>
      <c r="L1858" s="1">
        <v>1752</v>
      </c>
      <c r="M1858" s="1">
        <v>6324</v>
      </c>
      <c r="N1858" s="2">
        <f>INT(VLOOKUP(--D1858,'属性表（单）'!$H$7:$I$11,2,0)*VLOOKUP(F1858,'属性表（单）'!$B$4:$D$53,3,0))</f>
        <v>3825</v>
      </c>
      <c r="O1858" s="34">
        <f t="shared" si="228"/>
        <v>675</v>
      </c>
      <c r="P1858" s="1">
        <f>IF(H1858=26,VLOOKUP(G1858,'属性表（单核）'!$H$2:$I$251,2,0),IF(H1858=59,VLOOKUP(G1858,'属性表（单核）'!$C$2:$D$251,2,0),INT(N1858/VLOOKUP(H1858,'属性表（单）'!$N$4:$O$24,2,0))))</f>
        <v>675</v>
      </c>
      <c r="S1858" s="1">
        <f t="shared" si="229"/>
        <v>1575</v>
      </c>
      <c r="T1858" s="28">
        <f>VLOOKUP(--F1858,经验表!$A$4:$B$53,2,0)*VLOOKUP(--E1858,经验表!$W$8:$X$17,2,0)</f>
        <v>1575</v>
      </c>
      <c r="U1858" s="1">
        <f t="shared" si="230"/>
        <v>7125</v>
      </c>
      <c r="V1858" s="1">
        <f t="shared" si="231"/>
        <v>7125</v>
      </c>
    </row>
    <row r="1859" spans="1:22" x14ac:dyDescent="0.35">
      <c r="A1859" s="1">
        <v>90300083</v>
      </c>
      <c r="B1859" s="3" t="s">
        <v>17</v>
      </c>
      <c r="C1859" s="29">
        <f t="shared" si="227"/>
        <v>1</v>
      </c>
      <c r="D1859" s="29" t="str">
        <f t="shared" ref="D1859:D1922" si="232">RIGHT(A1859,1)</f>
        <v>3</v>
      </c>
      <c r="E1859" s="42" t="str">
        <f t="shared" ref="E1859:E1922" si="233">IF(C1859=1,RIGHT(A1859,1),C1859&amp;RIGHT(A1859,1))</f>
        <v>3</v>
      </c>
      <c r="F1859" s="1">
        <v>3</v>
      </c>
      <c r="G1859" s="28" t="str">
        <f t="shared" ref="G1859:G1922" si="234">D1859&amp;F1859</f>
        <v>33</v>
      </c>
      <c r="H1859" s="1">
        <v>59</v>
      </c>
      <c r="I1859" s="1">
        <v>785</v>
      </c>
      <c r="L1859" s="1">
        <v>2230</v>
      </c>
      <c r="M1859" s="1">
        <v>8076</v>
      </c>
      <c r="N1859" s="2">
        <f>INT(VLOOKUP(--D1859,'属性表（单）'!$H$7:$I$11,2,0)*VLOOKUP(F1859,'属性表（单）'!$B$4:$D$53,3,0))</f>
        <v>4050</v>
      </c>
      <c r="O1859" s="34">
        <f t="shared" si="228"/>
        <v>785</v>
      </c>
      <c r="P1859" s="1">
        <f>IF(H1859=26,VLOOKUP(G1859,'属性表（单核）'!$H$2:$I$251,2,0),IF(H1859=59,VLOOKUP(G1859,'属性表（单核）'!$C$2:$D$251,2,0),INT(N1859/VLOOKUP(H1859,'属性表（单）'!$N$4:$O$24,2,0))))</f>
        <v>785</v>
      </c>
      <c r="S1859" s="1">
        <f t="shared" si="229"/>
        <v>2025</v>
      </c>
      <c r="T1859" s="28">
        <f>VLOOKUP(--F1859,经验表!$A$4:$B$53,2,0)*VLOOKUP(--E1859,经验表!$W$8:$X$17,2,0)</f>
        <v>2025</v>
      </c>
      <c r="U1859" s="1">
        <f t="shared" si="230"/>
        <v>8700</v>
      </c>
      <c r="V1859" s="1">
        <f t="shared" si="231"/>
        <v>8700</v>
      </c>
    </row>
    <row r="1860" spans="1:22" x14ac:dyDescent="0.35">
      <c r="A1860" s="1">
        <v>90400083</v>
      </c>
      <c r="B1860" s="3" t="s">
        <v>17</v>
      </c>
      <c r="C1860" s="29">
        <f t="shared" ref="C1860:C1923" si="235">C1859</f>
        <v>1</v>
      </c>
      <c r="D1860" s="29" t="str">
        <f t="shared" si="232"/>
        <v>3</v>
      </c>
      <c r="E1860" s="42" t="str">
        <f t="shared" si="233"/>
        <v>3</v>
      </c>
      <c r="F1860" s="1">
        <v>4</v>
      </c>
      <c r="G1860" s="28" t="str">
        <f t="shared" si="234"/>
        <v>34</v>
      </c>
      <c r="H1860" s="1">
        <v>59</v>
      </c>
      <c r="I1860" s="1">
        <v>895</v>
      </c>
      <c r="L1860" s="1">
        <v>2762</v>
      </c>
      <c r="M1860" s="1">
        <v>10306</v>
      </c>
      <c r="N1860" s="2">
        <f>INT(VLOOKUP(--D1860,'属性表（单）'!$H$7:$I$11,2,0)*VLOOKUP(F1860,'属性表（单）'!$B$4:$D$53,3,0))</f>
        <v>4275</v>
      </c>
      <c r="O1860" s="34">
        <f t="shared" si="228"/>
        <v>895</v>
      </c>
      <c r="P1860" s="1">
        <f>IF(H1860=26,VLOOKUP(G1860,'属性表（单核）'!$H$2:$I$251,2,0),IF(H1860=59,VLOOKUP(G1860,'属性表（单核）'!$C$2:$D$251,2,0),INT(N1860/VLOOKUP(H1860,'属性表（单）'!$N$4:$O$24,2,0))))</f>
        <v>895</v>
      </c>
      <c r="S1860" s="1">
        <f t="shared" si="229"/>
        <v>2475</v>
      </c>
      <c r="T1860" s="28">
        <f>VLOOKUP(--F1860,经验表!$A$4:$B$53,2,0)*VLOOKUP(--E1860,经验表!$W$8:$X$17,2,0)</f>
        <v>2475</v>
      </c>
      <c r="U1860" s="1">
        <f t="shared" si="230"/>
        <v>10725</v>
      </c>
      <c r="V1860" s="1">
        <f t="shared" si="231"/>
        <v>10725</v>
      </c>
    </row>
    <row r="1861" spans="1:22" x14ac:dyDescent="0.35">
      <c r="A1861" s="1">
        <v>90500083</v>
      </c>
      <c r="B1861" s="3" t="s">
        <v>17</v>
      </c>
      <c r="C1861" s="29">
        <f t="shared" si="235"/>
        <v>1</v>
      </c>
      <c r="D1861" s="29" t="str">
        <f t="shared" si="232"/>
        <v>3</v>
      </c>
      <c r="E1861" s="42" t="str">
        <f t="shared" si="233"/>
        <v>3</v>
      </c>
      <c r="F1861" s="1">
        <v>5</v>
      </c>
      <c r="G1861" s="28" t="str">
        <f t="shared" si="234"/>
        <v>35</v>
      </c>
      <c r="H1861" s="1">
        <v>59</v>
      </c>
      <c r="I1861" s="1">
        <v>1005</v>
      </c>
      <c r="L1861" s="1">
        <v>3354</v>
      </c>
      <c r="M1861" s="1">
        <v>13068</v>
      </c>
      <c r="N1861" s="2">
        <f>INT(VLOOKUP(--D1861,'属性表（单）'!$H$7:$I$11,2,0)*VLOOKUP(F1861,'属性表（单）'!$B$4:$D$53,3,0))</f>
        <v>4500</v>
      </c>
      <c r="O1861" s="34">
        <f t="shared" si="228"/>
        <v>1005</v>
      </c>
      <c r="P1861" s="1">
        <f>IF(H1861=26,VLOOKUP(G1861,'属性表（单核）'!$H$2:$I$251,2,0),IF(H1861=59,VLOOKUP(G1861,'属性表（单核）'!$C$2:$D$251,2,0),INT(N1861/VLOOKUP(H1861,'属性表（单）'!$N$4:$O$24,2,0))))</f>
        <v>1005</v>
      </c>
      <c r="S1861" s="1">
        <f t="shared" si="229"/>
        <v>2925</v>
      </c>
      <c r="T1861" s="28">
        <f>VLOOKUP(--F1861,经验表!$A$4:$B$53,2,0)*VLOOKUP(--E1861,经验表!$W$8:$X$17,2,0)</f>
        <v>2925</v>
      </c>
      <c r="U1861" s="1">
        <f t="shared" si="230"/>
        <v>13200</v>
      </c>
      <c r="V1861" s="1">
        <f t="shared" si="231"/>
        <v>13200</v>
      </c>
    </row>
    <row r="1862" spans="1:22" x14ac:dyDescent="0.35">
      <c r="A1862" s="1">
        <v>90600083</v>
      </c>
      <c r="B1862" s="3" t="s">
        <v>17</v>
      </c>
      <c r="C1862" s="29">
        <f t="shared" si="235"/>
        <v>1</v>
      </c>
      <c r="D1862" s="29" t="str">
        <f t="shared" si="232"/>
        <v>3</v>
      </c>
      <c r="E1862" s="42" t="str">
        <f t="shared" si="233"/>
        <v>3</v>
      </c>
      <c r="F1862" s="1">
        <v>6</v>
      </c>
      <c r="G1862" s="28" t="str">
        <f t="shared" si="234"/>
        <v>36</v>
      </c>
      <c r="H1862" s="1">
        <v>59</v>
      </c>
      <c r="I1862" s="1">
        <v>1115</v>
      </c>
      <c r="L1862" s="1">
        <v>4013</v>
      </c>
      <c r="M1862" s="1">
        <v>16422</v>
      </c>
      <c r="N1862" s="2">
        <f>INT(VLOOKUP(--D1862,'属性表（单）'!$H$7:$I$11,2,0)*VLOOKUP(F1862,'属性表（单）'!$B$4:$D$53,3,0))</f>
        <v>4725</v>
      </c>
      <c r="O1862" s="34">
        <f t="shared" si="228"/>
        <v>1115</v>
      </c>
      <c r="P1862" s="1">
        <f>IF(H1862=26,VLOOKUP(G1862,'属性表（单核）'!$H$2:$I$251,2,0),IF(H1862=59,VLOOKUP(G1862,'属性表（单核）'!$C$2:$D$251,2,0),INT(N1862/VLOOKUP(H1862,'属性表（单）'!$N$4:$O$24,2,0))))</f>
        <v>1115</v>
      </c>
      <c r="S1862" s="1">
        <f t="shared" si="229"/>
        <v>3675</v>
      </c>
      <c r="T1862" s="28">
        <f>VLOOKUP(--F1862,经验表!$A$4:$B$53,2,0)*VLOOKUP(--E1862,经验表!$W$8:$X$17,2,0)</f>
        <v>3675</v>
      </c>
      <c r="U1862" s="1">
        <f t="shared" si="230"/>
        <v>16125</v>
      </c>
      <c r="V1862" s="1">
        <f t="shared" si="231"/>
        <v>16125</v>
      </c>
    </row>
    <row r="1863" spans="1:22" x14ac:dyDescent="0.35">
      <c r="A1863" s="1">
        <v>90700083</v>
      </c>
      <c r="B1863" s="3" t="s">
        <v>17</v>
      </c>
      <c r="C1863" s="29">
        <f t="shared" si="235"/>
        <v>1</v>
      </c>
      <c r="D1863" s="29" t="str">
        <f t="shared" si="232"/>
        <v>3</v>
      </c>
      <c r="E1863" s="42" t="str">
        <f t="shared" si="233"/>
        <v>3</v>
      </c>
      <c r="F1863" s="1">
        <v>7</v>
      </c>
      <c r="G1863" s="28" t="str">
        <f t="shared" si="234"/>
        <v>37</v>
      </c>
      <c r="H1863" s="1">
        <v>59</v>
      </c>
      <c r="I1863" s="1">
        <v>1225</v>
      </c>
      <c r="L1863" s="1">
        <v>4744</v>
      </c>
      <c r="M1863" s="1">
        <v>20435</v>
      </c>
      <c r="N1863" s="2">
        <f>INT(VLOOKUP(--D1863,'属性表（单）'!$H$7:$I$11,2,0)*VLOOKUP(F1863,'属性表（单）'!$B$4:$D$53,3,0))</f>
        <v>5062</v>
      </c>
      <c r="O1863" s="34">
        <f t="shared" ref="O1863:O1926" si="236">INT(IF(C1863=1,P1863,P1863*$X$14))</f>
        <v>1225</v>
      </c>
      <c r="P1863" s="1">
        <f>IF(H1863=26,VLOOKUP(G1863,'属性表（单核）'!$H$2:$I$251,2,0),IF(H1863=59,VLOOKUP(G1863,'属性表（单核）'!$C$2:$D$251,2,0),INT(N1863/VLOOKUP(H1863,'属性表（单）'!$N$4:$O$24,2,0))))</f>
        <v>1225</v>
      </c>
      <c r="S1863" s="1">
        <f t="shared" si="229"/>
        <v>4425</v>
      </c>
      <c r="T1863" s="28">
        <f>VLOOKUP(--F1863,经验表!$A$4:$B$53,2,0)*VLOOKUP(--E1863,经验表!$W$8:$X$17,2,0)</f>
        <v>4425</v>
      </c>
      <c r="U1863" s="1">
        <f t="shared" si="230"/>
        <v>19800</v>
      </c>
      <c r="V1863" s="1">
        <f t="shared" si="231"/>
        <v>19800</v>
      </c>
    </row>
    <row r="1864" spans="1:22" x14ac:dyDescent="0.35">
      <c r="A1864" s="1">
        <v>90800083</v>
      </c>
      <c r="B1864" s="3" t="s">
        <v>17</v>
      </c>
      <c r="C1864" s="29">
        <f t="shared" si="235"/>
        <v>1</v>
      </c>
      <c r="D1864" s="29" t="str">
        <f t="shared" si="232"/>
        <v>3</v>
      </c>
      <c r="E1864" s="42" t="str">
        <f t="shared" si="233"/>
        <v>3</v>
      </c>
      <c r="F1864" s="1">
        <v>8</v>
      </c>
      <c r="G1864" s="28" t="str">
        <f t="shared" si="234"/>
        <v>38</v>
      </c>
      <c r="H1864" s="1">
        <v>59</v>
      </c>
      <c r="I1864" s="1">
        <v>1335</v>
      </c>
      <c r="L1864" s="1">
        <v>5557</v>
      </c>
      <c r="M1864" s="1">
        <v>25179</v>
      </c>
      <c r="N1864" s="2">
        <f>INT(VLOOKUP(--D1864,'属性表（单）'!$H$7:$I$11,2,0)*VLOOKUP(F1864,'属性表（单）'!$B$4:$D$53,3,0))</f>
        <v>5400</v>
      </c>
      <c r="O1864" s="34">
        <f t="shared" si="236"/>
        <v>1335</v>
      </c>
      <c r="P1864" s="1">
        <f>IF(H1864=26,VLOOKUP(G1864,'属性表（单核）'!$H$2:$I$251,2,0),IF(H1864=59,VLOOKUP(G1864,'属性表（单核）'!$C$2:$D$251,2,0),INT(N1864/VLOOKUP(H1864,'属性表（单）'!$N$4:$O$24,2,0))))</f>
        <v>1335</v>
      </c>
      <c r="S1864" s="1">
        <f t="shared" ref="S1864:S1927" si="237">INT(T1864)</f>
        <v>5175</v>
      </c>
      <c r="T1864" s="28">
        <f>VLOOKUP(--F1864,经验表!$A$4:$B$53,2,0)*VLOOKUP(--E1864,经验表!$W$8:$X$17,2,0)</f>
        <v>5175</v>
      </c>
      <c r="U1864" s="1">
        <f t="shared" ref="U1864:U1927" si="238">INT(IF(C1864=1,IF(F1864=1,VLOOKUP(--D1864,$X$8:$Y$12,2,0),V1864),IF(F1864=1,VLOOKUP(--D1864,$X$17:$Y$21,2,0),V1864)))</f>
        <v>24225</v>
      </c>
      <c r="V1864" s="1">
        <f t="shared" si="231"/>
        <v>24225</v>
      </c>
    </row>
    <row r="1865" spans="1:22" x14ac:dyDescent="0.35">
      <c r="A1865" s="1">
        <v>90900083</v>
      </c>
      <c r="B1865" s="3" t="s">
        <v>17</v>
      </c>
      <c r="C1865" s="29">
        <f t="shared" si="235"/>
        <v>1</v>
      </c>
      <c r="D1865" s="29" t="str">
        <f t="shared" si="232"/>
        <v>3</v>
      </c>
      <c r="E1865" s="42" t="str">
        <f t="shared" si="233"/>
        <v>3</v>
      </c>
      <c r="F1865" s="1">
        <v>9</v>
      </c>
      <c r="G1865" s="28" t="str">
        <f t="shared" si="234"/>
        <v>39</v>
      </c>
      <c r="H1865" s="1">
        <v>59</v>
      </c>
      <c r="I1865" s="1">
        <v>1445</v>
      </c>
      <c r="L1865" s="1">
        <v>6459</v>
      </c>
      <c r="M1865" s="1">
        <v>30736</v>
      </c>
      <c r="N1865" s="2">
        <f>INT(VLOOKUP(--D1865,'属性表（单）'!$H$7:$I$11,2,0)*VLOOKUP(F1865,'属性表（单）'!$B$4:$D$53,3,0))</f>
        <v>5737</v>
      </c>
      <c r="O1865" s="34">
        <f t="shared" si="236"/>
        <v>1445</v>
      </c>
      <c r="P1865" s="1">
        <f>IF(H1865=26,VLOOKUP(G1865,'属性表（单核）'!$H$2:$I$251,2,0),IF(H1865=59,VLOOKUP(G1865,'属性表（单核）'!$C$2:$D$251,2,0),INT(N1865/VLOOKUP(H1865,'属性表（单）'!$N$4:$O$24,2,0))))</f>
        <v>1445</v>
      </c>
      <c r="S1865" s="1">
        <f t="shared" si="237"/>
        <v>5925</v>
      </c>
      <c r="T1865" s="28">
        <f>VLOOKUP(--F1865,经验表!$A$4:$B$53,2,0)*VLOOKUP(--E1865,经验表!$W$8:$X$17,2,0)</f>
        <v>5925</v>
      </c>
      <c r="U1865" s="1">
        <f t="shared" si="238"/>
        <v>29400</v>
      </c>
      <c r="V1865" s="1">
        <f t="shared" ref="V1865:V1928" si="239">S1864+U1864</f>
        <v>29400</v>
      </c>
    </row>
    <row r="1866" spans="1:22" x14ac:dyDescent="0.35">
      <c r="A1866" s="1">
        <v>91000083</v>
      </c>
      <c r="B1866" s="3" t="s">
        <v>17</v>
      </c>
      <c r="C1866" s="29">
        <f t="shared" si="235"/>
        <v>1</v>
      </c>
      <c r="D1866" s="29" t="str">
        <f t="shared" si="232"/>
        <v>3</v>
      </c>
      <c r="E1866" s="42" t="str">
        <f t="shared" si="233"/>
        <v>3</v>
      </c>
      <c r="F1866" s="1">
        <v>10</v>
      </c>
      <c r="G1866" s="28" t="str">
        <f t="shared" si="234"/>
        <v>310</v>
      </c>
      <c r="H1866" s="1">
        <v>59</v>
      </c>
      <c r="I1866" s="1">
        <v>1555</v>
      </c>
      <c r="L1866" s="1">
        <v>7459</v>
      </c>
      <c r="M1866" s="1">
        <v>37195</v>
      </c>
      <c r="N1866" s="2">
        <f>INT(VLOOKUP(--D1866,'属性表（单）'!$H$7:$I$11,2,0)*VLOOKUP(F1866,'属性表（单）'!$B$4:$D$53,3,0))</f>
        <v>6075</v>
      </c>
      <c r="O1866" s="34">
        <f t="shared" si="236"/>
        <v>1555</v>
      </c>
      <c r="P1866" s="1">
        <f>IF(H1866=26,VLOOKUP(G1866,'属性表（单核）'!$H$2:$I$251,2,0),IF(H1866=59,VLOOKUP(G1866,'属性表（单核）'!$C$2:$D$251,2,0),INT(N1866/VLOOKUP(H1866,'属性表（单）'!$N$4:$O$24,2,0))))</f>
        <v>1555</v>
      </c>
      <c r="S1866" s="1">
        <f t="shared" si="237"/>
        <v>7125</v>
      </c>
      <c r="T1866" s="28">
        <f>VLOOKUP(--F1866,经验表!$A$4:$B$53,2,0)*VLOOKUP(--E1866,经验表!$W$8:$X$17,2,0)</f>
        <v>7125</v>
      </c>
      <c r="U1866" s="1">
        <f t="shared" si="238"/>
        <v>35325</v>
      </c>
      <c r="V1866" s="1">
        <f t="shared" si="239"/>
        <v>35325</v>
      </c>
    </row>
    <row r="1867" spans="1:22" x14ac:dyDescent="0.35">
      <c r="A1867" s="1">
        <v>91100083</v>
      </c>
      <c r="B1867" s="3" t="s">
        <v>17</v>
      </c>
      <c r="C1867" s="29">
        <f t="shared" si="235"/>
        <v>1</v>
      </c>
      <c r="D1867" s="29" t="str">
        <f t="shared" si="232"/>
        <v>3</v>
      </c>
      <c r="E1867" s="42" t="str">
        <f t="shared" si="233"/>
        <v>3</v>
      </c>
      <c r="F1867" s="1">
        <v>11</v>
      </c>
      <c r="G1867" s="28" t="str">
        <f t="shared" si="234"/>
        <v>311</v>
      </c>
      <c r="H1867" s="1">
        <v>59</v>
      </c>
      <c r="I1867" s="1">
        <v>1665</v>
      </c>
      <c r="L1867" s="1">
        <v>8568</v>
      </c>
      <c r="M1867" s="1">
        <v>44654</v>
      </c>
      <c r="N1867" s="2">
        <f>INT(VLOOKUP(--D1867,'属性表（单）'!$H$7:$I$11,2,0)*VLOOKUP(F1867,'属性表（单）'!$B$4:$D$53,3,0))</f>
        <v>6412</v>
      </c>
      <c r="O1867" s="34">
        <f t="shared" si="236"/>
        <v>1665</v>
      </c>
      <c r="P1867" s="1">
        <f>IF(H1867=26,VLOOKUP(G1867,'属性表（单核）'!$H$2:$I$251,2,0),IF(H1867=59,VLOOKUP(G1867,'属性表（单核）'!$C$2:$D$251,2,0),INT(N1867/VLOOKUP(H1867,'属性表（单）'!$N$4:$O$24,2,0))))</f>
        <v>1665</v>
      </c>
      <c r="S1867" s="1">
        <f t="shared" si="237"/>
        <v>8325</v>
      </c>
      <c r="T1867" s="28">
        <f>VLOOKUP(--F1867,经验表!$A$4:$B$53,2,0)*VLOOKUP(--E1867,经验表!$W$8:$X$17,2,0)</f>
        <v>8325</v>
      </c>
      <c r="U1867" s="1">
        <f t="shared" si="238"/>
        <v>42450</v>
      </c>
      <c r="V1867" s="1">
        <f t="shared" si="239"/>
        <v>42450</v>
      </c>
    </row>
    <row r="1868" spans="1:22" x14ac:dyDescent="0.35">
      <c r="A1868" s="1">
        <v>91200083</v>
      </c>
      <c r="B1868" s="3" t="s">
        <v>17</v>
      </c>
      <c r="C1868" s="29">
        <f t="shared" si="235"/>
        <v>1</v>
      </c>
      <c r="D1868" s="29" t="str">
        <f t="shared" si="232"/>
        <v>3</v>
      </c>
      <c r="E1868" s="42" t="str">
        <f t="shared" si="233"/>
        <v>3</v>
      </c>
      <c r="F1868" s="1">
        <v>12</v>
      </c>
      <c r="G1868" s="28" t="str">
        <f t="shared" si="234"/>
        <v>312</v>
      </c>
      <c r="H1868" s="1">
        <v>59</v>
      </c>
      <c r="I1868" s="1">
        <v>1775</v>
      </c>
      <c r="L1868" s="1">
        <v>9797</v>
      </c>
      <c r="M1868" s="1">
        <v>53222</v>
      </c>
      <c r="N1868" s="2">
        <f>INT(VLOOKUP(--D1868,'属性表（单）'!$H$7:$I$11,2,0)*VLOOKUP(F1868,'属性表（单）'!$B$4:$D$53,3,0))</f>
        <v>6862</v>
      </c>
      <c r="O1868" s="34">
        <f t="shared" si="236"/>
        <v>1775</v>
      </c>
      <c r="P1868" s="1">
        <f>IF(H1868=26,VLOOKUP(G1868,'属性表（单核）'!$H$2:$I$251,2,0),IF(H1868=59,VLOOKUP(G1868,'属性表（单核）'!$C$2:$D$251,2,0),INT(N1868/VLOOKUP(H1868,'属性表（单）'!$N$4:$O$24,2,0))))</f>
        <v>1775</v>
      </c>
      <c r="S1868" s="1">
        <f t="shared" si="237"/>
        <v>9525</v>
      </c>
      <c r="T1868" s="28">
        <f>VLOOKUP(--F1868,经验表!$A$4:$B$53,2,0)*VLOOKUP(--E1868,经验表!$W$8:$X$17,2,0)</f>
        <v>9525</v>
      </c>
      <c r="U1868" s="1">
        <f t="shared" si="238"/>
        <v>50775</v>
      </c>
      <c r="V1868" s="1">
        <f t="shared" si="239"/>
        <v>50775</v>
      </c>
    </row>
    <row r="1869" spans="1:22" x14ac:dyDescent="0.35">
      <c r="A1869" s="1">
        <v>91300083</v>
      </c>
      <c r="B1869" s="3" t="s">
        <v>17</v>
      </c>
      <c r="C1869" s="29">
        <f t="shared" si="235"/>
        <v>1</v>
      </c>
      <c r="D1869" s="29" t="str">
        <f t="shared" si="232"/>
        <v>3</v>
      </c>
      <c r="E1869" s="42" t="str">
        <f t="shared" si="233"/>
        <v>3</v>
      </c>
      <c r="F1869" s="1">
        <v>13</v>
      </c>
      <c r="G1869" s="28" t="str">
        <f t="shared" si="234"/>
        <v>313</v>
      </c>
      <c r="H1869" s="1">
        <v>59</v>
      </c>
      <c r="I1869" s="1">
        <v>1885</v>
      </c>
      <c r="L1869" s="1">
        <v>11157</v>
      </c>
      <c r="M1869" s="1">
        <v>63019</v>
      </c>
      <c r="N1869" s="2">
        <f>INT(VLOOKUP(--D1869,'属性表（单）'!$H$7:$I$11,2,0)*VLOOKUP(F1869,'属性表（单）'!$B$4:$D$53,3,0))</f>
        <v>7312</v>
      </c>
      <c r="O1869" s="34">
        <f t="shared" si="236"/>
        <v>1885</v>
      </c>
      <c r="P1869" s="1">
        <f>IF(H1869=26,VLOOKUP(G1869,'属性表（单核）'!$H$2:$I$251,2,0),IF(H1869=59,VLOOKUP(G1869,'属性表（单核）'!$C$2:$D$251,2,0),INT(N1869/VLOOKUP(H1869,'属性表（单）'!$N$4:$O$24,2,0))))</f>
        <v>1885</v>
      </c>
      <c r="S1869" s="1">
        <f t="shared" si="237"/>
        <v>10725</v>
      </c>
      <c r="T1869" s="28">
        <f>VLOOKUP(--F1869,经验表!$A$4:$B$53,2,0)*VLOOKUP(--E1869,经验表!$W$8:$X$17,2,0)</f>
        <v>10725</v>
      </c>
      <c r="U1869" s="1">
        <f t="shared" si="238"/>
        <v>60300</v>
      </c>
      <c r="V1869" s="1">
        <f t="shared" si="239"/>
        <v>60300</v>
      </c>
    </row>
    <row r="1870" spans="1:22" x14ac:dyDescent="0.35">
      <c r="A1870" s="1">
        <v>91400083</v>
      </c>
      <c r="B1870" s="3" t="s">
        <v>17</v>
      </c>
      <c r="C1870" s="29">
        <f t="shared" si="235"/>
        <v>1</v>
      </c>
      <c r="D1870" s="29" t="str">
        <f t="shared" si="232"/>
        <v>3</v>
      </c>
      <c r="E1870" s="42" t="str">
        <f t="shared" si="233"/>
        <v>3</v>
      </c>
      <c r="F1870" s="1">
        <v>14</v>
      </c>
      <c r="G1870" s="28" t="str">
        <f t="shared" si="234"/>
        <v>314</v>
      </c>
      <c r="H1870" s="1">
        <v>59</v>
      </c>
      <c r="I1870" s="1">
        <v>1995</v>
      </c>
      <c r="L1870" s="1">
        <v>12663</v>
      </c>
      <c r="M1870" s="1">
        <v>74176</v>
      </c>
      <c r="N1870" s="2">
        <f>INT(VLOOKUP(--D1870,'属性表（单）'!$H$7:$I$11,2,0)*VLOOKUP(F1870,'属性表（单）'!$B$4:$D$53,3,0))</f>
        <v>7762</v>
      </c>
      <c r="O1870" s="34">
        <f t="shared" si="236"/>
        <v>1995</v>
      </c>
      <c r="P1870" s="1">
        <f>IF(H1870=26,VLOOKUP(G1870,'属性表（单核）'!$H$2:$I$251,2,0),IF(H1870=59,VLOOKUP(G1870,'属性表（单核）'!$C$2:$D$251,2,0),INT(N1870/VLOOKUP(H1870,'属性表（单）'!$N$4:$O$24,2,0))))</f>
        <v>1995</v>
      </c>
      <c r="S1870" s="1">
        <f t="shared" si="237"/>
        <v>12525</v>
      </c>
      <c r="T1870" s="28">
        <f>VLOOKUP(--F1870,经验表!$A$4:$B$53,2,0)*VLOOKUP(--E1870,经验表!$W$8:$X$17,2,0)</f>
        <v>12525</v>
      </c>
      <c r="U1870" s="1">
        <f t="shared" si="238"/>
        <v>71025</v>
      </c>
      <c r="V1870" s="1">
        <f t="shared" si="239"/>
        <v>71025</v>
      </c>
    </row>
    <row r="1871" spans="1:22" x14ac:dyDescent="0.35">
      <c r="A1871" s="1">
        <v>91500083</v>
      </c>
      <c r="B1871" s="3" t="s">
        <v>17</v>
      </c>
      <c r="C1871" s="29">
        <f t="shared" si="235"/>
        <v>1</v>
      </c>
      <c r="D1871" s="29" t="str">
        <f t="shared" si="232"/>
        <v>3</v>
      </c>
      <c r="E1871" s="42" t="str">
        <f t="shared" si="233"/>
        <v>3</v>
      </c>
      <c r="F1871" s="1">
        <v>15</v>
      </c>
      <c r="G1871" s="28" t="str">
        <f t="shared" si="234"/>
        <v>315</v>
      </c>
      <c r="H1871" s="1">
        <v>59</v>
      </c>
      <c r="I1871" s="1">
        <v>2105</v>
      </c>
      <c r="L1871" s="1">
        <v>14329</v>
      </c>
      <c r="M1871" s="1">
        <v>86839</v>
      </c>
      <c r="N1871" s="2">
        <f>INT(VLOOKUP(--D1871,'属性表（单）'!$H$7:$I$11,2,0)*VLOOKUP(F1871,'属性表（单）'!$B$4:$D$53,3,0))</f>
        <v>8212</v>
      </c>
      <c r="O1871" s="34">
        <f t="shared" si="236"/>
        <v>2105</v>
      </c>
      <c r="P1871" s="1">
        <f>IF(H1871=26,VLOOKUP(G1871,'属性表（单核）'!$H$2:$I$251,2,0),IF(H1871=59,VLOOKUP(G1871,'属性表（单核）'!$C$2:$D$251,2,0),INT(N1871/VLOOKUP(H1871,'属性表（单）'!$N$4:$O$24,2,0))))</f>
        <v>2105</v>
      </c>
      <c r="S1871" s="1">
        <f t="shared" si="237"/>
        <v>14325</v>
      </c>
      <c r="T1871" s="28">
        <f>VLOOKUP(--F1871,经验表!$A$4:$B$53,2,0)*VLOOKUP(--E1871,经验表!$W$8:$X$17,2,0)</f>
        <v>14325</v>
      </c>
      <c r="U1871" s="1">
        <f t="shared" si="238"/>
        <v>83550</v>
      </c>
      <c r="V1871" s="1">
        <f t="shared" si="239"/>
        <v>83550</v>
      </c>
    </row>
    <row r="1872" spans="1:22" x14ac:dyDescent="0.35">
      <c r="A1872" s="1">
        <v>91600083</v>
      </c>
      <c r="B1872" s="3" t="s">
        <v>17</v>
      </c>
      <c r="C1872" s="29">
        <f t="shared" si="235"/>
        <v>1</v>
      </c>
      <c r="D1872" s="29" t="str">
        <f t="shared" si="232"/>
        <v>3</v>
      </c>
      <c r="E1872" s="42" t="str">
        <f t="shared" si="233"/>
        <v>3</v>
      </c>
      <c r="F1872" s="1">
        <v>16</v>
      </c>
      <c r="G1872" s="28" t="str">
        <f t="shared" si="234"/>
        <v>316</v>
      </c>
      <c r="H1872" s="1">
        <v>59</v>
      </c>
      <c r="I1872" s="1">
        <v>2215</v>
      </c>
      <c r="L1872" s="1">
        <v>16173</v>
      </c>
      <c r="M1872" s="1">
        <v>101168</v>
      </c>
      <c r="N1872" s="2">
        <f>INT(VLOOKUP(--D1872,'属性表（单）'!$H$7:$I$11,2,0)*VLOOKUP(F1872,'属性表（单）'!$B$4:$D$53,3,0))</f>
        <v>8662</v>
      </c>
      <c r="O1872" s="34">
        <f t="shared" si="236"/>
        <v>2215</v>
      </c>
      <c r="P1872" s="1">
        <f>IF(H1872=26,VLOOKUP(G1872,'属性表（单核）'!$H$2:$I$251,2,0),IF(H1872=59,VLOOKUP(G1872,'属性表（单核）'!$C$2:$D$251,2,0),INT(N1872/VLOOKUP(H1872,'属性表（单）'!$N$4:$O$24,2,0))))</f>
        <v>2215</v>
      </c>
      <c r="S1872" s="1">
        <f t="shared" si="237"/>
        <v>16125</v>
      </c>
      <c r="T1872" s="28">
        <f>VLOOKUP(--F1872,经验表!$A$4:$B$53,2,0)*VLOOKUP(--E1872,经验表!$W$8:$X$17,2,0)</f>
        <v>16125</v>
      </c>
      <c r="U1872" s="1">
        <f t="shared" si="238"/>
        <v>97875</v>
      </c>
      <c r="V1872" s="1">
        <f t="shared" si="239"/>
        <v>97875</v>
      </c>
    </row>
    <row r="1873" spans="1:22" x14ac:dyDescent="0.35">
      <c r="A1873" s="1">
        <v>91700083</v>
      </c>
      <c r="B1873" s="3" t="s">
        <v>17</v>
      </c>
      <c r="C1873" s="29">
        <f t="shared" si="235"/>
        <v>1</v>
      </c>
      <c r="D1873" s="29" t="str">
        <f t="shared" si="232"/>
        <v>3</v>
      </c>
      <c r="E1873" s="42" t="str">
        <f t="shared" si="233"/>
        <v>3</v>
      </c>
      <c r="F1873" s="1">
        <v>17</v>
      </c>
      <c r="G1873" s="28" t="str">
        <f t="shared" si="234"/>
        <v>317</v>
      </c>
      <c r="H1873" s="1">
        <v>59</v>
      </c>
      <c r="I1873" s="1">
        <v>2325</v>
      </c>
      <c r="L1873" s="1">
        <v>18211</v>
      </c>
      <c r="M1873" s="1">
        <v>117341</v>
      </c>
      <c r="N1873" s="2">
        <f>INT(VLOOKUP(--D1873,'属性表（单）'!$H$7:$I$11,2,0)*VLOOKUP(F1873,'属性表（单）'!$B$4:$D$53,3,0))</f>
        <v>9225</v>
      </c>
      <c r="O1873" s="34">
        <f t="shared" si="236"/>
        <v>2325</v>
      </c>
      <c r="P1873" s="1">
        <f>IF(H1873=26,VLOOKUP(G1873,'属性表（单核）'!$H$2:$I$251,2,0),IF(H1873=59,VLOOKUP(G1873,'属性表（单核）'!$C$2:$D$251,2,0),INT(N1873/VLOOKUP(H1873,'属性表（单）'!$N$4:$O$24,2,0))))</f>
        <v>2325</v>
      </c>
      <c r="S1873" s="1">
        <f t="shared" si="237"/>
        <v>17925</v>
      </c>
      <c r="T1873" s="28">
        <f>VLOOKUP(--F1873,经验表!$A$4:$B$53,2,0)*VLOOKUP(--E1873,经验表!$W$8:$X$17,2,0)</f>
        <v>17925</v>
      </c>
      <c r="U1873" s="1">
        <f t="shared" si="238"/>
        <v>114000</v>
      </c>
      <c r="V1873" s="1">
        <f t="shared" si="239"/>
        <v>114000</v>
      </c>
    </row>
    <row r="1874" spans="1:22" x14ac:dyDescent="0.35">
      <c r="A1874" s="1">
        <v>91800083</v>
      </c>
      <c r="B1874" s="3" t="s">
        <v>17</v>
      </c>
      <c r="C1874" s="29">
        <f t="shared" si="235"/>
        <v>1</v>
      </c>
      <c r="D1874" s="29" t="str">
        <f t="shared" si="232"/>
        <v>3</v>
      </c>
      <c r="E1874" s="42" t="str">
        <f t="shared" si="233"/>
        <v>3</v>
      </c>
      <c r="F1874" s="1">
        <v>18</v>
      </c>
      <c r="G1874" s="28" t="str">
        <f t="shared" si="234"/>
        <v>318</v>
      </c>
      <c r="H1874" s="1">
        <v>59</v>
      </c>
      <c r="I1874" s="1">
        <v>2435</v>
      </c>
      <c r="L1874" s="1">
        <v>20464</v>
      </c>
      <c r="M1874" s="1">
        <v>135552</v>
      </c>
      <c r="N1874" s="2">
        <f>INT(VLOOKUP(--D1874,'属性表（单）'!$H$7:$I$11,2,0)*VLOOKUP(F1874,'属性表（单）'!$B$4:$D$53,3,0))</f>
        <v>9787</v>
      </c>
      <c r="O1874" s="34">
        <f t="shared" si="236"/>
        <v>2435</v>
      </c>
      <c r="P1874" s="1">
        <f>IF(H1874=26,VLOOKUP(G1874,'属性表（单核）'!$H$2:$I$251,2,0),IF(H1874=59,VLOOKUP(G1874,'属性表（单核）'!$C$2:$D$251,2,0),INT(N1874/VLOOKUP(H1874,'属性表（单）'!$N$4:$O$24,2,0))))</f>
        <v>2435</v>
      </c>
      <c r="S1874" s="1">
        <f t="shared" si="237"/>
        <v>20475</v>
      </c>
      <c r="T1874" s="28">
        <f>VLOOKUP(--F1874,经验表!$A$4:$B$53,2,0)*VLOOKUP(--E1874,经验表!$W$8:$X$17,2,0)</f>
        <v>20475</v>
      </c>
      <c r="U1874" s="1">
        <f t="shared" si="238"/>
        <v>131925</v>
      </c>
      <c r="V1874" s="1">
        <f t="shared" si="239"/>
        <v>131925</v>
      </c>
    </row>
    <row r="1875" spans="1:22" x14ac:dyDescent="0.35">
      <c r="A1875" s="1">
        <v>91900083</v>
      </c>
      <c r="B1875" s="3" t="s">
        <v>17</v>
      </c>
      <c r="C1875" s="29">
        <f t="shared" si="235"/>
        <v>1</v>
      </c>
      <c r="D1875" s="29" t="str">
        <f t="shared" si="232"/>
        <v>3</v>
      </c>
      <c r="E1875" s="42" t="str">
        <f t="shared" si="233"/>
        <v>3</v>
      </c>
      <c r="F1875" s="1">
        <v>19</v>
      </c>
      <c r="G1875" s="28" t="str">
        <f t="shared" si="234"/>
        <v>319</v>
      </c>
      <c r="H1875" s="1">
        <v>59</v>
      </c>
      <c r="I1875" s="1">
        <v>2545</v>
      </c>
      <c r="L1875" s="1">
        <v>22954</v>
      </c>
      <c r="M1875" s="1">
        <v>156016</v>
      </c>
      <c r="N1875" s="2">
        <f>INT(VLOOKUP(--D1875,'属性表（单）'!$H$7:$I$11,2,0)*VLOOKUP(F1875,'属性表（单）'!$B$4:$D$53,3,0))</f>
        <v>10350</v>
      </c>
      <c r="O1875" s="34">
        <f t="shared" si="236"/>
        <v>2545</v>
      </c>
      <c r="P1875" s="1">
        <f>IF(H1875=26,VLOOKUP(G1875,'属性表（单核）'!$H$2:$I$251,2,0),IF(H1875=59,VLOOKUP(G1875,'属性表（单核）'!$C$2:$D$251,2,0),INT(N1875/VLOOKUP(H1875,'属性表（单）'!$N$4:$O$24,2,0))))</f>
        <v>2545</v>
      </c>
      <c r="S1875" s="1">
        <f t="shared" si="237"/>
        <v>23025</v>
      </c>
      <c r="T1875" s="28">
        <f>VLOOKUP(--F1875,经验表!$A$4:$B$53,2,0)*VLOOKUP(--E1875,经验表!$W$8:$X$17,2,0)</f>
        <v>23025</v>
      </c>
      <c r="U1875" s="1">
        <f t="shared" si="238"/>
        <v>152400</v>
      </c>
      <c r="V1875" s="1">
        <f t="shared" si="239"/>
        <v>152400</v>
      </c>
    </row>
    <row r="1876" spans="1:22" x14ac:dyDescent="0.35">
      <c r="A1876" s="1">
        <v>92000083</v>
      </c>
      <c r="B1876" s="3" t="s">
        <v>17</v>
      </c>
      <c r="C1876" s="29">
        <f t="shared" si="235"/>
        <v>1</v>
      </c>
      <c r="D1876" s="29" t="str">
        <f t="shared" si="232"/>
        <v>3</v>
      </c>
      <c r="E1876" s="42" t="str">
        <f t="shared" si="233"/>
        <v>3</v>
      </c>
      <c r="F1876" s="1">
        <v>20</v>
      </c>
      <c r="G1876" s="28" t="str">
        <f t="shared" si="234"/>
        <v>320</v>
      </c>
      <c r="H1876" s="1">
        <v>59</v>
      </c>
      <c r="I1876" s="1">
        <v>2655</v>
      </c>
      <c r="L1876" s="1">
        <v>25706</v>
      </c>
      <c r="M1876" s="1">
        <v>178970</v>
      </c>
      <c r="N1876" s="2">
        <f>INT(VLOOKUP(--D1876,'属性表（单）'!$H$7:$I$11,2,0)*VLOOKUP(F1876,'属性表（单）'!$B$4:$D$53,3,0))</f>
        <v>10912</v>
      </c>
      <c r="O1876" s="34">
        <f t="shared" si="236"/>
        <v>2655</v>
      </c>
      <c r="P1876" s="1">
        <f>IF(H1876=26,VLOOKUP(G1876,'属性表（单核）'!$H$2:$I$251,2,0),IF(H1876=59,VLOOKUP(G1876,'属性表（单核）'!$C$2:$D$251,2,0),INT(N1876/VLOOKUP(H1876,'属性表（单）'!$N$4:$O$24,2,0))))</f>
        <v>2655</v>
      </c>
      <c r="S1876" s="1">
        <f t="shared" si="237"/>
        <v>25575</v>
      </c>
      <c r="T1876" s="28">
        <f>VLOOKUP(--F1876,经验表!$A$4:$B$53,2,0)*VLOOKUP(--E1876,经验表!$W$8:$X$17,2,0)</f>
        <v>25575</v>
      </c>
      <c r="U1876" s="1">
        <f t="shared" si="238"/>
        <v>175425</v>
      </c>
      <c r="V1876" s="1">
        <f t="shared" si="239"/>
        <v>175425</v>
      </c>
    </row>
    <row r="1877" spans="1:22" x14ac:dyDescent="0.35">
      <c r="A1877" s="1">
        <v>92100083</v>
      </c>
      <c r="B1877" s="3" t="s">
        <v>17</v>
      </c>
      <c r="C1877" s="29">
        <f t="shared" si="235"/>
        <v>1</v>
      </c>
      <c r="D1877" s="29" t="str">
        <f t="shared" si="232"/>
        <v>3</v>
      </c>
      <c r="E1877" s="42" t="str">
        <f t="shared" si="233"/>
        <v>3</v>
      </c>
      <c r="F1877" s="1">
        <v>21</v>
      </c>
      <c r="G1877" s="28" t="str">
        <f t="shared" si="234"/>
        <v>321</v>
      </c>
      <c r="H1877" s="1">
        <v>59</v>
      </c>
      <c r="I1877" s="1">
        <v>2765</v>
      </c>
      <c r="L1877" s="1">
        <v>28745</v>
      </c>
      <c r="M1877" s="1">
        <v>204676</v>
      </c>
      <c r="N1877" s="2">
        <f>INT(VLOOKUP(--D1877,'属性表（单）'!$H$7:$I$11,2,0)*VLOOKUP(F1877,'属性表（单）'!$B$4:$D$53,3,0))</f>
        <v>11475</v>
      </c>
      <c r="O1877" s="34">
        <f t="shared" si="236"/>
        <v>2765</v>
      </c>
      <c r="P1877" s="1">
        <f>IF(H1877=26,VLOOKUP(G1877,'属性表（单核）'!$H$2:$I$251,2,0),IF(H1877=59,VLOOKUP(G1877,'属性表（单核）'!$C$2:$D$251,2,0),INT(N1877/VLOOKUP(H1877,'属性表（单）'!$N$4:$O$24,2,0))))</f>
        <v>2765</v>
      </c>
      <c r="S1877" s="1">
        <f t="shared" si="237"/>
        <v>28125</v>
      </c>
      <c r="T1877" s="28">
        <f>VLOOKUP(--F1877,经验表!$A$4:$B$53,2,0)*VLOOKUP(--E1877,经验表!$W$8:$X$17,2,0)</f>
        <v>28125</v>
      </c>
      <c r="U1877" s="1">
        <f t="shared" si="238"/>
        <v>201000</v>
      </c>
      <c r="V1877" s="1">
        <f t="shared" si="239"/>
        <v>201000</v>
      </c>
    </row>
    <row r="1878" spans="1:22" x14ac:dyDescent="0.35">
      <c r="A1878" s="1">
        <v>92200083</v>
      </c>
      <c r="B1878" s="3" t="s">
        <v>17</v>
      </c>
      <c r="C1878" s="29">
        <f t="shared" si="235"/>
        <v>1</v>
      </c>
      <c r="D1878" s="29" t="str">
        <f t="shared" si="232"/>
        <v>3</v>
      </c>
      <c r="E1878" s="42" t="str">
        <f t="shared" si="233"/>
        <v>3</v>
      </c>
      <c r="F1878" s="1">
        <v>22</v>
      </c>
      <c r="G1878" s="28" t="str">
        <f t="shared" si="234"/>
        <v>322</v>
      </c>
      <c r="H1878" s="1">
        <v>59</v>
      </c>
      <c r="I1878" s="1">
        <v>2875</v>
      </c>
      <c r="L1878" s="1">
        <v>32102</v>
      </c>
      <c r="M1878" s="1">
        <v>233421</v>
      </c>
      <c r="N1878" s="2">
        <f>INT(VLOOKUP(--D1878,'属性表（单）'!$H$7:$I$11,2,0)*VLOOKUP(F1878,'属性表（单）'!$B$4:$D$53,3,0))</f>
        <v>12150</v>
      </c>
      <c r="O1878" s="34">
        <f t="shared" si="236"/>
        <v>2875</v>
      </c>
      <c r="P1878" s="1">
        <f>IF(H1878=26,VLOOKUP(G1878,'属性表（单核）'!$H$2:$I$251,2,0),IF(H1878=59,VLOOKUP(G1878,'属性表（单核）'!$C$2:$D$251,2,0),INT(N1878/VLOOKUP(H1878,'属性表（单）'!$N$4:$O$24,2,0))))</f>
        <v>2875</v>
      </c>
      <c r="S1878" s="1">
        <f t="shared" si="237"/>
        <v>31575</v>
      </c>
      <c r="T1878" s="28">
        <f>VLOOKUP(--F1878,经验表!$A$4:$B$53,2,0)*VLOOKUP(--E1878,经验表!$W$8:$X$17,2,0)</f>
        <v>31575</v>
      </c>
      <c r="U1878" s="1">
        <f t="shared" si="238"/>
        <v>229125</v>
      </c>
      <c r="V1878" s="1">
        <f t="shared" si="239"/>
        <v>229125</v>
      </c>
    </row>
    <row r="1879" spans="1:22" x14ac:dyDescent="0.35">
      <c r="A1879" s="1">
        <v>92300083</v>
      </c>
      <c r="B1879" s="3" t="s">
        <v>17</v>
      </c>
      <c r="C1879" s="29">
        <f t="shared" si="235"/>
        <v>1</v>
      </c>
      <c r="D1879" s="29" t="str">
        <f t="shared" si="232"/>
        <v>3</v>
      </c>
      <c r="E1879" s="42" t="str">
        <f t="shared" si="233"/>
        <v>3</v>
      </c>
      <c r="F1879" s="1">
        <v>23</v>
      </c>
      <c r="G1879" s="28" t="str">
        <f t="shared" si="234"/>
        <v>323</v>
      </c>
      <c r="H1879" s="1">
        <v>59</v>
      </c>
      <c r="I1879" s="1">
        <v>2985</v>
      </c>
      <c r="L1879" s="1">
        <v>35809</v>
      </c>
      <c r="M1879" s="1">
        <v>265523</v>
      </c>
      <c r="N1879" s="2">
        <f>INT(VLOOKUP(--D1879,'属性表（单）'!$H$7:$I$11,2,0)*VLOOKUP(F1879,'属性表（单）'!$B$4:$D$53,3,0))</f>
        <v>12825</v>
      </c>
      <c r="O1879" s="34">
        <f t="shared" si="236"/>
        <v>2985</v>
      </c>
      <c r="P1879" s="1">
        <f>IF(H1879=26,VLOOKUP(G1879,'属性表（单核）'!$H$2:$I$251,2,0),IF(H1879=59,VLOOKUP(G1879,'属性表（单核）'!$C$2:$D$251,2,0),INT(N1879/VLOOKUP(H1879,'属性表（单）'!$N$4:$O$24,2,0))))</f>
        <v>2985</v>
      </c>
      <c r="S1879" s="1">
        <f t="shared" si="237"/>
        <v>35025</v>
      </c>
      <c r="T1879" s="28">
        <f>VLOOKUP(--F1879,经验表!$A$4:$B$53,2,0)*VLOOKUP(--E1879,经验表!$W$8:$X$17,2,0)</f>
        <v>35025</v>
      </c>
      <c r="U1879" s="1">
        <f t="shared" si="238"/>
        <v>260700</v>
      </c>
      <c r="V1879" s="1">
        <f t="shared" si="239"/>
        <v>260700</v>
      </c>
    </row>
    <row r="1880" spans="1:22" x14ac:dyDescent="0.35">
      <c r="A1880" s="1">
        <v>92400083</v>
      </c>
      <c r="B1880" s="3" t="s">
        <v>17</v>
      </c>
      <c r="C1880" s="29">
        <f t="shared" si="235"/>
        <v>1</v>
      </c>
      <c r="D1880" s="29" t="str">
        <f t="shared" si="232"/>
        <v>3</v>
      </c>
      <c r="E1880" s="42" t="str">
        <f t="shared" si="233"/>
        <v>3</v>
      </c>
      <c r="F1880" s="1">
        <v>24</v>
      </c>
      <c r="G1880" s="28" t="str">
        <f t="shared" si="234"/>
        <v>324</v>
      </c>
      <c r="H1880" s="1">
        <v>59</v>
      </c>
      <c r="I1880" s="1">
        <v>3095</v>
      </c>
      <c r="L1880" s="1">
        <v>39901</v>
      </c>
      <c r="M1880" s="1">
        <v>301332</v>
      </c>
      <c r="N1880" s="2">
        <f>INT(VLOOKUP(--D1880,'属性表（单）'!$H$7:$I$11,2,0)*VLOOKUP(F1880,'属性表（单）'!$B$4:$D$53,3,0))</f>
        <v>13500</v>
      </c>
      <c r="O1880" s="34">
        <f t="shared" si="236"/>
        <v>3095</v>
      </c>
      <c r="P1880" s="1">
        <f>IF(H1880=26,VLOOKUP(G1880,'属性表（单核）'!$H$2:$I$251,2,0),IF(H1880=59,VLOOKUP(G1880,'属性表（单核）'!$C$2:$D$251,2,0),INT(N1880/VLOOKUP(H1880,'属性表（单）'!$N$4:$O$24,2,0))))</f>
        <v>3095</v>
      </c>
      <c r="S1880" s="1">
        <f t="shared" si="237"/>
        <v>38475</v>
      </c>
      <c r="T1880" s="28">
        <f>VLOOKUP(--F1880,经验表!$A$4:$B$53,2,0)*VLOOKUP(--E1880,经验表!$W$8:$X$17,2,0)</f>
        <v>38475</v>
      </c>
      <c r="U1880" s="1">
        <f t="shared" si="238"/>
        <v>295725</v>
      </c>
      <c r="V1880" s="1">
        <f t="shared" si="239"/>
        <v>295725</v>
      </c>
    </row>
    <row r="1881" spans="1:22" x14ac:dyDescent="0.35">
      <c r="A1881" s="1">
        <v>92500083</v>
      </c>
      <c r="B1881" s="3" t="s">
        <v>17</v>
      </c>
      <c r="C1881" s="29">
        <f t="shared" si="235"/>
        <v>1</v>
      </c>
      <c r="D1881" s="29" t="str">
        <f t="shared" si="232"/>
        <v>3</v>
      </c>
      <c r="E1881" s="42" t="str">
        <f t="shared" si="233"/>
        <v>3</v>
      </c>
      <c r="F1881" s="1">
        <v>25</v>
      </c>
      <c r="G1881" s="28" t="str">
        <f t="shared" si="234"/>
        <v>325</v>
      </c>
      <c r="H1881" s="1">
        <v>59</v>
      </c>
      <c r="I1881" s="1">
        <v>3205</v>
      </c>
      <c r="L1881" s="1">
        <v>44418</v>
      </c>
      <c r="M1881" s="1">
        <v>341233</v>
      </c>
      <c r="N1881" s="2">
        <f>INT(VLOOKUP(--D1881,'属性表（单）'!$H$7:$I$11,2,0)*VLOOKUP(F1881,'属性表（单）'!$B$4:$D$53,3,0))</f>
        <v>14175</v>
      </c>
      <c r="O1881" s="34">
        <f t="shared" si="236"/>
        <v>3205</v>
      </c>
      <c r="P1881" s="1">
        <f>IF(H1881=26,VLOOKUP(G1881,'属性表（单核）'!$H$2:$I$251,2,0),IF(H1881=59,VLOOKUP(G1881,'属性表（单核）'!$C$2:$D$251,2,0),INT(N1881/VLOOKUP(H1881,'属性表（单）'!$N$4:$O$24,2,0))))</f>
        <v>3205</v>
      </c>
      <c r="S1881" s="1">
        <f t="shared" si="237"/>
        <v>41925</v>
      </c>
      <c r="T1881" s="28">
        <f>VLOOKUP(--F1881,经验表!$A$4:$B$53,2,0)*VLOOKUP(--E1881,经验表!$W$8:$X$17,2,0)</f>
        <v>41925</v>
      </c>
      <c r="U1881" s="1">
        <f t="shared" si="238"/>
        <v>334200</v>
      </c>
      <c r="V1881" s="1">
        <f t="shared" si="239"/>
        <v>334200</v>
      </c>
    </row>
    <row r="1882" spans="1:22" x14ac:dyDescent="0.35">
      <c r="A1882" s="1">
        <v>92600083</v>
      </c>
      <c r="B1882" s="3" t="s">
        <v>17</v>
      </c>
      <c r="C1882" s="29">
        <f t="shared" si="235"/>
        <v>1</v>
      </c>
      <c r="D1882" s="29" t="str">
        <f t="shared" si="232"/>
        <v>3</v>
      </c>
      <c r="E1882" s="42" t="str">
        <f t="shared" si="233"/>
        <v>3</v>
      </c>
      <c r="F1882" s="1">
        <v>26</v>
      </c>
      <c r="G1882" s="28" t="str">
        <f t="shared" si="234"/>
        <v>326</v>
      </c>
      <c r="H1882" s="1">
        <v>59</v>
      </c>
      <c r="I1882" s="1">
        <v>3315</v>
      </c>
      <c r="L1882" s="1">
        <v>49403</v>
      </c>
      <c r="M1882" s="1">
        <v>385651</v>
      </c>
      <c r="N1882" s="2">
        <f>INT(VLOOKUP(--D1882,'属性表（单）'!$H$7:$I$11,2,0)*VLOOKUP(F1882,'属性表（单）'!$B$4:$D$53,3,0))</f>
        <v>14850</v>
      </c>
      <c r="O1882" s="34">
        <f t="shared" si="236"/>
        <v>3315</v>
      </c>
      <c r="P1882" s="1">
        <f>IF(H1882=26,VLOOKUP(G1882,'属性表（单核）'!$H$2:$I$251,2,0),IF(H1882=59,VLOOKUP(G1882,'属性表（单核）'!$C$2:$D$251,2,0),INT(N1882/VLOOKUP(H1882,'属性表（单）'!$N$4:$O$24,2,0))))</f>
        <v>3315</v>
      </c>
      <c r="S1882" s="1">
        <f t="shared" si="237"/>
        <v>46425</v>
      </c>
      <c r="T1882" s="28">
        <f>VLOOKUP(--F1882,经验表!$A$4:$B$53,2,0)*VLOOKUP(--E1882,经验表!$W$8:$X$17,2,0)</f>
        <v>46425</v>
      </c>
      <c r="U1882" s="1">
        <f t="shared" si="238"/>
        <v>376125</v>
      </c>
      <c r="V1882" s="1">
        <f t="shared" si="239"/>
        <v>376125</v>
      </c>
    </row>
    <row r="1883" spans="1:22" x14ac:dyDescent="0.35">
      <c r="A1883" s="1">
        <v>92700083</v>
      </c>
      <c r="B1883" s="3" t="s">
        <v>17</v>
      </c>
      <c r="C1883" s="29">
        <f t="shared" si="235"/>
        <v>1</v>
      </c>
      <c r="D1883" s="29" t="str">
        <f t="shared" si="232"/>
        <v>3</v>
      </c>
      <c r="E1883" s="42" t="str">
        <f t="shared" si="233"/>
        <v>3</v>
      </c>
      <c r="F1883" s="1">
        <v>27</v>
      </c>
      <c r="G1883" s="28" t="str">
        <f t="shared" si="234"/>
        <v>327</v>
      </c>
      <c r="H1883" s="1">
        <v>59</v>
      </c>
      <c r="I1883" s="1">
        <v>3425</v>
      </c>
      <c r="L1883" s="1">
        <v>54904</v>
      </c>
      <c r="M1883" s="1">
        <v>435054</v>
      </c>
      <c r="N1883" s="2">
        <f>INT(VLOOKUP(--D1883,'属性表（单）'!$H$7:$I$11,2,0)*VLOOKUP(F1883,'属性表（单）'!$B$4:$D$53,3,0))</f>
        <v>15637</v>
      </c>
      <c r="O1883" s="34">
        <f t="shared" si="236"/>
        <v>3425</v>
      </c>
      <c r="P1883" s="1">
        <f>IF(H1883=26,VLOOKUP(G1883,'属性表（单核）'!$H$2:$I$251,2,0),IF(H1883=59,VLOOKUP(G1883,'属性表（单核）'!$C$2:$D$251,2,0),INT(N1883/VLOOKUP(H1883,'属性表（单）'!$N$4:$O$24,2,0))))</f>
        <v>3425</v>
      </c>
      <c r="S1883" s="1">
        <f t="shared" si="237"/>
        <v>50925</v>
      </c>
      <c r="T1883" s="28">
        <f>VLOOKUP(--F1883,经验表!$A$4:$B$53,2,0)*VLOOKUP(--E1883,经验表!$W$8:$X$17,2,0)</f>
        <v>50925</v>
      </c>
      <c r="U1883" s="1">
        <f t="shared" si="238"/>
        <v>422550</v>
      </c>
      <c r="V1883" s="1">
        <f t="shared" si="239"/>
        <v>422550</v>
      </c>
    </row>
    <row r="1884" spans="1:22" x14ac:dyDescent="0.35">
      <c r="A1884" s="1">
        <v>92800083</v>
      </c>
      <c r="B1884" s="3" t="s">
        <v>17</v>
      </c>
      <c r="C1884" s="29">
        <f t="shared" si="235"/>
        <v>1</v>
      </c>
      <c r="D1884" s="29" t="str">
        <f t="shared" si="232"/>
        <v>3</v>
      </c>
      <c r="E1884" s="42" t="str">
        <f t="shared" si="233"/>
        <v>3</v>
      </c>
      <c r="F1884" s="1">
        <v>28</v>
      </c>
      <c r="G1884" s="28" t="str">
        <f t="shared" si="234"/>
        <v>328</v>
      </c>
      <c r="H1884" s="1">
        <v>59</v>
      </c>
      <c r="I1884" s="1">
        <v>3535</v>
      </c>
      <c r="L1884" s="1">
        <v>60974</v>
      </c>
      <c r="M1884" s="1">
        <v>489958</v>
      </c>
      <c r="N1884" s="2">
        <f>INT(VLOOKUP(--D1884,'属性表（单）'!$H$7:$I$11,2,0)*VLOOKUP(F1884,'属性表（单）'!$B$4:$D$53,3,0))</f>
        <v>16425</v>
      </c>
      <c r="O1884" s="34">
        <f t="shared" si="236"/>
        <v>3535</v>
      </c>
      <c r="P1884" s="1">
        <f>IF(H1884=26,VLOOKUP(G1884,'属性表（单核）'!$H$2:$I$251,2,0),IF(H1884=59,VLOOKUP(G1884,'属性表（单核）'!$C$2:$D$251,2,0),INT(N1884/VLOOKUP(H1884,'属性表（单）'!$N$4:$O$24,2,0))))</f>
        <v>3535</v>
      </c>
      <c r="S1884" s="1">
        <f t="shared" si="237"/>
        <v>55425</v>
      </c>
      <c r="T1884" s="28">
        <f>VLOOKUP(--F1884,经验表!$A$4:$B$53,2,0)*VLOOKUP(--E1884,经验表!$W$8:$X$17,2,0)</f>
        <v>55425</v>
      </c>
      <c r="U1884" s="1">
        <f t="shared" si="238"/>
        <v>473475</v>
      </c>
      <c r="V1884" s="1">
        <f t="shared" si="239"/>
        <v>473475</v>
      </c>
    </row>
    <row r="1885" spans="1:22" x14ac:dyDescent="0.35">
      <c r="A1885" s="1">
        <v>92900083</v>
      </c>
      <c r="B1885" s="3" t="s">
        <v>17</v>
      </c>
      <c r="C1885" s="29">
        <f t="shared" si="235"/>
        <v>1</v>
      </c>
      <c r="D1885" s="29" t="str">
        <f t="shared" si="232"/>
        <v>3</v>
      </c>
      <c r="E1885" s="42" t="str">
        <f t="shared" si="233"/>
        <v>3</v>
      </c>
      <c r="F1885" s="1">
        <v>29</v>
      </c>
      <c r="G1885" s="28" t="str">
        <f t="shared" si="234"/>
        <v>329</v>
      </c>
      <c r="H1885" s="1">
        <v>59</v>
      </c>
      <c r="I1885" s="1">
        <v>3645</v>
      </c>
      <c r="L1885" s="1">
        <v>67670</v>
      </c>
      <c r="M1885" s="1">
        <v>550932</v>
      </c>
      <c r="N1885" s="2">
        <f>INT(VLOOKUP(--D1885,'属性表（单）'!$H$7:$I$11,2,0)*VLOOKUP(F1885,'属性表（单）'!$B$4:$D$53,3,0))</f>
        <v>17212</v>
      </c>
      <c r="O1885" s="34">
        <f t="shared" si="236"/>
        <v>3645</v>
      </c>
      <c r="P1885" s="1">
        <f>IF(H1885=26,VLOOKUP(G1885,'属性表（单核）'!$H$2:$I$251,2,0),IF(H1885=59,VLOOKUP(G1885,'属性表（单核）'!$C$2:$D$251,2,0),INT(N1885/VLOOKUP(H1885,'属性表（单）'!$N$4:$O$24,2,0))))</f>
        <v>3645</v>
      </c>
      <c r="S1885" s="1">
        <f t="shared" si="237"/>
        <v>59925</v>
      </c>
      <c r="T1885" s="28">
        <f>VLOOKUP(--F1885,经验表!$A$4:$B$53,2,0)*VLOOKUP(--E1885,经验表!$W$8:$X$17,2,0)</f>
        <v>59925</v>
      </c>
      <c r="U1885" s="1">
        <f t="shared" si="238"/>
        <v>528900</v>
      </c>
      <c r="V1885" s="1">
        <f t="shared" si="239"/>
        <v>528900</v>
      </c>
    </row>
    <row r="1886" spans="1:22" x14ac:dyDescent="0.35">
      <c r="A1886" s="1">
        <v>93000083</v>
      </c>
      <c r="B1886" s="3" t="s">
        <v>17</v>
      </c>
      <c r="C1886" s="29">
        <f t="shared" si="235"/>
        <v>1</v>
      </c>
      <c r="D1886" s="29" t="str">
        <f t="shared" si="232"/>
        <v>3</v>
      </c>
      <c r="E1886" s="42" t="str">
        <f t="shared" si="233"/>
        <v>3</v>
      </c>
      <c r="F1886" s="1">
        <v>30</v>
      </c>
      <c r="G1886" s="28" t="str">
        <f t="shared" si="234"/>
        <v>330</v>
      </c>
      <c r="H1886" s="1">
        <v>59</v>
      </c>
      <c r="I1886" s="1">
        <v>3755</v>
      </c>
      <c r="L1886" s="1">
        <v>75056</v>
      </c>
      <c r="M1886" s="1">
        <v>618602</v>
      </c>
      <c r="N1886" s="2">
        <f>INT(VLOOKUP(--D1886,'属性表（单）'!$H$7:$I$11,2,0)*VLOOKUP(F1886,'属性表（单）'!$B$4:$D$53,3,0))</f>
        <v>18000</v>
      </c>
      <c r="O1886" s="34">
        <f t="shared" si="236"/>
        <v>3755</v>
      </c>
      <c r="P1886" s="1">
        <f>IF(H1886=26,VLOOKUP(G1886,'属性表（单核）'!$H$2:$I$251,2,0),IF(H1886=59,VLOOKUP(G1886,'属性表（单核）'!$C$2:$D$251,2,0),INT(N1886/VLOOKUP(H1886,'属性表（单）'!$N$4:$O$24,2,0))))</f>
        <v>3755</v>
      </c>
      <c r="S1886" s="1">
        <f t="shared" si="237"/>
        <v>65625</v>
      </c>
      <c r="T1886" s="28">
        <f>VLOOKUP(--F1886,经验表!$A$4:$B$53,2,0)*VLOOKUP(--E1886,经验表!$W$8:$X$17,2,0)</f>
        <v>65625</v>
      </c>
      <c r="U1886" s="1">
        <f t="shared" si="238"/>
        <v>588825</v>
      </c>
      <c r="V1886" s="1">
        <f t="shared" si="239"/>
        <v>588825</v>
      </c>
    </row>
    <row r="1887" spans="1:22" x14ac:dyDescent="0.35">
      <c r="A1887" s="1">
        <v>93100083</v>
      </c>
      <c r="B1887" s="3" t="s">
        <v>17</v>
      </c>
      <c r="C1887" s="29">
        <f t="shared" si="235"/>
        <v>1</v>
      </c>
      <c r="D1887" s="29" t="str">
        <f t="shared" si="232"/>
        <v>3</v>
      </c>
      <c r="E1887" s="42" t="str">
        <f t="shared" si="233"/>
        <v>3</v>
      </c>
      <c r="F1887" s="1">
        <v>31</v>
      </c>
      <c r="G1887" s="28" t="str">
        <f t="shared" si="234"/>
        <v>331</v>
      </c>
      <c r="H1887" s="1">
        <v>59</v>
      </c>
      <c r="I1887" s="1">
        <v>3865</v>
      </c>
      <c r="L1887" s="1">
        <v>83203</v>
      </c>
      <c r="M1887" s="1">
        <v>693658</v>
      </c>
      <c r="N1887" s="2">
        <f>INT(VLOOKUP(--D1887,'属性表（单）'!$H$7:$I$11,2,0)*VLOOKUP(F1887,'属性表（单）'!$B$4:$D$53,3,0))</f>
        <v>18787</v>
      </c>
      <c r="O1887" s="34">
        <f t="shared" si="236"/>
        <v>3865</v>
      </c>
      <c r="P1887" s="1">
        <f>IF(H1887=26,VLOOKUP(G1887,'属性表（单核）'!$H$2:$I$251,2,0),IF(H1887=59,VLOOKUP(G1887,'属性表（单核）'!$C$2:$D$251,2,0),INT(N1887/VLOOKUP(H1887,'属性表（单）'!$N$4:$O$24,2,0))))</f>
        <v>3865</v>
      </c>
      <c r="S1887" s="1">
        <f t="shared" si="237"/>
        <v>71325</v>
      </c>
      <c r="T1887" s="28">
        <f>VLOOKUP(--F1887,经验表!$A$4:$B$53,2,0)*VLOOKUP(--E1887,经验表!$W$8:$X$17,2,0)</f>
        <v>71325</v>
      </c>
      <c r="U1887" s="1">
        <f t="shared" si="238"/>
        <v>654450</v>
      </c>
      <c r="V1887" s="1">
        <f t="shared" si="239"/>
        <v>654450</v>
      </c>
    </row>
    <row r="1888" spans="1:22" x14ac:dyDescent="0.35">
      <c r="A1888" s="1">
        <v>93200083</v>
      </c>
      <c r="B1888" s="3" t="s">
        <v>17</v>
      </c>
      <c r="C1888" s="29">
        <f t="shared" si="235"/>
        <v>1</v>
      </c>
      <c r="D1888" s="29" t="str">
        <f t="shared" si="232"/>
        <v>3</v>
      </c>
      <c r="E1888" s="42" t="str">
        <f t="shared" si="233"/>
        <v>3</v>
      </c>
      <c r="F1888" s="1">
        <v>32</v>
      </c>
      <c r="G1888" s="28" t="str">
        <f t="shared" si="234"/>
        <v>332</v>
      </c>
      <c r="H1888" s="1">
        <v>59</v>
      </c>
      <c r="I1888" s="1">
        <v>3975</v>
      </c>
      <c r="L1888" s="1">
        <v>92189</v>
      </c>
      <c r="M1888" s="1">
        <v>776861</v>
      </c>
      <c r="N1888" s="2">
        <f>INT(VLOOKUP(--D1888,'属性表（单）'!$H$7:$I$11,2,0)*VLOOKUP(F1888,'属性表（单）'!$B$4:$D$53,3,0))</f>
        <v>19687</v>
      </c>
      <c r="O1888" s="34">
        <f t="shared" si="236"/>
        <v>3975</v>
      </c>
      <c r="P1888" s="1">
        <f>IF(H1888=26,VLOOKUP(G1888,'属性表（单核）'!$H$2:$I$251,2,0),IF(H1888=59,VLOOKUP(G1888,'属性表（单核）'!$C$2:$D$251,2,0),INT(N1888/VLOOKUP(H1888,'属性表（单）'!$N$4:$O$24,2,0))))</f>
        <v>3975</v>
      </c>
      <c r="S1888" s="1">
        <f t="shared" si="237"/>
        <v>77025</v>
      </c>
      <c r="T1888" s="28">
        <f>VLOOKUP(--F1888,经验表!$A$4:$B$53,2,0)*VLOOKUP(--E1888,经验表!$W$8:$X$17,2,0)</f>
        <v>77025</v>
      </c>
      <c r="U1888" s="1">
        <f t="shared" si="238"/>
        <v>725775</v>
      </c>
      <c r="V1888" s="1">
        <f t="shared" si="239"/>
        <v>725775</v>
      </c>
    </row>
    <row r="1889" spans="1:22" x14ac:dyDescent="0.35">
      <c r="A1889" s="1">
        <v>93300083</v>
      </c>
      <c r="B1889" s="3" t="s">
        <v>17</v>
      </c>
      <c r="C1889" s="29">
        <f t="shared" si="235"/>
        <v>1</v>
      </c>
      <c r="D1889" s="29" t="str">
        <f t="shared" si="232"/>
        <v>3</v>
      </c>
      <c r="E1889" s="42" t="str">
        <f t="shared" si="233"/>
        <v>3</v>
      </c>
      <c r="F1889" s="1">
        <v>33</v>
      </c>
      <c r="G1889" s="28" t="str">
        <f t="shared" si="234"/>
        <v>333</v>
      </c>
      <c r="H1889" s="1">
        <v>59</v>
      </c>
      <c r="I1889" s="1">
        <v>4085</v>
      </c>
      <c r="L1889" s="1">
        <v>102097</v>
      </c>
      <c r="M1889" s="1">
        <v>869050</v>
      </c>
      <c r="N1889" s="2">
        <f>INT(VLOOKUP(--D1889,'属性表（单）'!$H$7:$I$11,2,0)*VLOOKUP(F1889,'属性表（单）'!$B$4:$D$53,3,0))</f>
        <v>20587</v>
      </c>
      <c r="O1889" s="34">
        <f t="shared" si="236"/>
        <v>4085</v>
      </c>
      <c r="P1889" s="1">
        <f>IF(H1889=26,VLOOKUP(G1889,'属性表（单核）'!$H$2:$I$251,2,0),IF(H1889=59,VLOOKUP(G1889,'属性表（单核）'!$C$2:$D$251,2,0),INT(N1889/VLOOKUP(H1889,'属性表（单）'!$N$4:$O$24,2,0))))</f>
        <v>4085</v>
      </c>
      <c r="S1889" s="1">
        <f t="shared" si="237"/>
        <v>82725</v>
      </c>
      <c r="T1889" s="28">
        <f>VLOOKUP(--F1889,经验表!$A$4:$B$53,2,0)*VLOOKUP(--E1889,经验表!$W$8:$X$17,2,0)</f>
        <v>82725</v>
      </c>
      <c r="U1889" s="1">
        <f t="shared" si="238"/>
        <v>802800</v>
      </c>
      <c r="V1889" s="1">
        <f t="shared" si="239"/>
        <v>802800</v>
      </c>
    </row>
    <row r="1890" spans="1:22" x14ac:dyDescent="0.35">
      <c r="A1890" s="1">
        <v>93400083</v>
      </c>
      <c r="B1890" s="3" t="s">
        <v>17</v>
      </c>
      <c r="C1890" s="29">
        <f t="shared" si="235"/>
        <v>1</v>
      </c>
      <c r="D1890" s="29" t="str">
        <f t="shared" si="232"/>
        <v>3</v>
      </c>
      <c r="E1890" s="42" t="str">
        <f t="shared" si="233"/>
        <v>3</v>
      </c>
      <c r="F1890" s="1">
        <v>34</v>
      </c>
      <c r="G1890" s="28" t="str">
        <f t="shared" si="234"/>
        <v>334</v>
      </c>
      <c r="H1890" s="1">
        <v>59</v>
      </c>
      <c r="I1890" s="1">
        <v>4195</v>
      </c>
      <c r="L1890" s="1">
        <v>113024</v>
      </c>
      <c r="M1890" s="1">
        <v>971147</v>
      </c>
      <c r="N1890" s="2">
        <f>INT(VLOOKUP(--D1890,'属性表（单）'!$H$7:$I$11,2,0)*VLOOKUP(F1890,'属性表（单）'!$B$4:$D$53,3,0))</f>
        <v>21487</v>
      </c>
      <c r="O1890" s="34">
        <f t="shared" si="236"/>
        <v>4195</v>
      </c>
      <c r="P1890" s="1">
        <f>IF(H1890=26,VLOOKUP(G1890,'属性表（单核）'!$H$2:$I$251,2,0),IF(H1890=59,VLOOKUP(G1890,'属性表（单核）'!$C$2:$D$251,2,0),INT(N1890/VLOOKUP(H1890,'属性表（单）'!$N$4:$O$24,2,0))))</f>
        <v>4195</v>
      </c>
      <c r="S1890" s="1">
        <f t="shared" si="237"/>
        <v>89775</v>
      </c>
      <c r="T1890" s="28">
        <f>VLOOKUP(--F1890,经验表!$A$4:$B$53,2,0)*VLOOKUP(--E1890,经验表!$W$8:$X$17,2,0)</f>
        <v>89775</v>
      </c>
      <c r="U1890" s="1">
        <f t="shared" si="238"/>
        <v>885525</v>
      </c>
      <c r="V1890" s="1">
        <f t="shared" si="239"/>
        <v>885525</v>
      </c>
    </row>
    <row r="1891" spans="1:22" x14ac:dyDescent="0.35">
      <c r="A1891" s="1">
        <v>93500083</v>
      </c>
      <c r="B1891" s="3" t="s">
        <v>17</v>
      </c>
      <c r="C1891" s="29">
        <f t="shared" si="235"/>
        <v>1</v>
      </c>
      <c r="D1891" s="29" t="str">
        <f t="shared" si="232"/>
        <v>3</v>
      </c>
      <c r="E1891" s="42" t="str">
        <f t="shared" si="233"/>
        <v>3</v>
      </c>
      <c r="F1891" s="1">
        <v>35</v>
      </c>
      <c r="G1891" s="28" t="str">
        <f t="shared" si="234"/>
        <v>335</v>
      </c>
      <c r="H1891" s="1">
        <v>59</v>
      </c>
      <c r="I1891" s="1">
        <v>4305</v>
      </c>
      <c r="L1891" s="1">
        <v>125071</v>
      </c>
      <c r="M1891" s="1">
        <v>1084171</v>
      </c>
      <c r="N1891" s="2">
        <f>INT(VLOOKUP(--D1891,'属性表（单）'!$H$7:$I$11,2,0)*VLOOKUP(F1891,'属性表（单）'!$B$4:$D$53,3,0))</f>
        <v>22387</v>
      </c>
      <c r="O1891" s="34">
        <f t="shared" si="236"/>
        <v>4305</v>
      </c>
      <c r="P1891" s="1">
        <f>IF(H1891=26,VLOOKUP(G1891,'属性表（单核）'!$H$2:$I$251,2,0),IF(H1891=59,VLOOKUP(G1891,'属性表（单核）'!$C$2:$D$251,2,0),INT(N1891/VLOOKUP(H1891,'属性表（单）'!$N$4:$O$24,2,0))))</f>
        <v>4305</v>
      </c>
      <c r="S1891" s="1">
        <f t="shared" si="237"/>
        <v>96825</v>
      </c>
      <c r="T1891" s="28">
        <f>VLOOKUP(--F1891,经验表!$A$4:$B$53,2,0)*VLOOKUP(--E1891,经验表!$W$8:$X$17,2,0)</f>
        <v>96825</v>
      </c>
      <c r="U1891" s="1">
        <f t="shared" si="238"/>
        <v>975300</v>
      </c>
      <c r="V1891" s="1">
        <f t="shared" si="239"/>
        <v>975300</v>
      </c>
    </row>
    <row r="1892" spans="1:22" x14ac:dyDescent="0.35">
      <c r="A1892" s="1">
        <v>93600083</v>
      </c>
      <c r="B1892" s="3" t="s">
        <v>17</v>
      </c>
      <c r="C1892" s="29">
        <f t="shared" si="235"/>
        <v>1</v>
      </c>
      <c r="D1892" s="29" t="str">
        <f t="shared" si="232"/>
        <v>3</v>
      </c>
      <c r="E1892" s="42" t="str">
        <f t="shared" si="233"/>
        <v>3</v>
      </c>
      <c r="F1892" s="1">
        <v>36</v>
      </c>
      <c r="G1892" s="28" t="str">
        <f t="shared" si="234"/>
        <v>336</v>
      </c>
      <c r="H1892" s="1">
        <v>59</v>
      </c>
      <c r="I1892" s="1">
        <v>4415</v>
      </c>
      <c r="L1892" s="1">
        <v>138354</v>
      </c>
      <c r="M1892" s="1">
        <v>1209242</v>
      </c>
      <c r="N1892" s="2">
        <f>INT(VLOOKUP(--D1892,'属性表（单）'!$H$7:$I$11,2,0)*VLOOKUP(F1892,'属性表（单）'!$B$4:$D$53,3,0))</f>
        <v>23287</v>
      </c>
      <c r="O1892" s="34">
        <f t="shared" si="236"/>
        <v>4415</v>
      </c>
      <c r="P1892" s="1">
        <f>IF(H1892=26,VLOOKUP(G1892,'属性表（单核）'!$H$2:$I$251,2,0),IF(H1892=59,VLOOKUP(G1892,'属性表（单核）'!$C$2:$D$251,2,0),INT(N1892/VLOOKUP(H1892,'属性表（单）'!$N$4:$O$24,2,0))))</f>
        <v>4415</v>
      </c>
      <c r="S1892" s="1">
        <f t="shared" si="237"/>
        <v>103875</v>
      </c>
      <c r="T1892" s="28">
        <f>VLOOKUP(--F1892,经验表!$A$4:$B$53,2,0)*VLOOKUP(--E1892,经验表!$W$8:$X$17,2,0)</f>
        <v>103875</v>
      </c>
      <c r="U1892" s="1">
        <f t="shared" si="238"/>
        <v>1072125</v>
      </c>
      <c r="V1892" s="1">
        <f t="shared" si="239"/>
        <v>1072125</v>
      </c>
    </row>
    <row r="1893" spans="1:22" x14ac:dyDescent="0.35">
      <c r="A1893" s="1">
        <v>93700083</v>
      </c>
      <c r="B1893" s="3" t="s">
        <v>17</v>
      </c>
      <c r="C1893" s="29">
        <f t="shared" si="235"/>
        <v>1</v>
      </c>
      <c r="D1893" s="29" t="str">
        <f t="shared" si="232"/>
        <v>3</v>
      </c>
      <c r="E1893" s="42" t="str">
        <f t="shared" si="233"/>
        <v>3</v>
      </c>
      <c r="F1893" s="1">
        <v>37</v>
      </c>
      <c r="G1893" s="28" t="str">
        <f t="shared" si="234"/>
        <v>337</v>
      </c>
      <c r="H1893" s="1">
        <v>59</v>
      </c>
      <c r="I1893" s="1">
        <v>4525</v>
      </c>
      <c r="L1893" s="1">
        <v>152998</v>
      </c>
      <c r="M1893" s="1">
        <v>1347596</v>
      </c>
      <c r="N1893" s="2">
        <f>INT(VLOOKUP(--D1893,'属性表（单）'!$H$7:$I$11,2,0)*VLOOKUP(F1893,'属性表（单）'!$B$4:$D$53,3,0))</f>
        <v>24300</v>
      </c>
      <c r="O1893" s="34">
        <f t="shared" si="236"/>
        <v>4525</v>
      </c>
      <c r="P1893" s="1">
        <f>IF(H1893=26,VLOOKUP(G1893,'属性表（单核）'!$H$2:$I$251,2,0),IF(H1893=59,VLOOKUP(G1893,'属性表（单核）'!$C$2:$D$251,2,0),INT(N1893/VLOOKUP(H1893,'属性表（单）'!$N$4:$O$24,2,0))))</f>
        <v>4525</v>
      </c>
      <c r="S1893" s="1">
        <f t="shared" si="237"/>
        <v>110925</v>
      </c>
      <c r="T1893" s="28">
        <f>VLOOKUP(--F1893,经验表!$A$4:$B$53,2,0)*VLOOKUP(--E1893,经验表!$W$8:$X$17,2,0)</f>
        <v>110925</v>
      </c>
      <c r="U1893" s="1">
        <f t="shared" si="238"/>
        <v>1176000</v>
      </c>
      <c r="V1893" s="1">
        <f t="shared" si="239"/>
        <v>1176000</v>
      </c>
    </row>
    <row r="1894" spans="1:22" x14ac:dyDescent="0.35">
      <c r="A1894" s="1">
        <v>93800083</v>
      </c>
      <c r="B1894" s="3" t="s">
        <v>17</v>
      </c>
      <c r="C1894" s="29">
        <f t="shared" si="235"/>
        <v>1</v>
      </c>
      <c r="D1894" s="29" t="str">
        <f t="shared" si="232"/>
        <v>3</v>
      </c>
      <c r="E1894" s="42" t="str">
        <f t="shared" si="233"/>
        <v>3</v>
      </c>
      <c r="F1894" s="1">
        <v>38</v>
      </c>
      <c r="G1894" s="28" t="str">
        <f t="shared" si="234"/>
        <v>338</v>
      </c>
      <c r="H1894" s="1">
        <v>59</v>
      </c>
      <c r="I1894" s="1">
        <v>4635</v>
      </c>
      <c r="L1894" s="1">
        <v>169142</v>
      </c>
      <c r="M1894" s="1">
        <v>1500594</v>
      </c>
      <c r="N1894" s="2">
        <f>INT(VLOOKUP(--D1894,'属性表（单）'!$H$7:$I$11,2,0)*VLOOKUP(F1894,'属性表（单）'!$B$4:$D$53,3,0))</f>
        <v>25312</v>
      </c>
      <c r="O1894" s="34">
        <f t="shared" si="236"/>
        <v>4635</v>
      </c>
      <c r="P1894" s="1">
        <f>IF(H1894=26,VLOOKUP(G1894,'属性表（单核）'!$H$2:$I$251,2,0),IF(H1894=59,VLOOKUP(G1894,'属性表（单核）'!$C$2:$D$251,2,0),INT(N1894/VLOOKUP(H1894,'属性表（单）'!$N$4:$O$24,2,0))))</f>
        <v>4635</v>
      </c>
      <c r="S1894" s="1">
        <f t="shared" si="237"/>
        <v>119475</v>
      </c>
      <c r="T1894" s="28">
        <f>VLOOKUP(--F1894,经验表!$A$4:$B$53,2,0)*VLOOKUP(--E1894,经验表!$W$8:$X$17,2,0)</f>
        <v>119475</v>
      </c>
      <c r="U1894" s="1">
        <f t="shared" si="238"/>
        <v>1286925</v>
      </c>
      <c r="V1894" s="1">
        <f t="shared" si="239"/>
        <v>1286925</v>
      </c>
    </row>
    <row r="1895" spans="1:22" x14ac:dyDescent="0.35">
      <c r="A1895" s="1">
        <v>93900083</v>
      </c>
      <c r="B1895" s="3" t="s">
        <v>17</v>
      </c>
      <c r="C1895" s="29">
        <f t="shared" si="235"/>
        <v>1</v>
      </c>
      <c r="D1895" s="29" t="str">
        <f t="shared" si="232"/>
        <v>3</v>
      </c>
      <c r="E1895" s="42" t="str">
        <f t="shared" si="233"/>
        <v>3</v>
      </c>
      <c r="F1895" s="1">
        <v>39</v>
      </c>
      <c r="G1895" s="28" t="str">
        <f t="shared" si="234"/>
        <v>339</v>
      </c>
      <c r="H1895" s="1">
        <v>59</v>
      </c>
      <c r="I1895" s="1">
        <v>4745</v>
      </c>
      <c r="L1895" s="1">
        <v>186938</v>
      </c>
      <c r="M1895" s="1">
        <v>1669736</v>
      </c>
      <c r="N1895" s="2">
        <f>INT(VLOOKUP(--D1895,'属性表（单）'!$H$7:$I$11,2,0)*VLOOKUP(F1895,'属性表（单）'!$B$4:$D$53,3,0))</f>
        <v>26325</v>
      </c>
      <c r="O1895" s="34">
        <f t="shared" si="236"/>
        <v>4745</v>
      </c>
      <c r="P1895" s="1">
        <f>IF(H1895=26,VLOOKUP(G1895,'属性表（单核）'!$H$2:$I$251,2,0),IF(H1895=59,VLOOKUP(G1895,'属性表（单核）'!$C$2:$D$251,2,0),INT(N1895/VLOOKUP(H1895,'属性表（单）'!$N$4:$O$24,2,0))))</f>
        <v>4745</v>
      </c>
      <c r="S1895" s="1">
        <f t="shared" si="237"/>
        <v>128025</v>
      </c>
      <c r="T1895" s="28">
        <f>VLOOKUP(--F1895,经验表!$A$4:$B$53,2,0)*VLOOKUP(--E1895,经验表!$W$8:$X$17,2,0)</f>
        <v>128025</v>
      </c>
      <c r="U1895" s="1">
        <f t="shared" si="238"/>
        <v>1406400</v>
      </c>
      <c r="V1895" s="1">
        <f t="shared" si="239"/>
        <v>1406400</v>
      </c>
    </row>
    <row r="1896" spans="1:22" x14ac:dyDescent="0.35">
      <c r="A1896" s="1">
        <v>94000083</v>
      </c>
      <c r="B1896" s="3" t="s">
        <v>17</v>
      </c>
      <c r="C1896" s="29">
        <f t="shared" si="235"/>
        <v>1</v>
      </c>
      <c r="D1896" s="29" t="str">
        <f t="shared" si="232"/>
        <v>3</v>
      </c>
      <c r="E1896" s="42" t="str">
        <f t="shared" si="233"/>
        <v>3</v>
      </c>
      <c r="F1896" s="1">
        <v>40</v>
      </c>
      <c r="G1896" s="28" t="str">
        <f t="shared" si="234"/>
        <v>340</v>
      </c>
      <c r="H1896" s="1">
        <v>59</v>
      </c>
      <c r="I1896" s="1">
        <v>4855</v>
      </c>
      <c r="L1896" s="1">
        <v>206554</v>
      </c>
      <c r="M1896" s="1">
        <v>1856674</v>
      </c>
      <c r="N1896" s="2">
        <f>INT(VLOOKUP(--D1896,'属性表（单）'!$H$7:$I$11,2,0)*VLOOKUP(F1896,'属性表（单）'!$B$4:$D$53,3,0))</f>
        <v>27337</v>
      </c>
      <c r="O1896" s="34">
        <f t="shared" si="236"/>
        <v>4855</v>
      </c>
      <c r="P1896" s="1">
        <f>IF(H1896=26,VLOOKUP(G1896,'属性表（单核）'!$H$2:$I$251,2,0),IF(H1896=59,VLOOKUP(G1896,'属性表（单核）'!$C$2:$D$251,2,0),INT(N1896/VLOOKUP(H1896,'属性表（单）'!$N$4:$O$24,2,0))))</f>
        <v>4855</v>
      </c>
      <c r="S1896" s="1">
        <f t="shared" si="237"/>
        <v>136575</v>
      </c>
      <c r="T1896" s="28">
        <f>VLOOKUP(--F1896,经验表!$A$4:$B$53,2,0)*VLOOKUP(--E1896,经验表!$W$8:$X$17,2,0)</f>
        <v>136575</v>
      </c>
      <c r="U1896" s="1">
        <f t="shared" si="238"/>
        <v>1534425</v>
      </c>
      <c r="V1896" s="1">
        <f t="shared" si="239"/>
        <v>1534425</v>
      </c>
    </row>
    <row r="1897" spans="1:22" x14ac:dyDescent="0.35">
      <c r="A1897" s="1">
        <v>94100083</v>
      </c>
      <c r="B1897" s="3" t="s">
        <v>17</v>
      </c>
      <c r="C1897" s="29">
        <f t="shared" si="235"/>
        <v>1</v>
      </c>
      <c r="D1897" s="29" t="str">
        <f t="shared" si="232"/>
        <v>3</v>
      </c>
      <c r="E1897" s="42" t="str">
        <f t="shared" si="233"/>
        <v>3</v>
      </c>
      <c r="F1897" s="1">
        <v>41</v>
      </c>
      <c r="G1897" s="28" t="str">
        <f t="shared" si="234"/>
        <v>341</v>
      </c>
      <c r="H1897" s="1">
        <v>59</v>
      </c>
      <c r="I1897" s="1">
        <v>4965</v>
      </c>
      <c r="L1897" s="1">
        <v>228175</v>
      </c>
      <c r="M1897" s="1">
        <v>2063228</v>
      </c>
      <c r="N1897" s="2">
        <f>INT(VLOOKUP(--D1897,'属性表（单）'!$H$7:$I$11,2,0)*VLOOKUP(F1897,'属性表（单）'!$B$4:$D$53,3,0))</f>
        <v>28350</v>
      </c>
      <c r="O1897" s="34">
        <f t="shared" si="236"/>
        <v>4965</v>
      </c>
      <c r="P1897" s="1">
        <f>IF(H1897=26,VLOOKUP(G1897,'属性表（单核）'!$H$2:$I$251,2,0),IF(H1897=59,VLOOKUP(G1897,'属性表（单核）'!$C$2:$D$251,2,0),INT(N1897/VLOOKUP(H1897,'属性表（单）'!$N$4:$O$24,2,0))))</f>
        <v>4965</v>
      </c>
      <c r="S1897" s="1">
        <f t="shared" si="237"/>
        <v>145125</v>
      </c>
      <c r="T1897" s="28">
        <f>VLOOKUP(--F1897,经验表!$A$4:$B$53,2,0)*VLOOKUP(--E1897,经验表!$W$8:$X$17,2,0)</f>
        <v>145125</v>
      </c>
      <c r="U1897" s="1">
        <f t="shared" si="238"/>
        <v>1671000</v>
      </c>
      <c r="V1897" s="1">
        <f t="shared" si="239"/>
        <v>1671000</v>
      </c>
    </row>
    <row r="1898" spans="1:22" x14ac:dyDescent="0.35">
      <c r="A1898" s="1">
        <v>94200083</v>
      </c>
      <c r="B1898" s="3" t="s">
        <v>17</v>
      </c>
      <c r="C1898" s="29">
        <f t="shared" si="235"/>
        <v>1</v>
      </c>
      <c r="D1898" s="29" t="str">
        <f t="shared" si="232"/>
        <v>3</v>
      </c>
      <c r="E1898" s="42" t="str">
        <f t="shared" si="233"/>
        <v>3</v>
      </c>
      <c r="F1898" s="1">
        <v>42</v>
      </c>
      <c r="G1898" s="28" t="str">
        <f t="shared" si="234"/>
        <v>342</v>
      </c>
      <c r="H1898" s="1">
        <v>59</v>
      </c>
      <c r="I1898" s="1">
        <v>5075</v>
      </c>
      <c r="L1898" s="1">
        <v>252006</v>
      </c>
      <c r="M1898" s="1">
        <v>2291403</v>
      </c>
      <c r="N1898" s="2">
        <f>INT(VLOOKUP(--D1898,'属性表（单）'!$H$7:$I$11,2,0)*VLOOKUP(F1898,'属性表（单）'!$B$4:$D$53,3,0))</f>
        <v>29475</v>
      </c>
      <c r="O1898" s="34">
        <f t="shared" si="236"/>
        <v>5075</v>
      </c>
      <c r="P1898" s="1">
        <f>IF(H1898=26,VLOOKUP(G1898,'属性表（单核）'!$H$2:$I$251,2,0),IF(H1898=59,VLOOKUP(G1898,'属性表（单核）'!$C$2:$D$251,2,0),INT(N1898/VLOOKUP(H1898,'属性表（单）'!$N$4:$O$24,2,0))))</f>
        <v>5075</v>
      </c>
      <c r="S1898" s="1">
        <f t="shared" si="237"/>
        <v>155325</v>
      </c>
      <c r="T1898" s="28">
        <f>VLOOKUP(--F1898,经验表!$A$4:$B$53,2,0)*VLOOKUP(--E1898,经验表!$W$8:$X$17,2,0)</f>
        <v>155325</v>
      </c>
      <c r="U1898" s="1">
        <f t="shared" si="238"/>
        <v>1816125</v>
      </c>
      <c r="V1898" s="1">
        <f t="shared" si="239"/>
        <v>1816125</v>
      </c>
    </row>
    <row r="1899" spans="1:22" x14ac:dyDescent="0.35">
      <c r="A1899" s="1">
        <v>94300083</v>
      </c>
      <c r="B1899" s="3" t="s">
        <v>17</v>
      </c>
      <c r="C1899" s="29">
        <f t="shared" si="235"/>
        <v>1</v>
      </c>
      <c r="D1899" s="29" t="str">
        <f t="shared" si="232"/>
        <v>3</v>
      </c>
      <c r="E1899" s="42" t="str">
        <f t="shared" si="233"/>
        <v>3</v>
      </c>
      <c r="F1899" s="1">
        <v>43</v>
      </c>
      <c r="G1899" s="28" t="str">
        <f t="shared" si="234"/>
        <v>343</v>
      </c>
      <c r="H1899" s="1">
        <v>59</v>
      </c>
      <c r="I1899" s="1">
        <v>5185</v>
      </c>
      <c r="L1899" s="1">
        <v>278271</v>
      </c>
      <c r="M1899" s="1">
        <v>2543409</v>
      </c>
      <c r="N1899" s="2">
        <f>INT(VLOOKUP(--D1899,'属性表（单）'!$H$7:$I$11,2,0)*VLOOKUP(F1899,'属性表（单）'!$B$4:$D$53,3,0))</f>
        <v>30600</v>
      </c>
      <c r="O1899" s="34">
        <f t="shared" si="236"/>
        <v>5185</v>
      </c>
      <c r="P1899" s="1">
        <f>IF(H1899=26,VLOOKUP(G1899,'属性表（单核）'!$H$2:$I$251,2,0),IF(H1899=59,VLOOKUP(G1899,'属性表（单核）'!$C$2:$D$251,2,0),INT(N1899/VLOOKUP(H1899,'属性表（单）'!$N$4:$O$24,2,0))))</f>
        <v>5185</v>
      </c>
      <c r="S1899" s="1">
        <f t="shared" si="237"/>
        <v>165525</v>
      </c>
      <c r="T1899" s="28">
        <f>VLOOKUP(--F1899,经验表!$A$4:$B$53,2,0)*VLOOKUP(--E1899,经验表!$W$8:$X$17,2,0)</f>
        <v>165525</v>
      </c>
      <c r="U1899" s="1">
        <f t="shared" si="238"/>
        <v>1971450</v>
      </c>
      <c r="V1899" s="1">
        <f t="shared" si="239"/>
        <v>1971450</v>
      </c>
    </row>
    <row r="1900" spans="1:22" x14ac:dyDescent="0.35">
      <c r="A1900" s="1">
        <v>94400083</v>
      </c>
      <c r="B1900" s="3" t="s">
        <v>17</v>
      </c>
      <c r="C1900" s="29">
        <f t="shared" si="235"/>
        <v>1</v>
      </c>
      <c r="D1900" s="29" t="str">
        <f t="shared" si="232"/>
        <v>3</v>
      </c>
      <c r="E1900" s="42" t="str">
        <f t="shared" si="233"/>
        <v>3</v>
      </c>
      <c r="F1900" s="1">
        <v>44</v>
      </c>
      <c r="G1900" s="28" t="str">
        <f t="shared" si="234"/>
        <v>344</v>
      </c>
      <c r="H1900" s="1">
        <v>59</v>
      </c>
      <c r="I1900" s="1">
        <v>5295</v>
      </c>
      <c r="L1900" s="1">
        <v>307218</v>
      </c>
      <c r="M1900" s="1">
        <v>2821680</v>
      </c>
      <c r="N1900" s="2">
        <f>INT(VLOOKUP(--D1900,'属性表（单）'!$H$7:$I$11,2,0)*VLOOKUP(F1900,'属性表（单）'!$B$4:$D$53,3,0))</f>
        <v>31725</v>
      </c>
      <c r="O1900" s="34">
        <f t="shared" si="236"/>
        <v>5295</v>
      </c>
      <c r="P1900" s="1">
        <f>IF(H1900=26,VLOOKUP(G1900,'属性表（单核）'!$H$2:$I$251,2,0),IF(H1900=59,VLOOKUP(G1900,'属性表（单核）'!$C$2:$D$251,2,0),INT(N1900/VLOOKUP(H1900,'属性表（单）'!$N$4:$O$24,2,0))))</f>
        <v>5295</v>
      </c>
      <c r="S1900" s="1">
        <f t="shared" si="237"/>
        <v>175725</v>
      </c>
      <c r="T1900" s="28">
        <f>VLOOKUP(--F1900,经验表!$A$4:$B$53,2,0)*VLOOKUP(--E1900,经验表!$W$8:$X$17,2,0)</f>
        <v>175725</v>
      </c>
      <c r="U1900" s="1">
        <f t="shared" si="238"/>
        <v>2136975</v>
      </c>
      <c r="V1900" s="1">
        <f t="shared" si="239"/>
        <v>2136975</v>
      </c>
    </row>
    <row r="1901" spans="1:22" x14ac:dyDescent="0.35">
      <c r="A1901" s="1">
        <v>94500083</v>
      </c>
      <c r="B1901" s="3" t="s">
        <v>17</v>
      </c>
      <c r="C1901" s="29">
        <f t="shared" si="235"/>
        <v>1</v>
      </c>
      <c r="D1901" s="29" t="str">
        <f t="shared" si="232"/>
        <v>3</v>
      </c>
      <c r="E1901" s="42" t="str">
        <f t="shared" si="233"/>
        <v>3</v>
      </c>
      <c r="F1901" s="1">
        <v>45</v>
      </c>
      <c r="G1901" s="28" t="str">
        <f t="shared" si="234"/>
        <v>345</v>
      </c>
      <c r="H1901" s="1">
        <v>59</v>
      </c>
      <c r="I1901" s="1">
        <v>5405</v>
      </c>
      <c r="L1901" s="1">
        <v>339119</v>
      </c>
      <c r="M1901" s="1">
        <v>3128898</v>
      </c>
      <c r="N1901" s="2">
        <f>INT(VLOOKUP(--D1901,'属性表（单）'!$H$7:$I$11,2,0)*VLOOKUP(F1901,'属性表（单）'!$B$4:$D$53,3,0))</f>
        <v>32850</v>
      </c>
      <c r="O1901" s="34">
        <f t="shared" si="236"/>
        <v>5405</v>
      </c>
      <c r="P1901" s="1">
        <f>IF(H1901=26,VLOOKUP(G1901,'属性表（单核）'!$H$2:$I$251,2,0),IF(H1901=59,VLOOKUP(G1901,'属性表（单核）'!$C$2:$D$251,2,0),INT(N1901/VLOOKUP(H1901,'属性表（单）'!$N$4:$O$24,2,0))))</f>
        <v>5405</v>
      </c>
      <c r="S1901" s="1">
        <f t="shared" si="237"/>
        <v>185925</v>
      </c>
      <c r="T1901" s="28">
        <f>VLOOKUP(--F1901,经验表!$A$4:$B$53,2,0)*VLOOKUP(--E1901,经验表!$W$8:$X$17,2,0)</f>
        <v>185925</v>
      </c>
      <c r="U1901" s="1">
        <f t="shared" si="238"/>
        <v>2312700</v>
      </c>
      <c r="V1901" s="1">
        <f t="shared" si="239"/>
        <v>2312700</v>
      </c>
    </row>
    <row r="1902" spans="1:22" x14ac:dyDescent="0.35">
      <c r="A1902" s="1">
        <v>94600083</v>
      </c>
      <c r="B1902" s="3" t="s">
        <v>17</v>
      </c>
      <c r="C1902" s="29">
        <f t="shared" si="235"/>
        <v>1</v>
      </c>
      <c r="D1902" s="29" t="str">
        <f t="shared" si="232"/>
        <v>3</v>
      </c>
      <c r="E1902" s="42" t="str">
        <f t="shared" si="233"/>
        <v>3</v>
      </c>
      <c r="F1902" s="1">
        <v>46</v>
      </c>
      <c r="G1902" s="28" t="str">
        <f t="shared" si="234"/>
        <v>346</v>
      </c>
      <c r="H1902" s="1">
        <v>59</v>
      </c>
      <c r="I1902" s="1">
        <v>5515</v>
      </c>
      <c r="L1902" s="1">
        <v>374276</v>
      </c>
      <c r="M1902" s="1">
        <v>3468017</v>
      </c>
      <c r="N1902" s="2">
        <f>INT(VLOOKUP(--D1902,'属性表（单）'!$H$7:$I$11,2,0)*VLOOKUP(F1902,'属性表（单）'!$B$4:$D$53,3,0))</f>
        <v>33975</v>
      </c>
      <c r="O1902" s="34">
        <f t="shared" si="236"/>
        <v>5515</v>
      </c>
      <c r="P1902" s="1">
        <f>IF(H1902=26,VLOOKUP(G1902,'属性表（单核）'!$H$2:$I$251,2,0),IF(H1902=59,VLOOKUP(G1902,'属性表（单核）'!$C$2:$D$251,2,0),INT(N1902/VLOOKUP(H1902,'属性表（单）'!$N$4:$O$24,2,0))))</f>
        <v>5515</v>
      </c>
      <c r="S1902" s="1">
        <f t="shared" si="237"/>
        <v>197925</v>
      </c>
      <c r="T1902" s="28">
        <f>VLOOKUP(--F1902,经验表!$A$4:$B$53,2,0)*VLOOKUP(--E1902,经验表!$W$8:$X$17,2,0)</f>
        <v>197925</v>
      </c>
      <c r="U1902" s="1">
        <f t="shared" si="238"/>
        <v>2498625</v>
      </c>
      <c r="V1902" s="1">
        <f t="shared" si="239"/>
        <v>2498625</v>
      </c>
    </row>
    <row r="1903" spans="1:22" x14ac:dyDescent="0.35">
      <c r="A1903" s="1">
        <v>94700083</v>
      </c>
      <c r="B1903" s="3" t="s">
        <v>17</v>
      </c>
      <c r="C1903" s="29">
        <f t="shared" si="235"/>
        <v>1</v>
      </c>
      <c r="D1903" s="29" t="str">
        <f t="shared" si="232"/>
        <v>3</v>
      </c>
      <c r="E1903" s="42" t="str">
        <f t="shared" si="233"/>
        <v>3</v>
      </c>
      <c r="F1903" s="1">
        <v>47</v>
      </c>
      <c r="G1903" s="28" t="str">
        <f t="shared" si="234"/>
        <v>347</v>
      </c>
      <c r="H1903" s="1">
        <v>59</v>
      </c>
      <c r="I1903" s="1">
        <v>5625</v>
      </c>
      <c r="L1903" s="1">
        <v>413018</v>
      </c>
      <c r="M1903" s="1">
        <v>3842293</v>
      </c>
      <c r="N1903" s="2">
        <f>INT(VLOOKUP(--D1903,'属性表（单）'!$H$7:$I$11,2,0)*VLOOKUP(F1903,'属性表（单）'!$B$4:$D$53,3,0))</f>
        <v>35212</v>
      </c>
      <c r="O1903" s="34">
        <f t="shared" si="236"/>
        <v>5625</v>
      </c>
      <c r="P1903" s="1">
        <f>IF(H1903=26,VLOOKUP(G1903,'属性表（单核）'!$H$2:$I$251,2,0),IF(H1903=59,VLOOKUP(G1903,'属性表（单核）'!$C$2:$D$251,2,0),INT(N1903/VLOOKUP(H1903,'属性表（单）'!$N$4:$O$24,2,0))))</f>
        <v>5625</v>
      </c>
      <c r="S1903" s="1">
        <f t="shared" si="237"/>
        <v>209925</v>
      </c>
      <c r="T1903" s="28">
        <f>VLOOKUP(--F1903,经验表!$A$4:$B$53,2,0)*VLOOKUP(--E1903,经验表!$W$8:$X$17,2,0)</f>
        <v>209925</v>
      </c>
      <c r="U1903" s="1">
        <f t="shared" si="238"/>
        <v>2696550</v>
      </c>
      <c r="V1903" s="1">
        <f t="shared" si="239"/>
        <v>2696550</v>
      </c>
    </row>
    <row r="1904" spans="1:22" x14ac:dyDescent="0.35">
      <c r="A1904" s="1">
        <v>94800083</v>
      </c>
      <c r="B1904" s="3" t="s">
        <v>17</v>
      </c>
      <c r="C1904" s="29">
        <f t="shared" si="235"/>
        <v>1</v>
      </c>
      <c r="D1904" s="29" t="str">
        <f t="shared" si="232"/>
        <v>3</v>
      </c>
      <c r="E1904" s="42" t="str">
        <f t="shared" si="233"/>
        <v>3</v>
      </c>
      <c r="F1904" s="1">
        <v>48</v>
      </c>
      <c r="G1904" s="28" t="str">
        <f t="shared" si="234"/>
        <v>348</v>
      </c>
      <c r="H1904" s="1">
        <v>59</v>
      </c>
      <c r="I1904" s="1">
        <v>5735</v>
      </c>
      <c r="L1904" s="1">
        <v>455711</v>
      </c>
      <c r="M1904" s="1">
        <v>4255311</v>
      </c>
      <c r="N1904" s="2">
        <f>INT(VLOOKUP(--D1904,'属性表（单）'!$H$7:$I$11,2,0)*VLOOKUP(F1904,'属性表（单）'!$B$4:$D$53,3,0))</f>
        <v>36450</v>
      </c>
      <c r="O1904" s="34">
        <f t="shared" si="236"/>
        <v>5735</v>
      </c>
      <c r="P1904" s="1">
        <f>IF(H1904=26,VLOOKUP(G1904,'属性表（单核）'!$H$2:$I$251,2,0),IF(H1904=59,VLOOKUP(G1904,'属性表（单核）'!$C$2:$D$251,2,0),INT(N1904/VLOOKUP(H1904,'属性表（单）'!$N$4:$O$24,2,0))))</f>
        <v>5735</v>
      </c>
      <c r="S1904" s="1">
        <f t="shared" si="237"/>
        <v>221925</v>
      </c>
      <c r="T1904" s="28">
        <f>VLOOKUP(--F1904,经验表!$A$4:$B$53,2,0)*VLOOKUP(--E1904,经验表!$W$8:$X$17,2,0)</f>
        <v>221925</v>
      </c>
      <c r="U1904" s="1">
        <f t="shared" si="238"/>
        <v>2906475</v>
      </c>
      <c r="V1904" s="1">
        <f t="shared" si="239"/>
        <v>2906475</v>
      </c>
    </row>
    <row r="1905" spans="1:22" x14ac:dyDescent="0.35">
      <c r="A1905" s="1">
        <v>94900083</v>
      </c>
      <c r="B1905" s="3" t="s">
        <v>17</v>
      </c>
      <c r="C1905" s="29">
        <f t="shared" si="235"/>
        <v>1</v>
      </c>
      <c r="D1905" s="29" t="str">
        <f t="shared" si="232"/>
        <v>3</v>
      </c>
      <c r="E1905" s="42" t="str">
        <f t="shared" si="233"/>
        <v>3</v>
      </c>
      <c r="F1905" s="1">
        <v>49</v>
      </c>
      <c r="G1905" s="28" t="str">
        <f t="shared" si="234"/>
        <v>349</v>
      </c>
      <c r="H1905" s="1">
        <v>59</v>
      </c>
      <c r="I1905" s="1">
        <v>5845</v>
      </c>
      <c r="L1905" s="1">
        <v>502756</v>
      </c>
      <c r="M1905" s="1">
        <v>4711022</v>
      </c>
      <c r="N1905" s="2">
        <f>INT(VLOOKUP(--D1905,'属性表（单）'!$H$7:$I$11,2,0)*VLOOKUP(F1905,'属性表（单）'!$B$4:$D$53,3,0))</f>
        <v>37687</v>
      </c>
      <c r="O1905" s="34">
        <f t="shared" si="236"/>
        <v>5845</v>
      </c>
      <c r="P1905" s="1">
        <f>IF(H1905=26,VLOOKUP(G1905,'属性表（单核）'!$H$2:$I$251,2,0),IF(H1905=59,VLOOKUP(G1905,'属性表（单核）'!$C$2:$D$251,2,0),INT(N1905/VLOOKUP(H1905,'属性表（单）'!$N$4:$O$24,2,0))))</f>
        <v>5845</v>
      </c>
      <c r="S1905" s="1">
        <f t="shared" si="237"/>
        <v>233925</v>
      </c>
      <c r="T1905" s="28">
        <f>VLOOKUP(--F1905,经验表!$A$4:$B$53,2,0)*VLOOKUP(--E1905,经验表!$W$8:$X$17,2,0)</f>
        <v>233925</v>
      </c>
      <c r="U1905" s="1">
        <f t="shared" si="238"/>
        <v>3128400</v>
      </c>
      <c r="V1905" s="1">
        <f t="shared" si="239"/>
        <v>3128400</v>
      </c>
    </row>
    <row r="1906" spans="1:22" x14ac:dyDescent="0.35">
      <c r="A1906" s="1">
        <v>95000083</v>
      </c>
      <c r="B1906" s="3" t="s">
        <v>17</v>
      </c>
      <c r="C1906" s="29">
        <f t="shared" si="235"/>
        <v>1</v>
      </c>
      <c r="D1906" s="29" t="str">
        <f t="shared" si="232"/>
        <v>3</v>
      </c>
      <c r="E1906" s="42" t="str">
        <f t="shared" si="233"/>
        <v>3</v>
      </c>
      <c r="F1906" s="1">
        <v>50</v>
      </c>
      <c r="G1906" s="28" t="str">
        <f t="shared" si="234"/>
        <v>350</v>
      </c>
      <c r="H1906" s="1">
        <v>59</v>
      </c>
      <c r="I1906" s="1">
        <v>5955</v>
      </c>
      <c r="L1906" s="1">
        <v>99999999</v>
      </c>
      <c r="M1906" s="1">
        <v>5213778</v>
      </c>
      <c r="N1906" s="2">
        <f>INT(VLOOKUP(--D1906,'属性表（单）'!$H$7:$I$11,2,0)*VLOOKUP(F1906,'属性表（单）'!$B$4:$D$53,3,0))</f>
        <v>38925</v>
      </c>
      <c r="O1906" s="34">
        <f t="shared" si="236"/>
        <v>5955</v>
      </c>
      <c r="P1906" s="1">
        <f>IF(H1906=26,VLOOKUP(G1906,'属性表（单核）'!$H$2:$I$251,2,0),IF(H1906=59,VLOOKUP(G1906,'属性表（单核）'!$C$2:$D$251,2,0),INT(N1906/VLOOKUP(H1906,'属性表（单）'!$N$4:$O$24,2,0))))</f>
        <v>5955</v>
      </c>
      <c r="S1906" s="1">
        <f t="shared" si="237"/>
        <v>247875</v>
      </c>
      <c r="T1906" s="28">
        <f>VLOOKUP(--F1906,经验表!$A$4:$B$53,2,0)*VLOOKUP(--E1906,经验表!$W$8:$X$17,2,0)</f>
        <v>247875</v>
      </c>
      <c r="U1906" s="1">
        <f t="shared" si="238"/>
        <v>3362325</v>
      </c>
      <c r="V1906" s="1">
        <f t="shared" si="239"/>
        <v>3362325</v>
      </c>
    </row>
    <row r="1907" spans="1:22" x14ac:dyDescent="0.35">
      <c r="A1907" s="1">
        <v>90100084</v>
      </c>
      <c r="B1907" s="3" t="s">
        <v>17</v>
      </c>
      <c r="C1907" s="29">
        <f t="shared" si="235"/>
        <v>1</v>
      </c>
      <c r="D1907" s="29" t="str">
        <f t="shared" si="232"/>
        <v>4</v>
      </c>
      <c r="E1907" s="42" t="str">
        <f t="shared" si="233"/>
        <v>4</v>
      </c>
      <c r="F1907" s="1">
        <v>1</v>
      </c>
      <c r="G1907" s="28" t="str">
        <f t="shared" si="234"/>
        <v>41</v>
      </c>
      <c r="H1907" s="1">
        <v>59</v>
      </c>
      <c r="I1907" s="1">
        <v>855</v>
      </c>
      <c r="L1907" s="1">
        <v>1862</v>
      </c>
      <c r="M1907" s="1">
        <v>25000</v>
      </c>
      <c r="N1907" s="2">
        <f>INT(VLOOKUP(--D1907,'属性表（单）'!$H$7:$I$11,2,0)*VLOOKUP(F1907,'属性表（单）'!$B$4:$D$53,3,0))</f>
        <v>6400</v>
      </c>
      <c r="O1907" s="34">
        <f t="shared" si="236"/>
        <v>855</v>
      </c>
      <c r="P1907" s="1">
        <f>IF(H1907=26,VLOOKUP(G1907,'属性表（单核）'!$H$2:$I$251,2,0),IF(H1907=59,VLOOKUP(G1907,'属性表（单核）'!$C$2:$D$251,2,0),INT(N1907/VLOOKUP(H1907,'属性表（单）'!$N$4:$O$24,2,0))))</f>
        <v>855</v>
      </c>
      <c r="S1907" s="1">
        <f t="shared" si="237"/>
        <v>1462</v>
      </c>
      <c r="T1907" s="28">
        <f>VLOOKUP(--F1907,经验表!$A$4:$B$53,2,0)*VLOOKUP(--E1907,经验表!$W$8:$X$17,2,0)</f>
        <v>1462.5000000000002</v>
      </c>
      <c r="U1907" s="1">
        <f t="shared" si="238"/>
        <v>25000</v>
      </c>
      <c r="V1907" s="1">
        <f t="shared" si="239"/>
        <v>3610200</v>
      </c>
    </row>
    <row r="1908" spans="1:22" x14ac:dyDescent="0.35">
      <c r="A1908" s="1">
        <v>90200084</v>
      </c>
      <c r="B1908" s="3" t="s">
        <v>17</v>
      </c>
      <c r="C1908" s="29">
        <f t="shared" si="235"/>
        <v>1</v>
      </c>
      <c r="D1908" s="29" t="str">
        <f t="shared" si="232"/>
        <v>4</v>
      </c>
      <c r="E1908" s="42" t="str">
        <f t="shared" si="233"/>
        <v>4</v>
      </c>
      <c r="F1908" s="1">
        <v>2</v>
      </c>
      <c r="G1908" s="28" t="str">
        <f t="shared" si="234"/>
        <v>42</v>
      </c>
      <c r="H1908" s="1">
        <v>59</v>
      </c>
      <c r="I1908" s="1">
        <v>1015</v>
      </c>
      <c r="L1908" s="1">
        <v>2430</v>
      </c>
      <c r="M1908" s="1">
        <v>26862</v>
      </c>
      <c r="N1908" s="2">
        <f>INT(VLOOKUP(--D1908,'属性表（单）'!$H$7:$I$11,2,0)*VLOOKUP(F1908,'属性表（单）'!$B$4:$D$53,3,0))</f>
        <v>6800</v>
      </c>
      <c r="O1908" s="34">
        <f t="shared" si="236"/>
        <v>1015</v>
      </c>
      <c r="P1908" s="1">
        <f>IF(H1908=26,VLOOKUP(G1908,'属性表（单核）'!$H$2:$I$251,2,0),IF(H1908=59,VLOOKUP(G1908,'属性表（单核）'!$C$2:$D$251,2,0),INT(N1908/VLOOKUP(H1908,'属性表（单）'!$N$4:$O$24,2,0))))</f>
        <v>1015</v>
      </c>
      <c r="S1908" s="1">
        <f t="shared" si="237"/>
        <v>2047</v>
      </c>
      <c r="T1908" s="28">
        <f>VLOOKUP(--F1908,经验表!$A$4:$B$53,2,0)*VLOOKUP(--E1908,经验表!$W$8:$X$17,2,0)</f>
        <v>2047.5000000000002</v>
      </c>
      <c r="U1908" s="1">
        <f t="shared" si="238"/>
        <v>26462</v>
      </c>
      <c r="V1908" s="1">
        <f t="shared" si="239"/>
        <v>26462</v>
      </c>
    </row>
    <row r="1909" spans="1:22" x14ac:dyDescent="0.35">
      <c r="A1909" s="1">
        <v>90300084</v>
      </c>
      <c r="B1909" s="3" t="s">
        <v>17</v>
      </c>
      <c r="C1909" s="29">
        <f t="shared" si="235"/>
        <v>1</v>
      </c>
      <c r="D1909" s="29" t="str">
        <f t="shared" si="232"/>
        <v>4</v>
      </c>
      <c r="E1909" s="42" t="str">
        <f t="shared" si="233"/>
        <v>4</v>
      </c>
      <c r="F1909" s="1">
        <v>3</v>
      </c>
      <c r="G1909" s="28" t="str">
        <f t="shared" si="234"/>
        <v>43</v>
      </c>
      <c r="H1909" s="1">
        <v>59</v>
      </c>
      <c r="I1909" s="1">
        <v>1175</v>
      </c>
      <c r="L1909" s="1">
        <v>3059</v>
      </c>
      <c r="M1909" s="1">
        <v>29292</v>
      </c>
      <c r="N1909" s="2">
        <f>INT(VLOOKUP(--D1909,'属性表（单）'!$H$7:$I$11,2,0)*VLOOKUP(F1909,'属性表（单）'!$B$4:$D$53,3,0))</f>
        <v>7200</v>
      </c>
      <c r="O1909" s="34">
        <f t="shared" si="236"/>
        <v>1175</v>
      </c>
      <c r="P1909" s="1">
        <f>IF(H1909=26,VLOOKUP(G1909,'属性表（单核）'!$H$2:$I$251,2,0),IF(H1909=59,VLOOKUP(G1909,'属性表（单核）'!$C$2:$D$251,2,0),INT(N1909/VLOOKUP(H1909,'属性表（单）'!$N$4:$O$24,2,0))))</f>
        <v>1175</v>
      </c>
      <c r="S1909" s="1">
        <f t="shared" si="237"/>
        <v>2632</v>
      </c>
      <c r="T1909" s="28">
        <f>VLOOKUP(--F1909,经验表!$A$4:$B$53,2,0)*VLOOKUP(--E1909,经验表!$W$8:$X$17,2,0)</f>
        <v>2632.5000000000005</v>
      </c>
      <c r="U1909" s="1">
        <f t="shared" si="238"/>
        <v>28509</v>
      </c>
      <c r="V1909" s="1">
        <f t="shared" si="239"/>
        <v>28509</v>
      </c>
    </row>
    <row r="1910" spans="1:22" x14ac:dyDescent="0.35">
      <c r="A1910" s="1">
        <v>90400084</v>
      </c>
      <c r="B1910" s="3" t="s">
        <v>17</v>
      </c>
      <c r="C1910" s="29">
        <f t="shared" si="235"/>
        <v>1</v>
      </c>
      <c r="D1910" s="29" t="str">
        <f t="shared" si="232"/>
        <v>4</v>
      </c>
      <c r="E1910" s="42" t="str">
        <f t="shared" si="233"/>
        <v>4</v>
      </c>
      <c r="F1910" s="1">
        <v>4</v>
      </c>
      <c r="G1910" s="28" t="str">
        <f t="shared" si="234"/>
        <v>44</v>
      </c>
      <c r="H1910" s="1">
        <v>59</v>
      </c>
      <c r="I1910" s="1">
        <v>1335</v>
      </c>
      <c r="L1910" s="1">
        <v>3754</v>
      </c>
      <c r="M1910" s="1">
        <v>32351</v>
      </c>
      <c r="N1910" s="2">
        <f>INT(VLOOKUP(--D1910,'属性表（单）'!$H$7:$I$11,2,0)*VLOOKUP(F1910,'属性表（单）'!$B$4:$D$53,3,0))</f>
        <v>7600</v>
      </c>
      <c r="O1910" s="34">
        <f t="shared" si="236"/>
        <v>1335</v>
      </c>
      <c r="P1910" s="1">
        <f>IF(H1910=26,VLOOKUP(G1910,'属性表（单核）'!$H$2:$I$251,2,0),IF(H1910=59,VLOOKUP(G1910,'属性表（单核）'!$C$2:$D$251,2,0),INT(N1910/VLOOKUP(H1910,'属性表（单）'!$N$4:$O$24,2,0))))</f>
        <v>1335</v>
      </c>
      <c r="S1910" s="1">
        <f t="shared" si="237"/>
        <v>3217</v>
      </c>
      <c r="T1910" s="28">
        <f>VLOOKUP(--F1910,经验表!$A$4:$B$53,2,0)*VLOOKUP(--E1910,经验表!$W$8:$X$17,2,0)</f>
        <v>3217.5000000000005</v>
      </c>
      <c r="U1910" s="1">
        <f t="shared" si="238"/>
        <v>31141</v>
      </c>
      <c r="V1910" s="1">
        <f t="shared" si="239"/>
        <v>31141</v>
      </c>
    </row>
    <row r="1911" spans="1:22" x14ac:dyDescent="0.35">
      <c r="A1911" s="1">
        <v>90500084</v>
      </c>
      <c r="B1911" s="3" t="s">
        <v>17</v>
      </c>
      <c r="C1911" s="29">
        <f t="shared" si="235"/>
        <v>1</v>
      </c>
      <c r="D1911" s="29" t="str">
        <f t="shared" si="232"/>
        <v>4</v>
      </c>
      <c r="E1911" s="42" t="str">
        <f t="shared" si="233"/>
        <v>4</v>
      </c>
      <c r="F1911" s="1">
        <v>5</v>
      </c>
      <c r="G1911" s="28" t="str">
        <f t="shared" si="234"/>
        <v>45</v>
      </c>
      <c r="H1911" s="1">
        <v>59</v>
      </c>
      <c r="I1911" s="1">
        <v>1495</v>
      </c>
      <c r="L1911" s="1">
        <v>4522</v>
      </c>
      <c r="M1911" s="1">
        <v>36105</v>
      </c>
      <c r="N1911" s="2">
        <f>INT(VLOOKUP(--D1911,'属性表（单）'!$H$7:$I$11,2,0)*VLOOKUP(F1911,'属性表（单）'!$B$4:$D$53,3,0))</f>
        <v>8000</v>
      </c>
      <c r="O1911" s="34">
        <f t="shared" si="236"/>
        <v>1495</v>
      </c>
      <c r="P1911" s="1">
        <f>IF(H1911=26,VLOOKUP(G1911,'属性表（单核）'!$H$2:$I$251,2,0),IF(H1911=59,VLOOKUP(G1911,'属性表（单核）'!$C$2:$D$251,2,0),INT(N1911/VLOOKUP(H1911,'属性表（单）'!$N$4:$O$24,2,0))))</f>
        <v>1495</v>
      </c>
      <c r="S1911" s="1">
        <f t="shared" si="237"/>
        <v>3802</v>
      </c>
      <c r="T1911" s="28">
        <f>VLOOKUP(--F1911,经验表!$A$4:$B$53,2,0)*VLOOKUP(--E1911,经验表!$W$8:$X$17,2,0)</f>
        <v>3802.5000000000005</v>
      </c>
      <c r="U1911" s="1">
        <f t="shared" si="238"/>
        <v>34358</v>
      </c>
      <c r="V1911" s="1">
        <f t="shared" si="239"/>
        <v>34358</v>
      </c>
    </row>
    <row r="1912" spans="1:22" x14ac:dyDescent="0.35">
      <c r="A1912" s="1">
        <v>90600084</v>
      </c>
      <c r="B1912" s="3" t="s">
        <v>17</v>
      </c>
      <c r="C1912" s="29">
        <f t="shared" si="235"/>
        <v>1</v>
      </c>
      <c r="D1912" s="29" t="str">
        <f t="shared" si="232"/>
        <v>4</v>
      </c>
      <c r="E1912" s="42" t="str">
        <f t="shared" si="233"/>
        <v>4</v>
      </c>
      <c r="F1912" s="1">
        <v>6</v>
      </c>
      <c r="G1912" s="28" t="str">
        <f t="shared" si="234"/>
        <v>46</v>
      </c>
      <c r="H1912" s="1">
        <v>59</v>
      </c>
      <c r="I1912" s="1">
        <v>1655</v>
      </c>
      <c r="L1912" s="1">
        <v>5370</v>
      </c>
      <c r="M1912" s="1">
        <v>40627</v>
      </c>
      <c r="N1912" s="2">
        <f>INT(VLOOKUP(--D1912,'属性表（单）'!$H$7:$I$11,2,0)*VLOOKUP(F1912,'属性表（单）'!$B$4:$D$53,3,0))</f>
        <v>8400</v>
      </c>
      <c r="O1912" s="34">
        <f t="shared" si="236"/>
        <v>1655</v>
      </c>
      <c r="P1912" s="1">
        <f>IF(H1912=26,VLOOKUP(G1912,'属性表（单核）'!$H$2:$I$251,2,0),IF(H1912=59,VLOOKUP(G1912,'属性表（单核）'!$C$2:$D$251,2,0),INT(N1912/VLOOKUP(H1912,'属性表（单）'!$N$4:$O$24,2,0))))</f>
        <v>1655</v>
      </c>
      <c r="S1912" s="1">
        <f t="shared" si="237"/>
        <v>4777</v>
      </c>
      <c r="T1912" s="28">
        <f>VLOOKUP(--F1912,经验表!$A$4:$B$53,2,0)*VLOOKUP(--E1912,经验表!$W$8:$X$17,2,0)</f>
        <v>4777.5</v>
      </c>
      <c r="U1912" s="1">
        <f t="shared" si="238"/>
        <v>38160</v>
      </c>
      <c r="V1912" s="1">
        <f t="shared" si="239"/>
        <v>38160</v>
      </c>
    </row>
    <row r="1913" spans="1:22" x14ac:dyDescent="0.35">
      <c r="A1913" s="1">
        <v>90700084</v>
      </c>
      <c r="B1913" s="3" t="s">
        <v>17</v>
      </c>
      <c r="C1913" s="29">
        <f t="shared" si="235"/>
        <v>1</v>
      </c>
      <c r="D1913" s="29" t="str">
        <f t="shared" si="232"/>
        <v>4</v>
      </c>
      <c r="E1913" s="42" t="str">
        <f t="shared" si="233"/>
        <v>4</v>
      </c>
      <c r="F1913" s="1">
        <v>7</v>
      </c>
      <c r="G1913" s="28" t="str">
        <f t="shared" si="234"/>
        <v>47</v>
      </c>
      <c r="H1913" s="1">
        <v>59</v>
      </c>
      <c r="I1913" s="1">
        <v>1815</v>
      </c>
      <c r="L1913" s="1">
        <v>6305</v>
      </c>
      <c r="M1913" s="1">
        <v>45997</v>
      </c>
      <c r="N1913" s="2">
        <f>INT(VLOOKUP(--D1913,'属性表（单）'!$H$7:$I$11,2,0)*VLOOKUP(F1913,'属性表（单）'!$B$4:$D$53,3,0))</f>
        <v>9000</v>
      </c>
      <c r="O1913" s="34">
        <f t="shared" si="236"/>
        <v>1815</v>
      </c>
      <c r="P1913" s="1">
        <f>IF(H1913=26,VLOOKUP(G1913,'属性表（单核）'!$H$2:$I$251,2,0),IF(H1913=59,VLOOKUP(G1913,'属性表（单核）'!$C$2:$D$251,2,0),INT(N1913/VLOOKUP(H1913,'属性表（单）'!$N$4:$O$24,2,0))))</f>
        <v>1815</v>
      </c>
      <c r="S1913" s="1">
        <f t="shared" si="237"/>
        <v>5752</v>
      </c>
      <c r="T1913" s="28">
        <f>VLOOKUP(--F1913,经验表!$A$4:$B$53,2,0)*VLOOKUP(--E1913,经验表!$W$8:$X$17,2,0)</f>
        <v>5752.5000000000009</v>
      </c>
      <c r="U1913" s="1">
        <f t="shared" si="238"/>
        <v>42937</v>
      </c>
      <c r="V1913" s="1">
        <f t="shared" si="239"/>
        <v>42937</v>
      </c>
    </row>
    <row r="1914" spans="1:22" x14ac:dyDescent="0.35">
      <c r="A1914" s="1">
        <v>90800084</v>
      </c>
      <c r="B1914" s="3" t="s">
        <v>17</v>
      </c>
      <c r="C1914" s="29">
        <f t="shared" si="235"/>
        <v>1</v>
      </c>
      <c r="D1914" s="29" t="str">
        <f t="shared" si="232"/>
        <v>4</v>
      </c>
      <c r="E1914" s="42" t="str">
        <f t="shared" si="233"/>
        <v>4</v>
      </c>
      <c r="F1914" s="1">
        <v>8</v>
      </c>
      <c r="G1914" s="28" t="str">
        <f t="shared" si="234"/>
        <v>48</v>
      </c>
      <c r="H1914" s="1">
        <v>59</v>
      </c>
      <c r="I1914" s="1">
        <v>1975</v>
      </c>
      <c r="L1914" s="1">
        <v>7337</v>
      </c>
      <c r="M1914" s="1">
        <v>52302</v>
      </c>
      <c r="N1914" s="2">
        <f>INT(VLOOKUP(--D1914,'属性表（单）'!$H$7:$I$11,2,0)*VLOOKUP(F1914,'属性表（单）'!$B$4:$D$53,3,0))</f>
        <v>9600</v>
      </c>
      <c r="O1914" s="34">
        <f t="shared" si="236"/>
        <v>1975</v>
      </c>
      <c r="P1914" s="1">
        <f>IF(H1914=26,VLOOKUP(G1914,'属性表（单核）'!$H$2:$I$251,2,0),IF(H1914=59,VLOOKUP(G1914,'属性表（单核）'!$C$2:$D$251,2,0),INT(N1914/VLOOKUP(H1914,'属性表（单）'!$N$4:$O$24,2,0))))</f>
        <v>1975</v>
      </c>
      <c r="S1914" s="1">
        <f t="shared" si="237"/>
        <v>6727</v>
      </c>
      <c r="T1914" s="28">
        <f>VLOOKUP(--F1914,经验表!$A$4:$B$53,2,0)*VLOOKUP(--E1914,经验表!$W$8:$X$17,2,0)</f>
        <v>6727.5000000000009</v>
      </c>
      <c r="U1914" s="1">
        <f t="shared" si="238"/>
        <v>48689</v>
      </c>
      <c r="V1914" s="1">
        <f t="shared" si="239"/>
        <v>48689</v>
      </c>
    </row>
    <row r="1915" spans="1:22" x14ac:dyDescent="0.35">
      <c r="A1915" s="1">
        <v>90900084</v>
      </c>
      <c r="B1915" s="3" t="s">
        <v>17</v>
      </c>
      <c r="C1915" s="29">
        <f t="shared" si="235"/>
        <v>1</v>
      </c>
      <c r="D1915" s="29" t="str">
        <f t="shared" si="232"/>
        <v>4</v>
      </c>
      <c r="E1915" s="42" t="str">
        <f t="shared" si="233"/>
        <v>4</v>
      </c>
      <c r="F1915" s="1">
        <v>9</v>
      </c>
      <c r="G1915" s="28" t="str">
        <f t="shared" si="234"/>
        <v>49</v>
      </c>
      <c r="H1915" s="1">
        <v>59</v>
      </c>
      <c r="I1915" s="1">
        <v>2135</v>
      </c>
      <c r="L1915" s="1">
        <v>8475</v>
      </c>
      <c r="M1915" s="1">
        <v>59639</v>
      </c>
      <c r="N1915" s="2">
        <f>INT(VLOOKUP(--D1915,'属性表（单）'!$H$7:$I$11,2,0)*VLOOKUP(F1915,'属性表（单）'!$B$4:$D$53,3,0))</f>
        <v>10200</v>
      </c>
      <c r="O1915" s="34">
        <f t="shared" si="236"/>
        <v>2135</v>
      </c>
      <c r="P1915" s="1">
        <f>IF(H1915=26,VLOOKUP(G1915,'属性表（单核）'!$H$2:$I$251,2,0),IF(H1915=59,VLOOKUP(G1915,'属性表（单核）'!$C$2:$D$251,2,0),INT(N1915/VLOOKUP(H1915,'属性表（单）'!$N$4:$O$24,2,0))))</f>
        <v>2135</v>
      </c>
      <c r="S1915" s="1">
        <f t="shared" si="237"/>
        <v>7702</v>
      </c>
      <c r="T1915" s="28">
        <f>VLOOKUP(--F1915,经验表!$A$4:$B$53,2,0)*VLOOKUP(--E1915,经验表!$W$8:$X$17,2,0)</f>
        <v>7702.5000000000009</v>
      </c>
      <c r="U1915" s="1">
        <f t="shared" si="238"/>
        <v>55416</v>
      </c>
      <c r="V1915" s="1">
        <f t="shared" si="239"/>
        <v>55416</v>
      </c>
    </row>
    <row r="1916" spans="1:22" x14ac:dyDescent="0.35">
      <c r="A1916" s="1">
        <v>91000084</v>
      </c>
      <c r="B1916" s="3" t="s">
        <v>17</v>
      </c>
      <c r="C1916" s="29">
        <f t="shared" si="235"/>
        <v>1</v>
      </c>
      <c r="D1916" s="29" t="str">
        <f t="shared" si="232"/>
        <v>4</v>
      </c>
      <c r="E1916" s="42" t="str">
        <f t="shared" si="233"/>
        <v>4</v>
      </c>
      <c r="F1916" s="1">
        <v>10</v>
      </c>
      <c r="G1916" s="28" t="str">
        <f t="shared" si="234"/>
        <v>410</v>
      </c>
      <c r="H1916" s="1">
        <v>59</v>
      </c>
      <c r="I1916" s="1">
        <v>2295</v>
      </c>
      <c r="L1916" s="1">
        <v>9729</v>
      </c>
      <c r="M1916" s="1">
        <v>68114</v>
      </c>
      <c r="N1916" s="2">
        <f>INT(VLOOKUP(--D1916,'属性表（单）'!$H$7:$I$11,2,0)*VLOOKUP(F1916,'属性表（单）'!$B$4:$D$53,3,0))</f>
        <v>10800</v>
      </c>
      <c r="O1916" s="34">
        <f t="shared" si="236"/>
        <v>2295</v>
      </c>
      <c r="P1916" s="1">
        <f>IF(H1916=26,VLOOKUP(G1916,'属性表（单核）'!$H$2:$I$251,2,0),IF(H1916=59,VLOOKUP(G1916,'属性表（单核）'!$C$2:$D$251,2,0),INT(N1916/VLOOKUP(H1916,'属性表（单）'!$N$4:$O$24,2,0))))</f>
        <v>2295</v>
      </c>
      <c r="S1916" s="1">
        <f t="shared" si="237"/>
        <v>9262</v>
      </c>
      <c r="T1916" s="28">
        <f>VLOOKUP(--F1916,经验表!$A$4:$B$53,2,0)*VLOOKUP(--E1916,经验表!$W$8:$X$17,2,0)</f>
        <v>9262.5</v>
      </c>
      <c r="U1916" s="1">
        <f t="shared" si="238"/>
        <v>63118</v>
      </c>
      <c r="V1916" s="1">
        <f t="shared" si="239"/>
        <v>63118</v>
      </c>
    </row>
    <row r="1917" spans="1:22" x14ac:dyDescent="0.35">
      <c r="A1917" s="1">
        <v>91100084</v>
      </c>
      <c r="B1917" s="3" t="s">
        <v>17</v>
      </c>
      <c r="C1917" s="29">
        <f t="shared" si="235"/>
        <v>1</v>
      </c>
      <c r="D1917" s="29" t="str">
        <f t="shared" si="232"/>
        <v>4</v>
      </c>
      <c r="E1917" s="42" t="str">
        <f t="shared" si="233"/>
        <v>4</v>
      </c>
      <c r="F1917" s="1">
        <v>11</v>
      </c>
      <c r="G1917" s="28" t="str">
        <f t="shared" si="234"/>
        <v>411</v>
      </c>
      <c r="H1917" s="1">
        <v>59</v>
      </c>
      <c r="I1917" s="1">
        <v>2455</v>
      </c>
      <c r="L1917" s="1">
        <v>11110</v>
      </c>
      <c r="M1917" s="1">
        <v>77843</v>
      </c>
      <c r="N1917" s="2">
        <f>INT(VLOOKUP(--D1917,'属性表（单）'!$H$7:$I$11,2,0)*VLOOKUP(F1917,'属性表（单）'!$B$4:$D$53,3,0))</f>
        <v>11400</v>
      </c>
      <c r="O1917" s="34">
        <f t="shared" si="236"/>
        <v>2455</v>
      </c>
      <c r="P1917" s="1">
        <f>IF(H1917=26,VLOOKUP(G1917,'属性表（单核）'!$H$2:$I$251,2,0),IF(H1917=59,VLOOKUP(G1917,'属性表（单核）'!$C$2:$D$251,2,0),INT(N1917/VLOOKUP(H1917,'属性表（单）'!$N$4:$O$24,2,0))))</f>
        <v>2455</v>
      </c>
      <c r="S1917" s="1">
        <f t="shared" si="237"/>
        <v>10822</v>
      </c>
      <c r="T1917" s="28">
        <f>VLOOKUP(--F1917,经验表!$A$4:$B$53,2,0)*VLOOKUP(--E1917,经验表!$W$8:$X$17,2,0)</f>
        <v>10822.500000000002</v>
      </c>
      <c r="U1917" s="1">
        <f t="shared" si="238"/>
        <v>72380</v>
      </c>
      <c r="V1917" s="1">
        <f t="shared" si="239"/>
        <v>72380</v>
      </c>
    </row>
    <row r="1918" spans="1:22" x14ac:dyDescent="0.35">
      <c r="A1918" s="1">
        <v>91200084</v>
      </c>
      <c r="B1918" s="3" t="s">
        <v>17</v>
      </c>
      <c r="C1918" s="29">
        <f t="shared" si="235"/>
        <v>1</v>
      </c>
      <c r="D1918" s="29" t="str">
        <f t="shared" si="232"/>
        <v>4</v>
      </c>
      <c r="E1918" s="42" t="str">
        <f t="shared" si="233"/>
        <v>4</v>
      </c>
      <c r="F1918" s="1">
        <v>12</v>
      </c>
      <c r="G1918" s="28" t="str">
        <f t="shared" si="234"/>
        <v>412</v>
      </c>
      <c r="H1918" s="1">
        <v>59</v>
      </c>
      <c r="I1918" s="1">
        <v>2615</v>
      </c>
      <c r="L1918" s="1">
        <v>12630</v>
      </c>
      <c r="M1918" s="1">
        <v>88953</v>
      </c>
      <c r="N1918" s="2">
        <f>INT(VLOOKUP(--D1918,'属性表（单）'!$H$7:$I$11,2,0)*VLOOKUP(F1918,'属性表（单）'!$B$4:$D$53,3,0))</f>
        <v>12200</v>
      </c>
      <c r="O1918" s="34">
        <f t="shared" si="236"/>
        <v>2615</v>
      </c>
      <c r="P1918" s="1">
        <f>IF(H1918=26,VLOOKUP(G1918,'属性表（单核）'!$H$2:$I$251,2,0),IF(H1918=59,VLOOKUP(G1918,'属性表（单核）'!$C$2:$D$251,2,0),INT(N1918/VLOOKUP(H1918,'属性表（单）'!$N$4:$O$24,2,0))))</f>
        <v>2615</v>
      </c>
      <c r="S1918" s="1">
        <f t="shared" si="237"/>
        <v>12382</v>
      </c>
      <c r="T1918" s="28">
        <f>VLOOKUP(--F1918,经验表!$A$4:$B$53,2,0)*VLOOKUP(--E1918,经验表!$W$8:$X$17,2,0)</f>
        <v>12382.500000000002</v>
      </c>
      <c r="U1918" s="1">
        <f t="shared" si="238"/>
        <v>83202</v>
      </c>
      <c r="V1918" s="1">
        <f t="shared" si="239"/>
        <v>83202</v>
      </c>
    </row>
    <row r="1919" spans="1:22" x14ac:dyDescent="0.35">
      <c r="A1919" s="1">
        <v>91300084</v>
      </c>
      <c r="B1919" s="3" t="s">
        <v>17</v>
      </c>
      <c r="C1919" s="29">
        <f t="shared" si="235"/>
        <v>1</v>
      </c>
      <c r="D1919" s="29" t="str">
        <f t="shared" si="232"/>
        <v>4</v>
      </c>
      <c r="E1919" s="42" t="str">
        <f t="shared" si="233"/>
        <v>4</v>
      </c>
      <c r="F1919" s="1">
        <v>13</v>
      </c>
      <c r="G1919" s="28" t="str">
        <f t="shared" si="234"/>
        <v>413</v>
      </c>
      <c r="H1919" s="1">
        <v>59</v>
      </c>
      <c r="I1919" s="1">
        <v>2775</v>
      </c>
      <c r="L1919" s="1">
        <v>14303</v>
      </c>
      <c r="M1919" s="1">
        <v>101583</v>
      </c>
      <c r="N1919" s="2">
        <f>INT(VLOOKUP(--D1919,'属性表（单）'!$H$7:$I$11,2,0)*VLOOKUP(F1919,'属性表（单）'!$B$4:$D$53,3,0))</f>
        <v>13000</v>
      </c>
      <c r="O1919" s="34">
        <f t="shared" si="236"/>
        <v>2775</v>
      </c>
      <c r="P1919" s="1">
        <f>IF(H1919=26,VLOOKUP(G1919,'属性表（单核）'!$H$2:$I$251,2,0),IF(H1919=59,VLOOKUP(G1919,'属性表（单核）'!$C$2:$D$251,2,0),INT(N1919/VLOOKUP(H1919,'属性表（单）'!$N$4:$O$24,2,0))))</f>
        <v>2775</v>
      </c>
      <c r="S1919" s="1">
        <f t="shared" si="237"/>
        <v>13942</v>
      </c>
      <c r="T1919" s="28">
        <f>VLOOKUP(--F1919,经验表!$A$4:$B$53,2,0)*VLOOKUP(--E1919,经验表!$W$8:$X$17,2,0)</f>
        <v>13942.500000000002</v>
      </c>
      <c r="U1919" s="1">
        <f t="shared" si="238"/>
        <v>95584</v>
      </c>
      <c r="V1919" s="1">
        <f t="shared" si="239"/>
        <v>95584</v>
      </c>
    </row>
    <row r="1920" spans="1:22" x14ac:dyDescent="0.35">
      <c r="A1920" s="1">
        <v>91400084</v>
      </c>
      <c r="B1920" s="3" t="s">
        <v>17</v>
      </c>
      <c r="C1920" s="29">
        <f t="shared" si="235"/>
        <v>1</v>
      </c>
      <c r="D1920" s="29" t="str">
        <f t="shared" si="232"/>
        <v>4</v>
      </c>
      <c r="E1920" s="42" t="str">
        <f t="shared" si="233"/>
        <v>4</v>
      </c>
      <c r="F1920" s="1">
        <v>14</v>
      </c>
      <c r="G1920" s="28" t="str">
        <f t="shared" si="234"/>
        <v>414</v>
      </c>
      <c r="H1920" s="1">
        <v>59</v>
      </c>
      <c r="I1920" s="1">
        <v>2935</v>
      </c>
      <c r="L1920" s="1">
        <v>16144</v>
      </c>
      <c r="M1920" s="1">
        <v>115886</v>
      </c>
      <c r="N1920" s="2">
        <f>INT(VLOOKUP(--D1920,'属性表（单）'!$H$7:$I$11,2,0)*VLOOKUP(F1920,'属性表（单）'!$B$4:$D$53,3,0))</f>
        <v>13800</v>
      </c>
      <c r="O1920" s="34">
        <f t="shared" si="236"/>
        <v>2935</v>
      </c>
      <c r="P1920" s="1">
        <f>IF(H1920=26,VLOOKUP(G1920,'属性表（单核）'!$H$2:$I$251,2,0),IF(H1920=59,VLOOKUP(G1920,'属性表（单核）'!$C$2:$D$251,2,0),INT(N1920/VLOOKUP(H1920,'属性表（单）'!$N$4:$O$24,2,0))))</f>
        <v>2935</v>
      </c>
      <c r="S1920" s="1">
        <f t="shared" si="237"/>
        <v>16282</v>
      </c>
      <c r="T1920" s="28">
        <f>VLOOKUP(--F1920,经验表!$A$4:$B$53,2,0)*VLOOKUP(--E1920,经验表!$W$8:$X$17,2,0)</f>
        <v>16282.500000000002</v>
      </c>
      <c r="U1920" s="1">
        <f t="shared" si="238"/>
        <v>109526</v>
      </c>
      <c r="V1920" s="1">
        <f t="shared" si="239"/>
        <v>109526</v>
      </c>
    </row>
    <row r="1921" spans="1:22" x14ac:dyDescent="0.35">
      <c r="A1921" s="1">
        <v>91500084</v>
      </c>
      <c r="B1921" s="3" t="s">
        <v>17</v>
      </c>
      <c r="C1921" s="29">
        <f t="shared" si="235"/>
        <v>1</v>
      </c>
      <c r="D1921" s="29" t="str">
        <f t="shared" si="232"/>
        <v>4</v>
      </c>
      <c r="E1921" s="42" t="str">
        <f t="shared" si="233"/>
        <v>4</v>
      </c>
      <c r="F1921" s="1">
        <v>15</v>
      </c>
      <c r="G1921" s="28" t="str">
        <f t="shared" si="234"/>
        <v>415</v>
      </c>
      <c r="H1921" s="1">
        <v>59</v>
      </c>
      <c r="I1921" s="1">
        <v>3095</v>
      </c>
      <c r="L1921" s="1">
        <v>18170</v>
      </c>
      <c r="M1921" s="1">
        <v>132030</v>
      </c>
      <c r="N1921" s="2">
        <f>INT(VLOOKUP(--D1921,'属性表（单）'!$H$7:$I$11,2,0)*VLOOKUP(F1921,'属性表（单）'!$B$4:$D$53,3,0))</f>
        <v>14600</v>
      </c>
      <c r="O1921" s="34">
        <f t="shared" si="236"/>
        <v>3095</v>
      </c>
      <c r="P1921" s="1">
        <f>IF(H1921=26,VLOOKUP(G1921,'属性表（单核）'!$H$2:$I$251,2,0),IF(H1921=59,VLOOKUP(G1921,'属性表（单核）'!$C$2:$D$251,2,0),INT(N1921/VLOOKUP(H1921,'属性表（单）'!$N$4:$O$24,2,0))))</f>
        <v>3095</v>
      </c>
      <c r="S1921" s="1">
        <f t="shared" si="237"/>
        <v>18622</v>
      </c>
      <c r="T1921" s="28">
        <f>VLOOKUP(--F1921,经验表!$A$4:$B$53,2,0)*VLOOKUP(--E1921,经验表!$W$8:$X$17,2,0)</f>
        <v>18622.5</v>
      </c>
      <c r="U1921" s="1">
        <f t="shared" si="238"/>
        <v>125808</v>
      </c>
      <c r="V1921" s="1">
        <f t="shared" si="239"/>
        <v>125808</v>
      </c>
    </row>
    <row r="1922" spans="1:22" x14ac:dyDescent="0.35">
      <c r="A1922" s="1">
        <v>91600084</v>
      </c>
      <c r="B1922" s="3" t="s">
        <v>17</v>
      </c>
      <c r="C1922" s="29">
        <f t="shared" si="235"/>
        <v>1</v>
      </c>
      <c r="D1922" s="29" t="str">
        <f t="shared" si="232"/>
        <v>4</v>
      </c>
      <c r="E1922" s="42" t="str">
        <f t="shared" si="233"/>
        <v>4</v>
      </c>
      <c r="F1922" s="1">
        <v>16</v>
      </c>
      <c r="G1922" s="28" t="str">
        <f t="shared" si="234"/>
        <v>416</v>
      </c>
      <c r="H1922" s="1">
        <v>59</v>
      </c>
      <c r="I1922" s="1">
        <v>3255</v>
      </c>
      <c r="L1922" s="1">
        <v>20397</v>
      </c>
      <c r="M1922" s="1">
        <v>150200</v>
      </c>
      <c r="N1922" s="2">
        <f>INT(VLOOKUP(--D1922,'属性表（单）'!$H$7:$I$11,2,0)*VLOOKUP(F1922,'属性表（单）'!$B$4:$D$53,3,0))</f>
        <v>15400</v>
      </c>
      <c r="O1922" s="34">
        <f t="shared" si="236"/>
        <v>3255</v>
      </c>
      <c r="P1922" s="1">
        <f>IF(H1922=26,VLOOKUP(G1922,'属性表（单核）'!$H$2:$I$251,2,0),IF(H1922=59,VLOOKUP(G1922,'属性表（单核）'!$C$2:$D$251,2,0),INT(N1922/VLOOKUP(H1922,'属性表（单）'!$N$4:$O$24,2,0))))</f>
        <v>3255</v>
      </c>
      <c r="S1922" s="1">
        <f t="shared" si="237"/>
        <v>20962</v>
      </c>
      <c r="T1922" s="28">
        <f>VLOOKUP(--F1922,经验表!$A$4:$B$53,2,0)*VLOOKUP(--E1922,经验表!$W$8:$X$17,2,0)</f>
        <v>20962.500000000004</v>
      </c>
      <c r="U1922" s="1">
        <f t="shared" si="238"/>
        <v>144430</v>
      </c>
      <c r="V1922" s="1">
        <f t="shared" si="239"/>
        <v>144430</v>
      </c>
    </row>
    <row r="1923" spans="1:22" x14ac:dyDescent="0.35">
      <c r="A1923" s="1">
        <v>91700084</v>
      </c>
      <c r="B1923" s="3" t="s">
        <v>17</v>
      </c>
      <c r="C1923" s="29">
        <f t="shared" si="235"/>
        <v>1</v>
      </c>
      <c r="D1923" s="29" t="str">
        <f t="shared" ref="D1923:D1986" si="240">RIGHT(A1923,1)</f>
        <v>4</v>
      </c>
      <c r="E1923" s="42" t="str">
        <f t="shared" ref="E1923:E1986" si="241">IF(C1923=1,RIGHT(A1923,1),C1923&amp;RIGHT(A1923,1))</f>
        <v>4</v>
      </c>
      <c r="F1923" s="1">
        <v>17</v>
      </c>
      <c r="G1923" s="28" t="str">
        <f t="shared" ref="G1923:G1986" si="242">D1923&amp;F1923</f>
        <v>417</v>
      </c>
      <c r="H1923" s="1">
        <v>59</v>
      </c>
      <c r="I1923" s="1">
        <v>3415</v>
      </c>
      <c r="L1923" s="1">
        <v>22845</v>
      </c>
      <c r="M1923" s="1">
        <v>170597</v>
      </c>
      <c r="N1923" s="2">
        <f>INT(VLOOKUP(--D1923,'属性表（单）'!$H$7:$I$11,2,0)*VLOOKUP(F1923,'属性表（单）'!$B$4:$D$53,3,0))</f>
        <v>16400</v>
      </c>
      <c r="O1923" s="34">
        <f t="shared" si="236"/>
        <v>3415</v>
      </c>
      <c r="P1923" s="1">
        <f>IF(H1923=26,VLOOKUP(G1923,'属性表（单核）'!$H$2:$I$251,2,0),IF(H1923=59,VLOOKUP(G1923,'属性表（单核）'!$C$2:$D$251,2,0),INT(N1923/VLOOKUP(H1923,'属性表（单）'!$N$4:$O$24,2,0))))</f>
        <v>3415</v>
      </c>
      <c r="S1923" s="1">
        <f t="shared" si="237"/>
        <v>23302</v>
      </c>
      <c r="T1923" s="28">
        <f>VLOOKUP(--F1923,经验表!$A$4:$B$53,2,0)*VLOOKUP(--E1923,经验表!$W$8:$X$17,2,0)</f>
        <v>23302.500000000004</v>
      </c>
      <c r="U1923" s="1">
        <f t="shared" si="238"/>
        <v>165392</v>
      </c>
      <c r="V1923" s="1">
        <f t="shared" si="239"/>
        <v>165392</v>
      </c>
    </row>
    <row r="1924" spans="1:22" x14ac:dyDescent="0.35">
      <c r="A1924" s="1">
        <v>91800084</v>
      </c>
      <c r="B1924" s="3" t="s">
        <v>17</v>
      </c>
      <c r="C1924" s="29">
        <f t="shared" ref="C1924:C1987" si="243">C1923</f>
        <v>1</v>
      </c>
      <c r="D1924" s="29" t="str">
        <f t="shared" si="240"/>
        <v>4</v>
      </c>
      <c r="E1924" s="42" t="str">
        <f t="shared" si="241"/>
        <v>4</v>
      </c>
      <c r="F1924" s="1">
        <v>18</v>
      </c>
      <c r="G1924" s="28" t="str">
        <f t="shared" si="242"/>
        <v>418</v>
      </c>
      <c r="H1924" s="1">
        <v>59</v>
      </c>
      <c r="I1924" s="1">
        <v>3575</v>
      </c>
      <c r="L1924" s="1">
        <v>25537</v>
      </c>
      <c r="M1924" s="1">
        <v>193442</v>
      </c>
      <c r="N1924" s="2">
        <f>INT(VLOOKUP(--D1924,'属性表（单）'!$H$7:$I$11,2,0)*VLOOKUP(F1924,'属性表（单）'!$B$4:$D$53,3,0))</f>
        <v>17400</v>
      </c>
      <c r="O1924" s="34">
        <f t="shared" si="236"/>
        <v>3575</v>
      </c>
      <c r="P1924" s="1">
        <f>IF(H1924=26,VLOOKUP(G1924,'属性表（单核）'!$H$2:$I$251,2,0),IF(H1924=59,VLOOKUP(G1924,'属性表（单核）'!$C$2:$D$251,2,0),INT(N1924/VLOOKUP(H1924,'属性表（单）'!$N$4:$O$24,2,0))))</f>
        <v>3575</v>
      </c>
      <c r="S1924" s="1">
        <f t="shared" si="237"/>
        <v>26617</v>
      </c>
      <c r="T1924" s="28">
        <f>VLOOKUP(--F1924,经验表!$A$4:$B$53,2,0)*VLOOKUP(--E1924,经验表!$W$8:$X$17,2,0)</f>
        <v>26617.500000000004</v>
      </c>
      <c r="U1924" s="1">
        <f t="shared" si="238"/>
        <v>188694</v>
      </c>
      <c r="V1924" s="1">
        <f t="shared" si="239"/>
        <v>188694</v>
      </c>
    </row>
    <row r="1925" spans="1:22" x14ac:dyDescent="0.35">
      <c r="A1925" s="1">
        <v>91900084</v>
      </c>
      <c r="B1925" s="3" t="s">
        <v>17</v>
      </c>
      <c r="C1925" s="29">
        <f t="shared" si="243"/>
        <v>1</v>
      </c>
      <c r="D1925" s="29" t="str">
        <f t="shared" si="240"/>
        <v>4</v>
      </c>
      <c r="E1925" s="42" t="str">
        <f t="shared" si="241"/>
        <v>4</v>
      </c>
      <c r="F1925" s="1">
        <v>19</v>
      </c>
      <c r="G1925" s="28" t="str">
        <f t="shared" si="242"/>
        <v>419</v>
      </c>
      <c r="H1925" s="1">
        <v>59</v>
      </c>
      <c r="I1925" s="1">
        <v>3735</v>
      </c>
      <c r="L1925" s="1">
        <v>28494</v>
      </c>
      <c r="M1925" s="1">
        <v>218979</v>
      </c>
      <c r="N1925" s="2">
        <f>INT(VLOOKUP(--D1925,'属性表（单）'!$H$7:$I$11,2,0)*VLOOKUP(F1925,'属性表（单）'!$B$4:$D$53,3,0))</f>
        <v>18400</v>
      </c>
      <c r="O1925" s="34">
        <f t="shared" si="236"/>
        <v>3735</v>
      </c>
      <c r="P1925" s="1">
        <f>IF(H1925=26,VLOOKUP(G1925,'属性表（单核）'!$H$2:$I$251,2,0),IF(H1925=59,VLOOKUP(G1925,'属性表（单核）'!$C$2:$D$251,2,0),INT(N1925/VLOOKUP(H1925,'属性表（单）'!$N$4:$O$24,2,0))))</f>
        <v>3735</v>
      </c>
      <c r="S1925" s="1">
        <f t="shared" si="237"/>
        <v>29932</v>
      </c>
      <c r="T1925" s="28">
        <f>VLOOKUP(--F1925,经验表!$A$4:$B$53,2,0)*VLOOKUP(--E1925,经验表!$W$8:$X$17,2,0)</f>
        <v>29932.500000000004</v>
      </c>
      <c r="U1925" s="1">
        <f t="shared" si="238"/>
        <v>215311</v>
      </c>
      <c r="V1925" s="1">
        <f t="shared" si="239"/>
        <v>215311</v>
      </c>
    </row>
    <row r="1926" spans="1:22" x14ac:dyDescent="0.35">
      <c r="A1926" s="1">
        <v>92000084</v>
      </c>
      <c r="B1926" s="3" t="s">
        <v>17</v>
      </c>
      <c r="C1926" s="29">
        <f t="shared" si="243"/>
        <v>1</v>
      </c>
      <c r="D1926" s="29" t="str">
        <f t="shared" si="240"/>
        <v>4</v>
      </c>
      <c r="E1926" s="42" t="str">
        <f t="shared" si="241"/>
        <v>4</v>
      </c>
      <c r="F1926" s="1">
        <v>20</v>
      </c>
      <c r="G1926" s="28" t="str">
        <f t="shared" si="242"/>
        <v>420</v>
      </c>
      <c r="H1926" s="1">
        <v>59</v>
      </c>
      <c r="I1926" s="1">
        <v>3895</v>
      </c>
      <c r="L1926" s="1">
        <v>31744</v>
      </c>
      <c r="M1926" s="1">
        <v>247473</v>
      </c>
      <c r="N1926" s="2">
        <f>INT(VLOOKUP(--D1926,'属性表（单）'!$H$7:$I$11,2,0)*VLOOKUP(F1926,'属性表（单）'!$B$4:$D$53,3,0))</f>
        <v>19400</v>
      </c>
      <c r="O1926" s="34">
        <f t="shared" si="236"/>
        <v>3895</v>
      </c>
      <c r="P1926" s="1">
        <f>IF(H1926=26,VLOOKUP(G1926,'属性表（单核）'!$H$2:$I$251,2,0),IF(H1926=59,VLOOKUP(G1926,'属性表（单核）'!$C$2:$D$251,2,0),INT(N1926/VLOOKUP(H1926,'属性表（单）'!$N$4:$O$24,2,0))))</f>
        <v>3895</v>
      </c>
      <c r="S1926" s="1">
        <f t="shared" si="237"/>
        <v>33247</v>
      </c>
      <c r="T1926" s="28">
        <f>VLOOKUP(--F1926,经验表!$A$4:$B$53,2,0)*VLOOKUP(--E1926,经验表!$W$8:$X$17,2,0)</f>
        <v>33247.5</v>
      </c>
      <c r="U1926" s="1">
        <f t="shared" si="238"/>
        <v>245243</v>
      </c>
      <c r="V1926" s="1">
        <f t="shared" si="239"/>
        <v>245243</v>
      </c>
    </row>
    <row r="1927" spans="1:22" x14ac:dyDescent="0.35">
      <c r="A1927" s="1">
        <v>92100084</v>
      </c>
      <c r="B1927" s="3" t="s">
        <v>17</v>
      </c>
      <c r="C1927" s="29">
        <f t="shared" si="243"/>
        <v>1</v>
      </c>
      <c r="D1927" s="29" t="str">
        <f t="shared" si="240"/>
        <v>4</v>
      </c>
      <c r="E1927" s="42" t="str">
        <f t="shared" si="241"/>
        <v>4</v>
      </c>
      <c r="F1927" s="1">
        <v>21</v>
      </c>
      <c r="G1927" s="28" t="str">
        <f t="shared" si="242"/>
        <v>421</v>
      </c>
      <c r="H1927" s="1">
        <v>59</v>
      </c>
      <c r="I1927" s="1">
        <v>4055</v>
      </c>
      <c r="L1927" s="1">
        <v>35314</v>
      </c>
      <c r="M1927" s="1">
        <v>279217</v>
      </c>
      <c r="N1927" s="2">
        <f>INT(VLOOKUP(--D1927,'属性表（单）'!$H$7:$I$11,2,0)*VLOOKUP(F1927,'属性表（单）'!$B$4:$D$53,3,0))</f>
        <v>20400</v>
      </c>
      <c r="O1927" s="34">
        <f t="shared" ref="O1927:O1990" si="244">INT(IF(C1927=1,P1927,P1927*$X$14))</f>
        <v>4055</v>
      </c>
      <c r="P1927" s="1">
        <f>IF(H1927=26,VLOOKUP(G1927,'属性表（单核）'!$H$2:$I$251,2,0),IF(H1927=59,VLOOKUP(G1927,'属性表（单核）'!$C$2:$D$251,2,0),INT(N1927/VLOOKUP(H1927,'属性表（单）'!$N$4:$O$24,2,0))))</f>
        <v>4055</v>
      </c>
      <c r="S1927" s="1">
        <f t="shared" si="237"/>
        <v>36562</v>
      </c>
      <c r="T1927" s="28">
        <f>VLOOKUP(--F1927,经验表!$A$4:$B$53,2,0)*VLOOKUP(--E1927,经验表!$W$8:$X$17,2,0)</f>
        <v>36562.5</v>
      </c>
      <c r="U1927" s="1">
        <f t="shared" si="238"/>
        <v>278490</v>
      </c>
      <c r="V1927" s="1">
        <f t="shared" si="239"/>
        <v>278490</v>
      </c>
    </row>
    <row r="1928" spans="1:22" x14ac:dyDescent="0.35">
      <c r="A1928" s="1">
        <v>92200084</v>
      </c>
      <c r="B1928" s="3" t="s">
        <v>17</v>
      </c>
      <c r="C1928" s="29">
        <f t="shared" si="243"/>
        <v>1</v>
      </c>
      <c r="D1928" s="29" t="str">
        <f t="shared" si="240"/>
        <v>4</v>
      </c>
      <c r="E1928" s="42" t="str">
        <f t="shared" si="241"/>
        <v>4</v>
      </c>
      <c r="F1928" s="1">
        <v>22</v>
      </c>
      <c r="G1928" s="28" t="str">
        <f t="shared" si="242"/>
        <v>422</v>
      </c>
      <c r="H1928" s="1">
        <v>59</v>
      </c>
      <c r="I1928" s="1">
        <v>4215</v>
      </c>
      <c r="L1928" s="1">
        <v>39236</v>
      </c>
      <c r="M1928" s="1">
        <v>314531</v>
      </c>
      <c r="N1928" s="2">
        <f>INT(VLOOKUP(--D1928,'属性表（单）'!$H$7:$I$11,2,0)*VLOOKUP(F1928,'属性表（单）'!$B$4:$D$53,3,0))</f>
        <v>21600</v>
      </c>
      <c r="O1928" s="34">
        <f t="shared" si="244"/>
        <v>4215</v>
      </c>
      <c r="P1928" s="1">
        <f>IF(H1928=26,VLOOKUP(G1928,'属性表（单核）'!$H$2:$I$251,2,0),IF(H1928=59,VLOOKUP(G1928,'属性表（单核）'!$C$2:$D$251,2,0),INT(N1928/VLOOKUP(H1928,'属性表（单）'!$N$4:$O$24,2,0))))</f>
        <v>4215</v>
      </c>
      <c r="S1928" s="1">
        <f t="shared" ref="S1928:S1991" si="245">INT(T1928)</f>
        <v>41047</v>
      </c>
      <c r="T1928" s="28">
        <f>VLOOKUP(--F1928,经验表!$A$4:$B$53,2,0)*VLOOKUP(--E1928,经验表!$W$8:$X$17,2,0)</f>
        <v>41047.500000000007</v>
      </c>
      <c r="U1928" s="1">
        <f t="shared" ref="U1928:U1991" si="246">INT(IF(C1928=1,IF(F1928=1,VLOOKUP(--D1928,$X$8:$Y$12,2,0),V1928),IF(F1928=1,VLOOKUP(--D1928,$X$17:$Y$21,2,0),V1928)))</f>
        <v>315052</v>
      </c>
      <c r="V1928" s="1">
        <f t="shared" si="239"/>
        <v>315052</v>
      </c>
    </row>
    <row r="1929" spans="1:22" x14ac:dyDescent="0.35">
      <c r="A1929" s="1">
        <v>92300084</v>
      </c>
      <c r="B1929" s="3" t="s">
        <v>17</v>
      </c>
      <c r="C1929" s="29">
        <f t="shared" si="243"/>
        <v>1</v>
      </c>
      <c r="D1929" s="29" t="str">
        <f t="shared" si="240"/>
        <v>4</v>
      </c>
      <c r="E1929" s="42" t="str">
        <f t="shared" si="241"/>
        <v>4</v>
      </c>
      <c r="F1929" s="1">
        <v>23</v>
      </c>
      <c r="G1929" s="28" t="str">
        <f t="shared" si="242"/>
        <v>423</v>
      </c>
      <c r="H1929" s="1">
        <v>59</v>
      </c>
      <c r="I1929" s="1">
        <v>4375</v>
      </c>
      <c r="L1929" s="1">
        <v>43542</v>
      </c>
      <c r="M1929" s="1">
        <v>353767</v>
      </c>
      <c r="N1929" s="2">
        <f>INT(VLOOKUP(--D1929,'属性表（单）'!$H$7:$I$11,2,0)*VLOOKUP(F1929,'属性表（单）'!$B$4:$D$53,3,0))</f>
        <v>22800</v>
      </c>
      <c r="O1929" s="34">
        <f t="shared" si="244"/>
        <v>4375</v>
      </c>
      <c r="P1929" s="1">
        <f>IF(H1929=26,VLOOKUP(G1929,'属性表（单核）'!$H$2:$I$251,2,0),IF(H1929=59,VLOOKUP(G1929,'属性表（单核）'!$C$2:$D$251,2,0),INT(N1929/VLOOKUP(H1929,'属性表（单）'!$N$4:$O$24,2,0))))</f>
        <v>4375</v>
      </c>
      <c r="S1929" s="1">
        <f t="shared" si="245"/>
        <v>45532</v>
      </c>
      <c r="T1929" s="28">
        <f>VLOOKUP(--F1929,经验表!$A$4:$B$53,2,0)*VLOOKUP(--E1929,经验表!$W$8:$X$17,2,0)</f>
        <v>45532.500000000007</v>
      </c>
      <c r="U1929" s="1">
        <f t="shared" si="246"/>
        <v>356099</v>
      </c>
      <c r="V1929" s="1">
        <f t="shared" ref="V1929:V1992" si="247">S1928+U1928</f>
        <v>356099</v>
      </c>
    </row>
    <row r="1930" spans="1:22" x14ac:dyDescent="0.35">
      <c r="A1930" s="1">
        <v>92400084</v>
      </c>
      <c r="B1930" s="3" t="s">
        <v>17</v>
      </c>
      <c r="C1930" s="29">
        <f t="shared" si="243"/>
        <v>1</v>
      </c>
      <c r="D1930" s="29" t="str">
        <f t="shared" si="240"/>
        <v>4</v>
      </c>
      <c r="E1930" s="42" t="str">
        <f t="shared" si="241"/>
        <v>4</v>
      </c>
      <c r="F1930" s="1">
        <v>24</v>
      </c>
      <c r="G1930" s="28" t="str">
        <f t="shared" si="242"/>
        <v>424</v>
      </c>
      <c r="H1930" s="1">
        <v>59</v>
      </c>
      <c r="I1930" s="1">
        <v>4535</v>
      </c>
      <c r="L1930" s="1">
        <v>48271</v>
      </c>
      <c r="M1930" s="1">
        <v>397309</v>
      </c>
      <c r="N1930" s="2">
        <f>INT(VLOOKUP(--D1930,'属性表（单）'!$H$7:$I$11,2,0)*VLOOKUP(F1930,'属性表（单）'!$B$4:$D$53,3,0))</f>
        <v>24000</v>
      </c>
      <c r="O1930" s="34">
        <f t="shared" si="244"/>
        <v>4535</v>
      </c>
      <c r="P1930" s="1">
        <f>IF(H1930=26,VLOOKUP(G1930,'属性表（单核）'!$H$2:$I$251,2,0),IF(H1930=59,VLOOKUP(G1930,'属性表（单核）'!$C$2:$D$251,2,0),INT(N1930/VLOOKUP(H1930,'属性表（单）'!$N$4:$O$24,2,0))))</f>
        <v>4535</v>
      </c>
      <c r="S1930" s="1">
        <f t="shared" si="245"/>
        <v>50017</v>
      </c>
      <c r="T1930" s="28">
        <f>VLOOKUP(--F1930,经验表!$A$4:$B$53,2,0)*VLOOKUP(--E1930,经验表!$W$8:$X$17,2,0)</f>
        <v>50017.500000000007</v>
      </c>
      <c r="U1930" s="1">
        <f t="shared" si="246"/>
        <v>401631</v>
      </c>
      <c r="V1930" s="1">
        <f t="shared" si="247"/>
        <v>401631</v>
      </c>
    </row>
    <row r="1931" spans="1:22" x14ac:dyDescent="0.35">
      <c r="A1931" s="1">
        <v>92500084</v>
      </c>
      <c r="B1931" s="3" t="s">
        <v>17</v>
      </c>
      <c r="C1931" s="29">
        <f t="shared" si="243"/>
        <v>1</v>
      </c>
      <c r="D1931" s="29" t="str">
        <f t="shared" si="240"/>
        <v>4</v>
      </c>
      <c r="E1931" s="42" t="str">
        <f t="shared" si="241"/>
        <v>4</v>
      </c>
      <c r="F1931" s="1">
        <v>25</v>
      </c>
      <c r="G1931" s="28" t="str">
        <f t="shared" si="242"/>
        <v>425</v>
      </c>
      <c r="H1931" s="1">
        <v>59</v>
      </c>
      <c r="I1931" s="1">
        <v>4695</v>
      </c>
      <c r="L1931" s="1">
        <v>53462</v>
      </c>
      <c r="M1931" s="1">
        <v>445580</v>
      </c>
      <c r="N1931" s="2">
        <f>INT(VLOOKUP(--D1931,'属性表（单）'!$H$7:$I$11,2,0)*VLOOKUP(F1931,'属性表（单）'!$B$4:$D$53,3,0))</f>
        <v>25200</v>
      </c>
      <c r="O1931" s="34">
        <f t="shared" si="244"/>
        <v>4695</v>
      </c>
      <c r="P1931" s="1">
        <f>IF(H1931=26,VLOOKUP(G1931,'属性表（单核）'!$H$2:$I$251,2,0),IF(H1931=59,VLOOKUP(G1931,'属性表（单核）'!$C$2:$D$251,2,0),INT(N1931/VLOOKUP(H1931,'属性表（单）'!$N$4:$O$24,2,0))))</f>
        <v>4695</v>
      </c>
      <c r="S1931" s="1">
        <f t="shared" si="245"/>
        <v>54502</v>
      </c>
      <c r="T1931" s="28">
        <f>VLOOKUP(--F1931,经验表!$A$4:$B$53,2,0)*VLOOKUP(--E1931,经验表!$W$8:$X$17,2,0)</f>
        <v>54502.500000000007</v>
      </c>
      <c r="U1931" s="1">
        <f t="shared" si="246"/>
        <v>451648</v>
      </c>
      <c r="V1931" s="1">
        <f t="shared" si="247"/>
        <v>451648</v>
      </c>
    </row>
    <row r="1932" spans="1:22" x14ac:dyDescent="0.35">
      <c r="A1932" s="1">
        <v>92600084</v>
      </c>
      <c r="B1932" s="3" t="s">
        <v>17</v>
      </c>
      <c r="C1932" s="29">
        <f t="shared" si="243"/>
        <v>1</v>
      </c>
      <c r="D1932" s="29" t="str">
        <f t="shared" si="240"/>
        <v>4</v>
      </c>
      <c r="E1932" s="42" t="str">
        <f t="shared" si="241"/>
        <v>4</v>
      </c>
      <c r="F1932" s="1">
        <v>26</v>
      </c>
      <c r="G1932" s="28" t="str">
        <f t="shared" si="242"/>
        <v>426</v>
      </c>
      <c r="H1932" s="1">
        <v>59</v>
      </c>
      <c r="I1932" s="1">
        <v>4855</v>
      </c>
      <c r="L1932" s="1">
        <v>59161</v>
      </c>
      <c r="M1932" s="1">
        <v>499042</v>
      </c>
      <c r="N1932" s="2">
        <f>INT(VLOOKUP(--D1932,'属性表（单）'!$H$7:$I$11,2,0)*VLOOKUP(F1932,'属性表（单）'!$B$4:$D$53,3,0))</f>
        <v>26400</v>
      </c>
      <c r="O1932" s="34">
        <f t="shared" si="244"/>
        <v>4855</v>
      </c>
      <c r="P1932" s="1">
        <f>IF(H1932=26,VLOOKUP(G1932,'属性表（单核）'!$H$2:$I$251,2,0),IF(H1932=59,VLOOKUP(G1932,'属性表（单核）'!$C$2:$D$251,2,0),INT(N1932/VLOOKUP(H1932,'属性表（单）'!$N$4:$O$24,2,0))))</f>
        <v>4855</v>
      </c>
      <c r="S1932" s="1">
        <f t="shared" si="245"/>
        <v>60352</v>
      </c>
      <c r="T1932" s="28">
        <f>VLOOKUP(--F1932,经验表!$A$4:$B$53,2,0)*VLOOKUP(--E1932,经验表!$W$8:$X$17,2,0)</f>
        <v>60352.500000000007</v>
      </c>
      <c r="U1932" s="1">
        <f t="shared" si="246"/>
        <v>506150</v>
      </c>
      <c r="V1932" s="1">
        <f t="shared" si="247"/>
        <v>506150</v>
      </c>
    </row>
    <row r="1933" spans="1:22" x14ac:dyDescent="0.35">
      <c r="A1933" s="1">
        <v>92700084</v>
      </c>
      <c r="B1933" s="3" t="s">
        <v>17</v>
      </c>
      <c r="C1933" s="29">
        <f t="shared" si="243"/>
        <v>1</v>
      </c>
      <c r="D1933" s="29" t="str">
        <f t="shared" si="240"/>
        <v>4</v>
      </c>
      <c r="E1933" s="42" t="str">
        <f t="shared" si="241"/>
        <v>4</v>
      </c>
      <c r="F1933" s="1">
        <v>27</v>
      </c>
      <c r="G1933" s="28" t="str">
        <f t="shared" si="242"/>
        <v>427</v>
      </c>
      <c r="H1933" s="1">
        <v>59</v>
      </c>
      <c r="I1933" s="1">
        <v>5015</v>
      </c>
      <c r="L1933" s="1">
        <v>65417</v>
      </c>
      <c r="M1933" s="1">
        <v>558203</v>
      </c>
      <c r="N1933" s="2">
        <f>INT(VLOOKUP(--D1933,'属性表（单）'!$H$7:$I$11,2,0)*VLOOKUP(F1933,'属性表（单）'!$B$4:$D$53,3,0))</f>
        <v>27800</v>
      </c>
      <c r="O1933" s="34">
        <f t="shared" si="244"/>
        <v>5015</v>
      </c>
      <c r="P1933" s="1">
        <f>IF(H1933=26,VLOOKUP(G1933,'属性表（单核）'!$H$2:$I$251,2,0),IF(H1933=59,VLOOKUP(G1933,'属性表（单核）'!$C$2:$D$251,2,0),INT(N1933/VLOOKUP(H1933,'属性表（单）'!$N$4:$O$24,2,0))))</f>
        <v>5015</v>
      </c>
      <c r="S1933" s="1">
        <f t="shared" si="245"/>
        <v>66202</v>
      </c>
      <c r="T1933" s="28">
        <f>VLOOKUP(--F1933,经验表!$A$4:$B$53,2,0)*VLOOKUP(--E1933,经验表!$W$8:$X$17,2,0)</f>
        <v>66202.5</v>
      </c>
      <c r="U1933" s="1">
        <f t="shared" si="246"/>
        <v>566502</v>
      </c>
      <c r="V1933" s="1">
        <f t="shared" si="247"/>
        <v>566502</v>
      </c>
    </row>
    <row r="1934" spans="1:22" x14ac:dyDescent="0.35">
      <c r="A1934" s="1">
        <v>92800084</v>
      </c>
      <c r="B1934" s="3" t="s">
        <v>17</v>
      </c>
      <c r="C1934" s="29">
        <f t="shared" si="243"/>
        <v>1</v>
      </c>
      <c r="D1934" s="29" t="str">
        <f t="shared" si="240"/>
        <v>4</v>
      </c>
      <c r="E1934" s="42" t="str">
        <f t="shared" si="241"/>
        <v>4</v>
      </c>
      <c r="F1934" s="1">
        <v>28</v>
      </c>
      <c r="G1934" s="28" t="str">
        <f t="shared" si="242"/>
        <v>428</v>
      </c>
      <c r="H1934" s="1">
        <v>59</v>
      </c>
      <c r="I1934" s="1">
        <v>5175</v>
      </c>
      <c r="L1934" s="1">
        <v>72283</v>
      </c>
      <c r="M1934" s="1">
        <v>623620</v>
      </c>
      <c r="N1934" s="2">
        <f>INT(VLOOKUP(--D1934,'属性表（单）'!$H$7:$I$11,2,0)*VLOOKUP(F1934,'属性表（单）'!$B$4:$D$53,3,0))</f>
        <v>29200</v>
      </c>
      <c r="O1934" s="34">
        <f t="shared" si="244"/>
        <v>5175</v>
      </c>
      <c r="P1934" s="1">
        <f>IF(H1934=26,VLOOKUP(G1934,'属性表（单核）'!$H$2:$I$251,2,0),IF(H1934=59,VLOOKUP(G1934,'属性表（单核）'!$C$2:$D$251,2,0),INT(N1934/VLOOKUP(H1934,'属性表（单）'!$N$4:$O$24,2,0))))</f>
        <v>5175</v>
      </c>
      <c r="S1934" s="1">
        <f t="shared" si="245"/>
        <v>72052</v>
      </c>
      <c r="T1934" s="28">
        <f>VLOOKUP(--F1934,经验表!$A$4:$B$53,2,0)*VLOOKUP(--E1934,经验表!$W$8:$X$17,2,0)</f>
        <v>72052.5</v>
      </c>
      <c r="U1934" s="1">
        <f t="shared" si="246"/>
        <v>632704</v>
      </c>
      <c r="V1934" s="1">
        <f t="shared" si="247"/>
        <v>632704</v>
      </c>
    </row>
    <row r="1935" spans="1:22" x14ac:dyDescent="0.35">
      <c r="A1935" s="1">
        <v>92900084</v>
      </c>
      <c r="B1935" s="3" t="s">
        <v>17</v>
      </c>
      <c r="C1935" s="29">
        <f t="shared" si="243"/>
        <v>1</v>
      </c>
      <c r="D1935" s="29" t="str">
        <f t="shared" si="240"/>
        <v>4</v>
      </c>
      <c r="E1935" s="42" t="str">
        <f t="shared" si="241"/>
        <v>4</v>
      </c>
      <c r="F1935" s="1">
        <v>29</v>
      </c>
      <c r="G1935" s="28" t="str">
        <f t="shared" si="242"/>
        <v>429</v>
      </c>
      <c r="H1935" s="1">
        <v>59</v>
      </c>
      <c r="I1935" s="1">
        <v>5335</v>
      </c>
      <c r="L1935" s="1">
        <v>79819</v>
      </c>
      <c r="M1935" s="1">
        <v>695903</v>
      </c>
      <c r="N1935" s="2">
        <f>INT(VLOOKUP(--D1935,'属性表（单）'!$H$7:$I$11,2,0)*VLOOKUP(F1935,'属性表（单）'!$B$4:$D$53,3,0))</f>
        <v>30600</v>
      </c>
      <c r="O1935" s="34">
        <f t="shared" si="244"/>
        <v>5335</v>
      </c>
      <c r="P1935" s="1">
        <f>IF(H1935=26,VLOOKUP(G1935,'属性表（单核）'!$H$2:$I$251,2,0),IF(H1935=59,VLOOKUP(G1935,'属性表（单核）'!$C$2:$D$251,2,0),INT(N1935/VLOOKUP(H1935,'属性表（单）'!$N$4:$O$24,2,0))))</f>
        <v>5335</v>
      </c>
      <c r="S1935" s="1">
        <f t="shared" si="245"/>
        <v>77902</v>
      </c>
      <c r="T1935" s="28">
        <f>VLOOKUP(--F1935,经验表!$A$4:$B$53,2,0)*VLOOKUP(--E1935,经验表!$W$8:$X$17,2,0)</f>
        <v>77902.5</v>
      </c>
      <c r="U1935" s="1">
        <f t="shared" si="246"/>
        <v>704756</v>
      </c>
      <c r="V1935" s="1">
        <f t="shared" si="247"/>
        <v>704756</v>
      </c>
    </row>
    <row r="1936" spans="1:22" x14ac:dyDescent="0.35">
      <c r="A1936" s="1">
        <v>93000084</v>
      </c>
      <c r="B1936" s="3" t="s">
        <v>17</v>
      </c>
      <c r="C1936" s="29">
        <f t="shared" si="243"/>
        <v>1</v>
      </c>
      <c r="D1936" s="29" t="str">
        <f t="shared" si="240"/>
        <v>4</v>
      </c>
      <c r="E1936" s="42" t="str">
        <f t="shared" si="241"/>
        <v>4</v>
      </c>
      <c r="F1936" s="1">
        <v>30</v>
      </c>
      <c r="G1936" s="28" t="str">
        <f t="shared" si="242"/>
        <v>430</v>
      </c>
      <c r="H1936" s="1">
        <v>59</v>
      </c>
      <c r="I1936" s="1">
        <v>5495</v>
      </c>
      <c r="L1936" s="1">
        <v>88088</v>
      </c>
      <c r="M1936" s="1">
        <v>775722</v>
      </c>
      <c r="N1936" s="2">
        <f>INT(VLOOKUP(--D1936,'属性表（单）'!$H$7:$I$11,2,0)*VLOOKUP(F1936,'属性表（单）'!$B$4:$D$53,3,0))</f>
        <v>32000</v>
      </c>
      <c r="O1936" s="34">
        <f t="shared" si="244"/>
        <v>5495</v>
      </c>
      <c r="P1936" s="1">
        <f>IF(H1936=26,VLOOKUP(G1936,'属性表（单核）'!$H$2:$I$251,2,0),IF(H1936=59,VLOOKUP(G1936,'属性表（单核）'!$C$2:$D$251,2,0),INT(N1936/VLOOKUP(H1936,'属性表（单）'!$N$4:$O$24,2,0))))</f>
        <v>5495</v>
      </c>
      <c r="S1936" s="1">
        <f t="shared" si="245"/>
        <v>85312</v>
      </c>
      <c r="T1936" s="28">
        <f>VLOOKUP(--F1936,经验表!$A$4:$B$53,2,0)*VLOOKUP(--E1936,经验表!$W$8:$X$17,2,0)</f>
        <v>85312.500000000015</v>
      </c>
      <c r="U1936" s="1">
        <f t="shared" si="246"/>
        <v>782658</v>
      </c>
      <c r="V1936" s="1">
        <f t="shared" si="247"/>
        <v>782658</v>
      </c>
    </row>
    <row r="1937" spans="1:22" x14ac:dyDescent="0.35">
      <c r="A1937" s="1">
        <v>93100084</v>
      </c>
      <c r="B1937" s="3" t="s">
        <v>17</v>
      </c>
      <c r="C1937" s="29">
        <f t="shared" si="243"/>
        <v>1</v>
      </c>
      <c r="D1937" s="29" t="str">
        <f t="shared" si="240"/>
        <v>4</v>
      </c>
      <c r="E1937" s="42" t="str">
        <f t="shared" si="241"/>
        <v>4</v>
      </c>
      <c r="F1937" s="1">
        <v>31</v>
      </c>
      <c r="G1937" s="28" t="str">
        <f t="shared" si="242"/>
        <v>431</v>
      </c>
      <c r="H1937" s="1">
        <v>59</v>
      </c>
      <c r="I1937" s="1">
        <v>5655</v>
      </c>
      <c r="L1937" s="1">
        <v>97161</v>
      </c>
      <c r="M1937" s="1">
        <v>863810</v>
      </c>
      <c r="N1937" s="2">
        <f>INT(VLOOKUP(--D1937,'属性表（单）'!$H$7:$I$11,2,0)*VLOOKUP(F1937,'属性表（单）'!$B$4:$D$53,3,0))</f>
        <v>33400</v>
      </c>
      <c r="O1937" s="34">
        <f t="shared" si="244"/>
        <v>5655</v>
      </c>
      <c r="P1937" s="1">
        <f>IF(H1937=26,VLOOKUP(G1937,'属性表（单核）'!$H$2:$I$251,2,0),IF(H1937=59,VLOOKUP(G1937,'属性表（单核）'!$C$2:$D$251,2,0),INT(N1937/VLOOKUP(H1937,'属性表（单）'!$N$4:$O$24,2,0))))</f>
        <v>5655</v>
      </c>
      <c r="S1937" s="1">
        <f t="shared" si="245"/>
        <v>92722</v>
      </c>
      <c r="T1937" s="28">
        <f>VLOOKUP(--F1937,经验表!$A$4:$B$53,2,0)*VLOOKUP(--E1937,经验表!$W$8:$X$17,2,0)</f>
        <v>92722.500000000015</v>
      </c>
      <c r="U1937" s="1">
        <f t="shared" si="246"/>
        <v>867970</v>
      </c>
      <c r="V1937" s="1">
        <f t="shared" si="247"/>
        <v>867970</v>
      </c>
    </row>
    <row r="1938" spans="1:22" x14ac:dyDescent="0.35">
      <c r="A1938" s="1">
        <v>93200084</v>
      </c>
      <c r="B1938" s="3" t="s">
        <v>17</v>
      </c>
      <c r="C1938" s="29">
        <f t="shared" si="243"/>
        <v>1</v>
      </c>
      <c r="D1938" s="29" t="str">
        <f t="shared" si="240"/>
        <v>4</v>
      </c>
      <c r="E1938" s="42" t="str">
        <f t="shared" si="241"/>
        <v>4</v>
      </c>
      <c r="F1938" s="1">
        <v>32</v>
      </c>
      <c r="G1938" s="28" t="str">
        <f t="shared" si="242"/>
        <v>432</v>
      </c>
      <c r="H1938" s="1">
        <v>59</v>
      </c>
      <c r="I1938" s="1">
        <v>5815</v>
      </c>
      <c r="L1938" s="1">
        <v>107116</v>
      </c>
      <c r="M1938" s="1">
        <v>960971</v>
      </c>
      <c r="N1938" s="2">
        <f>INT(VLOOKUP(--D1938,'属性表（单）'!$H$7:$I$11,2,0)*VLOOKUP(F1938,'属性表（单）'!$B$4:$D$53,3,0))</f>
        <v>35000</v>
      </c>
      <c r="O1938" s="34">
        <f t="shared" si="244"/>
        <v>5815</v>
      </c>
      <c r="P1938" s="1">
        <f>IF(H1938=26,VLOOKUP(G1938,'属性表（单核）'!$H$2:$I$251,2,0),IF(H1938=59,VLOOKUP(G1938,'属性表（单核）'!$C$2:$D$251,2,0),INT(N1938/VLOOKUP(H1938,'属性表（单）'!$N$4:$O$24,2,0))))</f>
        <v>5815</v>
      </c>
      <c r="S1938" s="1">
        <f t="shared" si="245"/>
        <v>100132</v>
      </c>
      <c r="T1938" s="28">
        <f>VLOOKUP(--F1938,经验表!$A$4:$B$53,2,0)*VLOOKUP(--E1938,经验表!$W$8:$X$17,2,0)</f>
        <v>100132.50000000001</v>
      </c>
      <c r="U1938" s="1">
        <f t="shared" si="246"/>
        <v>960692</v>
      </c>
      <c r="V1938" s="1">
        <f t="shared" si="247"/>
        <v>960692</v>
      </c>
    </row>
    <row r="1939" spans="1:22" x14ac:dyDescent="0.35">
      <c r="A1939" s="1">
        <v>93300084</v>
      </c>
      <c r="B1939" s="3" t="s">
        <v>17</v>
      </c>
      <c r="C1939" s="29">
        <f t="shared" si="243"/>
        <v>1</v>
      </c>
      <c r="D1939" s="29" t="str">
        <f t="shared" si="240"/>
        <v>4</v>
      </c>
      <c r="E1939" s="42" t="str">
        <f t="shared" si="241"/>
        <v>4</v>
      </c>
      <c r="F1939" s="1">
        <v>33</v>
      </c>
      <c r="G1939" s="28" t="str">
        <f t="shared" si="242"/>
        <v>433</v>
      </c>
      <c r="H1939" s="1">
        <v>59</v>
      </c>
      <c r="I1939" s="1">
        <v>5975</v>
      </c>
      <c r="L1939" s="1">
        <v>118038</v>
      </c>
      <c r="M1939" s="1">
        <v>1068087</v>
      </c>
      <c r="N1939" s="2">
        <f>INT(VLOOKUP(--D1939,'属性表（单）'!$H$7:$I$11,2,0)*VLOOKUP(F1939,'属性表（单）'!$B$4:$D$53,3,0))</f>
        <v>36600</v>
      </c>
      <c r="O1939" s="34">
        <f t="shared" si="244"/>
        <v>5975</v>
      </c>
      <c r="P1939" s="1">
        <f>IF(H1939=26,VLOOKUP(G1939,'属性表（单核）'!$H$2:$I$251,2,0),IF(H1939=59,VLOOKUP(G1939,'属性表（单核）'!$C$2:$D$251,2,0),INT(N1939/VLOOKUP(H1939,'属性表（单）'!$N$4:$O$24,2,0))))</f>
        <v>5975</v>
      </c>
      <c r="S1939" s="1">
        <f t="shared" si="245"/>
        <v>107542</v>
      </c>
      <c r="T1939" s="28">
        <f>VLOOKUP(--F1939,经验表!$A$4:$B$53,2,0)*VLOOKUP(--E1939,经验表!$W$8:$X$17,2,0)</f>
        <v>107542.50000000001</v>
      </c>
      <c r="U1939" s="1">
        <f t="shared" si="246"/>
        <v>1060824</v>
      </c>
      <c r="V1939" s="1">
        <f t="shared" si="247"/>
        <v>1060824</v>
      </c>
    </row>
    <row r="1940" spans="1:22" x14ac:dyDescent="0.35">
      <c r="A1940" s="1">
        <v>93400084</v>
      </c>
      <c r="B1940" s="3" t="s">
        <v>17</v>
      </c>
      <c r="C1940" s="29">
        <f t="shared" si="243"/>
        <v>1</v>
      </c>
      <c r="D1940" s="29" t="str">
        <f t="shared" si="240"/>
        <v>4</v>
      </c>
      <c r="E1940" s="42" t="str">
        <f t="shared" si="241"/>
        <v>4</v>
      </c>
      <c r="F1940" s="1">
        <v>34</v>
      </c>
      <c r="G1940" s="28" t="str">
        <f t="shared" si="242"/>
        <v>434</v>
      </c>
      <c r="H1940" s="1">
        <v>59</v>
      </c>
      <c r="I1940" s="1">
        <v>6135</v>
      </c>
      <c r="L1940" s="1">
        <v>130019</v>
      </c>
      <c r="M1940" s="1">
        <v>1186125</v>
      </c>
      <c r="N1940" s="2">
        <f>INT(VLOOKUP(--D1940,'属性表（单）'!$H$7:$I$11,2,0)*VLOOKUP(F1940,'属性表（单）'!$B$4:$D$53,3,0))</f>
        <v>38200</v>
      </c>
      <c r="O1940" s="34">
        <f t="shared" si="244"/>
        <v>6135</v>
      </c>
      <c r="P1940" s="1">
        <f>IF(H1940=26,VLOOKUP(G1940,'属性表（单核）'!$H$2:$I$251,2,0),IF(H1940=59,VLOOKUP(G1940,'属性表（单核）'!$C$2:$D$251,2,0),INT(N1940/VLOOKUP(H1940,'属性表（单）'!$N$4:$O$24,2,0))))</f>
        <v>6135</v>
      </c>
      <c r="S1940" s="1">
        <f t="shared" si="245"/>
        <v>116707</v>
      </c>
      <c r="T1940" s="28">
        <f>VLOOKUP(--F1940,经验表!$A$4:$B$53,2,0)*VLOOKUP(--E1940,经验表!$W$8:$X$17,2,0)</f>
        <v>116707.50000000001</v>
      </c>
      <c r="U1940" s="1">
        <f t="shared" si="246"/>
        <v>1168366</v>
      </c>
      <c r="V1940" s="1">
        <f t="shared" si="247"/>
        <v>1168366</v>
      </c>
    </row>
    <row r="1941" spans="1:22" x14ac:dyDescent="0.35">
      <c r="A1941" s="1">
        <v>93500084</v>
      </c>
      <c r="B1941" s="3" t="s">
        <v>17</v>
      </c>
      <c r="C1941" s="29">
        <f t="shared" si="243"/>
        <v>1</v>
      </c>
      <c r="D1941" s="29" t="str">
        <f t="shared" si="240"/>
        <v>4</v>
      </c>
      <c r="E1941" s="42" t="str">
        <f t="shared" si="241"/>
        <v>4</v>
      </c>
      <c r="F1941" s="1">
        <v>35</v>
      </c>
      <c r="G1941" s="28" t="str">
        <f t="shared" si="242"/>
        <v>435</v>
      </c>
      <c r="H1941" s="1">
        <v>59</v>
      </c>
      <c r="I1941" s="1">
        <v>6295</v>
      </c>
      <c r="L1941" s="1">
        <v>143163</v>
      </c>
      <c r="M1941" s="1">
        <v>1316144</v>
      </c>
      <c r="N1941" s="2">
        <f>INT(VLOOKUP(--D1941,'属性表（单）'!$H$7:$I$11,2,0)*VLOOKUP(F1941,'属性表（单）'!$B$4:$D$53,3,0))</f>
        <v>39800</v>
      </c>
      <c r="O1941" s="34">
        <f t="shared" si="244"/>
        <v>6295</v>
      </c>
      <c r="P1941" s="1">
        <f>IF(H1941=26,VLOOKUP(G1941,'属性表（单核）'!$H$2:$I$251,2,0),IF(H1941=59,VLOOKUP(G1941,'属性表（单核）'!$C$2:$D$251,2,0),INT(N1941/VLOOKUP(H1941,'属性表（单）'!$N$4:$O$24,2,0))))</f>
        <v>6295</v>
      </c>
      <c r="S1941" s="1">
        <f t="shared" si="245"/>
        <v>125872</v>
      </c>
      <c r="T1941" s="28">
        <f>VLOOKUP(--F1941,经验表!$A$4:$B$53,2,0)*VLOOKUP(--E1941,经验表!$W$8:$X$17,2,0)</f>
        <v>125872.50000000001</v>
      </c>
      <c r="U1941" s="1">
        <f t="shared" si="246"/>
        <v>1285073</v>
      </c>
      <c r="V1941" s="1">
        <f t="shared" si="247"/>
        <v>1285073</v>
      </c>
    </row>
    <row r="1942" spans="1:22" x14ac:dyDescent="0.35">
      <c r="A1942" s="1">
        <v>93600084</v>
      </c>
      <c r="B1942" s="3" t="s">
        <v>17</v>
      </c>
      <c r="C1942" s="29">
        <f t="shared" si="243"/>
        <v>1</v>
      </c>
      <c r="D1942" s="29" t="str">
        <f t="shared" si="240"/>
        <v>4</v>
      </c>
      <c r="E1942" s="42" t="str">
        <f t="shared" si="241"/>
        <v>4</v>
      </c>
      <c r="F1942" s="1">
        <v>36</v>
      </c>
      <c r="G1942" s="28" t="str">
        <f t="shared" si="242"/>
        <v>436</v>
      </c>
      <c r="H1942" s="1">
        <v>59</v>
      </c>
      <c r="I1942" s="1">
        <v>6455</v>
      </c>
      <c r="L1942" s="1">
        <v>157581</v>
      </c>
      <c r="M1942" s="1">
        <v>1459307</v>
      </c>
      <c r="N1942" s="2">
        <f>INT(VLOOKUP(--D1942,'属性表（单）'!$H$7:$I$11,2,0)*VLOOKUP(F1942,'属性表（单）'!$B$4:$D$53,3,0))</f>
        <v>41400</v>
      </c>
      <c r="O1942" s="34">
        <f t="shared" si="244"/>
        <v>6455</v>
      </c>
      <c r="P1942" s="1">
        <f>IF(H1942=26,VLOOKUP(G1942,'属性表（单核）'!$H$2:$I$251,2,0),IF(H1942=59,VLOOKUP(G1942,'属性表（单核）'!$C$2:$D$251,2,0),INT(N1942/VLOOKUP(H1942,'属性表（单）'!$N$4:$O$24,2,0))))</f>
        <v>6455</v>
      </c>
      <c r="S1942" s="1">
        <f t="shared" si="245"/>
        <v>135037</v>
      </c>
      <c r="T1942" s="28">
        <f>VLOOKUP(--F1942,经验表!$A$4:$B$53,2,0)*VLOOKUP(--E1942,经验表!$W$8:$X$17,2,0)</f>
        <v>135037.5</v>
      </c>
      <c r="U1942" s="1">
        <f t="shared" si="246"/>
        <v>1410945</v>
      </c>
      <c r="V1942" s="1">
        <f t="shared" si="247"/>
        <v>1410945</v>
      </c>
    </row>
    <row r="1943" spans="1:22" x14ac:dyDescent="0.35">
      <c r="A1943" s="1">
        <v>93700084</v>
      </c>
      <c r="B1943" s="3" t="s">
        <v>17</v>
      </c>
      <c r="C1943" s="29">
        <f t="shared" si="243"/>
        <v>1</v>
      </c>
      <c r="D1943" s="29" t="str">
        <f t="shared" si="240"/>
        <v>4</v>
      </c>
      <c r="E1943" s="42" t="str">
        <f t="shared" si="241"/>
        <v>4</v>
      </c>
      <c r="F1943" s="1">
        <v>37</v>
      </c>
      <c r="G1943" s="28" t="str">
        <f t="shared" si="242"/>
        <v>437</v>
      </c>
      <c r="H1943" s="1">
        <v>59</v>
      </c>
      <c r="I1943" s="1">
        <v>6615</v>
      </c>
      <c r="L1943" s="1">
        <v>173395</v>
      </c>
      <c r="M1943" s="1">
        <v>1616888</v>
      </c>
      <c r="N1943" s="2">
        <f>INT(VLOOKUP(--D1943,'属性表（单）'!$H$7:$I$11,2,0)*VLOOKUP(F1943,'属性表（单）'!$B$4:$D$53,3,0))</f>
        <v>43200</v>
      </c>
      <c r="O1943" s="34">
        <f t="shared" si="244"/>
        <v>6615</v>
      </c>
      <c r="P1943" s="1">
        <f>IF(H1943=26,VLOOKUP(G1943,'属性表（单核）'!$H$2:$I$251,2,0),IF(H1943=59,VLOOKUP(G1943,'属性表（单核）'!$C$2:$D$251,2,0),INT(N1943/VLOOKUP(H1943,'属性表（单）'!$N$4:$O$24,2,0))))</f>
        <v>6615</v>
      </c>
      <c r="S1943" s="1">
        <f t="shared" si="245"/>
        <v>144202</v>
      </c>
      <c r="T1943" s="28">
        <f>VLOOKUP(--F1943,经验表!$A$4:$B$53,2,0)*VLOOKUP(--E1943,经验表!$W$8:$X$17,2,0)</f>
        <v>144202.5</v>
      </c>
      <c r="U1943" s="1">
        <f t="shared" si="246"/>
        <v>1545982</v>
      </c>
      <c r="V1943" s="1">
        <f t="shared" si="247"/>
        <v>1545982</v>
      </c>
    </row>
    <row r="1944" spans="1:22" x14ac:dyDescent="0.35">
      <c r="A1944" s="1">
        <v>93800084</v>
      </c>
      <c r="B1944" s="3" t="s">
        <v>17</v>
      </c>
      <c r="C1944" s="29">
        <f t="shared" si="243"/>
        <v>1</v>
      </c>
      <c r="D1944" s="29" t="str">
        <f t="shared" si="240"/>
        <v>4</v>
      </c>
      <c r="E1944" s="42" t="str">
        <f t="shared" si="241"/>
        <v>4</v>
      </c>
      <c r="F1944" s="1">
        <v>38</v>
      </c>
      <c r="G1944" s="28" t="str">
        <f t="shared" si="242"/>
        <v>438</v>
      </c>
      <c r="H1944" s="1">
        <v>59</v>
      </c>
      <c r="I1944" s="1">
        <v>6775</v>
      </c>
      <c r="L1944" s="1">
        <v>190741</v>
      </c>
      <c r="M1944" s="1">
        <v>1790283</v>
      </c>
      <c r="N1944" s="2">
        <f>INT(VLOOKUP(--D1944,'属性表（单）'!$H$7:$I$11,2,0)*VLOOKUP(F1944,'属性表（单）'!$B$4:$D$53,3,0))</f>
        <v>45000</v>
      </c>
      <c r="O1944" s="34">
        <f t="shared" si="244"/>
        <v>6775</v>
      </c>
      <c r="P1944" s="1">
        <f>IF(H1944=26,VLOOKUP(G1944,'属性表（单核）'!$H$2:$I$251,2,0),IF(H1944=59,VLOOKUP(G1944,'属性表（单核）'!$C$2:$D$251,2,0),INT(N1944/VLOOKUP(H1944,'属性表（单）'!$N$4:$O$24,2,0))))</f>
        <v>6775</v>
      </c>
      <c r="S1944" s="1">
        <f t="shared" si="245"/>
        <v>155317</v>
      </c>
      <c r="T1944" s="28">
        <f>VLOOKUP(--F1944,经验表!$A$4:$B$53,2,0)*VLOOKUP(--E1944,经验表!$W$8:$X$17,2,0)</f>
        <v>155317.5</v>
      </c>
      <c r="U1944" s="1">
        <f t="shared" si="246"/>
        <v>1690184</v>
      </c>
      <c r="V1944" s="1">
        <f t="shared" si="247"/>
        <v>1690184</v>
      </c>
    </row>
    <row r="1945" spans="1:22" x14ac:dyDescent="0.35">
      <c r="A1945" s="1">
        <v>93900084</v>
      </c>
      <c r="B1945" s="3" t="s">
        <v>17</v>
      </c>
      <c r="C1945" s="29">
        <f t="shared" si="243"/>
        <v>1</v>
      </c>
      <c r="D1945" s="29" t="str">
        <f t="shared" si="240"/>
        <v>4</v>
      </c>
      <c r="E1945" s="42" t="str">
        <f t="shared" si="241"/>
        <v>4</v>
      </c>
      <c r="F1945" s="1">
        <v>39</v>
      </c>
      <c r="G1945" s="28" t="str">
        <f t="shared" si="242"/>
        <v>439</v>
      </c>
      <c r="H1945" s="1">
        <v>59</v>
      </c>
      <c r="I1945" s="1">
        <v>6935</v>
      </c>
      <c r="L1945" s="1">
        <v>209765</v>
      </c>
      <c r="M1945" s="1">
        <v>1981024</v>
      </c>
      <c r="N1945" s="2">
        <f>INT(VLOOKUP(--D1945,'属性表（单）'!$H$7:$I$11,2,0)*VLOOKUP(F1945,'属性表（单）'!$B$4:$D$53,3,0))</f>
        <v>46800</v>
      </c>
      <c r="O1945" s="34">
        <f t="shared" si="244"/>
        <v>6935</v>
      </c>
      <c r="P1945" s="1">
        <f>IF(H1945=26,VLOOKUP(G1945,'属性表（单核）'!$H$2:$I$251,2,0),IF(H1945=59,VLOOKUP(G1945,'属性表（单核）'!$C$2:$D$251,2,0),INT(N1945/VLOOKUP(H1945,'属性表（单）'!$N$4:$O$24,2,0))))</f>
        <v>6935</v>
      </c>
      <c r="S1945" s="1">
        <f t="shared" si="245"/>
        <v>166432</v>
      </c>
      <c r="T1945" s="28">
        <f>VLOOKUP(--F1945,经验表!$A$4:$B$53,2,0)*VLOOKUP(--E1945,经验表!$W$8:$X$17,2,0)</f>
        <v>166432.50000000003</v>
      </c>
      <c r="U1945" s="1">
        <f t="shared" si="246"/>
        <v>1845501</v>
      </c>
      <c r="V1945" s="1">
        <f t="shared" si="247"/>
        <v>1845501</v>
      </c>
    </row>
    <row r="1946" spans="1:22" x14ac:dyDescent="0.35">
      <c r="A1946" s="1">
        <v>94000084</v>
      </c>
      <c r="B1946" s="3" t="s">
        <v>17</v>
      </c>
      <c r="C1946" s="29">
        <f t="shared" si="243"/>
        <v>1</v>
      </c>
      <c r="D1946" s="29" t="str">
        <f t="shared" si="240"/>
        <v>4</v>
      </c>
      <c r="E1946" s="42" t="str">
        <f t="shared" si="241"/>
        <v>4</v>
      </c>
      <c r="F1946" s="1">
        <v>40</v>
      </c>
      <c r="G1946" s="28" t="str">
        <f t="shared" si="242"/>
        <v>440</v>
      </c>
      <c r="H1946" s="1">
        <v>59</v>
      </c>
      <c r="I1946" s="1">
        <v>7095</v>
      </c>
      <c r="L1946" s="1">
        <v>230630</v>
      </c>
      <c r="M1946" s="1">
        <v>2190789</v>
      </c>
      <c r="N1946" s="2">
        <f>INT(VLOOKUP(--D1946,'属性表（单）'!$H$7:$I$11,2,0)*VLOOKUP(F1946,'属性表（单）'!$B$4:$D$53,3,0))</f>
        <v>48600</v>
      </c>
      <c r="O1946" s="34">
        <f t="shared" si="244"/>
        <v>7095</v>
      </c>
      <c r="P1946" s="1">
        <f>IF(H1946=26,VLOOKUP(G1946,'属性表（单核）'!$H$2:$I$251,2,0),IF(H1946=59,VLOOKUP(G1946,'属性表（单核）'!$C$2:$D$251,2,0),INT(N1946/VLOOKUP(H1946,'属性表（单）'!$N$4:$O$24,2,0))))</f>
        <v>7095</v>
      </c>
      <c r="S1946" s="1">
        <f t="shared" si="245"/>
        <v>177547</v>
      </c>
      <c r="T1946" s="28">
        <f>VLOOKUP(--F1946,经验表!$A$4:$B$53,2,0)*VLOOKUP(--E1946,经验表!$W$8:$X$17,2,0)</f>
        <v>177547.50000000003</v>
      </c>
      <c r="U1946" s="1">
        <f t="shared" si="246"/>
        <v>2011933</v>
      </c>
      <c r="V1946" s="1">
        <f t="shared" si="247"/>
        <v>2011933</v>
      </c>
    </row>
    <row r="1947" spans="1:22" x14ac:dyDescent="0.35">
      <c r="A1947" s="1">
        <v>94100084</v>
      </c>
      <c r="B1947" s="3" t="s">
        <v>17</v>
      </c>
      <c r="C1947" s="29">
        <f t="shared" si="243"/>
        <v>1</v>
      </c>
      <c r="D1947" s="29" t="str">
        <f t="shared" si="240"/>
        <v>4</v>
      </c>
      <c r="E1947" s="42" t="str">
        <f t="shared" si="241"/>
        <v>4</v>
      </c>
      <c r="F1947" s="1">
        <v>41</v>
      </c>
      <c r="G1947" s="28" t="str">
        <f t="shared" si="242"/>
        <v>441</v>
      </c>
      <c r="H1947" s="1">
        <v>59</v>
      </c>
      <c r="I1947" s="1">
        <v>7255</v>
      </c>
      <c r="L1947" s="1">
        <v>253512</v>
      </c>
      <c r="M1947" s="1">
        <v>2421419</v>
      </c>
      <c r="N1947" s="2">
        <f>INT(VLOOKUP(--D1947,'属性表（单）'!$H$7:$I$11,2,0)*VLOOKUP(F1947,'属性表（单）'!$B$4:$D$53,3,0))</f>
        <v>50400</v>
      </c>
      <c r="O1947" s="34">
        <f t="shared" si="244"/>
        <v>7255</v>
      </c>
      <c r="P1947" s="1">
        <f>IF(H1947=26,VLOOKUP(G1947,'属性表（单核）'!$H$2:$I$251,2,0),IF(H1947=59,VLOOKUP(G1947,'属性表（单核）'!$C$2:$D$251,2,0),INT(N1947/VLOOKUP(H1947,'属性表（单）'!$N$4:$O$24,2,0))))</f>
        <v>7255</v>
      </c>
      <c r="S1947" s="1">
        <f t="shared" si="245"/>
        <v>188662</v>
      </c>
      <c r="T1947" s="28">
        <f>VLOOKUP(--F1947,经验表!$A$4:$B$53,2,0)*VLOOKUP(--E1947,经验表!$W$8:$X$17,2,0)</f>
        <v>188662.50000000003</v>
      </c>
      <c r="U1947" s="1">
        <f t="shared" si="246"/>
        <v>2189480</v>
      </c>
      <c r="V1947" s="1">
        <f t="shared" si="247"/>
        <v>2189480</v>
      </c>
    </row>
    <row r="1948" spans="1:22" x14ac:dyDescent="0.35">
      <c r="A1948" s="1">
        <v>94200084</v>
      </c>
      <c r="B1948" s="3" t="s">
        <v>17</v>
      </c>
      <c r="C1948" s="29">
        <f t="shared" si="243"/>
        <v>1</v>
      </c>
      <c r="D1948" s="29" t="str">
        <f t="shared" si="240"/>
        <v>4</v>
      </c>
      <c r="E1948" s="42" t="str">
        <f t="shared" si="241"/>
        <v>4</v>
      </c>
      <c r="F1948" s="1">
        <v>42</v>
      </c>
      <c r="G1948" s="28" t="str">
        <f t="shared" si="242"/>
        <v>442</v>
      </c>
      <c r="H1948" s="1">
        <v>59</v>
      </c>
      <c r="I1948" s="1">
        <v>7415</v>
      </c>
      <c r="L1948" s="1">
        <v>278605</v>
      </c>
      <c r="M1948" s="1">
        <v>2674931</v>
      </c>
      <c r="N1948" s="2">
        <f>INT(VLOOKUP(--D1948,'属性表（单）'!$H$7:$I$11,2,0)*VLOOKUP(F1948,'属性表（单）'!$B$4:$D$53,3,0))</f>
        <v>52400</v>
      </c>
      <c r="O1948" s="34">
        <f t="shared" si="244"/>
        <v>7415</v>
      </c>
      <c r="P1948" s="1">
        <f>IF(H1948=26,VLOOKUP(G1948,'属性表（单核）'!$H$2:$I$251,2,0),IF(H1948=59,VLOOKUP(G1948,'属性表（单核）'!$C$2:$D$251,2,0),INT(N1948/VLOOKUP(H1948,'属性表（单）'!$N$4:$O$24,2,0))))</f>
        <v>7415</v>
      </c>
      <c r="S1948" s="1">
        <f t="shared" si="245"/>
        <v>201922</v>
      </c>
      <c r="T1948" s="28">
        <f>VLOOKUP(--F1948,经验表!$A$4:$B$53,2,0)*VLOOKUP(--E1948,经验表!$W$8:$X$17,2,0)</f>
        <v>201922.50000000003</v>
      </c>
      <c r="U1948" s="1">
        <f t="shared" si="246"/>
        <v>2378142</v>
      </c>
      <c r="V1948" s="1">
        <f t="shared" si="247"/>
        <v>2378142</v>
      </c>
    </row>
    <row r="1949" spans="1:22" x14ac:dyDescent="0.35">
      <c r="A1949" s="1">
        <v>94300084</v>
      </c>
      <c r="B1949" s="3" t="s">
        <v>17</v>
      </c>
      <c r="C1949" s="29">
        <f t="shared" si="243"/>
        <v>1</v>
      </c>
      <c r="D1949" s="29" t="str">
        <f t="shared" si="240"/>
        <v>4</v>
      </c>
      <c r="E1949" s="42" t="str">
        <f t="shared" si="241"/>
        <v>4</v>
      </c>
      <c r="F1949" s="1">
        <v>43</v>
      </c>
      <c r="G1949" s="28" t="str">
        <f t="shared" si="242"/>
        <v>443</v>
      </c>
      <c r="H1949" s="1">
        <v>59</v>
      </c>
      <c r="I1949" s="1">
        <v>7575</v>
      </c>
      <c r="L1949" s="1">
        <v>306124</v>
      </c>
      <c r="M1949" s="1">
        <v>2953536</v>
      </c>
      <c r="N1949" s="2">
        <f>INT(VLOOKUP(--D1949,'属性表（单）'!$H$7:$I$11,2,0)*VLOOKUP(F1949,'属性表（单）'!$B$4:$D$53,3,0))</f>
        <v>54400</v>
      </c>
      <c r="O1949" s="34">
        <f t="shared" si="244"/>
        <v>7575</v>
      </c>
      <c r="P1949" s="1">
        <f>IF(H1949=26,VLOOKUP(G1949,'属性表（单核）'!$H$2:$I$251,2,0),IF(H1949=59,VLOOKUP(G1949,'属性表（单核）'!$C$2:$D$251,2,0),INT(N1949/VLOOKUP(H1949,'属性表（单）'!$N$4:$O$24,2,0))))</f>
        <v>7575</v>
      </c>
      <c r="S1949" s="1">
        <f t="shared" si="245"/>
        <v>215182</v>
      </c>
      <c r="T1949" s="28">
        <f>VLOOKUP(--F1949,经验表!$A$4:$B$53,2,0)*VLOOKUP(--E1949,经验表!$W$8:$X$17,2,0)</f>
        <v>215182.50000000003</v>
      </c>
      <c r="U1949" s="1">
        <f t="shared" si="246"/>
        <v>2580064</v>
      </c>
      <c r="V1949" s="1">
        <f t="shared" si="247"/>
        <v>2580064</v>
      </c>
    </row>
    <row r="1950" spans="1:22" x14ac:dyDescent="0.35">
      <c r="A1950" s="1">
        <v>94400084</v>
      </c>
      <c r="B1950" s="3" t="s">
        <v>17</v>
      </c>
      <c r="C1950" s="29">
        <f t="shared" si="243"/>
        <v>1</v>
      </c>
      <c r="D1950" s="29" t="str">
        <f t="shared" si="240"/>
        <v>4</v>
      </c>
      <c r="E1950" s="42" t="str">
        <f t="shared" si="241"/>
        <v>4</v>
      </c>
      <c r="F1950" s="1">
        <v>44</v>
      </c>
      <c r="G1950" s="28" t="str">
        <f t="shared" si="242"/>
        <v>444</v>
      </c>
      <c r="H1950" s="1">
        <v>59</v>
      </c>
      <c r="I1950" s="1">
        <v>7735</v>
      </c>
      <c r="L1950" s="1">
        <v>336300</v>
      </c>
      <c r="M1950" s="1">
        <v>3259660</v>
      </c>
      <c r="N1950" s="2">
        <f>INT(VLOOKUP(--D1950,'属性表（单）'!$H$7:$I$11,2,0)*VLOOKUP(F1950,'属性表（单）'!$B$4:$D$53,3,0))</f>
        <v>56400</v>
      </c>
      <c r="O1950" s="34">
        <f t="shared" si="244"/>
        <v>7735</v>
      </c>
      <c r="P1950" s="1">
        <f>IF(H1950=26,VLOOKUP(G1950,'属性表（单核）'!$H$2:$I$251,2,0),IF(H1950=59,VLOOKUP(G1950,'属性表（单核）'!$C$2:$D$251,2,0),INT(N1950/VLOOKUP(H1950,'属性表（单）'!$N$4:$O$24,2,0))))</f>
        <v>7735</v>
      </c>
      <c r="S1950" s="1">
        <f t="shared" si="245"/>
        <v>228442</v>
      </c>
      <c r="T1950" s="28">
        <f>VLOOKUP(--F1950,经验表!$A$4:$B$53,2,0)*VLOOKUP(--E1950,经验表!$W$8:$X$17,2,0)</f>
        <v>228442.50000000003</v>
      </c>
      <c r="U1950" s="1">
        <f t="shared" si="246"/>
        <v>2795246</v>
      </c>
      <c r="V1950" s="1">
        <f t="shared" si="247"/>
        <v>2795246</v>
      </c>
    </row>
    <row r="1951" spans="1:22" x14ac:dyDescent="0.35">
      <c r="A1951" s="1">
        <v>94500084</v>
      </c>
      <c r="B1951" s="3" t="s">
        <v>17</v>
      </c>
      <c r="C1951" s="29">
        <f t="shared" si="243"/>
        <v>1</v>
      </c>
      <c r="D1951" s="29" t="str">
        <f t="shared" si="240"/>
        <v>4</v>
      </c>
      <c r="E1951" s="42" t="str">
        <f t="shared" si="241"/>
        <v>4</v>
      </c>
      <c r="F1951" s="1">
        <v>45</v>
      </c>
      <c r="G1951" s="28" t="str">
        <f t="shared" si="242"/>
        <v>445</v>
      </c>
      <c r="H1951" s="1">
        <v>59</v>
      </c>
      <c r="I1951" s="1">
        <v>7895</v>
      </c>
      <c r="L1951" s="1">
        <v>369390</v>
      </c>
      <c r="M1951" s="1">
        <v>3595960</v>
      </c>
      <c r="N1951" s="2">
        <f>INT(VLOOKUP(--D1951,'属性表（单）'!$H$7:$I$11,2,0)*VLOOKUP(F1951,'属性表（单）'!$B$4:$D$53,3,0))</f>
        <v>58400</v>
      </c>
      <c r="O1951" s="34">
        <f t="shared" si="244"/>
        <v>7895</v>
      </c>
      <c r="P1951" s="1">
        <f>IF(H1951=26,VLOOKUP(G1951,'属性表（单核）'!$H$2:$I$251,2,0),IF(H1951=59,VLOOKUP(G1951,'属性表（单核）'!$C$2:$D$251,2,0),INT(N1951/VLOOKUP(H1951,'属性表（单）'!$N$4:$O$24,2,0))))</f>
        <v>7895</v>
      </c>
      <c r="S1951" s="1">
        <f t="shared" si="245"/>
        <v>241702</v>
      </c>
      <c r="T1951" s="28">
        <f>VLOOKUP(--F1951,经验表!$A$4:$B$53,2,0)*VLOOKUP(--E1951,经验表!$W$8:$X$17,2,0)</f>
        <v>241702.50000000003</v>
      </c>
      <c r="U1951" s="1">
        <f t="shared" si="246"/>
        <v>3023688</v>
      </c>
      <c r="V1951" s="1">
        <f t="shared" si="247"/>
        <v>3023688</v>
      </c>
    </row>
    <row r="1952" spans="1:22" x14ac:dyDescent="0.35">
      <c r="A1952" s="1">
        <v>94600084</v>
      </c>
      <c r="B1952" s="3" t="s">
        <v>17</v>
      </c>
      <c r="C1952" s="29">
        <f t="shared" si="243"/>
        <v>1</v>
      </c>
      <c r="D1952" s="29" t="str">
        <f t="shared" si="240"/>
        <v>4</v>
      </c>
      <c r="E1952" s="42" t="str">
        <f t="shared" si="241"/>
        <v>4</v>
      </c>
      <c r="F1952" s="1">
        <v>46</v>
      </c>
      <c r="G1952" s="28" t="str">
        <f t="shared" si="242"/>
        <v>446</v>
      </c>
      <c r="H1952" s="1">
        <v>59</v>
      </c>
      <c r="I1952" s="1">
        <v>8055</v>
      </c>
      <c r="L1952" s="1">
        <v>405674</v>
      </c>
      <c r="M1952" s="1">
        <v>3965350</v>
      </c>
      <c r="N1952" s="2">
        <f>INT(VLOOKUP(--D1952,'属性表（单）'!$H$7:$I$11,2,0)*VLOOKUP(F1952,'属性表（单）'!$B$4:$D$53,3,0))</f>
        <v>60400</v>
      </c>
      <c r="O1952" s="34">
        <f t="shared" si="244"/>
        <v>8055</v>
      </c>
      <c r="P1952" s="1">
        <f>IF(H1952=26,VLOOKUP(G1952,'属性表（单核）'!$H$2:$I$251,2,0),IF(H1952=59,VLOOKUP(G1952,'属性表（单核）'!$C$2:$D$251,2,0),INT(N1952/VLOOKUP(H1952,'属性表（单）'!$N$4:$O$24,2,0))))</f>
        <v>8055</v>
      </c>
      <c r="S1952" s="1">
        <f t="shared" si="245"/>
        <v>257302</v>
      </c>
      <c r="T1952" s="28">
        <f>VLOOKUP(--F1952,经验表!$A$4:$B$53,2,0)*VLOOKUP(--E1952,经验表!$W$8:$X$17,2,0)</f>
        <v>257302.50000000003</v>
      </c>
      <c r="U1952" s="1">
        <f t="shared" si="246"/>
        <v>3265390</v>
      </c>
      <c r="V1952" s="1">
        <f t="shared" si="247"/>
        <v>3265390</v>
      </c>
    </row>
    <row r="1953" spans="1:22" x14ac:dyDescent="0.35">
      <c r="A1953" s="1">
        <v>94700084</v>
      </c>
      <c r="B1953" s="3" t="s">
        <v>17</v>
      </c>
      <c r="C1953" s="29">
        <f t="shared" si="243"/>
        <v>1</v>
      </c>
      <c r="D1953" s="29" t="str">
        <f t="shared" si="240"/>
        <v>4</v>
      </c>
      <c r="E1953" s="42" t="str">
        <f t="shared" si="241"/>
        <v>4</v>
      </c>
      <c r="F1953" s="1">
        <v>47</v>
      </c>
      <c r="G1953" s="28" t="str">
        <f t="shared" si="242"/>
        <v>447</v>
      </c>
      <c r="H1953" s="1">
        <v>59</v>
      </c>
      <c r="I1953" s="1">
        <v>8215</v>
      </c>
      <c r="L1953" s="1">
        <v>445460</v>
      </c>
      <c r="M1953" s="1">
        <v>4371024</v>
      </c>
      <c r="N1953" s="2">
        <f>INT(VLOOKUP(--D1953,'属性表（单）'!$H$7:$I$11,2,0)*VLOOKUP(F1953,'属性表（单）'!$B$4:$D$53,3,0))</f>
        <v>62600</v>
      </c>
      <c r="O1953" s="34">
        <f t="shared" si="244"/>
        <v>8215</v>
      </c>
      <c r="P1953" s="1">
        <f>IF(H1953=26,VLOOKUP(G1953,'属性表（单核）'!$H$2:$I$251,2,0),IF(H1953=59,VLOOKUP(G1953,'属性表（单核）'!$C$2:$D$251,2,0),INT(N1953/VLOOKUP(H1953,'属性表（单）'!$N$4:$O$24,2,0))))</f>
        <v>8215</v>
      </c>
      <c r="S1953" s="1">
        <f t="shared" si="245"/>
        <v>272902</v>
      </c>
      <c r="T1953" s="28">
        <f>VLOOKUP(--F1953,经验表!$A$4:$B$53,2,0)*VLOOKUP(--E1953,经验表!$W$8:$X$17,2,0)</f>
        <v>272902.5</v>
      </c>
      <c r="U1953" s="1">
        <f t="shared" si="246"/>
        <v>3522692</v>
      </c>
      <c r="V1953" s="1">
        <f t="shared" si="247"/>
        <v>3522692</v>
      </c>
    </row>
    <row r="1954" spans="1:22" x14ac:dyDescent="0.35">
      <c r="A1954" s="1">
        <v>94800084</v>
      </c>
      <c r="B1954" s="3" t="s">
        <v>17</v>
      </c>
      <c r="C1954" s="29">
        <f t="shared" si="243"/>
        <v>1</v>
      </c>
      <c r="D1954" s="29" t="str">
        <f t="shared" si="240"/>
        <v>4</v>
      </c>
      <c r="E1954" s="42" t="str">
        <f t="shared" si="241"/>
        <v>4</v>
      </c>
      <c r="F1954" s="1">
        <v>48</v>
      </c>
      <c r="G1954" s="28" t="str">
        <f t="shared" si="242"/>
        <v>448</v>
      </c>
      <c r="H1954" s="1">
        <v>59</v>
      </c>
      <c r="I1954" s="1">
        <v>8375</v>
      </c>
      <c r="L1954" s="1">
        <v>489086</v>
      </c>
      <c r="M1954" s="1">
        <v>4816484</v>
      </c>
      <c r="N1954" s="2">
        <f>INT(VLOOKUP(--D1954,'属性表（单）'!$H$7:$I$11,2,0)*VLOOKUP(F1954,'属性表（单）'!$B$4:$D$53,3,0))</f>
        <v>64800</v>
      </c>
      <c r="O1954" s="34">
        <f t="shared" si="244"/>
        <v>8375</v>
      </c>
      <c r="P1954" s="1">
        <f>IF(H1954=26,VLOOKUP(G1954,'属性表（单核）'!$H$2:$I$251,2,0),IF(H1954=59,VLOOKUP(G1954,'属性表（单核）'!$C$2:$D$251,2,0),INT(N1954/VLOOKUP(H1954,'属性表（单）'!$N$4:$O$24,2,0))))</f>
        <v>8375</v>
      </c>
      <c r="S1954" s="1">
        <f t="shared" si="245"/>
        <v>288502</v>
      </c>
      <c r="T1954" s="28">
        <f>VLOOKUP(--F1954,经验表!$A$4:$B$53,2,0)*VLOOKUP(--E1954,经验表!$W$8:$X$17,2,0)</f>
        <v>288502.5</v>
      </c>
      <c r="U1954" s="1">
        <f t="shared" si="246"/>
        <v>3795594</v>
      </c>
      <c r="V1954" s="1">
        <f t="shared" si="247"/>
        <v>3795594</v>
      </c>
    </row>
    <row r="1955" spans="1:22" x14ac:dyDescent="0.35">
      <c r="A1955" s="1">
        <v>94900084</v>
      </c>
      <c r="B1955" s="3" t="s">
        <v>17</v>
      </c>
      <c r="C1955" s="29">
        <f t="shared" si="243"/>
        <v>1</v>
      </c>
      <c r="D1955" s="29" t="str">
        <f t="shared" si="240"/>
        <v>4</v>
      </c>
      <c r="E1955" s="42" t="str">
        <f t="shared" si="241"/>
        <v>4</v>
      </c>
      <c r="F1955" s="1">
        <v>49</v>
      </c>
      <c r="G1955" s="28" t="str">
        <f t="shared" si="242"/>
        <v>449</v>
      </c>
      <c r="H1955" s="1">
        <v>59</v>
      </c>
      <c r="I1955" s="1">
        <v>8535</v>
      </c>
      <c r="L1955" s="1">
        <v>536919</v>
      </c>
      <c r="M1955" s="1">
        <v>5305570</v>
      </c>
      <c r="N1955" s="2">
        <f>INT(VLOOKUP(--D1955,'属性表（单）'!$H$7:$I$11,2,0)*VLOOKUP(F1955,'属性表（单）'!$B$4:$D$53,3,0))</f>
        <v>67000</v>
      </c>
      <c r="O1955" s="34">
        <f t="shared" si="244"/>
        <v>8535</v>
      </c>
      <c r="P1955" s="1">
        <f>IF(H1955=26,VLOOKUP(G1955,'属性表（单核）'!$H$2:$I$251,2,0),IF(H1955=59,VLOOKUP(G1955,'属性表（单核）'!$C$2:$D$251,2,0),INT(N1955/VLOOKUP(H1955,'属性表（单）'!$N$4:$O$24,2,0))))</f>
        <v>8535</v>
      </c>
      <c r="S1955" s="1">
        <f t="shared" si="245"/>
        <v>304102</v>
      </c>
      <c r="T1955" s="28">
        <f>VLOOKUP(--F1955,经验表!$A$4:$B$53,2,0)*VLOOKUP(--E1955,经验表!$W$8:$X$17,2,0)</f>
        <v>304102.5</v>
      </c>
      <c r="U1955" s="1">
        <f t="shared" si="246"/>
        <v>4084096</v>
      </c>
      <c r="V1955" s="1">
        <f t="shared" si="247"/>
        <v>4084096</v>
      </c>
    </row>
    <row r="1956" spans="1:22" x14ac:dyDescent="0.35">
      <c r="A1956" s="1">
        <v>95000084</v>
      </c>
      <c r="B1956" s="3" t="s">
        <v>17</v>
      </c>
      <c r="C1956" s="29">
        <f t="shared" si="243"/>
        <v>1</v>
      </c>
      <c r="D1956" s="29" t="str">
        <f t="shared" si="240"/>
        <v>4</v>
      </c>
      <c r="E1956" s="42" t="str">
        <f t="shared" si="241"/>
        <v>4</v>
      </c>
      <c r="F1956" s="1">
        <v>50</v>
      </c>
      <c r="G1956" s="28" t="str">
        <f t="shared" si="242"/>
        <v>450</v>
      </c>
      <c r="H1956" s="1">
        <v>59</v>
      </c>
      <c r="I1956" s="1">
        <v>8695</v>
      </c>
      <c r="L1956" s="1">
        <v>99999999</v>
      </c>
      <c r="M1956" s="1">
        <v>5842489</v>
      </c>
      <c r="N1956" s="2">
        <f>INT(VLOOKUP(--D1956,'属性表（单）'!$H$7:$I$11,2,0)*VLOOKUP(F1956,'属性表（单）'!$B$4:$D$53,3,0))</f>
        <v>69200</v>
      </c>
      <c r="O1956" s="34">
        <f t="shared" si="244"/>
        <v>8695</v>
      </c>
      <c r="P1956" s="1">
        <f>IF(H1956=26,VLOOKUP(G1956,'属性表（单核）'!$H$2:$I$251,2,0),IF(H1956=59,VLOOKUP(G1956,'属性表（单核）'!$C$2:$D$251,2,0),INT(N1956/VLOOKUP(H1956,'属性表（单）'!$N$4:$O$24,2,0))))</f>
        <v>8695</v>
      </c>
      <c r="S1956" s="1">
        <f t="shared" si="245"/>
        <v>322237</v>
      </c>
      <c r="T1956" s="28">
        <f>VLOOKUP(--F1956,经验表!$A$4:$B$53,2,0)*VLOOKUP(--E1956,经验表!$W$8:$X$17,2,0)</f>
        <v>322237.50000000006</v>
      </c>
      <c r="U1956" s="1">
        <f t="shared" si="246"/>
        <v>4388198</v>
      </c>
      <c r="V1956" s="1">
        <f t="shared" si="247"/>
        <v>4388198</v>
      </c>
    </row>
    <row r="1957" spans="1:22" x14ac:dyDescent="0.35">
      <c r="A1957" s="1">
        <v>90100085</v>
      </c>
      <c r="B1957" s="3" t="s">
        <v>17</v>
      </c>
      <c r="C1957" s="29">
        <f t="shared" si="243"/>
        <v>1</v>
      </c>
      <c r="D1957" s="29" t="str">
        <f t="shared" si="240"/>
        <v>5</v>
      </c>
      <c r="E1957" s="42" t="str">
        <f t="shared" si="241"/>
        <v>5</v>
      </c>
      <c r="F1957" s="1">
        <v>1</v>
      </c>
      <c r="G1957" s="28" t="str">
        <f t="shared" si="242"/>
        <v>51</v>
      </c>
      <c r="H1957" s="1">
        <v>59</v>
      </c>
      <c r="I1957" s="1">
        <v>1135</v>
      </c>
      <c r="L1957" s="1">
        <v>2650</v>
      </c>
      <c r="M1957" s="1">
        <v>75000</v>
      </c>
      <c r="N1957" s="2">
        <f>INT(VLOOKUP(--D1957,'属性表（单）'!$H$7:$I$11,2,0)*VLOOKUP(F1957,'属性表（单）'!$B$4:$D$53,3,0))</f>
        <v>9600</v>
      </c>
      <c r="O1957" s="34">
        <f t="shared" si="244"/>
        <v>1135</v>
      </c>
      <c r="P1957" s="1">
        <f>IF(H1957=26,VLOOKUP(G1957,'属性表（单核）'!$H$2:$I$251,2,0),IF(H1957=59,VLOOKUP(G1957,'属性表（单核）'!$C$2:$D$251,2,0),INT(N1957/VLOOKUP(H1957,'属性表（单）'!$N$4:$O$24,2,0))))</f>
        <v>1135</v>
      </c>
      <c r="S1957" s="1">
        <f t="shared" si="245"/>
        <v>1901</v>
      </c>
      <c r="T1957" s="28">
        <f>VLOOKUP(--F1957,经验表!$A$4:$B$53,2,0)*VLOOKUP(--E1957,经验表!$W$8:$X$17,2,0)</f>
        <v>1901.25</v>
      </c>
      <c r="U1957" s="1">
        <f t="shared" si="246"/>
        <v>75000</v>
      </c>
      <c r="V1957" s="1">
        <f t="shared" si="247"/>
        <v>4710435</v>
      </c>
    </row>
    <row r="1958" spans="1:22" x14ac:dyDescent="0.35">
      <c r="A1958" s="1">
        <v>90200085</v>
      </c>
      <c r="B1958" s="3" t="s">
        <v>17</v>
      </c>
      <c r="C1958" s="29">
        <f t="shared" si="243"/>
        <v>1</v>
      </c>
      <c r="D1958" s="29" t="str">
        <f t="shared" si="240"/>
        <v>5</v>
      </c>
      <c r="E1958" s="42" t="str">
        <f t="shared" si="241"/>
        <v>5</v>
      </c>
      <c r="F1958" s="1">
        <v>2</v>
      </c>
      <c r="G1958" s="28" t="str">
        <f t="shared" si="242"/>
        <v>52</v>
      </c>
      <c r="H1958" s="1">
        <v>59</v>
      </c>
      <c r="I1958" s="1">
        <v>1340</v>
      </c>
      <c r="L1958" s="1">
        <v>3394</v>
      </c>
      <c r="M1958" s="1">
        <v>77650</v>
      </c>
      <c r="N1958" s="2">
        <f>INT(VLOOKUP(--D1958,'属性表（单）'!$H$7:$I$11,2,0)*VLOOKUP(F1958,'属性表（单）'!$B$4:$D$53,3,0))</f>
        <v>10200</v>
      </c>
      <c r="O1958" s="34">
        <f t="shared" si="244"/>
        <v>1340</v>
      </c>
      <c r="P1958" s="1">
        <f>IF(H1958=26,VLOOKUP(G1958,'属性表（单核）'!$H$2:$I$251,2,0),IF(H1958=59,VLOOKUP(G1958,'属性表（单核）'!$C$2:$D$251,2,0),INT(N1958/VLOOKUP(H1958,'属性表（单）'!$N$4:$O$24,2,0))))</f>
        <v>1340</v>
      </c>
      <c r="S1958" s="1">
        <f t="shared" si="245"/>
        <v>2661</v>
      </c>
      <c r="T1958" s="28">
        <f>VLOOKUP(--F1958,经验表!$A$4:$B$53,2,0)*VLOOKUP(--E1958,经验表!$W$8:$X$17,2,0)</f>
        <v>2661.75</v>
      </c>
      <c r="U1958" s="1">
        <f t="shared" si="246"/>
        <v>76901</v>
      </c>
      <c r="V1958" s="1">
        <f t="shared" si="247"/>
        <v>76901</v>
      </c>
    </row>
    <row r="1959" spans="1:22" x14ac:dyDescent="0.35">
      <c r="A1959" s="1">
        <v>90300085</v>
      </c>
      <c r="B1959" s="3" t="s">
        <v>17</v>
      </c>
      <c r="C1959" s="29">
        <f t="shared" si="243"/>
        <v>1</v>
      </c>
      <c r="D1959" s="29" t="str">
        <f t="shared" si="240"/>
        <v>5</v>
      </c>
      <c r="E1959" s="42" t="str">
        <f t="shared" si="241"/>
        <v>5</v>
      </c>
      <c r="F1959" s="1">
        <v>3</v>
      </c>
      <c r="G1959" s="28" t="str">
        <f t="shared" si="242"/>
        <v>53</v>
      </c>
      <c r="H1959" s="1">
        <v>59</v>
      </c>
      <c r="I1959" s="1">
        <v>1545</v>
      </c>
      <c r="L1959" s="1">
        <v>4210</v>
      </c>
      <c r="M1959" s="1">
        <v>81044</v>
      </c>
      <c r="N1959" s="2">
        <f>INT(VLOOKUP(--D1959,'属性表（单）'!$H$7:$I$11,2,0)*VLOOKUP(F1959,'属性表（单）'!$B$4:$D$53,3,0))</f>
        <v>10800</v>
      </c>
      <c r="O1959" s="34">
        <f t="shared" si="244"/>
        <v>1545</v>
      </c>
      <c r="P1959" s="1">
        <f>IF(H1959=26,VLOOKUP(G1959,'属性表（单核）'!$H$2:$I$251,2,0),IF(H1959=59,VLOOKUP(G1959,'属性表（单核）'!$C$2:$D$251,2,0),INT(N1959/VLOOKUP(H1959,'属性表（单）'!$N$4:$O$24,2,0))))</f>
        <v>1545</v>
      </c>
      <c r="S1959" s="1">
        <f t="shared" si="245"/>
        <v>3422</v>
      </c>
      <c r="T1959" s="28">
        <f>VLOOKUP(--F1959,经验表!$A$4:$B$53,2,0)*VLOOKUP(--E1959,经验表!$W$8:$X$17,2,0)</f>
        <v>3422.25</v>
      </c>
      <c r="U1959" s="1">
        <f t="shared" si="246"/>
        <v>79562</v>
      </c>
      <c r="V1959" s="1">
        <f t="shared" si="247"/>
        <v>79562</v>
      </c>
    </row>
    <row r="1960" spans="1:22" x14ac:dyDescent="0.35">
      <c r="A1960" s="1">
        <v>90400085</v>
      </c>
      <c r="B1960" s="3" t="s">
        <v>17</v>
      </c>
      <c r="C1960" s="29">
        <f t="shared" si="243"/>
        <v>1</v>
      </c>
      <c r="D1960" s="29" t="str">
        <f t="shared" si="240"/>
        <v>5</v>
      </c>
      <c r="E1960" s="42" t="str">
        <f t="shared" si="241"/>
        <v>5</v>
      </c>
      <c r="F1960" s="1">
        <v>4</v>
      </c>
      <c r="G1960" s="28" t="str">
        <f t="shared" si="242"/>
        <v>54</v>
      </c>
      <c r="H1960" s="1">
        <v>59</v>
      </c>
      <c r="I1960" s="1">
        <v>1750</v>
      </c>
      <c r="L1960" s="1">
        <v>5105</v>
      </c>
      <c r="M1960" s="1">
        <v>85254</v>
      </c>
      <c r="N1960" s="2">
        <f>INT(VLOOKUP(--D1960,'属性表（单）'!$H$7:$I$11,2,0)*VLOOKUP(F1960,'属性表（单）'!$B$4:$D$53,3,0))</f>
        <v>11400</v>
      </c>
      <c r="O1960" s="34">
        <f t="shared" si="244"/>
        <v>1750</v>
      </c>
      <c r="P1960" s="1">
        <f>IF(H1960=26,VLOOKUP(G1960,'属性表（单核）'!$H$2:$I$251,2,0),IF(H1960=59,VLOOKUP(G1960,'属性表（单核）'!$C$2:$D$251,2,0),INT(N1960/VLOOKUP(H1960,'属性表（单）'!$N$4:$O$24,2,0))))</f>
        <v>1750</v>
      </c>
      <c r="S1960" s="1">
        <f t="shared" si="245"/>
        <v>4182</v>
      </c>
      <c r="T1960" s="28">
        <f>VLOOKUP(--F1960,经验表!$A$4:$B$53,2,0)*VLOOKUP(--E1960,经验表!$W$8:$X$17,2,0)</f>
        <v>4182.75</v>
      </c>
      <c r="U1960" s="1">
        <f t="shared" si="246"/>
        <v>82984</v>
      </c>
      <c r="V1960" s="1">
        <f t="shared" si="247"/>
        <v>82984</v>
      </c>
    </row>
    <row r="1961" spans="1:22" x14ac:dyDescent="0.35">
      <c r="A1961" s="1">
        <v>90500085</v>
      </c>
      <c r="B1961" s="3" t="s">
        <v>17</v>
      </c>
      <c r="C1961" s="29">
        <f t="shared" si="243"/>
        <v>1</v>
      </c>
      <c r="D1961" s="29" t="str">
        <f t="shared" si="240"/>
        <v>5</v>
      </c>
      <c r="E1961" s="42" t="str">
        <f t="shared" si="241"/>
        <v>5</v>
      </c>
      <c r="F1961" s="1">
        <v>5</v>
      </c>
      <c r="G1961" s="28" t="str">
        <f t="shared" si="242"/>
        <v>55</v>
      </c>
      <c r="H1961" s="1">
        <v>59</v>
      </c>
      <c r="I1961" s="1">
        <v>1955</v>
      </c>
      <c r="L1961" s="1">
        <v>6087</v>
      </c>
      <c r="M1961" s="1">
        <v>90359</v>
      </c>
      <c r="N1961" s="2">
        <f>INT(VLOOKUP(--D1961,'属性表（单）'!$H$7:$I$11,2,0)*VLOOKUP(F1961,'属性表（单）'!$B$4:$D$53,3,0))</f>
        <v>12000</v>
      </c>
      <c r="O1961" s="34">
        <f t="shared" si="244"/>
        <v>1955</v>
      </c>
      <c r="P1961" s="1">
        <f>IF(H1961=26,VLOOKUP(G1961,'属性表（单核）'!$H$2:$I$251,2,0),IF(H1961=59,VLOOKUP(G1961,'属性表（单核）'!$C$2:$D$251,2,0),INT(N1961/VLOOKUP(H1961,'属性表（单）'!$N$4:$O$24,2,0))))</f>
        <v>1955</v>
      </c>
      <c r="S1961" s="1">
        <f t="shared" si="245"/>
        <v>4943</v>
      </c>
      <c r="T1961" s="28">
        <f>VLOOKUP(--F1961,经验表!$A$4:$B$53,2,0)*VLOOKUP(--E1961,经验表!$W$8:$X$17,2,0)</f>
        <v>4943.25</v>
      </c>
      <c r="U1961" s="1">
        <f t="shared" si="246"/>
        <v>87166</v>
      </c>
      <c r="V1961" s="1">
        <f t="shared" si="247"/>
        <v>87166</v>
      </c>
    </row>
    <row r="1962" spans="1:22" x14ac:dyDescent="0.35">
      <c r="A1962" s="1">
        <v>90600085</v>
      </c>
      <c r="B1962" s="3" t="s">
        <v>17</v>
      </c>
      <c r="C1962" s="29">
        <f t="shared" si="243"/>
        <v>1</v>
      </c>
      <c r="D1962" s="29" t="str">
        <f t="shared" si="240"/>
        <v>5</v>
      </c>
      <c r="E1962" s="42" t="str">
        <f t="shared" si="241"/>
        <v>5</v>
      </c>
      <c r="F1962" s="1">
        <v>6</v>
      </c>
      <c r="G1962" s="28" t="str">
        <f t="shared" si="242"/>
        <v>56</v>
      </c>
      <c r="H1962" s="1">
        <v>59</v>
      </c>
      <c r="I1962" s="1">
        <v>2160</v>
      </c>
      <c r="L1962" s="1">
        <v>7163</v>
      </c>
      <c r="M1962" s="1">
        <v>96446</v>
      </c>
      <c r="N1962" s="2">
        <f>INT(VLOOKUP(--D1962,'属性表（单）'!$H$7:$I$11,2,0)*VLOOKUP(F1962,'属性表（单）'!$B$4:$D$53,3,0))</f>
        <v>12600</v>
      </c>
      <c r="O1962" s="34">
        <f t="shared" si="244"/>
        <v>2160</v>
      </c>
      <c r="P1962" s="1">
        <f>IF(H1962=26,VLOOKUP(G1962,'属性表（单核）'!$H$2:$I$251,2,0),IF(H1962=59,VLOOKUP(G1962,'属性表（单核）'!$C$2:$D$251,2,0),INT(N1962/VLOOKUP(H1962,'属性表（单）'!$N$4:$O$24,2,0))))</f>
        <v>2160</v>
      </c>
      <c r="S1962" s="1">
        <f t="shared" si="245"/>
        <v>6210</v>
      </c>
      <c r="T1962" s="28">
        <f>VLOOKUP(--F1962,经验表!$A$4:$B$53,2,0)*VLOOKUP(--E1962,经验表!$W$8:$X$17,2,0)</f>
        <v>6210.75</v>
      </c>
      <c r="U1962" s="1">
        <f t="shared" si="246"/>
        <v>92109</v>
      </c>
      <c r="V1962" s="1">
        <f t="shared" si="247"/>
        <v>92109</v>
      </c>
    </row>
    <row r="1963" spans="1:22" x14ac:dyDescent="0.35">
      <c r="A1963" s="1">
        <v>90700085</v>
      </c>
      <c r="B1963" s="3" t="s">
        <v>17</v>
      </c>
      <c r="C1963" s="29">
        <f t="shared" si="243"/>
        <v>1</v>
      </c>
      <c r="D1963" s="29" t="str">
        <f t="shared" si="240"/>
        <v>5</v>
      </c>
      <c r="E1963" s="42" t="str">
        <f t="shared" si="241"/>
        <v>5</v>
      </c>
      <c r="F1963" s="1">
        <v>7</v>
      </c>
      <c r="G1963" s="28" t="str">
        <f t="shared" si="242"/>
        <v>57</v>
      </c>
      <c r="H1963" s="1">
        <v>59</v>
      </c>
      <c r="I1963" s="1">
        <v>2365</v>
      </c>
      <c r="L1963" s="1">
        <v>8342</v>
      </c>
      <c r="M1963" s="1">
        <v>103609</v>
      </c>
      <c r="N1963" s="2">
        <f>INT(VLOOKUP(--D1963,'属性表（单）'!$H$7:$I$11,2,0)*VLOOKUP(F1963,'属性表（单）'!$B$4:$D$53,3,0))</f>
        <v>13500</v>
      </c>
      <c r="O1963" s="34">
        <f t="shared" si="244"/>
        <v>2365</v>
      </c>
      <c r="P1963" s="1">
        <f>IF(H1963=26,VLOOKUP(G1963,'属性表（单核）'!$H$2:$I$251,2,0),IF(H1963=59,VLOOKUP(G1963,'属性表（单核）'!$C$2:$D$251,2,0),INT(N1963/VLOOKUP(H1963,'属性表（单）'!$N$4:$O$24,2,0))))</f>
        <v>2365</v>
      </c>
      <c r="S1963" s="1">
        <f t="shared" si="245"/>
        <v>7478</v>
      </c>
      <c r="T1963" s="28">
        <f>VLOOKUP(--F1963,经验表!$A$4:$B$53,2,0)*VLOOKUP(--E1963,经验表!$W$8:$X$17,2,0)</f>
        <v>7478.25</v>
      </c>
      <c r="U1963" s="1">
        <f t="shared" si="246"/>
        <v>98319</v>
      </c>
      <c r="V1963" s="1">
        <f t="shared" si="247"/>
        <v>98319</v>
      </c>
    </row>
    <row r="1964" spans="1:22" x14ac:dyDescent="0.35">
      <c r="A1964" s="1">
        <v>90800085</v>
      </c>
      <c r="B1964" s="3" t="s">
        <v>17</v>
      </c>
      <c r="C1964" s="29">
        <f t="shared" si="243"/>
        <v>1</v>
      </c>
      <c r="D1964" s="29" t="str">
        <f t="shared" si="240"/>
        <v>5</v>
      </c>
      <c r="E1964" s="42" t="str">
        <f t="shared" si="241"/>
        <v>5</v>
      </c>
      <c r="F1964" s="1">
        <v>8</v>
      </c>
      <c r="G1964" s="28" t="str">
        <f t="shared" si="242"/>
        <v>58</v>
      </c>
      <c r="H1964" s="1">
        <v>59</v>
      </c>
      <c r="I1964" s="1">
        <v>2570</v>
      </c>
      <c r="L1964" s="1">
        <v>9634</v>
      </c>
      <c r="M1964" s="1">
        <v>111951</v>
      </c>
      <c r="N1964" s="2">
        <f>INT(VLOOKUP(--D1964,'属性表（单）'!$H$7:$I$11,2,0)*VLOOKUP(F1964,'属性表（单）'!$B$4:$D$53,3,0))</f>
        <v>14400</v>
      </c>
      <c r="O1964" s="34">
        <f t="shared" si="244"/>
        <v>2570</v>
      </c>
      <c r="P1964" s="1">
        <f>IF(H1964=26,VLOOKUP(G1964,'属性表（单核）'!$H$2:$I$251,2,0),IF(H1964=59,VLOOKUP(G1964,'属性表（单核）'!$C$2:$D$251,2,0),INT(N1964/VLOOKUP(H1964,'属性表（单）'!$N$4:$O$24,2,0))))</f>
        <v>2570</v>
      </c>
      <c r="S1964" s="1">
        <f t="shared" si="245"/>
        <v>8745</v>
      </c>
      <c r="T1964" s="28">
        <f>VLOOKUP(--F1964,经验表!$A$4:$B$53,2,0)*VLOOKUP(--E1964,经验表!$W$8:$X$17,2,0)</f>
        <v>8745.75</v>
      </c>
      <c r="U1964" s="1">
        <f t="shared" si="246"/>
        <v>105797</v>
      </c>
      <c r="V1964" s="1">
        <f t="shared" si="247"/>
        <v>105797</v>
      </c>
    </row>
    <row r="1965" spans="1:22" x14ac:dyDescent="0.35">
      <c r="A1965" s="1">
        <v>90900085</v>
      </c>
      <c r="B1965" s="3" t="s">
        <v>17</v>
      </c>
      <c r="C1965" s="29">
        <f t="shared" si="243"/>
        <v>1</v>
      </c>
      <c r="D1965" s="29" t="str">
        <f t="shared" si="240"/>
        <v>5</v>
      </c>
      <c r="E1965" s="42" t="str">
        <f t="shared" si="241"/>
        <v>5</v>
      </c>
      <c r="F1965" s="1">
        <v>9</v>
      </c>
      <c r="G1965" s="28" t="str">
        <f t="shared" si="242"/>
        <v>59</v>
      </c>
      <c r="H1965" s="1">
        <v>59</v>
      </c>
      <c r="I1965" s="1">
        <v>2775</v>
      </c>
      <c r="L1965" s="1">
        <v>11048</v>
      </c>
      <c r="M1965" s="1">
        <v>121585</v>
      </c>
      <c r="N1965" s="2">
        <f>INT(VLOOKUP(--D1965,'属性表（单）'!$H$7:$I$11,2,0)*VLOOKUP(F1965,'属性表（单）'!$B$4:$D$53,3,0))</f>
        <v>15300</v>
      </c>
      <c r="O1965" s="34">
        <f t="shared" si="244"/>
        <v>2775</v>
      </c>
      <c r="P1965" s="1">
        <f>IF(H1965=26,VLOOKUP(G1965,'属性表（单核）'!$H$2:$I$251,2,0),IF(H1965=59,VLOOKUP(G1965,'属性表（单核）'!$C$2:$D$251,2,0),INT(N1965/VLOOKUP(H1965,'属性表（单）'!$N$4:$O$24,2,0))))</f>
        <v>2775</v>
      </c>
      <c r="S1965" s="1">
        <f t="shared" si="245"/>
        <v>10013</v>
      </c>
      <c r="T1965" s="28">
        <f>VLOOKUP(--F1965,经验表!$A$4:$B$53,2,0)*VLOOKUP(--E1965,经验表!$W$8:$X$17,2,0)</f>
        <v>10013.25</v>
      </c>
      <c r="U1965" s="1">
        <f t="shared" si="246"/>
        <v>114542</v>
      </c>
      <c r="V1965" s="1">
        <f t="shared" si="247"/>
        <v>114542</v>
      </c>
    </row>
    <row r="1966" spans="1:22" x14ac:dyDescent="0.35">
      <c r="A1966" s="1">
        <v>91000085</v>
      </c>
      <c r="B1966" s="3" t="s">
        <v>17</v>
      </c>
      <c r="C1966" s="29">
        <f t="shared" si="243"/>
        <v>1</v>
      </c>
      <c r="D1966" s="29" t="str">
        <f t="shared" si="240"/>
        <v>5</v>
      </c>
      <c r="E1966" s="42" t="str">
        <f t="shared" si="241"/>
        <v>5</v>
      </c>
      <c r="F1966" s="1">
        <v>10</v>
      </c>
      <c r="G1966" s="28" t="str">
        <f t="shared" si="242"/>
        <v>510</v>
      </c>
      <c r="H1966" s="1">
        <v>59</v>
      </c>
      <c r="I1966" s="1">
        <v>2980</v>
      </c>
      <c r="L1966" s="1">
        <v>12596</v>
      </c>
      <c r="M1966" s="1">
        <v>132633</v>
      </c>
      <c r="N1966" s="2">
        <f>INT(VLOOKUP(--D1966,'属性表（单）'!$H$7:$I$11,2,0)*VLOOKUP(F1966,'属性表（单）'!$B$4:$D$53,3,0))</f>
        <v>16200</v>
      </c>
      <c r="O1966" s="34">
        <f t="shared" si="244"/>
        <v>2980</v>
      </c>
      <c r="P1966" s="1">
        <f>IF(H1966=26,VLOOKUP(G1966,'属性表（单核）'!$H$2:$I$251,2,0),IF(H1966=59,VLOOKUP(G1966,'属性表（单核）'!$C$2:$D$251,2,0),INT(N1966/VLOOKUP(H1966,'属性表（单）'!$N$4:$O$24,2,0))))</f>
        <v>2980</v>
      </c>
      <c r="S1966" s="1">
        <f t="shared" si="245"/>
        <v>12041</v>
      </c>
      <c r="T1966" s="28">
        <f>VLOOKUP(--F1966,经验表!$A$4:$B$53,2,0)*VLOOKUP(--E1966,经验表!$W$8:$X$17,2,0)</f>
        <v>12041.25</v>
      </c>
      <c r="U1966" s="1">
        <f t="shared" si="246"/>
        <v>124555</v>
      </c>
      <c r="V1966" s="1">
        <f t="shared" si="247"/>
        <v>124555</v>
      </c>
    </row>
    <row r="1967" spans="1:22" x14ac:dyDescent="0.35">
      <c r="A1967" s="1">
        <v>91100085</v>
      </c>
      <c r="B1967" s="3" t="s">
        <v>17</v>
      </c>
      <c r="C1967" s="29">
        <f t="shared" si="243"/>
        <v>1</v>
      </c>
      <c r="D1967" s="29" t="str">
        <f t="shared" si="240"/>
        <v>5</v>
      </c>
      <c r="E1967" s="42" t="str">
        <f t="shared" si="241"/>
        <v>5</v>
      </c>
      <c r="F1967" s="1">
        <v>11</v>
      </c>
      <c r="G1967" s="28" t="str">
        <f t="shared" si="242"/>
        <v>511</v>
      </c>
      <c r="H1967" s="1">
        <v>59</v>
      </c>
      <c r="I1967" s="1">
        <v>3185</v>
      </c>
      <c r="L1967" s="1">
        <v>14290</v>
      </c>
      <c r="M1967" s="1">
        <v>145229</v>
      </c>
      <c r="N1967" s="2">
        <f>INT(VLOOKUP(--D1967,'属性表（单）'!$H$7:$I$11,2,0)*VLOOKUP(F1967,'属性表（单）'!$B$4:$D$53,3,0))</f>
        <v>17100</v>
      </c>
      <c r="O1967" s="34">
        <f t="shared" si="244"/>
        <v>3185</v>
      </c>
      <c r="P1967" s="1">
        <f>IF(H1967=26,VLOOKUP(G1967,'属性表（单核）'!$H$2:$I$251,2,0),IF(H1967=59,VLOOKUP(G1967,'属性表（单核）'!$C$2:$D$251,2,0),INT(N1967/VLOOKUP(H1967,'属性表（单）'!$N$4:$O$24,2,0))))</f>
        <v>3185</v>
      </c>
      <c r="S1967" s="1">
        <f t="shared" si="245"/>
        <v>14069</v>
      </c>
      <c r="T1967" s="28">
        <f>VLOOKUP(--F1967,经验表!$A$4:$B$53,2,0)*VLOOKUP(--E1967,经验表!$W$8:$X$17,2,0)</f>
        <v>14069.25</v>
      </c>
      <c r="U1967" s="1">
        <f t="shared" si="246"/>
        <v>136596</v>
      </c>
      <c r="V1967" s="1">
        <f t="shared" si="247"/>
        <v>136596</v>
      </c>
    </row>
    <row r="1968" spans="1:22" x14ac:dyDescent="0.35">
      <c r="A1968" s="1">
        <v>91200085</v>
      </c>
      <c r="B1968" s="3" t="s">
        <v>17</v>
      </c>
      <c r="C1968" s="29">
        <f t="shared" si="243"/>
        <v>1</v>
      </c>
      <c r="D1968" s="29" t="str">
        <f t="shared" si="240"/>
        <v>5</v>
      </c>
      <c r="E1968" s="42" t="str">
        <f t="shared" si="241"/>
        <v>5</v>
      </c>
      <c r="F1968" s="1">
        <v>12</v>
      </c>
      <c r="G1968" s="28" t="str">
        <f t="shared" si="242"/>
        <v>512</v>
      </c>
      <c r="H1968" s="1">
        <v>59</v>
      </c>
      <c r="I1968" s="1">
        <v>3390</v>
      </c>
      <c r="L1968" s="1">
        <v>16143</v>
      </c>
      <c r="M1968" s="1">
        <v>159519</v>
      </c>
      <c r="N1968" s="2">
        <f>INT(VLOOKUP(--D1968,'属性表（单）'!$H$7:$I$11,2,0)*VLOOKUP(F1968,'属性表（单）'!$B$4:$D$53,3,0))</f>
        <v>18300</v>
      </c>
      <c r="O1968" s="34">
        <f t="shared" si="244"/>
        <v>3390</v>
      </c>
      <c r="P1968" s="1">
        <f>IF(H1968=26,VLOOKUP(G1968,'属性表（单核）'!$H$2:$I$251,2,0),IF(H1968=59,VLOOKUP(G1968,'属性表（单核）'!$C$2:$D$251,2,0),INT(N1968/VLOOKUP(H1968,'属性表（单）'!$N$4:$O$24,2,0))))</f>
        <v>3390</v>
      </c>
      <c r="S1968" s="1">
        <f t="shared" si="245"/>
        <v>16097</v>
      </c>
      <c r="T1968" s="28">
        <f>VLOOKUP(--F1968,经验表!$A$4:$B$53,2,0)*VLOOKUP(--E1968,经验表!$W$8:$X$17,2,0)</f>
        <v>16097.25</v>
      </c>
      <c r="U1968" s="1">
        <f t="shared" si="246"/>
        <v>150665</v>
      </c>
      <c r="V1968" s="1">
        <f t="shared" si="247"/>
        <v>150665</v>
      </c>
    </row>
    <row r="1969" spans="1:22" x14ac:dyDescent="0.35">
      <c r="A1969" s="1">
        <v>91300085</v>
      </c>
      <c r="B1969" s="3" t="s">
        <v>17</v>
      </c>
      <c r="C1969" s="29">
        <f t="shared" si="243"/>
        <v>1</v>
      </c>
      <c r="D1969" s="29" t="str">
        <f t="shared" si="240"/>
        <v>5</v>
      </c>
      <c r="E1969" s="42" t="str">
        <f t="shared" si="241"/>
        <v>5</v>
      </c>
      <c r="F1969" s="1">
        <v>13</v>
      </c>
      <c r="G1969" s="28" t="str">
        <f t="shared" si="242"/>
        <v>513</v>
      </c>
      <c r="H1969" s="1">
        <v>59</v>
      </c>
      <c r="I1969" s="1">
        <v>3595</v>
      </c>
      <c r="L1969" s="1">
        <v>18170</v>
      </c>
      <c r="M1969" s="1">
        <v>175662</v>
      </c>
      <c r="N1969" s="2">
        <f>INT(VLOOKUP(--D1969,'属性表（单）'!$H$7:$I$11,2,0)*VLOOKUP(F1969,'属性表（单）'!$B$4:$D$53,3,0))</f>
        <v>19500</v>
      </c>
      <c r="O1969" s="34">
        <f t="shared" si="244"/>
        <v>3595</v>
      </c>
      <c r="P1969" s="1">
        <f>IF(H1969=26,VLOOKUP(G1969,'属性表（单核）'!$H$2:$I$251,2,0),IF(H1969=59,VLOOKUP(G1969,'属性表（单核）'!$C$2:$D$251,2,0),INT(N1969/VLOOKUP(H1969,'属性表（单）'!$N$4:$O$24,2,0))))</f>
        <v>3595</v>
      </c>
      <c r="S1969" s="1">
        <f t="shared" si="245"/>
        <v>18125</v>
      </c>
      <c r="T1969" s="28">
        <f>VLOOKUP(--F1969,经验表!$A$4:$B$53,2,0)*VLOOKUP(--E1969,经验表!$W$8:$X$17,2,0)</f>
        <v>18125.25</v>
      </c>
      <c r="U1969" s="1">
        <f t="shared" si="246"/>
        <v>166762</v>
      </c>
      <c r="V1969" s="1">
        <f t="shared" si="247"/>
        <v>166762</v>
      </c>
    </row>
    <row r="1970" spans="1:22" x14ac:dyDescent="0.35">
      <c r="A1970" s="1">
        <v>91400085</v>
      </c>
      <c r="B1970" s="3" t="s">
        <v>17</v>
      </c>
      <c r="C1970" s="29">
        <f t="shared" si="243"/>
        <v>1</v>
      </c>
      <c r="D1970" s="29" t="str">
        <f t="shared" si="240"/>
        <v>5</v>
      </c>
      <c r="E1970" s="42" t="str">
        <f t="shared" si="241"/>
        <v>5</v>
      </c>
      <c r="F1970" s="1">
        <v>14</v>
      </c>
      <c r="G1970" s="28" t="str">
        <f t="shared" si="242"/>
        <v>514</v>
      </c>
      <c r="H1970" s="1">
        <v>59</v>
      </c>
      <c r="I1970" s="1">
        <v>3800</v>
      </c>
      <c r="L1970" s="1">
        <v>20387</v>
      </c>
      <c r="M1970" s="1">
        <v>193832</v>
      </c>
      <c r="N1970" s="2">
        <f>INT(VLOOKUP(--D1970,'属性表（单）'!$H$7:$I$11,2,0)*VLOOKUP(F1970,'属性表（单）'!$B$4:$D$53,3,0))</f>
        <v>20700</v>
      </c>
      <c r="O1970" s="34">
        <f t="shared" si="244"/>
        <v>3800</v>
      </c>
      <c r="P1970" s="1">
        <f>IF(H1970=26,VLOOKUP(G1970,'属性表（单核）'!$H$2:$I$251,2,0),IF(H1970=59,VLOOKUP(G1970,'属性表（单核）'!$C$2:$D$251,2,0),INT(N1970/VLOOKUP(H1970,'属性表（单）'!$N$4:$O$24,2,0))))</f>
        <v>3800</v>
      </c>
      <c r="S1970" s="1">
        <f t="shared" si="245"/>
        <v>21167</v>
      </c>
      <c r="T1970" s="28">
        <f>VLOOKUP(--F1970,经验表!$A$4:$B$53,2,0)*VLOOKUP(--E1970,经验表!$W$8:$X$17,2,0)</f>
        <v>21167.25</v>
      </c>
      <c r="U1970" s="1">
        <f t="shared" si="246"/>
        <v>184887</v>
      </c>
      <c r="V1970" s="1">
        <f t="shared" si="247"/>
        <v>184887</v>
      </c>
    </row>
    <row r="1971" spans="1:22" x14ac:dyDescent="0.35">
      <c r="A1971" s="1">
        <v>91500085</v>
      </c>
      <c r="B1971" s="3" t="s">
        <v>17</v>
      </c>
      <c r="C1971" s="29">
        <f t="shared" si="243"/>
        <v>1</v>
      </c>
      <c r="D1971" s="29" t="str">
        <f t="shared" si="240"/>
        <v>5</v>
      </c>
      <c r="E1971" s="42" t="str">
        <f t="shared" si="241"/>
        <v>5</v>
      </c>
      <c r="F1971" s="1">
        <v>15</v>
      </c>
      <c r="G1971" s="28" t="str">
        <f t="shared" si="242"/>
        <v>515</v>
      </c>
      <c r="H1971" s="1">
        <v>59</v>
      </c>
      <c r="I1971" s="1">
        <v>4005</v>
      </c>
      <c r="L1971" s="1">
        <v>22811</v>
      </c>
      <c r="M1971" s="1">
        <v>214219</v>
      </c>
      <c r="N1971" s="2">
        <f>INT(VLOOKUP(--D1971,'属性表（单）'!$H$7:$I$11,2,0)*VLOOKUP(F1971,'属性表（单）'!$B$4:$D$53,3,0))</f>
        <v>21900</v>
      </c>
      <c r="O1971" s="34">
        <f t="shared" si="244"/>
        <v>4005</v>
      </c>
      <c r="P1971" s="1">
        <f>IF(H1971=26,VLOOKUP(G1971,'属性表（单核）'!$H$2:$I$251,2,0),IF(H1971=59,VLOOKUP(G1971,'属性表（单核）'!$C$2:$D$251,2,0),INT(N1971/VLOOKUP(H1971,'属性表（单）'!$N$4:$O$24,2,0))))</f>
        <v>4005</v>
      </c>
      <c r="S1971" s="1">
        <f t="shared" si="245"/>
        <v>24209</v>
      </c>
      <c r="T1971" s="28">
        <f>VLOOKUP(--F1971,经验表!$A$4:$B$53,2,0)*VLOOKUP(--E1971,经验表!$W$8:$X$17,2,0)</f>
        <v>24209.25</v>
      </c>
      <c r="U1971" s="1">
        <f t="shared" si="246"/>
        <v>206054</v>
      </c>
      <c r="V1971" s="1">
        <f t="shared" si="247"/>
        <v>206054</v>
      </c>
    </row>
    <row r="1972" spans="1:22" x14ac:dyDescent="0.35">
      <c r="A1972" s="1">
        <v>91600085</v>
      </c>
      <c r="B1972" s="3" t="s">
        <v>17</v>
      </c>
      <c r="C1972" s="29">
        <f t="shared" si="243"/>
        <v>1</v>
      </c>
      <c r="D1972" s="29" t="str">
        <f t="shared" si="240"/>
        <v>5</v>
      </c>
      <c r="E1972" s="42" t="str">
        <f t="shared" si="241"/>
        <v>5</v>
      </c>
      <c r="F1972" s="1">
        <v>16</v>
      </c>
      <c r="G1972" s="28" t="str">
        <f t="shared" si="242"/>
        <v>516</v>
      </c>
      <c r="H1972" s="1">
        <v>59</v>
      </c>
      <c r="I1972" s="1">
        <v>4210</v>
      </c>
      <c r="L1972" s="1">
        <v>25460</v>
      </c>
      <c r="M1972" s="1">
        <v>237030</v>
      </c>
      <c r="N1972" s="2">
        <f>INT(VLOOKUP(--D1972,'属性表（单）'!$H$7:$I$11,2,0)*VLOOKUP(F1972,'属性表（单）'!$B$4:$D$53,3,0))</f>
        <v>23100</v>
      </c>
      <c r="O1972" s="34">
        <f t="shared" si="244"/>
        <v>4210</v>
      </c>
      <c r="P1972" s="1">
        <f>IF(H1972=26,VLOOKUP(G1972,'属性表（单核）'!$H$2:$I$251,2,0),IF(H1972=59,VLOOKUP(G1972,'属性表（单核）'!$C$2:$D$251,2,0),INT(N1972/VLOOKUP(H1972,'属性表（单）'!$N$4:$O$24,2,0))))</f>
        <v>4210</v>
      </c>
      <c r="S1972" s="1">
        <f t="shared" si="245"/>
        <v>27251</v>
      </c>
      <c r="T1972" s="28">
        <f>VLOOKUP(--F1972,经验表!$A$4:$B$53,2,0)*VLOOKUP(--E1972,经验表!$W$8:$X$17,2,0)</f>
        <v>27251.25</v>
      </c>
      <c r="U1972" s="1">
        <f t="shared" si="246"/>
        <v>230263</v>
      </c>
      <c r="V1972" s="1">
        <f t="shared" si="247"/>
        <v>230263</v>
      </c>
    </row>
    <row r="1973" spans="1:22" x14ac:dyDescent="0.35">
      <c r="A1973" s="1">
        <v>91700085</v>
      </c>
      <c r="B1973" s="3" t="s">
        <v>17</v>
      </c>
      <c r="C1973" s="29">
        <f t="shared" si="243"/>
        <v>1</v>
      </c>
      <c r="D1973" s="29" t="str">
        <f t="shared" si="240"/>
        <v>5</v>
      </c>
      <c r="E1973" s="42" t="str">
        <f t="shared" si="241"/>
        <v>5</v>
      </c>
      <c r="F1973" s="1">
        <v>17</v>
      </c>
      <c r="G1973" s="28" t="str">
        <f t="shared" si="242"/>
        <v>517</v>
      </c>
      <c r="H1973" s="1">
        <v>59</v>
      </c>
      <c r="I1973" s="1">
        <v>4415</v>
      </c>
      <c r="L1973" s="1">
        <v>28356</v>
      </c>
      <c r="M1973" s="1">
        <v>262490</v>
      </c>
      <c r="N1973" s="2">
        <f>INT(VLOOKUP(--D1973,'属性表（单）'!$H$7:$I$11,2,0)*VLOOKUP(F1973,'属性表（单）'!$B$4:$D$53,3,0))</f>
        <v>24600</v>
      </c>
      <c r="O1973" s="34">
        <f t="shared" si="244"/>
        <v>4415</v>
      </c>
      <c r="P1973" s="1">
        <f>IF(H1973=26,VLOOKUP(G1973,'属性表（单核）'!$H$2:$I$251,2,0),IF(H1973=59,VLOOKUP(G1973,'属性表（单核）'!$C$2:$D$251,2,0),INT(N1973/VLOOKUP(H1973,'属性表（单）'!$N$4:$O$24,2,0))))</f>
        <v>4415</v>
      </c>
      <c r="S1973" s="1">
        <f t="shared" si="245"/>
        <v>30293</v>
      </c>
      <c r="T1973" s="28">
        <f>VLOOKUP(--F1973,经验表!$A$4:$B$53,2,0)*VLOOKUP(--E1973,经验表!$W$8:$X$17,2,0)</f>
        <v>30293.25</v>
      </c>
      <c r="U1973" s="1">
        <f t="shared" si="246"/>
        <v>257514</v>
      </c>
      <c r="V1973" s="1">
        <f t="shared" si="247"/>
        <v>257514</v>
      </c>
    </row>
    <row r="1974" spans="1:22" x14ac:dyDescent="0.35">
      <c r="A1974" s="1">
        <v>91800085</v>
      </c>
      <c r="B1974" s="3" t="s">
        <v>17</v>
      </c>
      <c r="C1974" s="29">
        <f t="shared" si="243"/>
        <v>1</v>
      </c>
      <c r="D1974" s="29" t="str">
        <f t="shared" si="240"/>
        <v>5</v>
      </c>
      <c r="E1974" s="42" t="str">
        <f t="shared" si="241"/>
        <v>5</v>
      </c>
      <c r="F1974" s="1">
        <v>18</v>
      </c>
      <c r="G1974" s="28" t="str">
        <f t="shared" si="242"/>
        <v>518</v>
      </c>
      <c r="H1974" s="1">
        <v>59</v>
      </c>
      <c r="I1974" s="1">
        <v>4620</v>
      </c>
      <c r="L1974" s="1">
        <v>31521</v>
      </c>
      <c r="M1974" s="1">
        <v>290846</v>
      </c>
      <c r="N1974" s="2">
        <f>INT(VLOOKUP(--D1974,'属性表（单）'!$H$7:$I$11,2,0)*VLOOKUP(F1974,'属性表（单）'!$B$4:$D$53,3,0))</f>
        <v>26100</v>
      </c>
      <c r="O1974" s="34">
        <f t="shared" si="244"/>
        <v>4620</v>
      </c>
      <c r="P1974" s="1">
        <f>IF(H1974=26,VLOOKUP(G1974,'属性表（单核）'!$H$2:$I$251,2,0),IF(H1974=59,VLOOKUP(G1974,'属性表（单核）'!$C$2:$D$251,2,0),INT(N1974/VLOOKUP(H1974,'属性表（单）'!$N$4:$O$24,2,0))))</f>
        <v>4620</v>
      </c>
      <c r="S1974" s="1">
        <f t="shared" si="245"/>
        <v>34602</v>
      </c>
      <c r="T1974" s="28">
        <f>VLOOKUP(--F1974,经验表!$A$4:$B$53,2,0)*VLOOKUP(--E1974,经验表!$W$8:$X$17,2,0)</f>
        <v>34602.75</v>
      </c>
      <c r="U1974" s="1">
        <f t="shared" si="246"/>
        <v>287807</v>
      </c>
      <c r="V1974" s="1">
        <f t="shared" si="247"/>
        <v>287807</v>
      </c>
    </row>
    <row r="1975" spans="1:22" x14ac:dyDescent="0.35">
      <c r="A1975" s="1">
        <v>91900085</v>
      </c>
      <c r="B1975" s="3" t="s">
        <v>17</v>
      </c>
      <c r="C1975" s="29">
        <f t="shared" si="243"/>
        <v>1</v>
      </c>
      <c r="D1975" s="29" t="str">
        <f t="shared" si="240"/>
        <v>5</v>
      </c>
      <c r="E1975" s="42" t="str">
        <f t="shared" si="241"/>
        <v>5</v>
      </c>
      <c r="F1975" s="1">
        <v>19</v>
      </c>
      <c r="G1975" s="28" t="str">
        <f t="shared" si="242"/>
        <v>519</v>
      </c>
      <c r="H1975" s="1">
        <v>59</v>
      </c>
      <c r="I1975" s="1">
        <v>4825</v>
      </c>
      <c r="L1975" s="1">
        <v>34978</v>
      </c>
      <c r="M1975" s="1">
        <v>322367</v>
      </c>
      <c r="N1975" s="2">
        <f>INT(VLOOKUP(--D1975,'属性表（单）'!$H$7:$I$11,2,0)*VLOOKUP(F1975,'属性表（单）'!$B$4:$D$53,3,0))</f>
        <v>27600</v>
      </c>
      <c r="O1975" s="34">
        <f t="shared" si="244"/>
        <v>4825</v>
      </c>
      <c r="P1975" s="1">
        <f>IF(H1975=26,VLOOKUP(G1975,'属性表（单核）'!$H$2:$I$251,2,0),IF(H1975=59,VLOOKUP(G1975,'属性表（单核）'!$C$2:$D$251,2,0),INT(N1975/VLOOKUP(H1975,'属性表（单）'!$N$4:$O$24,2,0))))</f>
        <v>4825</v>
      </c>
      <c r="S1975" s="1">
        <f t="shared" si="245"/>
        <v>38912</v>
      </c>
      <c r="T1975" s="28">
        <f>VLOOKUP(--F1975,经验表!$A$4:$B$53,2,0)*VLOOKUP(--E1975,经验表!$W$8:$X$17,2,0)</f>
        <v>38912.25</v>
      </c>
      <c r="U1975" s="1">
        <f t="shared" si="246"/>
        <v>322409</v>
      </c>
      <c r="V1975" s="1">
        <f t="shared" si="247"/>
        <v>322409</v>
      </c>
    </row>
    <row r="1976" spans="1:22" x14ac:dyDescent="0.35">
      <c r="A1976" s="1">
        <v>92000085</v>
      </c>
      <c r="B1976" s="3" t="s">
        <v>17</v>
      </c>
      <c r="C1976" s="29">
        <f t="shared" si="243"/>
        <v>1</v>
      </c>
      <c r="D1976" s="29" t="str">
        <f t="shared" si="240"/>
        <v>5</v>
      </c>
      <c r="E1976" s="42" t="str">
        <f t="shared" si="241"/>
        <v>5</v>
      </c>
      <c r="F1976" s="1">
        <v>20</v>
      </c>
      <c r="G1976" s="28" t="str">
        <f t="shared" si="242"/>
        <v>520</v>
      </c>
      <c r="H1976" s="1">
        <v>59</v>
      </c>
      <c r="I1976" s="1">
        <v>5030</v>
      </c>
      <c r="L1976" s="1">
        <v>38756</v>
      </c>
      <c r="M1976" s="1">
        <v>357345</v>
      </c>
      <c r="N1976" s="2">
        <f>INT(VLOOKUP(--D1976,'属性表（单）'!$H$7:$I$11,2,0)*VLOOKUP(F1976,'属性表（单）'!$B$4:$D$53,3,0))</f>
        <v>29100</v>
      </c>
      <c r="O1976" s="34">
        <f t="shared" si="244"/>
        <v>5030</v>
      </c>
      <c r="P1976" s="1">
        <f>IF(H1976=26,VLOOKUP(G1976,'属性表（单核）'!$H$2:$I$251,2,0),IF(H1976=59,VLOOKUP(G1976,'属性表（单核）'!$C$2:$D$251,2,0),INT(N1976/VLOOKUP(H1976,'属性表（单）'!$N$4:$O$24,2,0))))</f>
        <v>5030</v>
      </c>
      <c r="S1976" s="1">
        <f t="shared" si="245"/>
        <v>43221</v>
      </c>
      <c r="T1976" s="28">
        <f>VLOOKUP(--F1976,经验表!$A$4:$B$53,2,0)*VLOOKUP(--E1976,经验表!$W$8:$X$17,2,0)</f>
        <v>43221.75</v>
      </c>
      <c r="U1976" s="1">
        <f t="shared" si="246"/>
        <v>361321</v>
      </c>
      <c r="V1976" s="1">
        <f t="shared" si="247"/>
        <v>361321</v>
      </c>
    </row>
    <row r="1977" spans="1:22" x14ac:dyDescent="0.35">
      <c r="A1977" s="1">
        <v>92100085</v>
      </c>
      <c r="B1977" s="3" t="s">
        <v>17</v>
      </c>
      <c r="C1977" s="29">
        <f t="shared" si="243"/>
        <v>1</v>
      </c>
      <c r="D1977" s="29" t="str">
        <f t="shared" si="240"/>
        <v>5</v>
      </c>
      <c r="E1977" s="42" t="str">
        <f t="shared" si="241"/>
        <v>5</v>
      </c>
      <c r="F1977" s="1">
        <v>21</v>
      </c>
      <c r="G1977" s="28" t="str">
        <f t="shared" si="242"/>
        <v>521</v>
      </c>
      <c r="H1977" s="1">
        <v>59</v>
      </c>
      <c r="I1977" s="1">
        <v>5235</v>
      </c>
      <c r="L1977" s="1">
        <v>42883</v>
      </c>
      <c r="M1977" s="1">
        <v>396101</v>
      </c>
      <c r="N1977" s="2">
        <f>INT(VLOOKUP(--D1977,'属性表（单）'!$H$7:$I$11,2,0)*VLOOKUP(F1977,'属性表（单）'!$B$4:$D$53,3,0))</f>
        <v>30600</v>
      </c>
      <c r="O1977" s="34">
        <f t="shared" si="244"/>
        <v>5235</v>
      </c>
      <c r="P1977" s="1">
        <f>IF(H1977=26,VLOOKUP(G1977,'属性表（单核）'!$H$2:$I$251,2,0),IF(H1977=59,VLOOKUP(G1977,'属性表（单核）'!$C$2:$D$251,2,0),INT(N1977/VLOOKUP(H1977,'属性表（单）'!$N$4:$O$24,2,0))))</f>
        <v>5235</v>
      </c>
      <c r="S1977" s="1">
        <f t="shared" si="245"/>
        <v>47531</v>
      </c>
      <c r="T1977" s="28">
        <f>VLOOKUP(--F1977,经验表!$A$4:$B$53,2,0)*VLOOKUP(--E1977,经验表!$W$8:$X$17,2,0)</f>
        <v>47531.25</v>
      </c>
      <c r="U1977" s="1">
        <f t="shared" si="246"/>
        <v>404542</v>
      </c>
      <c r="V1977" s="1">
        <f t="shared" si="247"/>
        <v>404542</v>
      </c>
    </row>
    <row r="1978" spans="1:22" x14ac:dyDescent="0.35">
      <c r="A1978" s="1">
        <v>92200085</v>
      </c>
      <c r="B1978" s="3" t="s">
        <v>17</v>
      </c>
      <c r="C1978" s="29">
        <f t="shared" si="243"/>
        <v>1</v>
      </c>
      <c r="D1978" s="29" t="str">
        <f t="shared" si="240"/>
        <v>5</v>
      </c>
      <c r="E1978" s="42" t="str">
        <f t="shared" si="241"/>
        <v>5</v>
      </c>
      <c r="F1978" s="1">
        <v>22</v>
      </c>
      <c r="G1978" s="28" t="str">
        <f t="shared" si="242"/>
        <v>522</v>
      </c>
      <c r="H1978" s="1">
        <v>59</v>
      </c>
      <c r="I1978" s="1">
        <v>5440</v>
      </c>
      <c r="L1978" s="1">
        <v>47391</v>
      </c>
      <c r="M1978" s="1">
        <v>438984</v>
      </c>
      <c r="N1978" s="2">
        <f>INT(VLOOKUP(--D1978,'属性表（单）'!$H$7:$I$11,2,0)*VLOOKUP(F1978,'属性表（单）'!$B$4:$D$53,3,0))</f>
        <v>32400</v>
      </c>
      <c r="O1978" s="34">
        <f t="shared" si="244"/>
        <v>5440</v>
      </c>
      <c r="P1978" s="1">
        <f>IF(H1978=26,VLOOKUP(G1978,'属性表（单核）'!$H$2:$I$251,2,0),IF(H1978=59,VLOOKUP(G1978,'属性表（单核）'!$C$2:$D$251,2,0),INT(N1978/VLOOKUP(H1978,'属性表（单）'!$N$4:$O$24,2,0))))</f>
        <v>5440</v>
      </c>
      <c r="S1978" s="1">
        <f t="shared" si="245"/>
        <v>53361</v>
      </c>
      <c r="T1978" s="28">
        <f>VLOOKUP(--F1978,经验表!$A$4:$B$53,2,0)*VLOOKUP(--E1978,经验表!$W$8:$X$17,2,0)</f>
        <v>53361.75</v>
      </c>
      <c r="U1978" s="1">
        <f t="shared" si="246"/>
        <v>452073</v>
      </c>
      <c r="V1978" s="1">
        <f t="shared" si="247"/>
        <v>452073</v>
      </c>
    </row>
    <row r="1979" spans="1:22" x14ac:dyDescent="0.35">
      <c r="A1979" s="1">
        <v>92300085</v>
      </c>
      <c r="B1979" s="3" t="s">
        <v>17</v>
      </c>
      <c r="C1979" s="29">
        <f t="shared" si="243"/>
        <v>1</v>
      </c>
      <c r="D1979" s="29" t="str">
        <f t="shared" si="240"/>
        <v>5</v>
      </c>
      <c r="E1979" s="42" t="str">
        <f t="shared" si="241"/>
        <v>5</v>
      </c>
      <c r="F1979" s="1">
        <v>23</v>
      </c>
      <c r="G1979" s="28" t="str">
        <f t="shared" si="242"/>
        <v>523</v>
      </c>
      <c r="H1979" s="1">
        <v>59</v>
      </c>
      <c r="I1979" s="1">
        <v>5645</v>
      </c>
      <c r="L1979" s="1">
        <v>52314</v>
      </c>
      <c r="M1979" s="1">
        <v>486375</v>
      </c>
      <c r="N1979" s="2">
        <f>INT(VLOOKUP(--D1979,'属性表（单）'!$H$7:$I$11,2,0)*VLOOKUP(F1979,'属性表（单）'!$B$4:$D$53,3,0))</f>
        <v>34200</v>
      </c>
      <c r="O1979" s="34">
        <f t="shared" si="244"/>
        <v>5645</v>
      </c>
      <c r="P1979" s="1">
        <f>IF(H1979=26,VLOOKUP(G1979,'属性表（单核）'!$H$2:$I$251,2,0),IF(H1979=59,VLOOKUP(G1979,'属性表（单核）'!$C$2:$D$251,2,0),INT(N1979/VLOOKUP(H1979,'属性表（单）'!$N$4:$O$24,2,0))))</f>
        <v>5645</v>
      </c>
      <c r="S1979" s="1">
        <f t="shared" si="245"/>
        <v>59192</v>
      </c>
      <c r="T1979" s="28">
        <f>VLOOKUP(--F1979,经验表!$A$4:$B$53,2,0)*VLOOKUP(--E1979,经验表!$W$8:$X$17,2,0)</f>
        <v>59192.25</v>
      </c>
      <c r="U1979" s="1">
        <f t="shared" si="246"/>
        <v>505434</v>
      </c>
      <c r="V1979" s="1">
        <f t="shared" si="247"/>
        <v>505434</v>
      </c>
    </row>
    <row r="1980" spans="1:22" x14ac:dyDescent="0.35">
      <c r="A1980" s="1">
        <v>92400085</v>
      </c>
      <c r="B1980" s="3" t="s">
        <v>17</v>
      </c>
      <c r="C1980" s="29">
        <f t="shared" si="243"/>
        <v>1</v>
      </c>
      <c r="D1980" s="29" t="str">
        <f t="shared" si="240"/>
        <v>5</v>
      </c>
      <c r="E1980" s="42" t="str">
        <f t="shared" si="241"/>
        <v>5</v>
      </c>
      <c r="F1980" s="1">
        <v>24</v>
      </c>
      <c r="G1980" s="28" t="str">
        <f t="shared" si="242"/>
        <v>524</v>
      </c>
      <c r="H1980" s="1">
        <v>59</v>
      </c>
      <c r="I1980" s="1">
        <v>5850</v>
      </c>
      <c r="L1980" s="1">
        <v>57690</v>
      </c>
      <c r="M1980" s="1">
        <v>538689</v>
      </c>
      <c r="N1980" s="2">
        <f>INT(VLOOKUP(--D1980,'属性表（单）'!$H$7:$I$11,2,0)*VLOOKUP(F1980,'属性表（单）'!$B$4:$D$53,3,0))</f>
        <v>36000</v>
      </c>
      <c r="O1980" s="34">
        <f t="shared" si="244"/>
        <v>5850</v>
      </c>
      <c r="P1980" s="1">
        <f>IF(H1980=26,VLOOKUP(G1980,'属性表（单核）'!$H$2:$I$251,2,0),IF(H1980=59,VLOOKUP(G1980,'属性表（单核）'!$C$2:$D$251,2,0),INT(N1980/VLOOKUP(H1980,'属性表（单）'!$N$4:$O$24,2,0))))</f>
        <v>5850</v>
      </c>
      <c r="S1980" s="1">
        <f t="shared" si="245"/>
        <v>65022</v>
      </c>
      <c r="T1980" s="28">
        <f>VLOOKUP(--F1980,经验表!$A$4:$B$53,2,0)*VLOOKUP(--E1980,经验表!$W$8:$X$17,2,0)</f>
        <v>65022.750000000007</v>
      </c>
      <c r="U1980" s="1">
        <f t="shared" si="246"/>
        <v>564626</v>
      </c>
      <c r="V1980" s="1">
        <f t="shared" si="247"/>
        <v>564626</v>
      </c>
    </row>
    <row r="1981" spans="1:22" x14ac:dyDescent="0.35">
      <c r="A1981" s="1">
        <v>92500085</v>
      </c>
      <c r="B1981" s="3" t="s">
        <v>17</v>
      </c>
      <c r="C1981" s="29">
        <f t="shared" si="243"/>
        <v>1</v>
      </c>
      <c r="D1981" s="29" t="str">
        <f t="shared" si="240"/>
        <v>5</v>
      </c>
      <c r="E1981" s="42" t="str">
        <f t="shared" si="241"/>
        <v>5</v>
      </c>
      <c r="F1981" s="1">
        <v>25</v>
      </c>
      <c r="G1981" s="28" t="str">
        <f t="shared" si="242"/>
        <v>525</v>
      </c>
      <c r="H1981" s="1">
        <v>59</v>
      </c>
      <c r="I1981" s="1">
        <v>6055</v>
      </c>
      <c r="L1981" s="1">
        <v>63561</v>
      </c>
      <c r="M1981" s="1">
        <v>596379</v>
      </c>
      <c r="N1981" s="2">
        <f>INT(VLOOKUP(--D1981,'属性表（单）'!$H$7:$I$11,2,0)*VLOOKUP(F1981,'属性表（单）'!$B$4:$D$53,3,0))</f>
        <v>37800</v>
      </c>
      <c r="O1981" s="34">
        <f t="shared" si="244"/>
        <v>6055</v>
      </c>
      <c r="P1981" s="1">
        <f>IF(H1981=26,VLOOKUP(G1981,'属性表（单核）'!$H$2:$I$251,2,0),IF(H1981=59,VLOOKUP(G1981,'属性表（单核）'!$C$2:$D$251,2,0),INT(N1981/VLOOKUP(H1981,'属性表（单）'!$N$4:$O$24,2,0))))</f>
        <v>6055</v>
      </c>
      <c r="S1981" s="1">
        <f t="shared" si="245"/>
        <v>70853</v>
      </c>
      <c r="T1981" s="28">
        <f>VLOOKUP(--F1981,经验表!$A$4:$B$53,2,0)*VLOOKUP(--E1981,经验表!$W$8:$X$17,2,0)</f>
        <v>70853.25</v>
      </c>
      <c r="U1981" s="1">
        <f t="shared" si="246"/>
        <v>629648</v>
      </c>
      <c r="V1981" s="1">
        <f t="shared" si="247"/>
        <v>629648</v>
      </c>
    </row>
    <row r="1982" spans="1:22" x14ac:dyDescent="0.35">
      <c r="A1982" s="1">
        <v>92600085</v>
      </c>
      <c r="B1982" s="3" t="s">
        <v>17</v>
      </c>
      <c r="C1982" s="29">
        <f t="shared" si="243"/>
        <v>1</v>
      </c>
      <c r="D1982" s="29" t="str">
        <f t="shared" si="240"/>
        <v>5</v>
      </c>
      <c r="E1982" s="42" t="str">
        <f t="shared" si="241"/>
        <v>5</v>
      </c>
      <c r="F1982" s="1">
        <v>26</v>
      </c>
      <c r="G1982" s="28" t="str">
        <f t="shared" si="242"/>
        <v>526</v>
      </c>
      <c r="H1982" s="1">
        <v>59</v>
      </c>
      <c r="I1982" s="1">
        <v>6260</v>
      </c>
      <c r="L1982" s="1">
        <v>69971</v>
      </c>
      <c r="M1982" s="1">
        <v>659940</v>
      </c>
      <c r="N1982" s="2">
        <f>INT(VLOOKUP(--D1982,'属性表（单）'!$H$7:$I$11,2,0)*VLOOKUP(F1982,'属性表（单）'!$B$4:$D$53,3,0))</f>
        <v>39600</v>
      </c>
      <c r="O1982" s="34">
        <f t="shared" si="244"/>
        <v>6260</v>
      </c>
      <c r="P1982" s="1">
        <f>IF(H1982=26,VLOOKUP(G1982,'属性表（单核）'!$H$2:$I$251,2,0),IF(H1982=59,VLOOKUP(G1982,'属性表（单核）'!$C$2:$D$251,2,0),INT(N1982/VLOOKUP(H1982,'属性表（单）'!$N$4:$O$24,2,0))))</f>
        <v>6260</v>
      </c>
      <c r="S1982" s="1">
        <f t="shared" si="245"/>
        <v>78458</v>
      </c>
      <c r="T1982" s="28">
        <f>VLOOKUP(--F1982,经验表!$A$4:$B$53,2,0)*VLOOKUP(--E1982,经验表!$W$8:$X$17,2,0)</f>
        <v>78458.25</v>
      </c>
      <c r="U1982" s="1">
        <f t="shared" si="246"/>
        <v>700501</v>
      </c>
      <c r="V1982" s="1">
        <f t="shared" si="247"/>
        <v>700501</v>
      </c>
    </row>
    <row r="1983" spans="1:22" x14ac:dyDescent="0.35">
      <c r="A1983" s="1">
        <v>92700085</v>
      </c>
      <c r="B1983" s="3" t="s">
        <v>17</v>
      </c>
      <c r="C1983" s="29">
        <f t="shared" si="243"/>
        <v>1</v>
      </c>
      <c r="D1983" s="29" t="str">
        <f t="shared" si="240"/>
        <v>5</v>
      </c>
      <c r="E1983" s="42" t="str">
        <f t="shared" si="241"/>
        <v>5</v>
      </c>
      <c r="F1983" s="1">
        <v>27</v>
      </c>
      <c r="G1983" s="28" t="str">
        <f t="shared" si="242"/>
        <v>527</v>
      </c>
      <c r="H1983" s="1">
        <v>59</v>
      </c>
      <c r="I1983" s="1">
        <v>6465</v>
      </c>
      <c r="L1983" s="1">
        <v>76969</v>
      </c>
      <c r="M1983" s="1">
        <v>729911</v>
      </c>
      <c r="N1983" s="2">
        <f>INT(VLOOKUP(--D1983,'属性表（单）'!$H$7:$I$11,2,0)*VLOOKUP(F1983,'属性表（单）'!$B$4:$D$53,3,0))</f>
        <v>41700</v>
      </c>
      <c r="O1983" s="34">
        <f t="shared" si="244"/>
        <v>6465</v>
      </c>
      <c r="P1983" s="1">
        <f>IF(H1983=26,VLOOKUP(G1983,'属性表（单核）'!$H$2:$I$251,2,0),IF(H1983=59,VLOOKUP(G1983,'属性表（单核）'!$C$2:$D$251,2,0),INT(N1983/VLOOKUP(H1983,'属性表（单）'!$N$4:$O$24,2,0))))</f>
        <v>6465</v>
      </c>
      <c r="S1983" s="1">
        <f t="shared" si="245"/>
        <v>86063</v>
      </c>
      <c r="T1983" s="28">
        <f>VLOOKUP(--F1983,经验表!$A$4:$B$53,2,0)*VLOOKUP(--E1983,经验表!$W$8:$X$17,2,0)</f>
        <v>86063.25</v>
      </c>
      <c r="U1983" s="1">
        <f t="shared" si="246"/>
        <v>778959</v>
      </c>
      <c r="V1983" s="1">
        <f t="shared" si="247"/>
        <v>778959</v>
      </c>
    </row>
    <row r="1984" spans="1:22" x14ac:dyDescent="0.35">
      <c r="A1984" s="1">
        <v>92800085</v>
      </c>
      <c r="B1984" s="3" t="s">
        <v>17</v>
      </c>
      <c r="C1984" s="29">
        <f t="shared" si="243"/>
        <v>1</v>
      </c>
      <c r="D1984" s="29" t="str">
        <f t="shared" si="240"/>
        <v>5</v>
      </c>
      <c r="E1984" s="42" t="str">
        <f t="shared" si="241"/>
        <v>5</v>
      </c>
      <c r="F1984" s="1">
        <v>28</v>
      </c>
      <c r="G1984" s="28" t="str">
        <f t="shared" si="242"/>
        <v>528</v>
      </c>
      <c r="H1984" s="1">
        <v>59</v>
      </c>
      <c r="I1984" s="1">
        <v>6670</v>
      </c>
      <c r="L1984" s="1">
        <v>84610</v>
      </c>
      <c r="M1984" s="1">
        <v>806880</v>
      </c>
      <c r="N1984" s="2">
        <f>INT(VLOOKUP(--D1984,'属性表（单）'!$H$7:$I$11,2,0)*VLOOKUP(F1984,'属性表（单）'!$B$4:$D$53,3,0))</f>
        <v>43800</v>
      </c>
      <c r="O1984" s="34">
        <f t="shared" si="244"/>
        <v>6670</v>
      </c>
      <c r="P1984" s="1">
        <f>IF(H1984=26,VLOOKUP(G1984,'属性表（单核）'!$H$2:$I$251,2,0),IF(H1984=59,VLOOKUP(G1984,'属性表（单核）'!$C$2:$D$251,2,0),INT(N1984/VLOOKUP(H1984,'属性表（单）'!$N$4:$O$24,2,0))))</f>
        <v>6670</v>
      </c>
      <c r="S1984" s="1">
        <f t="shared" si="245"/>
        <v>93668</v>
      </c>
      <c r="T1984" s="28">
        <f>VLOOKUP(--F1984,经验表!$A$4:$B$53,2,0)*VLOOKUP(--E1984,经验表!$W$8:$X$17,2,0)</f>
        <v>93668.25</v>
      </c>
      <c r="U1984" s="1">
        <f t="shared" si="246"/>
        <v>865022</v>
      </c>
      <c r="V1984" s="1">
        <f t="shared" si="247"/>
        <v>865022</v>
      </c>
    </row>
    <row r="1985" spans="1:22" x14ac:dyDescent="0.35">
      <c r="A1985" s="1">
        <v>92900085</v>
      </c>
      <c r="B1985" s="3" t="s">
        <v>17</v>
      </c>
      <c r="C1985" s="29">
        <f t="shared" si="243"/>
        <v>1</v>
      </c>
      <c r="D1985" s="29" t="str">
        <f t="shared" si="240"/>
        <v>5</v>
      </c>
      <c r="E1985" s="42" t="str">
        <f t="shared" si="241"/>
        <v>5</v>
      </c>
      <c r="F1985" s="1">
        <v>29</v>
      </c>
      <c r="G1985" s="28" t="str">
        <f t="shared" si="242"/>
        <v>529</v>
      </c>
      <c r="H1985" s="1">
        <v>59</v>
      </c>
      <c r="I1985" s="1">
        <v>6875</v>
      </c>
      <c r="L1985" s="1">
        <v>92951</v>
      </c>
      <c r="M1985" s="1">
        <v>891490</v>
      </c>
      <c r="N1985" s="2">
        <f>INT(VLOOKUP(--D1985,'属性表（单）'!$H$7:$I$11,2,0)*VLOOKUP(F1985,'属性表（单）'!$B$4:$D$53,3,0))</f>
        <v>45900</v>
      </c>
      <c r="O1985" s="34">
        <f t="shared" si="244"/>
        <v>6875</v>
      </c>
      <c r="P1985" s="1">
        <f>IF(H1985=26,VLOOKUP(G1985,'属性表（单核）'!$H$2:$I$251,2,0),IF(H1985=59,VLOOKUP(G1985,'属性表（单核）'!$C$2:$D$251,2,0),INT(N1985/VLOOKUP(H1985,'属性表（单）'!$N$4:$O$24,2,0))))</f>
        <v>6875</v>
      </c>
      <c r="S1985" s="1">
        <f t="shared" si="245"/>
        <v>101273</v>
      </c>
      <c r="T1985" s="28">
        <f>VLOOKUP(--F1985,经验表!$A$4:$B$53,2,0)*VLOOKUP(--E1985,经验表!$W$8:$X$17,2,0)</f>
        <v>101273.25</v>
      </c>
      <c r="U1985" s="1">
        <f t="shared" si="246"/>
        <v>958690</v>
      </c>
      <c r="V1985" s="1">
        <f t="shared" si="247"/>
        <v>958690</v>
      </c>
    </row>
    <row r="1986" spans="1:22" x14ac:dyDescent="0.35">
      <c r="A1986" s="1">
        <v>93000085</v>
      </c>
      <c r="B1986" s="3" t="s">
        <v>17</v>
      </c>
      <c r="C1986" s="29">
        <f t="shared" si="243"/>
        <v>1</v>
      </c>
      <c r="D1986" s="29" t="str">
        <f t="shared" si="240"/>
        <v>5</v>
      </c>
      <c r="E1986" s="42" t="str">
        <f t="shared" si="241"/>
        <v>5</v>
      </c>
      <c r="F1986" s="1">
        <v>30</v>
      </c>
      <c r="G1986" s="28" t="str">
        <f t="shared" si="242"/>
        <v>530</v>
      </c>
      <c r="H1986" s="1">
        <v>59</v>
      </c>
      <c r="I1986" s="1">
        <v>7080</v>
      </c>
      <c r="L1986" s="1">
        <v>102055</v>
      </c>
      <c r="M1986" s="1">
        <v>984441</v>
      </c>
      <c r="N1986" s="2">
        <f>INT(VLOOKUP(--D1986,'属性表（单）'!$H$7:$I$11,2,0)*VLOOKUP(F1986,'属性表（单）'!$B$4:$D$53,3,0))</f>
        <v>48000</v>
      </c>
      <c r="O1986" s="34">
        <f t="shared" si="244"/>
        <v>7080</v>
      </c>
      <c r="P1986" s="1">
        <f>IF(H1986=26,VLOOKUP(G1986,'属性表（单核）'!$H$2:$I$251,2,0),IF(H1986=59,VLOOKUP(G1986,'属性表（单核）'!$C$2:$D$251,2,0),INT(N1986/VLOOKUP(H1986,'属性表（单）'!$N$4:$O$24,2,0))))</f>
        <v>7080</v>
      </c>
      <c r="S1986" s="1">
        <f t="shared" si="245"/>
        <v>110906</v>
      </c>
      <c r="T1986" s="28">
        <f>VLOOKUP(--F1986,经验表!$A$4:$B$53,2,0)*VLOOKUP(--E1986,经验表!$W$8:$X$17,2,0)</f>
        <v>110906.25</v>
      </c>
      <c r="U1986" s="1">
        <f t="shared" si="246"/>
        <v>1059963</v>
      </c>
      <c r="V1986" s="1">
        <f t="shared" si="247"/>
        <v>1059963</v>
      </c>
    </row>
    <row r="1987" spans="1:22" x14ac:dyDescent="0.35">
      <c r="A1987" s="1">
        <v>93100085</v>
      </c>
      <c r="B1987" s="3" t="s">
        <v>17</v>
      </c>
      <c r="C1987" s="29">
        <f t="shared" si="243"/>
        <v>1</v>
      </c>
      <c r="D1987" s="29" t="str">
        <f t="shared" ref="D1987:D2050" si="248">RIGHT(A1987,1)</f>
        <v>5</v>
      </c>
      <c r="E1987" s="42" t="str">
        <f t="shared" ref="E1987:E2050" si="249">IF(C1987=1,RIGHT(A1987,1),C1987&amp;RIGHT(A1987,1))</f>
        <v>5</v>
      </c>
      <c r="F1987" s="1">
        <v>31</v>
      </c>
      <c r="G1987" s="28" t="str">
        <f t="shared" ref="G1987:G2050" si="250">D1987&amp;F1987</f>
        <v>531</v>
      </c>
      <c r="H1987" s="1">
        <v>59</v>
      </c>
      <c r="I1987" s="1">
        <v>7285</v>
      </c>
      <c r="L1987" s="1">
        <v>111993</v>
      </c>
      <c r="M1987" s="1">
        <v>1086496</v>
      </c>
      <c r="N1987" s="2">
        <f>INT(VLOOKUP(--D1987,'属性表（单）'!$H$7:$I$11,2,0)*VLOOKUP(F1987,'属性表（单）'!$B$4:$D$53,3,0))</f>
        <v>50100</v>
      </c>
      <c r="O1987" s="34">
        <f t="shared" si="244"/>
        <v>7285</v>
      </c>
      <c r="P1987" s="1">
        <f>IF(H1987=26,VLOOKUP(G1987,'属性表（单核）'!$H$2:$I$251,2,0),IF(H1987=59,VLOOKUP(G1987,'属性表（单核）'!$C$2:$D$251,2,0),INT(N1987/VLOOKUP(H1987,'属性表（单）'!$N$4:$O$24,2,0))))</f>
        <v>7285</v>
      </c>
      <c r="S1987" s="1">
        <f t="shared" si="245"/>
        <v>120539</v>
      </c>
      <c r="T1987" s="28">
        <f>VLOOKUP(--F1987,经验表!$A$4:$B$53,2,0)*VLOOKUP(--E1987,经验表!$W$8:$X$17,2,0)</f>
        <v>120539.25</v>
      </c>
      <c r="U1987" s="1">
        <f t="shared" si="246"/>
        <v>1170869</v>
      </c>
      <c r="V1987" s="1">
        <f t="shared" si="247"/>
        <v>1170869</v>
      </c>
    </row>
    <row r="1988" spans="1:22" x14ac:dyDescent="0.35">
      <c r="A1988" s="1">
        <v>93200085</v>
      </c>
      <c r="B1988" s="3" t="s">
        <v>17</v>
      </c>
      <c r="C1988" s="29">
        <f t="shared" ref="C1988:C2051" si="251">C1987</f>
        <v>1</v>
      </c>
      <c r="D1988" s="29" t="str">
        <f t="shared" si="248"/>
        <v>5</v>
      </c>
      <c r="E1988" s="42" t="str">
        <f t="shared" si="249"/>
        <v>5</v>
      </c>
      <c r="F1988" s="1">
        <v>32</v>
      </c>
      <c r="G1988" s="28" t="str">
        <f t="shared" si="250"/>
        <v>532</v>
      </c>
      <c r="H1988" s="1">
        <v>59</v>
      </c>
      <c r="I1988" s="1">
        <v>7490</v>
      </c>
      <c r="L1988" s="1">
        <v>122840</v>
      </c>
      <c r="M1988" s="1">
        <v>1198489</v>
      </c>
      <c r="N1988" s="2">
        <f>INT(VLOOKUP(--D1988,'属性表（单）'!$H$7:$I$11,2,0)*VLOOKUP(F1988,'属性表（单）'!$B$4:$D$53,3,0))</f>
        <v>52500</v>
      </c>
      <c r="O1988" s="34">
        <f t="shared" si="244"/>
        <v>7490</v>
      </c>
      <c r="P1988" s="1">
        <f>IF(H1988=26,VLOOKUP(G1988,'属性表（单核）'!$H$2:$I$251,2,0),IF(H1988=59,VLOOKUP(G1988,'属性表（单核）'!$C$2:$D$251,2,0),INT(N1988/VLOOKUP(H1988,'属性表（单）'!$N$4:$O$24,2,0))))</f>
        <v>7490</v>
      </c>
      <c r="S1988" s="1">
        <f t="shared" si="245"/>
        <v>130172</v>
      </c>
      <c r="T1988" s="28">
        <f>VLOOKUP(--F1988,经验表!$A$4:$B$53,2,0)*VLOOKUP(--E1988,经验表!$W$8:$X$17,2,0)</f>
        <v>130172.25000000001</v>
      </c>
      <c r="U1988" s="1">
        <f t="shared" si="246"/>
        <v>1291408</v>
      </c>
      <c r="V1988" s="1">
        <f t="shared" si="247"/>
        <v>1291408</v>
      </c>
    </row>
    <row r="1989" spans="1:22" x14ac:dyDescent="0.35">
      <c r="A1989" s="1">
        <v>93300085</v>
      </c>
      <c r="B1989" s="3" t="s">
        <v>17</v>
      </c>
      <c r="C1989" s="29">
        <f t="shared" si="251"/>
        <v>1</v>
      </c>
      <c r="D1989" s="29" t="str">
        <f t="shared" si="248"/>
        <v>5</v>
      </c>
      <c r="E1989" s="42" t="str">
        <f t="shared" si="249"/>
        <v>5</v>
      </c>
      <c r="F1989" s="1">
        <v>33</v>
      </c>
      <c r="G1989" s="28" t="str">
        <f t="shared" si="250"/>
        <v>533</v>
      </c>
      <c r="H1989" s="1">
        <v>59</v>
      </c>
      <c r="I1989" s="1">
        <v>7695</v>
      </c>
      <c r="L1989" s="1">
        <v>134679</v>
      </c>
      <c r="M1989" s="1">
        <v>1321329</v>
      </c>
      <c r="N1989" s="2">
        <f>INT(VLOOKUP(--D1989,'属性表（单）'!$H$7:$I$11,2,0)*VLOOKUP(F1989,'属性表（单）'!$B$4:$D$53,3,0))</f>
        <v>54900</v>
      </c>
      <c r="O1989" s="34">
        <f t="shared" si="244"/>
        <v>7695</v>
      </c>
      <c r="P1989" s="1">
        <f>IF(H1989=26,VLOOKUP(G1989,'属性表（单核）'!$H$2:$I$251,2,0),IF(H1989=59,VLOOKUP(G1989,'属性表（单核）'!$C$2:$D$251,2,0),INT(N1989/VLOOKUP(H1989,'属性表（单）'!$N$4:$O$24,2,0))))</f>
        <v>7695</v>
      </c>
      <c r="S1989" s="1">
        <f t="shared" si="245"/>
        <v>139805</v>
      </c>
      <c r="T1989" s="28">
        <f>VLOOKUP(--F1989,经验表!$A$4:$B$53,2,0)*VLOOKUP(--E1989,经验表!$W$8:$X$17,2,0)</f>
        <v>139805.25</v>
      </c>
      <c r="U1989" s="1">
        <f t="shared" si="246"/>
        <v>1421580</v>
      </c>
      <c r="V1989" s="1">
        <f t="shared" si="247"/>
        <v>1421580</v>
      </c>
    </row>
    <row r="1990" spans="1:22" x14ac:dyDescent="0.35">
      <c r="A1990" s="1">
        <v>93400085</v>
      </c>
      <c r="B1990" s="3" t="s">
        <v>17</v>
      </c>
      <c r="C1990" s="29">
        <f t="shared" si="251"/>
        <v>1</v>
      </c>
      <c r="D1990" s="29" t="str">
        <f t="shared" si="248"/>
        <v>5</v>
      </c>
      <c r="E1990" s="42" t="str">
        <f t="shared" si="249"/>
        <v>5</v>
      </c>
      <c r="F1990" s="1">
        <v>34</v>
      </c>
      <c r="G1990" s="28" t="str">
        <f t="shared" si="250"/>
        <v>534</v>
      </c>
      <c r="H1990" s="1">
        <v>59</v>
      </c>
      <c r="I1990" s="1">
        <v>7900</v>
      </c>
      <c r="L1990" s="1">
        <v>147599</v>
      </c>
      <c r="M1990" s="1">
        <v>1456008</v>
      </c>
      <c r="N1990" s="2">
        <f>INT(VLOOKUP(--D1990,'属性表（单）'!$H$7:$I$11,2,0)*VLOOKUP(F1990,'属性表（单）'!$B$4:$D$53,3,0))</f>
        <v>57300</v>
      </c>
      <c r="O1990" s="34">
        <f t="shared" si="244"/>
        <v>7900</v>
      </c>
      <c r="P1990" s="1">
        <f>IF(H1990=26,VLOOKUP(G1990,'属性表（单核）'!$H$2:$I$251,2,0),IF(H1990=59,VLOOKUP(G1990,'属性表（单核）'!$C$2:$D$251,2,0),INT(N1990/VLOOKUP(H1990,'属性表（单）'!$N$4:$O$24,2,0))))</f>
        <v>7900</v>
      </c>
      <c r="S1990" s="1">
        <f t="shared" si="245"/>
        <v>151719</v>
      </c>
      <c r="T1990" s="28">
        <f>VLOOKUP(--F1990,经验表!$A$4:$B$53,2,0)*VLOOKUP(--E1990,经验表!$W$8:$X$17,2,0)</f>
        <v>151719.75</v>
      </c>
      <c r="U1990" s="1">
        <f t="shared" si="246"/>
        <v>1561385</v>
      </c>
      <c r="V1990" s="1">
        <f t="shared" si="247"/>
        <v>1561385</v>
      </c>
    </row>
    <row r="1991" spans="1:22" x14ac:dyDescent="0.35">
      <c r="A1991" s="1">
        <v>93500085</v>
      </c>
      <c r="B1991" s="3" t="s">
        <v>17</v>
      </c>
      <c r="C1991" s="29">
        <f t="shared" si="251"/>
        <v>1</v>
      </c>
      <c r="D1991" s="29" t="str">
        <f t="shared" si="248"/>
        <v>5</v>
      </c>
      <c r="E1991" s="42" t="str">
        <f t="shared" si="249"/>
        <v>5</v>
      </c>
      <c r="F1991" s="1">
        <v>35</v>
      </c>
      <c r="G1991" s="28" t="str">
        <f t="shared" si="250"/>
        <v>535</v>
      </c>
      <c r="H1991" s="1">
        <v>59</v>
      </c>
      <c r="I1991" s="1">
        <v>8105</v>
      </c>
      <c r="L1991" s="1">
        <v>161700</v>
      </c>
      <c r="M1991" s="1">
        <v>1603607</v>
      </c>
      <c r="N1991" s="2">
        <f>INT(VLOOKUP(--D1991,'属性表（单）'!$H$7:$I$11,2,0)*VLOOKUP(F1991,'属性表（单）'!$B$4:$D$53,3,0))</f>
        <v>59700</v>
      </c>
      <c r="O1991" s="34">
        <f t="shared" ref="O1991:O2054" si="252">INT(IF(C1991=1,P1991,P1991*$X$14))</f>
        <v>8105</v>
      </c>
      <c r="P1991" s="1">
        <f>IF(H1991=26,VLOOKUP(G1991,'属性表（单核）'!$H$2:$I$251,2,0),IF(H1991=59,VLOOKUP(G1991,'属性表（单核）'!$C$2:$D$251,2,0),INT(N1991/VLOOKUP(H1991,'属性表（单）'!$N$4:$O$24,2,0))))</f>
        <v>8105</v>
      </c>
      <c r="S1991" s="1">
        <f t="shared" si="245"/>
        <v>163634</v>
      </c>
      <c r="T1991" s="28">
        <f>VLOOKUP(--F1991,经验表!$A$4:$B$53,2,0)*VLOOKUP(--E1991,经验表!$W$8:$X$17,2,0)</f>
        <v>163634.25</v>
      </c>
      <c r="U1991" s="1">
        <f t="shared" si="246"/>
        <v>1713104</v>
      </c>
      <c r="V1991" s="1">
        <f t="shared" si="247"/>
        <v>1713104</v>
      </c>
    </row>
    <row r="1992" spans="1:22" x14ac:dyDescent="0.35">
      <c r="A1992" s="1">
        <v>93600085</v>
      </c>
      <c r="B1992" s="3" t="s">
        <v>17</v>
      </c>
      <c r="C1992" s="29">
        <f t="shared" si="251"/>
        <v>1</v>
      </c>
      <c r="D1992" s="29" t="str">
        <f t="shared" si="248"/>
        <v>5</v>
      </c>
      <c r="E1992" s="42" t="str">
        <f t="shared" si="249"/>
        <v>5</v>
      </c>
      <c r="F1992" s="1">
        <v>36</v>
      </c>
      <c r="G1992" s="28" t="str">
        <f t="shared" si="250"/>
        <v>536</v>
      </c>
      <c r="H1992" s="1">
        <v>59</v>
      </c>
      <c r="I1992" s="1">
        <v>8310</v>
      </c>
      <c r="L1992" s="1">
        <v>177088</v>
      </c>
      <c r="M1992" s="1">
        <v>1765307</v>
      </c>
      <c r="N1992" s="2">
        <f>INT(VLOOKUP(--D1992,'属性表（单）'!$H$7:$I$11,2,0)*VLOOKUP(F1992,'属性表（单）'!$B$4:$D$53,3,0))</f>
        <v>62100</v>
      </c>
      <c r="O1992" s="34">
        <f t="shared" si="252"/>
        <v>8310</v>
      </c>
      <c r="P1992" s="1">
        <f>IF(H1992=26,VLOOKUP(G1992,'属性表（单核）'!$H$2:$I$251,2,0),IF(H1992=59,VLOOKUP(G1992,'属性表（单核）'!$C$2:$D$251,2,0),INT(N1992/VLOOKUP(H1992,'属性表（单）'!$N$4:$O$24,2,0))))</f>
        <v>8310</v>
      </c>
      <c r="S1992" s="1">
        <f t="shared" ref="S1992:S2055" si="253">INT(T1992)</f>
        <v>175548</v>
      </c>
      <c r="T1992" s="28">
        <f>VLOOKUP(--F1992,经验表!$A$4:$B$53,2,0)*VLOOKUP(--E1992,经验表!$W$8:$X$17,2,0)</f>
        <v>175548.75</v>
      </c>
      <c r="U1992" s="1">
        <f t="shared" ref="U1992:U2055" si="254">INT(IF(C1992=1,IF(F1992=1,VLOOKUP(--D1992,$X$8:$Y$12,2,0),V1992),IF(F1992=1,VLOOKUP(--D1992,$X$17:$Y$21,2,0),V1992)))</f>
        <v>1876738</v>
      </c>
      <c r="V1992" s="1">
        <f t="shared" si="247"/>
        <v>1876738</v>
      </c>
    </row>
    <row r="1993" spans="1:22" x14ac:dyDescent="0.35">
      <c r="A1993" s="1">
        <v>93700085</v>
      </c>
      <c r="B1993" s="3" t="s">
        <v>17</v>
      </c>
      <c r="C1993" s="29">
        <f t="shared" si="251"/>
        <v>1</v>
      </c>
      <c r="D1993" s="29" t="str">
        <f t="shared" si="248"/>
        <v>5</v>
      </c>
      <c r="E1993" s="42" t="str">
        <f t="shared" si="249"/>
        <v>5</v>
      </c>
      <c r="F1993" s="1">
        <v>37</v>
      </c>
      <c r="G1993" s="28" t="str">
        <f t="shared" si="250"/>
        <v>537</v>
      </c>
      <c r="H1993" s="1">
        <v>59</v>
      </c>
      <c r="I1993" s="1">
        <v>8515</v>
      </c>
      <c r="L1993" s="1">
        <v>193880</v>
      </c>
      <c r="M1993" s="1">
        <v>1942395</v>
      </c>
      <c r="N1993" s="2">
        <f>INT(VLOOKUP(--D1993,'属性表（单）'!$H$7:$I$11,2,0)*VLOOKUP(F1993,'属性表（单）'!$B$4:$D$53,3,0))</f>
        <v>64800</v>
      </c>
      <c r="O1993" s="34">
        <f t="shared" si="252"/>
        <v>8515</v>
      </c>
      <c r="P1993" s="1">
        <f>IF(H1993=26,VLOOKUP(G1993,'属性表（单核）'!$H$2:$I$251,2,0),IF(H1993=59,VLOOKUP(G1993,'属性表（单核）'!$C$2:$D$251,2,0),INT(N1993/VLOOKUP(H1993,'属性表（单）'!$N$4:$O$24,2,0))))</f>
        <v>8515</v>
      </c>
      <c r="S1993" s="1">
        <f t="shared" si="253"/>
        <v>187463</v>
      </c>
      <c r="T1993" s="28">
        <f>VLOOKUP(--F1993,经验表!$A$4:$B$53,2,0)*VLOOKUP(--E1993,经验表!$W$8:$X$17,2,0)</f>
        <v>187463.25</v>
      </c>
      <c r="U1993" s="1">
        <f t="shared" si="254"/>
        <v>2052286</v>
      </c>
      <c r="V1993" s="1">
        <f t="shared" ref="V1993:V2056" si="255">S1992+U1992</f>
        <v>2052286</v>
      </c>
    </row>
    <row r="1994" spans="1:22" x14ac:dyDescent="0.35">
      <c r="A1994" s="1">
        <v>93800085</v>
      </c>
      <c r="B1994" s="3" t="s">
        <v>17</v>
      </c>
      <c r="C1994" s="29">
        <f t="shared" si="251"/>
        <v>1</v>
      </c>
      <c r="D1994" s="29" t="str">
        <f t="shared" si="248"/>
        <v>5</v>
      </c>
      <c r="E1994" s="42" t="str">
        <f t="shared" si="249"/>
        <v>5</v>
      </c>
      <c r="F1994" s="1">
        <v>38</v>
      </c>
      <c r="G1994" s="28" t="str">
        <f t="shared" si="250"/>
        <v>538</v>
      </c>
      <c r="H1994" s="1">
        <v>59</v>
      </c>
      <c r="I1994" s="1">
        <v>8720</v>
      </c>
      <c r="L1994" s="1">
        <v>212204</v>
      </c>
      <c r="M1994" s="1">
        <v>2136275</v>
      </c>
      <c r="N1994" s="2">
        <f>INT(VLOOKUP(--D1994,'属性表（单）'!$H$7:$I$11,2,0)*VLOOKUP(F1994,'属性表（单）'!$B$4:$D$53,3,0))</f>
        <v>67500</v>
      </c>
      <c r="O1994" s="34">
        <f t="shared" si="252"/>
        <v>8720</v>
      </c>
      <c r="P1994" s="1">
        <f>IF(H1994=26,VLOOKUP(G1994,'属性表（单核）'!$H$2:$I$251,2,0),IF(H1994=59,VLOOKUP(G1994,'属性表（单核）'!$C$2:$D$251,2,0),INT(N1994/VLOOKUP(H1994,'属性表（单）'!$N$4:$O$24,2,0))))</f>
        <v>8720</v>
      </c>
      <c r="S1994" s="1">
        <f t="shared" si="253"/>
        <v>201912</v>
      </c>
      <c r="T1994" s="28">
        <f>VLOOKUP(--F1994,经验表!$A$4:$B$53,2,0)*VLOOKUP(--E1994,经验表!$W$8:$X$17,2,0)</f>
        <v>201912.75</v>
      </c>
      <c r="U1994" s="1">
        <f t="shared" si="254"/>
        <v>2239749</v>
      </c>
      <c r="V1994" s="1">
        <f t="shared" si="255"/>
        <v>2239749</v>
      </c>
    </row>
    <row r="1995" spans="1:22" x14ac:dyDescent="0.35">
      <c r="A1995" s="1">
        <v>93900085</v>
      </c>
      <c r="B1995" s="3" t="s">
        <v>17</v>
      </c>
      <c r="C1995" s="29">
        <f t="shared" si="251"/>
        <v>1</v>
      </c>
      <c r="D1995" s="29" t="str">
        <f t="shared" si="248"/>
        <v>5</v>
      </c>
      <c r="E1995" s="42" t="str">
        <f t="shared" si="249"/>
        <v>5</v>
      </c>
      <c r="F1995" s="1">
        <v>39</v>
      </c>
      <c r="G1995" s="28" t="str">
        <f t="shared" si="250"/>
        <v>539</v>
      </c>
      <c r="H1995" s="1">
        <v>59</v>
      </c>
      <c r="I1995" s="1">
        <v>8925</v>
      </c>
      <c r="L1995" s="1">
        <v>232200</v>
      </c>
      <c r="M1995" s="1">
        <v>2348479</v>
      </c>
      <c r="N1995" s="2">
        <f>INT(VLOOKUP(--D1995,'属性表（单）'!$H$7:$I$11,2,0)*VLOOKUP(F1995,'属性表（单）'!$B$4:$D$53,3,0))</f>
        <v>70200</v>
      </c>
      <c r="O1995" s="34">
        <f t="shared" si="252"/>
        <v>8925</v>
      </c>
      <c r="P1995" s="1">
        <f>IF(H1995=26,VLOOKUP(G1995,'属性表（单核）'!$H$2:$I$251,2,0),IF(H1995=59,VLOOKUP(G1995,'属性表（单核）'!$C$2:$D$251,2,0),INT(N1995/VLOOKUP(H1995,'属性表（单）'!$N$4:$O$24,2,0))))</f>
        <v>8925</v>
      </c>
      <c r="S1995" s="1">
        <f t="shared" si="253"/>
        <v>216362</v>
      </c>
      <c r="T1995" s="28">
        <f>VLOOKUP(--F1995,经验表!$A$4:$B$53,2,0)*VLOOKUP(--E1995,经验表!$W$8:$X$17,2,0)</f>
        <v>216362.25</v>
      </c>
      <c r="U1995" s="1">
        <f t="shared" si="254"/>
        <v>2441661</v>
      </c>
      <c r="V1995" s="1">
        <f t="shared" si="255"/>
        <v>2441661</v>
      </c>
    </row>
    <row r="1996" spans="1:22" x14ac:dyDescent="0.35">
      <c r="A1996" s="1">
        <v>94000085</v>
      </c>
      <c r="B1996" s="3" t="s">
        <v>17</v>
      </c>
      <c r="C1996" s="29">
        <f t="shared" si="251"/>
        <v>1</v>
      </c>
      <c r="D1996" s="29" t="str">
        <f t="shared" si="248"/>
        <v>5</v>
      </c>
      <c r="E1996" s="42" t="str">
        <f t="shared" si="249"/>
        <v>5</v>
      </c>
      <c r="F1996" s="1">
        <v>40</v>
      </c>
      <c r="G1996" s="28" t="str">
        <f t="shared" si="250"/>
        <v>540</v>
      </c>
      <c r="H1996" s="1">
        <v>59</v>
      </c>
      <c r="I1996" s="1">
        <v>9130</v>
      </c>
      <c r="L1996" s="1">
        <v>254017</v>
      </c>
      <c r="M1996" s="1">
        <v>2580679</v>
      </c>
      <c r="N1996" s="2">
        <f>INT(VLOOKUP(--D1996,'属性表（单）'!$H$7:$I$11,2,0)*VLOOKUP(F1996,'属性表（单）'!$B$4:$D$53,3,0))</f>
        <v>72900</v>
      </c>
      <c r="O1996" s="34">
        <f t="shared" si="252"/>
        <v>9130</v>
      </c>
      <c r="P1996" s="1">
        <f>IF(H1996=26,VLOOKUP(G1996,'属性表（单核）'!$H$2:$I$251,2,0),IF(H1996=59,VLOOKUP(G1996,'属性表（单核）'!$C$2:$D$251,2,0),INT(N1996/VLOOKUP(H1996,'属性表（单）'!$N$4:$O$24,2,0))))</f>
        <v>9130</v>
      </c>
      <c r="S1996" s="1">
        <f t="shared" si="253"/>
        <v>230811</v>
      </c>
      <c r="T1996" s="28">
        <f>VLOOKUP(--F1996,经验表!$A$4:$B$53,2,0)*VLOOKUP(--E1996,经验表!$W$8:$X$17,2,0)</f>
        <v>230811.75</v>
      </c>
      <c r="U1996" s="1">
        <f t="shared" si="254"/>
        <v>2658023</v>
      </c>
      <c r="V1996" s="1">
        <f t="shared" si="255"/>
        <v>2658023</v>
      </c>
    </row>
    <row r="1997" spans="1:22" x14ac:dyDescent="0.35">
      <c r="A1997" s="1">
        <v>94100085</v>
      </c>
      <c r="B1997" s="3" t="s">
        <v>17</v>
      </c>
      <c r="C1997" s="29">
        <f t="shared" si="251"/>
        <v>1</v>
      </c>
      <c r="D1997" s="29" t="str">
        <f t="shared" si="248"/>
        <v>5</v>
      </c>
      <c r="E1997" s="42" t="str">
        <f t="shared" si="249"/>
        <v>5</v>
      </c>
      <c r="F1997" s="1">
        <v>41</v>
      </c>
      <c r="G1997" s="28" t="str">
        <f t="shared" si="250"/>
        <v>541</v>
      </c>
      <c r="H1997" s="1">
        <v>59</v>
      </c>
      <c r="I1997" s="1">
        <v>9335</v>
      </c>
      <c r="L1997" s="1">
        <v>277824</v>
      </c>
      <c r="M1997" s="1">
        <v>2834696</v>
      </c>
      <c r="N1997" s="2">
        <f>INT(VLOOKUP(--D1997,'属性表（单）'!$H$7:$I$11,2,0)*VLOOKUP(F1997,'属性表（单）'!$B$4:$D$53,3,0))</f>
        <v>75600</v>
      </c>
      <c r="O1997" s="34">
        <f t="shared" si="252"/>
        <v>9335</v>
      </c>
      <c r="P1997" s="1">
        <f>IF(H1997=26,VLOOKUP(G1997,'属性表（单核）'!$H$2:$I$251,2,0),IF(H1997=59,VLOOKUP(G1997,'属性表（单核）'!$C$2:$D$251,2,0),INT(N1997/VLOOKUP(H1997,'属性表（单）'!$N$4:$O$24,2,0))))</f>
        <v>9335</v>
      </c>
      <c r="S1997" s="1">
        <f t="shared" si="253"/>
        <v>245261</v>
      </c>
      <c r="T1997" s="28">
        <f>VLOOKUP(--F1997,经验表!$A$4:$B$53,2,0)*VLOOKUP(--E1997,经验表!$W$8:$X$17,2,0)</f>
        <v>245261.25</v>
      </c>
      <c r="U1997" s="1">
        <f t="shared" si="254"/>
        <v>2888834</v>
      </c>
      <c r="V1997" s="1">
        <f t="shared" si="255"/>
        <v>2888834</v>
      </c>
    </row>
    <row r="1998" spans="1:22" x14ac:dyDescent="0.35">
      <c r="A1998" s="1">
        <v>94200085</v>
      </c>
      <c r="B1998" s="3" t="s">
        <v>17</v>
      </c>
      <c r="C1998" s="29">
        <f t="shared" si="251"/>
        <v>1</v>
      </c>
      <c r="D1998" s="29" t="str">
        <f t="shared" si="248"/>
        <v>5</v>
      </c>
      <c r="E1998" s="42" t="str">
        <f t="shared" si="249"/>
        <v>5</v>
      </c>
      <c r="F1998" s="1">
        <v>42</v>
      </c>
      <c r="G1998" s="28" t="str">
        <f t="shared" si="250"/>
        <v>542</v>
      </c>
      <c r="H1998" s="1">
        <v>59</v>
      </c>
      <c r="I1998" s="1">
        <v>9540</v>
      </c>
      <c r="L1998" s="1">
        <v>303799</v>
      </c>
      <c r="M1998" s="1">
        <v>3112520</v>
      </c>
      <c r="N1998" s="2">
        <f>INT(VLOOKUP(--D1998,'属性表（单）'!$H$7:$I$11,2,0)*VLOOKUP(F1998,'属性表（单）'!$B$4:$D$53,3,0))</f>
        <v>78600</v>
      </c>
      <c r="O1998" s="34">
        <f t="shared" si="252"/>
        <v>9540</v>
      </c>
      <c r="P1998" s="1">
        <f>IF(H1998=26,VLOOKUP(G1998,'属性表（单核）'!$H$2:$I$251,2,0),IF(H1998=59,VLOOKUP(G1998,'属性表（单核）'!$C$2:$D$251,2,0),INT(N1998/VLOOKUP(H1998,'属性表（单）'!$N$4:$O$24,2,0))))</f>
        <v>9540</v>
      </c>
      <c r="S1998" s="1">
        <f t="shared" si="253"/>
        <v>262499</v>
      </c>
      <c r="T1998" s="28">
        <f>VLOOKUP(--F1998,经验表!$A$4:$B$53,2,0)*VLOOKUP(--E1998,经验表!$W$8:$X$17,2,0)</f>
        <v>262499.25</v>
      </c>
      <c r="U1998" s="1">
        <f t="shared" si="254"/>
        <v>3134095</v>
      </c>
      <c r="V1998" s="1">
        <f t="shared" si="255"/>
        <v>3134095</v>
      </c>
    </row>
    <row r="1999" spans="1:22" x14ac:dyDescent="0.35">
      <c r="A1999" s="1">
        <v>94300085</v>
      </c>
      <c r="B1999" s="3" t="s">
        <v>17</v>
      </c>
      <c r="C1999" s="29">
        <f t="shared" si="251"/>
        <v>1</v>
      </c>
      <c r="D1999" s="29" t="str">
        <f t="shared" si="248"/>
        <v>5</v>
      </c>
      <c r="E1999" s="42" t="str">
        <f t="shared" si="249"/>
        <v>5</v>
      </c>
      <c r="F1999" s="1">
        <v>43</v>
      </c>
      <c r="G1999" s="28" t="str">
        <f t="shared" si="250"/>
        <v>543</v>
      </c>
      <c r="H1999" s="1">
        <v>59</v>
      </c>
      <c r="I1999" s="1">
        <v>9745</v>
      </c>
      <c r="L1999" s="1">
        <v>332141</v>
      </c>
      <c r="M1999" s="1">
        <v>3416319</v>
      </c>
      <c r="N1999" s="2">
        <f>INT(VLOOKUP(--D1999,'属性表（单）'!$H$7:$I$11,2,0)*VLOOKUP(F1999,'属性表（单）'!$B$4:$D$53,3,0))</f>
        <v>81600</v>
      </c>
      <c r="O1999" s="34">
        <f t="shared" si="252"/>
        <v>9745</v>
      </c>
      <c r="P1999" s="1">
        <f>IF(H1999=26,VLOOKUP(G1999,'属性表（单核）'!$H$2:$I$251,2,0),IF(H1999=59,VLOOKUP(G1999,'属性表（单核）'!$C$2:$D$251,2,0),INT(N1999/VLOOKUP(H1999,'属性表（单）'!$N$4:$O$24,2,0))))</f>
        <v>9745</v>
      </c>
      <c r="S1999" s="1">
        <f t="shared" si="253"/>
        <v>279737</v>
      </c>
      <c r="T1999" s="28">
        <f>VLOOKUP(--F1999,经验表!$A$4:$B$53,2,0)*VLOOKUP(--E1999,经验表!$W$8:$X$17,2,0)</f>
        <v>279737.25</v>
      </c>
      <c r="U1999" s="1">
        <f t="shared" si="254"/>
        <v>3396594</v>
      </c>
      <c r="V1999" s="1">
        <f t="shared" si="255"/>
        <v>3396594</v>
      </c>
    </row>
    <row r="2000" spans="1:22" x14ac:dyDescent="0.35">
      <c r="A2000" s="1">
        <v>94400085</v>
      </c>
      <c r="B2000" s="3" t="s">
        <v>17</v>
      </c>
      <c r="C2000" s="29">
        <f t="shared" si="251"/>
        <v>1</v>
      </c>
      <c r="D2000" s="29" t="str">
        <f t="shared" si="248"/>
        <v>5</v>
      </c>
      <c r="E2000" s="42" t="str">
        <f t="shared" si="249"/>
        <v>5</v>
      </c>
      <c r="F2000" s="1">
        <v>44</v>
      </c>
      <c r="G2000" s="28" t="str">
        <f t="shared" si="250"/>
        <v>544</v>
      </c>
      <c r="H2000" s="1">
        <v>59</v>
      </c>
      <c r="I2000" s="1">
        <v>9950</v>
      </c>
      <c r="L2000" s="1">
        <v>363063</v>
      </c>
      <c r="M2000" s="1">
        <v>3748460</v>
      </c>
      <c r="N2000" s="2">
        <f>INT(VLOOKUP(--D2000,'属性表（单）'!$H$7:$I$11,2,0)*VLOOKUP(F2000,'属性表（单）'!$B$4:$D$53,3,0))</f>
        <v>84600</v>
      </c>
      <c r="O2000" s="34">
        <f t="shared" si="252"/>
        <v>9950</v>
      </c>
      <c r="P2000" s="1">
        <f>IF(H2000=26,VLOOKUP(G2000,'属性表（单核）'!$H$2:$I$251,2,0),IF(H2000=59,VLOOKUP(G2000,'属性表（单核）'!$C$2:$D$251,2,0),INT(N2000/VLOOKUP(H2000,'属性表（单）'!$N$4:$O$24,2,0))))</f>
        <v>9950</v>
      </c>
      <c r="S2000" s="1">
        <f t="shared" si="253"/>
        <v>296975</v>
      </c>
      <c r="T2000" s="28">
        <f>VLOOKUP(--F2000,经验表!$A$4:$B$53,2,0)*VLOOKUP(--E2000,经验表!$W$8:$X$17,2,0)</f>
        <v>296975.25</v>
      </c>
      <c r="U2000" s="1">
        <f t="shared" si="254"/>
        <v>3676331</v>
      </c>
      <c r="V2000" s="1">
        <f t="shared" si="255"/>
        <v>3676331</v>
      </c>
    </row>
    <row r="2001" spans="1:22" x14ac:dyDescent="0.35">
      <c r="A2001" s="1">
        <v>94500085</v>
      </c>
      <c r="B2001" s="3" t="s">
        <v>17</v>
      </c>
      <c r="C2001" s="29">
        <f t="shared" si="251"/>
        <v>1</v>
      </c>
      <c r="D2001" s="29" t="str">
        <f t="shared" si="248"/>
        <v>5</v>
      </c>
      <c r="E2001" s="42" t="str">
        <f t="shared" si="249"/>
        <v>5</v>
      </c>
      <c r="F2001" s="1">
        <v>45</v>
      </c>
      <c r="G2001" s="28" t="str">
        <f t="shared" si="250"/>
        <v>545</v>
      </c>
      <c r="H2001" s="1">
        <v>59</v>
      </c>
      <c r="I2001" s="1">
        <v>10155</v>
      </c>
      <c r="L2001" s="1">
        <v>396801</v>
      </c>
      <c r="M2001" s="1">
        <v>4111523</v>
      </c>
      <c r="N2001" s="2">
        <f>INT(VLOOKUP(--D2001,'属性表（单）'!$H$7:$I$11,2,0)*VLOOKUP(F2001,'属性表（单）'!$B$4:$D$53,3,0))</f>
        <v>87600</v>
      </c>
      <c r="O2001" s="34">
        <f t="shared" si="252"/>
        <v>10155</v>
      </c>
      <c r="P2001" s="1">
        <f>IF(H2001=26,VLOOKUP(G2001,'属性表（单核）'!$H$2:$I$251,2,0),IF(H2001=59,VLOOKUP(G2001,'属性表（单核）'!$C$2:$D$251,2,0),INT(N2001/VLOOKUP(H2001,'属性表（单）'!$N$4:$O$24,2,0))))</f>
        <v>10155</v>
      </c>
      <c r="S2001" s="1">
        <f t="shared" si="253"/>
        <v>314213</v>
      </c>
      <c r="T2001" s="28">
        <f>VLOOKUP(--F2001,经验表!$A$4:$B$53,2,0)*VLOOKUP(--E2001,经验表!$W$8:$X$17,2,0)</f>
        <v>314213.25</v>
      </c>
      <c r="U2001" s="1">
        <f t="shared" si="254"/>
        <v>3973306</v>
      </c>
      <c r="V2001" s="1">
        <f t="shared" si="255"/>
        <v>3973306</v>
      </c>
    </row>
    <row r="2002" spans="1:22" x14ac:dyDescent="0.35">
      <c r="A2002" s="1">
        <v>94600085</v>
      </c>
      <c r="B2002" s="3" t="s">
        <v>17</v>
      </c>
      <c r="C2002" s="29">
        <f t="shared" si="251"/>
        <v>1</v>
      </c>
      <c r="D2002" s="29" t="str">
        <f t="shared" si="248"/>
        <v>5</v>
      </c>
      <c r="E2002" s="42" t="str">
        <f t="shared" si="249"/>
        <v>5</v>
      </c>
      <c r="F2002" s="1">
        <v>46</v>
      </c>
      <c r="G2002" s="28" t="str">
        <f t="shared" si="250"/>
        <v>546</v>
      </c>
      <c r="H2002" s="1">
        <v>59</v>
      </c>
      <c r="I2002" s="1">
        <v>10360</v>
      </c>
      <c r="L2002" s="1">
        <v>433610</v>
      </c>
      <c r="M2002" s="1">
        <v>4508324</v>
      </c>
      <c r="N2002" s="2">
        <f>INT(VLOOKUP(--D2002,'属性表（单）'!$H$7:$I$11,2,0)*VLOOKUP(F2002,'属性表（单）'!$B$4:$D$53,3,0))</f>
        <v>90600</v>
      </c>
      <c r="O2002" s="34">
        <f t="shared" si="252"/>
        <v>10360</v>
      </c>
      <c r="P2002" s="1">
        <f>IF(H2002=26,VLOOKUP(G2002,'属性表（单核）'!$H$2:$I$251,2,0),IF(H2002=59,VLOOKUP(G2002,'属性表（单核）'!$C$2:$D$251,2,0),INT(N2002/VLOOKUP(H2002,'属性表（单）'!$N$4:$O$24,2,0))))</f>
        <v>10360</v>
      </c>
      <c r="S2002" s="1">
        <f t="shared" si="253"/>
        <v>334493</v>
      </c>
      <c r="T2002" s="28">
        <f>VLOOKUP(--F2002,经验表!$A$4:$B$53,2,0)*VLOOKUP(--E2002,经验表!$W$8:$X$17,2,0)</f>
        <v>334493.25</v>
      </c>
      <c r="U2002" s="1">
        <f t="shared" si="254"/>
        <v>4287519</v>
      </c>
      <c r="V2002" s="1">
        <f t="shared" si="255"/>
        <v>4287519</v>
      </c>
    </row>
    <row r="2003" spans="1:22" x14ac:dyDescent="0.35">
      <c r="A2003" s="1">
        <v>94700085</v>
      </c>
      <c r="B2003" s="3" t="s">
        <v>17</v>
      </c>
      <c r="C2003" s="29">
        <f t="shared" si="251"/>
        <v>1</v>
      </c>
      <c r="D2003" s="29" t="str">
        <f t="shared" si="248"/>
        <v>5</v>
      </c>
      <c r="E2003" s="42" t="str">
        <f t="shared" si="249"/>
        <v>5</v>
      </c>
      <c r="F2003" s="1">
        <v>47</v>
      </c>
      <c r="G2003" s="28" t="str">
        <f t="shared" si="250"/>
        <v>547</v>
      </c>
      <c r="H2003" s="1">
        <v>59</v>
      </c>
      <c r="I2003" s="1">
        <v>10565</v>
      </c>
      <c r="L2003" s="1">
        <v>473769</v>
      </c>
      <c r="M2003" s="1">
        <v>4941934</v>
      </c>
      <c r="N2003" s="2">
        <f>INT(VLOOKUP(--D2003,'属性表（单）'!$H$7:$I$11,2,0)*VLOOKUP(F2003,'属性表（单）'!$B$4:$D$53,3,0))</f>
        <v>93900</v>
      </c>
      <c r="O2003" s="34">
        <f t="shared" si="252"/>
        <v>10565</v>
      </c>
      <c r="P2003" s="1">
        <f>IF(H2003=26,VLOOKUP(G2003,'属性表（单核）'!$H$2:$I$251,2,0),IF(H2003=59,VLOOKUP(G2003,'属性表（单核）'!$C$2:$D$251,2,0),INT(N2003/VLOOKUP(H2003,'属性表（单）'!$N$4:$O$24,2,0))))</f>
        <v>10565</v>
      </c>
      <c r="S2003" s="1">
        <f t="shared" si="253"/>
        <v>354773</v>
      </c>
      <c r="T2003" s="28">
        <f>VLOOKUP(--F2003,经验表!$A$4:$B$53,2,0)*VLOOKUP(--E2003,经验表!$W$8:$X$17,2,0)</f>
        <v>354773.25</v>
      </c>
      <c r="U2003" s="1">
        <f t="shared" si="254"/>
        <v>4622012</v>
      </c>
      <c r="V2003" s="1">
        <f t="shared" si="255"/>
        <v>4622012</v>
      </c>
    </row>
    <row r="2004" spans="1:22" x14ac:dyDescent="0.35">
      <c r="A2004" s="1">
        <v>94800085</v>
      </c>
      <c r="B2004" s="3" t="s">
        <v>17</v>
      </c>
      <c r="C2004" s="29">
        <f t="shared" si="251"/>
        <v>1</v>
      </c>
      <c r="D2004" s="29" t="str">
        <f t="shared" si="248"/>
        <v>5</v>
      </c>
      <c r="E2004" s="42" t="str">
        <f t="shared" si="249"/>
        <v>5</v>
      </c>
      <c r="F2004" s="1">
        <v>48</v>
      </c>
      <c r="G2004" s="28" t="str">
        <f t="shared" si="250"/>
        <v>548</v>
      </c>
      <c r="H2004" s="1">
        <v>59</v>
      </c>
      <c r="I2004" s="1">
        <v>10770</v>
      </c>
      <c r="L2004" s="1">
        <v>517582</v>
      </c>
      <c r="M2004" s="1">
        <v>5415703</v>
      </c>
      <c r="N2004" s="2">
        <f>INT(VLOOKUP(--D2004,'属性表（单）'!$H$7:$I$11,2,0)*VLOOKUP(F2004,'属性表（单）'!$B$4:$D$53,3,0))</f>
        <v>97200</v>
      </c>
      <c r="O2004" s="34">
        <f t="shared" si="252"/>
        <v>10770</v>
      </c>
      <c r="P2004" s="1">
        <f>IF(H2004=26,VLOOKUP(G2004,'属性表（单核）'!$H$2:$I$251,2,0),IF(H2004=59,VLOOKUP(G2004,'属性表（单核）'!$C$2:$D$251,2,0),INT(N2004/VLOOKUP(H2004,'属性表（单）'!$N$4:$O$24,2,0))))</f>
        <v>10770</v>
      </c>
      <c r="S2004" s="1">
        <f t="shared" si="253"/>
        <v>375053</v>
      </c>
      <c r="T2004" s="28">
        <f>VLOOKUP(--F2004,经验表!$A$4:$B$53,2,0)*VLOOKUP(--E2004,经验表!$W$8:$X$17,2,0)</f>
        <v>375053.25</v>
      </c>
      <c r="U2004" s="1">
        <f t="shared" si="254"/>
        <v>4976785</v>
      </c>
      <c r="V2004" s="1">
        <f t="shared" si="255"/>
        <v>4976785</v>
      </c>
    </row>
    <row r="2005" spans="1:22" x14ac:dyDescent="0.35">
      <c r="A2005" s="1">
        <v>94900085</v>
      </c>
      <c r="B2005" s="3" t="s">
        <v>17</v>
      </c>
      <c r="C2005" s="29">
        <f t="shared" si="251"/>
        <v>1</v>
      </c>
      <c r="D2005" s="29" t="str">
        <f t="shared" si="248"/>
        <v>5</v>
      </c>
      <c r="E2005" s="42" t="str">
        <f t="shared" si="249"/>
        <v>5</v>
      </c>
      <c r="F2005" s="1">
        <v>49</v>
      </c>
      <c r="G2005" s="28" t="str">
        <f t="shared" si="250"/>
        <v>549</v>
      </c>
      <c r="H2005" s="1">
        <v>59</v>
      </c>
      <c r="I2005" s="1">
        <v>10975</v>
      </c>
      <c r="L2005" s="1">
        <v>565382</v>
      </c>
      <c r="M2005" s="1">
        <v>5933285</v>
      </c>
      <c r="N2005" s="2">
        <f>INT(VLOOKUP(--D2005,'属性表（单）'!$H$7:$I$11,2,0)*VLOOKUP(F2005,'属性表（单）'!$B$4:$D$53,3,0))</f>
        <v>100500</v>
      </c>
      <c r="O2005" s="34">
        <f t="shared" si="252"/>
        <v>10975</v>
      </c>
      <c r="P2005" s="1">
        <f>IF(H2005=26,VLOOKUP(G2005,'属性表（单核）'!$H$2:$I$251,2,0),IF(H2005=59,VLOOKUP(G2005,'属性表（单核）'!$C$2:$D$251,2,0),INT(N2005/VLOOKUP(H2005,'属性表（单）'!$N$4:$O$24,2,0))))</f>
        <v>10975</v>
      </c>
      <c r="S2005" s="1">
        <f t="shared" si="253"/>
        <v>395333</v>
      </c>
      <c r="T2005" s="28">
        <f>VLOOKUP(--F2005,经验表!$A$4:$B$53,2,0)*VLOOKUP(--E2005,经验表!$W$8:$X$17,2,0)</f>
        <v>395333.25</v>
      </c>
      <c r="U2005" s="1">
        <f t="shared" si="254"/>
        <v>5351838</v>
      </c>
      <c r="V2005" s="1">
        <f t="shared" si="255"/>
        <v>5351838</v>
      </c>
    </row>
    <row r="2006" spans="1:22" x14ac:dyDescent="0.35">
      <c r="A2006" s="1">
        <v>95000085</v>
      </c>
      <c r="B2006" s="3" t="s">
        <v>17</v>
      </c>
      <c r="C2006" s="29">
        <f t="shared" si="251"/>
        <v>1</v>
      </c>
      <c r="D2006" s="29" t="str">
        <f t="shared" si="248"/>
        <v>5</v>
      </c>
      <c r="E2006" s="42" t="str">
        <f t="shared" si="249"/>
        <v>5</v>
      </c>
      <c r="F2006" s="1">
        <v>50</v>
      </c>
      <c r="G2006" s="28" t="str">
        <f t="shared" si="250"/>
        <v>550</v>
      </c>
      <c r="H2006" s="1">
        <v>59</v>
      </c>
      <c r="I2006" s="1">
        <v>11180</v>
      </c>
      <c r="L2006" s="1">
        <v>99999999</v>
      </c>
      <c r="M2006" s="1">
        <v>6498667</v>
      </c>
      <c r="N2006" s="2">
        <f>INT(VLOOKUP(--D2006,'属性表（单）'!$H$7:$I$11,2,0)*VLOOKUP(F2006,'属性表（单）'!$B$4:$D$53,3,0))</f>
        <v>103800</v>
      </c>
      <c r="O2006" s="34">
        <f t="shared" si="252"/>
        <v>11180</v>
      </c>
      <c r="P2006" s="1">
        <f>IF(H2006=26,VLOOKUP(G2006,'属性表（单核）'!$H$2:$I$251,2,0),IF(H2006=59,VLOOKUP(G2006,'属性表（单核）'!$C$2:$D$251,2,0),INT(N2006/VLOOKUP(H2006,'属性表（单）'!$N$4:$O$24,2,0))))</f>
        <v>11180</v>
      </c>
      <c r="S2006" s="1">
        <f t="shared" si="253"/>
        <v>418908</v>
      </c>
      <c r="T2006" s="28">
        <f>VLOOKUP(--F2006,经验表!$A$4:$B$53,2,0)*VLOOKUP(--E2006,经验表!$W$8:$X$17,2,0)</f>
        <v>418908.75</v>
      </c>
      <c r="U2006" s="1">
        <f t="shared" si="254"/>
        <v>5747171</v>
      </c>
      <c r="V2006" s="1">
        <f t="shared" si="255"/>
        <v>5747171</v>
      </c>
    </row>
    <row r="2007" spans="1:22" x14ac:dyDescent="0.35">
      <c r="A2007" s="1">
        <v>90100091</v>
      </c>
      <c r="B2007" s="3" t="s">
        <v>29</v>
      </c>
      <c r="C2007" s="29">
        <f t="shared" si="251"/>
        <v>1</v>
      </c>
      <c r="D2007" s="29" t="str">
        <f t="shared" si="248"/>
        <v>1</v>
      </c>
      <c r="E2007" s="42" t="str">
        <f t="shared" si="249"/>
        <v>1</v>
      </c>
      <c r="F2007" s="1">
        <v>1</v>
      </c>
      <c r="G2007" s="28" t="str">
        <f t="shared" si="250"/>
        <v>11</v>
      </c>
      <c r="H2007" s="1">
        <v>7</v>
      </c>
      <c r="I2007" s="1">
        <v>157</v>
      </c>
      <c r="L2007" s="1">
        <v>758</v>
      </c>
      <c r="M2007" s="1">
        <v>200</v>
      </c>
      <c r="N2007" s="2">
        <f>INT(VLOOKUP(--D2007,'属性表（单）'!$H$7:$I$11,2,0)*VLOOKUP(F2007,'属性表（单）'!$B$4:$D$53,3,0))</f>
        <v>1600</v>
      </c>
      <c r="O2007" s="34">
        <f t="shared" si="252"/>
        <v>160</v>
      </c>
      <c r="P2007" s="1">
        <f>IF(H2007=26,VLOOKUP(G2007,'属性表（单核）'!$H$2:$I$251,2,0),IF(H2007=59,VLOOKUP(G2007,'属性表（单核）'!$C$2:$D$251,2,0),INT(N2007/VLOOKUP(H2007,'属性表（单）'!$N$4:$O$24,2,0))))</f>
        <v>160</v>
      </c>
      <c r="S2007" s="1">
        <f t="shared" si="253"/>
        <v>750</v>
      </c>
      <c r="T2007" s="28">
        <f>VLOOKUP(--F2007,经验表!$A$4:$B$53,2,0)*VLOOKUP(--E2007,经验表!$W$8:$X$17,2,0)</f>
        <v>750</v>
      </c>
      <c r="U2007" s="1">
        <f t="shared" si="254"/>
        <v>240</v>
      </c>
      <c r="V2007" s="1">
        <f t="shared" si="255"/>
        <v>6166079</v>
      </c>
    </row>
    <row r="2008" spans="1:22" x14ac:dyDescent="0.35">
      <c r="A2008" s="1">
        <v>90200091</v>
      </c>
      <c r="B2008" s="3" t="s">
        <v>29</v>
      </c>
      <c r="C2008" s="29">
        <f t="shared" si="251"/>
        <v>1</v>
      </c>
      <c r="D2008" s="29" t="str">
        <f t="shared" si="248"/>
        <v>1</v>
      </c>
      <c r="E2008" s="42" t="str">
        <f t="shared" si="249"/>
        <v>1</v>
      </c>
      <c r="F2008" s="1">
        <v>2</v>
      </c>
      <c r="G2008" s="28" t="str">
        <f t="shared" si="250"/>
        <v>12</v>
      </c>
      <c r="H2008" s="1">
        <v>7</v>
      </c>
      <c r="I2008" s="1">
        <v>168</v>
      </c>
      <c r="L2008" s="1">
        <v>1013</v>
      </c>
      <c r="M2008" s="1">
        <v>958</v>
      </c>
      <c r="N2008" s="2">
        <f>INT(VLOOKUP(--D2008,'属性表（单）'!$H$7:$I$11,2,0)*VLOOKUP(F2008,'属性表（单）'!$B$4:$D$53,3,0))</f>
        <v>1700</v>
      </c>
      <c r="O2008" s="34">
        <f t="shared" si="252"/>
        <v>170</v>
      </c>
      <c r="P2008" s="1">
        <f>IF(H2008=26,VLOOKUP(G2008,'属性表（单核）'!$H$2:$I$251,2,0),IF(H2008=59,VLOOKUP(G2008,'属性表（单核）'!$C$2:$D$251,2,0),INT(N2008/VLOOKUP(H2008,'属性表（单）'!$N$4:$O$24,2,0))))</f>
        <v>170</v>
      </c>
      <c r="S2008" s="1">
        <f t="shared" si="253"/>
        <v>1050</v>
      </c>
      <c r="T2008" s="28">
        <f>VLOOKUP(--F2008,经验表!$A$4:$B$53,2,0)*VLOOKUP(--E2008,经验表!$W$8:$X$17,2,0)</f>
        <v>1050</v>
      </c>
      <c r="U2008" s="1">
        <f t="shared" si="254"/>
        <v>990</v>
      </c>
      <c r="V2008" s="1">
        <f t="shared" si="255"/>
        <v>990</v>
      </c>
    </row>
    <row r="2009" spans="1:22" x14ac:dyDescent="0.35">
      <c r="A2009" s="1">
        <v>90300091</v>
      </c>
      <c r="B2009" s="3" t="s">
        <v>29</v>
      </c>
      <c r="C2009" s="29">
        <f t="shared" si="251"/>
        <v>1</v>
      </c>
      <c r="D2009" s="29" t="str">
        <f t="shared" si="248"/>
        <v>1</v>
      </c>
      <c r="E2009" s="42" t="str">
        <f t="shared" si="249"/>
        <v>1</v>
      </c>
      <c r="F2009" s="1">
        <v>3</v>
      </c>
      <c r="G2009" s="28" t="str">
        <f t="shared" si="250"/>
        <v>13</v>
      </c>
      <c r="H2009" s="1">
        <v>7</v>
      </c>
      <c r="I2009" s="1">
        <v>179</v>
      </c>
      <c r="L2009" s="1">
        <v>1302</v>
      </c>
      <c r="M2009" s="1">
        <v>1971</v>
      </c>
      <c r="N2009" s="2">
        <f>INT(VLOOKUP(--D2009,'属性表（单）'!$H$7:$I$11,2,0)*VLOOKUP(F2009,'属性表（单）'!$B$4:$D$53,3,0))</f>
        <v>1800</v>
      </c>
      <c r="O2009" s="34">
        <f t="shared" si="252"/>
        <v>180</v>
      </c>
      <c r="P2009" s="1">
        <f>IF(H2009=26,VLOOKUP(G2009,'属性表（单核）'!$H$2:$I$251,2,0),IF(H2009=59,VLOOKUP(G2009,'属性表（单核）'!$C$2:$D$251,2,0),INT(N2009/VLOOKUP(H2009,'属性表（单）'!$N$4:$O$24,2,0))))</f>
        <v>180</v>
      </c>
      <c r="S2009" s="1">
        <f t="shared" si="253"/>
        <v>1350</v>
      </c>
      <c r="T2009" s="28">
        <f>VLOOKUP(--F2009,经验表!$A$4:$B$53,2,0)*VLOOKUP(--E2009,经验表!$W$8:$X$17,2,0)</f>
        <v>1350</v>
      </c>
      <c r="U2009" s="1">
        <f t="shared" si="254"/>
        <v>2040</v>
      </c>
      <c r="V2009" s="1">
        <f t="shared" si="255"/>
        <v>2040</v>
      </c>
    </row>
    <row r="2010" spans="1:22" x14ac:dyDescent="0.35">
      <c r="A2010" s="1">
        <v>90400091</v>
      </c>
      <c r="B2010" s="3" t="s">
        <v>29</v>
      </c>
      <c r="C2010" s="29">
        <f t="shared" si="251"/>
        <v>1</v>
      </c>
      <c r="D2010" s="29" t="str">
        <f t="shared" si="248"/>
        <v>1</v>
      </c>
      <c r="E2010" s="42" t="str">
        <f t="shared" si="249"/>
        <v>1</v>
      </c>
      <c r="F2010" s="1">
        <v>4</v>
      </c>
      <c r="G2010" s="28" t="str">
        <f t="shared" si="250"/>
        <v>14</v>
      </c>
      <c r="H2010" s="1">
        <v>7</v>
      </c>
      <c r="I2010" s="1">
        <v>191</v>
      </c>
      <c r="L2010" s="1">
        <v>1629</v>
      </c>
      <c r="M2010" s="1">
        <v>3273</v>
      </c>
      <c r="N2010" s="2">
        <f>INT(VLOOKUP(--D2010,'属性表（单）'!$H$7:$I$11,2,0)*VLOOKUP(F2010,'属性表（单）'!$B$4:$D$53,3,0))</f>
        <v>1900</v>
      </c>
      <c r="O2010" s="34">
        <f t="shared" si="252"/>
        <v>190</v>
      </c>
      <c r="P2010" s="1">
        <f>IF(H2010=26,VLOOKUP(G2010,'属性表（单核）'!$H$2:$I$251,2,0),IF(H2010=59,VLOOKUP(G2010,'属性表（单核）'!$C$2:$D$251,2,0),INT(N2010/VLOOKUP(H2010,'属性表（单）'!$N$4:$O$24,2,0))))</f>
        <v>190</v>
      </c>
      <c r="S2010" s="1">
        <f t="shared" si="253"/>
        <v>1650</v>
      </c>
      <c r="T2010" s="28">
        <f>VLOOKUP(--F2010,经验表!$A$4:$B$53,2,0)*VLOOKUP(--E2010,经验表!$W$8:$X$17,2,0)</f>
        <v>1650</v>
      </c>
      <c r="U2010" s="1">
        <f t="shared" si="254"/>
        <v>3390</v>
      </c>
      <c r="V2010" s="1">
        <f t="shared" si="255"/>
        <v>3390</v>
      </c>
    </row>
    <row r="2011" spans="1:22" x14ac:dyDescent="0.35">
      <c r="A2011" s="1">
        <v>90500091</v>
      </c>
      <c r="B2011" s="3" t="s">
        <v>29</v>
      </c>
      <c r="C2011" s="29">
        <f t="shared" si="251"/>
        <v>1</v>
      </c>
      <c r="D2011" s="29" t="str">
        <f t="shared" si="248"/>
        <v>1</v>
      </c>
      <c r="E2011" s="42" t="str">
        <f t="shared" si="249"/>
        <v>1</v>
      </c>
      <c r="F2011" s="1">
        <v>5</v>
      </c>
      <c r="G2011" s="28" t="str">
        <f t="shared" si="250"/>
        <v>15</v>
      </c>
      <c r="H2011" s="1">
        <v>7</v>
      </c>
      <c r="I2011" s="1">
        <v>203</v>
      </c>
      <c r="L2011" s="1">
        <v>1997</v>
      </c>
      <c r="M2011" s="1">
        <v>4902</v>
      </c>
      <c r="N2011" s="2">
        <f>INT(VLOOKUP(--D2011,'属性表（单）'!$H$7:$I$11,2,0)*VLOOKUP(F2011,'属性表（单）'!$B$4:$D$53,3,0))</f>
        <v>2000</v>
      </c>
      <c r="O2011" s="34">
        <f t="shared" si="252"/>
        <v>200</v>
      </c>
      <c r="P2011" s="1">
        <f>IF(H2011=26,VLOOKUP(G2011,'属性表（单核）'!$H$2:$I$251,2,0),IF(H2011=59,VLOOKUP(G2011,'属性表（单核）'!$C$2:$D$251,2,0),INT(N2011/VLOOKUP(H2011,'属性表（单）'!$N$4:$O$24,2,0))))</f>
        <v>200</v>
      </c>
      <c r="S2011" s="1">
        <f t="shared" si="253"/>
        <v>1950</v>
      </c>
      <c r="T2011" s="28">
        <f>VLOOKUP(--F2011,经验表!$A$4:$B$53,2,0)*VLOOKUP(--E2011,经验表!$W$8:$X$17,2,0)</f>
        <v>1950</v>
      </c>
      <c r="U2011" s="1">
        <f t="shared" si="254"/>
        <v>5040</v>
      </c>
      <c r="V2011" s="1">
        <f t="shared" si="255"/>
        <v>5040</v>
      </c>
    </row>
    <row r="2012" spans="1:22" x14ac:dyDescent="0.35">
      <c r="A2012" s="1">
        <v>90600091</v>
      </c>
      <c r="B2012" s="3" t="s">
        <v>29</v>
      </c>
      <c r="C2012" s="29">
        <f t="shared" si="251"/>
        <v>1</v>
      </c>
      <c r="D2012" s="29" t="str">
        <f t="shared" si="248"/>
        <v>1</v>
      </c>
      <c r="E2012" s="42" t="str">
        <f t="shared" si="249"/>
        <v>1</v>
      </c>
      <c r="F2012" s="1">
        <v>6</v>
      </c>
      <c r="G2012" s="28" t="str">
        <f t="shared" si="250"/>
        <v>16</v>
      </c>
      <c r="H2012" s="1">
        <v>7</v>
      </c>
      <c r="I2012" s="1">
        <v>215</v>
      </c>
      <c r="L2012" s="1">
        <v>2413</v>
      </c>
      <c r="M2012" s="1">
        <v>6899</v>
      </c>
      <c r="N2012" s="2">
        <f>INT(VLOOKUP(--D2012,'属性表（单）'!$H$7:$I$11,2,0)*VLOOKUP(F2012,'属性表（单）'!$B$4:$D$53,3,0))</f>
        <v>2100</v>
      </c>
      <c r="O2012" s="34">
        <f t="shared" si="252"/>
        <v>210</v>
      </c>
      <c r="P2012" s="1">
        <f>IF(H2012=26,VLOOKUP(G2012,'属性表（单核）'!$H$2:$I$251,2,0),IF(H2012=59,VLOOKUP(G2012,'属性表（单核）'!$C$2:$D$251,2,0),INT(N2012/VLOOKUP(H2012,'属性表（单）'!$N$4:$O$24,2,0))))</f>
        <v>210</v>
      </c>
      <c r="S2012" s="1">
        <f t="shared" si="253"/>
        <v>2450</v>
      </c>
      <c r="T2012" s="28">
        <f>VLOOKUP(--F2012,经验表!$A$4:$B$53,2,0)*VLOOKUP(--E2012,经验表!$W$8:$X$17,2,0)</f>
        <v>2450</v>
      </c>
      <c r="U2012" s="1">
        <f t="shared" si="254"/>
        <v>6990</v>
      </c>
      <c r="V2012" s="1">
        <f t="shared" si="255"/>
        <v>6990</v>
      </c>
    </row>
    <row r="2013" spans="1:22" x14ac:dyDescent="0.35">
      <c r="A2013" s="1">
        <v>90700091</v>
      </c>
      <c r="B2013" s="3" t="s">
        <v>29</v>
      </c>
      <c r="C2013" s="29">
        <f t="shared" si="251"/>
        <v>1</v>
      </c>
      <c r="D2013" s="29" t="str">
        <f t="shared" si="248"/>
        <v>1</v>
      </c>
      <c r="E2013" s="42" t="str">
        <f t="shared" si="249"/>
        <v>1</v>
      </c>
      <c r="F2013" s="1">
        <v>7</v>
      </c>
      <c r="G2013" s="28" t="str">
        <f t="shared" si="250"/>
        <v>17</v>
      </c>
      <c r="H2013" s="1">
        <v>7</v>
      </c>
      <c r="I2013" s="1">
        <v>228</v>
      </c>
      <c r="L2013" s="1">
        <v>2881</v>
      </c>
      <c r="M2013" s="1">
        <v>9312</v>
      </c>
      <c r="N2013" s="2">
        <f>INT(VLOOKUP(--D2013,'属性表（单）'!$H$7:$I$11,2,0)*VLOOKUP(F2013,'属性表（单）'!$B$4:$D$53,3,0))</f>
        <v>2250</v>
      </c>
      <c r="O2013" s="34">
        <f t="shared" si="252"/>
        <v>225</v>
      </c>
      <c r="P2013" s="1">
        <f>IF(H2013=26,VLOOKUP(G2013,'属性表（单核）'!$H$2:$I$251,2,0),IF(H2013=59,VLOOKUP(G2013,'属性表（单核）'!$C$2:$D$251,2,0),INT(N2013/VLOOKUP(H2013,'属性表（单）'!$N$4:$O$24,2,0))))</f>
        <v>225</v>
      </c>
      <c r="S2013" s="1">
        <f t="shared" si="253"/>
        <v>2950</v>
      </c>
      <c r="T2013" s="28">
        <f>VLOOKUP(--F2013,经验表!$A$4:$B$53,2,0)*VLOOKUP(--E2013,经验表!$W$8:$X$17,2,0)</f>
        <v>2950</v>
      </c>
      <c r="U2013" s="1">
        <f t="shared" si="254"/>
        <v>9440</v>
      </c>
      <c r="V2013" s="1">
        <f t="shared" si="255"/>
        <v>9440</v>
      </c>
    </row>
    <row r="2014" spans="1:22" x14ac:dyDescent="0.35">
      <c r="A2014" s="1">
        <v>90800091</v>
      </c>
      <c r="B2014" s="3" t="s">
        <v>29</v>
      </c>
      <c r="C2014" s="29">
        <f t="shared" si="251"/>
        <v>1</v>
      </c>
      <c r="D2014" s="29" t="str">
        <f t="shared" si="248"/>
        <v>1</v>
      </c>
      <c r="E2014" s="42" t="str">
        <f t="shared" si="249"/>
        <v>1</v>
      </c>
      <c r="F2014" s="1">
        <v>8</v>
      </c>
      <c r="G2014" s="28" t="str">
        <f t="shared" si="250"/>
        <v>18</v>
      </c>
      <c r="H2014" s="1">
        <v>7</v>
      </c>
      <c r="I2014" s="1">
        <v>241</v>
      </c>
      <c r="L2014" s="1">
        <v>3408</v>
      </c>
      <c r="M2014" s="1">
        <v>12193</v>
      </c>
      <c r="N2014" s="2">
        <f>INT(VLOOKUP(--D2014,'属性表（单）'!$H$7:$I$11,2,0)*VLOOKUP(F2014,'属性表（单）'!$B$4:$D$53,3,0))</f>
        <v>2400</v>
      </c>
      <c r="O2014" s="34">
        <f t="shared" si="252"/>
        <v>240</v>
      </c>
      <c r="P2014" s="1">
        <f>IF(H2014=26,VLOOKUP(G2014,'属性表（单核）'!$H$2:$I$251,2,0),IF(H2014=59,VLOOKUP(G2014,'属性表（单核）'!$C$2:$D$251,2,0),INT(N2014/VLOOKUP(H2014,'属性表（单）'!$N$4:$O$24,2,0))))</f>
        <v>240</v>
      </c>
      <c r="S2014" s="1">
        <f t="shared" si="253"/>
        <v>3450</v>
      </c>
      <c r="T2014" s="28">
        <f>VLOOKUP(--F2014,经验表!$A$4:$B$53,2,0)*VLOOKUP(--E2014,经验表!$W$8:$X$17,2,0)</f>
        <v>3450</v>
      </c>
      <c r="U2014" s="1">
        <f t="shared" si="254"/>
        <v>12390</v>
      </c>
      <c r="V2014" s="1">
        <f t="shared" si="255"/>
        <v>12390</v>
      </c>
    </row>
    <row r="2015" spans="1:22" x14ac:dyDescent="0.35">
      <c r="A2015" s="1">
        <v>90900091</v>
      </c>
      <c r="B2015" s="3" t="s">
        <v>29</v>
      </c>
      <c r="C2015" s="29">
        <f t="shared" si="251"/>
        <v>1</v>
      </c>
      <c r="D2015" s="29" t="str">
        <f t="shared" si="248"/>
        <v>1</v>
      </c>
      <c r="E2015" s="42" t="str">
        <f t="shared" si="249"/>
        <v>1</v>
      </c>
      <c r="F2015" s="1">
        <v>9</v>
      </c>
      <c r="G2015" s="28" t="str">
        <f t="shared" si="250"/>
        <v>19</v>
      </c>
      <c r="H2015" s="1">
        <v>7</v>
      </c>
      <c r="I2015" s="1">
        <v>255</v>
      </c>
      <c r="L2015" s="1">
        <v>4000</v>
      </c>
      <c r="M2015" s="1">
        <v>15601</v>
      </c>
      <c r="N2015" s="2">
        <f>INT(VLOOKUP(--D2015,'属性表（单）'!$H$7:$I$11,2,0)*VLOOKUP(F2015,'属性表（单）'!$B$4:$D$53,3,0))</f>
        <v>2550</v>
      </c>
      <c r="O2015" s="34">
        <f t="shared" si="252"/>
        <v>255</v>
      </c>
      <c r="P2015" s="1">
        <f>IF(H2015=26,VLOOKUP(G2015,'属性表（单核）'!$H$2:$I$251,2,0),IF(H2015=59,VLOOKUP(G2015,'属性表（单核）'!$C$2:$D$251,2,0),INT(N2015/VLOOKUP(H2015,'属性表（单）'!$N$4:$O$24,2,0))))</f>
        <v>255</v>
      </c>
      <c r="S2015" s="1">
        <f t="shared" si="253"/>
        <v>3950</v>
      </c>
      <c r="T2015" s="28">
        <f>VLOOKUP(--F2015,经验表!$A$4:$B$53,2,0)*VLOOKUP(--E2015,经验表!$W$8:$X$17,2,0)</f>
        <v>3950</v>
      </c>
      <c r="U2015" s="1">
        <f t="shared" si="254"/>
        <v>15840</v>
      </c>
      <c r="V2015" s="1">
        <f t="shared" si="255"/>
        <v>15840</v>
      </c>
    </row>
    <row r="2016" spans="1:22" x14ac:dyDescent="0.35">
      <c r="A2016" s="1">
        <v>91000091</v>
      </c>
      <c r="B2016" s="3" t="s">
        <v>29</v>
      </c>
      <c r="C2016" s="29">
        <f t="shared" si="251"/>
        <v>1</v>
      </c>
      <c r="D2016" s="29" t="str">
        <f t="shared" si="248"/>
        <v>1</v>
      </c>
      <c r="E2016" s="42" t="str">
        <f t="shared" si="249"/>
        <v>1</v>
      </c>
      <c r="F2016" s="1">
        <v>10</v>
      </c>
      <c r="G2016" s="28" t="str">
        <f t="shared" si="250"/>
        <v>110</v>
      </c>
      <c r="H2016" s="1">
        <v>7</v>
      </c>
      <c r="I2016" s="1">
        <v>269</v>
      </c>
      <c r="L2016" s="1">
        <v>4664</v>
      </c>
      <c r="M2016" s="1">
        <v>19601</v>
      </c>
      <c r="N2016" s="2">
        <f>INT(VLOOKUP(--D2016,'属性表（单）'!$H$7:$I$11,2,0)*VLOOKUP(F2016,'属性表（单）'!$B$4:$D$53,3,0))</f>
        <v>2700</v>
      </c>
      <c r="O2016" s="34">
        <f t="shared" si="252"/>
        <v>270</v>
      </c>
      <c r="P2016" s="1">
        <f>IF(H2016=26,VLOOKUP(G2016,'属性表（单核）'!$H$2:$I$251,2,0),IF(H2016=59,VLOOKUP(G2016,'属性表（单核）'!$C$2:$D$251,2,0),INT(N2016/VLOOKUP(H2016,'属性表（单）'!$N$4:$O$24,2,0))))</f>
        <v>270</v>
      </c>
      <c r="S2016" s="1">
        <f t="shared" si="253"/>
        <v>4750</v>
      </c>
      <c r="T2016" s="28">
        <f>VLOOKUP(--F2016,经验表!$A$4:$B$53,2,0)*VLOOKUP(--E2016,经验表!$W$8:$X$17,2,0)</f>
        <v>4750</v>
      </c>
      <c r="U2016" s="1">
        <f t="shared" si="254"/>
        <v>19790</v>
      </c>
      <c r="V2016" s="1">
        <f t="shared" si="255"/>
        <v>19790</v>
      </c>
    </row>
    <row r="2017" spans="1:22" x14ac:dyDescent="0.35">
      <c r="A2017" s="1">
        <v>91100091</v>
      </c>
      <c r="B2017" s="3" t="s">
        <v>29</v>
      </c>
      <c r="C2017" s="29">
        <f t="shared" si="251"/>
        <v>1</v>
      </c>
      <c r="D2017" s="29" t="str">
        <f t="shared" si="248"/>
        <v>1</v>
      </c>
      <c r="E2017" s="42" t="str">
        <f t="shared" si="249"/>
        <v>1</v>
      </c>
      <c r="F2017" s="1">
        <v>11</v>
      </c>
      <c r="G2017" s="28" t="str">
        <f t="shared" si="250"/>
        <v>111</v>
      </c>
      <c r="H2017" s="1">
        <v>7</v>
      </c>
      <c r="I2017" s="1">
        <v>283</v>
      </c>
      <c r="L2017" s="1">
        <v>5410</v>
      </c>
      <c r="M2017" s="1">
        <v>24265</v>
      </c>
      <c r="N2017" s="2">
        <f>INT(VLOOKUP(--D2017,'属性表（单）'!$H$7:$I$11,2,0)*VLOOKUP(F2017,'属性表（单）'!$B$4:$D$53,3,0))</f>
        <v>2850</v>
      </c>
      <c r="O2017" s="34">
        <f t="shared" si="252"/>
        <v>285</v>
      </c>
      <c r="P2017" s="1">
        <f>IF(H2017=26,VLOOKUP(G2017,'属性表（单核）'!$H$2:$I$251,2,0),IF(H2017=59,VLOOKUP(G2017,'属性表（单核）'!$C$2:$D$251,2,0),INT(N2017/VLOOKUP(H2017,'属性表（单）'!$N$4:$O$24,2,0))))</f>
        <v>285</v>
      </c>
      <c r="S2017" s="1">
        <f t="shared" si="253"/>
        <v>5550</v>
      </c>
      <c r="T2017" s="28">
        <f>VLOOKUP(--F2017,经验表!$A$4:$B$53,2,0)*VLOOKUP(--E2017,经验表!$W$8:$X$17,2,0)</f>
        <v>5550</v>
      </c>
      <c r="U2017" s="1">
        <f t="shared" si="254"/>
        <v>24540</v>
      </c>
      <c r="V2017" s="1">
        <f t="shared" si="255"/>
        <v>24540</v>
      </c>
    </row>
    <row r="2018" spans="1:22" x14ac:dyDescent="0.35">
      <c r="A2018" s="1">
        <v>91200091</v>
      </c>
      <c r="B2018" s="3" t="s">
        <v>29</v>
      </c>
      <c r="C2018" s="29">
        <f t="shared" si="251"/>
        <v>1</v>
      </c>
      <c r="D2018" s="29" t="str">
        <f t="shared" si="248"/>
        <v>1</v>
      </c>
      <c r="E2018" s="42" t="str">
        <f t="shared" si="249"/>
        <v>1</v>
      </c>
      <c r="F2018" s="1">
        <v>12</v>
      </c>
      <c r="G2018" s="28" t="str">
        <f t="shared" si="250"/>
        <v>112</v>
      </c>
      <c r="H2018" s="1">
        <v>7</v>
      </c>
      <c r="I2018" s="1">
        <v>298</v>
      </c>
      <c r="L2018" s="1">
        <v>6246</v>
      </c>
      <c r="M2018" s="1">
        <v>29675</v>
      </c>
      <c r="N2018" s="2">
        <f>INT(VLOOKUP(--D2018,'属性表（单）'!$H$7:$I$11,2,0)*VLOOKUP(F2018,'属性表（单）'!$B$4:$D$53,3,0))</f>
        <v>3050</v>
      </c>
      <c r="O2018" s="34">
        <f t="shared" si="252"/>
        <v>305</v>
      </c>
      <c r="P2018" s="1">
        <f>IF(H2018=26,VLOOKUP(G2018,'属性表（单核）'!$H$2:$I$251,2,0),IF(H2018=59,VLOOKUP(G2018,'属性表（单核）'!$C$2:$D$251,2,0),INT(N2018/VLOOKUP(H2018,'属性表（单）'!$N$4:$O$24,2,0))))</f>
        <v>305</v>
      </c>
      <c r="S2018" s="1">
        <f t="shared" si="253"/>
        <v>6350</v>
      </c>
      <c r="T2018" s="28">
        <f>VLOOKUP(--F2018,经验表!$A$4:$B$53,2,0)*VLOOKUP(--E2018,经验表!$W$8:$X$17,2,0)</f>
        <v>6350</v>
      </c>
      <c r="U2018" s="1">
        <f t="shared" si="254"/>
        <v>30090</v>
      </c>
      <c r="V2018" s="1">
        <f t="shared" si="255"/>
        <v>30090</v>
      </c>
    </row>
    <row r="2019" spans="1:22" x14ac:dyDescent="0.35">
      <c r="A2019" s="1">
        <v>91300091</v>
      </c>
      <c r="B2019" s="3" t="s">
        <v>29</v>
      </c>
      <c r="C2019" s="29">
        <f t="shared" si="251"/>
        <v>1</v>
      </c>
      <c r="D2019" s="29" t="str">
        <f t="shared" si="248"/>
        <v>1</v>
      </c>
      <c r="E2019" s="42" t="str">
        <f t="shared" si="249"/>
        <v>1</v>
      </c>
      <c r="F2019" s="1">
        <v>13</v>
      </c>
      <c r="G2019" s="28" t="str">
        <f t="shared" si="250"/>
        <v>113</v>
      </c>
      <c r="H2019" s="1">
        <v>7</v>
      </c>
      <c r="I2019" s="1">
        <v>313</v>
      </c>
      <c r="L2019" s="1">
        <v>7184</v>
      </c>
      <c r="M2019" s="1">
        <v>35921</v>
      </c>
      <c r="N2019" s="2">
        <f>INT(VLOOKUP(--D2019,'属性表（单）'!$H$7:$I$11,2,0)*VLOOKUP(F2019,'属性表（单）'!$B$4:$D$53,3,0))</f>
        <v>3250</v>
      </c>
      <c r="O2019" s="34">
        <f t="shared" si="252"/>
        <v>325</v>
      </c>
      <c r="P2019" s="1">
        <f>IF(H2019=26,VLOOKUP(G2019,'属性表（单核）'!$H$2:$I$251,2,0),IF(H2019=59,VLOOKUP(G2019,'属性表（单核）'!$C$2:$D$251,2,0),INT(N2019/VLOOKUP(H2019,'属性表（单）'!$N$4:$O$24,2,0))))</f>
        <v>325</v>
      </c>
      <c r="S2019" s="1">
        <f t="shared" si="253"/>
        <v>7150</v>
      </c>
      <c r="T2019" s="28">
        <f>VLOOKUP(--F2019,经验表!$A$4:$B$53,2,0)*VLOOKUP(--E2019,经验表!$W$8:$X$17,2,0)</f>
        <v>7150</v>
      </c>
      <c r="U2019" s="1">
        <f t="shared" si="254"/>
        <v>36440</v>
      </c>
      <c r="V2019" s="1">
        <f t="shared" si="255"/>
        <v>36440</v>
      </c>
    </row>
    <row r="2020" spans="1:22" x14ac:dyDescent="0.35">
      <c r="A2020" s="1">
        <v>91400091</v>
      </c>
      <c r="B2020" s="3" t="s">
        <v>29</v>
      </c>
      <c r="C2020" s="29">
        <f t="shared" si="251"/>
        <v>1</v>
      </c>
      <c r="D2020" s="29" t="str">
        <f t="shared" si="248"/>
        <v>1</v>
      </c>
      <c r="E2020" s="42" t="str">
        <f t="shared" si="249"/>
        <v>1</v>
      </c>
      <c r="F2020" s="1">
        <v>14</v>
      </c>
      <c r="G2020" s="28" t="str">
        <f t="shared" si="250"/>
        <v>114</v>
      </c>
      <c r="H2020" s="1">
        <v>7</v>
      </c>
      <c r="I2020" s="1">
        <v>329</v>
      </c>
      <c r="L2020" s="1">
        <v>8233</v>
      </c>
      <c r="M2020" s="1">
        <v>43105</v>
      </c>
      <c r="N2020" s="2">
        <f>INT(VLOOKUP(--D2020,'属性表（单）'!$H$7:$I$11,2,0)*VLOOKUP(F2020,'属性表（单）'!$B$4:$D$53,3,0))</f>
        <v>3450</v>
      </c>
      <c r="O2020" s="34">
        <f t="shared" si="252"/>
        <v>345</v>
      </c>
      <c r="P2020" s="1">
        <f>IF(H2020=26,VLOOKUP(G2020,'属性表（单核）'!$H$2:$I$251,2,0),IF(H2020=59,VLOOKUP(G2020,'属性表（单核）'!$C$2:$D$251,2,0),INT(N2020/VLOOKUP(H2020,'属性表（单）'!$N$4:$O$24,2,0))))</f>
        <v>345</v>
      </c>
      <c r="S2020" s="1">
        <f t="shared" si="253"/>
        <v>8350</v>
      </c>
      <c r="T2020" s="28">
        <f>VLOOKUP(--F2020,经验表!$A$4:$B$53,2,0)*VLOOKUP(--E2020,经验表!$W$8:$X$17,2,0)</f>
        <v>8350</v>
      </c>
      <c r="U2020" s="1">
        <f t="shared" si="254"/>
        <v>43590</v>
      </c>
      <c r="V2020" s="1">
        <f t="shared" si="255"/>
        <v>43590</v>
      </c>
    </row>
    <row r="2021" spans="1:22" x14ac:dyDescent="0.35">
      <c r="A2021" s="1">
        <v>91500091</v>
      </c>
      <c r="B2021" s="3" t="s">
        <v>29</v>
      </c>
      <c r="C2021" s="29">
        <f t="shared" si="251"/>
        <v>1</v>
      </c>
      <c r="D2021" s="29" t="str">
        <f t="shared" si="248"/>
        <v>1</v>
      </c>
      <c r="E2021" s="42" t="str">
        <f t="shared" si="249"/>
        <v>1</v>
      </c>
      <c r="F2021" s="1">
        <v>15</v>
      </c>
      <c r="G2021" s="28" t="str">
        <f t="shared" si="250"/>
        <v>115</v>
      </c>
      <c r="H2021" s="1">
        <v>7</v>
      </c>
      <c r="I2021" s="1">
        <v>345</v>
      </c>
      <c r="L2021" s="1">
        <v>9408</v>
      </c>
      <c r="M2021" s="1">
        <v>51338</v>
      </c>
      <c r="N2021" s="2">
        <f>INT(VLOOKUP(--D2021,'属性表（单）'!$H$7:$I$11,2,0)*VLOOKUP(F2021,'属性表（单）'!$B$4:$D$53,3,0))</f>
        <v>3650</v>
      </c>
      <c r="O2021" s="34">
        <f t="shared" si="252"/>
        <v>365</v>
      </c>
      <c r="P2021" s="1">
        <f>IF(H2021=26,VLOOKUP(G2021,'属性表（单核）'!$H$2:$I$251,2,0),IF(H2021=59,VLOOKUP(G2021,'属性表（单核）'!$C$2:$D$251,2,0),INT(N2021/VLOOKUP(H2021,'属性表（单）'!$N$4:$O$24,2,0))))</f>
        <v>365</v>
      </c>
      <c r="S2021" s="1">
        <f t="shared" si="253"/>
        <v>9550</v>
      </c>
      <c r="T2021" s="28">
        <f>VLOOKUP(--F2021,经验表!$A$4:$B$53,2,0)*VLOOKUP(--E2021,经验表!$W$8:$X$17,2,0)</f>
        <v>9550</v>
      </c>
      <c r="U2021" s="1">
        <f t="shared" si="254"/>
        <v>51940</v>
      </c>
      <c r="V2021" s="1">
        <f t="shared" si="255"/>
        <v>51940</v>
      </c>
    </row>
    <row r="2022" spans="1:22" x14ac:dyDescent="0.35">
      <c r="A2022" s="1">
        <v>91600091</v>
      </c>
      <c r="B2022" s="3" t="s">
        <v>29</v>
      </c>
      <c r="C2022" s="29">
        <f t="shared" si="251"/>
        <v>1</v>
      </c>
      <c r="D2022" s="29" t="str">
        <f t="shared" si="248"/>
        <v>1</v>
      </c>
      <c r="E2022" s="42" t="str">
        <f t="shared" si="249"/>
        <v>1</v>
      </c>
      <c r="F2022" s="1">
        <v>16</v>
      </c>
      <c r="G2022" s="28" t="str">
        <f t="shared" si="250"/>
        <v>116</v>
      </c>
      <c r="H2022" s="1">
        <v>7</v>
      </c>
      <c r="I2022" s="1">
        <v>361</v>
      </c>
      <c r="L2022" s="1">
        <v>10722</v>
      </c>
      <c r="M2022" s="1">
        <v>60746</v>
      </c>
      <c r="N2022" s="2">
        <f>INT(VLOOKUP(--D2022,'属性表（单）'!$H$7:$I$11,2,0)*VLOOKUP(F2022,'属性表（单）'!$B$4:$D$53,3,0))</f>
        <v>3850</v>
      </c>
      <c r="O2022" s="34">
        <f t="shared" si="252"/>
        <v>385</v>
      </c>
      <c r="P2022" s="1">
        <f>IF(H2022=26,VLOOKUP(G2022,'属性表（单核）'!$H$2:$I$251,2,0),IF(H2022=59,VLOOKUP(G2022,'属性表（单核）'!$C$2:$D$251,2,0),INT(N2022/VLOOKUP(H2022,'属性表（单）'!$N$4:$O$24,2,0))))</f>
        <v>385</v>
      </c>
      <c r="S2022" s="1">
        <f t="shared" si="253"/>
        <v>10750</v>
      </c>
      <c r="T2022" s="28">
        <f>VLOOKUP(--F2022,经验表!$A$4:$B$53,2,0)*VLOOKUP(--E2022,经验表!$W$8:$X$17,2,0)</f>
        <v>10750</v>
      </c>
      <c r="U2022" s="1">
        <f t="shared" si="254"/>
        <v>61490</v>
      </c>
      <c r="V2022" s="1">
        <f t="shared" si="255"/>
        <v>61490</v>
      </c>
    </row>
    <row r="2023" spans="1:22" x14ac:dyDescent="0.35">
      <c r="A2023" s="1">
        <v>91700091</v>
      </c>
      <c r="B2023" s="3" t="s">
        <v>29</v>
      </c>
      <c r="C2023" s="29">
        <f t="shared" si="251"/>
        <v>1</v>
      </c>
      <c r="D2023" s="29" t="str">
        <f t="shared" si="248"/>
        <v>1</v>
      </c>
      <c r="E2023" s="42" t="str">
        <f t="shared" si="249"/>
        <v>1</v>
      </c>
      <c r="F2023" s="1">
        <v>17</v>
      </c>
      <c r="G2023" s="28" t="str">
        <f t="shared" si="250"/>
        <v>117</v>
      </c>
      <c r="H2023" s="1">
        <v>7</v>
      </c>
      <c r="I2023" s="1">
        <v>378</v>
      </c>
      <c r="L2023" s="1">
        <v>12192</v>
      </c>
      <c r="M2023" s="1">
        <v>71468</v>
      </c>
      <c r="N2023" s="2">
        <f>INT(VLOOKUP(--D2023,'属性表（单）'!$H$7:$I$11,2,0)*VLOOKUP(F2023,'属性表（单）'!$B$4:$D$53,3,0))</f>
        <v>4100</v>
      </c>
      <c r="O2023" s="34">
        <f t="shared" si="252"/>
        <v>410</v>
      </c>
      <c r="P2023" s="1">
        <f>IF(H2023=26,VLOOKUP(G2023,'属性表（单核）'!$H$2:$I$251,2,0),IF(H2023=59,VLOOKUP(G2023,'属性表（单核）'!$C$2:$D$251,2,0),INT(N2023/VLOOKUP(H2023,'属性表（单）'!$N$4:$O$24,2,0))))</f>
        <v>410</v>
      </c>
      <c r="S2023" s="1">
        <f t="shared" si="253"/>
        <v>11950</v>
      </c>
      <c r="T2023" s="28">
        <f>VLOOKUP(--F2023,经验表!$A$4:$B$53,2,0)*VLOOKUP(--E2023,经验表!$W$8:$X$17,2,0)</f>
        <v>11950</v>
      </c>
      <c r="U2023" s="1">
        <f t="shared" si="254"/>
        <v>72240</v>
      </c>
      <c r="V2023" s="1">
        <f t="shared" si="255"/>
        <v>72240</v>
      </c>
    </row>
    <row r="2024" spans="1:22" x14ac:dyDescent="0.35">
      <c r="A2024" s="1">
        <v>91800091</v>
      </c>
      <c r="B2024" s="3" t="s">
        <v>29</v>
      </c>
      <c r="C2024" s="29">
        <f t="shared" si="251"/>
        <v>1</v>
      </c>
      <c r="D2024" s="29" t="str">
        <f t="shared" si="248"/>
        <v>1</v>
      </c>
      <c r="E2024" s="42" t="str">
        <f t="shared" si="249"/>
        <v>1</v>
      </c>
      <c r="F2024" s="1">
        <v>18</v>
      </c>
      <c r="G2024" s="28" t="str">
        <f t="shared" si="250"/>
        <v>118</v>
      </c>
      <c r="H2024" s="1">
        <v>7</v>
      </c>
      <c r="I2024" s="1">
        <v>396</v>
      </c>
      <c r="L2024" s="1">
        <v>13835</v>
      </c>
      <c r="M2024" s="1">
        <v>83660</v>
      </c>
      <c r="N2024" s="2">
        <f>INT(VLOOKUP(--D2024,'属性表（单）'!$H$7:$I$11,2,0)*VLOOKUP(F2024,'属性表（单）'!$B$4:$D$53,3,0))</f>
        <v>4350</v>
      </c>
      <c r="O2024" s="34">
        <f t="shared" si="252"/>
        <v>435</v>
      </c>
      <c r="P2024" s="1">
        <f>IF(H2024=26,VLOOKUP(G2024,'属性表（单核）'!$H$2:$I$251,2,0),IF(H2024=59,VLOOKUP(G2024,'属性表（单核）'!$C$2:$D$251,2,0),INT(N2024/VLOOKUP(H2024,'属性表（单）'!$N$4:$O$24,2,0))))</f>
        <v>435</v>
      </c>
      <c r="S2024" s="1">
        <f t="shared" si="253"/>
        <v>13650</v>
      </c>
      <c r="T2024" s="28">
        <f>VLOOKUP(--F2024,经验表!$A$4:$B$53,2,0)*VLOOKUP(--E2024,经验表!$W$8:$X$17,2,0)</f>
        <v>13650</v>
      </c>
      <c r="U2024" s="1">
        <f t="shared" si="254"/>
        <v>84190</v>
      </c>
      <c r="V2024" s="1">
        <f t="shared" si="255"/>
        <v>84190</v>
      </c>
    </row>
    <row r="2025" spans="1:22" x14ac:dyDescent="0.35">
      <c r="A2025" s="1">
        <v>91900091</v>
      </c>
      <c r="B2025" s="3" t="s">
        <v>29</v>
      </c>
      <c r="C2025" s="29">
        <f t="shared" si="251"/>
        <v>1</v>
      </c>
      <c r="D2025" s="29" t="str">
        <f t="shared" si="248"/>
        <v>1</v>
      </c>
      <c r="E2025" s="42" t="str">
        <f t="shared" si="249"/>
        <v>1</v>
      </c>
      <c r="F2025" s="1">
        <v>19</v>
      </c>
      <c r="G2025" s="28" t="str">
        <f t="shared" si="250"/>
        <v>119</v>
      </c>
      <c r="H2025" s="1">
        <v>7</v>
      </c>
      <c r="I2025" s="1">
        <v>414</v>
      </c>
      <c r="L2025" s="1">
        <v>15671</v>
      </c>
      <c r="M2025" s="1">
        <v>97495</v>
      </c>
      <c r="N2025" s="2">
        <f>INT(VLOOKUP(--D2025,'属性表（单）'!$H$7:$I$11,2,0)*VLOOKUP(F2025,'属性表（单）'!$B$4:$D$53,3,0))</f>
        <v>4600</v>
      </c>
      <c r="O2025" s="34">
        <f t="shared" si="252"/>
        <v>460</v>
      </c>
      <c r="P2025" s="1">
        <f>IF(H2025=26,VLOOKUP(G2025,'属性表（单核）'!$H$2:$I$251,2,0),IF(H2025=59,VLOOKUP(G2025,'属性表（单核）'!$C$2:$D$251,2,0),INT(N2025/VLOOKUP(H2025,'属性表（单）'!$N$4:$O$24,2,0))))</f>
        <v>460</v>
      </c>
      <c r="S2025" s="1">
        <f t="shared" si="253"/>
        <v>15350</v>
      </c>
      <c r="T2025" s="28">
        <f>VLOOKUP(--F2025,经验表!$A$4:$B$53,2,0)*VLOOKUP(--E2025,经验表!$W$8:$X$17,2,0)</f>
        <v>15350</v>
      </c>
      <c r="U2025" s="1">
        <f t="shared" si="254"/>
        <v>97840</v>
      </c>
      <c r="V2025" s="1">
        <f t="shared" si="255"/>
        <v>97840</v>
      </c>
    </row>
    <row r="2026" spans="1:22" x14ac:dyDescent="0.35">
      <c r="A2026" s="1">
        <v>92000091</v>
      </c>
      <c r="B2026" s="3" t="s">
        <v>29</v>
      </c>
      <c r="C2026" s="29">
        <f t="shared" si="251"/>
        <v>1</v>
      </c>
      <c r="D2026" s="29" t="str">
        <f t="shared" si="248"/>
        <v>1</v>
      </c>
      <c r="E2026" s="42" t="str">
        <f t="shared" si="249"/>
        <v>1</v>
      </c>
      <c r="F2026" s="1">
        <v>20</v>
      </c>
      <c r="G2026" s="28" t="str">
        <f t="shared" si="250"/>
        <v>120</v>
      </c>
      <c r="H2026" s="1">
        <v>7</v>
      </c>
      <c r="I2026" s="1">
        <v>433</v>
      </c>
      <c r="L2026" s="1">
        <v>17721</v>
      </c>
      <c r="M2026" s="1">
        <v>113166</v>
      </c>
      <c r="N2026" s="2">
        <f>INT(VLOOKUP(--D2026,'属性表（单）'!$H$7:$I$11,2,0)*VLOOKUP(F2026,'属性表（单）'!$B$4:$D$53,3,0))</f>
        <v>4850</v>
      </c>
      <c r="O2026" s="34">
        <f t="shared" si="252"/>
        <v>485</v>
      </c>
      <c r="P2026" s="1">
        <f>IF(H2026=26,VLOOKUP(G2026,'属性表（单核）'!$H$2:$I$251,2,0),IF(H2026=59,VLOOKUP(G2026,'属性表（单核）'!$C$2:$D$251,2,0),INT(N2026/VLOOKUP(H2026,'属性表（单）'!$N$4:$O$24,2,0))))</f>
        <v>485</v>
      </c>
      <c r="S2026" s="1">
        <f t="shared" si="253"/>
        <v>17050</v>
      </c>
      <c r="T2026" s="28">
        <f>VLOOKUP(--F2026,经验表!$A$4:$B$53,2,0)*VLOOKUP(--E2026,经验表!$W$8:$X$17,2,0)</f>
        <v>17050</v>
      </c>
      <c r="U2026" s="1">
        <f t="shared" si="254"/>
        <v>113190</v>
      </c>
      <c r="V2026" s="1">
        <f t="shared" si="255"/>
        <v>113190</v>
      </c>
    </row>
    <row r="2027" spans="1:22" x14ac:dyDescent="0.35">
      <c r="A2027" s="1">
        <v>92100091</v>
      </c>
      <c r="B2027" s="3" t="s">
        <v>29</v>
      </c>
      <c r="C2027" s="29">
        <f t="shared" si="251"/>
        <v>1</v>
      </c>
      <c r="D2027" s="29" t="str">
        <f t="shared" si="248"/>
        <v>1</v>
      </c>
      <c r="E2027" s="42" t="str">
        <f t="shared" si="249"/>
        <v>1</v>
      </c>
      <c r="F2027" s="1">
        <v>21</v>
      </c>
      <c r="G2027" s="28" t="str">
        <f t="shared" si="250"/>
        <v>121</v>
      </c>
      <c r="H2027" s="1">
        <v>7</v>
      </c>
      <c r="I2027" s="1">
        <v>452</v>
      </c>
      <c r="L2027" s="1">
        <v>20011</v>
      </c>
      <c r="M2027" s="1">
        <v>130887</v>
      </c>
      <c r="N2027" s="2">
        <f>INT(VLOOKUP(--D2027,'属性表（单）'!$H$7:$I$11,2,0)*VLOOKUP(F2027,'属性表（单）'!$B$4:$D$53,3,0))</f>
        <v>5100</v>
      </c>
      <c r="O2027" s="34">
        <f t="shared" si="252"/>
        <v>510</v>
      </c>
      <c r="P2027" s="1">
        <f>IF(H2027=26,VLOOKUP(G2027,'属性表（单核）'!$H$2:$I$251,2,0),IF(H2027=59,VLOOKUP(G2027,'属性表（单核）'!$C$2:$D$251,2,0),INT(N2027/VLOOKUP(H2027,'属性表（单）'!$N$4:$O$24,2,0))))</f>
        <v>510</v>
      </c>
      <c r="S2027" s="1">
        <f t="shared" si="253"/>
        <v>18750</v>
      </c>
      <c r="T2027" s="28">
        <f>VLOOKUP(--F2027,经验表!$A$4:$B$53,2,0)*VLOOKUP(--E2027,经验表!$W$8:$X$17,2,0)</f>
        <v>18750</v>
      </c>
      <c r="U2027" s="1">
        <f t="shared" si="254"/>
        <v>130240</v>
      </c>
      <c r="V2027" s="1">
        <f t="shared" si="255"/>
        <v>130240</v>
      </c>
    </row>
    <row r="2028" spans="1:22" x14ac:dyDescent="0.35">
      <c r="A2028" s="1">
        <v>92200091</v>
      </c>
      <c r="B2028" s="3" t="s">
        <v>29</v>
      </c>
      <c r="C2028" s="29">
        <f t="shared" si="251"/>
        <v>1</v>
      </c>
      <c r="D2028" s="29" t="str">
        <f t="shared" si="248"/>
        <v>1</v>
      </c>
      <c r="E2028" s="42" t="str">
        <f t="shared" si="249"/>
        <v>1</v>
      </c>
      <c r="F2028" s="1">
        <v>22</v>
      </c>
      <c r="G2028" s="28" t="str">
        <f t="shared" si="250"/>
        <v>122</v>
      </c>
      <c r="H2028" s="1">
        <v>7</v>
      </c>
      <c r="I2028" s="1">
        <v>472</v>
      </c>
      <c r="L2028" s="1">
        <v>22567</v>
      </c>
      <c r="M2028" s="1">
        <v>150898</v>
      </c>
      <c r="N2028" s="2">
        <f>INT(VLOOKUP(--D2028,'属性表（单）'!$H$7:$I$11,2,0)*VLOOKUP(F2028,'属性表（单）'!$B$4:$D$53,3,0))</f>
        <v>5400</v>
      </c>
      <c r="O2028" s="34">
        <f t="shared" si="252"/>
        <v>540</v>
      </c>
      <c r="P2028" s="1">
        <f>IF(H2028=26,VLOOKUP(G2028,'属性表（单核）'!$H$2:$I$251,2,0),IF(H2028=59,VLOOKUP(G2028,'属性表（单核）'!$C$2:$D$251,2,0),INT(N2028/VLOOKUP(H2028,'属性表（单）'!$N$4:$O$24,2,0))))</f>
        <v>540</v>
      </c>
      <c r="S2028" s="1">
        <f t="shared" si="253"/>
        <v>21050</v>
      </c>
      <c r="T2028" s="28">
        <f>VLOOKUP(--F2028,经验表!$A$4:$B$53,2,0)*VLOOKUP(--E2028,经验表!$W$8:$X$17,2,0)</f>
        <v>21050</v>
      </c>
      <c r="U2028" s="1">
        <f t="shared" si="254"/>
        <v>148990</v>
      </c>
      <c r="V2028" s="1">
        <f t="shared" si="255"/>
        <v>148990</v>
      </c>
    </row>
    <row r="2029" spans="1:22" x14ac:dyDescent="0.35">
      <c r="A2029" s="1">
        <v>92300091</v>
      </c>
      <c r="B2029" s="3" t="s">
        <v>29</v>
      </c>
      <c r="C2029" s="29">
        <f t="shared" si="251"/>
        <v>1</v>
      </c>
      <c r="D2029" s="29" t="str">
        <f t="shared" si="248"/>
        <v>1</v>
      </c>
      <c r="E2029" s="42" t="str">
        <f t="shared" si="249"/>
        <v>1</v>
      </c>
      <c r="F2029" s="1">
        <v>23</v>
      </c>
      <c r="G2029" s="28" t="str">
        <f t="shared" si="250"/>
        <v>123</v>
      </c>
      <c r="H2029" s="1">
        <v>7</v>
      </c>
      <c r="I2029" s="1">
        <v>493</v>
      </c>
      <c r="L2029" s="1">
        <v>25419</v>
      </c>
      <c r="M2029" s="1">
        <v>173465</v>
      </c>
      <c r="N2029" s="2">
        <f>INT(VLOOKUP(--D2029,'属性表（单）'!$H$7:$I$11,2,0)*VLOOKUP(F2029,'属性表（单）'!$B$4:$D$53,3,0))</f>
        <v>5700</v>
      </c>
      <c r="O2029" s="34">
        <f t="shared" si="252"/>
        <v>570</v>
      </c>
      <c r="P2029" s="1">
        <f>IF(H2029=26,VLOOKUP(G2029,'属性表（单核）'!$H$2:$I$251,2,0),IF(H2029=59,VLOOKUP(G2029,'属性表（单核）'!$C$2:$D$251,2,0),INT(N2029/VLOOKUP(H2029,'属性表（单）'!$N$4:$O$24,2,0))))</f>
        <v>570</v>
      </c>
      <c r="S2029" s="1">
        <f t="shared" si="253"/>
        <v>23350</v>
      </c>
      <c r="T2029" s="28">
        <f>VLOOKUP(--F2029,经验表!$A$4:$B$53,2,0)*VLOOKUP(--E2029,经验表!$W$8:$X$17,2,0)</f>
        <v>23350</v>
      </c>
      <c r="U2029" s="1">
        <f t="shared" si="254"/>
        <v>170040</v>
      </c>
      <c r="V2029" s="1">
        <f t="shared" si="255"/>
        <v>170040</v>
      </c>
    </row>
    <row r="2030" spans="1:22" x14ac:dyDescent="0.35">
      <c r="A2030" s="1">
        <v>92400091</v>
      </c>
      <c r="B2030" s="3" t="s">
        <v>29</v>
      </c>
      <c r="C2030" s="29">
        <f t="shared" si="251"/>
        <v>1</v>
      </c>
      <c r="D2030" s="29" t="str">
        <f t="shared" si="248"/>
        <v>1</v>
      </c>
      <c r="E2030" s="42" t="str">
        <f t="shared" si="249"/>
        <v>1</v>
      </c>
      <c r="F2030" s="1">
        <v>24</v>
      </c>
      <c r="G2030" s="28" t="str">
        <f t="shared" si="250"/>
        <v>124</v>
      </c>
      <c r="H2030" s="1">
        <v>7</v>
      </c>
      <c r="I2030" s="1">
        <v>514</v>
      </c>
      <c r="L2030" s="1">
        <v>28601</v>
      </c>
      <c r="M2030" s="1">
        <v>198884</v>
      </c>
      <c r="N2030" s="2">
        <f>INT(VLOOKUP(--D2030,'属性表（单）'!$H$7:$I$11,2,0)*VLOOKUP(F2030,'属性表（单）'!$B$4:$D$53,3,0))</f>
        <v>6000</v>
      </c>
      <c r="O2030" s="34">
        <f t="shared" si="252"/>
        <v>600</v>
      </c>
      <c r="P2030" s="1">
        <f>IF(H2030=26,VLOOKUP(G2030,'属性表（单核）'!$H$2:$I$251,2,0),IF(H2030=59,VLOOKUP(G2030,'属性表（单核）'!$C$2:$D$251,2,0),INT(N2030/VLOOKUP(H2030,'属性表（单）'!$N$4:$O$24,2,0))))</f>
        <v>600</v>
      </c>
      <c r="S2030" s="1">
        <f t="shared" si="253"/>
        <v>25650</v>
      </c>
      <c r="T2030" s="28">
        <f>VLOOKUP(--F2030,经验表!$A$4:$B$53,2,0)*VLOOKUP(--E2030,经验表!$W$8:$X$17,2,0)</f>
        <v>25650</v>
      </c>
      <c r="U2030" s="1">
        <f t="shared" si="254"/>
        <v>193390</v>
      </c>
      <c r="V2030" s="1">
        <f t="shared" si="255"/>
        <v>193390</v>
      </c>
    </row>
    <row r="2031" spans="1:22" x14ac:dyDescent="0.35">
      <c r="A2031" s="1">
        <v>92500091</v>
      </c>
      <c r="B2031" s="3" t="s">
        <v>29</v>
      </c>
      <c r="C2031" s="29">
        <f t="shared" si="251"/>
        <v>1</v>
      </c>
      <c r="D2031" s="29" t="str">
        <f t="shared" si="248"/>
        <v>1</v>
      </c>
      <c r="E2031" s="42" t="str">
        <f t="shared" si="249"/>
        <v>1</v>
      </c>
      <c r="F2031" s="1">
        <v>25</v>
      </c>
      <c r="G2031" s="28" t="str">
        <f t="shared" si="250"/>
        <v>125</v>
      </c>
      <c r="H2031" s="1">
        <v>7</v>
      </c>
      <c r="I2031" s="1">
        <v>535</v>
      </c>
      <c r="L2031" s="1">
        <v>32151</v>
      </c>
      <c r="M2031" s="1">
        <v>227485</v>
      </c>
      <c r="N2031" s="2">
        <f>INT(VLOOKUP(--D2031,'属性表（单）'!$H$7:$I$11,2,0)*VLOOKUP(F2031,'属性表（单）'!$B$4:$D$53,3,0))</f>
        <v>6300</v>
      </c>
      <c r="O2031" s="34">
        <f t="shared" si="252"/>
        <v>630</v>
      </c>
      <c r="P2031" s="1">
        <f>IF(H2031=26,VLOOKUP(G2031,'属性表（单核）'!$H$2:$I$251,2,0),IF(H2031=59,VLOOKUP(G2031,'属性表（单核）'!$C$2:$D$251,2,0),INT(N2031/VLOOKUP(H2031,'属性表（单）'!$N$4:$O$24,2,0))))</f>
        <v>630</v>
      </c>
      <c r="S2031" s="1">
        <f t="shared" si="253"/>
        <v>27950</v>
      </c>
      <c r="T2031" s="28">
        <f>VLOOKUP(--F2031,经验表!$A$4:$B$53,2,0)*VLOOKUP(--E2031,经验表!$W$8:$X$17,2,0)</f>
        <v>27950</v>
      </c>
      <c r="U2031" s="1">
        <f t="shared" si="254"/>
        <v>219040</v>
      </c>
      <c r="V2031" s="1">
        <f t="shared" si="255"/>
        <v>219040</v>
      </c>
    </row>
    <row r="2032" spans="1:22" x14ac:dyDescent="0.35">
      <c r="A2032" s="1">
        <v>92600091</v>
      </c>
      <c r="B2032" s="3" t="s">
        <v>29</v>
      </c>
      <c r="C2032" s="29">
        <f t="shared" si="251"/>
        <v>1</v>
      </c>
      <c r="D2032" s="29" t="str">
        <f t="shared" si="248"/>
        <v>1</v>
      </c>
      <c r="E2032" s="42" t="str">
        <f t="shared" si="249"/>
        <v>1</v>
      </c>
      <c r="F2032" s="1">
        <v>26</v>
      </c>
      <c r="G2032" s="28" t="str">
        <f t="shared" si="250"/>
        <v>126</v>
      </c>
      <c r="H2032" s="1">
        <v>7</v>
      </c>
      <c r="I2032" s="1">
        <v>558</v>
      </c>
      <c r="L2032" s="1">
        <v>36110</v>
      </c>
      <c r="M2032" s="1">
        <v>259636</v>
      </c>
      <c r="N2032" s="2">
        <f>INT(VLOOKUP(--D2032,'属性表（单）'!$H$7:$I$11,2,0)*VLOOKUP(F2032,'属性表（单）'!$B$4:$D$53,3,0))</f>
        <v>6600</v>
      </c>
      <c r="O2032" s="34">
        <f t="shared" si="252"/>
        <v>660</v>
      </c>
      <c r="P2032" s="1">
        <f>IF(H2032=26,VLOOKUP(G2032,'属性表（单核）'!$H$2:$I$251,2,0),IF(H2032=59,VLOOKUP(G2032,'属性表（单核）'!$C$2:$D$251,2,0),INT(N2032/VLOOKUP(H2032,'属性表（单）'!$N$4:$O$24,2,0))))</f>
        <v>660</v>
      </c>
      <c r="S2032" s="1">
        <f t="shared" si="253"/>
        <v>30950</v>
      </c>
      <c r="T2032" s="28">
        <f>VLOOKUP(--F2032,经验表!$A$4:$B$53,2,0)*VLOOKUP(--E2032,经验表!$W$8:$X$17,2,0)</f>
        <v>30950</v>
      </c>
      <c r="U2032" s="1">
        <f t="shared" si="254"/>
        <v>246990</v>
      </c>
      <c r="V2032" s="1">
        <f t="shared" si="255"/>
        <v>246990</v>
      </c>
    </row>
    <row r="2033" spans="1:22" x14ac:dyDescent="0.35">
      <c r="A2033" s="1">
        <v>92700091</v>
      </c>
      <c r="B2033" s="3" t="s">
        <v>29</v>
      </c>
      <c r="C2033" s="29">
        <f t="shared" si="251"/>
        <v>1</v>
      </c>
      <c r="D2033" s="29" t="str">
        <f t="shared" si="248"/>
        <v>1</v>
      </c>
      <c r="E2033" s="42" t="str">
        <f t="shared" si="249"/>
        <v>1</v>
      </c>
      <c r="F2033" s="1">
        <v>27</v>
      </c>
      <c r="G2033" s="28" t="str">
        <f t="shared" si="250"/>
        <v>127</v>
      </c>
      <c r="H2033" s="1">
        <v>7</v>
      </c>
      <c r="I2033" s="1">
        <v>581</v>
      </c>
      <c r="L2033" s="1">
        <v>40525</v>
      </c>
      <c r="M2033" s="1">
        <v>295746</v>
      </c>
      <c r="N2033" s="2">
        <f>INT(VLOOKUP(--D2033,'属性表（单）'!$H$7:$I$11,2,0)*VLOOKUP(F2033,'属性表（单）'!$B$4:$D$53,3,0))</f>
        <v>6950</v>
      </c>
      <c r="O2033" s="34">
        <f t="shared" si="252"/>
        <v>695</v>
      </c>
      <c r="P2033" s="1">
        <f>IF(H2033=26,VLOOKUP(G2033,'属性表（单核）'!$H$2:$I$251,2,0),IF(H2033=59,VLOOKUP(G2033,'属性表（单核）'!$C$2:$D$251,2,0),INT(N2033/VLOOKUP(H2033,'属性表（单）'!$N$4:$O$24,2,0))))</f>
        <v>695</v>
      </c>
      <c r="S2033" s="1">
        <f t="shared" si="253"/>
        <v>33950</v>
      </c>
      <c r="T2033" s="28">
        <f>VLOOKUP(--F2033,经验表!$A$4:$B$53,2,0)*VLOOKUP(--E2033,经验表!$W$8:$X$17,2,0)</f>
        <v>33950</v>
      </c>
      <c r="U2033" s="1">
        <f t="shared" si="254"/>
        <v>277940</v>
      </c>
      <c r="V2033" s="1">
        <f t="shared" si="255"/>
        <v>277940</v>
      </c>
    </row>
    <row r="2034" spans="1:22" x14ac:dyDescent="0.35">
      <c r="A2034" s="1">
        <v>92800091</v>
      </c>
      <c r="B2034" s="3" t="s">
        <v>29</v>
      </c>
      <c r="C2034" s="29">
        <f t="shared" si="251"/>
        <v>1</v>
      </c>
      <c r="D2034" s="29" t="str">
        <f t="shared" si="248"/>
        <v>1</v>
      </c>
      <c r="E2034" s="42" t="str">
        <f t="shared" si="249"/>
        <v>1</v>
      </c>
      <c r="F2034" s="1">
        <v>28</v>
      </c>
      <c r="G2034" s="28" t="str">
        <f t="shared" si="250"/>
        <v>128</v>
      </c>
      <c r="H2034" s="1">
        <v>7</v>
      </c>
      <c r="I2034" s="1">
        <v>604</v>
      </c>
      <c r="L2034" s="1">
        <v>45446</v>
      </c>
      <c r="M2034" s="1">
        <v>336271</v>
      </c>
      <c r="N2034" s="2">
        <f>INT(VLOOKUP(--D2034,'属性表（单）'!$H$7:$I$11,2,0)*VLOOKUP(F2034,'属性表（单）'!$B$4:$D$53,3,0))</f>
        <v>7300</v>
      </c>
      <c r="O2034" s="34">
        <f t="shared" si="252"/>
        <v>730</v>
      </c>
      <c r="P2034" s="1">
        <f>IF(H2034=26,VLOOKUP(G2034,'属性表（单核）'!$H$2:$I$251,2,0),IF(H2034=59,VLOOKUP(G2034,'属性表（单核）'!$C$2:$D$251,2,0),INT(N2034/VLOOKUP(H2034,'属性表（单）'!$N$4:$O$24,2,0))))</f>
        <v>730</v>
      </c>
      <c r="S2034" s="1">
        <f t="shared" si="253"/>
        <v>36950</v>
      </c>
      <c r="T2034" s="28">
        <f>VLOOKUP(--F2034,经验表!$A$4:$B$53,2,0)*VLOOKUP(--E2034,经验表!$W$8:$X$17,2,0)</f>
        <v>36950</v>
      </c>
      <c r="U2034" s="1">
        <f t="shared" si="254"/>
        <v>311890</v>
      </c>
      <c r="V2034" s="1">
        <f t="shared" si="255"/>
        <v>311890</v>
      </c>
    </row>
    <row r="2035" spans="1:22" x14ac:dyDescent="0.35">
      <c r="A2035" s="1">
        <v>92900091</v>
      </c>
      <c r="B2035" s="3" t="s">
        <v>29</v>
      </c>
      <c r="C2035" s="29">
        <f t="shared" si="251"/>
        <v>1</v>
      </c>
      <c r="D2035" s="29" t="str">
        <f t="shared" si="248"/>
        <v>1</v>
      </c>
      <c r="E2035" s="42" t="str">
        <f t="shared" si="249"/>
        <v>1</v>
      </c>
      <c r="F2035" s="1">
        <v>29</v>
      </c>
      <c r="G2035" s="28" t="str">
        <f t="shared" si="250"/>
        <v>129</v>
      </c>
      <c r="H2035" s="1">
        <v>7</v>
      </c>
      <c r="I2035" s="1">
        <v>629</v>
      </c>
      <c r="L2035" s="1">
        <v>50931</v>
      </c>
      <c r="M2035" s="1">
        <v>381717</v>
      </c>
      <c r="N2035" s="2">
        <f>INT(VLOOKUP(--D2035,'属性表（单）'!$H$7:$I$11,2,0)*VLOOKUP(F2035,'属性表（单）'!$B$4:$D$53,3,0))</f>
        <v>7650</v>
      </c>
      <c r="O2035" s="34">
        <f t="shared" si="252"/>
        <v>765</v>
      </c>
      <c r="P2035" s="1">
        <f>IF(H2035=26,VLOOKUP(G2035,'属性表（单核）'!$H$2:$I$251,2,0),IF(H2035=59,VLOOKUP(G2035,'属性表（单核）'!$C$2:$D$251,2,0),INT(N2035/VLOOKUP(H2035,'属性表（单）'!$N$4:$O$24,2,0))))</f>
        <v>765</v>
      </c>
      <c r="S2035" s="1">
        <f t="shared" si="253"/>
        <v>39950</v>
      </c>
      <c r="T2035" s="28">
        <f>VLOOKUP(--F2035,经验表!$A$4:$B$53,2,0)*VLOOKUP(--E2035,经验表!$W$8:$X$17,2,0)</f>
        <v>39950</v>
      </c>
      <c r="U2035" s="1">
        <f t="shared" si="254"/>
        <v>348840</v>
      </c>
      <c r="V2035" s="1">
        <f t="shared" si="255"/>
        <v>348840</v>
      </c>
    </row>
    <row r="2036" spans="1:22" x14ac:dyDescent="0.35">
      <c r="A2036" s="1">
        <v>93000091</v>
      </c>
      <c r="B2036" s="3" t="s">
        <v>29</v>
      </c>
      <c r="C2036" s="29">
        <f t="shared" si="251"/>
        <v>1</v>
      </c>
      <c r="D2036" s="29" t="str">
        <f t="shared" si="248"/>
        <v>1</v>
      </c>
      <c r="E2036" s="42" t="str">
        <f t="shared" si="249"/>
        <v>1</v>
      </c>
      <c r="F2036" s="1">
        <v>30</v>
      </c>
      <c r="G2036" s="28" t="str">
        <f t="shared" si="250"/>
        <v>130</v>
      </c>
      <c r="H2036" s="1">
        <v>7</v>
      </c>
      <c r="I2036" s="1">
        <v>654</v>
      </c>
      <c r="L2036" s="1">
        <v>57045</v>
      </c>
      <c r="M2036" s="1">
        <v>432648</v>
      </c>
      <c r="N2036" s="2">
        <f>INT(VLOOKUP(--D2036,'属性表（单）'!$H$7:$I$11,2,0)*VLOOKUP(F2036,'属性表（单）'!$B$4:$D$53,3,0))</f>
        <v>8000</v>
      </c>
      <c r="O2036" s="34">
        <f t="shared" si="252"/>
        <v>800</v>
      </c>
      <c r="P2036" s="1">
        <f>IF(H2036=26,VLOOKUP(G2036,'属性表（单核）'!$H$2:$I$251,2,0),IF(H2036=59,VLOOKUP(G2036,'属性表（单核）'!$C$2:$D$251,2,0),INT(N2036/VLOOKUP(H2036,'属性表（单）'!$N$4:$O$24,2,0))))</f>
        <v>800</v>
      </c>
      <c r="S2036" s="1">
        <f t="shared" si="253"/>
        <v>43750</v>
      </c>
      <c r="T2036" s="28">
        <f>VLOOKUP(--F2036,经验表!$A$4:$B$53,2,0)*VLOOKUP(--E2036,经验表!$W$8:$X$17,2,0)</f>
        <v>43750</v>
      </c>
      <c r="U2036" s="1">
        <f t="shared" si="254"/>
        <v>388790</v>
      </c>
      <c r="V2036" s="1">
        <f t="shared" si="255"/>
        <v>388790</v>
      </c>
    </row>
    <row r="2037" spans="1:22" x14ac:dyDescent="0.35">
      <c r="A2037" s="1">
        <v>93100091</v>
      </c>
      <c r="B2037" s="3" t="s">
        <v>29</v>
      </c>
      <c r="C2037" s="29">
        <f t="shared" si="251"/>
        <v>1</v>
      </c>
      <c r="D2037" s="29" t="str">
        <f t="shared" si="248"/>
        <v>1</v>
      </c>
      <c r="E2037" s="42" t="str">
        <f t="shared" si="249"/>
        <v>1</v>
      </c>
      <c r="F2037" s="1">
        <v>31</v>
      </c>
      <c r="G2037" s="28" t="str">
        <f t="shared" si="250"/>
        <v>131</v>
      </c>
      <c r="H2037" s="1">
        <v>7</v>
      </c>
      <c r="I2037" s="1">
        <v>680</v>
      </c>
      <c r="L2037" s="1">
        <v>63857</v>
      </c>
      <c r="M2037" s="1">
        <v>489693</v>
      </c>
      <c r="N2037" s="2">
        <f>INT(VLOOKUP(--D2037,'属性表（单）'!$H$7:$I$11,2,0)*VLOOKUP(F2037,'属性表（单）'!$B$4:$D$53,3,0))</f>
        <v>8350</v>
      </c>
      <c r="O2037" s="34">
        <f t="shared" si="252"/>
        <v>835</v>
      </c>
      <c r="P2037" s="1">
        <f>IF(H2037=26,VLOOKUP(G2037,'属性表（单核）'!$H$2:$I$251,2,0),IF(H2037=59,VLOOKUP(G2037,'属性表（单核）'!$C$2:$D$251,2,0),INT(N2037/VLOOKUP(H2037,'属性表（单）'!$N$4:$O$24,2,0))))</f>
        <v>835</v>
      </c>
      <c r="S2037" s="1">
        <f t="shared" si="253"/>
        <v>47550</v>
      </c>
      <c r="T2037" s="28">
        <f>VLOOKUP(--F2037,经验表!$A$4:$B$53,2,0)*VLOOKUP(--E2037,经验表!$W$8:$X$17,2,0)</f>
        <v>47550</v>
      </c>
      <c r="U2037" s="1">
        <f t="shared" si="254"/>
        <v>432540</v>
      </c>
      <c r="V2037" s="1">
        <f t="shared" si="255"/>
        <v>432540</v>
      </c>
    </row>
    <row r="2038" spans="1:22" x14ac:dyDescent="0.35">
      <c r="A2038" s="1">
        <v>93200091</v>
      </c>
      <c r="B2038" s="3" t="s">
        <v>29</v>
      </c>
      <c r="C2038" s="29">
        <f t="shared" si="251"/>
        <v>1</v>
      </c>
      <c r="D2038" s="29" t="str">
        <f t="shared" si="248"/>
        <v>1</v>
      </c>
      <c r="E2038" s="42" t="str">
        <f t="shared" si="249"/>
        <v>1</v>
      </c>
      <c r="F2038" s="1">
        <v>32</v>
      </c>
      <c r="G2038" s="28" t="str">
        <f t="shared" si="250"/>
        <v>132</v>
      </c>
      <c r="H2038" s="1">
        <v>7</v>
      </c>
      <c r="I2038" s="1">
        <v>707</v>
      </c>
      <c r="L2038" s="1">
        <v>71446</v>
      </c>
      <c r="M2038" s="1">
        <v>553550</v>
      </c>
      <c r="N2038" s="2">
        <f>INT(VLOOKUP(--D2038,'属性表（单）'!$H$7:$I$11,2,0)*VLOOKUP(F2038,'属性表（单）'!$B$4:$D$53,3,0))</f>
        <v>8750</v>
      </c>
      <c r="O2038" s="34">
        <f t="shared" si="252"/>
        <v>875</v>
      </c>
      <c r="P2038" s="1">
        <f>IF(H2038=26,VLOOKUP(G2038,'属性表（单核）'!$H$2:$I$251,2,0),IF(H2038=59,VLOOKUP(G2038,'属性表（单核）'!$C$2:$D$251,2,0),INT(N2038/VLOOKUP(H2038,'属性表（单）'!$N$4:$O$24,2,0))))</f>
        <v>875</v>
      </c>
      <c r="S2038" s="1">
        <f t="shared" si="253"/>
        <v>51350</v>
      </c>
      <c r="T2038" s="28">
        <f>VLOOKUP(--F2038,经验表!$A$4:$B$53,2,0)*VLOOKUP(--E2038,经验表!$W$8:$X$17,2,0)</f>
        <v>51350</v>
      </c>
      <c r="U2038" s="1">
        <f t="shared" si="254"/>
        <v>480090</v>
      </c>
      <c r="V2038" s="1">
        <f t="shared" si="255"/>
        <v>480090</v>
      </c>
    </row>
    <row r="2039" spans="1:22" x14ac:dyDescent="0.35">
      <c r="A2039" s="1">
        <v>93300091</v>
      </c>
      <c r="B2039" s="3" t="s">
        <v>29</v>
      </c>
      <c r="C2039" s="29">
        <f t="shared" si="251"/>
        <v>1</v>
      </c>
      <c r="D2039" s="29" t="str">
        <f t="shared" si="248"/>
        <v>1</v>
      </c>
      <c r="E2039" s="42" t="str">
        <f t="shared" si="249"/>
        <v>1</v>
      </c>
      <c r="F2039" s="1">
        <v>33</v>
      </c>
      <c r="G2039" s="28" t="str">
        <f t="shared" si="250"/>
        <v>133</v>
      </c>
      <c r="H2039" s="1">
        <v>7</v>
      </c>
      <c r="I2039" s="1">
        <v>734</v>
      </c>
      <c r="L2039" s="1">
        <v>79901</v>
      </c>
      <c r="M2039" s="1">
        <v>624996</v>
      </c>
      <c r="N2039" s="2">
        <f>INT(VLOOKUP(--D2039,'属性表（单）'!$H$7:$I$11,2,0)*VLOOKUP(F2039,'属性表（单）'!$B$4:$D$53,3,0))</f>
        <v>9150</v>
      </c>
      <c r="O2039" s="34">
        <f t="shared" si="252"/>
        <v>915</v>
      </c>
      <c r="P2039" s="1">
        <f>IF(H2039=26,VLOOKUP(G2039,'属性表（单核）'!$H$2:$I$251,2,0),IF(H2039=59,VLOOKUP(G2039,'属性表（单核）'!$C$2:$D$251,2,0),INT(N2039/VLOOKUP(H2039,'属性表（单）'!$N$4:$O$24,2,0))))</f>
        <v>915</v>
      </c>
      <c r="S2039" s="1">
        <f t="shared" si="253"/>
        <v>55150</v>
      </c>
      <c r="T2039" s="28">
        <f>VLOOKUP(--F2039,经验表!$A$4:$B$53,2,0)*VLOOKUP(--E2039,经验表!$W$8:$X$17,2,0)</f>
        <v>55150</v>
      </c>
      <c r="U2039" s="1">
        <f t="shared" si="254"/>
        <v>531440</v>
      </c>
      <c r="V2039" s="1">
        <f t="shared" si="255"/>
        <v>531440</v>
      </c>
    </row>
    <row r="2040" spans="1:22" x14ac:dyDescent="0.35">
      <c r="A2040" s="1">
        <v>93400091</v>
      </c>
      <c r="B2040" s="3" t="s">
        <v>29</v>
      </c>
      <c r="C2040" s="29">
        <f t="shared" si="251"/>
        <v>1</v>
      </c>
      <c r="D2040" s="29" t="str">
        <f t="shared" si="248"/>
        <v>1</v>
      </c>
      <c r="E2040" s="42" t="str">
        <f t="shared" si="249"/>
        <v>1</v>
      </c>
      <c r="F2040" s="1">
        <v>34</v>
      </c>
      <c r="G2040" s="28" t="str">
        <f t="shared" si="250"/>
        <v>134</v>
      </c>
      <c r="H2040" s="1">
        <v>7</v>
      </c>
      <c r="I2040" s="1">
        <v>762</v>
      </c>
      <c r="L2040" s="1">
        <v>89319</v>
      </c>
      <c r="M2040" s="1">
        <v>704897</v>
      </c>
      <c r="N2040" s="2">
        <f>INT(VLOOKUP(--D2040,'属性表（单）'!$H$7:$I$11,2,0)*VLOOKUP(F2040,'属性表（单）'!$B$4:$D$53,3,0))</f>
        <v>9550</v>
      </c>
      <c r="O2040" s="34">
        <f t="shared" si="252"/>
        <v>955</v>
      </c>
      <c r="P2040" s="1">
        <f>IF(H2040=26,VLOOKUP(G2040,'属性表（单核）'!$H$2:$I$251,2,0),IF(H2040=59,VLOOKUP(G2040,'属性表（单核）'!$C$2:$D$251,2,0),INT(N2040/VLOOKUP(H2040,'属性表（单）'!$N$4:$O$24,2,0))))</f>
        <v>955</v>
      </c>
      <c r="S2040" s="1">
        <f t="shared" si="253"/>
        <v>59850</v>
      </c>
      <c r="T2040" s="28">
        <f>VLOOKUP(--F2040,经验表!$A$4:$B$53,2,0)*VLOOKUP(--E2040,经验表!$W$8:$X$17,2,0)</f>
        <v>59850</v>
      </c>
      <c r="U2040" s="1">
        <f t="shared" si="254"/>
        <v>586590</v>
      </c>
      <c r="V2040" s="1">
        <f t="shared" si="255"/>
        <v>586590</v>
      </c>
    </row>
    <row r="2041" spans="1:22" x14ac:dyDescent="0.35">
      <c r="A2041" s="1">
        <v>93500091</v>
      </c>
      <c r="B2041" s="3" t="s">
        <v>29</v>
      </c>
      <c r="C2041" s="29">
        <f t="shared" si="251"/>
        <v>1</v>
      </c>
      <c r="D2041" s="29" t="str">
        <f t="shared" si="248"/>
        <v>1</v>
      </c>
      <c r="E2041" s="42" t="str">
        <f t="shared" si="249"/>
        <v>1</v>
      </c>
      <c r="F2041" s="1">
        <v>35</v>
      </c>
      <c r="G2041" s="28" t="str">
        <f t="shared" si="250"/>
        <v>135</v>
      </c>
      <c r="H2041" s="1">
        <v>7</v>
      </c>
      <c r="I2041" s="1">
        <v>792</v>
      </c>
      <c r="L2041" s="1">
        <v>99809</v>
      </c>
      <c r="M2041" s="1">
        <v>794216</v>
      </c>
      <c r="N2041" s="2">
        <f>INT(VLOOKUP(--D2041,'属性表（单）'!$H$7:$I$11,2,0)*VLOOKUP(F2041,'属性表（单）'!$B$4:$D$53,3,0))</f>
        <v>9950</v>
      </c>
      <c r="O2041" s="34">
        <f t="shared" si="252"/>
        <v>995</v>
      </c>
      <c r="P2041" s="1">
        <f>IF(H2041=26,VLOOKUP(G2041,'属性表（单核）'!$H$2:$I$251,2,0),IF(H2041=59,VLOOKUP(G2041,'属性表（单核）'!$C$2:$D$251,2,0),INT(N2041/VLOOKUP(H2041,'属性表（单）'!$N$4:$O$24,2,0))))</f>
        <v>995</v>
      </c>
      <c r="S2041" s="1">
        <f t="shared" si="253"/>
        <v>64550</v>
      </c>
      <c r="T2041" s="28">
        <f>VLOOKUP(--F2041,经验表!$A$4:$B$53,2,0)*VLOOKUP(--E2041,经验表!$W$8:$X$17,2,0)</f>
        <v>64550</v>
      </c>
      <c r="U2041" s="1">
        <f t="shared" si="254"/>
        <v>646440</v>
      </c>
      <c r="V2041" s="1">
        <f t="shared" si="255"/>
        <v>646440</v>
      </c>
    </row>
    <row r="2042" spans="1:22" x14ac:dyDescent="0.35">
      <c r="A2042" s="1">
        <v>93600091</v>
      </c>
      <c r="B2042" s="3" t="s">
        <v>29</v>
      </c>
      <c r="C2042" s="29">
        <f t="shared" si="251"/>
        <v>1</v>
      </c>
      <c r="D2042" s="29" t="str">
        <f t="shared" si="248"/>
        <v>1</v>
      </c>
      <c r="E2042" s="42" t="str">
        <f t="shared" si="249"/>
        <v>1</v>
      </c>
      <c r="F2042" s="1">
        <v>36</v>
      </c>
      <c r="G2042" s="28" t="str">
        <f t="shared" si="250"/>
        <v>136</v>
      </c>
      <c r="H2042" s="1">
        <v>7</v>
      </c>
      <c r="I2042" s="1">
        <v>822</v>
      </c>
      <c r="L2042" s="1">
        <v>111492</v>
      </c>
      <c r="M2042" s="1">
        <v>894025</v>
      </c>
      <c r="N2042" s="2">
        <f>INT(VLOOKUP(--D2042,'属性表（单）'!$H$7:$I$11,2,0)*VLOOKUP(F2042,'属性表（单）'!$B$4:$D$53,3,0))</f>
        <v>10350</v>
      </c>
      <c r="O2042" s="34">
        <f t="shared" si="252"/>
        <v>1035</v>
      </c>
      <c r="P2042" s="1">
        <f>IF(H2042=26,VLOOKUP(G2042,'属性表（单核）'!$H$2:$I$251,2,0),IF(H2042=59,VLOOKUP(G2042,'属性表（单核）'!$C$2:$D$251,2,0),INT(N2042/VLOOKUP(H2042,'属性表（单）'!$N$4:$O$24,2,0))))</f>
        <v>1035</v>
      </c>
      <c r="S2042" s="1">
        <f t="shared" si="253"/>
        <v>69250</v>
      </c>
      <c r="T2042" s="28">
        <f>VLOOKUP(--F2042,经验表!$A$4:$B$53,2,0)*VLOOKUP(--E2042,经验表!$W$8:$X$17,2,0)</f>
        <v>69250</v>
      </c>
      <c r="U2042" s="1">
        <f t="shared" si="254"/>
        <v>710990</v>
      </c>
      <c r="V2042" s="1">
        <f t="shared" si="255"/>
        <v>710990</v>
      </c>
    </row>
    <row r="2043" spans="1:22" x14ac:dyDescent="0.35">
      <c r="A2043" s="1">
        <v>93700091</v>
      </c>
      <c r="B2043" s="3" t="s">
        <v>29</v>
      </c>
      <c r="C2043" s="29">
        <f t="shared" si="251"/>
        <v>1</v>
      </c>
      <c r="D2043" s="29" t="str">
        <f t="shared" si="248"/>
        <v>1</v>
      </c>
      <c r="E2043" s="42" t="str">
        <f t="shared" si="249"/>
        <v>1</v>
      </c>
      <c r="F2043" s="1">
        <v>37</v>
      </c>
      <c r="G2043" s="28" t="str">
        <f t="shared" si="250"/>
        <v>137</v>
      </c>
      <c r="H2043" s="1">
        <v>7</v>
      </c>
      <c r="I2043" s="1">
        <v>852</v>
      </c>
      <c r="L2043" s="1">
        <v>124501</v>
      </c>
      <c r="M2043" s="1">
        <v>1005517</v>
      </c>
      <c r="N2043" s="2">
        <f>INT(VLOOKUP(--D2043,'属性表（单）'!$H$7:$I$11,2,0)*VLOOKUP(F2043,'属性表（单）'!$B$4:$D$53,3,0))</f>
        <v>10800</v>
      </c>
      <c r="O2043" s="34">
        <f t="shared" si="252"/>
        <v>1080</v>
      </c>
      <c r="P2043" s="1">
        <f>IF(H2043=26,VLOOKUP(G2043,'属性表（单核）'!$H$2:$I$251,2,0),IF(H2043=59,VLOOKUP(G2043,'属性表（单核）'!$C$2:$D$251,2,0),INT(N2043/VLOOKUP(H2043,'属性表（单）'!$N$4:$O$24,2,0))))</f>
        <v>1080</v>
      </c>
      <c r="S2043" s="1">
        <f t="shared" si="253"/>
        <v>73950</v>
      </c>
      <c r="T2043" s="28">
        <f>VLOOKUP(--F2043,经验表!$A$4:$B$53,2,0)*VLOOKUP(--E2043,经验表!$W$8:$X$17,2,0)</f>
        <v>73950</v>
      </c>
      <c r="U2043" s="1">
        <f t="shared" si="254"/>
        <v>780240</v>
      </c>
      <c r="V2043" s="1">
        <f t="shared" si="255"/>
        <v>780240</v>
      </c>
    </row>
    <row r="2044" spans="1:22" x14ac:dyDescent="0.35">
      <c r="A2044" s="1">
        <v>93800091</v>
      </c>
      <c r="B2044" s="3" t="s">
        <v>29</v>
      </c>
      <c r="C2044" s="29">
        <f t="shared" si="251"/>
        <v>1</v>
      </c>
      <c r="D2044" s="29" t="str">
        <f t="shared" si="248"/>
        <v>1</v>
      </c>
      <c r="E2044" s="42" t="str">
        <f t="shared" si="249"/>
        <v>1</v>
      </c>
      <c r="F2044" s="1">
        <v>38</v>
      </c>
      <c r="G2044" s="28" t="str">
        <f t="shared" si="250"/>
        <v>138</v>
      </c>
      <c r="H2044" s="1">
        <v>7</v>
      </c>
      <c r="I2044" s="1">
        <v>884</v>
      </c>
      <c r="L2044" s="1">
        <v>138988</v>
      </c>
      <c r="M2044" s="1">
        <v>1130018</v>
      </c>
      <c r="N2044" s="2">
        <f>INT(VLOOKUP(--D2044,'属性表（单）'!$H$7:$I$11,2,0)*VLOOKUP(F2044,'属性表（单）'!$B$4:$D$53,3,0))</f>
        <v>11250</v>
      </c>
      <c r="O2044" s="34">
        <f t="shared" si="252"/>
        <v>1125</v>
      </c>
      <c r="P2044" s="1">
        <f>IF(H2044=26,VLOOKUP(G2044,'属性表（单核）'!$H$2:$I$251,2,0),IF(H2044=59,VLOOKUP(G2044,'属性表（单核）'!$C$2:$D$251,2,0),INT(N2044/VLOOKUP(H2044,'属性表（单）'!$N$4:$O$24,2,0))))</f>
        <v>1125</v>
      </c>
      <c r="S2044" s="1">
        <f t="shared" si="253"/>
        <v>79650</v>
      </c>
      <c r="T2044" s="28">
        <f>VLOOKUP(--F2044,经验表!$A$4:$B$53,2,0)*VLOOKUP(--E2044,经验表!$W$8:$X$17,2,0)</f>
        <v>79650</v>
      </c>
      <c r="U2044" s="1">
        <f t="shared" si="254"/>
        <v>854190</v>
      </c>
      <c r="V2044" s="1">
        <f t="shared" si="255"/>
        <v>854190</v>
      </c>
    </row>
    <row r="2045" spans="1:22" x14ac:dyDescent="0.35">
      <c r="A2045" s="1">
        <v>93900091</v>
      </c>
      <c r="B2045" s="3" t="s">
        <v>29</v>
      </c>
      <c r="C2045" s="29">
        <f t="shared" si="251"/>
        <v>1</v>
      </c>
      <c r="D2045" s="29" t="str">
        <f t="shared" si="248"/>
        <v>1</v>
      </c>
      <c r="E2045" s="42" t="str">
        <f t="shared" si="249"/>
        <v>1</v>
      </c>
      <c r="F2045" s="1">
        <v>39</v>
      </c>
      <c r="G2045" s="28" t="str">
        <f t="shared" si="250"/>
        <v>139</v>
      </c>
      <c r="H2045" s="1">
        <v>7</v>
      </c>
      <c r="I2045" s="1">
        <v>917</v>
      </c>
      <c r="L2045" s="1">
        <v>155117</v>
      </c>
      <c r="M2045" s="1">
        <v>1269006</v>
      </c>
      <c r="N2045" s="2">
        <f>INT(VLOOKUP(--D2045,'属性表（单）'!$H$7:$I$11,2,0)*VLOOKUP(F2045,'属性表（单）'!$B$4:$D$53,3,0))</f>
        <v>11700</v>
      </c>
      <c r="O2045" s="34">
        <f t="shared" si="252"/>
        <v>1170</v>
      </c>
      <c r="P2045" s="1">
        <f>IF(H2045=26,VLOOKUP(G2045,'属性表（单核）'!$H$2:$I$251,2,0),IF(H2045=59,VLOOKUP(G2045,'属性表（单核）'!$C$2:$D$251,2,0),INT(N2045/VLOOKUP(H2045,'属性表（单）'!$N$4:$O$24,2,0))))</f>
        <v>1170</v>
      </c>
      <c r="S2045" s="1">
        <f t="shared" si="253"/>
        <v>85350</v>
      </c>
      <c r="T2045" s="28">
        <f>VLOOKUP(--F2045,经验表!$A$4:$B$53,2,0)*VLOOKUP(--E2045,经验表!$W$8:$X$17,2,0)</f>
        <v>85350</v>
      </c>
      <c r="U2045" s="1">
        <f t="shared" si="254"/>
        <v>933840</v>
      </c>
      <c r="V2045" s="1">
        <f t="shared" si="255"/>
        <v>933840</v>
      </c>
    </row>
    <row r="2046" spans="1:22" x14ac:dyDescent="0.35">
      <c r="A2046" s="1">
        <v>94000091</v>
      </c>
      <c r="B2046" s="3" t="s">
        <v>29</v>
      </c>
      <c r="C2046" s="29">
        <f t="shared" si="251"/>
        <v>1</v>
      </c>
      <c r="D2046" s="29" t="str">
        <f t="shared" si="248"/>
        <v>1</v>
      </c>
      <c r="E2046" s="42" t="str">
        <f t="shared" si="249"/>
        <v>1</v>
      </c>
      <c r="F2046" s="1">
        <v>40</v>
      </c>
      <c r="G2046" s="28" t="str">
        <f t="shared" si="250"/>
        <v>140</v>
      </c>
      <c r="H2046" s="1">
        <v>7</v>
      </c>
      <c r="I2046" s="1">
        <v>951</v>
      </c>
      <c r="L2046" s="1">
        <v>173074</v>
      </c>
      <c r="M2046" s="1">
        <v>1424123</v>
      </c>
      <c r="N2046" s="2">
        <f>INT(VLOOKUP(--D2046,'属性表（单）'!$H$7:$I$11,2,0)*VLOOKUP(F2046,'属性表（单）'!$B$4:$D$53,3,0))</f>
        <v>12150</v>
      </c>
      <c r="O2046" s="34">
        <f t="shared" si="252"/>
        <v>1215</v>
      </c>
      <c r="P2046" s="1">
        <f>IF(H2046=26,VLOOKUP(G2046,'属性表（单核）'!$H$2:$I$251,2,0),IF(H2046=59,VLOOKUP(G2046,'属性表（单核）'!$C$2:$D$251,2,0),INT(N2046/VLOOKUP(H2046,'属性表（单）'!$N$4:$O$24,2,0))))</f>
        <v>1215</v>
      </c>
      <c r="S2046" s="1">
        <f t="shared" si="253"/>
        <v>91050</v>
      </c>
      <c r="T2046" s="28">
        <f>VLOOKUP(--F2046,经验表!$A$4:$B$53,2,0)*VLOOKUP(--E2046,经验表!$W$8:$X$17,2,0)</f>
        <v>91050</v>
      </c>
      <c r="U2046" s="1">
        <f t="shared" si="254"/>
        <v>1019190</v>
      </c>
      <c r="V2046" s="1">
        <f t="shared" si="255"/>
        <v>1019190</v>
      </c>
    </row>
    <row r="2047" spans="1:22" x14ac:dyDescent="0.35">
      <c r="A2047" s="1">
        <v>94100091</v>
      </c>
      <c r="B2047" s="3" t="s">
        <v>29</v>
      </c>
      <c r="C2047" s="29">
        <f t="shared" si="251"/>
        <v>1</v>
      </c>
      <c r="D2047" s="29" t="str">
        <f t="shared" si="248"/>
        <v>1</v>
      </c>
      <c r="E2047" s="42" t="str">
        <f t="shared" si="249"/>
        <v>1</v>
      </c>
      <c r="F2047" s="1">
        <v>41</v>
      </c>
      <c r="G2047" s="28" t="str">
        <f t="shared" si="250"/>
        <v>141</v>
      </c>
      <c r="H2047" s="1">
        <v>7</v>
      </c>
      <c r="I2047" s="1">
        <v>986</v>
      </c>
      <c r="L2047" s="1">
        <v>193065</v>
      </c>
      <c r="M2047" s="1">
        <v>1597197</v>
      </c>
      <c r="N2047" s="2">
        <f>INT(VLOOKUP(--D2047,'属性表（单）'!$H$7:$I$11,2,0)*VLOOKUP(F2047,'属性表（单）'!$B$4:$D$53,3,0))</f>
        <v>12600</v>
      </c>
      <c r="O2047" s="34">
        <f t="shared" si="252"/>
        <v>1260</v>
      </c>
      <c r="P2047" s="1">
        <f>IF(H2047=26,VLOOKUP(G2047,'属性表（单核）'!$H$2:$I$251,2,0),IF(H2047=59,VLOOKUP(G2047,'属性表（单核）'!$C$2:$D$251,2,0),INT(N2047/VLOOKUP(H2047,'属性表（单）'!$N$4:$O$24,2,0))))</f>
        <v>1260</v>
      </c>
      <c r="S2047" s="1">
        <f t="shared" si="253"/>
        <v>96750</v>
      </c>
      <c r="T2047" s="28">
        <f>VLOOKUP(--F2047,经验表!$A$4:$B$53,2,0)*VLOOKUP(--E2047,经验表!$W$8:$X$17,2,0)</f>
        <v>96750</v>
      </c>
      <c r="U2047" s="1">
        <f t="shared" si="254"/>
        <v>1110240</v>
      </c>
      <c r="V2047" s="1">
        <f t="shared" si="255"/>
        <v>1110240</v>
      </c>
    </row>
    <row r="2048" spans="1:22" x14ac:dyDescent="0.35">
      <c r="A2048" s="1">
        <v>94200091</v>
      </c>
      <c r="B2048" s="3" t="s">
        <v>29</v>
      </c>
      <c r="C2048" s="29">
        <f t="shared" si="251"/>
        <v>1</v>
      </c>
      <c r="D2048" s="29" t="str">
        <f t="shared" si="248"/>
        <v>1</v>
      </c>
      <c r="E2048" s="42" t="str">
        <f t="shared" si="249"/>
        <v>1</v>
      </c>
      <c r="F2048" s="1">
        <v>42</v>
      </c>
      <c r="G2048" s="28" t="str">
        <f t="shared" si="250"/>
        <v>142</v>
      </c>
      <c r="H2048" s="1">
        <v>7</v>
      </c>
      <c r="I2048" s="1">
        <v>1022</v>
      </c>
      <c r="L2048" s="1">
        <v>215320</v>
      </c>
      <c r="M2048" s="1">
        <v>1790262</v>
      </c>
      <c r="N2048" s="2">
        <f>INT(VLOOKUP(--D2048,'属性表（单）'!$H$7:$I$11,2,0)*VLOOKUP(F2048,'属性表（单）'!$B$4:$D$53,3,0))</f>
        <v>13100</v>
      </c>
      <c r="O2048" s="34">
        <f t="shared" si="252"/>
        <v>1310</v>
      </c>
      <c r="P2048" s="1">
        <f>IF(H2048=26,VLOOKUP(G2048,'属性表（单核）'!$H$2:$I$251,2,0),IF(H2048=59,VLOOKUP(G2048,'属性表（单核）'!$C$2:$D$251,2,0),INT(N2048/VLOOKUP(H2048,'属性表（单）'!$N$4:$O$24,2,0))))</f>
        <v>1310</v>
      </c>
      <c r="S2048" s="1">
        <f t="shared" si="253"/>
        <v>103550</v>
      </c>
      <c r="T2048" s="28">
        <f>VLOOKUP(--F2048,经验表!$A$4:$B$53,2,0)*VLOOKUP(--E2048,经验表!$W$8:$X$17,2,0)</f>
        <v>103550</v>
      </c>
      <c r="U2048" s="1">
        <f t="shared" si="254"/>
        <v>1206990</v>
      </c>
      <c r="V2048" s="1">
        <f t="shared" si="255"/>
        <v>1206990</v>
      </c>
    </row>
    <row r="2049" spans="1:22" x14ac:dyDescent="0.35">
      <c r="A2049" s="1">
        <v>94300091</v>
      </c>
      <c r="B2049" s="3" t="s">
        <v>29</v>
      </c>
      <c r="C2049" s="29">
        <f t="shared" si="251"/>
        <v>1</v>
      </c>
      <c r="D2049" s="29" t="str">
        <f t="shared" si="248"/>
        <v>1</v>
      </c>
      <c r="E2049" s="42" t="str">
        <f t="shared" si="249"/>
        <v>1</v>
      </c>
      <c r="F2049" s="1">
        <v>43</v>
      </c>
      <c r="G2049" s="28" t="str">
        <f t="shared" si="250"/>
        <v>143</v>
      </c>
      <c r="H2049" s="1">
        <v>7</v>
      </c>
      <c r="I2049" s="1">
        <v>1058</v>
      </c>
      <c r="L2049" s="1">
        <v>240092</v>
      </c>
      <c r="M2049" s="1">
        <v>2005582</v>
      </c>
      <c r="N2049" s="2">
        <f>INT(VLOOKUP(--D2049,'属性表（单）'!$H$7:$I$11,2,0)*VLOOKUP(F2049,'属性表（单）'!$B$4:$D$53,3,0))</f>
        <v>13600</v>
      </c>
      <c r="O2049" s="34">
        <f t="shared" si="252"/>
        <v>1360</v>
      </c>
      <c r="P2049" s="1">
        <f>IF(H2049=26,VLOOKUP(G2049,'属性表（单核）'!$H$2:$I$251,2,0),IF(H2049=59,VLOOKUP(G2049,'属性表（单核）'!$C$2:$D$251,2,0),INT(N2049/VLOOKUP(H2049,'属性表（单）'!$N$4:$O$24,2,0))))</f>
        <v>1360</v>
      </c>
      <c r="S2049" s="1">
        <f t="shared" si="253"/>
        <v>110350</v>
      </c>
      <c r="T2049" s="28">
        <f>VLOOKUP(--F2049,经验表!$A$4:$B$53,2,0)*VLOOKUP(--E2049,经验表!$W$8:$X$17,2,0)</f>
        <v>110350</v>
      </c>
      <c r="U2049" s="1">
        <f t="shared" si="254"/>
        <v>1310540</v>
      </c>
      <c r="V2049" s="1">
        <f t="shared" si="255"/>
        <v>1310540</v>
      </c>
    </row>
    <row r="2050" spans="1:22" x14ac:dyDescent="0.35">
      <c r="A2050" s="1">
        <v>94400091</v>
      </c>
      <c r="B2050" s="3" t="s">
        <v>29</v>
      </c>
      <c r="C2050" s="29">
        <f t="shared" si="251"/>
        <v>1</v>
      </c>
      <c r="D2050" s="29" t="str">
        <f t="shared" si="248"/>
        <v>1</v>
      </c>
      <c r="E2050" s="42" t="str">
        <f t="shared" si="249"/>
        <v>1</v>
      </c>
      <c r="F2050" s="1">
        <v>44</v>
      </c>
      <c r="G2050" s="28" t="str">
        <f t="shared" si="250"/>
        <v>144</v>
      </c>
      <c r="H2050" s="1">
        <v>7</v>
      </c>
      <c r="I2050" s="1">
        <v>1096</v>
      </c>
      <c r="L2050" s="1">
        <v>267666</v>
      </c>
      <c r="M2050" s="1">
        <v>2245674</v>
      </c>
      <c r="N2050" s="2">
        <f>INT(VLOOKUP(--D2050,'属性表（单）'!$H$7:$I$11,2,0)*VLOOKUP(F2050,'属性表（单）'!$B$4:$D$53,3,0))</f>
        <v>14100</v>
      </c>
      <c r="O2050" s="34">
        <f t="shared" si="252"/>
        <v>1410</v>
      </c>
      <c r="P2050" s="1">
        <f>IF(H2050=26,VLOOKUP(G2050,'属性表（单核）'!$H$2:$I$251,2,0),IF(H2050=59,VLOOKUP(G2050,'属性表（单核）'!$C$2:$D$251,2,0),INT(N2050/VLOOKUP(H2050,'属性表（单）'!$N$4:$O$24,2,0))))</f>
        <v>1410</v>
      </c>
      <c r="S2050" s="1">
        <f t="shared" si="253"/>
        <v>117150</v>
      </c>
      <c r="T2050" s="28">
        <f>VLOOKUP(--F2050,经验表!$A$4:$B$53,2,0)*VLOOKUP(--E2050,经验表!$W$8:$X$17,2,0)</f>
        <v>117150</v>
      </c>
      <c r="U2050" s="1">
        <f t="shared" si="254"/>
        <v>1420890</v>
      </c>
      <c r="V2050" s="1">
        <f t="shared" si="255"/>
        <v>1420890</v>
      </c>
    </row>
    <row r="2051" spans="1:22" x14ac:dyDescent="0.35">
      <c r="A2051" s="1">
        <v>94500091</v>
      </c>
      <c r="B2051" s="3" t="s">
        <v>29</v>
      </c>
      <c r="C2051" s="29">
        <f t="shared" si="251"/>
        <v>1</v>
      </c>
      <c r="D2051" s="29" t="str">
        <f t="shared" ref="D2051:D2114" si="256">RIGHT(A2051,1)</f>
        <v>1</v>
      </c>
      <c r="E2051" s="42" t="str">
        <f t="shared" ref="E2051:E2114" si="257">IF(C2051=1,RIGHT(A2051,1),C2051&amp;RIGHT(A2051,1))</f>
        <v>1</v>
      </c>
      <c r="F2051" s="1">
        <v>45</v>
      </c>
      <c r="G2051" s="28" t="str">
        <f t="shared" ref="G2051:G2114" si="258">D2051&amp;F2051</f>
        <v>145</v>
      </c>
      <c r="H2051" s="1">
        <v>7</v>
      </c>
      <c r="I2051" s="1">
        <v>1136</v>
      </c>
      <c r="L2051" s="1">
        <v>298357</v>
      </c>
      <c r="M2051" s="1">
        <v>2513340</v>
      </c>
      <c r="N2051" s="2">
        <f>INT(VLOOKUP(--D2051,'属性表（单）'!$H$7:$I$11,2,0)*VLOOKUP(F2051,'属性表（单）'!$B$4:$D$53,3,0))</f>
        <v>14600</v>
      </c>
      <c r="O2051" s="34">
        <f t="shared" si="252"/>
        <v>1460</v>
      </c>
      <c r="P2051" s="1">
        <f>IF(H2051=26,VLOOKUP(G2051,'属性表（单核）'!$H$2:$I$251,2,0),IF(H2051=59,VLOOKUP(G2051,'属性表（单核）'!$C$2:$D$251,2,0),INT(N2051/VLOOKUP(H2051,'属性表（单）'!$N$4:$O$24,2,0))))</f>
        <v>1460</v>
      </c>
      <c r="S2051" s="1">
        <f t="shared" si="253"/>
        <v>123950</v>
      </c>
      <c r="T2051" s="28">
        <f>VLOOKUP(--F2051,经验表!$A$4:$B$53,2,0)*VLOOKUP(--E2051,经验表!$W$8:$X$17,2,0)</f>
        <v>123950</v>
      </c>
      <c r="U2051" s="1">
        <f t="shared" si="254"/>
        <v>1538040</v>
      </c>
      <c r="V2051" s="1">
        <f t="shared" si="255"/>
        <v>1538040</v>
      </c>
    </row>
    <row r="2052" spans="1:22" x14ac:dyDescent="0.35">
      <c r="A2052" s="1">
        <v>94600091</v>
      </c>
      <c r="B2052" s="3" t="s">
        <v>29</v>
      </c>
      <c r="C2052" s="29">
        <f t="shared" ref="C2052:C2115" si="259">C2051</f>
        <v>1</v>
      </c>
      <c r="D2052" s="29" t="str">
        <f t="shared" si="256"/>
        <v>1</v>
      </c>
      <c r="E2052" s="42" t="str">
        <f t="shared" si="257"/>
        <v>1</v>
      </c>
      <c r="F2052" s="1">
        <v>46</v>
      </c>
      <c r="G2052" s="28" t="str">
        <f t="shared" si="258"/>
        <v>146</v>
      </c>
      <c r="H2052" s="1">
        <v>7</v>
      </c>
      <c r="I2052" s="1">
        <v>1176</v>
      </c>
      <c r="L2052" s="1">
        <v>332516</v>
      </c>
      <c r="M2052" s="1">
        <v>2811697</v>
      </c>
      <c r="N2052" s="2">
        <f>INT(VLOOKUP(--D2052,'属性表（单）'!$H$7:$I$11,2,0)*VLOOKUP(F2052,'属性表（单）'!$B$4:$D$53,3,0))</f>
        <v>15100</v>
      </c>
      <c r="O2052" s="34">
        <f t="shared" si="252"/>
        <v>1510</v>
      </c>
      <c r="P2052" s="1">
        <f>IF(H2052=26,VLOOKUP(G2052,'属性表（单核）'!$H$2:$I$251,2,0),IF(H2052=59,VLOOKUP(G2052,'属性表（单核）'!$C$2:$D$251,2,0),INT(N2052/VLOOKUP(H2052,'属性表（单）'!$N$4:$O$24,2,0))))</f>
        <v>1510</v>
      </c>
      <c r="S2052" s="1">
        <f t="shared" si="253"/>
        <v>131950</v>
      </c>
      <c r="T2052" s="28">
        <f>VLOOKUP(--F2052,经验表!$A$4:$B$53,2,0)*VLOOKUP(--E2052,经验表!$W$8:$X$17,2,0)</f>
        <v>131950</v>
      </c>
      <c r="U2052" s="1">
        <f t="shared" si="254"/>
        <v>1661990</v>
      </c>
      <c r="V2052" s="1">
        <f t="shared" si="255"/>
        <v>1661990</v>
      </c>
    </row>
    <row r="2053" spans="1:22" x14ac:dyDescent="0.35">
      <c r="A2053" s="1">
        <v>94700091</v>
      </c>
      <c r="B2053" s="3" t="s">
        <v>29</v>
      </c>
      <c r="C2053" s="29">
        <f t="shared" si="259"/>
        <v>1</v>
      </c>
      <c r="D2053" s="29" t="str">
        <f t="shared" si="256"/>
        <v>1</v>
      </c>
      <c r="E2053" s="42" t="str">
        <f t="shared" si="257"/>
        <v>1</v>
      </c>
      <c r="F2053" s="1">
        <v>47</v>
      </c>
      <c r="G2053" s="28" t="str">
        <f t="shared" si="258"/>
        <v>147</v>
      </c>
      <c r="H2053" s="1">
        <v>7</v>
      </c>
      <c r="I2053" s="1">
        <v>1218</v>
      </c>
      <c r="L2053" s="1">
        <v>370533</v>
      </c>
      <c r="M2053" s="1">
        <v>3144213</v>
      </c>
      <c r="N2053" s="2">
        <f>INT(VLOOKUP(--D2053,'属性表（单）'!$H$7:$I$11,2,0)*VLOOKUP(F2053,'属性表（单）'!$B$4:$D$53,3,0))</f>
        <v>15650</v>
      </c>
      <c r="O2053" s="34">
        <f t="shared" si="252"/>
        <v>1565</v>
      </c>
      <c r="P2053" s="1">
        <f>IF(H2053=26,VLOOKUP(G2053,'属性表（单核）'!$H$2:$I$251,2,0),IF(H2053=59,VLOOKUP(G2053,'属性表（单核）'!$C$2:$D$251,2,0),INT(N2053/VLOOKUP(H2053,'属性表（单）'!$N$4:$O$24,2,0))))</f>
        <v>1565</v>
      </c>
      <c r="S2053" s="1">
        <f t="shared" si="253"/>
        <v>139950</v>
      </c>
      <c r="T2053" s="28">
        <f>VLOOKUP(--F2053,经验表!$A$4:$B$53,2,0)*VLOOKUP(--E2053,经验表!$W$8:$X$17,2,0)</f>
        <v>139950</v>
      </c>
      <c r="U2053" s="1">
        <f t="shared" si="254"/>
        <v>1793940</v>
      </c>
      <c r="V2053" s="1">
        <f t="shared" si="255"/>
        <v>1793940</v>
      </c>
    </row>
    <row r="2054" spans="1:22" x14ac:dyDescent="0.35">
      <c r="A2054" s="1">
        <v>94800091</v>
      </c>
      <c r="B2054" s="3" t="s">
        <v>29</v>
      </c>
      <c r="C2054" s="29">
        <f t="shared" si="259"/>
        <v>1</v>
      </c>
      <c r="D2054" s="29" t="str">
        <f t="shared" si="256"/>
        <v>1</v>
      </c>
      <c r="E2054" s="42" t="str">
        <f t="shared" si="257"/>
        <v>1</v>
      </c>
      <c r="F2054" s="1">
        <v>48</v>
      </c>
      <c r="G2054" s="28" t="str">
        <f t="shared" si="258"/>
        <v>148</v>
      </c>
      <c r="H2054" s="1">
        <v>7</v>
      </c>
      <c r="I2054" s="1">
        <v>1260</v>
      </c>
      <c r="L2054" s="1">
        <v>412842</v>
      </c>
      <c r="M2054" s="1">
        <v>3514746</v>
      </c>
      <c r="N2054" s="2">
        <f>INT(VLOOKUP(--D2054,'属性表（单）'!$H$7:$I$11,2,0)*VLOOKUP(F2054,'属性表（单）'!$B$4:$D$53,3,0))</f>
        <v>16200</v>
      </c>
      <c r="O2054" s="34">
        <f t="shared" si="252"/>
        <v>1620</v>
      </c>
      <c r="P2054" s="1">
        <f>IF(H2054=26,VLOOKUP(G2054,'属性表（单核）'!$H$2:$I$251,2,0),IF(H2054=59,VLOOKUP(G2054,'属性表（单核）'!$C$2:$D$251,2,0),INT(N2054/VLOOKUP(H2054,'属性表（单）'!$N$4:$O$24,2,0))))</f>
        <v>1620</v>
      </c>
      <c r="S2054" s="1">
        <f t="shared" si="253"/>
        <v>147950</v>
      </c>
      <c r="T2054" s="28">
        <f>VLOOKUP(--F2054,经验表!$A$4:$B$53,2,0)*VLOOKUP(--E2054,经验表!$W$8:$X$17,2,0)</f>
        <v>147950</v>
      </c>
      <c r="U2054" s="1">
        <f t="shared" si="254"/>
        <v>1933890</v>
      </c>
      <c r="V2054" s="1">
        <f t="shared" si="255"/>
        <v>1933890</v>
      </c>
    </row>
    <row r="2055" spans="1:22" x14ac:dyDescent="0.35">
      <c r="A2055" s="1">
        <v>94900091</v>
      </c>
      <c r="B2055" s="3" t="s">
        <v>29</v>
      </c>
      <c r="C2055" s="29">
        <f t="shared" si="259"/>
        <v>1</v>
      </c>
      <c r="D2055" s="29" t="str">
        <f t="shared" si="256"/>
        <v>1</v>
      </c>
      <c r="E2055" s="42" t="str">
        <f t="shared" si="257"/>
        <v>1</v>
      </c>
      <c r="F2055" s="1">
        <v>49</v>
      </c>
      <c r="G2055" s="28" t="str">
        <f t="shared" si="258"/>
        <v>149</v>
      </c>
      <c r="H2055" s="1">
        <v>7</v>
      </c>
      <c r="I2055" s="1">
        <v>1304</v>
      </c>
      <c r="L2055" s="1">
        <v>459927</v>
      </c>
      <c r="M2055" s="1">
        <v>3927588</v>
      </c>
      <c r="N2055" s="2">
        <f>INT(VLOOKUP(--D2055,'属性表（单）'!$H$7:$I$11,2,0)*VLOOKUP(F2055,'属性表（单）'!$B$4:$D$53,3,0))</f>
        <v>16750</v>
      </c>
      <c r="O2055" s="34">
        <f t="shared" ref="O2055:O2118" si="260">INT(IF(C2055=1,P2055,P2055*$X$14))</f>
        <v>1675</v>
      </c>
      <c r="P2055" s="1">
        <f>IF(H2055=26,VLOOKUP(G2055,'属性表（单核）'!$H$2:$I$251,2,0),IF(H2055=59,VLOOKUP(G2055,'属性表（单核）'!$C$2:$D$251,2,0),INT(N2055/VLOOKUP(H2055,'属性表（单）'!$N$4:$O$24,2,0))))</f>
        <v>1675</v>
      </c>
      <c r="S2055" s="1">
        <f t="shared" si="253"/>
        <v>155950</v>
      </c>
      <c r="T2055" s="28">
        <f>VLOOKUP(--F2055,经验表!$A$4:$B$53,2,0)*VLOOKUP(--E2055,经验表!$W$8:$X$17,2,0)</f>
        <v>155950</v>
      </c>
      <c r="U2055" s="1">
        <f t="shared" si="254"/>
        <v>2081840</v>
      </c>
      <c r="V2055" s="1">
        <f t="shared" si="255"/>
        <v>2081840</v>
      </c>
    </row>
    <row r="2056" spans="1:22" x14ac:dyDescent="0.35">
      <c r="A2056" s="1">
        <v>95000091</v>
      </c>
      <c r="B2056" s="3" t="s">
        <v>29</v>
      </c>
      <c r="C2056" s="29">
        <f t="shared" si="259"/>
        <v>1</v>
      </c>
      <c r="D2056" s="29" t="str">
        <f t="shared" si="256"/>
        <v>1</v>
      </c>
      <c r="E2056" s="42" t="str">
        <f t="shared" si="257"/>
        <v>1</v>
      </c>
      <c r="F2056" s="1">
        <v>50</v>
      </c>
      <c r="G2056" s="28" t="str">
        <f t="shared" si="258"/>
        <v>150</v>
      </c>
      <c r="H2056" s="1">
        <v>7</v>
      </c>
      <c r="I2056" s="1">
        <v>1350</v>
      </c>
      <c r="L2056" s="1">
        <v>99999999</v>
      </c>
      <c r="M2056" s="1">
        <v>4387515</v>
      </c>
      <c r="N2056" s="2">
        <f>INT(VLOOKUP(--D2056,'属性表（单）'!$H$7:$I$11,2,0)*VLOOKUP(F2056,'属性表（单）'!$B$4:$D$53,3,0))</f>
        <v>17300</v>
      </c>
      <c r="O2056" s="34">
        <f t="shared" si="260"/>
        <v>1730</v>
      </c>
      <c r="P2056" s="1">
        <f>IF(H2056=26,VLOOKUP(G2056,'属性表（单核）'!$H$2:$I$251,2,0),IF(H2056=59,VLOOKUP(G2056,'属性表（单核）'!$C$2:$D$251,2,0),INT(N2056/VLOOKUP(H2056,'属性表（单）'!$N$4:$O$24,2,0))))</f>
        <v>1730</v>
      </c>
      <c r="S2056" s="1">
        <f t="shared" ref="S2056:S2119" si="261">INT(T2056)</f>
        <v>165250</v>
      </c>
      <c r="T2056" s="28">
        <f>VLOOKUP(--F2056,经验表!$A$4:$B$53,2,0)*VLOOKUP(--E2056,经验表!$W$8:$X$17,2,0)</f>
        <v>165250</v>
      </c>
      <c r="U2056" s="1">
        <f t="shared" ref="U2056:U2119" si="262">INT(IF(C2056=1,IF(F2056=1,VLOOKUP(--D2056,$X$8:$Y$12,2,0),V2056),IF(F2056=1,VLOOKUP(--D2056,$X$17:$Y$21,2,0),V2056)))</f>
        <v>2237790</v>
      </c>
      <c r="V2056" s="1">
        <f t="shared" si="255"/>
        <v>2237790</v>
      </c>
    </row>
    <row r="2057" spans="1:22" x14ac:dyDescent="0.35">
      <c r="A2057" s="1">
        <v>90100092</v>
      </c>
      <c r="B2057" s="3" t="s">
        <v>29</v>
      </c>
      <c r="C2057" s="29">
        <f t="shared" si="259"/>
        <v>1</v>
      </c>
      <c r="D2057" s="29" t="str">
        <f t="shared" si="256"/>
        <v>2</v>
      </c>
      <c r="E2057" s="42" t="str">
        <f t="shared" si="257"/>
        <v>2</v>
      </c>
      <c r="F2057" s="1">
        <v>1</v>
      </c>
      <c r="G2057" s="28" t="str">
        <f t="shared" si="258"/>
        <v>21</v>
      </c>
      <c r="H2057" s="1">
        <v>7</v>
      </c>
      <c r="I2057" s="1">
        <v>275</v>
      </c>
      <c r="L2057" s="1">
        <v>987</v>
      </c>
      <c r="M2057" s="1">
        <v>1000</v>
      </c>
      <c r="N2057" s="2">
        <f>INT(VLOOKUP(--D2057,'属性表（单）'!$H$7:$I$11,2,0)*VLOOKUP(F2057,'属性表（单）'!$B$4:$D$53,3,0))</f>
        <v>2400</v>
      </c>
      <c r="O2057" s="34">
        <f t="shared" si="260"/>
        <v>240</v>
      </c>
      <c r="P2057" s="1">
        <f>IF(H2057=26,VLOOKUP(G2057,'属性表（单核）'!$H$2:$I$251,2,0),IF(H2057=59,VLOOKUP(G2057,'属性表（单核）'!$C$2:$D$251,2,0),INT(N2057/VLOOKUP(H2057,'属性表（单）'!$N$4:$O$24,2,0))))</f>
        <v>240</v>
      </c>
      <c r="S2057" s="1">
        <f t="shared" si="261"/>
        <v>900</v>
      </c>
      <c r="T2057" s="28">
        <f>VLOOKUP(--F2057,经验表!$A$4:$B$53,2,0)*VLOOKUP(--E2057,经验表!$W$8:$X$17,2,0)</f>
        <v>900</v>
      </c>
      <c r="U2057" s="1">
        <f t="shared" si="262"/>
        <v>1200</v>
      </c>
      <c r="V2057" s="1">
        <f t="shared" ref="V2057:V2120" si="263">S2056+U2056</f>
        <v>2403040</v>
      </c>
    </row>
    <row r="2058" spans="1:22" x14ac:dyDescent="0.35">
      <c r="A2058" s="1">
        <v>90200092</v>
      </c>
      <c r="B2058" s="3" t="s">
        <v>29</v>
      </c>
      <c r="C2058" s="29">
        <f t="shared" si="259"/>
        <v>1</v>
      </c>
      <c r="D2058" s="29" t="str">
        <f t="shared" si="256"/>
        <v>2</v>
      </c>
      <c r="E2058" s="42" t="str">
        <f t="shared" si="257"/>
        <v>2</v>
      </c>
      <c r="F2058" s="1">
        <v>2</v>
      </c>
      <c r="G2058" s="28" t="str">
        <f t="shared" si="258"/>
        <v>22</v>
      </c>
      <c r="H2058" s="1">
        <v>7</v>
      </c>
      <c r="I2058" s="1">
        <v>293</v>
      </c>
      <c r="L2058" s="1">
        <v>1312</v>
      </c>
      <c r="M2058" s="1">
        <v>1987</v>
      </c>
      <c r="N2058" s="2">
        <f>INT(VLOOKUP(--D2058,'属性表（单）'!$H$7:$I$11,2,0)*VLOOKUP(F2058,'属性表（单）'!$B$4:$D$53,3,0))</f>
        <v>2550</v>
      </c>
      <c r="O2058" s="34">
        <f t="shared" si="260"/>
        <v>255</v>
      </c>
      <c r="P2058" s="1">
        <f>IF(H2058=26,VLOOKUP(G2058,'属性表（单核）'!$H$2:$I$251,2,0),IF(H2058=59,VLOOKUP(G2058,'属性表（单核）'!$C$2:$D$251,2,0),INT(N2058/VLOOKUP(H2058,'属性表（单）'!$N$4:$O$24,2,0))))</f>
        <v>255</v>
      </c>
      <c r="S2058" s="1">
        <f t="shared" si="261"/>
        <v>1260</v>
      </c>
      <c r="T2058" s="28">
        <f>VLOOKUP(--F2058,经验表!$A$4:$B$53,2,0)*VLOOKUP(--E2058,经验表!$W$8:$X$17,2,0)</f>
        <v>1260</v>
      </c>
      <c r="U2058" s="1">
        <f t="shared" si="262"/>
        <v>2100</v>
      </c>
      <c r="V2058" s="1">
        <f t="shared" si="263"/>
        <v>2100</v>
      </c>
    </row>
    <row r="2059" spans="1:22" x14ac:dyDescent="0.35">
      <c r="A2059" s="1">
        <v>90300092</v>
      </c>
      <c r="B2059" s="3" t="s">
        <v>29</v>
      </c>
      <c r="C2059" s="29">
        <f t="shared" si="259"/>
        <v>1</v>
      </c>
      <c r="D2059" s="29" t="str">
        <f t="shared" si="256"/>
        <v>2</v>
      </c>
      <c r="E2059" s="42" t="str">
        <f t="shared" si="257"/>
        <v>2</v>
      </c>
      <c r="F2059" s="1">
        <v>3</v>
      </c>
      <c r="G2059" s="28" t="str">
        <f t="shared" si="258"/>
        <v>23</v>
      </c>
      <c r="H2059" s="1">
        <v>7</v>
      </c>
      <c r="I2059" s="1">
        <v>311</v>
      </c>
      <c r="L2059" s="1">
        <v>1678</v>
      </c>
      <c r="M2059" s="1">
        <v>3299</v>
      </c>
      <c r="N2059" s="2">
        <f>INT(VLOOKUP(--D2059,'属性表（单）'!$H$7:$I$11,2,0)*VLOOKUP(F2059,'属性表（单）'!$B$4:$D$53,3,0))</f>
        <v>2700</v>
      </c>
      <c r="O2059" s="34">
        <f t="shared" si="260"/>
        <v>270</v>
      </c>
      <c r="P2059" s="1">
        <f>IF(H2059=26,VLOOKUP(G2059,'属性表（单核）'!$H$2:$I$251,2,0),IF(H2059=59,VLOOKUP(G2059,'属性表（单核）'!$C$2:$D$251,2,0),INT(N2059/VLOOKUP(H2059,'属性表（单）'!$N$4:$O$24,2,0))))</f>
        <v>270</v>
      </c>
      <c r="S2059" s="1">
        <f t="shared" si="261"/>
        <v>1620</v>
      </c>
      <c r="T2059" s="28">
        <f>VLOOKUP(--F2059,经验表!$A$4:$B$53,2,0)*VLOOKUP(--E2059,经验表!$W$8:$X$17,2,0)</f>
        <v>1620</v>
      </c>
      <c r="U2059" s="1">
        <f t="shared" si="262"/>
        <v>3360</v>
      </c>
      <c r="V2059" s="1">
        <f t="shared" si="263"/>
        <v>3360</v>
      </c>
    </row>
    <row r="2060" spans="1:22" x14ac:dyDescent="0.35">
      <c r="A2060" s="1">
        <v>90400092</v>
      </c>
      <c r="B2060" s="3" t="s">
        <v>29</v>
      </c>
      <c r="C2060" s="29">
        <f t="shared" si="259"/>
        <v>1</v>
      </c>
      <c r="D2060" s="29" t="str">
        <f t="shared" si="256"/>
        <v>2</v>
      </c>
      <c r="E2060" s="42" t="str">
        <f t="shared" si="257"/>
        <v>2</v>
      </c>
      <c r="F2060" s="1">
        <v>4</v>
      </c>
      <c r="G2060" s="28" t="str">
        <f t="shared" si="258"/>
        <v>24</v>
      </c>
      <c r="H2060" s="1">
        <v>7</v>
      </c>
      <c r="I2060" s="1">
        <v>330</v>
      </c>
      <c r="L2060" s="1">
        <v>2088</v>
      </c>
      <c r="M2060" s="1">
        <v>4977</v>
      </c>
      <c r="N2060" s="2">
        <f>INT(VLOOKUP(--D2060,'属性表（单）'!$H$7:$I$11,2,0)*VLOOKUP(F2060,'属性表（单）'!$B$4:$D$53,3,0))</f>
        <v>2850</v>
      </c>
      <c r="O2060" s="34">
        <f t="shared" si="260"/>
        <v>285</v>
      </c>
      <c r="P2060" s="1">
        <f>IF(H2060=26,VLOOKUP(G2060,'属性表（单核）'!$H$2:$I$251,2,0),IF(H2060=59,VLOOKUP(G2060,'属性表（单核）'!$C$2:$D$251,2,0),INT(N2060/VLOOKUP(H2060,'属性表（单）'!$N$4:$O$24,2,0))))</f>
        <v>285</v>
      </c>
      <c r="S2060" s="1">
        <f t="shared" si="261"/>
        <v>1980</v>
      </c>
      <c r="T2060" s="28">
        <f>VLOOKUP(--F2060,经验表!$A$4:$B$53,2,0)*VLOOKUP(--E2060,经验表!$W$8:$X$17,2,0)</f>
        <v>1980</v>
      </c>
      <c r="U2060" s="1">
        <f t="shared" si="262"/>
        <v>4980</v>
      </c>
      <c r="V2060" s="1">
        <f t="shared" si="263"/>
        <v>4980</v>
      </c>
    </row>
    <row r="2061" spans="1:22" x14ac:dyDescent="0.35">
      <c r="A2061" s="1">
        <v>90500092</v>
      </c>
      <c r="B2061" s="3" t="s">
        <v>29</v>
      </c>
      <c r="C2061" s="29">
        <f t="shared" si="259"/>
        <v>1</v>
      </c>
      <c r="D2061" s="29" t="str">
        <f t="shared" si="256"/>
        <v>2</v>
      </c>
      <c r="E2061" s="42" t="str">
        <f t="shared" si="257"/>
        <v>2</v>
      </c>
      <c r="F2061" s="1">
        <v>5</v>
      </c>
      <c r="G2061" s="28" t="str">
        <f t="shared" si="258"/>
        <v>25</v>
      </c>
      <c r="H2061" s="1">
        <v>7</v>
      </c>
      <c r="I2061" s="1">
        <v>349</v>
      </c>
      <c r="L2061" s="1">
        <v>2549</v>
      </c>
      <c r="M2061" s="1">
        <v>7065</v>
      </c>
      <c r="N2061" s="2">
        <f>INT(VLOOKUP(--D2061,'属性表（单）'!$H$7:$I$11,2,0)*VLOOKUP(F2061,'属性表（单）'!$B$4:$D$53,3,0))</f>
        <v>3000</v>
      </c>
      <c r="O2061" s="34">
        <f t="shared" si="260"/>
        <v>300</v>
      </c>
      <c r="P2061" s="1">
        <f>IF(H2061=26,VLOOKUP(G2061,'属性表（单核）'!$H$2:$I$251,2,0),IF(H2061=59,VLOOKUP(G2061,'属性表（单核）'!$C$2:$D$251,2,0),INT(N2061/VLOOKUP(H2061,'属性表（单）'!$N$4:$O$24,2,0))))</f>
        <v>300</v>
      </c>
      <c r="S2061" s="1">
        <f t="shared" si="261"/>
        <v>2340</v>
      </c>
      <c r="T2061" s="28">
        <f>VLOOKUP(--F2061,经验表!$A$4:$B$53,2,0)*VLOOKUP(--E2061,经验表!$W$8:$X$17,2,0)</f>
        <v>2340</v>
      </c>
      <c r="U2061" s="1">
        <f t="shared" si="262"/>
        <v>6960</v>
      </c>
      <c r="V2061" s="1">
        <f t="shared" si="263"/>
        <v>6960</v>
      </c>
    </row>
    <row r="2062" spans="1:22" x14ac:dyDescent="0.35">
      <c r="A2062" s="1">
        <v>90600092</v>
      </c>
      <c r="B2062" s="3" t="s">
        <v>29</v>
      </c>
      <c r="C2062" s="29">
        <f t="shared" si="259"/>
        <v>1</v>
      </c>
      <c r="D2062" s="29" t="str">
        <f t="shared" si="256"/>
        <v>2</v>
      </c>
      <c r="E2062" s="42" t="str">
        <f t="shared" si="257"/>
        <v>2</v>
      </c>
      <c r="F2062" s="1">
        <v>6</v>
      </c>
      <c r="G2062" s="28" t="str">
        <f t="shared" si="258"/>
        <v>26</v>
      </c>
      <c r="H2062" s="1">
        <v>7</v>
      </c>
      <c r="I2062" s="1">
        <v>369</v>
      </c>
      <c r="L2062" s="1">
        <v>3064</v>
      </c>
      <c r="M2062" s="1">
        <v>9614</v>
      </c>
      <c r="N2062" s="2">
        <f>INT(VLOOKUP(--D2062,'属性表（单）'!$H$7:$I$11,2,0)*VLOOKUP(F2062,'属性表（单）'!$B$4:$D$53,3,0))</f>
        <v>3150</v>
      </c>
      <c r="O2062" s="34">
        <f t="shared" si="260"/>
        <v>315</v>
      </c>
      <c r="P2062" s="1">
        <f>IF(H2062=26,VLOOKUP(G2062,'属性表（单核）'!$H$2:$I$251,2,0),IF(H2062=59,VLOOKUP(G2062,'属性表（单核）'!$C$2:$D$251,2,0),INT(N2062/VLOOKUP(H2062,'属性表（单）'!$N$4:$O$24,2,0))))</f>
        <v>315</v>
      </c>
      <c r="S2062" s="1">
        <f t="shared" si="261"/>
        <v>2940</v>
      </c>
      <c r="T2062" s="28">
        <f>VLOOKUP(--F2062,经验表!$A$4:$B$53,2,0)*VLOOKUP(--E2062,经验表!$W$8:$X$17,2,0)</f>
        <v>2940</v>
      </c>
      <c r="U2062" s="1">
        <f t="shared" si="262"/>
        <v>9300</v>
      </c>
      <c r="V2062" s="1">
        <f t="shared" si="263"/>
        <v>9300</v>
      </c>
    </row>
    <row r="2063" spans="1:22" x14ac:dyDescent="0.35">
      <c r="A2063" s="1">
        <v>90700092</v>
      </c>
      <c r="B2063" s="3" t="s">
        <v>29</v>
      </c>
      <c r="C2063" s="29">
        <f t="shared" si="259"/>
        <v>1</v>
      </c>
      <c r="D2063" s="29" t="str">
        <f t="shared" si="256"/>
        <v>2</v>
      </c>
      <c r="E2063" s="42" t="str">
        <f t="shared" si="257"/>
        <v>2</v>
      </c>
      <c r="F2063" s="1">
        <v>7</v>
      </c>
      <c r="G2063" s="28" t="str">
        <f t="shared" si="258"/>
        <v>27</v>
      </c>
      <c r="H2063" s="1">
        <v>7</v>
      </c>
      <c r="I2063" s="1">
        <v>389</v>
      </c>
      <c r="L2063" s="1">
        <v>3640</v>
      </c>
      <c r="M2063" s="1">
        <v>12678</v>
      </c>
      <c r="N2063" s="2">
        <f>INT(VLOOKUP(--D2063,'属性表（单）'!$H$7:$I$11,2,0)*VLOOKUP(F2063,'属性表（单）'!$B$4:$D$53,3,0))</f>
        <v>3375</v>
      </c>
      <c r="O2063" s="34">
        <f t="shared" si="260"/>
        <v>337</v>
      </c>
      <c r="P2063" s="1">
        <f>IF(H2063=26,VLOOKUP(G2063,'属性表（单核）'!$H$2:$I$251,2,0),IF(H2063=59,VLOOKUP(G2063,'属性表（单核）'!$C$2:$D$251,2,0),INT(N2063/VLOOKUP(H2063,'属性表（单）'!$N$4:$O$24,2,0))))</f>
        <v>337</v>
      </c>
      <c r="S2063" s="1">
        <f t="shared" si="261"/>
        <v>3540</v>
      </c>
      <c r="T2063" s="28">
        <f>VLOOKUP(--F2063,经验表!$A$4:$B$53,2,0)*VLOOKUP(--E2063,经验表!$W$8:$X$17,2,0)</f>
        <v>3540</v>
      </c>
      <c r="U2063" s="1">
        <f t="shared" si="262"/>
        <v>12240</v>
      </c>
      <c r="V2063" s="1">
        <f t="shared" si="263"/>
        <v>12240</v>
      </c>
    </row>
    <row r="2064" spans="1:22" x14ac:dyDescent="0.35">
      <c r="A2064" s="1">
        <v>90800092</v>
      </c>
      <c r="B2064" s="3" t="s">
        <v>29</v>
      </c>
      <c r="C2064" s="29">
        <f t="shared" si="259"/>
        <v>1</v>
      </c>
      <c r="D2064" s="29" t="str">
        <f t="shared" si="256"/>
        <v>2</v>
      </c>
      <c r="E2064" s="42" t="str">
        <f t="shared" si="257"/>
        <v>2</v>
      </c>
      <c r="F2064" s="1">
        <v>8</v>
      </c>
      <c r="G2064" s="28" t="str">
        <f t="shared" si="258"/>
        <v>28</v>
      </c>
      <c r="H2064" s="1">
        <v>7</v>
      </c>
      <c r="I2064" s="1">
        <v>410</v>
      </c>
      <c r="L2064" s="1">
        <v>4285</v>
      </c>
      <c r="M2064" s="1">
        <v>16318</v>
      </c>
      <c r="N2064" s="2">
        <f>INT(VLOOKUP(--D2064,'属性表（单）'!$H$7:$I$11,2,0)*VLOOKUP(F2064,'属性表（单）'!$B$4:$D$53,3,0))</f>
        <v>3600</v>
      </c>
      <c r="O2064" s="34">
        <f t="shared" si="260"/>
        <v>360</v>
      </c>
      <c r="P2064" s="1">
        <f>IF(H2064=26,VLOOKUP(G2064,'属性表（单核）'!$H$2:$I$251,2,0),IF(H2064=59,VLOOKUP(G2064,'属性表（单核）'!$C$2:$D$251,2,0),INT(N2064/VLOOKUP(H2064,'属性表（单）'!$N$4:$O$24,2,0))))</f>
        <v>360</v>
      </c>
      <c r="S2064" s="1">
        <f t="shared" si="261"/>
        <v>4140</v>
      </c>
      <c r="T2064" s="28">
        <f>VLOOKUP(--F2064,经验表!$A$4:$B$53,2,0)*VLOOKUP(--E2064,经验表!$W$8:$X$17,2,0)</f>
        <v>4140</v>
      </c>
      <c r="U2064" s="1">
        <f t="shared" si="262"/>
        <v>15780</v>
      </c>
      <c r="V2064" s="1">
        <f t="shared" si="263"/>
        <v>15780</v>
      </c>
    </row>
    <row r="2065" spans="1:22" x14ac:dyDescent="0.35">
      <c r="A2065" s="1">
        <v>90900092</v>
      </c>
      <c r="B2065" s="3" t="s">
        <v>29</v>
      </c>
      <c r="C2065" s="29">
        <f t="shared" si="259"/>
        <v>1</v>
      </c>
      <c r="D2065" s="29" t="str">
        <f t="shared" si="256"/>
        <v>2</v>
      </c>
      <c r="E2065" s="42" t="str">
        <f t="shared" si="257"/>
        <v>2</v>
      </c>
      <c r="F2065" s="1">
        <v>9</v>
      </c>
      <c r="G2065" s="28" t="str">
        <f t="shared" si="258"/>
        <v>29</v>
      </c>
      <c r="H2065" s="1">
        <v>7</v>
      </c>
      <c r="I2065" s="1">
        <v>431</v>
      </c>
      <c r="L2065" s="1">
        <v>5005</v>
      </c>
      <c r="M2065" s="1">
        <v>20603</v>
      </c>
      <c r="N2065" s="2">
        <f>INT(VLOOKUP(--D2065,'属性表（单）'!$H$7:$I$11,2,0)*VLOOKUP(F2065,'属性表（单）'!$B$4:$D$53,3,0))</f>
        <v>3825</v>
      </c>
      <c r="O2065" s="34">
        <f t="shared" si="260"/>
        <v>382</v>
      </c>
      <c r="P2065" s="1">
        <f>IF(H2065=26,VLOOKUP(G2065,'属性表（单核）'!$H$2:$I$251,2,0),IF(H2065=59,VLOOKUP(G2065,'属性表（单核）'!$C$2:$D$251,2,0),INT(N2065/VLOOKUP(H2065,'属性表（单）'!$N$4:$O$24,2,0))))</f>
        <v>382</v>
      </c>
      <c r="S2065" s="1">
        <f t="shared" si="261"/>
        <v>4740</v>
      </c>
      <c r="T2065" s="28">
        <f>VLOOKUP(--F2065,经验表!$A$4:$B$53,2,0)*VLOOKUP(--E2065,经验表!$W$8:$X$17,2,0)</f>
        <v>4740</v>
      </c>
      <c r="U2065" s="1">
        <f t="shared" si="262"/>
        <v>19920</v>
      </c>
      <c r="V2065" s="1">
        <f t="shared" si="263"/>
        <v>19920</v>
      </c>
    </row>
    <row r="2066" spans="1:22" x14ac:dyDescent="0.35">
      <c r="A2066" s="1">
        <v>91000092</v>
      </c>
      <c r="B2066" s="3" t="s">
        <v>29</v>
      </c>
      <c r="C2066" s="29">
        <f t="shared" si="259"/>
        <v>1</v>
      </c>
      <c r="D2066" s="29" t="str">
        <f t="shared" si="256"/>
        <v>2</v>
      </c>
      <c r="E2066" s="42" t="str">
        <f t="shared" si="257"/>
        <v>2</v>
      </c>
      <c r="F2066" s="1">
        <v>10</v>
      </c>
      <c r="G2066" s="28" t="str">
        <f t="shared" si="258"/>
        <v>210</v>
      </c>
      <c r="H2066" s="1">
        <v>7</v>
      </c>
      <c r="I2066" s="1">
        <v>453</v>
      </c>
      <c r="L2066" s="1">
        <v>5808</v>
      </c>
      <c r="M2066" s="1">
        <v>25608</v>
      </c>
      <c r="N2066" s="2">
        <f>INT(VLOOKUP(--D2066,'属性表（单）'!$H$7:$I$11,2,0)*VLOOKUP(F2066,'属性表（单）'!$B$4:$D$53,3,0))</f>
        <v>4050</v>
      </c>
      <c r="O2066" s="34">
        <f t="shared" si="260"/>
        <v>405</v>
      </c>
      <c r="P2066" s="1">
        <f>IF(H2066=26,VLOOKUP(G2066,'属性表（单核）'!$H$2:$I$251,2,0),IF(H2066=59,VLOOKUP(G2066,'属性表（单核）'!$C$2:$D$251,2,0),INT(N2066/VLOOKUP(H2066,'属性表（单）'!$N$4:$O$24,2,0))))</f>
        <v>405</v>
      </c>
      <c r="S2066" s="1">
        <f t="shared" si="261"/>
        <v>5700</v>
      </c>
      <c r="T2066" s="28">
        <f>VLOOKUP(--F2066,经验表!$A$4:$B$53,2,0)*VLOOKUP(--E2066,经验表!$W$8:$X$17,2,0)</f>
        <v>5700</v>
      </c>
      <c r="U2066" s="1">
        <f t="shared" si="262"/>
        <v>24660</v>
      </c>
      <c r="V2066" s="1">
        <f t="shared" si="263"/>
        <v>24660</v>
      </c>
    </row>
    <row r="2067" spans="1:22" x14ac:dyDescent="0.35">
      <c r="A2067" s="1">
        <v>91100092</v>
      </c>
      <c r="B2067" s="3" t="s">
        <v>29</v>
      </c>
      <c r="C2067" s="29">
        <f t="shared" si="259"/>
        <v>1</v>
      </c>
      <c r="D2067" s="29" t="str">
        <f t="shared" si="256"/>
        <v>2</v>
      </c>
      <c r="E2067" s="42" t="str">
        <f t="shared" si="257"/>
        <v>2</v>
      </c>
      <c r="F2067" s="1">
        <v>11</v>
      </c>
      <c r="G2067" s="28" t="str">
        <f t="shared" si="258"/>
        <v>211</v>
      </c>
      <c r="H2067" s="1">
        <v>7</v>
      </c>
      <c r="I2067" s="1">
        <v>475</v>
      </c>
      <c r="L2067" s="1">
        <v>6704</v>
      </c>
      <c r="M2067" s="1">
        <v>31416</v>
      </c>
      <c r="N2067" s="2">
        <f>INT(VLOOKUP(--D2067,'属性表（单）'!$H$7:$I$11,2,0)*VLOOKUP(F2067,'属性表（单）'!$B$4:$D$53,3,0))</f>
        <v>4275</v>
      </c>
      <c r="O2067" s="34">
        <f t="shared" si="260"/>
        <v>427</v>
      </c>
      <c r="P2067" s="1">
        <f>IF(H2067=26,VLOOKUP(G2067,'属性表（单核）'!$H$2:$I$251,2,0),IF(H2067=59,VLOOKUP(G2067,'属性表（单核）'!$C$2:$D$251,2,0),INT(N2067/VLOOKUP(H2067,'属性表（单）'!$N$4:$O$24,2,0))))</f>
        <v>427</v>
      </c>
      <c r="S2067" s="1">
        <f t="shared" si="261"/>
        <v>6660</v>
      </c>
      <c r="T2067" s="28">
        <f>VLOOKUP(--F2067,经验表!$A$4:$B$53,2,0)*VLOOKUP(--E2067,经验表!$W$8:$X$17,2,0)</f>
        <v>6660</v>
      </c>
      <c r="U2067" s="1">
        <f t="shared" si="262"/>
        <v>30360</v>
      </c>
      <c r="V2067" s="1">
        <f t="shared" si="263"/>
        <v>30360</v>
      </c>
    </row>
    <row r="2068" spans="1:22" x14ac:dyDescent="0.35">
      <c r="A2068" s="1">
        <v>91200092</v>
      </c>
      <c r="B2068" s="3" t="s">
        <v>29</v>
      </c>
      <c r="C2068" s="29">
        <f t="shared" si="259"/>
        <v>1</v>
      </c>
      <c r="D2068" s="29" t="str">
        <f t="shared" si="256"/>
        <v>2</v>
      </c>
      <c r="E2068" s="42" t="str">
        <f t="shared" si="257"/>
        <v>2</v>
      </c>
      <c r="F2068" s="1">
        <v>12</v>
      </c>
      <c r="G2068" s="28" t="str">
        <f t="shared" si="258"/>
        <v>212</v>
      </c>
      <c r="H2068" s="1">
        <v>7</v>
      </c>
      <c r="I2068" s="1">
        <v>498</v>
      </c>
      <c r="L2068" s="1">
        <v>7703</v>
      </c>
      <c r="M2068" s="1">
        <v>38120</v>
      </c>
      <c r="N2068" s="2">
        <f>INT(VLOOKUP(--D2068,'属性表（单）'!$H$7:$I$11,2,0)*VLOOKUP(F2068,'属性表（单）'!$B$4:$D$53,3,0))</f>
        <v>4575</v>
      </c>
      <c r="O2068" s="34">
        <f t="shared" si="260"/>
        <v>457</v>
      </c>
      <c r="P2068" s="1">
        <f>IF(H2068=26,VLOOKUP(G2068,'属性表（单核）'!$H$2:$I$251,2,0),IF(H2068=59,VLOOKUP(G2068,'属性表（单核）'!$C$2:$D$251,2,0),INT(N2068/VLOOKUP(H2068,'属性表（单）'!$N$4:$O$24,2,0))))</f>
        <v>457</v>
      </c>
      <c r="S2068" s="1">
        <f t="shared" si="261"/>
        <v>7620</v>
      </c>
      <c r="T2068" s="28">
        <f>VLOOKUP(--F2068,经验表!$A$4:$B$53,2,0)*VLOOKUP(--E2068,经验表!$W$8:$X$17,2,0)</f>
        <v>7620</v>
      </c>
      <c r="U2068" s="1">
        <f t="shared" si="262"/>
        <v>37020</v>
      </c>
      <c r="V2068" s="1">
        <f t="shared" si="263"/>
        <v>37020</v>
      </c>
    </row>
    <row r="2069" spans="1:22" x14ac:dyDescent="0.35">
      <c r="A2069" s="1">
        <v>91300092</v>
      </c>
      <c r="B2069" s="3" t="s">
        <v>29</v>
      </c>
      <c r="C2069" s="29">
        <f t="shared" si="259"/>
        <v>1</v>
      </c>
      <c r="D2069" s="29" t="str">
        <f t="shared" si="256"/>
        <v>2</v>
      </c>
      <c r="E2069" s="42" t="str">
        <f t="shared" si="257"/>
        <v>2</v>
      </c>
      <c r="F2069" s="1">
        <v>13</v>
      </c>
      <c r="G2069" s="28" t="str">
        <f t="shared" si="258"/>
        <v>213</v>
      </c>
      <c r="H2069" s="1">
        <v>7</v>
      </c>
      <c r="I2069" s="1">
        <v>522</v>
      </c>
      <c r="L2069" s="1">
        <v>8816</v>
      </c>
      <c r="M2069" s="1">
        <v>45823</v>
      </c>
      <c r="N2069" s="2">
        <f>INT(VLOOKUP(--D2069,'属性表（单）'!$H$7:$I$11,2,0)*VLOOKUP(F2069,'属性表（单）'!$B$4:$D$53,3,0))</f>
        <v>4875</v>
      </c>
      <c r="O2069" s="34">
        <f t="shared" si="260"/>
        <v>487</v>
      </c>
      <c r="P2069" s="1">
        <f>IF(H2069=26,VLOOKUP(G2069,'属性表（单核）'!$H$2:$I$251,2,0),IF(H2069=59,VLOOKUP(G2069,'属性表（单核）'!$C$2:$D$251,2,0),INT(N2069/VLOOKUP(H2069,'属性表（单）'!$N$4:$O$24,2,0))))</f>
        <v>487</v>
      </c>
      <c r="S2069" s="1">
        <f t="shared" si="261"/>
        <v>8580</v>
      </c>
      <c r="T2069" s="28">
        <f>VLOOKUP(--F2069,经验表!$A$4:$B$53,2,0)*VLOOKUP(--E2069,经验表!$W$8:$X$17,2,0)</f>
        <v>8580</v>
      </c>
      <c r="U2069" s="1">
        <f t="shared" si="262"/>
        <v>44640</v>
      </c>
      <c r="V2069" s="1">
        <f t="shared" si="263"/>
        <v>44640</v>
      </c>
    </row>
    <row r="2070" spans="1:22" x14ac:dyDescent="0.35">
      <c r="A2070" s="1">
        <v>91400092</v>
      </c>
      <c r="B2070" s="3" t="s">
        <v>29</v>
      </c>
      <c r="C2070" s="29">
        <f t="shared" si="259"/>
        <v>1</v>
      </c>
      <c r="D2070" s="29" t="str">
        <f t="shared" si="256"/>
        <v>2</v>
      </c>
      <c r="E2070" s="42" t="str">
        <f t="shared" si="257"/>
        <v>2</v>
      </c>
      <c r="F2070" s="1">
        <v>14</v>
      </c>
      <c r="G2070" s="28" t="str">
        <f t="shared" si="258"/>
        <v>214</v>
      </c>
      <c r="H2070" s="1">
        <v>7</v>
      </c>
      <c r="I2070" s="1">
        <v>546</v>
      </c>
      <c r="L2070" s="1">
        <v>10055</v>
      </c>
      <c r="M2070" s="1">
        <v>54639</v>
      </c>
      <c r="N2070" s="2">
        <f>INT(VLOOKUP(--D2070,'属性表（单）'!$H$7:$I$11,2,0)*VLOOKUP(F2070,'属性表（单）'!$B$4:$D$53,3,0))</f>
        <v>5175</v>
      </c>
      <c r="O2070" s="34">
        <f t="shared" si="260"/>
        <v>517</v>
      </c>
      <c r="P2070" s="1">
        <f>IF(H2070=26,VLOOKUP(G2070,'属性表（单核）'!$H$2:$I$251,2,0),IF(H2070=59,VLOOKUP(G2070,'属性表（单核）'!$C$2:$D$251,2,0),INT(N2070/VLOOKUP(H2070,'属性表（单）'!$N$4:$O$24,2,0))))</f>
        <v>517</v>
      </c>
      <c r="S2070" s="1">
        <f t="shared" si="261"/>
        <v>10020</v>
      </c>
      <c r="T2070" s="28">
        <f>VLOOKUP(--F2070,经验表!$A$4:$B$53,2,0)*VLOOKUP(--E2070,经验表!$W$8:$X$17,2,0)</f>
        <v>10020</v>
      </c>
      <c r="U2070" s="1">
        <f t="shared" si="262"/>
        <v>53220</v>
      </c>
      <c r="V2070" s="1">
        <f t="shared" si="263"/>
        <v>53220</v>
      </c>
    </row>
    <row r="2071" spans="1:22" x14ac:dyDescent="0.35">
      <c r="A2071" s="1">
        <v>91500092</v>
      </c>
      <c r="B2071" s="3" t="s">
        <v>29</v>
      </c>
      <c r="C2071" s="29">
        <f t="shared" si="259"/>
        <v>1</v>
      </c>
      <c r="D2071" s="29" t="str">
        <f t="shared" si="256"/>
        <v>2</v>
      </c>
      <c r="E2071" s="42" t="str">
        <f t="shared" si="257"/>
        <v>2</v>
      </c>
      <c r="F2071" s="1">
        <v>15</v>
      </c>
      <c r="G2071" s="28" t="str">
        <f t="shared" si="258"/>
        <v>215</v>
      </c>
      <c r="H2071" s="1">
        <v>7</v>
      </c>
      <c r="I2071" s="1">
        <v>570</v>
      </c>
      <c r="L2071" s="1">
        <v>11434</v>
      </c>
      <c r="M2071" s="1">
        <v>64694</v>
      </c>
      <c r="N2071" s="2">
        <f>INT(VLOOKUP(--D2071,'属性表（单）'!$H$7:$I$11,2,0)*VLOOKUP(F2071,'属性表（单）'!$B$4:$D$53,3,0))</f>
        <v>5475</v>
      </c>
      <c r="O2071" s="34">
        <f t="shared" si="260"/>
        <v>547</v>
      </c>
      <c r="P2071" s="1">
        <f>IF(H2071=26,VLOOKUP(G2071,'属性表（单核）'!$H$2:$I$251,2,0),IF(H2071=59,VLOOKUP(G2071,'属性表（单核）'!$C$2:$D$251,2,0),INT(N2071/VLOOKUP(H2071,'属性表（单）'!$N$4:$O$24,2,0))))</f>
        <v>547</v>
      </c>
      <c r="S2071" s="1">
        <f t="shared" si="261"/>
        <v>11460</v>
      </c>
      <c r="T2071" s="28">
        <f>VLOOKUP(--F2071,经验表!$A$4:$B$53,2,0)*VLOOKUP(--E2071,经验表!$W$8:$X$17,2,0)</f>
        <v>11460</v>
      </c>
      <c r="U2071" s="1">
        <f t="shared" si="262"/>
        <v>63240</v>
      </c>
      <c r="V2071" s="1">
        <f t="shared" si="263"/>
        <v>63240</v>
      </c>
    </row>
    <row r="2072" spans="1:22" x14ac:dyDescent="0.35">
      <c r="A2072" s="1">
        <v>91600092</v>
      </c>
      <c r="B2072" s="3" t="s">
        <v>29</v>
      </c>
      <c r="C2072" s="29">
        <f t="shared" si="259"/>
        <v>1</v>
      </c>
      <c r="D2072" s="29" t="str">
        <f t="shared" si="256"/>
        <v>2</v>
      </c>
      <c r="E2072" s="42" t="str">
        <f t="shared" si="257"/>
        <v>2</v>
      </c>
      <c r="F2072" s="1">
        <v>16</v>
      </c>
      <c r="G2072" s="28" t="str">
        <f t="shared" si="258"/>
        <v>216</v>
      </c>
      <c r="H2072" s="1">
        <v>7</v>
      </c>
      <c r="I2072" s="1">
        <v>596</v>
      </c>
      <c r="L2072" s="1">
        <v>12968</v>
      </c>
      <c r="M2072" s="1">
        <v>76128</v>
      </c>
      <c r="N2072" s="2">
        <f>INT(VLOOKUP(--D2072,'属性表（单）'!$H$7:$I$11,2,0)*VLOOKUP(F2072,'属性表（单）'!$B$4:$D$53,3,0))</f>
        <v>5775</v>
      </c>
      <c r="O2072" s="34">
        <f t="shared" si="260"/>
        <v>577</v>
      </c>
      <c r="P2072" s="1">
        <f>IF(H2072=26,VLOOKUP(G2072,'属性表（单核）'!$H$2:$I$251,2,0),IF(H2072=59,VLOOKUP(G2072,'属性表（单核）'!$C$2:$D$251,2,0),INT(N2072/VLOOKUP(H2072,'属性表（单）'!$N$4:$O$24,2,0))))</f>
        <v>577</v>
      </c>
      <c r="S2072" s="1">
        <f t="shared" si="261"/>
        <v>12900</v>
      </c>
      <c r="T2072" s="28">
        <f>VLOOKUP(--F2072,经验表!$A$4:$B$53,2,0)*VLOOKUP(--E2072,经验表!$W$8:$X$17,2,0)</f>
        <v>12900</v>
      </c>
      <c r="U2072" s="1">
        <f t="shared" si="262"/>
        <v>74700</v>
      </c>
      <c r="V2072" s="1">
        <f t="shared" si="263"/>
        <v>74700</v>
      </c>
    </row>
    <row r="2073" spans="1:22" x14ac:dyDescent="0.35">
      <c r="A2073" s="1">
        <v>91700092</v>
      </c>
      <c r="B2073" s="3" t="s">
        <v>29</v>
      </c>
      <c r="C2073" s="29">
        <f t="shared" si="259"/>
        <v>1</v>
      </c>
      <c r="D2073" s="29" t="str">
        <f t="shared" si="256"/>
        <v>2</v>
      </c>
      <c r="E2073" s="42" t="str">
        <f t="shared" si="257"/>
        <v>2</v>
      </c>
      <c r="F2073" s="1">
        <v>17</v>
      </c>
      <c r="G2073" s="28" t="str">
        <f t="shared" si="258"/>
        <v>217</v>
      </c>
      <c r="H2073" s="1">
        <v>7</v>
      </c>
      <c r="I2073" s="1">
        <v>621</v>
      </c>
      <c r="L2073" s="1">
        <v>14674</v>
      </c>
      <c r="M2073" s="1">
        <v>89096</v>
      </c>
      <c r="N2073" s="2">
        <f>INT(VLOOKUP(--D2073,'属性表（单）'!$H$7:$I$11,2,0)*VLOOKUP(F2073,'属性表（单）'!$B$4:$D$53,3,0))</f>
        <v>6150</v>
      </c>
      <c r="O2073" s="34">
        <f t="shared" si="260"/>
        <v>615</v>
      </c>
      <c r="P2073" s="1">
        <f>IF(H2073=26,VLOOKUP(G2073,'属性表（单核）'!$H$2:$I$251,2,0),IF(H2073=59,VLOOKUP(G2073,'属性表（单核）'!$C$2:$D$251,2,0),INT(N2073/VLOOKUP(H2073,'属性表（单）'!$N$4:$O$24,2,0))))</f>
        <v>615</v>
      </c>
      <c r="S2073" s="1">
        <f t="shared" si="261"/>
        <v>14340</v>
      </c>
      <c r="T2073" s="28">
        <f>VLOOKUP(--F2073,经验表!$A$4:$B$53,2,0)*VLOOKUP(--E2073,经验表!$W$8:$X$17,2,0)</f>
        <v>14340</v>
      </c>
      <c r="U2073" s="1">
        <f t="shared" si="262"/>
        <v>87600</v>
      </c>
      <c r="V2073" s="1">
        <f t="shared" si="263"/>
        <v>87600</v>
      </c>
    </row>
    <row r="2074" spans="1:22" x14ac:dyDescent="0.35">
      <c r="A2074" s="1">
        <v>91800092</v>
      </c>
      <c r="B2074" s="3" t="s">
        <v>29</v>
      </c>
      <c r="C2074" s="29">
        <f t="shared" si="259"/>
        <v>1</v>
      </c>
      <c r="D2074" s="29" t="str">
        <f t="shared" si="256"/>
        <v>2</v>
      </c>
      <c r="E2074" s="42" t="str">
        <f t="shared" si="257"/>
        <v>2</v>
      </c>
      <c r="F2074" s="1">
        <v>18</v>
      </c>
      <c r="G2074" s="28" t="str">
        <f t="shared" si="258"/>
        <v>218</v>
      </c>
      <c r="H2074" s="1">
        <v>7</v>
      </c>
      <c r="I2074" s="1">
        <v>648</v>
      </c>
      <c r="L2074" s="1">
        <v>16570</v>
      </c>
      <c r="M2074" s="1">
        <v>103770</v>
      </c>
      <c r="N2074" s="2">
        <f>INT(VLOOKUP(--D2074,'属性表（单）'!$H$7:$I$11,2,0)*VLOOKUP(F2074,'属性表（单）'!$B$4:$D$53,3,0))</f>
        <v>6525</v>
      </c>
      <c r="O2074" s="34">
        <f t="shared" si="260"/>
        <v>652</v>
      </c>
      <c r="P2074" s="1">
        <f>IF(H2074=26,VLOOKUP(G2074,'属性表（单核）'!$H$2:$I$251,2,0),IF(H2074=59,VLOOKUP(G2074,'属性表（单核）'!$C$2:$D$251,2,0),INT(N2074/VLOOKUP(H2074,'属性表（单）'!$N$4:$O$24,2,0))))</f>
        <v>652</v>
      </c>
      <c r="S2074" s="1">
        <f t="shared" si="261"/>
        <v>16380</v>
      </c>
      <c r="T2074" s="28">
        <f>VLOOKUP(--F2074,经验表!$A$4:$B$53,2,0)*VLOOKUP(--E2074,经验表!$W$8:$X$17,2,0)</f>
        <v>16380</v>
      </c>
      <c r="U2074" s="1">
        <f t="shared" si="262"/>
        <v>101940</v>
      </c>
      <c r="V2074" s="1">
        <f t="shared" si="263"/>
        <v>101940</v>
      </c>
    </row>
    <row r="2075" spans="1:22" x14ac:dyDescent="0.35">
      <c r="A2075" s="1">
        <v>91900092</v>
      </c>
      <c r="B2075" s="3" t="s">
        <v>29</v>
      </c>
      <c r="C2075" s="29">
        <f t="shared" si="259"/>
        <v>1</v>
      </c>
      <c r="D2075" s="29" t="str">
        <f t="shared" si="256"/>
        <v>2</v>
      </c>
      <c r="E2075" s="42" t="str">
        <f t="shared" si="257"/>
        <v>2</v>
      </c>
      <c r="F2075" s="1">
        <v>19</v>
      </c>
      <c r="G2075" s="28" t="str">
        <f t="shared" si="258"/>
        <v>219</v>
      </c>
      <c r="H2075" s="1">
        <v>7</v>
      </c>
      <c r="I2075" s="1">
        <v>675</v>
      </c>
      <c r="L2075" s="1">
        <v>18678</v>
      </c>
      <c r="M2075" s="1">
        <v>120340</v>
      </c>
      <c r="N2075" s="2">
        <f>INT(VLOOKUP(--D2075,'属性表（单）'!$H$7:$I$11,2,0)*VLOOKUP(F2075,'属性表（单）'!$B$4:$D$53,3,0))</f>
        <v>6900</v>
      </c>
      <c r="O2075" s="34">
        <f t="shared" si="260"/>
        <v>690</v>
      </c>
      <c r="P2075" s="1">
        <f>IF(H2075=26,VLOOKUP(G2075,'属性表（单核）'!$H$2:$I$251,2,0),IF(H2075=59,VLOOKUP(G2075,'属性表（单核）'!$C$2:$D$251,2,0),INT(N2075/VLOOKUP(H2075,'属性表（单）'!$N$4:$O$24,2,0))))</f>
        <v>690</v>
      </c>
      <c r="S2075" s="1">
        <f t="shared" si="261"/>
        <v>18420</v>
      </c>
      <c r="T2075" s="28">
        <f>VLOOKUP(--F2075,经验表!$A$4:$B$53,2,0)*VLOOKUP(--E2075,经验表!$W$8:$X$17,2,0)</f>
        <v>18420</v>
      </c>
      <c r="U2075" s="1">
        <f t="shared" si="262"/>
        <v>118320</v>
      </c>
      <c r="V2075" s="1">
        <f t="shared" si="263"/>
        <v>118320</v>
      </c>
    </row>
    <row r="2076" spans="1:22" x14ac:dyDescent="0.35">
      <c r="A2076" s="1">
        <v>92000092</v>
      </c>
      <c r="B2076" s="3" t="s">
        <v>29</v>
      </c>
      <c r="C2076" s="29">
        <f t="shared" si="259"/>
        <v>1</v>
      </c>
      <c r="D2076" s="29" t="str">
        <f t="shared" si="256"/>
        <v>2</v>
      </c>
      <c r="E2076" s="42" t="str">
        <f t="shared" si="257"/>
        <v>2</v>
      </c>
      <c r="F2076" s="1">
        <v>20</v>
      </c>
      <c r="G2076" s="28" t="str">
        <f t="shared" si="258"/>
        <v>220</v>
      </c>
      <c r="H2076" s="1">
        <v>7</v>
      </c>
      <c r="I2076" s="1">
        <v>703</v>
      </c>
      <c r="L2076" s="1">
        <v>21019</v>
      </c>
      <c r="M2076" s="1">
        <v>139018</v>
      </c>
      <c r="N2076" s="2">
        <f>INT(VLOOKUP(--D2076,'属性表（单）'!$H$7:$I$11,2,0)*VLOOKUP(F2076,'属性表（单）'!$B$4:$D$53,3,0))</f>
        <v>7275</v>
      </c>
      <c r="O2076" s="34">
        <f t="shared" si="260"/>
        <v>727</v>
      </c>
      <c r="P2076" s="1">
        <f>IF(H2076=26,VLOOKUP(G2076,'属性表（单核）'!$H$2:$I$251,2,0),IF(H2076=59,VLOOKUP(G2076,'属性表（单核）'!$C$2:$D$251,2,0),INT(N2076/VLOOKUP(H2076,'属性表（单）'!$N$4:$O$24,2,0))))</f>
        <v>727</v>
      </c>
      <c r="S2076" s="1">
        <f t="shared" si="261"/>
        <v>20460</v>
      </c>
      <c r="T2076" s="28">
        <f>VLOOKUP(--F2076,经验表!$A$4:$B$53,2,0)*VLOOKUP(--E2076,经验表!$W$8:$X$17,2,0)</f>
        <v>20460</v>
      </c>
      <c r="U2076" s="1">
        <f t="shared" si="262"/>
        <v>136740</v>
      </c>
      <c r="V2076" s="1">
        <f t="shared" si="263"/>
        <v>136740</v>
      </c>
    </row>
    <row r="2077" spans="1:22" x14ac:dyDescent="0.35">
      <c r="A2077" s="1">
        <v>92100092</v>
      </c>
      <c r="B2077" s="3" t="s">
        <v>29</v>
      </c>
      <c r="C2077" s="29">
        <f t="shared" si="259"/>
        <v>1</v>
      </c>
      <c r="D2077" s="29" t="str">
        <f t="shared" si="256"/>
        <v>2</v>
      </c>
      <c r="E2077" s="42" t="str">
        <f t="shared" si="257"/>
        <v>2</v>
      </c>
      <c r="F2077" s="1">
        <v>21</v>
      </c>
      <c r="G2077" s="28" t="str">
        <f t="shared" si="258"/>
        <v>221</v>
      </c>
      <c r="H2077" s="1">
        <v>7</v>
      </c>
      <c r="I2077" s="1">
        <v>732</v>
      </c>
      <c r="L2077" s="1">
        <v>23619</v>
      </c>
      <c r="M2077" s="1">
        <v>160037</v>
      </c>
      <c r="N2077" s="2">
        <f>INT(VLOOKUP(--D2077,'属性表（单）'!$H$7:$I$11,2,0)*VLOOKUP(F2077,'属性表（单）'!$B$4:$D$53,3,0))</f>
        <v>7650</v>
      </c>
      <c r="O2077" s="34">
        <f t="shared" si="260"/>
        <v>765</v>
      </c>
      <c r="P2077" s="1">
        <f>IF(H2077=26,VLOOKUP(G2077,'属性表（单核）'!$H$2:$I$251,2,0),IF(H2077=59,VLOOKUP(G2077,'属性表（单核）'!$C$2:$D$251,2,0),INT(N2077/VLOOKUP(H2077,'属性表（单）'!$N$4:$O$24,2,0))))</f>
        <v>765</v>
      </c>
      <c r="S2077" s="1">
        <f t="shared" si="261"/>
        <v>22500</v>
      </c>
      <c r="T2077" s="28">
        <f>VLOOKUP(--F2077,经验表!$A$4:$B$53,2,0)*VLOOKUP(--E2077,经验表!$W$8:$X$17,2,0)</f>
        <v>22500</v>
      </c>
      <c r="U2077" s="1">
        <f t="shared" si="262"/>
        <v>157200</v>
      </c>
      <c r="V2077" s="1">
        <f t="shared" si="263"/>
        <v>157200</v>
      </c>
    </row>
    <row r="2078" spans="1:22" x14ac:dyDescent="0.35">
      <c r="A2078" s="1">
        <v>92200092</v>
      </c>
      <c r="B2078" s="3" t="s">
        <v>29</v>
      </c>
      <c r="C2078" s="29">
        <f t="shared" si="259"/>
        <v>1</v>
      </c>
      <c r="D2078" s="29" t="str">
        <f t="shared" si="256"/>
        <v>2</v>
      </c>
      <c r="E2078" s="42" t="str">
        <f t="shared" si="257"/>
        <v>2</v>
      </c>
      <c r="F2078" s="1">
        <v>22</v>
      </c>
      <c r="G2078" s="28" t="str">
        <f t="shared" si="258"/>
        <v>222</v>
      </c>
      <c r="H2078" s="1">
        <v>7</v>
      </c>
      <c r="I2078" s="1">
        <v>761</v>
      </c>
      <c r="L2078" s="1">
        <v>26507</v>
      </c>
      <c r="M2078" s="1">
        <v>183656</v>
      </c>
      <c r="N2078" s="2">
        <f>INT(VLOOKUP(--D2078,'属性表（单）'!$H$7:$I$11,2,0)*VLOOKUP(F2078,'属性表（单）'!$B$4:$D$53,3,0))</f>
        <v>8100</v>
      </c>
      <c r="O2078" s="34">
        <f t="shared" si="260"/>
        <v>810</v>
      </c>
      <c r="P2078" s="1">
        <f>IF(H2078=26,VLOOKUP(G2078,'属性表（单核）'!$H$2:$I$251,2,0),IF(H2078=59,VLOOKUP(G2078,'属性表（单核）'!$C$2:$D$251,2,0),INT(N2078/VLOOKUP(H2078,'属性表（单）'!$N$4:$O$24,2,0))))</f>
        <v>810</v>
      </c>
      <c r="S2078" s="1">
        <f t="shared" si="261"/>
        <v>25260</v>
      </c>
      <c r="T2078" s="28">
        <f>VLOOKUP(--F2078,经验表!$A$4:$B$53,2,0)*VLOOKUP(--E2078,经验表!$W$8:$X$17,2,0)</f>
        <v>25260</v>
      </c>
      <c r="U2078" s="1">
        <f t="shared" si="262"/>
        <v>179700</v>
      </c>
      <c r="V2078" s="1">
        <f t="shared" si="263"/>
        <v>179700</v>
      </c>
    </row>
    <row r="2079" spans="1:22" x14ac:dyDescent="0.35">
      <c r="A2079" s="1">
        <v>92300092</v>
      </c>
      <c r="B2079" s="3" t="s">
        <v>29</v>
      </c>
      <c r="C2079" s="29">
        <f t="shared" si="259"/>
        <v>1</v>
      </c>
      <c r="D2079" s="29" t="str">
        <f t="shared" si="256"/>
        <v>2</v>
      </c>
      <c r="E2079" s="42" t="str">
        <f t="shared" si="257"/>
        <v>2</v>
      </c>
      <c r="F2079" s="1">
        <v>23</v>
      </c>
      <c r="G2079" s="28" t="str">
        <f t="shared" si="258"/>
        <v>223</v>
      </c>
      <c r="H2079" s="1">
        <v>7</v>
      </c>
      <c r="I2079" s="1">
        <v>791</v>
      </c>
      <c r="L2079" s="1">
        <v>29712</v>
      </c>
      <c r="M2079" s="1">
        <v>210163</v>
      </c>
      <c r="N2079" s="2">
        <f>INT(VLOOKUP(--D2079,'属性表（单）'!$H$7:$I$11,2,0)*VLOOKUP(F2079,'属性表（单）'!$B$4:$D$53,3,0))</f>
        <v>8550</v>
      </c>
      <c r="O2079" s="34">
        <f t="shared" si="260"/>
        <v>855</v>
      </c>
      <c r="P2079" s="1">
        <f>IF(H2079=26,VLOOKUP(G2079,'属性表（单核）'!$H$2:$I$251,2,0),IF(H2079=59,VLOOKUP(G2079,'属性表（单核）'!$C$2:$D$251,2,0),INT(N2079/VLOOKUP(H2079,'属性表（单）'!$N$4:$O$24,2,0))))</f>
        <v>855</v>
      </c>
      <c r="S2079" s="1">
        <f t="shared" si="261"/>
        <v>28020</v>
      </c>
      <c r="T2079" s="28">
        <f>VLOOKUP(--F2079,经验表!$A$4:$B$53,2,0)*VLOOKUP(--E2079,经验表!$W$8:$X$17,2,0)</f>
        <v>28020</v>
      </c>
      <c r="U2079" s="1">
        <f t="shared" si="262"/>
        <v>204960</v>
      </c>
      <c r="V2079" s="1">
        <f t="shared" si="263"/>
        <v>204960</v>
      </c>
    </row>
    <row r="2080" spans="1:22" x14ac:dyDescent="0.35">
      <c r="A2080" s="1">
        <v>92400092</v>
      </c>
      <c r="B2080" s="3" t="s">
        <v>29</v>
      </c>
      <c r="C2080" s="29">
        <f t="shared" si="259"/>
        <v>1</v>
      </c>
      <c r="D2080" s="29" t="str">
        <f t="shared" si="256"/>
        <v>2</v>
      </c>
      <c r="E2080" s="42" t="str">
        <f t="shared" si="257"/>
        <v>2</v>
      </c>
      <c r="F2080" s="1">
        <v>24</v>
      </c>
      <c r="G2080" s="28" t="str">
        <f t="shared" si="258"/>
        <v>224</v>
      </c>
      <c r="H2080" s="1">
        <v>7</v>
      </c>
      <c r="I2080" s="1">
        <v>822</v>
      </c>
      <c r="L2080" s="1">
        <v>33270</v>
      </c>
      <c r="M2080" s="1">
        <v>239875</v>
      </c>
      <c r="N2080" s="2">
        <f>INT(VLOOKUP(--D2080,'属性表（单）'!$H$7:$I$11,2,0)*VLOOKUP(F2080,'属性表（单）'!$B$4:$D$53,3,0))</f>
        <v>9000</v>
      </c>
      <c r="O2080" s="34">
        <f t="shared" si="260"/>
        <v>900</v>
      </c>
      <c r="P2080" s="1">
        <f>IF(H2080=26,VLOOKUP(G2080,'属性表（单核）'!$H$2:$I$251,2,0),IF(H2080=59,VLOOKUP(G2080,'属性表（单核）'!$C$2:$D$251,2,0),INT(N2080/VLOOKUP(H2080,'属性表（单）'!$N$4:$O$24,2,0))))</f>
        <v>900</v>
      </c>
      <c r="S2080" s="1">
        <f t="shared" si="261"/>
        <v>30780</v>
      </c>
      <c r="T2080" s="28">
        <f>VLOOKUP(--F2080,经验表!$A$4:$B$53,2,0)*VLOOKUP(--E2080,经验表!$W$8:$X$17,2,0)</f>
        <v>30780</v>
      </c>
      <c r="U2080" s="1">
        <f t="shared" si="262"/>
        <v>232980</v>
      </c>
      <c r="V2080" s="1">
        <f t="shared" si="263"/>
        <v>232980</v>
      </c>
    </row>
    <row r="2081" spans="1:22" x14ac:dyDescent="0.35">
      <c r="A2081" s="1">
        <v>92500092</v>
      </c>
      <c r="B2081" s="3" t="s">
        <v>29</v>
      </c>
      <c r="C2081" s="29">
        <f t="shared" si="259"/>
        <v>1</v>
      </c>
      <c r="D2081" s="29" t="str">
        <f t="shared" si="256"/>
        <v>2</v>
      </c>
      <c r="E2081" s="42" t="str">
        <f t="shared" si="257"/>
        <v>2</v>
      </c>
      <c r="F2081" s="1">
        <v>25</v>
      </c>
      <c r="G2081" s="28" t="str">
        <f t="shared" si="258"/>
        <v>225</v>
      </c>
      <c r="H2081" s="1">
        <v>7</v>
      </c>
      <c r="I2081" s="1">
        <v>853</v>
      </c>
      <c r="L2081" s="1">
        <v>37218</v>
      </c>
      <c r="M2081" s="1">
        <v>273145</v>
      </c>
      <c r="N2081" s="2">
        <f>INT(VLOOKUP(--D2081,'属性表（单）'!$H$7:$I$11,2,0)*VLOOKUP(F2081,'属性表（单）'!$B$4:$D$53,3,0))</f>
        <v>9450</v>
      </c>
      <c r="O2081" s="34">
        <f t="shared" si="260"/>
        <v>945</v>
      </c>
      <c r="P2081" s="1">
        <f>IF(H2081=26,VLOOKUP(G2081,'属性表（单核）'!$H$2:$I$251,2,0),IF(H2081=59,VLOOKUP(G2081,'属性表（单核）'!$C$2:$D$251,2,0),INT(N2081/VLOOKUP(H2081,'属性表（单）'!$N$4:$O$24,2,0))))</f>
        <v>945</v>
      </c>
      <c r="S2081" s="1">
        <f t="shared" si="261"/>
        <v>33540</v>
      </c>
      <c r="T2081" s="28">
        <f>VLOOKUP(--F2081,经验表!$A$4:$B$53,2,0)*VLOOKUP(--E2081,经验表!$W$8:$X$17,2,0)</f>
        <v>33540</v>
      </c>
      <c r="U2081" s="1">
        <f t="shared" si="262"/>
        <v>263760</v>
      </c>
      <c r="V2081" s="1">
        <f t="shared" si="263"/>
        <v>263760</v>
      </c>
    </row>
    <row r="2082" spans="1:22" x14ac:dyDescent="0.35">
      <c r="A2082" s="1">
        <v>92600092</v>
      </c>
      <c r="B2082" s="3" t="s">
        <v>29</v>
      </c>
      <c r="C2082" s="29">
        <f t="shared" si="259"/>
        <v>1</v>
      </c>
      <c r="D2082" s="29" t="str">
        <f t="shared" si="256"/>
        <v>2</v>
      </c>
      <c r="E2082" s="42" t="str">
        <f t="shared" si="257"/>
        <v>2</v>
      </c>
      <c r="F2082" s="1">
        <v>26</v>
      </c>
      <c r="G2082" s="28" t="str">
        <f t="shared" si="258"/>
        <v>226</v>
      </c>
      <c r="H2082" s="1">
        <v>7</v>
      </c>
      <c r="I2082" s="1">
        <v>886</v>
      </c>
      <c r="L2082" s="1">
        <v>41598</v>
      </c>
      <c r="M2082" s="1">
        <v>310363</v>
      </c>
      <c r="N2082" s="2">
        <f>INT(VLOOKUP(--D2082,'属性表（单）'!$H$7:$I$11,2,0)*VLOOKUP(F2082,'属性表（单）'!$B$4:$D$53,3,0))</f>
        <v>9900</v>
      </c>
      <c r="O2082" s="34">
        <f t="shared" si="260"/>
        <v>990</v>
      </c>
      <c r="P2082" s="1">
        <f>IF(H2082=26,VLOOKUP(G2082,'属性表（单核）'!$H$2:$I$251,2,0),IF(H2082=59,VLOOKUP(G2082,'属性表（单核）'!$C$2:$D$251,2,0),INT(N2082/VLOOKUP(H2082,'属性表（单）'!$N$4:$O$24,2,0))))</f>
        <v>990</v>
      </c>
      <c r="S2082" s="1">
        <f t="shared" si="261"/>
        <v>37140</v>
      </c>
      <c r="T2082" s="28">
        <f>VLOOKUP(--F2082,经验表!$A$4:$B$53,2,0)*VLOOKUP(--E2082,经验表!$W$8:$X$17,2,0)</f>
        <v>37140</v>
      </c>
      <c r="U2082" s="1">
        <f t="shared" si="262"/>
        <v>297300</v>
      </c>
      <c r="V2082" s="1">
        <f t="shared" si="263"/>
        <v>297300</v>
      </c>
    </row>
    <row r="2083" spans="1:22" x14ac:dyDescent="0.35">
      <c r="A2083" s="1">
        <v>92700092</v>
      </c>
      <c r="B2083" s="3" t="s">
        <v>29</v>
      </c>
      <c r="C2083" s="29">
        <f t="shared" si="259"/>
        <v>1</v>
      </c>
      <c r="D2083" s="29" t="str">
        <f t="shared" si="256"/>
        <v>2</v>
      </c>
      <c r="E2083" s="42" t="str">
        <f t="shared" si="257"/>
        <v>2</v>
      </c>
      <c r="F2083" s="1">
        <v>27</v>
      </c>
      <c r="G2083" s="28" t="str">
        <f t="shared" si="258"/>
        <v>227</v>
      </c>
      <c r="H2083" s="1">
        <v>7</v>
      </c>
      <c r="I2083" s="1">
        <v>919</v>
      </c>
      <c r="L2083" s="1">
        <v>46457</v>
      </c>
      <c r="M2083" s="1">
        <v>351961</v>
      </c>
      <c r="N2083" s="2">
        <f>INT(VLOOKUP(--D2083,'属性表（单）'!$H$7:$I$11,2,0)*VLOOKUP(F2083,'属性表（单）'!$B$4:$D$53,3,0))</f>
        <v>10425</v>
      </c>
      <c r="O2083" s="34">
        <f t="shared" si="260"/>
        <v>1042</v>
      </c>
      <c r="P2083" s="1">
        <f>IF(H2083=26,VLOOKUP(G2083,'属性表（单核）'!$H$2:$I$251,2,0),IF(H2083=59,VLOOKUP(G2083,'属性表（单核）'!$C$2:$D$251,2,0),INT(N2083/VLOOKUP(H2083,'属性表（单）'!$N$4:$O$24,2,0))))</f>
        <v>1042</v>
      </c>
      <c r="S2083" s="1">
        <f t="shared" si="261"/>
        <v>40740</v>
      </c>
      <c r="T2083" s="28">
        <f>VLOOKUP(--F2083,经验表!$A$4:$B$53,2,0)*VLOOKUP(--E2083,经验表!$W$8:$X$17,2,0)</f>
        <v>40740</v>
      </c>
      <c r="U2083" s="1">
        <f t="shared" si="262"/>
        <v>334440</v>
      </c>
      <c r="V2083" s="1">
        <f t="shared" si="263"/>
        <v>334440</v>
      </c>
    </row>
    <row r="2084" spans="1:22" x14ac:dyDescent="0.35">
      <c r="A2084" s="1">
        <v>92800092</v>
      </c>
      <c r="B2084" s="3" t="s">
        <v>29</v>
      </c>
      <c r="C2084" s="29">
        <f t="shared" si="259"/>
        <v>1</v>
      </c>
      <c r="D2084" s="29" t="str">
        <f t="shared" si="256"/>
        <v>2</v>
      </c>
      <c r="E2084" s="42" t="str">
        <f t="shared" si="257"/>
        <v>2</v>
      </c>
      <c r="F2084" s="1">
        <v>28</v>
      </c>
      <c r="G2084" s="28" t="str">
        <f t="shared" si="258"/>
        <v>228</v>
      </c>
      <c r="H2084" s="1">
        <v>7</v>
      </c>
      <c r="I2084" s="1">
        <v>953</v>
      </c>
      <c r="L2084" s="1">
        <v>51845</v>
      </c>
      <c r="M2084" s="1">
        <v>398418</v>
      </c>
      <c r="N2084" s="2">
        <f>INT(VLOOKUP(--D2084,'属性表（单）'!$H$7:$I$11,2,0)*VLOOKUP(F2084,'属性表（单）'!$B$4:$D$53,3,0))</f>
        <v>10950</v>
      </c>
      <c r="O2084" s="34">
        <f t="shared" si="260"/>
        <v>1095</v>
      </c>
      <c r="P2084" s="1">
        <f>IF(H2084=26,VLOOKUP(G2084,'属性表（单核）'!$H$2:$I$251,2,0),IF(H2084=59,VLOOKUP(G2084,'属性表（单核）'!$C$2:$D$251,2,0),INT(N2084/VLOOKUP(H2084,'属性表（单）'!$N$4:$O$24,2,0))))</f>
        <v>1095</v>
      </c>
      <c r="S2084" s="1">
        <f t="shared" si="261"/>
        <v>44340</v>
      </c>
      <c r="T2084" s="28">
        <f>VLOOKUP(--F2084,经验表!$A$4:$B$53,2,0)*VLOOKUP(--E2084,经验表!$W$8:$X$17,2,0)</f>
        <v>44340</v>
      </c>
      <c r="U2084" s="1">
        <f t="shared" si="262"/>
        <v>375180</v>
      </c>
      <c r="V2084" s="1">
        <f t="shared" si="263"/>
        <v>375180</v>
      </c>
    </row>
    <row r="2085" spans="1:22" x14ac:dyDescent="0.35">
      <c r="A2085" s="1">
        <v>92900092</v>
      </c>
      <c r="B2085" s="3" t="s">
        <v>29</v>
      </c>
      <c r="C2085" s="29">
        <f t="shared" si="259"/>
        <v>1</v>
      </c>
      <c r="D2085" s="29" t="str">
        <f t="shared" si="256"/>
        <v>2</v>
      </c>
      <c r="E2085" s="42" t="str">
        <f t="shared" si="257"/>
        <v>2</v>
      </c>
      <c r="F2085" s="1">
        <v>29</v>
      </c>
      <c r="G2085" s="28" t="str">
        <f t="shared" si="258"/>
        <v>229</v>
      </c>
      <c r="H2085" s="1">
        <v>7</v>
      </c>
      <c r="I2085" s="1">
        <v>987</v>
      </c>
      <c r="L2085" s="1">
        <v>57821</v>
      </c>
      <c r="M2085" s="1">
        <v>450263</v>
      </c>
      <c r="N2085" s="2">
        <f>INT(VLOOKUP(--D2085,'属性表（单）'!$H$7:$I$11,2,0)*VLOOKUP(F2085,'属性表（单）'!$B$4:$D$53,3,0))</f>
        <v>11475</v>
      </c>
      <c r="O2085" s="34">
        <f t="shared" si="260"/>
        <v>1147</v>
      </c>
      <c r="P2085" s="1">
        <f>IF(H2085=26,VLOOKUP(G2085,'属性表（单核）'!$H$2:$I$251,2,0),IF(H2085=59,VLOOKUP(G2085,'属性表（单核）'!$C$2:$D$251,2,0),INT(N2085/VLOOKUP(H2085,'属性表（单）'!$N$4:$O$24,2,0))))</f>
        <v>1147</v>
      </c>
      <c r="S2085" s="1">
        <f t="shared" si="261"/>
        <v>47940</v>
      </c>
      <c r="T2085" s="28">
        <f>VLOOKUP(--F2085,经验表!$A$4:$B$53,2,0)*VLOOKUP(--E2085,经验表!$W$8:$X$17,2,0)</f>
        <v>47940</v>
      </c>
      <c r="U2085" s="1">
        <f t="shared" si="262"/>
        <v>419520</v>
      </c>
      <c r="V2085" s="1">
        <f t="shared" si="263"/>
        <v>419520</v>
      </c>
    </row>
    <row r="2086" spans="1:22" x14ac:dyDescent="0.35">
      <c r="A2086" s="1">
        <v>93000092</v>
      </c>
      <c r="B2086" s="3" t="s">
        <v>29</v>
      </c>
      <c r="C2086" s="29">
        <f t="shared" si="259"/>
        <v>1</v>
      </c>
      <c r="D2086" s="29" t="str">
        <f t="shared" si="256"/>
        <v>2</v>
      </c>
      <c r="E2086" s="42" t="str">
        <f t="shared" si="257"/>
        <v>2</v>
      </c>
      <c r="F2086" s="1">
        <v>30</v>
      </c>
      <c r="G2086" s="28" t="str">
        <f t="shared" si="258"/>
        <v>230</v>
      </c>
      <c r="H2086" s="1">
        <v>7</v>
      </c>
      <c r="I2086" s="1">
        <v>1023</v>
      </c>
      <c r="L2086" s="1">
        <v>64447</v>
      </c>
      <c r="M2086" s="1">
        <v>508084</v>
      </c>
      <c r="N2086" s="2">
        <f>INT(VLOOKUP(--D2086,'属性表（单）'!$H$7:$I$11,2,0)*VLOOKUP(F2086,'属性表（单）'!$B$4:$D$53,3,0))</f>
        <v>12000</v>
      </c>
      <c r="O2086" s="34">
        <f t="shared" si="260"/>
        <v>1200</v>
      </c>
      <c r="P2086" s="1">
        <f>IF(H2086=26,VLOOKUP(G2086,'属性表（单核）'!$H$2:$I$251,2,0),IF(H2086=59,VLOOKUP(G2086,'属性表（单核）'!$C$2:$D$251,2,0),INT(N2086/VLOOKUP(H2086,'属性表（单）'!$N$4:$O$24,2,0))))</f>
        <v>1200</v>
      </c>
      <c r="S2086" s="1">
        <f t="shared" si="261"/>
        <v>52500</v>
      </c>
      <c r="T2086" s="28">
        <f>VLOOKUP(--F2086,经验表!$A$4:$B$53,2,0)*VLOOKUP(--E2086,经验表!$W$8:$X$17,2,0)</f>
        <v>52500</v>
      </c>
      <c r="U2086" s="1">
        <f t="shared" si="262"/>
        <v>467460</v>
      </c>
      <c r="V2086" s="1">
        <f t="shared" si="263"/>
        <v>467460</v>
      </c>
    </row>
    <row r="2087" spans="1:22" x14ac:dyDescent="0.35">
      <c r="A2087" s="1">
        <v>93100092</v>
      </c>
      <c r="B2087" s="3" t="s">
        <v>29</v>
      </c>
      <c r="C2087" s="29">
        <f t="shared" si="259"/>
        <v>1</v>
      </c>
      <c r="D2087" s="29" t="str">
        <f t="shared" si="256"/>
        <v>2</v>
      </c>
      <c r="E2087" s="42" t="str">
        <f t="shared" si="257"/>
        <v>2</v>
      </c>
      <c r="F2087" s="1">
        <v>31</v>
      </c>
      <c r="G2087" s="28" t="str">
        <f t="shared" si="258"/>
        <v>231</v>
      </c>
      <c r="H2087" s="1">
        <v>7</v>
      </c>
      <c r="I2087" s="1">
        <v>1060</v>
      </c>
      <c r="L2087" s="1">
        <v>71792</v>
      </c>
      <c r="M2087" s="1">
        <v>572531</v>
      </c>
      <c r="N2087" s="2">
        <f>INT(VLOOKUP(--D2087,'属性表（单）'!$H$7:$I$11,2,0)*VLOOKUP(F2087,'属性表（单）'!$B$4:$D$53,3,0))</f>
        <v>12525</v>
      </c>
      <c r="O2087" s="34">
        <f t="shared" si="260"/>
        <v>1252</v>
      </c>
      <c r="P2087" s="1">
        <f>IF(H2087=26,VLOOKUP(G2087,'属性表（单核）'!$H$2:$I$251,2,0),IF(H2087=59,VLOOKUP(G2087,'属性表（单核）'!$C$2:$D$251,2,0),INT(N2087/VLOOKUP(H2087,'属性表（单）'!$N$4:$O$24,2,0))))</f>
        <v>1252</v>
      </c>
      <c r="S2087" s="1">
        <f t="shared" si="261"/>
        <v>57060</v>
      </c>
      <c r="T2087" s="28">
        <f>VLOOKUP(--F2087,经验表!$A$4:$B$53,2,0)*VLOOKUP(--E2087,经验表!$W$8:$X$17,2,0)</f>
        <v>57060</v>
      </c>
      <c r="U2087" s="1">
        <f t="shared" si="262"/>
        <v>519960</v>
      </c>
      <c r="V2087" s="1">
        <f t="shared" si="263"/>
        <v>519960</v>
      </c>
    </row>
    <row r="2088" spans="1:22" x14ac:dyDescent="0.35">
      <c r="A2088" s="1">
        <v>93200092</v>
      </c>
      <c r="B2088" s="3" t="s">
        <v>29</v>
      </c>
      <c r="C2088" s="29">
        <f t="shared" si="259"/>
        <v>1</v>
      </c>
      <c r="D2088" s="29" t="str">
        <f t="shared" si="256"/>
        <v>2</v>
      </c>
      <c r="E2088" s="42" t="str">
        <f t="shared" si="257"/>
        <v>2</v>
      </c>
      <c r="F2088" s="1">
        <v>32</v>
      </c>
      <c r="G2088" s="28" t="str">
        <f t="shared" si="258"/>
        <v>232</v>
      </c>
      <c r="H2088" s="1">
        <v>7</v>
      </c>
      <c r="I2088" s="1">
        <v>1097</v>
      </c>
      <c r="L2088" s="1">
        <v>79935</v>
      </c>
      <c r="M2088" s="1">
        <v>644323</v>
      </c>
      <c r="N2088" s="2">
        <f>INT(VLOOKUP(--D2088,'属性表（单）'!$H$7:$I$11,2,0)*VLOOKUP(F2088,'属性表（单）'!$B$4:$D$53,3,0))</f>
        <v>13125</v>
      </c>
      <c r="O2088" s="34">
        <f t="shared" si="260"/>
        <v>1312</v>
      </c>
      <c r="P2088" s="1">
        <f>IF(H2088=26,VLOOKUP(G2088,'属性表（单核）'!$H$2:$I$251,2,0),IF(H2088=59,VLOOKUP(G2088,'属性表（单核）'!$C$2:$D$251,2,0),INT(N2088/VLOOKUP(H2088,'属性表（单）'!$N$4:$O$24,2,0))))</f>
        <v>1312</v>
      </c>
      <c r="S2088" s="1">
        <f t="shared" si="261"/>
        <v>61620</v>
      </c>
      <c r="T2088" s="28">
        <f>VLOOKUP(--F2088,经验表!$A$4:$B$53,2,0)*VLOOKUP(--E2088,经验表!$W$8:$X$17,2,0)</f>
        <v>61620</v>
      </c>
      <c r="U2088" s="1">
        <f t="shared" si="262"/>
        <v>577020</v>
      </c>
      <c r="V2088" s="1">
        <f t="shared" si="263"/>
        <v>577020</v>
      </c>
    </row>
    <row r="2089" spans="1:22" x14ac:dyDescent="0.35">
      <c r="A2089" s="1">
        <v>93300092</v>
      </c>
      <c r="B2089" s="3" t="s">
        <v>29</v>
      </c>
      <c r="C2089" s="29">
        <f t="shared" si="259"/>
        <v>1</v>
      </c>
      <c r="D2089" s="29" t="str">
        <f t="shared" si="256"/>
        <v>2</v>
      </c>
      <c r="E2089" s="42" t="str">
        <f t="shared" si="257"/>
        <v>2</v>
      </c>
      <c r="F2089" s="1">
        <v>33</v>
      </c>
      <c r="G2089" s="28" t="str">
        <f t="shared" si="258"/>
        <v>233</v>
      </c>
      <c r="H2089" s="1">
        <v>7</v>
      </c>
      <c r="I2089" s="1">
        <v>1136</v>
      </c>
      <c r="L2089" s="1">
        <v>88961</v>
      </c>
      <c r="M2089" s="1">
        <v>724258</v>
      </c>
      <c r="N2089" s="2">
        <f>INT(VLOOKUP(--D2089,'属性表（单）'!$H$7:$I$11,2,0)*VLOOKUP(F2089,'属性表（单）'!$B$4:$D$53,3,0))</f>
        <v>13725</v>
      </c>
      <c r="O2089" s="34">
        <f t="shared" si="260"/>
        <v>1372</v>
      </c>
      <c r="P2089" s="1">
        <f>IF(H2089=26,VLOOKUP(G2089,'属性表（单核）'!$H$2:$I$251,2,0),IF(H2089=59,VLOOKUP(G2089,'属性表（单核）'!$C$2:$D$251,2,0),INT(N2089/VLOOKUP(H2089,'属性表（单）'!$N$4:$O$24,2,0))))</f>
        <v>1372</v>
      </c>
      <c r="S2089" s="1">
        <f t="shared" si="261"/>
        <v>66180</v>
      </c>
      <c r="T2089" s="28">
        <f>VLOOKUP(--F2089,经验表!$A$4:$B$53,2,0)*VLOOKUP(--E2089,经验表!$W$8:$X$17,2,0)</f>
        <v>66180</v>
      </c>
      <c r="U2089" s="1">
        <f t="shared" si="262"/>
        <v>638640</v>
      </c>
      <c r="V2089" s="1">
        <f t="shared" si="263"/>
        <v>638640</v>
      </c>
    </row>
    <row r="2090" spans="1:22" x14ac:dyDescent="0.35">
      <c r="A2090" s="1">
        <v>93400092</v>
      </c>
      <c r="B2090" s="3" t="s">
        <v>29</v>
      </c>
      <c r="C2090" s="29">
        <f t="shared" si="259"/>
        <v>1</v>
      </c>
      <c r="D2090" s="29" t="str">
        <f t="shared" si="256"/>
        <v>2</v>
      </c>
      <c r="E2090" s="42" t="str">
        <f t="shared" si="257"/>
        <v>2</v>
      </c>
      <c r="F2090" s="1">
        <v>34</v>
      </c>
      <c r="G2090" s="28" t="str">
        <f t="shared" si="258"/>
        <v>234</v>
      </c>
      <c r="H2090" s="1">
        <v>7</v>
      </c>
      <c r="I2090" s="1">
        <v>1175</v>
      </c>
      <c r="L2090" s="1">
        <v>98964</v>
      </c>
      <c r="M2090" s="1">
        <v>813219</v>
      </c>
      <c r="N2090" s="2">
        <f>INT(VLOOKUP(--D2090,'属性表（单）'!$H$7:$I$11,2,0)*VLOOKUP(F2090,'属性表（单）'!$B$4:$D$53,3,0))</f>
        <v>14325</v>
      </c>
      <c r="O2090" s="34">
        <f t="shared" si="260"/>
        <v>1432</v>
      </c>
      <c r="P2090" s="1">
        <f>IF(H2090=26,VLOOKUP(G2090,'属性表（单核）'!$H$2:$I$251,2,0),IF(H2090=59,VLOOKUP(G2090,'属性表（单核）'!$C$2:$D$251,2,0),INT(N2090/VLOOKUP(H2090,'属性表（单）'!$N$4:$O$24,2,0))))</f>
        <v>1432</v>
      </c>
      <c r="S2090" s="1">
        <f t="shared" si="261"/>
        <v>71820</v>
      </c>
      <c r="T2090" s="28">
        <f>VLOOKUP(--F2090,经验表!$A$4:$B$53,2,0)*VLOOKUP(--E2090,经验表!$W$8:$X$17,2,0)</f>
        <v>71820</v>
      </c>
      <c r="U2090" s="1">
        <f t="shared" si="262"/>
        <v>704820</v>
      </c>
      <c r="V2090" s="1">
        <f t="shared" si="263"/>
        <v>704820</v>
      </c>
    </row>
    <row r="2091" spans="1:22" x14ac:dyDescent="0.35">
      <c r="A2091" s="1">
        <v>93500092</v>
      </c>
      <c r="B2091" s="3" t="s">
        <v>29</v>
      </c>
      <c r="C2091" s="29">
        <f t="shared" si="259"/>
        <v>1</v>
      </c>
      <c r="D2091" s="29" t="str">
        <f t="shared" si="256"/>
        <v>2</v>
      </c>
      <c r="E2091" s="42" t="str">
        <f t="shared" si="257"/>
        <v>2</v>
      </c>
      <c r="F2091" s="1">
        <v>35</v>
      </c>
      <c r="G2091" s="28" t="str">
        <f t="shared" si="258"/>
        <v>235</v>
      </c>
      <c r="H2091" s="1">
        <v>7</v>
      </c>
      <c r="I2091" s="1">
        <v>1215</v>
      </c>
      <c r="L2091" s="1">
        <v>110050</v>
      </c>
      <c r="M2091" s="1">
        <v>912183</v>
      </c>
      <c r="N2091" s="2">
        <f>INT(VLOOKUP(--D2091,'属性表（单）'!$H$7:$I$11,2,0)*VLOOKUP(F2091,'属性表（单）'!$B$4:$D$53,3,0))</f>
        <v>14925</v>
      </c>
      <c r="O2091" s="34">
        <f t="shared" si="260"/>
        <v>1492</v>
      </c>
      <c r="P2091" s="1">
        <f>IF(H2091=26,VLOOKUP(G2091,'属性表（单核）'!$H$2:$I$251,2,0),IF(H2091=59,VLOOKUP(G2091,'属性表（单核）'!$C$2:$D$251,2,0),INT(N2091/VLOOKUP(H2091,'属性表（单）'!$N$4:$O$24,2,0))))</f>
        <v>1492</v>
      </c>
      <c r="S2091" s="1">
        <f t="shared" si="261"/>
        <v>77460</v>
      </c>
      <c r="T2091" s="28">
        <f>VLOOKUP(--F2091,经验表!$A$4:$B$53,2,0)*VLOOKUP(--E2091,经验表!$W$8:$X$17,2,0)</f>
        <v>77460</v>
      </c>
      <c r="U2091" s="1">
        <f t="shared" si="262"/>
        <v>776640</v>
      </c>
      <c r="V2091" s="1">
        <f t="shared" si="263"/>
        <v>776640</v>
      </c>
    </row>
    <row r="2092" spans="1:22" x14ac:dyDescent="0.35">
      <c r="A2092" s="1">
        <v>93600092</v>
      </c>
      <c r="B2092" s="3" t="s">
        <v>29</v>
      </c>
      <c r="C2092" s="29">
        <f t="shared" si="259"/>
        <v>1</v>
      </c>
      <c r="D2092" s="29" t="str">
        <f t="shared" si="256"/>
        <v>2</v>
      </c>
      <c r="E2092" s="42" t="str">
        <f t="shared" si="257"/>
        <v>2</v>
      </c>
      <c r="F2092" s="1">
        <v>36</v>
      </c>
      <c r="G2092" s="28" t="str">
        <f t="shared" si="258"/>
        <v>236</v>
      </c>
      <c r="H2092" s="1">
        <v>7</v>
      </c>
      <c r="I2092" s="1">
        <v>1257</v>
      </c>
      <c r="L2092" s="1">
        <v>122334</v>
      </c>
      <c r="M2092" s="1">
        <v>1022233</v>
      </c>
      <c r="N2092" s="2">
        <f>INT(VLOOKUP(--D2092,'属性表（单）'!$H$7:$I$11,2,0)*VLOOKUP(F2092,'属性表（单）'!$B$4:$D$53,3,0))</f>
        <v>15525</v>
      </c>
      <c r="O2092" s="34">
        <f t="shared" si="260"/>
        <v>1552</v>
      </c>
      <c r="P2092" s="1">
        <f>IF(H2092=26,VLOOKUP(G2092,'属性表（单核）'!$H$2:$I$251,2,0),IF(H2092=59,VLOOKUP(G2092,'属性表（单核）'!$C$2:$D$251,2,0),INT(N2092/VLOOKUP(H2092,'属性表（单）'!$N$4:$O$24,2,0))))</f>
        <v>1552</v>
      </c>
      <c r="S2092" s="1">
        <f t="shared" si="261"/>
        <v>83100</v>
      </c>
      <c r="T2092" s="28">
        <f>VLOOKUP(--F2092,经验表!$A$4:$B$53,2,0)*VLOOKUP(--E2092,经验表!$W$8:$X$17,2,0)</f>
        <v>83100</v>
      </c>
      <c r="U2092" s="1">
        <f t="shared" si="262"/>
        <v>854100</v>
      </c>
      <c r="V2092" s="1">
        <f t="shared" si="263"/>
        <v>854100</v>
      </c>
    </row>
    <row r="2093" spans="1:22" x14ac:dyDescent="0.35">
      <c r="A2093" s="1">
        <v>93700092</v>
      </c>
      <c r="B2093" s="3" t="s">
        <v>29</v>
      </c>
      <c r="C2093" s="29">
        <f t="shared" si="259"/>
        <v>1</v>
      </c>
      <c r="D2093" s="29" t="str">
        <f t="shared" si="256"/>
        <v>2</v>
      </c>
      <c r="E2093" s="42" t="str">
        <f t="shared" si="257"/>
        <v>2</v>
      </c>
      <c r="F2093" s="1">
        <v>37</v>
      </c>
      <c r="G2093" s="28" t="str">
        <f t="shared" si="258"/>
        <v>237</v>
      </c>
      <c r="H2093" s="1">
        <v>7</v>
      </c>
      <c r="I2093" s="1">
        <v>1299</v>
      </c>
      <c r="L2093" s="1">
        <v>135946</v>
      </c>
      <c r="M2093" s="1">
        <v>1144567</v>
      </c>
      <c r="N2093" s="2">
        <f>INT(VLOOKUP(--D2093,'属性表（单）'!$H$7:$I$11,2,0)*VLOOKUP(F2093,'属性表（单）'!$B$4:$D$53,3,0))</f>
        <v>16200</v>
      </c>
      <c r="O2093" s="34">
        <f t="shared" si="260"/>
        <v>1620</v>
      </c>
      <c r="P2093" s="1">
        <f>IF(H2093=26,VLOOKUP(G2093,'属性表（单核）'!$H$2:$I$251,2,0),IF(H2093=59,VLOOKUP(G2093,'属性表（单核）'!$C$2:$D$251,2,0),INT(N2093/VLOOKUP(H2093,'属性表（单）'!$N$4:$O$24,2,0))))</f>
        <v>1620</v>
      </c>
      <c r="S2093" s="1">
        <f t="shared" si="261"/>
        <v>88740</v>
      </c>
      <c r="T2093" s="28">
        <f>VLOOKUP(--F2093,经验表!$A$4:$B$53,2,0)*VLOOKUP(--E2093,经验表!$W$8:$X$17,2,0)</f>
        <v>88740</v>
      </c>
      <c r="U2093" s="1">
        <f t="shared" si="262"/>
        <v>937200</v>
      </c>
      <c r="V2093" s="1">
        <f t="shared" si="263"/>
        <v>937200</v>
      </c>
    </row>
    <row r="2094" spans="1:22" x14ac:dyDescent="0.35">
      <c r="A2094" s="1">
        <v>93800092</v>
      </c>
      <c r="B2094" s="3" t="s">
        <v>29</v>
      </c>
      <c r="C2094" s="29">
        <f t="shared" si="259"/>
        <v>1</v>
      </c>
      <c r="D2094" s="29" t="str">
        <f t="shared" si="256"/>
        <v>2</v>
      </c>
      <c r="E2094" s="42" t="str">
        <f t="shared" si="257"/>
        <v>2</v>
      </c>
      <c r="F2094" s="1">
        <v>38</v>
      </c>
      <c r="G2094" s="28" t="str">
        <f t="shared" si="258"/>
        <v>238</v>
      </c>
      <c r="H2094" s="1">
        <v>7</v>
      </c>
      <c r="I2094" s="1">
        <v>1343</v>
      </c>
      <c r="L2094" s="1">
        <v>151027</v>
      </c>
      <c r="M2094" s="1">
        <v>1280513</v>
      </c>
      <c r="N2094" s="2">
        <f>INT(VLOOKUP(--D2094,'属性表（单）'!$H$7:$I$11,2,0)*VLOOKUP(F2094,'属性表（单）'!$B$4:$D$53,3,0))</f>
        <v>16875</v>
      </c>
      <c r="O2094" s="34">
        <f t="shared" si="260"/>
        <v>1687</v>
      </c>
      <c r="P2094" s="1">
        <f>IF(H2094=26,VLOOKUP(G2094,'属性表（单核）'!$H$2:$I$251,2,0),IF(H2094=59,VLOOKUP(G2094,'属性表（单核）'!$C$2:$D$251,2,0),INT(N2094/VLOOKUP(H2094,'属性表（单）'!$N$4:$O$24,2,0))))</f>
        <v>1687</v>
      </c>
      <c r="S2094" s="1">
        <f t="shared" si="261"/>
        <v>95580</v>
      </c>
      <c r="T2094" s="28">
        <f>VLOOKUP(--F2094,经验表!$A$4:$B$53,2,0)*VLOOKUP(--E2094,经验表!$W$8:$X$17,2,0)</f>
        <v>95580</v>
      </c>
      <c r="U2094" s="1">
        <f t="shared" si="262"/>
        <v>1025940</v>
      </c>
      <c r="V2094" s="1">
        <f t="shared" si="263"/>
        <v>1025940</v>
      </c>
    </row>
    <row r="2095" spans="1:22" x14ac:dyDescent="0.35">
      <c r="A2095" s="1">
        <v>93900092</v>
      </c>
      <c r="B2095" s="3" t="s">
        <v>29</v>
      </c>
      <c r="C2095" s="29">
        <f t="shared" si="259"/>
        <v>1</v>
      </c>
      <c r="D2095" s="29" t="str">
        <f t="shared" si="256"/>
        <v>2</v>
      </c>
      <c r="E2095" s="42" t="str">
        <f t="shared" si="257"/>
        <v>2</v>
      </c>
      <c r="F2095" s="1">
        <v>39</v>
      </c>
      <c r="G2095" s="28" t="str">
        <f t="shared" si="258"/>
        <v>239</v>
      </c>
      <c r="H2095" s="1">
        <v>7</v>
      </c>
      <c r="I2095" s="1">
        <v>1387</v>
      </c>
      <c r="L2095" s="1">
        <v>167735</v>
      </c>
      <c r="M2095" s="1">
        <v>1431540</v>
      </c>
      <c r="N2095" s="2">
        <f>INT(VLOOKUP(--D2095,'属性表（单）'!$H$7:$I$11,2,0)*VLOOKUP(F2095,'属性表（单）'!$B$4:$D$53,3,0))</f>
        <v>17550</v>
      </c>
      <c r="O2095" s="34">
        <f t="shared" si="260"/>
        <v>1755</v>
      </c>
      <c r="P2095" s="1">
        <f>IF(H2095=26,VLOOKUP(G2095,'属性表（单核）'!$H$2:$I$251,2,0),IF(H2095=59,VLOOKUP(G2095,'属性表（单核）'!$C$2:$D$251,2,0),INT(N2095/VLOOKUP(H2095,'属性表（单）'!$N$4:$O$24,2,0))))</f>
        <v>1755</v>
      </c>
      <c r="S2095" s="1">
        <f t="shared" si="261"/>
        <v>102420</v>
      </c>
      <c r="T2095" s="28">
        <f>VLOOKUP(--F2095,经验表!$A$4:$B$53,2,0)*VLOOKUP(--E2095,经验表!$W$8:$X$17,2,0)</f>
        <v>102420</v>
      </c>
      <c r="U2095" s="1">
        <f t="shared" si="262"/>
        <v>1121520</v>
      </c>
      <c r="V2095" s="1">
        <f t="shared" si="263"/>
        <v>1121520</v>
      </c>
    </row>
    <row r="2096" spans="1:22" x14ac:dyDescent="0.35">
      <c r="A2096" s="1">
        <v>94000092</v>
      </c>
      <c r="B2096" s="3" t="s">
        <v>29</v>
      </c>
      <c r="C2096" s="29">
        <f t="shared" si="259"/>
        <v>1</v>
      </c>
      <c r="D2096" s="29" t="str">
        <f t="shared" si="256"/>
        <v>2</v>
      </c>
      <c r="E2096" s="42" t="str">
        <f t="shared" si="257"/>
        <v>2</v>
      </c>
      <c r="F2096" s="1">
        <v>40</v>
      </c>
      <c r="G2096" s="28" t="str">
        <f t="shared" si="258"/>
        <v>240</v>
      </c>
      <c r="H2096" s="1">
        <v>7</v>
      </c>
      <c r="I2096" s="1">
        <v>1433</v>
      </c>
      <c r="L2096" s="1">
        <v>186245</v>
      </c>
      <c r="M2096" s="1">
        <v>1599275</v>
      </c>
      <c r="N2096" s="2">
        <f>INT(VLOOKUP(--D2096,'属性表（单）'!$H$7:$I$11,2,0)*VLOOKUP(F2096,'属性表（单）'!$B$4:$D$53,3,0))</f>
        <v>18225</v>
      </c>
      <c r="O2096" s="34">
        <f t="shared" si="260"/>
        <v>1822</v>
      </c>
      <c r="P2096" s="1">
        <f>IF(H2096=26,VLOOKUP(G2096,'属性表（单核）'!$H$2:$I$251,2,0),IF(H2096=59,VLOOKUP(G2096,'属性表（单核）'!$C$2:$D$251,2,0),INT(N2096/VLOOKUP(H2096,'属性表（单）'!$N$4:$O$24,2,0))))</f>
        <v>1822</v>
      </c>
      <c r="S2096" s="1">
        <f t="shared" si="261"/>
        <v>109260</v>
      </c>
      <c r="T2096" s="28">
        <f>VLOOKUP(--F2096,经验表!$A$4:$B$53,2,0)*VLOOKUP(--E2096,经验表!$W$8:$X$17,2,0)</f>
        <v>109260</v>
      </c>
      <c r="U2096" s="1">
        <f t="shared" si="262"/>
        <v>1223940</v>
      </c>
      <c r="V2096" s="1">
        <f t="shared" si="263"/>
        <v>1223940</v>
      </c>
    </row>
    <row r="2097" spans="1:22" x14ac:dyDescent="0.35">
      <c r="A2097" s="1">
        <v>94100092</v>
      </c>
      <c r="B2097" s="3" t="s">
        <v>29</v>
      </c>
      <c r="C2097" s="29">
        <f t="shared" si="259"/>
        <v>1</v>
      </c>
      <c r="D2097" s="29" t="str">
        <f t="shared" si="256"/>
        <v>2</v>
      </c>
      <c r="E2097" s="42" t="str">
        <f t="shared" si="257"/>
        <v>2</v>
      </c>
      <c r="F2097" s="1">
        <v>41</v>
      </c>
      <c r="G2097" s="28" t="str">
        <f t="shared" si="258"/>
        <v>241</v>
      </c>
      <c r="H2097" s="1">
        <v>7</v>
      </c>
      <c r="I2097" s="1">
        <v>1480</v>
      </c>
      <c r="L2097" s="1">
        <v>206749</v>
      </c>
      <c r="M2097" s="1">
        <v>1785520</v>
      </c>
      <c r="N2097" s="2">
        <f>INT(VLOOKUP(--D2097,'属性表（单）'!$H$7:$I$11,2,0)*VLOOKUP(F2097,'属性表（单）'!$B$4:$D$53,3,0))</f>
        <v>18900</v>
      </c>
      <c r="O2097" s="34">
        <f t="shared" si="260"/>
        <v>1890</v>
      </c>
      <c r="P2097" s="1">
        <f>IF(H2097=26,VLOOKUP(G2097,'属性表（单核）'!$H$2:$I$251,2,0),IF(H2097=59,VLOOKUP(G2097,'属性表（单核）'!$C$2:$D$251,2,0),INT(N2097/VLOOKUP(H2097,'属性表（单）'!$N$4:$O$24,2,0))))</f>
        <v>1890</v>
      </c>
      <c r="S2097" s="1">
        <f t="shared" si="261"/>
        <v>116100</v>
      </c>
      <c r="T2097" s="28">
        <f>VLOOKUP(--F2097,经验表!$A$4:$B$53,2,0)*VLOOKUP(--E2097,经验表!$W$8:$X$17,2,0)</f>
        <v>116100</v>
      </c>
      <c r="U2097" s="1">
        <f t="shared" si="262"/>
        <v>1333200</v>
      </c>
      <c r="V2097" s="1">
        <f t="shared" si="263"/>
        <v>1333200</v>
      </c>
    </row>
    <row r="2098" spans="1:22" x14ac:dyDescent="0.35">
      <c r="A2098" s="1">
        <v>94200092</v>
      </c>
      <c r="B2098" s="3" t="s">
        <v>29</v>
      </c>
      <c r="C2098" s="29">
        <f t="shared" si="259"/>
        <v>1</v>
      </c>
      <c r="D2098" s="29" t="str">
        <f t="shared" si="256"/>
        <v>2</v>
      </c>
      <c r="E2098" s="42" t="str">
        <f t="shared" si="257"/>
        <v>2</v>
      </c>
      <c r="F2098" s="1">
        <v>42</v>
      </c>
      <c r="G2098" s="28" t="str">
        <f t="shared" si="258"/>
        <v>242</v>
      </c>
      <c r="H2098" s="1">
        <v>7</v>
      </c>
      <c r="I2098" s="1">
        <v>1528</v>
      </c>
      <c r="L2098" s="1">
        <v>229461</v>
      </c>
      <c r="M2098" s="1">
        <v>1992269</v>
      </c>
      <c r="N2098" s="2">
        <f>INT(VLOOKUP(--D2098,'属性表（单）'!$H$7:$I$11,2,0)*VLOOKUP(F2098,'属性表（单）'!$B$4:$D$53,3,0))</f>
        <v>19650</v>
      </c>
      <c r="O2098" s="34">
        <f t="shared" si="260"/>
        <v>1965</v>
      </c>
      <c r="P2098" s="1">
        <f>IF(H2098=26,VLOOKUP(G2098,'属性表（单核）'!$H$2:$I$251,2,0),IF(H2098=59,VLOOKUP(G2098,'属性表（单核）'!$C$2:$D$251,2,0),INT(N2098/VLOOKUP(H2098,'属性表（单）'!$N$4:$O$24,2,0))))</f>
        <v>1965</v>
      </c>
      <c r="S2098" s="1">
        <f t="shared" si="261"/>
        <v>124260</v>
      </c>
      <c r="T2098" s="28">
        <f>VLOOKUP(--F2098,经验表!$A$4:$B$53,2,0)*VLOOKUP(--E2098,经验表!$W$8:$X$17,2,0)</f>
        <v>124260</v>
      </c>
      <c r="U2098" s="1">
        <f t="shared" si="262"/>
        <v>1449300</v>
      </c>
      <c r="V2098" s="1">
        <f t="shared" si="263"/>
        <v>1449300</v>
      </c>
    </row>
    <row r="2099" spans="1:22" x14ac:dyDescent="0.35">
      <c r="A2099" s="1">
        <v>94300092</v>
      </c>
      <c r="B2099" s="3" t="s">
        <v>29</v>
      </c>
      <c r="C2099" s="29">
        <f t="shared" si="259"/>
        <v>1</v>
      </c>
      <c r="D2099" s="29" t="str">
        <f t="shared" si="256"/>
        <v>2</v>
      </c>
      <c r="E2099" s="42" t="str">
        <f t="shared" si="257"/>
        <v>2</v>
      </c>
      <c r="F2099" s="1">
        <v>43</v>
      </c>
      <c r="G2099" s="28" t="str">
        <f t="shared" si="258"/>
        <v>243</v>
      </c>
      <c r="H2099" s="1">
        <v>7</v>
      </c>
      <c r="I2099" s="1">
        <v>1577</v>
      </c>
      <c r="L2099" s="1">
        <v>254619</v>
      </c>
      <c r="M2099" s="1">
        <v>2221730</v>
      </c>
      <c r="N2099" s="2">
        <f>INT(VLOOKUP(--D2099,'属性表（单）'!$H$7:$I$11,2,0)*VLOOKUP(F2099,'属性表（单）'!$B$4:$D$53,3,0))</f>
        <v>20400</v>
      </c>
      <c r="O2099" s="34">
        <f t="shared" si="260"/>
        <v>2040</v>
      </c>
      <c r="P2099" s="1">
        <f>IF(H2099=26,VLOOKUP(G2099,'属性表（单核）'!$H$2:$I$251,2,0),IF(H2099=59,VLOOKUP(G2099,'属性表（单核）'!$C$2:$D$251,2,0),INT(N2099/VLOOKUP(H2099,'属性表（单）'!$N$4:$O$24,2,0))))</f>
        <v>2040</v>
      </c>
      <c r="S2099" s="1">
        <f t="shared" si="261"/>
        <v>132420</v>
      </c>
      <c r="T2099" s="28">
        <f>VLOOKUP(--F2099,经验表!$A$4:$B$53,2,0)*VLOOKUP(--E2099,经验表!$W$8:$X$17,2,0)</f>
        <v>132420</v>
      </c>
      <c r="U2099" s="1">
        <f t="shared" si="262"/>
        <v>1573560</v>
      </c>
      <c r="V2099" s="1">
        <f t="shared" si="263"/>
        <v>1573560</v>
      </c>
    </row>
    <row r="2100" spans="1:22" x14ac:dyDescent="0.35">
      <c r="A2100" s="1">
        <v>94400092</v>
      </c>
      <c r="B2100" s="3" t="s">
        <v>29</v>
      </c>
      <c r="C2100" s="29">
        <f t="shared" si="259"/>
        <v>1</v>
      </c>
      <c r="D2100" s="29" t="str">
        <f t="shared" si="256"/>
        <v>2</v>
      </c>
      <c r="E2100" s="42" t="str">
        <f t="shared" si="257"/>
        <v>2</v>
      </c>
      <c r="F2100" s="1">
        <v>44</v>
      </c>
      <c r="G2100" s="28" t="str">
        <f t="shared" si="258"/>
        <v>244</v>
      </c>
      <c r="H2100" s="1">
        <v>7</v>
      </c>
      <c r="I2100" s="1">
        <v>1627</v>
      </c>
      <c r="L2100" s="1">
        <v>282483</v>
      </c>
      <c r="M2100" s="1">
        <v>2476349</v>
      </c>
      <c r="N2100" s="2">
        <f>INT(VLOOKUP(--D2100,'属性表（单）'!$H$7:$I$11,2,0)*VLOOKUP(F2100,'属性表（单）'!$B$4:$D$53,3,0))</f>
        <v>21150</v>
      </c>
      <c r="O2100" s="34">
        <f t="shared" si="260"/>
        <v>2115</v>
      </c>
      <c r="P2100" s="1">
        <f>IF(H2100=26,VLOOKUP(G2100,'属性表（单核）'!$H$2:$I$251,2,0),IF(H2100=59,VLOOKUP(G2100,'属性表（单核）'!$C$2:$D$251,2,0),INT(N2100/VLOOKUP(H2100,'属性表（单）'!$N$4:$O$24,2,0))))</f>
        <v>2115</v>
      </c>
      <c r="S2100" s="1">
        <f t="shared" si="261"/>
        <v>140580</v>
      </c>
      <c r="T2100" s="28">
        <f>VLOOKUP(--F2100,经验表!$A$4:$B$53,2,0)*VLOOKUP(--E2100,经验表!$W$8:$X$17,2,0)</f>
        <v>140580</v>
      </c>
      <c r="U2100" s="1">
        <f t="shared" si="262"/>
        <v>1705980</v>
      </c>
      <c r="V2100" s="1">
        <f t="shared" si="263"/>
        <v>1705980</v>
      </c>
    </row>
    <row r="2101" spans="1:22" x14ac:dyDescent="0.35">
      <c r="A2101" s="1">
        <v>94500092</v>
      </c>
      <c r="B2101" s="3" t="s">
        <v>29</v>
      </c>
      <c r="C2101" s="29">
        <f t="shared" si="259"/>
        <v>1</v>
      </c>
      <c r="D2101" s="29" t="str">
        <f t="shared" si="256"/>
        <v>2</v>
      </c>
      <c r="E2101" s="42" t="str">
        <f t="shared" si="257"/>
        <v>2</v>
      </c>
      <c r="F2101" s="1">
        <v>45</v>
      </c>
      <c r="G2101" s="28" t="str">
        <f t="shared" si="258"/>
        <v>245</v>
      </c>
      <c r="H2101" s="1">
        <v>7</v>
      </c>
      <c r="I2101" s="1">
        <v>1679</v>
      </c>
      <c r="L2101" s="1">
        <v>313344</v>
      </c>
      <c r="M2101" s="1">
        <v>2758832</v>
      </c>
      <c r="N2101" s="2">
        <f>INT(VLOOKUP(--D2101,'属性表（单）'!$H$7:$I$11,2,0)*VLOOKUP(F2101,'属性表（单）'!$B$4:$D$53,3,0))</f>
        <v>21900</v>
      </c>
      <c r="O2101" s="34">
        <f t="shared" si="260"/>
        <v>2190</v>
      </c>
      <c r="P2101" s="1">
        <f>IF(H2101=26,VLOOKUP(G2101,'属性表（单核）'!$H$2:$I$251,2,0),IF(H2101=59,VLOOKUP(G2101,'属性表（单核）'!$C$2:$D$251,2,0),INT(N2101/VLOOKUP(H2101,'属性表（单）'!$N$4:$O$24,2,0))))</f>
        <v>2190</v>
      </c>
      <c r="S2101" s="1">
        <f t="shared" si="261"/>
        <v>148740</v>
      </c>
      <c r="T2101" s="28">
        <f>VLOOKUP(--F2101,经验表!$A$4:$B$53,2,0)*VLOOKUP(--E2101,经验表!$W$8:$X$17,2,0)</f>
        <v>148740</v>
      </c>
      <c r="U2101" s="1">
        <f t="shared" si="262"/>
        <v>1846560</v>
      </c>
      <c r="V2101" s="1">
        <f t="shared" si="263"/>
        <v>1846560</v>
      </c>
    </row>
    <row r="2102" spans="1:22" x14ac:dyDescent="0.35">
      <c r="A2102" s="1">
        <v>94600092</v>
      </c>
      <c r="B2102" s="3" t="s">
        <v>29</v>
      </c>
      <c r="C2102" s="29">
        <f t="shared" si="259"/>
        <v>1</v>
      </c>
      <c r="D2102" s="29" t="str">
        <f t="shared" si="256"/>
        <v>2</v>
      </c>
      <c r="E2102" s="42" t="str">
        <f t="shared" si="257"/>
        <v>2</v>
      </c>
      <c r="F2102" s="1">
        <v>46</v>
      </c>
      <c r="G2102" s="28" t="str">
        <f t="shared" si="258"/>
        <v>246</v>
      </c>
      <c r="H2102" s="1">
        <v>7</v>
      </c>
      <c r="I2102" s="1">
        <v>1732</v>
      </c>
      <c r="L2102" s="1">
        <v>347524</v>
      </c>
      <c r="M2102" s="1">
        <v>3072176</v>
      </c>
      <c r="N2102" s="2">
        <f>INT(VLOOKUP(--D2102,'属性表（单）'!$H$7:$I$11,2,0)*VLOOKUP(F2102,'属性表（单）'!$B$4:$D$53,3,0))</f>
        <v>22650</v>
      </c>
      <c r="O2102" s="34">
        <f t="shared" si="260"/>
        <v>2265</v>
      </c>
      <c r="P2102" s="1">
        <f>IF(H2102=26,VLOOKUP(G2102,'属性表（单核）'!$H$2:$I$251,2,0),IF(H2102=59,VLOOKUP(G2102,'属性表（单核）'!$C$2:$D$251,2,0),INT(N2102/VLOOKUP(H2102,'属性表（单）'!$N$4:$O$24,2,0))))</f>
        <v>2265</v>
      </c>
      <c r="S2102" s="1">
        <f t="shared" si="261"/>
        <v>158340</v>
      </c>
      <c r="T2102" s="28">
        <f>VLOOKUP(--F2102,经验表!$A$4:$B$53,2,0)*VLOOKUP(--E2102,经验表!$W$8:$X$17,2,0)</f>
        <v>158340</v>
      </c>
      <c r="U2102" s="1">
        <f t="shared" si="262"/>
        <v>1995300</v>
      </c>
      <c r="V2102" s="1">
        <f t="shared" si="263"/>
        <v>1995300</v>
      </c>
    </row>
    <row r="2103" spans="1:22" x14ac:dyDescent="0.35">
      <c r="A2103" s="1">
        <v>94700092</v>
      </c>
      <c r="B2103" s="3" t="s">
        <v>29</v>
      </c>
      <c r="C2103" s="29">
        <f t="shared" si="259"/>
        <v>1</v>
      </c>
      <c r="D2103" s="29" t="str">
        <f t="shared" si="256"/>
        <v>2</v>
      </c>
      <c r="E2103" s="42" t="str">
        <f t="shared" si="257"/>
        <v>2</v>
      </c>
      <c r="F2103" s="1">
        <v>47</v>
      </c>
      <c r="G2103" s="28" t="str">
        <f t="shared" si="258"/>
        <v>247</v>
      </c>
      <c r="H2103" s="1">
        <v>7</v>
      </c>
      <c r="I2103" s="1">
        <v>1786</v>
      </c>
      <c r="L2103" s="1">
        <v>385377</v>
      </c>
      <c r="M2103" s="1">
        <v>3419700</v>
      </c>
      <c r="N2103" s="2">
        <f>INT(VLOOKUP(--D2103,'属性表（单）'!$H$7:$I$11,2,0)*VLOOKUP(F2103,'属性表（单）'!$B$4:$D$53,3,0))</f>
        <v>23475</v>
      </c>
      <c r="O2103" s="34">
        <f t="shared" si="260"/>
        <v>2347</v>
      </c>
      <c r="P2103" s="1">
        <f>IF(H2103=26,VLOOKUP(G2103,'属性表（单核）'!$H$2:$I$251,2,0),IF(H2103=59,VLOOKUP(G2103,'属性表（单核）'!$C$2:$D$251,2,0),INT(N2103/VLOOKUP(H2103,'属性表（单）'!$N$4:$O$24,2,0))))</f>
        <v>2347</v>
      </c>
      <c r="S2103" s="1">
        <f t="shared" si="261"/>
        <v>167940</v>
      </c>
      <c r="T2103" s="28">
        <f>VLOOKUP(--F2103,经验表!$A$4:$B$53,2,0)*VLOOKUP(--E2103,经验表!$W$8:$X$17,2,0)</f>
        <v>167940</v>
      </c>
      <c r="U2103" s="1">
        <f t="shared" si="262"/>
        <v>2153640</v>
      </c>
      <c r="V2103" s="1">
        <f t="shared" si="263"/>
        <v>2153640</v>
      </c>
    </row>
    <row r="2104" spans="1:22" x14ac:dyDescent="0.35">
      <c r="A2104" s="1">
        <v>94800092</v>
      </c>
      <c r="B2104" s="3" t="s">
        <v>29</v>
      </c>
      <c r="C2104" s="29">
        <f t="shared" si="259"/>
        <v>1</v>
      </c>
      <c r="D2104" s="29" t="str">
        <f t="shared" si="256"/>
        <v>2</v>
      </c>
      <c r="E2104" s="42" t="str">
        <f t="shared" si="257"/>
        <v>2</v>
      </c>
      <c r="F2104" s="1">
        <v>48</v>
      </c>
      <c r="G2104" s="28" t="str">
        <f t="shared" si="258"/>
        <v>248</v>
      </c>
      <c r="H2104" s="1">
        <v>7</v>
      </c>
      <c r="I2104" s="1">
        <v>1842</v>
      </c>
      <c r="L2104" s="1">
        <v>427297</v>
      </c>
      <c r="M2104" s="1">
        <v>3805077</v>
      </c>
      <c r="N2104" s="2">
        <f>INT(VLOOKUP(--D2104,'属性表（单）'!$H$7:$I$11,2,0)*VLOOKUP(F2104,'属性表（单）'!$B$4:$D$53,3,0))</f>
        <v>24300</v>
      </c>
      <c r="O2104" s="34">
        <f t="shared" si="260"/>
        <v>2430</v>
      </c>
      <c r="P2104" s="1">
        <f>IF(H2104=26,VLOOKUP(G2104,'属性表（单核）'!$H$2:$I$251,2,0),IF(H2104=59,VLOOKUP(G2104,'属性表（单核）'!$C$2:$D$251,2,0),INT(N2104/VLOOKUP(H2104,'属性表（单）'!$N$4:$O$24,2,0))))</f>
        <v>2430</v>
      </c>
      <c r="S2104" s="1">
        <f t="shared" si="261"/>
        <v>177540</v>
      </c>
      <c r="T2104" s="28">
        <f>VLOOKUP(--F2104,经验表!$A$4:$B$53,2,0)*VLOOKUP(--E2104,经验表!$W$8:$X$17,2,0)</f>
        <v>177540</v>
      </c>
      <c r="U2104" s="1">
        <f t="shared" si="262"/>
        <v>2321580</v>
      </c>
      <c r="V2104" s="1">
        <f t="shared" si="263"/>
        <v>2321580</v>
      </c>
    </row>
    <row r="2105" spans="1:22" x14ac:dyDescent="0.35">
      <c r="A2105" s="1">
        <v>94900092</v>
      </c>
      <c r="B2105" s="3" t="s">
        <v>29</v>
      </c>
      <c r="C2105" s="29">
        <f t="shared" si="259"/>
        <v>1</v>
      </c>
      <c r="D2105" s="29" t="str">
        <f t="shared" si="256"/>
        <v>2</v>
      </c>
      <c r="E2105" s="42" t="str">
        <f t="shared" si="257"/>
        <v>2</v>
      </c>
      <c r="F2105" s="1">
        <v>49</v>
      </c>
      <c r="G2105" s="28" t="str">
        <f t="shared" si="258"/>
        <v>249</v>
      </c>
      <c r="H2105" s="1">
        <v>7</v>
      </c>
      <c r="I2105" s="1">
        <v>1899</v>
      </c>
      <c r="L2105" s="1">
        <v>473719</v>
      </c>
      <c r="M2105" s="1">
        <v>4232374</v>
      </c>
      <c r="N2105" s="2">
        <f>INT(VLOOKUP(--D2105,'属性表（单）'!$H$7:$I$11,2,0)*VLOOKUP(F2105,'属性表（单）'!$B$4:$D$53,3,0))</f>
        <v>25125</v>
      </c>
      <c r="O2105" s="34">
        <f t="shared" si="260"/>
        <v>2512</v>
      </c>
      <c r="P2105" s="1">
        <f>IF(H2105=26,VLOOKUP(G2105,'属性表（单核）'!$H$2:$I$251,2,0),IF(H2105=59,VLOOKUP(G2105,'属性表（单核）'!$C$2:$D$251,2,0),INT(N2105/VLOOKUP(H2105,'属性表（单）'!$N$4:$O$24,2,0))))</f>
        <v>2512</v>
      </c>
      <c r="S2105" s="1">
        <f t="shared" si="261"/>
        <v>187140</v>
      </c>
      <c r="T2105" s="28">
        <f>VLOOKUP(--F2105,经验表!$A$4:$B$53,2,0)*VLOOKUP(--E2105,经验表!$W$8:$X$17,2,0)</f>
        <v>187140</v>
      </c>
      <c r="U2105" s="1">
        <f t="shared" si="262"/>
        <v>2499120</v>
      </c>
      <c r="V2105" s="1">
        <f t="shared" si="263"/>
        <v>2499120</v>
      </c>
    </row>
    <row r="2106" spans="1:22" x14ac:dyDescent="0.35">
      <c r="A2106" s="1">
        <v>95000092</v>
      </c>
      <c r="B2106" s="3" t="s">
        <v>29</v>
      </c>
      <c r="C2106" s="29">
        <f t="shared" si="259"/>
        <v>1</v>
      </c>
      <c r="D2106" s="29" t="str">
        <f t="shared" si="256"/>
        <v>2</v>
      </c>
      <c r="E2106" s="42" t="str">
        <f t="shared" si="257"/>
        <v>2</v>
      </c>
      <c r="F2106" s="1">
        <v>50</v>
      </c>
      <c r="G2106" s="28" t="str">
        <f t="shared" si="258"/>
        <v>250</v>
      </c>
      <c r="H2106" s="1">
        <v>7</v>
      </c>
      <c r="I2106" s="1">
        <v>1958</v>
      </c>
      <c r="L2106" s="1">
        <v>99999999</v>
      </c>
      <c r="M2106" s="1">
        <v>4706093</v>
      </c>
      <c r="N2106" s="2">
        <f>INT(VLOOKUP(--D2106,'属性表（单）'!$H$7:$I$11,2,0)*VLOOKUP(F2106,'属性表（单）'!$B$4:$D$53,3,0))</f>
        <v>25950</v>
      </c>
      <c r="O2106" s="34">
        <f t="shared" si="260"/>
        <v>2595</v>
      </c>
      <c r="P2106" s="1">
        <f>IF(H2106=26,VLOOKUP(G2106,'属性表（单核）'!$H$2:$I$251,2,0),IF(H2106=59,VLOOKUP(G2106,'属性表（单核）'!$C$2:$D$251,2,0),INT(N2106/VLOOKUP(H2106,'属性表（单）'!$N$4:$O$24,2,0))))</f>
        <v>2595</v>
      </c>
      <c r="S2106" s="1">
        <f t="shared" si="261"/>
        <v>198300</v>
      </c>
      <c r="T2106" s="28">
        <f>VLOOKUP(--F2106,经验表!$A$4:$B$53,2,0)*VLOOKUP(--E2106,经验表!$W$8:$X$17,2,0)</f>
        <v>198300</v>
      </c>
      <c r="U2106" s="1">
        <f t="shared" si="262"/>
        <v>2686260</v>
      </c>
      <c r="V2106" s="1">
        <f t="shared" si="263"/>
        <v>2686260</v>
      </c>
    </row>
    <row r="2107" spans="1:22" x14ac:dyDescent="0.35">
      <c r="A2107" s="1">
        <v>90100093</v>
      </c>
      <c r="B2107" s="3" t="s">
        <v>29</v>
      </c>
      <c r="C2107" s="29">
        <f t="shared" si="259"/>
        <v>1</v>
      </c>
      <c r="D2107" s="29" t="str">
        <f t="shared" si="256"/>
        <v>3</v>
      </c>
      <c r="E2107" s="42" t="str">
        <f t="shared" si="257"/>
        <v>3</v>
      </c>
      <c r="F2107" s="1">
        <v>1</v>
      </c>
      <c r="G2107" s="28" t="str">
        <f t="shared" si="258"/>
        <v>31</v>
      </c>
      <c r="H2107" s="1">
        <v>7</v>
      </c>
      <c r="I2107" s="1">
        <v>480</v>
      </c>
      <c r="L2107" s="1">
        <v>1324</v>
      </c>
      <c r="M2107" s="1">
        <v>5000</v>
      </c>
      <c r="N2107" s="2">
        <f>INT(VLOOKUP(--D2107,'属性表（单）'!$H$7:$I$11,2,0)*VLOOKUP(F2107,'属性表（单）'!$B$4:$D$53,3,0))</f>
        <v>3600</v>
      </c>
      <c r="O2107" s="34">
        <f t="shared" si="260"/>
        <v>360</v>
      </c>
      <c r="P2107" s="1">
        <f>IF(H2107=26,VLOOKUP(G2107,'属性表（单核）'!$H$2:$I$251,2,0),IF(H2107=59,VLOOKUP(G2107,'属性表（单核）'!$C$2:$D$251,2,0),INT(N2107/VLOOKUP(H2107,'属性表（单）'!$N$4:$O$24,2,0))))</f>
        <v>360</v>
      </c>
      <c r="S2107" s="1">
        <f t="shared" si="261"/>
        <v>1125</v>
      </c>
      <c r="T2107" s="28">
        <f>VLOOKUP(--F2107,经验表!$A$4:$B$53,2,0)*VLOOKUP(--E2107,经验表!$W$8:$X$17,2,0)</f>
        <v>1125</v>
      </c>
      <c r="U2107" s="1">
        <f t="shared" si="262"/>
        <v>6000</v>
      </c>
      <c r="V2107" s="1">
        <f t="shared" si="263"/>
        <v>2884560</v>
      </c>
    </row>
    <row r="2108" spans="1:22" x14ac:dyDescent="0.35">
      <c r="A2108" s="1">
        <v>90200093</v>
      </c>
      <c r="B2108" s="3" t="s">
        <v>29</v>
      </c>
      <c r="C2108" s="29">
        <f t="shared" si="259"/>
        <v>1</v>
      </c>
      <c r="D2108" s="29" t="str">
        <f t="shared" si="256"/>
        <v>3</v>
      </c>
      <c r="E2108" s="42" t="str">
        <f t="shared" si="257"/>
        <v>3</v>
      </c>
      <c r="F2108" s="1">
        <v>2</v>
      </c>
      <c r="G2108" s="28" t="str">
        <f t="shared" si="258"/>
        <v>32</v>
      </c>
      <c r="H2108" s="1">
        <v>7</v>
      </c>
      <c r="I2108" s="1">
        <v>508</v>
      </c>
      <c r="L2108" s="1">
        <v>1752</v>
      </c>
      <c r="M2108" s="1">
        <v>6324</v>
      </c>
      <c r="N2108" s="2">
        <f>INT(VLOOKUP(--D2108,'属性表（单）'!$H$7:$I$11,2,0)*VLOOKUP(F2108,'属性表（单）'!$B$4:$D$53,3,0))</f>
        <v>3825</v>
      </c>
      <c r="O2108" s="34">
        <f t="shared" si="260"/>
        <v>382</v>
      </c>
      <c r="P2108" s="1">
        <f>IF(H2108=26,VLOOKUP(G2108,'属性表（单核）'!$H$2:$I$251,2,0),IF(H2108=59,VLOOKUP(G2108,'属性表（单核）'!$C$2:$D$251,2,0),INT(N2108/VLOOKUP(H2108,'属性表（单）'!$N$4:$O$24,2,0))))</f>
        <v>382</v>
      </c>
      <c r="S2108" s="1">
        <f t="shared" si="261"/>
        <v>1575</v>
      </c>
      <c r="T2108" s="28">
        <f>VLOOKUP(--F2108,经验表!$A$4:$B$53,2,0)*VLOOKUP(--E2108,经验表!$W$8:$X$17,2,0)</f>
        <v>1575</v>
      </c>
      <c r="U2108" s="1">
        <f t="shared" si="262"/>
        <v>7125</v>
      </c>
      <c r="V2108" s="1">
        <f t="shared" si="263"/>
        <v>7125</v>
      </c>
    </row>
    <row r="2109" spans="1:22" x14ac:dyDescent="0.35">
      <c r="A2109" s="1">
        <v>90300093</v>
      </c>
      <c r="B2109" s="3" t="s">
        <v>29</v>
      </c>
      <c r="C2109" s="29">
        <f t="shared" si="259"/>
        <v>1</v>
      </c>
      <c r="D2109" s="29" t="str">
        <f t="shared" si="256"/>
        <v>3</v>
      </c>
      <c r="E2109" s="42" t="str">
        <f t="shared" si="257"/>
        <v>3</v>
      </c>
      <c r="F2109" s="1">
        <v>3</v>
      </c>
      <c r="G2109" s="28" t="str">
        <f t="shared" si="258"/>
        <v>33</v>
      </c>
      <c r="H2109" s="1">
        <v>7</v>
      </c>
      <c r="I2109" s="1">
        <v>538</v>
      </c>
      <c r="L2109" s="1">
        <v>2230</v>
      </c>
      <c r="M2109" s="1">
        <v>8076</v>
      </c>
      <c r="N2109" s="2">
        <f>INT(VLOOKUP(--D2109,'属性表（单）'!$H$7:$I$11,2,0)*VLOOKUP(F2109,'属性表（单）'!$B$4:$D$53,3,0))</f>
        <v>4050</v>
      </c>
      <c r="O2109" s="34">
        <f t="shared" si="260"/>
        <v>405</v>
      </c>
      <c r="P2109" s="1">
        <f>IF(H2109=26,VLOOKUP(G2109,'属性表（单核）'!$H$2:$I$251,2,0),IF(H2109=59,VLOOKUP(G2109,'属性表（单核）'!$C$2:$D$251,2,0),INT(N2109/VLOOKUP(H2109,'属性表（单）'!$N$4:$O$24,2,0))))</f>
        <v>405</v>
      </c>
      <c r="S2109" s="1">
        <f t="shared" si="261"/>
        <v>2025</v>
      </c>
      <c r="T2109" s="28">
        <f>VLOOKUP(--F2109,经验表!$A$4:$B$53,2,0)*VLOOKUP(--E2109,经验表!$W$8:$X$17,2,0)</f>
        <v>2025</v>
      </c>
      <c r="U2109" s="1">
        <f t="shared" si="262"/>
        <v>8700</v>
      </c>
      <c r="V2109" s="1">
        <f t="shared" si="263"/>
        <v>8700</v>
      </c>
    </row>
    <row r="2110" spans="1:22" x14ac:dyDescent="0.35">
      <c r="A2110" s="1">
        <v>90400093</v>
      </c>
      <c r="B2110" s="3" t="s">
        <v>29</v>
      </c>
      <c r="C2110" s="29">
        <f t="shared" si="259"/>
        <v>1</v>
      </c>
      <c r="D2110" s="29" t="str">
        <f t="shared" si="256"/>
        <v>3</v>
      </c>
      <c r="E2110" s="42" t="str">
        <f t="shared" si="257"/>
        <v>3</v>
      </c>
      <c r="F2110" s="1">
        <v>4</v>
      </c>
      <c r="G2110" s="28" t="str">
        <f t="shared" si="258"/>
        <v>34</v>
      </c>
      <c r="H2110" s="1">
        <v>7</v>
      </c>
      <c r="I2110" s="1">
        <v>568</v>
      </c>
      <c r="L2110" s="1">
        <v>2762</v>
      </c>
      <c r="M2110" s="1">
        <v>10306</v>
      </c>
      <c r="N2110" s="2">
        <f>INT(VLOOKUP(--D2110,'属性表（单）'!$H$7:$I$11,2,0)*VLOOKUP(F2110,'属性表（单）'!$B$4:$D$53,3,0))</f>
        <v>4275</v>
      </c>
      <c r="O2110" s="34">
        <f t="shared" si="260"/>
        <v>427</v>
      </c>
      <c r="P2110" s="1">
        <f>IF(H2110=26,VLOOKUP(G2110,'属性表（单核）'!$H$2:$I$251,2,0),IF(H2110=59,VLOOKUP(G2110,'属性表（单核）'!$C$2:$D$251,2,0),INT(N2110/VLOOKUP(H2110,'属性表（单）'!$N$4:$O$24,2,0))))</f>
        <v>427</v>
      </c>
      <c r="S2110" s="1">
        <f t="shared" si="261"/>
        <v>2475</v>
      </c>
      <c r="T2110" s="28">
        <f>VLOOKUP(--F2110,经验表!$A$4:$B$53,2,0)*VLOOKUP(--E2110,经验表!$W$8:$X$17,2,0)</f>
        <v>2475</v>
      </c>
      <c r="U2110" s="1">
        <f t="shared" si="262"/>
        <v>10725</v>
      </c>
      <c r="V2110" s="1">
        <f t="shared" si="263"/>
        <v>10725</v>
      </c>
    </row>
    <row r="2111" spans="1:22" x14ac:dyDescent="0.35">
      <c r="A2111" s="1">
        <v>90500093</v>
      </c>
      <c r="B2111" s="3" t="s">
        <v>29</v>
      </c>
      <c r="C2111" s="29">
        <f t="shared" si="259"/>
        <v>1</v>
      </c>
      <c r="D2111" s="29" t="str">
        <f t="shared" si="256"/>
        <v>3</v>
      </c>
      <c r="E2111" s="42" t="str">
        <f t="shared" si="257"/>
        <v>3</v>
      </c>
      <c r="F2111" s="1">
        <v>5</v>
      </c>
      <c r="G2111" s="28" t="str">
        <f t="shared" si="258"/>
        <v>35</v>
      </c>
      <c r="H2111" s="1">
        <v>7</v>
      </c>
      <c r="I2111" s="1">
        <v>598</v>
      </c>
      <c r="L2111" s="1">
        <v>3354</v>
      </c>
      <c r="M2111" s="1">
        <v>13068</v>
      </c>
      <c r="N2111" s="2">
        <f>INT(VLOOKUP(--D2111,'属性表（单）'!$H$7:$I$11,2,0)*VLOOKUP(F2111,'属性表（单）'!$B$4:$D$53,3,0))</f>
        <v>4500</v>
      </c>
      <c r="O2111" s="34">
        <f t="shared" si="260"/>
        <v>450</v>
      </c>
      <c r="P2111" s="1">
        <f>IF(H2111=26,VLOOKUP(G2111,'属性表（单核）'!$H$2:$I$251,2,0),IF(H2111=59,VLOOKUP(G2111,'属性表（单核）'!$C$2:$D$251,2,0),INT(N2111/VLOOKUP(H2111,'属性表（单）'!$N$4:$O$24,2,0))))</f>
        <v>450</v>
      </c>
      <c r="S2111" s="1">
        <f t="shared" si="261"/>
        <v>2925</v>
      </c>
      <c r="T2111" s="28">
        <f>VLOOKUP(--F2111,经验表!$A$4:$B$53,2,0)*VLOOKUP(--E2111,经验表!$W$8:$X$17,2,0)</f>
        <v>2925</v>
      </c>
      <c r="U2111" s="1">
        <f t="shared" si="262"/>
        <v>13200</v>
      </c>
      <c r="V2111" s="1">
        <f t="shared" si="263"/>
        <v>13200</v>
      </c>
    </row>
    <row r="2112" spans="1:22" x14ac:dyDescent="0.35">
      <c r="A2112" s="1">
        <v>90600093</v>
      </c>
      <c r="B2112" s="3" t="s">
        <v>29</v>
      </c>
      <c r="C2112" s="29">
        <f t="shared" si="259"/>
        <v>1</v>
      </c>
      <c r="D2112" s="29" t="str">
        <f t="shared" si="256"/>
        <v>3</v>
      </c>
      <c r="E2112" s="42" t="str">
        <f t="shared" si="257"/>
        <v>3</v>
      </c>
      <c r="F2112" s="1">
        <v>6</v>
      </c>
      <c r="G2112" s="28" t="str">
        <f t="shared" si="258"/>
        <v>36</v>
      </c>
      <c r="H2112" s="1">
        <v>7</v>
      </c>
      <c r="I2112" s="1">
        <v>630</v>
      </c>
      <c r="L2112" s="1">
        <v>4013</v>
      </c>
      <c r="M2112" s="1">
        <v>16422</v>
      </c>
      <c r="N2112" s="2">
        <f>INT(VLOOKUP(--D2112,'属性表（单）'!$H$7:$I$11,2,0)*VLOOKUP(F2112,'属性表（单）'!$B$4:$D$53,3,0))</f>
        <v>4725</v>
      </c>
      <c r="O2112" s="34">
        <f t="shared" si="260"/>
        <v>472</v>
      </c>
      <c r="P2112" s="1">
        <f>IF(H2112=26,VLOOKUP(G2112,'属性表（单核）'!$H$2:$I$251,2,0),IF(H2112=59,VLOOKUP(G2112,'属性表（单核）'!$C$2:$D$251,2,0),INT(N2112/VLOOKUP(H2112,'属性表（单）'!$N$4:$O$24,2,0))))</f>
        <v>472</v>
      </c>
      <c r="S2112" s="1">
        <f t="shared" si="261"/>
        <v>3675</v>
      </c>
      <c r="T2112" s="28">
        <f>VLOOKUP(--F2112,经验表!$A$4:$B$53,2,0)*VLOOKUP(--E2112,经验表!$W$8:$X$17,2,0)</f>
        <v>3675</v>
      </c>
      <c r="U2112" s="1">
        <f t="shared" si="262"/>
        <v>16125</v>
      </c>
      <c r="V2112" s="1">
        <f t="shared" si="263"/>
        <v>16125</v>
      </c>
    </row>
    <row r="2113" spans="1:22" x14ac:dyDescent="0.35">
      <c r="A2113" s="1">
        <v>90700093</v>
      </c>
      <c r="B2113" s="3" t="s">
        <v>29</v>
      </c>
      <c r="C2113" s="29">
        <f t="shared" si="259"/>
        <v>1</v>
      </c>
      <c r="D2113" s="29" t="str">
        <f t="shared" si="256"/>
        <v>3</v>
      </c>
      <c r="E2113" s="42" t="str">
        <f t="shared" si="257"/>
        <v>3</v>
      </c>
      <c r="F2113" s="1">
        <v>7</v>
      </c>
      <c r="G2113" s="28" t="str">
        <f t="shared" si="258"/>
        <v>37</v>
      </c>
      <c r="H2113" s="1">
        <v>7</v>
      </c>
      <c r="I2113" s="1">
        <v>661</v>
      </c>
      <c r="L2113" s="1">
        <v>4744</v>
      </c>
      <c r="M2113" s="1">
        <v>20435</v>
      </c>
      <c r="N2113" s="2">
        <f>INT(VLOOKUP(--D2113,'属性表（单）'!$H$7:$I$11,2,0)*VLOOKUP(F2113,'属性表（单）'!$B$4:$D$53,3,0))</f>
        <v>5062</v>
      </c>
      <c r="O2113" s="34">
        <f t="shared" si="260"/>
        <v>506</v>
      </c>
      <c r="P2113" s="1">
        <f>IF(H2113=26,VLOOKUP(G2113,'属性表（单核）'!$H$2:$I$251,2,0),IF(H2113=59,VLOOKUP(G2113,'属性表（单核）'!$C$2:$D$251,2,0),INT(N2113/VLOOKUP(H2113,'属性表（单）'!$N$4:$O$24,2,0))))</f>
        <v>506</v>
      </c>
      <c r="S2113" s="1">
        <f t="shared" si="261"/>
        <v>4425</v>
      </c>
      <c r="T2113" s="28">
        <f>VLOOKUP(--F2113,经验表!$A$4:$B$53,2,0)*VLOOKUP(--E2113,经验表!$W$8:$X$17,2,0)</f>
        <v>4425</v>
      </c>
      <c r="U2113" s="1">
        <f t="shared" si="262"/>
        <v>19800</v>
      </c>
      <c r="V2113" s="1">
        <f t="shared" si="263"/>
        <v>19800</v>
      </c>
    </row>
    <row r="2114" spans="1:22" x14ac:dyDescent="0.35">
      <c r="A2114" s="1">
        <v>90800093</v>
      </c>
      <c r="B2114" s="3" t="s">
        <v>29</v>
      </c>
      <c r="C2114" s="29">
        <f t="shared" si="259"/>
        <v>1</v>
      </c>
      <c r="D2114" s="29" t="str">
        <f t="shared" si="256"/>
        <v>3</v>
      </c>
      <c r="E2114" s="42" t="str">
        <f t="shared" si="257"/>
        <v>3</v>
      </c>
      <c r="F2114" s="1">
        <v>8</v>
      </c>
      <c r="G2114" s="28" t="str">
        <f t="shared" si="258"/>
        <v>38</v>
      </c>
      <c r="H2114" s="1">
        <v>7</v>
      </c>
      <c r="I2114" s="1">
        <v>694</v>
      </c>
      <c r="L2114" s="1">
        <v>5557</v>
      </c>
      <c r="M2114" s="1">
        <v>25179</v>
      </c>
      <c r="N2114" s="2">
        <f>INT(VLOOKUP(--D2114,'属性表（单）'!$H$7:$I$11,2,0)*VLOOKUP(F2114,'属性表（单）'!$B$4:$D$53,3,0))</f>
        <v>5400</v>
      </c>
      <c r="O2114" s="34">
        <f t="shared" si="260"/>
        <v>540</v>
      </c>
      <c r="P2114" s="1">
        <f>IF(H2114=26,VLOOKUP(G2114,'属性表（单核）'!$H$2:$I$251,2,0),IF(H2114=59,VLOOKUP(G2114,'属性表（单核）'!$C$2:$D$251,2,0),INT(N2114/VLOOKUP(H2114,'属性表（单）'!$N$4:$O$24,2,0))))</f>
        <v>540</v>
      </c>
      <c r="S2114" s="1">
        <f t="shared" si="261"/>
        <v>5175</v>
      </c>
      <c r="T2114" s="28">
        <f>VLOOKUP(--F2114,经验表!$A$4:$B$53,2,0)*VLOOKUP(--E2114,经验表!$W$8:$X$17,2,0)</f>
        <v>5175</v>
      </c>
      <c r="U2114" s="1">
        <f t="shared" si="262"/>
        <v>24225</v>
      </c>
      <c r="V2114" s="1">
        <f t="shared" si="263"/>
        <v>24225</v>
      </c>
    </row>
    <row r="2115" spans="1:22" x14ac:dyDescent="0.35">
      <c r="A2115" s="1">
        <v>90900093</v>
      </c>
      <c r="B2115" s="3" t="s">
        <v>29</v>
      </c>
      <c r="C2115" s="29">
        <f t="shared" si="259"/>
        <v>1</v>
      </c>
      <c r="D2115" s="29" t="str">
        <f t="shared" ref="D2115:D2178" si="264">RIGHT(A2115,1)</f>
        <v>3</v>
      </c>
      <c r="E2115" s="42" t="str">
        <f t="shared" ref="E2115:E2178" si="265">IF(C2115=1,RIGHT(A2115,1),C2115&amp;RIGHT(A2115,1))</f>
        <v>3</v>
      </c>
      <c r="F2115" s="1">
        <v>9</v>
      </c>
      <c r="G2115" s="28" t="str">
        <f t="shared" ref="G2115:G2178" si="266">D2115&amp;F2115</f>
        <v>39</v>
      </c>
      <c r="H2115" s="1">
        <v>7</v>
      </c>
      <c r="I2115" s="1">
        <v>727</v>
      </c>
      <c r="L2115" s="1">
        <v>6459</v>
      </c>
      <c r="M2115" s="1">
        <v>30736</v>
      </c>
      <c r="N2115" s="2">
        <f>INT(VLOOKUP(--D2115,'属性表（单）'!$H$7:$I$11,2,0)*VLOOKUP(F2115,'属性表（单）'!$B$4:$D$53,3,0))</f>
        <v>5737</v>
      </c>
      <c r="O2115" s="34">
        <f t="shared" si="260"/>
        <v>573</v>
      </c>
      <c r="P2115" s="1">
        <f>IF(H2115=26,VLOOKUP(G2115,'属性表（单核）'!$H$2:$I$251,2,0),IF(H2115=59,VLOOKUP(G2115,'属性表（单核）'!$C$2:$D$251,2,0),INT(N2115/VLOOKUP(H2115,'属性表（单）'!$N$4:$O$24,2,0))))</f>
        <v>573</v>
      </c>
      <c r="S2115" s="1">
        <f t="shared" si="261"/>
        <v>5925</v>
      </c>
      <c r="T2115" s="28">
        <f>VLOOKUP(--F2115,经验表!$A$4:$B$53,2,0)*VLOOKUP(--E2115,经验表!$W$8:$X$17,2,0)</f>
        <v>5925</v>
      </c>
      <c r="U2115" s="1">
        <f t="shared" si="262"/>
        <v>29400</v>
      </c>
      <c r="V2115" s="1">
        <f t="shared" si="263"/>
        <v>29400</v>
      </c>
    </row>
    <row r="2116" spans="1:22" x14ac:dyDescent="0.35">
      <c r="A2116" s="1">
        <v>91000093</v>
      </c>
      <c r="B2116" s="3" t="s">
        <v>29</v>
      </c>
      <c r="C2116" s="29">
        <f t="shared" ref="C2116:C2179" si="267">C2115</f>
        <v>1</v>
      </c>
      <c r="D2116" s="29" t="str">
        <f t="shared" si="264"/>
        <v>3</v>
      </c>
      <c r="E2116" s="42" t="str">
        <f t="shared" si="265"/>
        <v>3</v>
      </c>
      <c r="F2116" s="1">
        <v>10</v>
      </c>
      <c r="G2116" s="28" t="str">
        <f t="shared" si="266"/>
        <v>310</v>
      </c>
      <c r="H2116" s="1">
        <v>7</v>
      </c>
      <c r="I2116" s="1">
        <v>760</v>
      </c>
      <c r="L2116" s="1">
        <v>7459</v>
      </c>
      <c r="M2116" s="1">
        <v>37195</v>
      </c>
      <c r="N2116" s="2">
        <f>INT(VLOOKUP(--D2116,'属性表（单）'!$H$7:$I$11,2,0)*VLOOKUP(F2116,'属性表（单）'!$B$4:$D$53,3,0))</f>
        <v>6075</v>
      </c>
      <c r="O2116" s="34">
        <f t="shared" si="260"/>
        <v>607</v>
      </c>
      <c r="P2116" s="1">
        <f>IF(H2116=26,VLOOKUP(G2116,'属性表（单核）'!$H$2:$I$251,2,0),IF(H2116=59,VLOOKUP(G2116,'属性表（单核）'!$C$2:$D$251,2,0),INT(N2116/VLOOKUP(H2116,'属性表（单）'!$N$4:$O$24,2,0))))</f>
        <v>607</v>
      </c>
      <c r="S2116" s="1">
        <f t="shared" si="261"/>
        <v>7125</v>
      </c>
      <c r="T2116" s="28">
        <f>VLOOKUP(--F2116,经验表!$A$4:$B$53,2,0)*VLOOKUP(--E2116,经验表!$W$8:$X$17,2,0)</f>
        <v>7125</v>
      </c>
      <c r="U2116" s="1">
        <f t="shared" si="262"/>
        <v>35325</v>
      </c>
      <c r="V2116" s="1">
        <f t="shared" si="263"/>
        <v>35325</v>
      </c>
    </row>
    <row r="2117" spans="1:22" x14ac:dyDescent="0.35">
      <c r="A2117" s="1">
        <v>91100093</v>
      </c>
      <c r="B2117" s="3" t="s">
        <v>29</v>
      </c>
      <c r="C2117" s="29">
        <f t="shared" si="267"/>
        <v>1</v>
      </c>
      <c r="D2117" s="29" t="str">
        <f t="shared" si="264"/>
        <v>3</v>
      </c>
      <c r="E2117" s="42" t="str">
        <f t="shared" si="265"/>
        <v>3</v>
      </c>
      <c r="F2117" s="1">
        <v>11</v>
      </c>
      <c r="G2117" s="28" t="str">
        <f t="shared" si="266"/>
        <v>311</v>
      </c>
      <c r="H2117" s="1">
        <v>7</v>
      </c>
      <c r="I2117" s="1">
        <v>795</v>
      </c>
      <c r="L2117" s="1">
        <v>8568</v>
      </c>
      <c r="M2117" s="1">
        <v>44654</v>
      </c>
      <c r="N2117" s="2">
        <f>INT(VLOOKUP(--D2117,'属性表（单）'!$H$7:$I$11,2,0)*VLOOKUP(F2117,'属性表（单）'!$B$4:$D$53,3,0))</f>
        <v>6412</v>
      </c>
      <c r="O2117" s="34">
        <f t="shared" si="260"/>
        <v>641</v>
      </c>
      <c r="P2117" s="1">
        <f>IF(H2117=26,VLOOKUP(G2117,'属性表（单核）'!$H$2:$I$251,2,0),IF(H2117=59,VLOOKUP(G2117,'属性表（单核）'!$C$2:$D$251,2,0),INT(N2117/VLOOKUP(H2117,'属性表（单）'!$N$4:$O$24,2,0))))</f>
        <v>641</v>
      </c>
      <c r="S2117" s="1">
        <f t="shared" si="261"/>
        <v>8325</v>
      </c>
      <c r="T2117" s="28">
        <f>VLOOKUP(--F2117,经验表!$A$4:$B$53,2,0)*VLOOKUP(--E2117,经验表!$W$8:$X$17,2,0)</f>
        <v>8325</v>
      </c>
      <c r="U2117" s="1">
        <f t="shared" si="262"/>
        <v>42450</v>
      </c>
      <c r="V2117" s="1">
        <f t="shared" si="263"/>
        <v>42450</v>
      </c>
    </row>
    <row r="2118" spans="1:22" x14ac:dyDescent="0.35">
      <c r="A2118" s="1">
        <v>91200093</v>
      </c>
      <c r="B2118" s="3" t="s">
        <v>29</v>
      </c>
      <c r="C2118" s="29">
        <f t="shared" si="267"/>
        <v>1</v>
      </c>
      <c r="D2118" s="29" t="str">
        <f t="shared" si="264"/>
        <v>3</v>
      </c>
      <c r="E2118" s="42" t="str">
        <f t="shared" si="265"/>
        <v>3</v>
      </c>
      <c r="F2118" s="1">
        <v>12</v>
      </c>
      <c r="G2118" s="28" t="str">
        <f t="shared" si="266"/>
        <v>312</v>
      </c>
      <c r="H2118" s="1">
        <v>7</v>
      </c>
      <c r="I2118" s="1">
        <v>830</v>
      </c>
      <c r="L2118" s="1">
        <v>9797</v>
      </c>
      <c r="M2118" s="1">
        <v>53222</v>
      </c>
      <c r="N2118" s="2">
        <f>INT(VLOOKUP(--D2118,'属性表（单）'!$H$7:$I$11,2,0)*VLOOKUP(F2118,'属性表（单）'!$B$4:$D$53,3,0))</f>
        <v>6862</v>
      </c>
      <c r="O2118" s="34">
        <f t="shared" si="260"/>
        <v>686</v>
      </c>
      <c r="P2118" s="1">
        <f>IF(H2118=26,VLOOKUP(G2118,'属性表（单核）'!$H$2:$I$251,2,0),IF(H2118=59,VLOOKUP(G2118,'属性表（单核）'!$C$2:$D$251,2,0),INT(N2118/VLOOKUP(H2118,'属性表（单）'!$N$4:$O$24,2,0))))</f>
        <v>686</v>
      </c>
      <c r="S2118" s="1">
        <f t="shared" si="261"/>
        <v>9525</v>
      </c>
      <c r="T2118" s="28">
        <f>VLOOKUP(--F2118,经验表!$A$4:$B$53,2,0)*VLOOKUP(--E2118,经验表!$W$8:$X$17,2,0)</f>
        <v>9525</v>
      </c>
      <c r="U2118" s="1">
        <f t="shared" si="262"/>
        <v>50775</v>
      </c>
      <c r="V2118" s="1">
        <f t="shared" si="263"/>
        <v>50775</v>
      </c>
    </row>
    <row r="2119" spans="1:22" x14ac:dyDescent="0.35">
      <c r="A2119" s="1">
        <v>91300093</v>
      </c>
      <c r="B2119" s="3" t="s">
        <v>29</v>
      </c>
      <c r="C2119" s="29">
        <f t="shared" si="267"/>
        <v>1</v>
      </c>
      <c r="D2119" s="29" t="str">
        <f t="shared" si="264"/>
        <v>3</v>
      </c>
      <c r="E2119" s="42" t="str">
        <f t="shared" si="265"/>
        <v>3</v>
      </c>
      <c r="F2119" s="1">
        <v>13</v>
      </c>
      <c r="G2119" s="28" t="str">
        <f t="shared" si="266"/>
        <v>313</v>
      </c>
      <c r="H2119" s="1">
        <v>7</v>
      </c>
      <c r="I2119" s="1">
        <v>866</v>
      </c>
      <c r="L2119" s="1">
        <v>11157</v>
      </c>
      <c r="M2119" s="1">
        <v>63019</v>
      </c>
      <c r="N2119" s="2">
        <f>INT(VLOOKUP(--D2119,'属性表（单）'!$H$7:$I$11,2,0)*VLOOKUP(F2119,'属性表（单）'!$B$4:$D$53,3,0))</f>
        <v>7312</v>
      </c>
      <c r="O2119" s="34">
        <f t="shared" ref="O2119:O2182" si="268">INT(IF(C2119=1,P2119,P2119*$X$14))</f>
        <v>731</v>
      </c>
      <c r="P2119" s="1">
        <f>IF(H2119=26,VLOOKUP(G2119,'属性表（单核）'!$H$2:$I$251,2,0),IF(H2119=59,VLOOKUP(G2119,'属性表（单核）'!$C$2:$D$251,2,0),INT(N2119/VLOOKUP(H2119,'属性表（单）'!$N$4:$O$24,2,0))))</f>
        <v>731</v>
      </c>
      <c r="S2119" s="1">
        <f t="shared" si="261"/>
        <v>10725</v>
      </c>
      <c r="T2119" s="28">
        <f>VLOOKUP(--F2119,经验表!$A$4:$B$53,2,0)*VLOOKUP(--E2119,经验表!$W$8:$X$17,2,0)</f>
        <v>10725</v>
      </c>
      <c r="U2119" s="1">
        <f t="shared" si="262"/>
        <v>60300</v>
      </c>
      <c r="V2119" s="1">
        <f t="shared" si="263"/>
        <v>60300</v>
      </c>
    </row>
    <row r="2120" spans="1:22" x14ac:dyDescent="0.35">
      <c r="A2120" s="1">
        <v>91400093</v>
      </c>
      <c r="B2120" s="3" t="s">
        <v>29</v>
      </c>
      <c r="C2120" s="29">
        <f t="shared" si="267"/>
        <v>1</v>
      </c>
      <c r="D2120" s="29" t="str">
        <f t="shared" si="264"/>
        <v>3</v>
      </c>
      <c r="E2120" s="42" t="str">
        <f t="shared" si="265"/>
        <v>3</v>
      </c>
      <c r="F2120" s="1">
        <v>14</v>
      </c>
      <c r="G2120" s="28" t="str">
        <f t="shared" si="266"/>
        <v>314</v>
      </c>
      <c r="H2120" s="1">
        <v>7</v>
      </c>
      <c r="I2120" s="1">
        <v>902</v>
      </c>
      <c r="L2120" s="1">
        <v>12663</v>
      </c>
      <c r="M2120" s="1">
        <v>74176</v>
      </c>
      <c r="N2120" s="2">
        <f>INT(VLOOKUP(--D2120,'属性表（单）'!$H$7:$I$11,2,0)*VLOOKUP(F2120,'属性表（单）'!$B$4:$D$53,3,0))</f>
        <v>7762</v>
      </c>
      <c r="O2120" s="34">
        <f t="shared" si="268"/>
        <v>776</v>
      </c>
      <c r="P2120" s="1">
        <f>IF(H2120=26,VLOOKUP(G2120,'属性表（单核）'!$H$2:$I$251,2,0),IF(H2120=59,VLOOKUP(G2120,'属性表（单核）'!$C$2:$D$251,2,0),INT(N2120/VLOOKUP(H2120,'属性表（单）'!$N$4:$O$24,2,0))))</f>
        <v>776</v>
      </c>
      <c r="S2120" s="1">
        <f t="shared" ref="S2120:S2183" si="269">INT(T2120)</f>
        <v>12525</v>
      </c>
      <c r="T2120" s="28">
        <f>VLOOKUP(--F2120,经验表!$A$4:$B$53,2,0)*VLOOKUP(--E2120,经验表!$W$8:$X$17,2,0)</f>
        <v>12525</v>
      </c>
      <c r="U2120" s="1">
        <f t="shared" ref="U2120:U2183" si="270">INT(IF(C2120=1,IF(F2120=1,VLOOKUP(--D2120,$X$8:$Y$12,2,0),V2120),IF(F2120=1,VLOOKUP(--D2120,$X$17:$Y$21,2,0),V2120)))</f>
        <v>71025</v>
      </c>
      <c r="V2120" s="1">
        <f t="shared" si="263"/>
        <v>71025</v>
      </c>
    </row>
    <row r="2121" spans="1:22" x14ac:dyDescent="0.35">
      <c r="A2121" s="1">
        <v>91500093</v>
      </c>
      <c r="B2121" s="3" t="s">
        <v>29</v>
      </c>
      <c r="C2121" s="29">
        <f t="shared" si="267"/>
        <v>1</v>
      </c>
      <c r="D2121" s="29" t="str">
        <f t="shared" si="264"/>
        <v>3</v>
      </c>
      <c r="E2121" s="42" t="str">
        <f t="shared" si="265"/>
        <v>3</v>
      </c>
      <c r="F2121" s="1">
        <v>15</v>
      </c>
      <c r="G2121" s="28" t="str">
        <f t="shared" si="266"/>
        <v>315</v>
      </c>
      <c r="H2121" s="1">
        <v>7</v>
      </c>
      <c r="I2121" s="1">
        <v>940</v>
      </c>
      <c r="L2121" s="1">
        <v>14329</v>
      </c>
      <c r="M2121" s="1">
        <v>86839</v>
      </c>
      <c r="N2121" s="2">
        <f>INT(VLOOKUP(--D2121,'属性表（单）'!$H$7:$I$11,2,0)*VLOOKUP(F2121,'属性表（单）'!$B$4:$D$53,3,0))</f>
        <v>8212</v>
      </c>
      <c r="O2121" s="34">
        <f t="shared" si="268"/>
        <v>821</v>
      </c>
      <c r="P2121" s="1">
        <f>IF(H2121=26,VLOOKUP(G2121,'属性表（单核）'!$H$2:$I$251,2,0),IF(H2121=59,VLOOKUP(G2121,'属性表（单核）'!$C$2:$D$251,2,0),INT(N2121/VLOOKUP(H2121,'属性表（单）'!$N$4:$O$24,2,0))))</f>
        <v>821</v>
      </c>
      <c r="S2121" s="1">
        <f t="shared" si="269"/>
        <v>14325</v>
      </c>
      <c r="T2121" s="28">
        <f>VLOOKUP(--F2121,经验表!$A$4:$B$53,2,0)*VLOOKUP(--E2121,经验表!$W$8:$X$17,2,0)</f>
        <v>14325</v>
      </c>
      <c r="U2121" s="1">
        <f t="shared" si="270"/>
        <v>83550</v>
      </c>
      <c r="V2121" s="1">
        <f t="shared" ref="V2121:V2184" si="271">S2120+U2120</f>
        <v>83550</v>
      </c>
    </row>
    <row r="2122" spans="1:22" x14ac:dyDescent="0.35">
      <c r="A2122" s="1">
        <v>91600093</v>
      </c>
      <c r="B2122" s="3" t="s">
        <v>29</v>
      </c>
      <c r="C2122" s="29">
        <f t="shared" si="267"/>
        <v>1</v>
      </c>
      <c r="D2122" s="29" t="str">
        <f t="shared" si="264"/>
        <v>3</v>
      </c>
      <c r="E2122" s="42" t="str">
        <f t="shared" si="265"/>
        <v>3</v>
      </c>
      <c r="F2122" s="1">
        <v>16</v>
      </c>
      <c r="G2122" s="28" t="str">
        <f t="shared" si="266"/>
        <v>316</v>
      </c>
      <c r="H2122" s="1">
        <v>7</v>
      </c>
      <c r="I2122" s="1">
        <v>978</v>
      </c>
      <c r="L2122" s="1">
        <v>16173</v>
      </c>
      <c r="M2122" s="1">
        <v>101168</v>
      </c>
      <c r="N2122" s="2">
        <f>INT(VLOOKUP(--D2122,'属性表（单）'!$H$7:$I$11,2,0)*VLOOKUP(F2122,'属性表（单）'!$B$4:$D$53,3,0))</f>
        <v>8662</v>
      </c>
      <c r="O2122" s="34">
        <f t="shared" si="268"/>
        <v>866</v>
      </c>
      <c r="P2122" s="1">
        <f>IF(H2122=26,VLOOKUP(G2122,'属性表（单核）'!$H$2:$I$251,2,0),IF(H2122=59,VLOOKUP(G2122,'属性表（单核）'!$C$2:$D$251,2,0),INT(N2122/VLOOKUP(H2122,'属性表（单）'!$N$4:$O$24,2,0))))</f>
        <v>866</v>
      </c>
      <c r="S2122" s="1">
        <f t="shared" si="269"/>
        <v>16125</v>
      </c>
      <c r="T2122" s="28">
        <f>VLOOKUP(--F2122,经验表!$A$4:$B$53,2,0)*VLOOKUP(--E2122,经验表!$W$8:$X$17,2,0)</f>
        <v>16125</v>
      </c>
      <c r="U2122" s="1">
        <f t="shared" si="270"/>
        <v>97875</v>
      </c>
      <c r="V2122" s="1">
        <f t="shared" si="271"/>
        <v>97875</v>
      </c>
    </row>
    <row r="2123" spans="1:22" x14ac:dyDescent="0.35">
      <c r="A2123" s="1">
        <v>91700093</v>
      </c>
      <c r="B2123" s="3" t="s">
        <v>29</v>
      </c>
      <c r="C2123" s="29">
        <f t="shared" si="267"/>
        <v>1</v>
      </c>
      <c r="D2123" s="29" t="str">
        <f t="shared" si="264"/>
        <v>3</v>
      </c>
      <c r="E2123" s="42" t="str">
        <f t="shared" si="265"/>
        <v>3</v>
      </c>
      <c r="F2123" s="1">
        <v>17</v>
      </c>
      <c r="G2123" s="28" t="str">
        <f t="shared" si="266"/>
        <v>317</v>
      </c>
      <c r="H2123" s="1">
        <v>7</v>
      </c>
      <c r="I2123" s="1">
        <v>1016</v>
      </c>
      <c r="L2123" s="1">
        <v>18211</v>
      </c>
      <c r="M2123" s="1">
        <v>117341</v>
      </c>
      <c r="N2123" s="2">
        <f>INT(VLOOKUP(--D2123,'属性表（单）'!$H$7:$I$11,2,0)*VLOOKUP(F2123,'属性表（单）'!$B$4:$D$53,3,0))</f>
        <v>9225</v>
      </c>
      <c r="O2123" s="34">
        <f t="shared" si="268"/>
        <v>922</v>
      </c>
      <c r="P2123" s="1">
        <f>IF(H2123=26,VLOOKUP(G2123,'属性表（单核）'!$H$2:$I$251,2,0),IF(H2123=59,VLOOKUP(G2123,'属性表（单核）'!$C$2:$D$251,2,0),INT(N2123/VLOOKUP(H2123,'属性表（单）'!$N$4:$O$24,2,0))))</f>
        <v>922</v>
      </c>
      <c r="S2123" s="1">
        <f t="shared" si="269"/>
        <v>17925</v>
      </c>
      <c r="T2123" s="28">
        <f>VLOOKUP(--F2123,经验表!$A$4:$B$53,2,0)*VLOOKUP(--E2123,经验表!$W$8:$X$17,2,0)</f>
        <v>17925</v>
      </c>
      <c r="U2123" s="1">
        <f t="shared" si="270"/>
        <v>114000</v>
      </c>
      <c r="V2123" s="1">
        <f t="shared" si="271"/>
        <v>114000</v>
      </c>
    </row>
    <row r="2124" spans="1:22" x14ac:dyDescent="0.35">
      <c r="A2124" s="1">
        <v>91800093</v>
      </c>
      <c r="B2124" s="3" t="s">
        <v>29</v>
      </c>
      <c r="C2124" s="29">
        <f t="shared" si="267"/>
        <v>1</v>
      </c>
      <c r="D2124" s="29" t="str">
        <f t="shared" si="264"/>
        <v>3</v>
      </c>
      <c r="E2124" s="42" t="str">
        <f t="shared" si="265"/>
        <v>3</v>
      </c>
      <c r="F2124" s="1">
        <v>18</v>
      </c>
      <c r="G2124" s="28" t="str">
        <f t="shared" si="266"/>
        <v>318</v>
      </c>
      <c r="H2124" s="1">
        <v>7</v>
      </c>
      <c r="I2124" s="1">
        <v>1056</v>
      </c>
      <c r="L2124" s="1">
        <v>20464</v>
      </c>
      <c r="M2124" s="1">
        <v>135552</v>
      </c>
      <c r="N2124" s="2">
        <f>INT(VLOOKUP(--D2124,'属性表（单）'!$H$7:$I$11,2,0)*VLOOKUP(F2124,'属性表（单）'!$B$4:$D$53,3,0))</f>
        <v>9787</v>
      </c>
      <c r="O2124" s="34">
        <f t="shared" si="268"/>
        <v>978</v>
      </c>
      <c r="P2124" s="1">
        <f>IF(H2124=26,VLOOKUP(G2124,'属性表（单核）'!$H$2:$I$251,2,0),IF(H2124=59,VLOOKUP(G2124,'属性表（单核）'!$C$2:$D$251,2,0),INT(N2124/VLOOKUP(H2124,'属性表（单）'!$N$4:$O$24,2,0))))</f>
        <v>978</v>
      </c>
      <c r="S2124" s="1">
        <f t="shared" si="269"/>
        <v>20475</v>
      </c>
      <c r="T2124" s="28">
        <f>VLOOKUP(--F2124,经验表!$A$4:$B$53,2,0)*VLOOKUP(--E2124,经验表!$W$8:$X$17,2,0)</f>
        <v>20475</v>
      </c>
      <c r="U2124" s="1">
        <f t="shared" si="270"/>
        <v>131925</v>
      </c>
      <c r="V2124" s="1">
        <f t="shared" si="271"/>
        <v>131925</v>
      </c>
    </row>
    <row r="2125" spans="1:22" x14ac:dyDescent="0.35">
      <c r="A2125" s="1">
        <v>91900093</v>
      </c>
      <c r="B2125" s="3" t="s">
        <v>29</v>
      </c>
      <c r="C2125" s="29">
        <f t="shared" si="267"/>
        <v>1</v>
      </c>
      <c r="D2125" s="29" t="str">
        <f t="shared" si="264"/>
        <v>3</v>
      </c>
      <c r="E2125" s="42" t="str">
        <f t="shared" si="265"/>
        <v>3</v>
      </c>
      <c r="F2125" s="1">
        <v>19</v>
      </c>
      <c r="G2125" s="28" t="str">
        <f t="shared" si="266"/>
        <v>319</v>
      </c>
      <c r="H2125" s="1">
        <v>7</v>
      </c>
      <c r="I2125" s="1">
        <v>1096</v>
      </c>
      <c r="L2125" s="1">
        <v>22954</v>
      </c>
      <c r="M2125" s="1">
        <v>156016</v>
      </c>
      <c r="N2125" s="2">
        <f>INT(VLOOKUP(--D2125,'属性表（单）'!$H$7:$I$11,2,0)*VLOOKUP(F2125,'属性表（单）'!$B$4:$D$53,3,0))</f>
        <v>10350</v>
      </c>
      <c r="O2125" s="34">
        <f t="shared" si="268"/>
        <v>1035</v>
      </c>
      <c r="P2125" s="1">
        <f>IF(H2125=26,VLOOKUP(G2125,'属性表（单核）'!$H$2:$I$251,2,0),IF(H2125=59,VLOOKUP(G2125,'属性表（单核）'!$C$2:$D$251,2,0),INT(N2125/VLOOKUP(H2125,'属性表（单）'!$N$4:$O$24,2,0))))</f>
        <v>1035</v>
      </c>
      <c r="S2125" s="1">
        <f t="shared" si="269"/>
        <v>23025</v>
      </c>
      <c r="T2125" s="28">
        <f>VLOOKUP(--F2125,经验表!$A$4:$B$53,2,0)*VLOOKUP(--E2125,经验表!$W$8:$X$17,2,0)</f>
        <v>23025</v>
      </c>
      <c r="U2125" s="1">
        <f t="shared" si="270"/>
        <v>152400</v>
      </c>
      <c r="V2125" s="1">
        <f t="shared" si="271"/>
        <v>152400</v>
      </c>
    </row>
    <row r="2126" spans="1:22" x14ac:dyDescent="0.35">
      <c r="A2126" s="1">
        <v>92000093</v>
      </c>
      <c r="B2126" s="3" t="s">
        <v>29</v>
      </c>
      <c r="C2126" s="29">
        <f t="shared" si="267"/>
        <v>1</v>
      </c>
      <c r="D2126" s="29" t="str">
        <f t="shared" si="264"/>
        <v>3</v>
      </c>
      <c r="E2126" s="42" t="str">
        <f t="shared" si="265"/>
        <v>3</v>
      </c>
      <c r="F2126" s="1">
        <v>20</v>
      </c>
      <c r="G2126" s="28" t="str">
        <f t="shared" si="266"/>
        <v>320</v>
      </c>
      <c r="H2126" s="1">
        <v>7</v>
      </c>
      <c r="I2126" s="1">
        <v>1137</v>
      </c>
      <c r="L2126" s="1">
        <v>25706</v>
      </c>
      <c r="M2126" s="1">
        <v>178970</v>
      </c>
      <c r="N2126" s="2">
        <f>INT(VLOOKUP(--D2126,'属性表（单）'!$H$7:$I$11,2,0)*VLOOKUP(F2126,'属性表（单）'!$B$4:$D$53,3,0))</f>
        <v>10912</v>
      </c>
      <c r="O2126" s="34">
        <f t="shared" si="268"/>
        <v>1091</v>
      </c>
      <c r="P2126" s="1">
        <f>IF(H2126=26,VLOOKUP(G2126,'属性表（单核）'!$H$2:$I$251,2,0),IF(H2126=59,VLOOKUP(G2126,'属性表（单核）'!$C$2:$D$251,2,0),INT(N2126/VLOOKUP(H2126,'属性表（单）'!$N$4:$O$24,2,0))))</f>
        <v>1091</v>
      </c>
      <c r="S2126" s="1">
        <f t="shared" si="269"/>
        <v>25575</v>
      </c>
      <c r="T2126" s="28">
        <f>VLOOKUP(--F2126,经验表!$A$4:$B$53,2,0)*VLOOKUP(--E2126,经验表!$W$8:$X$17,2,0)</f>
        <v>25575</v>
      </c>
      <c r="U2126" s="1">
        <f t="shared" si="270"/>
        <v>175425</v>
      </c>
      <c r="V2126" s="1">
        <f t="shared" si="271"/>
        <v>175425</v>
      </c>
    </row>
    <row r="2127" spans="1:22" x14ac:dyDescent="0.35">
      <c r="A2127" s="1">
        <v>92100093</v>
      </c>
      <c r="B2127" s="3" t="s">
        <v>29</v>
      </c>
      <c r="C2127" s="29">
        <f t="shared" si="267"/>
        <v>1</v>
      </c>
      <c r="D2127" s="29" t="str">
        <f t="shared" si="264"/>
        <v>3</v>
      </c>
      <c r="E2127" s="42" t="str">
        <f t="shared" si="265"/>
        <v>3</v>
      </c>
      <c r="F2127" s="1">
        <v>21</v>
      </c>
      <c r="G2127" s="28" t="str">
        <f t="shared" si="266"/>
        <v>321</v>
      </c>
      <c r="H2127" s="1">
        <v>7</v>
      </c>
      <c r="I2127" s="1">
        <v>1179</v>
      </c>
      <c r="L2127" s="1">
        <v>28745</v>
      </c>
      <c r="M2127" s="1">
        <v>204676</v>
      </c>
      <c r="N2127" s="2">
        <f>INT(VLOOKUP(--D2127,'属性表（单）'!$H$7:$I$11,2,0)*VLOOKUP(F2127,'属性表（单）'!$B$4:$D$53,3,0))</f>
        <v>11475</v>
      </c>
      <c r="O2127" s="34">
        <f t="shared" si="268"/>
        <v>1147</v>
      </c>
      <c r="P2127" s="1">
        <f>IF(H2127=26,VLOOKUP(G2127,'属性表（单核）'!$H$2:$I$251,2,0),IF(H2127=59,VLOOKUP(G2127,'属性表（单核）'!$C$2:$D$251,2,0),INT(N2127/VLOOKUP(H2127,'属性表（单）'!$N$4:$O$24,2,0))))</f>
        <v>1147</v>
      </c>
      <c r="S2127" s="1">
        <f t="shared" si="269"/>
        <v>28125</v>
      </c>
      <c r="T2127" s="28">
        <f>VLOOKUP(--F2127,经验表!$A$4:$B$53,2,0)*VLOOKUP(--E2127,经验表!$W$8:$X$17,2,0)</f>
        <v>28125</v>
      </c>
      <c r="U2127" s="1">
        <f t="shared" si="270"/>
        <v>201000</v>
      </c>
      <c r="V2127" s="1">
        <f t="shared" si="271"/>
        <v>201000</v>
      </c>
    </row>
    <row r="2128" spans="1:22" x14ac:dyDescent="0.35">
      <c r="A2128" s="1">
        <v>92200093</v>
      </c>
      <c r="B2128" s="3" t="s">
        <v>29</v>
      </c>
      <c r="C2128" s="29">
        <f t="shared" si="267"/>
        <v>1</v>
      </c>
      <c r="D2128" s="29" t="str">
        <f t="shared" si="264"/>
        <v>3</v>
      </c>
      <c r="E2128" s="42" t="str">
        <f t="shared" si="265"/>
        <v>3</v>
      </c>
      <c r="F2128" s="1">
        <v>22</v>
      </c>
      <c r="G2128" s="28" t="str">
        <f t="shared" si="266"/>
        <v>322</v>
      </c>
      <c r="H2128" s="1">
        <v>7</v>
      </c>
      <c r="I2128" s="1">
        <v>1222</v>
      </c>
      <c r="L2128" s="1">
        <v>32102</v>
      </c>
      <c r="M2128" s="1">
        <v>233421</v>
      </c>
      <c r="N2128" s="2">
        <f>INT(VLOOKUP(--D2128,'属性表（单）'!$H$7:$I$11,2,0)*VLOOKUP(F2128,'属性表（单）'!$B$4:$D$53,3,0))</f>
        <v>12150</v>
      </c>
      <c r="O2128" s="34">
        <f t="shared" si="268"/>
        <v>1215</v>
      </c>
      <c r="P2128" s="1">
        <f>IF(H2128=26,VLOOKUP(G2128,'属性表（单核）'!$H$2:$I$251,2,0),IF(H2128=59,VLOOKUP(G2128,'属性表（单核）'!$C$2:$D$251,2,0),INT(N2128/VLOOKUP(H2128,'属性表（单）'!$N$4:$O$24,2,0))))</f>
        <v>1215</v>
      </c>
      <c r="S2128" s="1">
        <f t="shared" si="269"/>
        <v>31575</v>
      </c>
      <c r="T2128" s="28">
        <f>VLOOKUP(--F2128,经验表!$A$4:$B$53,2,0)*VLOOKUP(--E2128,经验表!$W$8:$X$17,2,0)</f>
        <v>31575</v>
      </c>
      <c r="U2128" s="1">
        <f t="shared" si="270"/>
        <v>229125</v>
      </c>
      <c r="V2128" s="1">
        <f t="shared" si="271"/>
        <v>229125</v>
      </c>
    </row>
    <row r="2129" spans="1:22" x14ac:dyDescent="0.35">
      <c r="A2129" s="1">
        <v>92300093</v>
      </c>
      <c r="B2129" s="3" t="s">
        <v>29</v>
      </c>
      <c r="C2129" s="29">
        <f t="shared" si="267"/>
        <v>1</v>
      </c>
      <c r="D2129" s="29" t="str">
        <f t="shared" si="264"/>
        <v>3</v>
      </c>
      <c r="E2129" s="42" t="str">
        <f t="shared" si="265"/>
        <v>3</v>
      </c>
      <c r="F2129" s="1">
        <v>23</v>
      </c>
      <c r="G2129" s="28" t="str">
        <f t="shared" si="266"/>
        <v>323</v>
      </c>
      <c r="H2129" s="1">
        <v>7</v>
      </c>
      <c r="I2129" s="1">
        <v>1266</v>
      </c>
      <c r="L2129" s="1">
        <v>35809</v>
      </c>
      <c r="M2129" s="1">
        <v>265523</v>
      </c>
      <c r="N2129" s="2">
        <f>INT(VLOOKUP(--D2129,'属性表（单）'!$H$7:$I$11,2,0)*VLOOKUP(F2129,'属性表（单）'!$B$4:$D$53,3,0))</f>
        <v>12825</v>
      </c>
      <c r="O2129" s="34">
        <f t="shared" si="268"/>
        <v>1282</v>
      </c>
      <c r="P2129" s="1">
        <f>IF(H2129=26,VLOOKUP(G2129,'属性表（单核）'!$H$2:$I$251,2,0),IF(H2129=59,VLOOKUP(G2129,'属性表（单核）'!$C$2:$D$251,2,0),INT(N2129/VLOOKUP(H2129,'属性表（单）'!$N$4:$O$24,2,0))))</f>
        <v>1282</v>
      </c>
      <c r="S2129" s="1">
        <f t="shared" si="269"/>
        <v>35025</v>
      </c>
      <c r="T2129" s="28">
        <f>VLOOKUP(--F2129,经验表!$A$4:$B$53,2,0)*VLOOKUP(--E2129,经验表!$W$8:$X$17,2,0)</f>
        <v>35025</v>
      </c>
      <c r="U2129" s="1">
        <f t="shared" si="270"/>
        <v>260700</v>
      </c>
      <c r="V2129" s="1">
        <f t="shared" si="271"/>
        <v>260700</v>
      </c>
    </row>
    <row r="2130" spans="1:22" x14ac:dyDescent="0.35">
      <c r="A2130" s="1">
        <v>92400093</v>
      </c>
      <c r="B2130" s="3" t="s">
        <v>29</v>
      </c>
      <c r="C2130" s="29">
        <f t="shared" si="267"/>
        <v>1</v>
      </c>
      <c r="D2130" s="29" t="str">
        <f t="shared" si="264"/>
        <v>3</v>
      </c>
      <c r="E2130" s="42" t="str">
        <f t="shared" si="265"/>
        <v>3</v>
      </c>
      <c r="F2130" s="1">
        <v>24</v>
      </c>
      <c r="G2130" s="28" t="str">
        <f t="shared" si="266"/>
        <v>324</v>
      </c>
      <c r="H2130" s="1">
        <v>7</v>
      </c>
      <c r="I2130" s="1">
        <v>1310</v>
      </c>
      <c r="L2130" s="1">
        <v>39901</v>
      </c>
      <c r="M2130" s="1">
        <v>301332</v>
      </c>
      <c r="N2130" s="2">
        <f>INT(VLOOKUP(--D2130,'属性表（单）'!$H$7:$I$11,2,0)*VLOOKUP(F2130,'属性表（单）'!$B$4:$D$53,3,0))</f>
        <v>13500</v>
      </c>
      <c r="O2130" s="34">
        <f t="shared" si="268"/>
        <v>1350</v>
      </c>
      <c r="P2130" s="1">
        <f>IF(H2130=26,VLOOKUP(G2130,'属性表（单核）'!$H$2:$I$251,2,0),IF(H2130=59,VLOOKUP(G2130,'属性表（单核）'!$C$2:$D$251,2,0),INT(N2130/VLOOKUP(H2130,'属性表（单）'!$N$4:$O$24,2,0))))</f>
        <v>1350</v>
      </c>
      <c r="S2130" s="1">
        <f t="shared" si="269"/>
        <v>38475</v>
      </c>
      <c r="T2130" s="28">
        <f>VLOOKUP(--F2130,经验表!$A$4:$B$53,2,0)*VLOOKUP(--E2130,经验表!$W$8:$X$17,2,0)</f>
        <v>38475</v>
      </c>
      <c r="U2130" s="1">
        <f t="shared" si="270"/>
        <v>295725</v>
      </c>
      <c r="V2130" s="1">
        <f t="shared" si="271"/>
        <v>295725</v>
      </c>
    </row>
    <row r="2131" spans="1:22" x14ac:dyDescent="0.35">
      <c r="A2131" s="1">
        <v>92500093</v>
      </c>
      <c r="B2131" s="3" t="s">
        <v>29</v>
      </c>
      <c r="C2131" s="29">
        <f t="shared" si="267"/>
        <v>1</v>
      </c>
      <c r="D2131" s="29" t="str">
        <f t="shared" si="264"/>
        <v>3</v>
      </c>
      <c r="E2131" s="42" t="str">
        <f t="shared" si="265"/>
        <v>3</v>
      </c>
      <c r="F2131" s="1">
        <v>25</v>
      </c>
      <c r="G2131" s="28" t="str">
        <f t="shared" si="266"/>
        <v>325</v>
      </c>
      <c r="H2131" s="1">
        <v>7</v>
      </c>
      <c r="I2131" s="1">
        <v>1355</v>
      </c>
      <c r="L2131" s="1">
        <v>44418</v>
      </c>
      <c r="M2131" s="1">
        <v>341233</v>
      </c>
      <c r="N2131" s="2">
        <f>INT(VLOOKUP(--D2131,'属性表（单）'!$H$7:$I$11,2,0)*VLOOKUP(F2131,'属性表（单）'!$B$4:$D$53,3,0))</f>
        <v>14175</v>
      </c>
      <c r="O2131" s="34">
        <f t="shared" si="268"/>
        <v>1417</v>
      </c>
      <c r="P2131" s="1">
        <f>IF(H2131=26,VLOOKUP(G2131,'属性表（单核）'!$H$2:$I$251,2,0),IF(H2131=59,VLOOKUP(G2131,'属性表（单核）'!$C$2:$D$251,2,0),INT(N2131/VLOOKUP(H2131,'属性表（单）'!$N$4:$O$24,2,0))))</f>
        <v>1417</v>
      </c>
      <c r="S2131" s="1">
        <f t="shared" si="269"/>
        <v>41925</v>
      </c>
      <c r="T2131" s="28">
        <f>VLOOKUP(--F2131,经验表!$A$4:$B$53,2,0)*VLOOKUP(--E2131,经验表!$W$8:$X$17,2,0)</f>
        <v>41925</v>
      </c>
      <c r="U2131" s="1">
        <f t="shared" si="270"/>
        <v>334200</v>
      </c>
      <c r="V2131" s="1">
        <f t="shared" si="271"/>
        <v>334200</v>
      </c>
    </row>
    <row r="2132" spans="1:22" x14ac:dyDescent="0.35">
      <c r="A2132" s="1">
        <v>92600093</v>
      </c>
      <c r="B2132" s="3" t="s">
        <v>29</v>
      </c>
      <c r="C2132" s="29">
        <f t="shared" si="267"/>
        <v>1</v>
      </c>
      <c r="D2132" s="29" t="str">
        <f t="shared" si="264"/>
        <v>3</v>
      </c>
      <c r="E2132" s="42" t="str">
        <f t="shared" si="265"/>
        <v>3</v>
      </c>
      <c r="F2132" s="1">
        <v>26</v>
      </c>
      <c r="G2132" s="28" t="str">
        <f t="shared" si="266"/>
        <v>326</v>
      </c>
      <c r="H2132" s="1">
        <v>7</v>
      </c>
      <c r="I2132" s="1">
        <v>1402</v>
      </c>
      <c r="L2132" s="1">
        <v>49403</v>
      </c>
      <c r="M2132" s="1">
        <v>385651</v>
      </c>
      <c r="N2132" s="2">
        <f>INT(VLOOKUP(--D2132,'属性表（单）'!$H$7:$I$11,2,0)*VLOOKUP(F2132,'属性表（单）'!$B$4:$D$53,3,0))</f>
        <v>14850</v>
      </c>
      <c r="O2132" s="34">
        <f t="shared" si="268"/>
        <v>1485</v>
      </c>
      <c r="P2132" s="1">
        <f>IF(H2132=26,VLOOKUP(G2132,'属性表（单核）'!$H$2:$I$251,2,0),IF(H2132=59,VLOOKUP(G2132,'属性表（单核）'!$C$2:$D$251,2,0),INT(N2132/VLOOKUP(H2132,'属性表（单）'!$N$4:$O$24,2,0))))</f>
        <v>1485</v>
      </c>
      <c r="S2132" s="1">
        <f t="shared" si="269"/>
        <v>46425</v>
      </c>
      <c r="T2132" s="28">
        <f>VLOOKUP(--F2132,经验表!$A$4:$B$53,2,0)*VLOOKUP(--E2132,经验表!$W$8:$X$17,2,0)</f>
        <v>46425</v>
      </c>
      <c r="U2132" s="1">
        <f t="shared" si="270"/>
        <v>376125</v>
      </c>
      <c r="V2132" s="1">
        <f t="shared" si="271"/>
        <v>376125</v>
      </c>
    </row>
    <row r="2133" spans="1:22" x14ac:dyDescent="0.35">
      <c r="A2133" s="1">
        <v>92700093</v>
      </c>
      <c r="B2133" s="3" t="s">
        <v>29</v>
      </c>
      <c r="C2133" s="29">
        <f t="shared" si="267"/>
        <v>1</v>
      </c>
      <c r="D2133" s="29" t="str">
        <f t="shared" si="264"/>
        <v>3</v>
      </c>
      <c r="E2133" s="42" t="str">
        <f t="shared" si="265"/>
        <v>3</v>
      </c>
      <c r="F2133" s="1">
        <v>27</v>
      </c>
      <c r="G2133" s="28" t="str">
        <f t="shared" si="266"/>
        <v>327</v>
      </c>
      <c r="H2133" s="1">
        <v>7</v>
      </c>
      <c r="I2133" s="1">
        <v>1449</v>
      </c>
      <c r="L2133" s="1">
        <v>54904</v>
      </c>
      <c r="M2133" s="1">
        <v>435054</v>
      </c>
      <c r="N2133" s="2">
        <f>INT(VLOOKUP(--D2133,'属性表（单）'!$H$7:$I$11,2,0)*VLOOKUP(F2133,'属性表（单）'!$B$4:$D$53,3,0))</f>
        <v>15637</v>
      </c>
      <c r="O2133" s="34">
        <f t="shared" si="268"/>
        <v>1563</v>
      </c>
      <c r="P2133" s="1">
        <f>IF(H2133=26,VLOOKUP(G2133,'属性表（单核）'!$H$2:$I$251,2,0),IF(H2133=59,VLOOKUP(G2133,'属性表（单核）'!$C$2:$D$251,2,0),INT(N2133/VLOOKUP(H2133,'属性表（单）'!$N$4:$O$24,2,0))))</f>
        <v>1563</v>
      </c>
      <c r="S2133" s="1">
        <f t="shared" si="269"/>
        <v>50925</v>
      </c>
      <c r="T2133" s="28">
        <f>VLOOKUP(--F2133,经验表!$A$4:$B$53,2,0)*VLOOKUP(--E2133,经验表!$W$8:$X$17,2,0)</f>
        <v>50925</v>
      </c>
      <c r="U2133" s="1">
        <f t="shared" si="270"/>
        <v>422550</v>
      </c>
      <c r="V2133" s="1">
        <f t="shared" si="271"/>
        <v>422550</v>
      </c>
    </row>
    <row r="2134" spans="1:22" x14ac:dyDescent="0.35">
      <c r="A2134" s="1">
        <v>92800093</v>
      </c>
      <c r="B2134" s="3" t="s">
        <v>29</v>
      </c>
      <c r="C2134" s="29">
        <f t="shared" si="267"/>
        <v>1</v>
      </c>
      <c r="D2134" s="29" t="str">
        <f t="shared" si="264"/>
        <v>3</v>
      </c>
      <c r="E2134" s="42" t="str">
        <f t="shared" si="265"/>
        <v>3</v>
      </c>
      <c r="F2134" s="1">
        <v>28</v>
      </c>
      <c r="G2134" s="28" t="str">
        <f t="shared" si="266"/>
        <v>328</v>
      </c>
      <c r="H2134" s="1">
        <v>7</v>
      </c>
      <c r="I2134" s="1">
        <v>1497</v>
      </c>
      <c r="L2134" s="1">
        <v>60974</v>
      </c>
      <c r="M2134" s="1">
        <v>489958</v>
      </c>
      <c r="N2134" s="2">
        <f>INT(VLOOKUP(--D2134,'属性表（单）'!$H$7:$I$11,2,0)*VLOOKUP(F2134,'属性表（单）'!$B$4:$D$53,3,0))</f>
        <v>16425</v>
      </c>
      <c r="O2134" s="34">
        <f t="shared" si="268"/>
        <v>1642</v>
      </c>
      <c r="P2134" s="1">
        <f>IF(H2134=26,VLOOKUP(G2134,'属性表（单核）'!$H$2:$I$251,2,0),IF(H2134=59,VLOOKUP(G2134,'属性表（单核）'!$C$2:$D$251,2,0),INT(N2134/VLOOKUP(H2134,'属性表（单）'!$N$4:$O$24,2,0))))</f>
        <v>1642</v>
      </c>
      <c r="S2134" s="1">
        <f t="shared" si="269"/>
        <v>55425</v>
      </c>
      <c r="T2134" s="28">
        <f>VLOOKUP(--F2134,经验表!$A$4:$B$53,2,0)*VLOOKUP(--E2134,经验表!$W$8:$X$17,2,0)</f>
        <v>55425</v>
      </c>
      <c r="U2134" s="1">
        <f t="shared" si="270"/>
        <v>473475</v>
      </c>
      <c r="V2134" s="1">
        <f t="shared" si="271"/>
        <v>473475</v>
      </c>
    </row>
    <row r="2135" spans="1:22" x14ac:dyDescent="0.35">
      <c r="A2135" s="1">
        <v>92900093</v>
      </c>
      <c r="B2135" s="3" t="s">
        <v>29</v>
      </c>
      <c r="C2135" s="29">
        <f t="shared" si="267"/>
        <v>1</v>
      </c>
      <c r="D2135" s="29" t="str">
        <f t="shared" si="264"/>
        <v>3</v>
      </c>
      <c r="E2135" s="42" t="str">
        <f t="shared" si="265"/>
        <v>3</v>
      </c>
      <c r="F2135" s="1">
        <v>29</v>
      </c>
      <c r="G2135" s="28" t="str">
        <f t="shared" si="266"/>
        <v>329</v>
      </c>
      <c r="H2135" s="1">
        <v>7</v>
      </c>
      <c r="I2135" s="1">
        <v>1546</v>
      </c>
      <c r="L2135" s="1">
        <v>67670</v>
      </c>
      <c r="M2135" s="1">
        <v>550932</v>
      </c>
      <c r="N2135" s="2">
        <f>INT(VLOOKUP(--D2135,'属性表（单）'!$H$7:$I$11,2,0)*VLOOKUP(F2135,'属性表（单）'!$B$4:$D$53,3,0))</f>
        <v>17212</v>
      </c>
      <c r="O2135" s="34">
        <f t="shared" si="268"/>
        <v>1721</v>
      </c>
      <c r="P2135" s="1">
        <f>IF(H2135=26,VLOOKUP(G2135,'属性表（单核）'!$H$2:$I$251,2,0),IF(H2135=59,VLOOKUP(G2135,'属性表（单核）'!$C$2:$D$251,2,0),INT(N2135/VLOOKUP(H2135,'属性表（单）'!$N$4:$O$24,2,0))))</f>
        <v>1721</v>
      </c>
      <c r="S2135" s="1">
        <f t="shared" si="269"/>
        <v>59925</v>
      </c>
      <c r="T2135" s="28">
        <f>VLOOKUP(--F2135,经验表!$A$4:$B$53,2,0)*VLOOKUP(--E2135,经验表!$W$8:$X$17,2,0)</f>
        <v>59925</v>
      </c>
      <c r="U2135" s="1">
        <f t="shared" si="270"/>
        <v>528900</v>
      </c>
      <c r="V2135" s="1">
        <f t="shared" si="271"/>
        <v>528900</v>
      </c>
    </row>
    <row r="2136" spans="1:22" x14ac:dyDescent="0.35">
      <c r="A2136" s="1">
        <v>93000093</v>
      </c>
      <c r="B2136" s="3" t="s">
        <v>29</v>
      </c>
      <c r="C2136" s="29">
        <f t="shared" si="267"/>
        <v>1</v>
      </c>
      <c r="D2136" s="29" t="str">
        <f t="shared" si="264"/>
        <v>3</v>
      </c>
      <c r="E2136" s="42" t="str">
        <f t="shared" si="265"/>
        <v>3</v>
      </c>
      <c r="F2136" s="1">
        <v>30</v>
      </c>
      <c r="G2136" s="28" t="str">
        <f t="shared" si="266"/>
        <v>330</v>
      </c>
      <c r="H2136" s="1">
        <v>7</v>
      </c>
      <c r="I2136" s="1">
        <v>1596</v>
      </c>
      <c r="L2136" s="1">
        <v>75056</v>
      </c>
      <c r="M2136" s="1">
        <v>618602</v>
      </c>
      <c r="N2136" s="2">
        <f>INT(VLOOKUP(--D2136,'属性表（单）'!$H$7:$I$11,2,0)*VLOOKUP(F2136,'属性表（单）'!$B$4:$D$53,3,0))</f>
        <v>18000</v>
      </c>
      <c r="O2136" s="34">
        <f t="shared" si="268"/>
        <v>1800</v>
      </c>
      <c r="P2136" s="1">
        <f>IF(H2136=26,VLOOKUP(G2136,'属性表（单核）'!$H$2:$I$251,2,0),IF(H2136=59,VLOOKUP(G2136,'属性表（单核）'!$C$2:$D$251,2,0),INT(N2136/VLOOKUP(H2136,'属性表（单）'!$N$4:$O$24,2,0))))</f>
        <v>1800</v>
      </c>
      <c r="S2136" s="1">
        <f t="shared" si="269"/>
        <v>65625</v>
      </c>
      <c r="T2136" s="28">
        <f>VLOOKUP(--F2136,经验表!$A$4:$B$53,2,0)*VLOOKUP(--E2136,经验表!$W$8:$X$17,2,0)</f>
        <v>65625</v>
      </c>
      <c r="U2136" s="1">
        <f t="shared" si="270"/>
        <v>588825</v>
      </c>
      <c r="V2136" s="1">
        <f t="shared" si="271"/>
        <v>588825</v>
      </c>
    </row>
    <row r="2137" spans="1:22" x14ac:dyDescent="0.35">
      <c r="A2137" s="1">
        <v>93100093</v>
      </c>
      <c r="B2137" s="3" t="s">
        <v>29</v>
      </c>
      <c r="C2137" s="29">
        <f t="shared" si="267"/>
        <v>1</v>
      </c>
      <c r="D2137" s="29" t="str">
        <f t="shared" si="264"/>
        <v>3</v>
      </c>
      <c r="E2137" s="42" t="str">
        <f t="shared" si="265"/>
        <v>3</v>
      </c>
      <c r="F2137" s="1">
        <v>31</v>
      </c>
      <c r="G2137" s="28" t="str">
        <f t="shared" si="266"/>
        <v>331</v>
      </c>
      <c r="H2137" s="1">
        <v>7</v>
      </c>
      <c r="I2137" s="1">
        <v>1648</v>
      </c>
      <c r="L2137" s="1">
        <v>83203</v>
      </c>
      <c r="M2137" s="1">
        <v>693658</v>
      </c>
      <c r="N2137" s="2">
        <f>INT(VLOOKUP(--D2137,'属性表（单）'!$H$7:$I$11,2,0)*VLOOKUP(F2137,'属性表（单）'!$B$4:$D$53,3,0))</f>
        <v>18787</v>
      </c>
      <c r="O2137" s="34">
        <f t="shared" si="268"/>
        <v>1878</v>
      </c>
      <c r="P2137" s="1">
        <f>IF(H2137=26,VLOOKUP(G2137,'属性表（单核）'!$H$2:$I$251,2,0),IF(H2137=59,VLOOKUP(G2137,'属性表（单核）'!$C$2:$D$251,2,0),INT(N2137/VLOOKUP(H2137,'属性表（单）'!$N$4:$O$24,2,0))))</f>
        <v>1878</v>
      </c>
      <c r="S2137" s="1">
        <f t="shared" si="269"/>
        <v>71325</v>
      </c>
      <c r="T2137" s="28">
        <f>VLOOKUP(--F2137,经验表!$A$4:$B$53,2,0)*VLOOKUP(--E2137,经验表!$W$8:$X$17,2,0)</f>
        <v>71325</v>
      </c>
      <c r="U2137" s="1">
        <f t="shared" si="270"/>
        <v>654450</v>
      </c>
      <c r="V2137" s="1">
        <f t="shared" si="271"/>
        <v>654450</v>
      </c>
    </row>
    <row r="2138" spans="1:22" x14ac:dyDescent="0.35">
      <c r="A2138" s="1">
        <v>93200093</v>
      </c>
      <c r="B2138" s="3" t="s">
        <v>29</v>
      </c>
      <c r="C2138" s="29">
        <f t="shared" si="267"/>
        <v>1</v>
      </c>
      <c r="D2138" s="29" t="str">
        <f t="shared" si="264"/>
        <v>3</v>
      </c>
      <c r="E2138" s="42" t="str">
        <f t="shared" si="265"/>
        <v>3</v>
      </c>
      <c r="F2138" s="1">
        <v>32</v>
      </c>
      <c r="G2138" s="28" t="str">
        <f t="shared" si="266"/>
        <v>332</v>
      </c>
      <c r="H2138" s="1">
        <v>7</v>
      </c>
      <c r="I2138" s="1">
        <v>1700</v>
      </c>
      <c r="L2138" s="1">
        <v>92189</v>
      </c>
      <c r="M2138" s="1">
        <v>776861</v>
      </c>
      <c r="N2138" s="2">
        <f>INT(VLOOKUP(--D2138,'属性表（单）'!$H$7:$I$11,2,0)*VLOOKUP(F2138,'属性表（单）'!$B$4:$D$53,3,0))</f>
        <v>19687</v>
      </c>
      <c r="O2138" s="34">
        <f t="shared" si="268"/>
        <v>1968</v>
      </c>
      <c r="P2138" s="1">
        <f>IF(H2138=26,VLOOKUP(G2138,'属性表（单核）'!$H$2:$I$251,2,0),IF(H2138=59,VLOOKUP(G2138,'属性表（单核）'!$C$2:$D$251,2,0),INT(N2138/VLOOKUP(H2138,'属性表（单）'!$N$4:$O$24,2,0))))</f>
        <v>1968</v>
      </c>
      <c r="S2138" s="1">
        <f t="shared" si="269"/>
        <v>77025</v>
      </c>
      <c r="T2138" s="28">
        <f>VLOOKUP(--F2138,经验表!$A$4:$B$53,2,0)*VLOOKUP(--E2138,经验表!$W$8:$X$17,2,0)</f>
        <v>77025</v>
      </c>
      <c r="U2138" s="1">
        <f t="shared" si="270"/>
        <v>725775</v>
      </c>
      <c r="V2138" s="1">
        <f t="shared" si="271"/>
        <v>725775</v>
      </c>
    </row>
    <row r="2139" spans="1:22" x14ac:dyDescent="0.35">
      <c r="A2139" s="1">
        <v>93300093</v>
      </c>
      <c r="B2139" s="3" t="s">
        <v>29</v>
      </c>
      <c r="C2139" s="29">
        <f t="shared" si="267"/>
        <v>1</v>
      </c>
      <c r="D2139" s="29" t="str">
        <f t="shared" si="264"/>
        <v>3</v>
      </c>
      <c r="E2139" s="42" t="str">
        <f t="shared" si="265"/>
        <v>3</v>
      </c>
      <c r="F2139" s="1">
        <v>33</v>
      </c>
      <c r="G2139" s="28" t="str">
        <f t="shared" si="266"/>
        <v>333</v>
      </c>
      <c r="H2139" s="1">
        <v>7</v>
      </c>
      <c r="I2139" s="1">
        <v>1753</v>
      </c>
      <c r="L2139" s="1">
        <v>102097</v>
      </c>
      <c r="M2139" s="1">
        <v>869050</v>
      </c>
      <c r="N2139" s="2">
        <f>INT(VLOOKUP(--D2139,'属性表（单）'!$H$7:$I$11,2,0)*VLOOKUP(F2139,'属性表（单）'!$B$4:$D$53,3,0))</f>
        <v>20587</v>
      </c>
      <c r="O2139" s="34">
        <f t="shared" si="268"/>
        <v>2058</v>
      </c>
      <c r="P2139" s="1">
        <f>IF(H2139=26,VLOOKUP(G2139,'属性表（单核）'!$H$2:$I$251,2,0),IF(H2139=59,VLOOKUP(G2139,'属性表（单核）'!$C$2:$D$251,2,0),INT(N2139/VLOOKUP(H2139,'属性表（单）'!$N$4:$O$24,2,0))))</f>
        <v>2058</v>
      </c>
      <c r="S2139" s="1">
        <f t="shared" si="269"/>
        <v>82725</v>
      </c>
      <c r="T2139" s="28">
        <f>VLOOKUP(--F2139,经验表!$A$4:$B$53,2,0)*VLOOKUP(--E2139,经验表!$W$8:$X$17,2,0)</f>
        <v>82725</v>
      </c>
      <c r="U2139" s="1">
        <f t="shared" si="270"/>
        <v>802800</v>
      </c>
      <c r="V2139" s="1">
        <f t="shared" si="271"/>
        <v>802800</v>
      </c>
    </row>
    <row r="2140" spans="1:22" x14ac:dyDescent="0.35">
      <c r="A2140" s="1">
        <v>93400093</v>
      </c>
      <c r="B2140" s="3" t="s">
        <v>29</v>
      </c>
      <c r="C2140" s="29">
        <f t="shared" si="267"/>
        <v>1</v>
      </c>
      <c r="D2140" s="29" t="str">
        <f t="shared" si="264"/>
        <v>3</v>
      </c>
      <c r="E2140" s="42" t="str">
        <f t="shared" si="265"/>
        <v>3</v>
      </c>
      <c r="F2140" s="1">
        <v>34</v>
      </c>
      <c r="G2140" s="28" t="str">
        <f t="shared" si="266"/>
        <v>334</v>
      </c>
      <c r="H2140" s="1">
        <v>7</v>
      </c>
      <c r="I2140" s="1">
        <v>1807</v>
      </c>
      <c r="L2140" s="1">
        <v>113024</v>
      </c>
      <c r="M2140" s="1">
        <v>971147</v>
      </c>
      <c r="N2140" s="2">
        <f>INT(VLOOKUP(--D2140,'属性表（单）'!$H$7:$I$11,2,0)*VLOOKUP(F2140,'属性表（单）'!$B$4:$D$53,3,0))</f>
        <v>21487</v>
      </c>
      <c r="O2140" s="34">
        <f t="shared" si="268"/>
        <v>2148</v>
      </c>
      <c r="P2140" s="1">
        <f>IF(H2140=26,VLOOKUP(G2140,'属性表（单核）'!$H$2:$I$251,2,0),IF(H2140=59,VLOOKUP(G2140,'属性表（单核）'!$C$2:$D$251,2,0),INT(N2140/VLOOKUP(H2140,'属性表（单）'!$N$4:$O$24,2,0))))</f>
        <v>2148</v>
      </c>
      <c r="S2140" s="1">
        <f t="shared" si="269"/>
        <v>89775</v>
      </c>
      <c r="T2140" s="28">
        <f>VLOOKUP(--F2140,经验表!$A$4:$B$53,2,0)*VLOOKUP(--E2140,经验表!$W$8:$X$17,2,0)</f>
        <v>89775</v>
      </c>
      <c r="U2140" s="1">
        <f t="shared" si="270"/>
        <v>885525</v>
      </c>
      <c r="V2140" s="1">
        <f t="shared" si="271"/>
        <v>885525</v>
      </c>
    </row>
    <row r="2141" spans="1:22" x14ac:dyDescent="0.35">
      <c r="A2141" s="1">
        <v>93500093</v>
      </c>
      <c r="B2141" s="3" t="s">
        <v>29</v>
      </c>
      <c r="C2141" s="29">
        <f t="shared" si="267"/>
        <v>1</v>
      </c>
      <c r="D2141" s="29" t="str">
        <f t="shared" si="264"/>
        <v>3</v>
      </c>
      <c r="E2141" s="42" t="str">
        <f t="shared" si="265"/>
        <v>3</v>
      </c>
      <c r="F2141" s="1">
        <v>35</v>
      </c>
      <c r="G2141" s="28" t="str">
        <f t="shared" si="266"/>
        <v>335</v>
      </c>
      <c r="H2141" s="1">
        <v>7</v>
      </c>
      <c r="I2141" s="1">
        <v>1862</v>
      </c>
      <c r="L2141" s="1">
        <v>125071</v>
      </c>
      <c r="M2141" s="1">
        <v>1084171</v>
      </c>
      <c r="N2141" s="2">
        <f>INT(VLOOKUP(--D2141,'属性表（单）'!$H$7:$I$11,2,0)*VLOOKUP(F2141,'属性表（单）'!$B$4:$D$53,3,0))</f>
        <v>22387</v>
      </c>
      <c r="O2141" s="34">
        <f t="shared" si="268"/>
        <v>2238</v>
      </c>
      <c r="P2141" s="1">
        <f>IF(H2141=26,VLOOKUP(G2141,'属性表（单核）'!$H$2:$I$251,2,0),IF(H2141=59,VLOOKUP(G2141,'属性表（单核）'!$C$2:$D$251,2,0),INT(N2141/VLOOKUP(H2141,'属性表（单）'!$N$4:$O$24,2,0))))</f>
        <v>2238</v>
      </c>
      <c r="S2141" s="1">
        <f t="shared" si="269"/>
        <v>96825</v>
      </c>
      <c r="T2141" s="28">
        <f>VLOOKUP(--F2141,经验表!$A$4:$B$53,2,0)*VLOOKUP(--E2141,经验表!$W$8:$X$17,2,0)</f>
        <v>96825</v>
      </c>
      <c r="U2141" s="1">
        <f t="shared" si="270"/>
        <v>975300</v>
      </c>
      <c r="V2141" s="1">
        <f t="shared" si="271"/>
        <v>975300</v>
      </c>
    </row>
    <row r="2142" spans="1:22" x14ac:dyDescent="0.35">
      <c r="A2142" s="1">
        <v>93600093</v>
      </c>
      <c r="B2142" s="3" t="s">
        <v>29</v>
      </c>
      <c r="C2142" s="29">
        <f t="shared" si="267"/>
        <v>1</v>
      </c>
      <c r="D2142" s="29" t="str">
        <f t="shared" si="264"/>
        <v>3</v>
      </c>
      <c r="E2142" s="42" t="str">
        <f t="shared" si="265"/>
        <v>3</v>
      </c>
      <c r="F2142" s="1">
        <v>36</v>
      </c>
      <c r="G2142" s="28" t="str">
        <f t="shared" si="266"/>
        <v>336</v>
      </c>
      <c r="H2142" s="1">
        <v>7</v>
      </c>
      <c r="I2142" s="1">
        <v>1919</v>
      </c>
      <c r="L2142" s="1">
        <v>138354</v>
      </c>
      <c r="M2142" s="1">
        <v>1209242</v>
      </c>
      <c r="N2142" s="2">
        <f>INT(VLOOKUP(--D2142,'属性表（单）'!$H$7:$I$11,2,0)*VLOOKUP(F2142,'属性表（单）'!$B$4:$D$53,3,0))</f>
        <v>23287</v>
      </c>
      <c r="O2142" s="34">
        <f t="shared" si="268"/>
        <v>2328</v>
      </c>
      <c r="P2142" s="1">
        <f>IF(H2142=26,VLOOKUP(G2142,'属性表（单核）'!$H$2:$I$251,2,0),IF(H2142=59,VLOOKUP(G2142,'属性表（单核）'!$C$2:$D$251,2,0),INT(N2142/VLOOKUP(H2142,'属性表（单）'!$N$4:$O$24,2,0))))</f>
        <v>2328</v>
      </c>
      <c r="S2142" s="1">
        <f t="shared" si="269"/>
        <v>103875</v>
      </c>
      <c r="T2142" s="28">
        <f>VLOOKUP(--F2142,经验表!$A$4:$B$53,2,0)*VLOOKUP(--E2142,经验表!$W$8:$X$17,2,0)</f>
        <v>103875</v>
      </c>
      <c r="U2142" s="1">
        <f t="shared" si="270"/>
        <v>1072125</v>
      </c>
      <c r="V2142" s="1">
        <f t="shared" si="271"/>
        <v>1072125</v>
      </c>
    </row>
    <row r="2143" spans="1:22" x14ac:dyDescent="0.35">
      <c r="A2143" s="1">
        <v>93700093</v>
      </c>
      <c r="B2143" s="3" t="s">
        <v>29</v>
      </c>
      <c r="C2143" s="29">
        <f t="shared" si="267"/>
        <v>1</v>
      </c>
      <c r="D2143" s="29" t="str">
        <f t="shared" si="264"/>
        <v>3</v>
      </c>
      <c r="E2143" s="42" t="str">
        <f t="shared" si="265"/>
        <v>3</v>
      </c>
      <c r="F2143" s="1">
        <v>37</v>
      </c>
      <c r="G2143" s="28" t="str">
        <f t="shared" si="266"/>
        <v>337</v>
      </c>
      <c r="H2143" s="1">
        <v>7</v>
      </c>
      <c r="I2143" s="1">
        <v>1976</v>
      </c>
      <c r="L2143" s="1">
        <v>152998</v>
      </c>
      <c r="M2143" s="1">
        <v>1347596</v>
      </c>
      <c r="N2143" s="2">
        <f>INT(VLOOKUP(--D2143,'属性表（单）'!$H$7:$I$11,2,0)*VLOOKUP(F2143,'属性表（单）'!$B$4:$D$53,3,0))</f>
        <v>24300</v>
      </c>
      <c r="O2143" s="34">
        <f t="shared" si="268"/>
        <v>2430</v>
      </c>
      <c r="P2143" s="1">
        <f>IF(H2143=26,VLOOKUP(G2143,'属性表（单核）'!$H$2:$I$251,2,0),IF(H2143=59,VLOOKUP(G2143,'属性表（单核）'!$C$2:$D$251,2,0),INT(N2143/VLOOKUP(H2143,'属性表（单）'!$N$4:$O$24,2,0))))</f>
        <v>2430</v>
      </c>
      <c r="S2143" s="1">
        <f t="shared" si="269"/>
        <v>110925</v>
      </c>
      <c r="T2143" s="28">
        <f>VLOOKUP(--F2143,经验表!$A$4:$B$53,2,0)*VLOOKUP(--E2143,经验表!$W$8:$X$17,2,0)</f>
        <v>110925</v>
      </c>
      <c r="U2143" s="1">
        <f t="shared" si="270"/>
        <v>1176000</v>
      </c>
      <c r="V2143" s="1">
        <f t="shared" si="271"/>
        <v>1176000</v>
      </c>
    </row>
    <row r="2144" spans="1:22" x14ac:dyDescent="0.35">
      <c r="A2144" s="1">
        <v>93800093</v>
      </c>
      <c r="B2144" s="3" t="s">
        <v>29</v>
      </c>
      <c r="C2144" s="29">
        <f t="shared" si="267"/>
        <v>1</v>
      </c>
      <c r="D2144" s="29" t="str">
        <f t="shared" si="264"/>
        <v>3</v>
      </c>
      <c r="E2144" s="42" t="str">
        <f t="shared" si="265"/>
        <v>3</v>
      </c>
      <c r="F2144" s="1">
        <v>38</v>
      </c>
      <c r="G2144" s="28" t="str">
        <f t="shared" si="266"/>
        <v>338</v>
      </c>
      <c r="H2144" s="1">
        <v>7</v>
      </c>
      <c r="I2144" s="1">
        <v>2035</v>
      </c>
      <c r="L2144" s="1">
        <v>169142</v>
      </c>
      <c r="M2144" s="1">
        <v>1500594</v>
      </c>
      <c r="N2144" s="2">
        <f>INT(VLOOKUP(--D2144,'属性表（单）'!$H$7:$I$11,2,0)*VLOOKUP(F2144,'属性表（单）'!$B$4:$D$53,3,0))</f>
        <v>25312</v>
      </c>
      <c r="O2144" s="34">
        <f t="shared" si="268"/>
        <v>2531</v>
      </c>
      <c r="P2144" s="1">
        <f>IF(H2144=26,VLOOKUP(G2144,'属性表（单核）'!$H$2:$I$251,2,0),IF(H2144=59,VLOOKUP(G2144,'属性表（单核）'!$C$2:$D$251,2,0),INT(N2144/VLOOKUP(H2144,'属性表（单）'!$N$4:$O$24,2,0))))</f>
        <v>2531</v>
      </c>
      <c r="S2144" s="1">
        <f t="shared" si="269"/>
        <v>119475</v>
      </c>
      <c r="T2144" s="28">
        <f>VLOOKUP(--F2144,经验表!$A$4:$B$53,2,0)*VLOOKUP(--E2144,经验表!$W$8:$X$17,2,0)</f>
        <v>119475</v>
      </c>
      <c r="U2144" s="1">
        <f t="shared" si="270"/>
        <v>1286925</v>
      </c>
      <c r="V2144" s="1">
        <f t="shared" si="271"/>
        <v>1286925</v>
      </c>
    </row>
    <row r="2145" spans="1:22" x14ac:dyDescent="0.35">
      <c r="A2145" s="1">
        <v>93900093</v>
      </c>
      <c r="B2145" s="3" t="s">
        <v>29</v>
      </c>
      <c r="C2145" s="29">
        <f t="shared" si="267"/>
        <v>1</v>
      </c>
      <c r="D2145" s="29" t="str">
        <f t="shared" si="264"/>
        <v>3</v>
      </c>
      <c r="E2145" s="42" t="str">
        <f t="shared" si="265"/>
        <v>3</v>
      </c>
      <c r="F2145" s="1">
        <v>39</v>
      </c>
      <c r="G2145" s="28" t="str">
        <f t="shared" si="266"/>
        <v>339</v>
      </c>
      <c r="H2145" s="1">
        <v>7</v>
      </c>
      <c r="I2145" s="1">
        <v>2095</v>
      </c>
      <c r="L2145" s="1">
        <v>186938</v>
      </c>
      <c r="M2145" s="1">
        <v>1669736</v>
      </c>
      <c r="N2145" s="2">
        <f>INT(VLOOKUP(--D2145,'属性表（单）'!$H$7:$I$11,2,0)*VLOOKUP(F2145,'属性表（单）'!$B$4:$D$53,3,0))</f>
        <v>26325</v>
      </c>
      <c r="O2145" s="34">
        <f t="shared" si="268"/>
        <v>2632</v>
      </c>
      <c r="P2145" s="1">
        <f>IF(H2145=26,VLOOKUP(G2145,'属性表（单核）'!$H$2:$I$251,2,0),IF(H2145=59,VLOOKUP(G2145,'属性表（单核）'!$C$2:$D$251,2,0),INT(N2145/VLOOKUP(H2145,'属性表（单）'!$N$4:$O$24,2,0))))</f>
        <v>2632</v>
      </c>
      <c r="S2145" s="1">
        <f t="shared" si="269"/>
        <v>128025</v>
      </c>
      <c r="T2145" s="28">
        <f>VLOOKUP(--F2145,经验表!$A$4:$B$53,2,0)*VLOOKUP(--E2145,经验表!$W$8:$X$17,2,0)</f>
        <v>128025</v>
      </c>
      <c r="U2145" s="1">
        <f t="shared" si="270"/>
        <v>1406400</v>
      </c>
      <c r="V2145" s="1">
        <f t="shared" si="271"/>
        <v>1406400</v>
      </c>
    </row>
    <row r="2146" spans="1:22" x14ac:dyDescent="0.35">
      <c r="A2146" s="1">
        <v>94000093</v>
      </c>
      <c r="B2146" s="3" t="s">
        <v>29</v>
      </c>
      <c r="C2146" s="29">
        <f t="shared" si="267"/>
        <v>1</v>
      </c>
      <c r="D2146" s="29" t="str">
        <f t="shared" si="264"/>
        <v>3</v>
      </c>
      <c r="E2146" s="42" t="str">
        <f t="shared" si="265"/>
        <v>3</v>
      </c>
      <c r="F2146" s="1">
        <v>40</v>
      </c>
      <c r="G2146" s="28" t="str">
        <f t="shared" si="266"/>
        <v>340</v>
      </c>
      <c r="H2146" s="1">
        <v>7</v>
      </c>
      <c r="I2146" s="1">
        <v>2156</v>
      </c>
      <c r="L2146" s="1">
        <v>206554</v>
      </c>
      <c r="M2146" s="1">
        <v>1856674</v>
      </c>
      <c r="N2146" s="2">
        <f>INT(VLOOKUP(--D2146,'属性表（单）'!$H$7:$I$11,2,0)*VLOOKUP(F2146,'属性表（单）'!$B$4:$D$53,3,0))</f>
        <v>27337</v>
      </c>
      <c r="O2146" s="34">
        <f t="shared" si="268"/>
        <v>2733</v>
      </c>
      <c r="P2146" s="1">
        <f>IF(H2146=26,VLOOKUP(G2146,'属性表（单核）'!$H$2:$I$251,2,0),IF(H2146=59,VLOOKUP(G2146,'属性表（单核）'!$C$2:$D$251,2,0),INT(N2146/VLOOKUP(H2146,'属性表（单）'!$N$4:$O$24,2,0))))</f>
        <v>2733</v>
      </c>
      <c r="S2146" s="1">
        <f t="shared" si="269"/>
        <v>136575</v>
      </c>
      <c r="T2146" s="28">
        <f>VLOOKUP(--F2146,经验表!$A$4:$B$53,2,0)*VLOOKUP(--E2146,经验表!$W$8:$X$17,2,0)</f>
        <v>136575</v>
      </c>
      <c r="U2146" s="1">
        <f t="shared" si="270"/>
        <v>1534425</v>
      </c>
      <c r="V2146" s="1">
        <f t="shared" si="271"/>
        <v>1534425</v>
      </c>
    </row>
    <row r="2147" spans="1:22" x14ac:dyDescent="0.35">
      <c r="A2147" s="1">
        <v>94100093</v>
      </c>
      <c r="B2147" s="3" t="s">
        <v>29</v>
      </c>
      <c r="C2147" s="29">
        <f t="shared" si="267"/>
        <v>1</v>
      </c>
      <c r="D2147" s="29" t="str">
        <f t="shared" si="264"/>
        <v>3</v>
      </c>
      <c r="E2147" s="42" t="str">
        <f t="shared" si="265"/>
        <v>3</v>
      </c>
      <c r="F2147" s="1">
        <v>41</v>
      </c>
      <c r="G2147" s="28" t="str">
        <f t="shared" si="266"/>
        <v>341</v>
      </c>
      <c r="H2147" s="1">
        <v>7</v>
      </c>
      <c r="I2147" s="1">
        <v>2218</v>
      </c>
      <c r="L2147" s="1">
        <v>228175</v>
      </c>
      <c r="M2147" s="1">
        <v>2063228</v>
      </c>
      <c r="N2147" s="2">
        <f>INT(VLOOKUP(--D2147,'属性表（单）'!$H$7:$I$11,2,0)*VLOOKUP(F2147,'属性表（单）'!$B$4:$D$53,3,0))</f>
        <v>28350</v>
      </c>
      <c r="O2147" s="34">
        <f t="shared" si="268"/>
        <v>2835</v>
      </c>
      <c r="P2147" s="1">
        <f>IF(H2147=26,VLOOKUP(G2147,'属性表（单核）'!$H$2:$I$251,2,0),IF(H2147=59,VLOOKUP(G2147,'属性表（单核）'!$C$2:$D$251,2,0),INT(N2147/VLOOKUP(H2147,'属性表（单）'!$N$4:$O$24,2,0))))</f>
        <v>2835</v>
      </c>
      <c r="S2147" s="1">
        <f t="shared" si="269"/>
        <v>145125</v>
      </c>
      <c r="T2147" s="28">
        <f>VLOOKUP(--F2147,经验表!$A$4:$B$53,2,0)*VLOOKUP(--E2147,经验表!$W$8:$X$17,2,0)</f>
        <v>145125</v>
      </c>
      <c r="U2147" s="1">
        <f t="shared" si="270"/>
        <v>1671000</v>
      </c>
      <c r="V2147" s="1">
        <f t="shared" si="271"/>
        <v>1671000</v>
      </c>
    </row>
    <row r="2148" spans="1:22" x14ac:dyDescent="0.35">
      <c r="A2148" s="1">
        <v>94200093</v>
      </c>
      <c r="B2148" s="3" t="s">
        <v>29</v>
      </c>
      <c r="C2148" s="29">
        <f t="shared" si="267"/>
        <v>1</v>
      </c>
      <c r="D2148" s="29" t="str">
        <f t="shared" si="264"/>
        <v>3</v>
      </c>
      <c r="E2148" s="42" t="str">
        <f t="shared" si="265"/>
        <v>3</v>
      </c>
      <c r="F2148" s="1">
        <v>42</v>
      </c>
      <c r="G2148" s="28" t="str">
        <f t="shared" si="266"/>
        <v>342</v>
      </c>
      <c r="H2148" s="1">
        <v>7</v>
      </c>
      <c r="I2148" s="1">
        <v>2282</v>
      </c>
      <c r="L2148" s="1">
        <v>252006</v>
      </c>
      <c r="M2148" s="1">
        <v>2291403</v>
      </c>
      <c r="N2148" s="2">
        <f>INT(VLOOKUP(--D2148,'属性表（单）'!$H$7:$I$11,2,0)*VLOOKUP(F2148,'属性表（单）'!$B$4:$D$53,3,0))</f>
        <v>29475</v>
      </c>
      <c r="O2148" s="34">
        <f t="shared" si="268"/>
        <v>2947</v>
      </c>
      <c r="P2148" s="1">
        <f>IF(H2148=26,VLOOKUP(G2148,'属性表（单核）'!$H$2:$I$251,2,0),IF(H2148=59,VLOOKUP(G2148,'属性表（单核）'!$C$2:$D$251,2,0),INT(N2148/VLOOKUP(H2148,'属性表（单）'!$N$4:$O$24,2,0))))</f>
        <v>2947</v>
      </c>
      <c r="S2148" s="1">
        <f t="shared" si="269"/>
        <v>155325</v>
      </c>
      <c r="T2148" s="28">
        <f>VLOOKUP(--F2148,经验表!$A$4:$B$53,2,0)*VLOOKUP(--E2148,经验表!$W$8:$X$17,2,0)</f>
        <v>155325</v>
      </c>
      <c r="U2148" s="1">
        <f t="shared" si="270"/>
        <v>1816125</v>
      </c>
      <c r="V2148" s="1">
        <f t="shared" si="271"/>
        <v>1816125</v>
      </c>
    </row>
    <row r="2149" spans="1:22" x14ac:dyDescent="0.35">
      <c r="A2149" s="1">
        <v>94300093</v>
      </c>
      <c r="B2149" s="3" t="s">
        <v>29</v>
      </c>
      <c r="C2149" s="29">
        <f t="shared" si="267"/>
        <v>1</v>
      </c>
      <c r="D2149" s="29" t="str">
        <f t="shared" si="264"/>
        <v>3</v>
      </c>
      <c r="E2149" s="42" t="str">
        <f t="shared" si="265"/>
        <v>3</v>
      </c>
      <c r="F2149" s="1">
        <v>43</v>
      </c>
      <c r="G2149" s="28" t="str">
        <f t="shared" si="266"/>
        <v>343</v>
      </c>
      <c r="H2149" s="1">
        <v>7</v>
      </c>
      <c r="I2149" s="1">
        <v>2347</v>
      </c>
      <c r="L2149" s="1">
        <v>278271</v>
      </c>
      <c r="M2149" s="1">
        <v>2543409</v>
      </c>
      <c r="N2149" s="2">
        <f>INT(VLOOKUP(--D2149,'属性表（单）'!$H$7:$I$11,2,0)*VLOOKUP(F2149,'属性表（单）'!$B$4:$D$53,3,0))</f>
        <v>30600</v>
      </c>
      <c r="O2149" s="34">
        <f t="shared" si="268"/>
        <v>3060</v>
      </c>
      <c r="P2149" s="1">
        <f>IF(H2149=26,VLOOKUP(G2149,'属性表（单核）'!$H$2:$I$251,2,0),IF(H2149=59,VLOOKUP(G2149,'属性表（单核）'!$C$2:$D$251,2,0),INT(N2149/VLOOKUP(H2149,'属性表（单）'!$N$4:$O$24,2,0))))</f>
        <v>3060</v>
      </c>
      <c r="S2149" s="1">
        <f t="shared" si="269"/>
        <v>165525</v>
      </c>
      <c r="T2149" s="28">
        <f>VLOOKUP(--F2149,经验表!$A$4:$B$53,2,0)*VLOOKUP(--E2149,经验表!$W$8:$X$17,2,0)</f>
        <v>165525</v>
      </c>
      <c r="U2149" s="1">
        <f t="shared" si="270"/>
        <v>1971450</v>
      </c>
      <c r="V2149" s="1">
        <f t="shared" si="271"/>
        <v>1971450</v>
      </c>
    </row>
    <row r="2150" spans="1:22" x14ac:dyDescent="0.35">
      <c r="A2150" s="1">
        <v>94400093</v>
      </c>
      <c r="B2150" s="3" t="s">
        <v>29</v>
      </c>
      <c r="C2150" s="29">
        <f t="shared" si="267"/>
        <v>1</v>
      </c>
      <c r="D2150" s="29" t="str">
        <f t="shared" si="264"/>
        <v>3</v>
      </c>
      <c r="E2150" s="42" t="str">
        <f t="shared" si="265"/>
        <v>3</v>
      </c>
      <c r="F2150" s="1">
        <v>44</v>
      </c>
      <c r="G2150" s="28" t="str">
        <f t="shared" si="266"/>
        <v>344</v>
      </c>
      <c r="H2150" s="1">
        <v>7</v>
      </c>
      <c r="I2150" s="1">
        <v>2413</v>
      </c>
      <c r="L2150" s="1">
        <v>307218</v>
      </c>
      <c r="M2150" s="1">
        <v>2821680</v>
      </c>
      <c r="N2150" s="2">
        <f>INT(VLOOKUP(--D2150,'属性表（单）'!$H$7:$I$11,2,0)*VLOOKUP(F2150,'属性表（单）'!$B$4:$D$53,3,0))</f>
        <v>31725</v>
      </c>
      <c r="O2150" s="34">
        <f t="shared" si="268"/>
        <v>3172</v>
      </c>
      <c r="P2150" s="1">
        <f>IF(H2150=26,VLOOKUP(G2150,'属性表（单核）'!$H$2:$I$251,2,0),IF(H2150=59,VLOOKUP(G2150,'属性表（单核）'!$C$2:$D$251,2,0),INT(N2150/VLOOKUP(H2150,'属性表（单）'!$N$4:$O$24,2,0))))</f>
        <v>3172</v>
      </c>
      <c r="S2150" s="1">
        <f t="shared" si="269"/>
        <v>175725</v>
      </c>
      <c r="T2150" s="28">
        <f>VLOOKUP(--F2150,经验表!$A$4:$B$53,2,0)*VLOOKUP(--E2150,经验表!$W$8:$X$17,2,0)</f>
        <v>175725</v>
      </c>
      <c r="U2150" s="1">
        <f t="shared" si="270"/>
        <v>2136975</v>
      </c>
      <c r="V2150" s="1">
        <f t="shared" si="271"/>
        <v>2136975</v>
      </c>
    </row>
    <row r="2151" spans="1:22" x14ac:dyDescent="0.35">
      <c r="A2151" s="1">
        <v>94500093</v>
      </c>
      <c r="B2151" s="3" t="s">
        <v>29</v>
      </c>
      <c r="C2151" s="29">
        <f t="shared" si="267"/>
        <v>1</v>
      </c>
      <c r="D2151" s="29" t="str">
        <f t="shared" si="264"/>
        <v>3</v>
      </c>
      <c r="E2151" s="42" t="str">
        <f t="shared" si="265"/>
        <v>3</v>
      </c>
      <c r="F2151" s="1">
        <v>45</v>
      </c>
      <c r="G2151" s="28" t="str">
        <f t="shared" si="266"/>
        <v>345</v>
      </c>
      <c r="H2151" s="1">
        <v>7</v>
      </c>
      <c r="I2151" s="1">
        <v>2480</v>
      </c>
      <c r="L2151" s="1">
        <v>339119</v>
      </c>
      <c r="M2151" s="1">
        <v>3128898</v>
      </c>
      <c r="N2151" s="2">
        <f>INT(VLOOKUP(--D2151,'属性表（单）'!$H$7:$I$11,2,0)*VLOOKUP(F2151,'属性表（单）'!$B$4:$D$53,3,0))</f>
        <v>32850</v>
      </c>
      <c r="O2151" s="34">
        <f t="shared" si="268"/>
        <v>3285</v>
      </c>
      <c r="P2151" s="1">
        <f>IF(H2151=26,VLOOKUP(G2151,'属性表（单核）'!$H$2:$I$251,2,0),IF(H2151=59,VLOOKUP(G2151,'属性表（单核）'!$C$2:$D$251,2,0),INT(N2151/VLOOKUP(H2151,'属性表（单）'!$N$4:$O$24,2,0))))</f>
        <v>3285</v>
      </c>
      <c r="S2151" s="1">
        <f t="shared" si="269"/>
        <v>185925</v>
      </c>
      <c r="T2151" s="28">
        <f>VLOOKUP(--F2151,经验表!$A$4:$B$53,2,0)*VLOOKUP(--E2151,经验表!$W$8:$X$17,2,0)</f>
        <v>185925</v>
      </c>
      <c r="U2151" s="1">
        <f t="shared" si="270"/>
        <v>2312700</v>
      </c>
      <c r="V2151" s="1">
        <f t="shared" si="271"/>
        <v>2312700</v>
      </c>
    </row>
    <row r="2152" spans="1:22" x14ac:dyDescent="0.35">
      <c r="A2152" s="1">
        <v>94600093</v>
      </c>
      <c r="B2152" s="3" t="s">
        <v>29</v>
      </c>
      <c r="C2152" s="29">
        <f t="shared" si="267"/>
        <v>1</v>
      </c>
      <c r="D2152" s="29" t="str">
        <f t="shared" si="264"/>
        <v>3</v>
      </c>
      <c r="E2152" s="42" t="str">
        <f t="shared" si="265"/>
        <v>3</v>
      </c>
      <c r="F2152" s="1">
        <v>46</v>
      </c>
      <c r="G2152" s="28" t="str">
        <f t="shared" si="266"/>
        <v>346</v>
      </c>
      <c r="H2152" s="1">
        <v>7</v>
      </c>
      <c r="I2152" s="1">
        <v>2549</v>
      </c>
      <c r="L2152" s="1">
        <v>374276</v>
      </c>
      <c r="M2152" s="1">
        <v>3468017</v>
      </c>
      <c r="N2152" s="2">
        <f>INT(VLOOKUP(--D2152,'属性表（单）'!$H$7:$I$11,2,0)*VLOOKUP(F2152,'属性表（单）'!$B$4:$D$53,3,0))</f>
        <v>33975</v>
      </c>
      <c r="O2152" s="34">
        <f t="shared" si="268"/>
        <v>3397</v>
      </c>
      <c r="P2152" s="1">
        <f>IF(H2152=26,VLOOKUP(G2152,'属性表（单核）'!$H$2:$I$251,2,0),IF(H2152=59,VLOOKUP(G2152,'属性表（单核）'!$C$2:$D$251,2,0),INT(N2152/VLOOKUP(H2152,'属性表（单）'!$N$4:$O$24,2,0))))</f>
        <v>3397</v>
      </c>
      <c r="S2152" s="1">
        <f t="shared" si="269"/>
        <v>197925</v>
      </c>
      <c r="T2152" s="28">
        <f>VLOOKUP(--F2152,经验表!$A$4:$B$53,2,0)*VLOOKUP(--E2152,经验表!$W$8:$X$17,2,0)</f>
        <v>197925</v>
      </c>
      <c r="U2152" s="1">
        <f t="shared" si="270"/>
        <v>2498625</v>
      </c>
      <c r="V2152" s="1">
        <f t="shared" si="271"/>
        <v>2498625</v>
      </c>
    </row>
    <row r="2153" spans="1:22" x14ac:dyDescent="0.35">
      <c r="A2153" s="1">
        <v>94700093</v>
      </c>
      <c r="B2153" s="3" t="s">
        <v>29</v>
      </c>
      <c r="C2153" s="29">
        <f t="shared" si="267"/>
        <v>1</v>
      </c>
      <c r="D2153" s="29" t="str">
        <f t="shared" si="264"/>
        <v>3</v>
      </c>
      <c r="E2153" s="42" t="str">
        <f t="shared" si="265"/>
        <v>3</v>
      </c>
      <c r="F2153" s="1">
        <v>47</v>
      </c>
      <c r="G2153" s="28" t="str">
        <f t="shared" si="266"/>
        <v>347</v>
      </c>
      <c r="H2153" s="1">
        <v>7</v>
      </c>
      <c r="I2153" s="1">
        <v>2619</v>
      </c>
      <c r="L2153" s="1">
        <v>413018</v>
      </c>
      <c r="M2153" s="1">
        <v>3842293</v>
      </c>
      <c r="N2153" s="2">
        <f>INT(VLOOKUP(--D2153,'属性表（单）'!$H$7:$I$11,2,0)*VLOOKUP(F2153,'属性表（单）'!$B$4:$D$53,3,0))</f>
        <v>35212</v>
      </c>
      <c r="O2153" s="34">
        <f t="shared" si="268"/>
        <v>3521</v>
      </c>
      <c r="P2153" s="1">
        <f>IF(H2153=26,VLOOKUP(G2153,'属性表（单核）'!$H$2:$I$251,2,0),IF(H2153=59,VLOOKUP(G2153,'属性表（单核）'!$C$2:$D$251,2,0),INT(N2153/VLOOKUP(H2153,'属性表（单）'!$N$4:$O$24,2,0))))</f>
        <v>3521</v>
      </c>
      <c r="S2153" s="1">
        <f t="shared" si="269"/>
        <v>209925</v>
      </c>
      <c r="T2153" s="28">
        <f>VLOOKUP(--F2153,经验表!$A$4:$B$53,2,0)*VLOOKUP(--E2153,经验表!$W$8:$X$17,2,0)</f>
        <v>209925</v>
      </c>
      <c r="U2153" s="1">
        <f t="shared" si="270"/>
        <v>2696550</v>
      </c>
      <c r="V2153" s="1">
        <f t="shared" si="271"/>
        <v>2696550</v>
      </c>
    </row>
    <row r="2154" spans="1:22" x14ac:dyDescent="0.35">
      <c r="A2154" s="1">
        <v>94800093</v>
      </c>
      <c r="B2154" s="3" t="s">
        <v>29</v>
      </c>
      <c r="C2154" s="29">
        <f t="shared" si="267"/>
        <v>1</v>
      </c>
      <c r="D2154" s="29" t="str">
        <f t="shared" si="264"/>
        <v>3</v>
      </c>
      <c r="E2154" s="42" t="str">
        <f t="shared" si="265"/>
        <v>3</v>
      </c>
      <c r="F2154" s="1">
        <v>48</v>
      </c>
      <c r="G2154" s="28" t="str">
        <f t="shared" si="266"/>
        <v>348</v>
      </c>
      <c r="H2154" s="1">
        <v>7</v>
      </c>
      <c r="I2154" s="1">
        <v>2691</v>
      </c>
      <c r="L2154" s="1">
        <v>455711</v>
      </c>
      <c r="M2154" s="1">
        <v>4255311</v>
      </c>
      <c r="N2154" s="2">
        <f>INT(VLOOKUP(--D2154,'属性表（单）'!$H$7:$I$11,2,0)*VLOOKUP(F2154,'属性表（单）'!$B$4:$D$53,3,0))</f>
        <v>36450</v>
      </c>
      <c r="O2154" s="34">
        <f t="shared" si="268"/>
        <v>3645</v>
      </c>
      <c r="P2154" s="1">
        <f>IF(H2154=26,VLOOKUP(G2154,'属性表（单核）'!$H$2:$I$251,2,0),IF(H2154=59,VLOOKUP(G2154,'属性表（单核）'!$C$2:$D$251,2,0),INT(N2154/VLOOKUP(H2154,'属性表（单）'!$N$4:$O$24,2,0))))</f>
        <v>3645</v>
      </c>
      <c r="S2154" s="1">
        <f t="shared" si="269"/>
        <v>221925</v>
      </c>
      <c r="T2154" s="28">
        <f>VLOOKUP(--F2154,经验表!$A$4:$B$53,2,0)*VLOOKUP(--E2154,经验表!$W$8:$X$17,2,0)</f>
        <v>221925</v>
      </c>
      <c r="U2154" s="1">
        <f t="shared" si="270"/>
        <v>2906475</v>
      </c>
      <c r="V2154" s="1">
        <f t="shared" si="271"/>
        <v>2906475</v>
      </c>
    </row>
    <row r="2155" spans="1:22" x14ac:dyDescent="0.35">
      <c r="A2155" s="1">
        <v>94900093</v>
      </c>
      <c r="B2155" s="3" t="s">
        <v>29</v>
      </c>
      <c r="C2155" s="29">
        <f t="shared" si="267"/>
        <v>1</v>
      </c>
      <c r="D2155" s="29" t="str">
        <f t="shared" si="264"/>
        <v>3</v>
      </c>
      <c r="E2155" s="42" t="str">
        <f t="shared" si="265"/>
        <v>3</v>
      </c>
      <c r="F2155" s="1">
        <v>49</v>
      </c>
      <c r="G2155" s="28" t="str">
        <f t="shared" si="266"/>
        <v>349</v>
      </c>
      <c r="H2155" s="1">
        <v>7</v>
      </c>
      <c r="I2155" s="1">
        <v>2764</v>
      </c>
      <c r="L2155" s="1">
        <v>502756</v>
      </c>
      <c r="M2155" s="1">
        <v>4711022</v>
      </c>
      <c r="N2155" s="2">
        <f>INT(VLOOKUP(--D2155,'属性表（单）'!$H$7:$I$11,2,0)*VLOOKUP(F2155,'属性表（单）'!$B$4:$D$53,3,0))</f>
        <v>37687</v>
      </c>
      <c r="O2155" s="34">
        <f t="shared" si="268"/>
        <v>3768</v>
      </c>
      <c r="P2155" s="1">
        <f>IF(H2155=26,VLOOKUP(G2155,'属性表（单核）'!$H$2:$I$251,2,0),IF(H2155=59,VLOOKUP(G2155,'属性表（单核）'!$C$2:$D$251,2,0),INT(N2155/VLOOKUP(H2155,'属性表（单）'!$N$4:$O$24,2,0))))</f>
        <v>3768</v>
      </c>
      <c r="S2155" s="1">
        <f t="shared" si="269"/>
        <v>233925</v>
      </c>
      <c r="T2155" s="28">
        <f>VLOOKUP(--F2155,经验表!$A$4:$B$53,2,0)*VLOOKUP(--E2155,经验表!$W$8:$X$17,2,0)</f>
        <v>233925</v>
      </c>
      <c r="U2155" s="1">
        <f t="shared" si="270"/>
        <v>3128400</v>
      </c>
      <c r="V2155" s="1">
        <f t="shared" si="271"/>
        <v>3128400</v>
      </c>
    </row>
    <row r="2156" spans="1:22" x14ac:dyDescent="0.35">
      <c r="A2156" s="1">
        <v>95000093</v>
      </c>
      <c r="B2156" s="3" t="s">
        <v>29</v>
      </c>
      <c r="C2156" s="29">
        <f t="shared" si="267"/>
        <v>1</v>
      </c>
      <c r="D2156" s="29" t="str">
        <f t="shared" si="264"/>
        <v>3</v>
      </c>
      <c r="E2156" s="42" t="str">
        <f t="shared" si="265"/>
        <v>3</v>
      </c>
      <c r="F2156" s="1">
        <v>50</v>
      </c>
      <c r="G2156" s="28" t="str">
        <f t="shared" si="266"/>
        <v>350</v>
      </c>
      <c r="H2156" s="1">
        <v>7</v>
      </c>
      <c r="I2156" s="1">
        <v>2838</v>
      </c>
      <c r="L2156" s="1">
        <v>99999999</v>
      </c>
      <c r="M2156" s="1">
        <v>5213778</v>
      </c>
      <c r="N2156" s="2">
        <f>INT(VLOOKUP(--D2156,'属性表（单）'!$H$7:$I$11,2,0)*VLOOKUP(F2156,'属性表（单）'!$B$4:$D$53,3,0))</f>
        <v>38925</v>
      </c>
      <c r="O2156" s="34">
        <f t="shared" si="268"/>
        <v>3892</v>
      </c>
      <c r="P2156" s="1">
        <f>IF(H2156=26,VLOOKUP(G2156,'属性表（单核）'!$H$2:$I$251,2,0),IF(H2156=59,VLOOKUP(G2156,'属性表（单核）'!$C$2:$D$251,2,0),INT(N2156/VLOOKUP(H2156,'属性表（单）'!$N$4:$O$24,2,0))))</f>
        <v>3892</v>
      </c>
      <c r="S2156" s="1">
        <f t="shared" si="269"/>
        <v>247875</v>
      </c>
      <c r="T2156" s="28">
        <f>VLOOKUP(--F2156,经验表!$A$4:$B$53,2,0)*VLOOKUP(--E2156,经验表!$W$8:$X$17,2,0)</f>
        <v>247875</v>
      </c>
      <c r="U2156" s="1">
        <f t="shared" si="270"/>
        <v>3362325</v>
      </c>
      <c r="V2156" s="1">
        <f t="shared" si="271"/>
        <v>3362325</v>
      </c>
    </row>
    <row r="2157" spans="1:22" x14ac:dyDescent="0.35">
      <c r="A2157" s="1">
        <v>90100094</v>
      </c>
      <c r="B2157" s="3" t="s">
        <v>29</v>
      </c>
      <c r="C2157" s="29">
        <f t="shared" si="267"/>
        <v>1</v>
      </c>
      <c r="D2157" s="29" t="str">
        <f t="shared" si="264"/>
        <v>4</v>
      </c>
      <c r="E2157" s="42" t="str">
        <f t="shared" si="265"/>
        <v>4</v>
      </c>
      <c r="F2157" s="1">
        <v>1</v>
      </c>
      <c r="G2157" s="28" t="str">
        <f t="shared" si="266"/>
        <v>41</v>
      </c>
      <c r="H2157" s="1">
        <v>7</v>
      </c>
      <c r="I2157" s="1">
        <v>684</v>
      </c>
      <c r="L2157" s="1">
        <v>1862</v>
      </c>
      <c r="M2157" s="1">
        <v>25000</v>
      </c>
      <c r="N2157" s="2">
        <f>INT(VLOOKUP(--D2157,'属性表（单）'!$H$7:$I$11,2,0)*VLOOKUP(F2157,'属性表（单）'!$B$4:$D$53,3,0))</f>
        <v>6400</v>
      </c>
      <c r="O2157" s="34">
        <f t="shared" si="268"/>
        <v>640</v>
      </c>
      <c r="P2157" s="1">
        <f>IF(H2157=26,VLOOKUP(G2157,'属性表（单核）'!$H$2:$I$251,2,0),IF(H2157=59,VLOOKUP(G2157,'属性表（单核）'!$C$2:$D$251,2,0),INT(N2157/VLOOKUP(H2157,'属性表（单）'!$N$4:$O$24,2,0))))</f>
        <v>640</v>
      </c>
      <c r="S2157" s="1">
        <f t="shared" si="269"/>
        <v>1462</v>
      </c>
      <c r="T2157" s="28">
        <f>VLOOKUP(--F2157,经验表!$A$4:$B$53,2,0)*VLOOKUP(--E2157,经验表!$W$8:$X$17,2,0)</f>
        <v>1462.5000000000002</v>
      </c>
      <c r="U2157" s="1">
        <f t="shared" si="270"/>
        <v>25000</v>
      </c>
      <c r="V2157" s="1">
        <f t="shared" si="271"/>
        <v>3610200</v>
      </c>
    </row>
    <row r="2158" spans="1:22" x14ac:dyDescent="0.35">
      <c r="A2158" s="1">
        <v>90200094</v>
      </c>
      <c r="B2158" s="3" t="s">
        <v>29</v>
      </c>
      <c r="C2158" s="29">
        <f t="shared" si="267"/>
        <v>1</v>
      </c>
      <c r="D2158" s="29" t="str">
        <f t="shared" si="264"/>
        <v>4</v>
      </c>
      <c r="E2158" s="42" t="str">
        <f t="shared" si="265"/>
        <v>4</v>
      </c>
      <c r="F2158" s="1">
        <v>2</v>
      </c>
      <c r="G2158" s="28" t="str">
        <f t="shared" si="266"/>
        <v>42</v>
      </c>
      <c r="H2158" s="1">
        <v>7</v>
      </c>
      <c r="I2158" s="1">
        <v>732</v>
      </c>
      <c r="L2158" s="1">
        <v>2430</v>
      </c>
      <c r="M2158" s="1">
        <v>26862</v>
      </c>
      <c r="N2158" s="2">
        <f>INT(VLOOKUP(--D2158,'属性表（单）'!$H$7:$I$11,2,0)*VLOOKUP(F2158,'属性表（单）'!$B$4:$D$53,3,0))</f>
        <v>6800</v>
      </c>
      <c r="O2158" s="34">
        <f t="shared" si="268"/>
        <v>680</v>
      </c>
      <c r="P2158" s="1">
        <f>IF(H2158=26,VLOOKUP(G2158,'属性表（单核）'!$H$2:$I$251,2,0),IF(H2158=59,VLOOKUP(G2158,'属性表（单核）'!$C$2:$D$251,2,0),INT(N2158/VLOOKUP(H2158,'属性表（单）'!$N$4:$O$24,2,0))))</f>
        <v>680</v>
      </c>
      <c r="S2158" s="1">
        <f t="shared" si="269"/>
        <v>2047</v>
      </c>
      <c r="T2158" s="28">
        <f>VLOOKUP(--F2158,经验表!$A$4:$B$53,2,0)*VLOOKUP(--E2158,经验表!$W$8:$X$17,2,0)</f>
        <v>2047.5000000000002</v>
      </c>
      <c r="U2158" s="1">
        <f t="shared" si="270"/>
        <v>26462</v>
      </c>
      <c r="V2158" s="1">
        <f t="shared" si="271"/>
        <v>26462</v>
      </c>
    </row>
    <row r="2159" spans="1:22" x14ac:dyDescent="0.35">
      <c r="A2159" s="1">
        <v>90300094</v>
      </c>
      <c r="B2159" s="3" t="s">
        <v>29</v>
      </c>
      <c r="C2159" s="29">
        <f t="shared" si="267"/>
        <v>1</v>
      </c>
      <c r="D2159" s="29" t="str">
        <f t="shared" si="264"/>
        <v>4</v>
      </c>
      <c r="E2159" s="42" t="str">
        <f t="shared" si="265"/>
        <v>4</v>
      </c>
      <c r="F2159" s="1">
        <v>3</v>
      </c>
      <c r="G2159" s="28" t="str">
        <f t="shared" si="266"/>
        <v>43</v>
      </c>
      <c r="H2159" s="1">
        <v>7</v>
      </c>
      <c r="I2159" s="1">
        <v>781</v>
      </c>
      <c r="L2159" s="1">
        <v>3059</v>
      </c>
      <c r="M2159" s="1">
        <v>29292</v>
      </c>
      <c r="N2159" s="2">
        <f>INT(VLOOKUP(--D2159,'属性表（单）'!$H$7:$I$11,2,0)*VLOOKUP(F2159,'属性表（单）'!$B$4:$D$53,3,0))</f>
        <v>7200</v>
      </c>
      <c r="O2159" s="34">
        <f t="shared" si="268"/>
        <v>720</v>
      </c>
      <c r="P2159" s="1">
        <f>IF(H2159=26,VLOOKUP(G2159,'属性表（单核）'!$H$2:$I$251,2,0),IF(H2159=59,VLOOKUP(G2159,'属性表（单核）'!$C$2:$D$251,2,0),INT(N2159/VLOOKUP(H2159,'属性表（单）'!$N$4:$O$24,2,0))))</f>
        <v>720</v>
      </c>
      <c r="S2159" s="1">
        <f t="shared" si="269"/>
        <v>2632</v>
      </c>
      <c r="T2159" s="28">
        <f>VLOOKUP(--F2159,经验表!$A$4:$B$53,2,0)*VLOOKUP(--E2159,经验表!$W$8:$X$17,2,0)</f>
        <v>2632.5000000000005</v>
      </c>
      <c r="U2159" s="1">
        <f t="shared" si="270"/>
        <v>28509</v>
      </c>
      <c r="V2159" s="1">
        <f t="shared" si="271"/>
        <v>28509</v>
      </c>
    </row>
    <row r="2160" spans="1:22" x14ac:dyDescent="0.35">
      <c r="A2160" s="1">
        <v>90400094</v>
      </c>
      <c r="B2160" s="3" t="s">
        <v>29</v>
      </c>
      <c r="C2160" s="29">
        <f t="shared" si="267"/>
        <v>1</v>
      </c>
      <c r="D2160" s="29" t="str">
        <f t="shared" si="264"/>
        <v>4</v>
      </c>
      <c r="E2160" s="42" t="str">
        <f t="shared" si="265"/>
        <v>4</v>
      </c>
      <c r="F2160" s="1">
        <v>4</v>
      </c>
      <c r="G2160" s="28" t="str">
        <f t="shared" si="266"/>
        <v>44</v>
      </c>
      <c r="H2160" s="1">
        <v>7</v>
      </c>
      <c r="I2160" s="1">
        <v>830</v>
      </c>
      <c r="L2160" s="1">
        <v>3754</v>
      </c>
      <c r="M2160" s="1">
        <v>32351</v>
      </c>
      <c r="N2160" s="2">
        <f>INT(VLOOKUP(--D2160,'属性表（单）'!$H$7:$I$11,2,0)*VLOOKUP(F2160,'属性表（单）'!$B$4:$D$53,3,0))</f>
        <v>7600</v>
      </c>
      <c r="O2160" s="34">
        <f t="shared" si="268"/>
        <v>760</v>
      </c>
      <c r="P2160" s="1">
        <f>IF(H2160=26,VLOOKUP(G2160,'属性表（单核）'!$H$2:$I$251,2,0),IF(H2160=59,VLOOKUP(G2160,'属性表（单核）'!$C$2:$D$251,2,0),INT(N2160/VLOOKUP(H2160,'属性表（单）'!$N$4:$O$24,2,0))))</f>
        <v>760</v>
      </c>
      <c r="S2160" s="1">
        <f t="shared" si="269"/>
        <v>3217</v>
      </c>
      <c r="T2160" s="28">
        <f>VLOOKUP(--F2160,经验表!$A$4:$B$53,2,0)*VLOOKUP(--E2160,经验表!$W$8:$X$17,2,0)</f>
        <v>3217.5000000000005</v>
      </c>
      <c r="U2160" s="1">
        <f t="shared" si="270"/>
        <v>31141</v>
      </c>
      <c r="V2160" s="1">
        <f t="shared" si="271"/>
        <v>31141</v>
      </c>
    </row>
    <row r="2161" spans="1:22" x14ac:dyDescent="0.35">
      <c r="A2161" s="1">
        <v>90500094</v>
      </c>
      <c r="B2161" s="3" t="s">
        <v>29</v>
      </c>
      <c r="C2161" s="29">
        <f t="shared" si="267"/>
        <v>1</v>
      </c>
      <c r="D2161" s="29" t="str">
        <f t="shared" si="264"/>
        <v>4</v>
      </c>
      <c r="E2161" s="42" t="str">
        <f t="shared" si="265"/>
        <v>4</v>
      </c>
      <c r="F2161" s="1">
        <v>5</v>
      </c>
      <c r="G2161" s="28" t="str">
        <f t="shared" si="266"/>
        <v>45</v>
      </c>
      <c r="H2161" s="1">
        <v>7</v>
      </c>
      <c r="I2161" s="1">
        <v>880</v>
      </c>
      <c r="L2161" s="1">
        <v>4522</v>
      </c>
      <c r="M2161" s="1">
        <v>36105</v>
      </c>
      <c r="N2161" s="2">
        <f>INT(VLOOKUP(--D2161,'属性表（单）'!$H$7:$I$11,2,0)*VLOOKUP(F2161,'属性表（单）'!$B$4:$D$53,3,0))</f>
        <v>8000</v>
      </c>
      <c r="O2161" s="34">
        <f t="shared" si="268"/>
        <v>800</v>
      </c>
      <c r="P2161" s="1">
        <f>IF(H2161=26,VLOOKUP(G2161,'属性表（单核）'!$H$2:$I$251,2,0),IF(H2161=59,VLOOKUP(G2161,'属性表（单核）'!$C$2:$D$251,2,0),INT(N2161/VLOOKUP(H2161,'属性表（单）'!$N$4:$O$24,2,0))))</f>
        <v>800</v>
      </c>
      <c r="S2161" s="1">
        <f t="shared" si="269"/>
        <v>3802</v>
      </c>
      <c r="T2161" s="28">
        <f>VLOOKUP(--F2161,经验表!$A$4:$B$53,2,0)*VLOOKUP(--E2161,经验表!$W$8:$X$17,2,0)</f>
        <v>3802.5000000000005</v>
      </c>
      <c r="U2161" s="1">
        <f t="shared" si="270"/>
        <v>34358</v>
      </c>
      <c r="V2161" s="1">
        <f t="shared" si="271"/>
        <v>34358</v>
      </c>
    </row>
    <row r="2162" spans="1:22" x14ac:dyDescent="0.35">
      <c r="A2162" s="1">
        <v>90600094</v>
      </c>
      <c r="B2162" s="3" t="s">
        <v>29</v>
      </c>
      <c r="C2162" s="29">
        <f t="shared" si="267"/>
        <v>1</v>
      </c>
      <c r="D2162" s="29" t="str">
        <f t="shared" si="264"/>
        <v>4</v>
      </c>
      <c r="E2162" s="42" t="str">
        <f t="shared" si="265"/>
        <v>4</v>
      </c>
      <c r="F2162" s="1">
        <v>6</v>
      </c>
      <c r="G2162" s="28" t="str">
        <f t="shared" si="266"/>
        <v>46</v>
      </c>
      <c r="H2162" s="1">
        <v>7</v>
      </c>
      <c r="I2162" s="1">
        <v>931</v>
      </c>
      <c r="L2162" s="1">
        <v>5370</v>
      </c>
      <c r="M2162" s="1">
        <v>40627</v>
      </c>
      <c r="N2162" s="2">
        <f>INT(VLOOKUP(--D2162,'属性表（单）'!$H$7:$I$11,2,0)*VLOOKUP(F2162,'属性表（单）'!$B$4:$D$53,3,0))</f>
        <v>8400</v>
      </c>
      <c r="O2162" s="34">
        <f t="shared" si="268"/>
        <v>840</v>
      </c>
      <c r="P2162" s="1">
        <f>IF(H2162=26,VLOOKUP(G2162,'属性表（单核）'!$H$2:$I$251,2,0),IF(H2162=59,VLOOKUP(G2162,'属性表（单核）'!$C$2:$D$251,2,0),INT(N2162/VLOOKUP(H2162,'属性表（单）'!$N$4:$O$24,2,0))))</f>
        <v>840</v>
      </c>
      <c r="S2162" s="1">
        <f t="shared" si="269"/>
        <v>4777</v>
      </c>
      <c r="T2162" s="28">
        <f>VLOOKUP(--F2162,经验表!$A$4:$B$53,2,0)*VLOOKUP(--E2162,经验表!$W$8:$X$17,2,0)</f>
        <v>4777.5</v>
      </c>
      <c r="U2162" s="1">
        <f t="shared" si="270"/>
        <v>38160</v>
      </c>
      <c r="V2162" s="1">
        <f t="shared" si="271"/>
        <v>38160</v>
      </c>
    </row>
    <row r="2163" spans="1:22" x14ac:dyDescent="0.35">
      <c r="A2163" s="1">
        <v>90700094</v>
      </c>
      <c r="B2163" s="3" t="s">
        <v>29</v>
      </c>
      <c r="C2163" s="29">
        <f t="shared" si="267"/>
        <v>1</v>
      </c>
      <c r="D2163" s="29" t="str">
        <f t="shared" si="264"/>
        <v>4</v>
      </c>
      <c r="E2163" s="42" t="str">
        <f t="shared" si="265"/>
        <v>4</v>
      </c>
      <c r="F2163" s="1">
        <v>7</v>
      </c>
      <c r="G2163" s="28" t="str">
        <f t="shared" si="266"/>
        <v>47</v>
      </c>
      <c r="H2163" s="1">
        <v>7</v>
      </c>
      <c r="I2163" s="1">
        <v>983</v>
      </c>
      <c r="L2163" s="1">
        <v>6305</v>
      </c>
      <c r="M2163" s="1">
        <v>45997</v>
      </c>
      <c r="N2163" s="2">
        <f>INT(VLOOKUP(--D2163,'属性表（单）'!$H$7:$I$11,2,0)*VLOOKUP(F2163,'属性表（单）'!$B$4:$D$53,3,0))</f>
        <v>9000</v>
      </c>
      <c r="O2163" s="34">
        <f t="shared" si="268"/>
        <v>900</v>
      </c>
      <c r="P2163" s="1">
        <f>IF(H2163=26,VLOOKUP(G2163,'属性表（单核）'!$H$2:$I$251,2,0),IF(H2163=59,VLOOKUP(G2163,'属性表（单核）'!$C$2:$D$251,2,0),INT(N2163/VLOOKUP(H2163,'属性表（单）'!$N$4:$O$24,2,0))))</f>
        <v>900</v>
      </c>
      <c r="S2163" s="1">
        <f t="shared" si="269"/>
        <v>5752</v>
      </c>
      <c r="T2163" s="28">
        <f>VLOOKUP(--F2163,经验表!$A$4:$B$53,2,0)*VLOOKUP(--E2163,经验表!$W$8:$X$17,2,0)</f>
        <v>5752.5000000000009</v>
      </c>
      <c r="U2163" s="1">
        <f t="shared" si="270"/>
        <v>42937</v>
      </c>
      <c r="V2163" s="1">
        <f t="shared" si="271"/>
        <v>42937</v>
      </c>
    </row>
    <row r="2164" spans="1:22" x14ac:dyDescent="0.35">
      <c r="A2164" s="1">
        <v>90800094</v>
      </c>
      <c r="B2164" s="3" t="s">
        <v>29</v>
      </c>
      <c r="C2164" s="29">
        <f t="shared" si="267"/>
        <v>1</v>
      </c>
      <c r="D2164" s="29" t="str">
        <f t="shared" si="264"/>
        <v>4</v>
      </c>
      <c r="E2164" s="42" t="str">
        <f t="shared" si="265"/>
        <v>4</v>
      </c>
      <c r="F2164" s="1">
        <v>8</v>
      </c>
      <c r="G2164" s="28" t="str">
        <f t="shared" si="266"/>
        <v>48</v>
      </c>
      <c r="H2164" s="1">
        <v>7</v>
      </c>
      <c r="I2164" s="1">
        <v>1035</v>
      </c>
      <c r="L2164" s="1">
        <v>7337</v>
      </c>
      <c r="M2164" s="1">
        <v>52302</v>
      </c>
      <c r="N2164" s="2">
        <f>INT(VLOOKUP(--D2164,'属性表（单）'!$H$7:$I$11,2,0)*VLOOKUP(F2164,'属性表（单）'!$B$4:$D$53,3,0))</f>
        <v>9600</v>
      </c>
      <c r="O2164" s="34">
        <f t="shared" si="268"/>
        <v>960</v>
      </c>
      <c r="P2164" s="1">
        <f>IF(H2164=26,VLOOKUP(G2164,'属性表（单核）'!$H$2:$I$251,2,0),IF(H2164=59,VLOOKUP(G2164,'属性表（单核）'!$C$2:$D$251,2,0),INT(N2164/VLOOKUP(H2164,'属性表（单）'!$N$4:$O$24,2,0))))</f>
        <v>960</v>
      </c>
      <c r="S2164" s="1">
        <f t="shared" si="269"/>
        <v>6727</v>
      </c>
      <c r="T2164" s="28">
        <f>VLOOKUP(--F2164,经验表!$A$4:$B$53,2,0)*VLOOKUP(--E2164,经验表!$W$8:$X$17,2,0)</f>
        <v>6727.5000000000009</v>
      </c>
      <c r="U2164" s="1">
        <f t="shared" si="270"/>
        <v>48689</v>
      </c>
      <c r="V2164" s="1">
        <f t="shared" si="271"/>
        <v>48689</v>
      </c>
    </row>
    <row r="2165" spans="1:22" x14ac:dyDescent="0.35">
      <c r="A2165" s="1">
        <v>90900094</v>
      </c>
      <c r="B2165" s="3" t="s">
        <v>29</v>
      </c>
      <c r="C2165" s="29">
        <f t="shared" si="267"/>
        <v>1</v>
      </c>
      <c r="D2165" s="29" t="str">
        <f t="shared" si="264"/>
        <v>4</v>
      </c>
      <c r="E2165" s="42" t="str">
        <f t="shared" si="265"/>
        <v>4</v>
      </c>
      <c r="F2165" s="1">
        <v>9</v>
      </c>
      <c r="G2165" s="28" t="str">
        <f t="shared" si="266"/>
        <v>49</v>
      </c>
      <c r="H2165" s="1">
        <v>7</v>
      </c>
      <c r="I2165" s="1">
        <v>1088</v>
      </c>
      <c r="L2165" s="1">
        <v>8475</v>
      </c>
      <c r="M2165" s="1">
        <v>59639</v>
      </c>
      <c r="N2165" s="2">
        <f>INT(VLOOKUP(--D2165,'属性表（单）'!$H$7:$I$11,2,0)*VLOOKUP(F2165,'属性表（单）'!$B$4:$D$53,3,0))</f>
        <v>10200</v>
      </c>
      <c r="O2165" s="34">
        <f t="shared" si="268"/>
        <v>1020</v>
      </c>
      <c r="P2165" s="1">
        <f>IF(H2165=26,VLOOKUP(G2165,'属性表（单核）'!$H$2:$I$251,2,0),IF(H2165=59,VLOOKUP(G2165,'属性表（单核）'!$C$2:$D$251,2,0),INT(N2165/VLOOKUP(H2165,'属性表（单）'!$N$4:$O$24,2,0))))</f>
        <v>1020</v>
      </c>
      <c r="S2165" s="1">
        <f t="shared" si="269"/>
        <v>7702</v>
      </c>
      <c r="T2165" s="28">
        <f>VLOOKUP(--F2165,经验表!$A$4:$B$53,2,0)*VLOOKUP(--E2165,经验表!$W$8:$X$17,2,0)</f>
        <v>7702.5000000000009</v>
      </c>
      <c r="U2165" s="1">
        <f t="shared" si="270"/>
        <v>55416</v>
      </c>
      <c r="V2165" s="1">
        <f t="shared" si="271"/>
        <v>55416</v>
      </c>
    </row>
    <row r="2166" spans="1:22" x14ac:dyDescent="0.35">
      <c r="A2166" s="1">
        <v>91000094</v>
      </c>
      <c r="B2166" s="3" t="s">
        <v>29</v>
      </c>
      <c r="C2166" s="29">
        <f t="shared" si="267"/>
        <v>1</v>
      </c>
      <c r="D2166" s="29" t="str">
        <f t="shared" si="264"/>
        <v>4</v>
      </c>
      <c r="E2166" s="42" t="str">
        <f t="shared" si="265"/>
        <v>4</v>
      </c>
      <c r="F2166" s="1">
        <v>10</v>
      </c>
      <c r="G2166" s="28" t="str">
        <f t="shared" si="266"/>
        <v>410</v>
      </c>
      <c r="H2166" s="1">
        <v>7</v>
      </c>
      <c r="I2166" s="1">
        <v>1142</v>
      </c>
      <c r="L2166" s="1">
        <v>9729</v>
      </c>
      <c r="M2166" s="1">
        <v>68114</v>
      </c>
      <c r="N2166" s="2">
        <f>INT(VLOOKUP(--D2166,'属性表（单）'!$H$7:$I$11,2,0)*VLOOKUP(F2166,'属性表（单）'!$B$4:$D$53,3,0))</f>
        <v>10800</v>
      </c>
      <c r="O2166" s="34">
        <f t="shared" si="268"/>
        <v>1080</v>
      </c>
      <c r="P2166" s="1">
        <f>IF(H2166=26,VLOOKUP(G2166,'属性表（单核）'!$H$2:$I$251,2,0),IF(H2166=59,VLOOKUP(G2166,'属性表（单核）'!$C$2:$D$251,2,0),INT(N2166/VLOOKUP(H2166,'属性表（单）'!$N$4:$O$24,2,0))))</f>
        <v>1080</v>
      </c>
      <c r="S2166" s="1">
        <f t="shared" si="269"/>
        <v>9262</v>
      </c>
      <c r="T2166" s="28">
        <f>VLOOKUP(--F2166,经验表!$A$4:$B$53,2,0)*VLOOKUP(--E2166,经验表!$W$8:$X$17,2,0)</f>
        <v>9262.5</v>
      </c>
      <c r="U2166" s="1">
        <f t="shared" si="270"/>
        <v>63118</v>
      </c>
      <c r="V2166" s="1">
        <f t="shared" si="271"/>
        <v>63118</v>
      </c>
    </row>
    <row r="2167" spans="1:22" x14ac:dyDescent="0.35">
      <c r="A2167" s="1">
        <v>91100094</v>
      </c>
      <c r="B2167" s="3" t="s">
        <v>29</v>
      </c>
      <c r="C2167" s="29">
        <f t="shared" si="267"/>
        <v>1</v>
      </c>
      <c r="D2167" s="29" t="str">
        <f t="shared" si="264"/>
        <v>4</v>
      </c>
      <c r="E2167" s="42" t="str">
        <f t="shared" si="265"/>
        <v>4</v>
      </c>
      <c r="F2167" s="1">
        <v>11</v>
      </c>
      <c r="G2167" s="28" t="str">
        <f t="shared" si="266"/>
        <v>411</v>
      </c>
      <c r="H2167" s="1">
        <v>7</v>
      </c>
      <c r="I2167" s="1">
        <v>1197</v>
      </c>
      <c r="L2167" s="1">
        <v>11110</v>
      </c>
      <c r="M2167" s="1">
        <v>77843</v>
      </c>
      <c r="N2167" s="2">
        <f>INT(VLOOKUP(--D2167,'属性表（单）'!$H$7:$I$11,2,0)*VLOOKUP(F2167,'属性表（单）'!$B$4:$D$53,3,0))</f>
        <v>11400</v>
      </c>
      <c r="O2167" s="34">
        <f t="shared" si="268"/>
        <v>1140</v>
      </c>
      <c r="P2167" s="1">
        <f>IF(H2167=26,VLOOKUP(G2167,'属性表（单核）'!$H$2:$I$251,2,0),IF(H2167=59,VLOOKUP(G2167,'属性表（单核）'!$C$2:$D$251,2,0),INT(N2167/VLOOKUP(H2167,'属性表（单）'!$N$4:$O$24,2,0))))</f>
        <v>1140</v>
      </c>
      <c r="S2167" s="1">
        <f t="shared" si="269"/>
        <v>10822</v>
      </c>
      <c r="T2167" s="28">
        <f>VLOOKUP(--F2167,经验表!$A$4:$B$53,2,0)*VLOOKUP(--E2167,经验表!$W$8:$X$17,2,0)</f>
        <v>10822.500000000002</v>
      </c>
      <c r="U2167" s="1">
        <f t="shared" si="270"/>
        <v>72380</v>
      </c>
      <c r="V2167" s="1">
        <f t="shared" si="271"/>
        <v>72380</v>
      </c>
    </row>
    <row r="2168" spans="1:22" x14ac:dyDescent="0.35">
      <c r="A2168" s="1">
        <v>91200094</v>
      </c>
      <c r="B2168" s="3" t="s">
        <v>29</v>
      </c>
      <c r="C2168" s="29">
        <f t="shared" si="267"/>
        <v>1</v>
      </c>
      <c r="D2168" s="29" t="str">
        <f t="shared" si="264"/>
        <v>4</v>
      </c>
      <c r="E2168" s="42" t="str">
        <f t="shared" si="265"/>
        <v>4</v>
      </c>
      <c r="F2168" s="1">
        <v>12</v>
      </c>
      <c r="G2168" s="28" t="str">
        <f t="shared" si="266"/>
        <v>412</v>
      </c>
      <c r="H2168" s="1">
        <v>7</v>
      </c>
      <c r="I2168" s="1">
        <v>1253</v>
      </c>
      <c r="L2168" s="1">
        <v>12630</v>
      </c>
      <c r="M2168" s="1">
        <v>88953</v>
      </c>
      <c r="N2168" s="2">
        <f>INT(VLOOKUP(--D2168,'属性表（单）'!$H$7:$I$11,2,0)*VLOOKUP(F2168,'属性表（单）'!$B$4:$D$53,3,0))</f>
        <v>12200</v>
      </c>
      <c r="O2168" s="34">
        <f t="shared" si="268"/>
        <v>1220</v>
      </c>
      <c r="P2168" s="1">
        <f>IF(H2168=26,VLOOKUP(G2168,'属性表（单核）'!$H$2:$I$251,2,0),IF(H2168=59,VLOOKUP(G2168,'属性表（单核）'!$C$2:$D$251,2,0),INT(N2168/VLOOKUP(H2168,'属性表（单）'!$N$4:$O$24,2,0))))</f>
        <v>1220</v>
      </c>
      <c r="S2168" s="1">
        <f t="shared" si="269"/>
        <v>12382</v>
      </c>
      <c r="T2168" s="28">
        <f>VLOOKUP(--F2168,经验表!$A$4:$B$53,2,0)*VLOOKUP(--E2168,经验表!$W$8:$X$17,2,0)</f>
        <v>12382.500000000002</v>
      </c>
      <c r="U2168" s="1">
        <f t="shared" si="270"/>
        <v>83202</v>
      </c>
      <c r="V2168" s="1">
        <f t="shared" si="271"/>
        <v>83202</v>
      </c>
    </row>
    <row r="2169" spans="1:22" x14ac:dyDescent="0.35">
      <c r="A2169" s="1">
        <v>91300094</v>
      </c>
      <c r="B2169" s="3" t="s">
        <v>29</v>
      </c>
      <c r="C2169" s="29">
        <f t="shared" si="267"/>
        <v>1</v>
      </c>
      <c r="D2169" s="29" t="str">
        <f t="shared" si="264"/>
        <v>4</v>
      </c>
      <c r="E2169" s="42" t="str">
        <f t="shared" si="265"/>
        <v>4</v>
      </c>
      <c r="F2169" s="1">
        <v>13</v>
      </c>
      <c r="G2169" s="28" t="str">
        <f t="shared" si="266"/>
        <v>413</v>
      </c>
      <c r="H2169" s="1">
        <v>7</v>
      </c>
      <c r="I2169" s="1">
        <v>1309</v>
      </c>
      <c r="L2169" s="1">
        <v>14303</v>
      </c>
      <c r="M2169" s="1">
        <v>101583</v>
      </c>
      <c r="N2169" s="2">
        <f>INT(VLOOKUP(--D2169,'属性表（单）'!$H$7:$I$11,2,0)*VLOOKUP(F2169,'属性表（单）'!$B$4:$D$53,3,0))</f>
        <v>13000</v>
      </c>
      <c r="O2169" s="34">
        <f t="shared" si="268"/>
        <v>1300</v>
      </c>
      <c r="P2169" s="1">
        <f>IF(H2169=26,VLOOKUP(G2169,'属性表（单核）'!$H$2:$I$251,2,0),IF(H2169=59,VLOOKUP(G2169,'属性表（单核）'!$C$2:$D$251,2,0),INT(N2169/VLOOKUP(H2169,'属性表（单）'!$N$4:$O$24,2,0))))</f>
        <v>1300</v>
      </c>
      <c r="S2169" s="1">
        <f t="shared" si="269"/>
        <v>13942</v>
      </c>
      <c r="T2169" s="28">
        <f>VLOOKUP(--F2169,经验表!$A$4:$B$53,2,0)*VLOOKUP(--E2169,经验表!$W$8:$X$17,2,0)</f>
        <v>13942.500000000002</v>
      </c>
      <c r="U2169" s="1">
        <f t="shared" si="270"/>
        <v>95584</v>
      </c>
      <c r="V2169" s="1">
        <f t="shared" si="271"/>
        <v>95584</v>
      </c>
    </row>
    <row r="2170" spans="1:22" x14ac:dyDescent="0.35">
      <c r="A2170" s="1">
        <v>91400094</v>
      </c>
      <c r="B2170" s="3" t="s">
        <v>29</v>
      </c>
      <c r="C2170" s="29">
        <f t="shared" si="267"/>
        <v>1</v>
      </c>
      <c r="D2170" s="29" t="str">
        <f t="shared" si="264"/>
        <v>4</v>
      </c>
      <c r="E2170" s="42" t="str">
        <f t="shared" si="265"/>
        <v>4</v>
      </c>
      <c r="F2170" s="1">
        <v>14</v>
      </c>
      <c r="G2170" s="28" t="str">
        <f t="shared" si="266"/>
        <v>414</v>
      </c>
      <c r="H2170" s="1">
        <v>7</v>
      </c>
      <c r="I2170" s="1">
        <v>1367</v>
      </c>
      <c r="L2170" s="1">
        <v>16144</v>
      </c>
      <c r="M2170" s="1">
        <v>115886</v>
      </c>
      <c r="N2170" s="2">
        <f>INT(VLOOKUP(--D2170,'属性表（单）'!$H$7:$I$11,2,0)*VLOOKUP(F2170,'属性表（单）'!$B$4:$D$53,3,0))</f>
        <v>13800</v>
      </c>
      <c r="O2170" s="34">
        <f t="shared" si="268"/>
        <v>1380</v>
      </c>
      <c r="P2170" s="1">
        <f>IF(H2170=26,VLOOKUP(G2170,'属性表（单核）'!$H$2:$I$251,2,0),IF(H2170=59,VLOOKUP(G2170,'属性表（单核）'!$C$2:$D$251,2,0),INT(N2170/VLOOKUP(H2170,'属性表（单）'!$N$4:$O$24,2,0))))</f>
        <v>1380</v>
      </c>
      <c r="S2170" s="1">
        <f t="shared" si="269"/>
        <v>16282</v>
      </c>
      <c r="T2170" s="28">
        <f>VLOOKUP(--F2170,经验表!$A$4:$B$53,2,0)*VLOOKUP(--E2170,经验表!$W$8:$X$17,2,0)</f>
        <v>16282.500000000002</v>
      </c>
      <c r="U2170" s="1">
        <f t="shared" si="270"/>
        <v>109526</v>
      </c>
      <c r="V2170" s="1">
        <f t="shared" si="271"/>
        <v>109526</v>
      </c>
    </row>
    <row r="2171" spans="1:22" x14ac:dyDescent="0.35">
      <c r="A2171" s="1">
        <v>91500094</v>
      </c>
      <c r="B2171" s="3" t="s">
        <v>29</v>
      </c>
      <c r="C2171" s="29">
        <f t="shared" si="267"/>
        <v>1</v>
      </c>
      <c r="D2171" s="29" t="str">
        <f t="shared" si="264"/>
        <v>4</v>
      </c>
      <c r="E2171" s="42" t="str">
        <f t="shared" si="265"/>
        <v>4</v>
      </c>
      <c r="F2171" s="1">
        <v>15</v>
      </c>
      <c r="G2171" s="28" t="str">
        <f t="shared" si="266"/>
        <v>415</v>
      </c>
      <c r="H2171" s="1">
        <v>7</v>
      </c>
      <c r="I2171" s="1">
        <v>1425</v>
      </c>
      <c r="L2171" s="1">
        <v>18170</v>
      </c>
      <c r="M2171" s="1">
        <v>132030</v>
      </c>
      <c r="N2171" s="2">
        <f>INT(VLOOKUP(--D2171,'属性表（单）'!$H$7:$I$11,2,0)*VLOOKUP(F2171,'属性表（单）'!$B$4:$D$53,3,0))</f>
        <v>14600</v>
      </c>
      <c r="O2171" s="34">
        <f t="shared" si="268"/>
        <v>1460</v>
      </c>
      <c r="P2171" s="1">
        <f>IF(H2171=26,VLOOKUP(G2171,'属性表（单核）'!$H$2:$I$251,2,0),IF(H2171=59,VLOOKUP(G2171,'属性表（单核）'!$C$2:$D$251,2,0),INT(N2171/VLOOKUP(H2171,'属性表（单）'!$N$4:$O$24,2,0))))</f>
        <v>1460</v>
      </c>
      <c r="S2171" s="1">
        <f t="shared" si="269"/>
        <v>18622</v>
      </c>
      <c r="T2171" s="28">
        <f>VLOOKUP(--F2171,经验表!$A$4:$B$53,2,0)*VLOOKUP(--E2171,经验表!$W$8:$X$17,2,0)</f>
        <v>18622.5</v>
      </c>
      <c r="U2171" s="1">
        <f t="shared" si="270"/>
        <v>125808</v>
      </c>
      <c r="V2171" s="1">
        <f t="shared" si="271"/>
        <v>125808</v>
      </c>
    </row>
    <row r="2172" spans="1:22" x14ac:dyDescent="0.35">
      <c r="A2172" s="1">
        <v>91600094</v>
      </c>
      <c r="B2172" s="3" t="s">
        <v>29</v>
      </c>
      <c r="C2172" s="29">
        <f t="shared" si="267"/>
        <v>1</v>
      </c>
      <c r="D2172" s="29" t="str">
        <f t="shared" si="264"/>
        <v>4</v>
      </c>
      <c r="E2172" s="42" t="str">
        <f t="shared" si="265"/>
        <v>4</v>
      </c>
      <c r="F2172" s="1">
        <v>16</v>
      </c>
      <c r="G2172" s="28" t="str">
        <f t="shared" si="266"/>
        <v>416</v>
      </c>
      <c r="H2172" s="1">
        <v>7</v>
      </c>
      <c r="I2172" s="1">
        <v>1484</v>
      </c>
      <c r="L2172" s="1">
        <v>20397</v>
      </c>
      <c r="M2172" s="1">
        <v>150200</v>
      </c>
      <c r="N2172" s="2">
        <f>INT(VLOOKUP(--D2172,'属性表（单）'!$H$7:$I$11,2,0)*VLOOKUP(F2172,'属性表（单）'!$B$4:$D$53,3,0))</f>
        <v>15400</v>
      </c>
      <c r="O2172" s="34">
        <f t="shared" si="268"/>
        <v>1540</v>
      </c>
      <c r="P2172" s="1">
        <f>IF(H2172=26,VLOOKUP(G2172,'属性表（单核）'!$H$2:$I$251,2,0),IF(H2172=59,VLOOKUP(G2172,'属性表（单核）'!$C$2:$D$251,2,0),INT(N2172/VLOOKUP(H2172,'属性表（单）'!$N$4:$O$24,2,0))))</f>
        <v>1540</v>
      </c>
      <c r="S2172" s="1">
        <f t="shared" si="269"/>
        <v>20962</v>
      </c>
      <c r="T2172" s="28">
        <f>VLOOKUP(--F2172,经验表!$A$4:$B$53,2,0)*VLOOKUP(--E2172,经验表!$W$8:$X$17,2,0)</f>
        <v>20962.500000000004</v>
      </c>
      <c r="U2172" s="1">
        <f t="shared" si="270"/>
        <v>144430</v>
      </c>
      <c r="V2172" s="1">
        <f t="shared" si="271"/>
        <v>144430</v>
      </c>
    </row>
    <row r="2173" spans="1:22" x14ac:dyDescent="0.35">
      <c r="A2173" s="1">
        <v>91700094</v>
      </c>
      <c r="B2173" s="3" t="s">
        <v>29</v>
      </c>
      <c r="C2173" s="29">
        <f t="shared" si="267"/>
        <v>1</v>
      </c>
      <c r="D2173" s="29" t="str">
        <f t="shared" si="264"/>
        <v>4</v>
      </c>
      <c r="E2173" s="42" t="str">
        <f t="shared" si="265"/>
        <v>4</v>
      </c>
      <c r="F2173" s="1">
        <v>17</v>
      </c>
      <c r="G2173" s="28" t="str">
        <f t="shared" si="266"/>
        <v>417</v>
      </c>
      <c r="H2173" s="1">
        <v>7</v>
      </c>
      <c r="I2173" s="1">
        <v>1544</v>
      </c>
      <c r="L2173" s="1">
        <v>22845</v>
      </c>
      <c r="M2173" s="1">
        <v>170597</v>
      </c>
      <c r="N2173" s="2">
        <f>INT(VLOOKUP(--D2173,'属性表（单）'!$H$7:$I$11,2,0)*VLOOKUP(F2173,'属性表（单）'!$B$4:$D$53,3,0))</f>
        <v>16400</v>
      </c>
      <c r="O2173" s="34">
        <f t="shared" si="268"/>
        <v>1640</v>
      </c>
      <c r="P2173" s="1">
        <f>IF(H2173=26,VLOOKUP(G2173,'属性表（单核）'!$H$2:$I$251,2,0),IF(H2173=59,VLOOKUP(G2173,'属性表（单核）'!$C$2:$D$251,2,0),INT(N2173/VLOOKUP(H2173,'属性表（单）'!$N$4:$O$24,2,0))))</f>
        <v>1640</v>
      </c>
      <c r="S2173" s="1">
        <f t="shared" si="269"/>
        <v>23302</v>
      </c>
      <c r="T2173" s="28">
        <f>VLOOKUP(--F2173,经验表!$A$4:$B$53,2,0)*VLOOKUP(--E2173,经验表!$W$8:$X$17,2,0)</f>
        <v>23302.500000000004</v>
      </c>
      <c r="U2173" s="1">
        <f t="shared" si="270"/>
        <v>165392</v>
      </c>
      <c r="V2173" s="1">
        <f t="shared" si="271"/>
        <v>165392</v>
      </c>
    </row>
    <row r="2174" spans="1:22" x14ac:dyDescent="0.35">
      <c r="A2174" s="1">
        <v>91800094</v>
      </c>
      <c r="B2174" s="3" t="s">
        <v>29</v>
      </c>
      <c r="C2174" s="29">
        <f t="shared" si="267"/>
        <v>1</v>
      </c>
      <c r="D2174" s="29" t="str">
        <f t="shared" si="264"/>
        <v>4</v>
      </c>
      <c r="E2174" s="42" t="str">
        <f t="shared" si="265"/>
        <v>4</v>
      </c>
      <c r="F2174" s="1">
        <v>18</v>
      </c>
      <c r="G2174" s="28" t="str">
        <f t="shared" si="266"/>
        <v>418</v>
      </c>
      <c r="H2174" s="1">
        <v>7</v>
      </c>
      <c r="I2174" s="1">
        <v>1604</v>
      </c>
      <c r="L2174" s="1">
        <v>25537</v>
      </c>
      <c r="M2174" s="1">
        <v>193442</v>
      </c>
      <c r="N2174" s="2">
        <f>INT(VLOOKUP(--D2174,'属性表（单）'!$H$7:$I$11,2,0)*VLOOKUP(F2174,'属性表（单）'!$B$4:$D$53,3,0))</f>
        <v>17400</v>
      </c>
      <c r="O2174" s="34">
        <f t="shared" si="268"/>
        <v>1740</v>
      </c>
      <c r="P2174" s="1">
        <f>IF(H2174=26,VLOOKUP(G2174,'属性表（单核）'!$H$2:$I$251,2,0),IF(H2174=59,VLOOKUP(G2174,'属性表（单核）'!$C$2:$D$251,2,0),INT(N2174/VLOOKUP(H2174,'属性表（单）'!$N$4:$O$24,2,0))))</f>
        <v>1740</v>
      </c>
      <c r="S2174" s="1">
        <f t="shared" si="269"/>
        <v>26617</v>
      </c>
      <c r="T2174" s="28">
        <f>VLOOKUP(--F2174,经验表!$A$4:$B$53,2,0)*VLOOKUP(--E2174,经验表!$W$8:$X$17,2,0)</f>
        <v>26617.500000000004</v>
      </c>
      <c r="U2174" s="1">
        <f t="shared" si="270"/>
        <v>188694</v>
      </c>
      <c r="V2174" s="1">
        <f t="shared" si="271"/>
        <v>188694</v>
      </c>
    </row>
    <row r="2175" spans="1:22" x14ac:dyDescent="0.35">
      <c r="A2175" s="1">
        <v>91900094</v>
      </c>
      <c r="B2175" s="3" t="s">
        <v>29</v>
      </c>
      <c r="C2175" s="29">
        <f t="shared" si="267"/>
        <v>1</v>
      </c>
      <c r="D2175" s="29" t="str">
        <f t="shared" si="264"/>
        <v>4</v>
      </c>
      <c r="E2175" s="42" t="str">
        <f t="shared" si="265"/>
        <v>4</v>
      </c>
      <c r="F2175" s="1">
        <v>19</v>
      </c>
      <c r="G2175" s="28" t="str">
        <f t="shared" si="266"/>
        <v>419</v>
      </c>
      <c r="H2175" s="1">
        <v>7</v>
      </c>
      <c r="I2175" s="1">
        <v>1666</v>
      </c>
      <c r="L2175" s="1">
        <v>28494</v>
      </c>
      <c r="M2175" s="1">
        <v>218979</v>
      </c>
      <c r="N2175" s="2">
        <f>INT(VLOOKUP(--D2175,'属性表（单）'!$H$7:$I$11,2,0)*VLOOKUP(F2175,'属性表（单）'!$B$4:$D$53,3,0))</f>
        <v>18400</v>
      </c>
      <c r="O2175" s="34">
        <f t="shared" si="268"/>
        <v>1840</v>
      </c>
      <c r="P2175" s="1">
        <f>IF(H2175=26,VLOOKUP(G2175,'属性表（单核）'!$H$2:$I$251,2,0),IF(H2175=59,VLOOKUP(G2175,'属性表（单核）'!$C$2:$D$251,2,0),INT(N2175/VLOOKUP(H2175,'属性表（单）'!$N$4:$O$24,2,0))))</f>
        <v>1840</v>
      </c>
      <c r="S2175" s="1">
        <f t="shared" si="269"/>
        <v>29932</v>
      </c>
      <c r="T2175" s="28">
        <f>VLOOKUP(--F2175,经验表!$A$4:$B$53,2,0)*VLOOKUP(--E2175,经验表!$W$8:$X$17,2,0)</f>
        <v>29932.500000000004</v>
      </c>
      <c r="U2175" s="1">
        <f t="shared" si="270"/>
        <v>215311</v>
      </c>
      <c r="V2175" s="1">
        <f t="shared" si="271"/>
        <v>215311</v>
      </c>
    </row>
    <row r="2176" spans="1:22" x14ac:dyDescent="0.35">
      <c r="A2176" s="1">
        <v>92000094</v>
      </c>
      <c r="B2176" s="3" t="s">
        <v>29</v>
      </c>
      <c r="C2176" s="29">
        <f t="shared" si="267"/>
        <v>1</v>
      </c>
      <c r="D2176" s="29" t="str">
        <f t="shared" si="264"/>
        <v>4</v>
      </c>
      <c r="E2176" s="42" t="str">
        <f t="shared" si="265"/>
        <v>4</v>
      </c>
      <c r="F2176" s="1">
        <v>20</v>
      </c>
      <c r="G2176" s="28" t="str">
        <f t="shared" si="266"/>
        <v>420</v>
      </c>
      <c r="H2176" s="1">
        <v>7</v>
      </c>
      <c r="I2176" s="1">
        <v>1729</v>
      </c>
      <c r="L2176" s="1">
        <v>31744</v>
      </c>
      <c r="M2176" s="1">
        <v>247473</v>
      </c>
      <c r="N2176" s="2">
        <f>INT(VLOOKUP(--D2176,'属性表（单）'!$H$7:$I$11,2,0)*VLOOKUP(F2176,'属性表（单）'!$B$4:$D$53,3,0))</f>
        <v>19400</v>
      </c>
      <c r="O2176" s="34">
        <f t="shared" si="268"/>
        <v>1940</v>
      </c>
      <c r="P2176" s="1">
        <f>IF(H2176=26,VLOOKUP(G2176,'属性表（单核）'!$H$2:$I$251,2,0),IF(H2176=59,VLOOKUP(G2176,'属性表（单核）'!$C$2:$D$251,2,0),INT(N2176/VLOOKUP(H2176,'属性表（单）'!$N$4:$O$24,2,0))))</f>
        <v>1940</v>
      </c>
      <c r="S2176" s="1">
        <f t="shared" si="269"/>
        <v>33247</v>
      </c>
      <c r="T2176" s="28">
        <f>VLOOKUP(--F2176,经验表!$A$4:$B$53,2,0)*VLOOKUP(--E2176,经验表!$W$8:$X$17,2,0)</f>
        <v>33247.5</v>
      </c>
      <c r="U2176" s="1">
        <f t="shared" si="270"/>
        <v>245243</v>
      </c>
      <c r="V2176" s="1">
        <f t="shared" si="271"/>
        <v>245243</v>
      </c>
    </row>
    <row r="2177" spans="1:22" x14ac:dyDescent="0.35">
      <c r="A2177" s="1">
        <v>92100094</v>
      </c>
      <c r="B2177" s="3" t="s">
        <v>29</v>
      </c>
      <c r="C2177" s="29">
        <f t="shared" si="267"/>
        <v>1</v>
      </c>
      <c r="D2177" s="29" t="str">
        <f t="shared" si="264"/>
        <v>4</v>
      </c>
      <c r="E2177" s="42" t="str">
        <f t="shared" si="265"/>
        <v>4</v>
      </c>
      <c r="F2177" s="1">
        <v>21</v>
      </c>
      <c r="G2177" s="28" t="str">
        <f t="shared" si="266"/>
        <v>421</v>
      </c>
      <c r="H2177" s="1">
        <v>7</v>
      </c>
      <c r="I2177" s="1">
        <v>1792</v>
      </c>
      <c r="L2177" s="1">
        <v>35314</v>
      </c>
      <c r="M2177" s="1">
        <v>279217</v>
      </c>
      <c r="N2177" s="2">
        <f>INT(VLOOKUP(--D2177,'属性表（单）'!$H$7:$I$11,2,0)*VLOOKUP(F2177,'属性表（单）'!$B$4:$D$53,3,0))</f>
        <v>20400</v>
      </c>
      <c r="O2177" s="34">
        <f t="shared" si="268"/>
        <v>2040</v>
      </c>
      <c r="P2177" s="1">
        <f>IF(H2177=26,VLOOKUP(G2177,'属性表（单核）'!$H$2:$I$251,2,0),IF(H2177=59,VLOOKUP(G2177,'属性表（单核）'!$C$2:$D$251,2,0),INT(N2177/VLOOKUP(H2177,'属性表（单）'!$N$4:$O$24,2,0))))</f>
        <v>2040</v>
      </c>
      <c r="S2177" s="1">
        <f t="shared" si="269"/>
        <v>36562</v>
      </c>
      <c r="T2177" s="28">
        <f>VLOOKUP(--F2177,经验表!$A$4:$B$53,2,0)*VLOOKUP(--E2177,经验表!$W$8:$X$17,2,0)</f>
        <v>36562.5</v>
      </c>
      <c r="U2177" s="1">
        <f t="shared" si="270"/>
        <v>278490</v>
      </c>
      <c r="V2177" s="1">
        <f t="shared" si="271"/>
        <v>278490</v>
      </c>
    </row>
    <row r="2178" spans="1:22" x14ac:dyDescent="0.35">
      <c r="A2178" s="1">
        <v>92200094</v>
      </c>
      <c r="B2178" s="3" t="s">
        <v>29</v>
      </c>
      <c r="C2178" s="29">
        <f t="shared" si="267"/>
        <v>1</v>
      </c>
      <c r="D2178" s="29" t="str">
        <f t="shared" si="264"/>
        <v>4</v>
      </c>
      <c r="E2178" s="42" t="str">
        <f t="shared" si="265"/>
        <v>4</v>
      </c>
      <c r="F2178" s="1">
        <v>22</v>
      </c>
      <c r="G2178" s="28" t="str">
        <f t="shared" si="266"/>
        <v>422</v>
      </c>
      <c r="H2178" s="1">
        <v>7</v>
      </c>
      <c r="I2178" s="1">
        <v>1857</v>
      </c>
      <c r="L2178" s="1">
        <v>39236</v>
      </c>
      <c r="M2178" s="1">
        <v>314531</v>
      </c>
      <c r="N2178" s="2">
        <f>INT(VLOOKUP(--D2178,'属性表（单）'!$H$7:$I$11,2,0)*VLOOKUP(F2178,'属性表（单）'!$B$4:$D$53,3,0))</f>
        <v>21600</v>
      </c>
      <c r="O2178" s="34">
        <f t="shared" si="268"/>
        <v>2160</v>
      </c>
      <c r="P2178" s="1">
        <f>IF(H2178=26,VLOOKUP(G2178,'属性表（单核）'!$H$2:$I$251,2,0),IF(H2178=59,VLOOKUP(G2178,'属性表（单核）'!$C$2:$D$251,2,0),INT(N2178/VLOOKUP(H2178,'属性表（单）'!$N$4:$O$24,2,0))))</f>
        <v>2160</v>
      </c>
      <c r="S2178" s="1">
        <f t="shared" si="269"/>
        <v>41047</v>
      </c>
      <c r="T2178" s="28">
        <f>VLOOKUP(--F2178,经验表!$A$4:$B$53,2,0)*VLOOKUP(--E2178,经验表!$W$8:$X$17,2,0)</f>
        <v>41047.500000000007</v>
      </c>
      <c r="U2178" s="1">
        <f t="shared" si="270"/>
        <v>315052</v>
      </c>
      <c r="V2178" s="1">
        <f t="shared" si="271"/>
        <v>315052</v>
      </c>
    </row>
    <row r="2179" spans="1:22" x14ac:dyDescent="0.35">
      <c r="A2179" s="1">
        <v>92300094</v>
      </c>
      <c r="B2179" s="3" t="s">
        <v>29</v>
      </c>
      <c r="C2179" s="29">
        <f t="shared" si="267"/>
        <v>1</v>
      </c>
      <c r="D2179" s="29" t="str">
        <f t="shared" ref="D2179:D2242" si="272">RIGHT(A2179,1)</f>
        <v>4</v>
      </c>
      <c r="E2179" s="42" t="str">
        <f t="shared" ref="E2179:E2242" si="273">IF(C2179=1,RIGHT(A2179,1),C2179&amp;RIGHT(A2179,1))</f>
        <v>4</v>
      </c>
      <c r="F2179" s="1">
        <v>23</v>
      </c>
      <c r="G2179" s="28" t="str">
        <f t="shared" ref="G2179:G2242" si="274">D2179&amp;F2179</f>
        <v>423</v>
      </c>
      <c r="H2179" s="1">
        <v>7</v>
      </c>
      <c r="I2179" s="1">
        <v>1922</v>
      </c>
      <c r="L2179" s="1">
        <v>43542</v>
      </c>
      <c r="M2179" s="1">
        <v>353767</v>
      </c>
      <c r="N2179" s="2">
        <f>INT(VLOOKUP(--D2179,'属性表（单）'!$H$7:$I$11,2,0)*VLOOKUP(F2179,'属性表（单）'!$B$4:$D$53,3,0))</f>
        <v>22800</v>
      </c>
      <c r="O2179" s="34">
        <f t="shared" si="268"/>
        <v>2280</v>
      </c>
      <c r="P2179" s="1">
        <f>IF(H2179=26,VLOOKUP(G2179,'属性表（单核）'!$H$2:$I$251,2,0),IF(H2179=59,VLOOKUP(G2179,'属性表（单核）'!$C$2:$D$251,2,0),INT(N2179/VLOOKUP(H2179,'属性表（单）'!$N$4:$O$24,2,0))))</f>
        <v>2280</v>
      </c>
      <c r="S2179" s="1">
        <f t="shared" si="269"/>
        <v>45532</v>
      </c>
      <c r="T2179" s="28">
        <f>VLOOKUP(--F2179,经验表!$A$4:$B$53,2,0)*VLOOKUP(--E2179,经验表!$W$8:$X$17,2,0)</f>
        <v>45532.500000000007</v>
      </c>
      <c r="U2179" s="1">
        <f t="shared" si="270"/>
        <v>356099</v>
      </c>
      <c r="V2179" s="1">
        <f t="shared" si="271"/>
        <v>356099</v>
      </c>
    </row>
    <row r="2180" spans="1:22" x14ac:dyDescent="0.35">
      <c r="A2180" s="1">
        <v>92400094</v>
      </c>
      <c r="B2180" s="3" t="s">
        <v>29</v>
      </c>
      <c r="C2180" s="29">
        <f t="shared" ref="C2180:C2243" si="275">C2179</f>
        <v>1</v>
      </c>
      <c r="D2180" s="29" t="str">
        <f t="shared" si="272"/>
        <v>4</v>
      </c>
      <c r="E2180" s="42" t="str">
        <f t="shared" si="273"/>
        <v>4</v>
      </c>
      <c r="F2180" s="1">
        <v>24</v>
      </c>
      <c r="G2180" s="28" t="str">
        <f t="shared" si="274"/>
        <v>424</v>
      </c>
      <c r="H2180" s="1">
        <v>7</v>
      </c>
      <c r="I2180" s="1">
        <v>1989</v>
      </c>
      <c r="L2180" s="1">
        <v>48271</v>
      </c>
      <c r="M2180" s="1">
        <v>397309</v>
      </c>
      <c r="N2180" s="2">
        <f>INT(VLOOKUP(--D2180,'属性表（单）'!$H$7:$I$11,2,0)*VLOOKUP(F2180,'属性表（单）'!$B$4:$D$53,3,0))</f>
        <v>24000</v>
      </c>
      <c r="O2180" s="34">
        <f t="shared" si="268"/>
        <v>2400</v>
      </c>
      <c r="P2180" s="1">
        <f>IF(H2180=26,VLOOKUP(G2180,'属性表（单核）'!$H$2:$I$251,2,0),IF(H2180=59,VLOOKUP(G2180,'属性表（单核）'!$C$2:$D$251,2,0),INT(N2180/VLOOKUP(H2180,'属性表（单）'!$N$4:$O$24,2,0))))</f>
        <v>2400</v>
      </c>
      <c r="S2180" s="1">
        <f t="shared" si="269"/>
        <v>50017</v>
      </c>
      <c r="T2180" s="28">
        <f>VLOOKUP(--F2180,经验表!$A$4:$B$53,2,0)*VLOOKUP(--E2180,经验表!$W$8:$X$17,2,0)</f>
        <v>50017.500000000007</v>
      </c>
      <c r="U2180" s="1">
        <f t="shared" si="270"/>
        <v>401631</v>
      </c>
      <c r="V2180" s="1">
        <f t="shared" si="271"/>
        <v>401631</v>
      </c>
    </row>
    <row r="2181" spans="1:22" x14ac:dyDescent="0.35">
      <c r="A2181" s="1">
        <v>92500094</v>
      </c>
      <c r="B2181" s="3" t="s">
        <v>29</v>
      </c>
      <c r="C2181" s="29">
        <f t="shared" si="275"/>
        <v>1</v>
      </c>
      <c r="D2181" s="29" t="str">
        <f t="shared" si="272"/>
        <v>4</v>
      </c>
      <c r="E2181" s="42" t="str">
        <f t="shared" si="273"/>
        <v>4</v>
      </c>
      <c r="F2181" s="1">
        <v>25</v>
      </c>
      <c r="G2181" s="28" t="str">
        <f t="shared" si="274"/>
        <v>425</v>
      </c>
      <c r="H2181" s="1">
        <v>7</v>
      </c>
      <c r="I2181" s="1">
        <v>2056</v>
      </c>
      <c r="L2181" s="1">
        <v>53462</v>
      </c>
      <c r="M2181" s="1">
        <v>445580</v>
      </c>
      <c r="N2181" s="2">
        <f>INT(VLOOKUP(--D2181,'属性表（单）'!$H$7:$I$11,2,0)*VLOOKUP(F2181,'属性表（单）'!$B$4:$D$53,3,0))</f>
        <v>25200</v>
      </c>
      <c r="O2181" s="34">
        <f t="shared" si="268"/>
        <v>2520</v>
      </c>
      <c r="P2181" s="1">
        <f>IF(H2181=26,VLOOKUP(G2181,'属性表（单核）'!$H$2:$I$251,2,0),IF(H2181=59,VLOOKUP(G2181,'属性表（单核）'!$C$2:$D$251,2,0),INT(N2181/VLOOKUP(H2181,'属性表（单）'!$N$4:$O$24,2,0))))</f>
        <v>2520</v>
      </c>
      <c r="S2181" s="1">
        <f t="shared" si="269"/>
        <v>54502</v>
      </c>
      <c r="T2181" s="28">
        <f>VLOOKUP(--F2181,经验表!$A$4:$B$53,2,0)*VLOOKUP(--E2181,经验表!$W$8:$X$17,2,0)</f>
        <v>54502.500000000007</v>
      </c>
      <c r="U2181" s="1">
        <f t="shared" si="270"/>
        <v>451648</v>
      </c>
      <c r="V2181" s="1">
        <f t="shared" si="271"/>
        <v>451648</v>
      </c>
    </row>
    <row r="2182" spans="1:22" x14ac:dyDescent="0.35">
      <c r="A2182" s="1">
        <v>92600094</v>
      </c>
      <c r="B2182" s="3" t="s">
        <v>29</v>
      </c>
      <c r="C2182" s="29">
        <f t="shared" si="275"/>
        <v>1</v>
      </c>
      <c r="D2182" s="29" t="str">
        <f t="shared" si="272"/>
        <v>4</v>
      </c>
      <c r="E2182" s="42" t="str">
        <f t="shared" si="273"/>
        <v>4</v>
      </c>
      <c r="F2182" s="1">
        <v>26</v>
      </c>
      <c r="G2182" s="28" t="str">
        <f t="shared" si="274"/>
        <v>426</v>
      </c>
      <c r="H2182" s="1">
        <v>7</v>
      </c>
      <c r="I2182" s="1">
        <v>2125</v>
      </c>
      <c r="L2182" s="1">
        <v>59161</v>
      </c>
      <c r="M2182" s="1">
        <v>499042</v>
      </c>
      <c r="N2182" s="2">
        <f>INT(VLOOKUP(--D2182,'属性表（单）'!$H$7:$I$11,2,0)*VLOOKUP(F2182,'属性表（单）'!$B$4:$D$53,3,0))</f>
        <v>26400</v>
      </c>
      <c r="O2182" s="34">
        <f t="shared" si="268"/>
        <v>2640</v>
      </c>
      <c r="P2182" s="1">
        <f>IF(H2182=26,VLOOKUP(G2182,'属性表（单核）'!$H$2:$I$251,2,0),IF(H2182=59,VLOOKUP(G2182,'属性表（单核）'!$C$2:$D$251,2,0),INT(N2182/VLOOKUP(H2182,'属性表（单）'!$N$4:$O$24,2,0))))</f>
        <v>2640</v>
      </c>
      <c r="S2182" s="1">
        <f t="shared" si="269"/>
        <v>60352</v>
      </c>
      <c r="T2182" s="28">
        <f>VLOOKUP(--F2182,经验表!$A$4:$B$53,2,0)*VLOOKUP(--E2182,经验表!$W$8:$X$17,2,0)</f>
        <v>60352.500000000007</v>
      </c>
      <c r="U2182" s="1">
        <f t="shared" si="270"/>
        <v>506150</v>
      </c>
      <c r="V2182" s="1">
        <f t="shared" si="271"/>
        <v>506150</v>
      </c>
    </row>
    <row r="2183" spans="1:22" x14ac:dyDescent="0.35">
      <c r="A2183" s="1">
        <v>92700094</v>
      </c>
      <c r="B2183" s="3" t="s">
        <v>29</v>
      </c>
      <c r="C2183" s="29">
        <f t="shared" si="275"/>
        <v>1</v>
      </c>
      <c r="D2183" s="29" t="str">
        <f t="shared" si="272"/>
        <v>4</v>
      </c>
      <c r="E2183" s="42" t="str">
        <f t="shared" si="273"/>
        <v>4</v>
      </c>
      <c r="F2183" s="1">
        <v>27</v>
      </c>
      <c r="G2183" s="28" t="str">
        <f t="shared" si="274"/>
        <v>427</v>
      </c>
      <c r="H2183" s="1">
        <v>7</v>
      </c>
      <c r="I2183" s="1">
        <v>2194</v>
      </c>
      <c r="L2183" s="1">
        <v>65417</v>
      </c>
      <c r="M2183" s="1">
        <v>558203</v>
      </c>
      <c r="N2183" s="2">
        <f>INT(VLOOKUP(--D2183,'属性表（单）'!$H$7:$I$11,2,0)*VLOOKUP(F2183,'属性表（单）'!$B$4:$D$53,3,0))</f>
        <v>27800</v>
      </c>
      <c r="O2183" s="34">
        <f t="shared" ref="O2183:O2246" si="276">INT(IF(C2183=1,P2183,P2183*$X$14))</f>
        <v>2780</v>
      </c>
      <c r="P2183" s="1">
        <f>IF(H2183=26,VLOOKUP(G2183,'属性表（单核）'!$H$2:$I$251,2,0),IF(H2183=59,VLOOKUP(G2183,'属性表（单核）'!$C$2:$D$251,2,0),INT(N2183/VLOOKUP(H2183,'属性表（单）'!$N$4:$O$24,2,0))))</f>
        <v>2780</v>
      </c>
      <c r="S2183" s="1">
        <f t="shared" si="269"/>
        <v>66202</v>
      </c>
      <c r="T2183" s="28">
        <f>VLOOKUP(--F2183,经验表!$A$4:$B$53,2,0)*VLOOKUP(--E2183,经验表!$W$8:$X$17,2,0)</f>
        <v>66202.5</v>
      </c>
      <c r="U2183" s="1">
        <f t="shared" si="270"/>
        <v>566502</v>
      </c>
      <c r="V2183" s="1">
        <f t="shared" si="271"/>
        <v>566502</v>
      </c>
    </row>
    <row r="2184" spans="1:22" x14ac:dyDescent="0.35">
      <c r="A2184" s="1">
        <v>92800094</v>
      </c>
      <c r="B2184" s="3" t="s">
        <v>29</v>
      </c>
      <c r="C2184" s="29">
        <f t="shared" si="275"/>
        <v>1</v>
      </c>
      <c r="D2184" s="29" t="str">
        <f t="shared" si="272"/>
        <v>4</v>
      </c>
      <c r="E2184" s="42" t="str">
        <f t="shared" si="273"/>
        <v>4</v>
      </c>
      <c r="F2184" s="1">
        <v>28</v>
      </c>
      <c r="G2184" s="28" t="str">
        <f t="shared" si="274"/>
        <v>428</v>
      </c>
      <c r="H2184" s="1">
        <v>7</v>
      </c>
      <c r="I2184" s="1">
        <v>2265</v>
      </c>
      <c r="L2184" s="1">
        <v>72283</v>
      </c>
      <c r="M2184" s="1">
        <v>623620</v>
      </c>
      <c r="N2184" s="2">
        <f>INT(VLOOKUP(--D2184,'属性表（单）'!$H$7:$I$11,2,0)*VLOOKUP(F2184,'属性表（单）'!$B$4:$D$53,3,0))</f>
        <v>29200</v>
      </c>
      <c r="O2184" s="34">
        <f t="shared" si="276"/>
        <v>2920</v>
      </c>
      <c r="P2184" s="1">
        <f>IF(H2184=26,VLOOKUP(G2184,'属性表（单核）'!$H$2:$I$251,2,0),IF(H2184=59,VLOOKUP(G2184,'属性表（单核）'!$C$2:$D$251,2,0),INT(N2184/VLOOKUP(H2184,'属性表（单）'!$N$4:$O$24,2,0))))</f>
        <v>2920</v>
      </c>
      <c r="S2184" s="1">
        <f t="shared" ref="S2184:S2247" si="277">INT(T2184)</f>
        <v>72052</v>
      </c>
      <c r="T2184" s="28">
        <f>VLOOKUP(--F2184,经验表!$A$4:$B$53,2,0)*VLOOKUP(--E2184,经验表!$W$8:$X$17,2,0)</f>
        <v>72052.5</v>
      </c>
      <c r="U2184" s="1">
        <f t="shared" ref="U2184:U2247" si="278">INT(IF(C2184=1,IF(F2184=1,VLOOKUP(--D2184,$X$8:$Y$12,2,0),V2184),IF(F2184=1,VLOOKUP(--D2184,$X$17:$Y$21,2,0),V2184)))</f>
        <v>632704</v>
      </c>
      <c r="V2184" s="1">
        <f t="shared" si="271"/>
        <v>632704</v>
      </c>
    </row>
    <row r="2185" spans="1:22" x14ac:dyDescent="0.35">
      <c r="A2185" s="1">
        <v>92900094</v>
      </c>
      <c r="B2185" s="3" t="s">
        <v>29</v>
      </c>
      <c r="C2185" s="29">
        <f t="shared" si="275"/>
        <v>1</v>
      </c>
      <c r="D2185" s="29" t="str">
        <f t="shared" si="272"/>
        <v>4</v>
      </c>
      <c r="E2185" s="42" t="str">
        <f t="shared" si="273"/>
        <v>4</v>
      </c>
      <c r="F2185" s="1">
        <v>29</v>
      </c>
      <c r="G2185" s="28" t="str">
        <f t="shared" si="274"/>
        <v>429</v>
      </c>
      <c r="H2185" s="1">
        <v>7</v>
      </c>
      <c r="I2185" s="1">
        <v>2337</v>
      </c>
      <c r="L2185" s="1">
        <v>79819</v>
      </c>
      <c r="M2185" s="1">
        <v>695903</v>
      </c>
      <c r="N2185" s="2">
        <f>INT(VLOOKUP(--D2185,'属性表（单）'!$H$7:$I$11,2,0)*VLOOKUP(F2185,'属性表（单）'!$B$4:$D$53,3,0))</f>
        <v>30600</v>
      </c>
      <c r="O2185" s="34">
        <f t="shared" si="276"/>
        <v>3060</v>
      </c>
      <c r="P2185" s="1">
        <f>IF(H2185=26,VLOOKUP(G2185,'属性表（单核）'!$H$2:$I$251,2,0),IF(H2185=59,VLOOKUP(G2185,'属性表（单核）'!$C$2:$D$251,2,0),INT(N2185/VLOOKUP(H2185,'属性表（单）'!$N$4:$O$24,2,0))))</f>
        <v>3060</v>
      </c>
      <c r="S2185" s="1">
        <f t="shared" si="277"/>
        <v>77902</v>
      </c>
      <c r="T2185" s="28">
        <f>VLOOKUP(--F2185,经验表!$A$4:$B$53,2,0)*VLOOKUP(--E2185,经验表!$W$8:$X$17,2,0)</f>
        <v>77902.5</v>
      </c>
      <c r="U2185" s="1">
        <f t="shared" si="278"/>
        <v>704756</v>
      </c>
      <c r="V2185" s="1">
        <f t="shared" ref="V2185:V2248" si="279">S2184+U2184</f>
        <v>704756</v>
      </c>
    </row>
    <row r="2186" spans="1:22" x14ac:dyDescent="0.35">
      <c r="A2186" s="1">
        <v>93000094</v>
      </c>
      <c r="B2186" s="3" t="s">
        <v>29</v>
      </c>
      <c r="C2186" s="29">
        <f t="shared" si="275"/>
        <v>1</v>
      </c>
      <c r="D2186" s="29" t="str">
        <f t="shared" si="272"/>
        <v>4</v>
      </c>
      <c r="E2186" s="42" t="str">
        <f t="shared" si="273"/>
        <v>4</v>
      </c>
      <c r="F2186" s="1">
        <v>30</v>
      </c>
      <c r="G2186" s="28" t="str">
        <f t="shared" si="274"/>
        <v>430</v>
      </c>
      <c r="H2186" s="1">
        <v>7</v>
      </c>
      <c r="I2186" s="1">
        <v>2409</v>
      </c>
      <c r="L2186" s="1">
        <v>88088</v>
      </c>
      <c r="M2186" s="1">
        <v>775722</v>
      </c>
      <c r="N2186" s="2">
        <f>INT(VLOOKUP(--D2186,'属性表（单）'!$H$7:$I$11,2,0)*VLOOKUP(F2186,'属性表（单）'!$B$4:$D$53,3,0))</f>
        <v>32000</v>
      </c>
      <c r="O2186" s="34">
        <f t="shared" si="276"/>
        <v>3200</v>
      </c>
      <c r="P2186" s="1">
        <f>IF(H2186=26,VLOOKUP(G2186,'属性表（单核）'!$H$2:$I$251,2,0),IF(H2186=59,VLOOKUP(G2186,'属性表（单核）'!$C$2:$D$251,2,0),INT(N2186/VLOOKUP(H2186,'属性表（单）'!$N$4:$O$24,2,0))))</f>
        <v>3200</v>
      </c>
      <c r="S2186" s="1">
        <f t="shared" si="277"/>
        <v>85312</v>
      </c>
      <c r="T2186" s="28">
        <f>VLOOKUP(--F2186,经验表!$A$4:$B$53,2,0)*VLOOKUP(--E2186,经验表!$W$8:$X$17,2,0)</f>
        <v>85312.500000000015</v>
      </c>
      <c r="U2186" s="1">
        <f t="shared" si="278"/>
        <v>782658</v>
      </c>
      <c r="V2186" s="1">
        <f t="shared" si="279"/>
        <v>782658</v>
      </c>
    </row>
    <row r="2187" spans="1:22" x14ac:dyDescent="0.35">
      <c r="A2187" s="1">
        <v>93100094</v>
      </c>
      <c r="B2187" s="3" t="s">
        <v>29</v>
      </c>
      <c r="C2187" s="29">
        <f t="shared" si="275"/>
        <v>1</v>
      </c>
      <c r="D2187" s="29" t="str">
        <f t="shared" si="272"/>
        <v>4</v>
      </c>
      <c r="E2187" s="42" t="str">
        <f t="shared" si="273"/>
        <v>4</v>
      </c>
      <c r="F2187" s="1">
        <v>31</v>
      </c>
      <c r="G2187" s="28" t="str">
        <f t="shared" si="274"/>
        <v>431</v>
      </c>
      <c r="H2187" s="1">
        <v>7</v>
      </c>
      <c r="I2187" s="1">
        <v>2483</v>
      </c>
      <c r="L2187" s="1">
        <v>97161</v>
      </c>
      <c r="M2187" s="1">
        <v>863810</v>
      </c>
      <c r="N2187" s="2">
        <f>INT(VLOOKUP(--D2187,'属性表（单）'!$H$7:$I$11,2,0)*VLOOKUP(F2187,'属性表（单）'!$B$4:$D$53,3,0))</f>
        <v>33400</v>
      </c>
      <c r="O2187" s="34">
        <f t="shared" si="276"/>
        <v>3340</v>
      </c>
      <c r="P2187" s="1">
        <f>IF(H2187=26,VLOOKUP(G2187,'属性表（单核）'!$H$2:$I$251,2,0),IF(H2187=59,VLOOKUP(G2187,'属性表（单核）'!$C$2:$D$251,2,0),INT(N2187/VLOOKUP(H2187,'属性表（单）'!$N$4:$O$24,2,0))))</f>
        <v>3340</v>
      </c>
      <c r="S2187" s="1">
        <f t="shared" si="277"/>
        <v>92722</v>
      </c>
      <c r="T2187" s="28">
        <f>VLOOKUP(--F2187,经验表!$A$4:$B$53,2,0)*VLOOKUP(--E2187,经验表!$W$8:$X$17,2,0)</f>
        <v>92722.500000000015</v>
      </c>
      <c r="U2187" s="1">
        <f t="shared" si="278"/>
        <v>867970</v>
      </c>
      <c r="V2187" s="1">
        <f t="shared" si="279"/>
        <v>867970</v>
      </c>
    </row>
    <row r="2188" spans="1:22" x14ac:dyDescent="0.35">
      <c r="A2188" s="1">
        <v>93200094</v>
      </c>
      <c r="B2188" s="3" t="s">
        <v>29</v>
      </c>
      <c r="C2188" s="29">
        <f t="shared" si="275"/>
        <v>1</v>
      </c>
      <c r="D2188" s="29" t="str">
        <f t="shared" si="272"/>
        <v>4</v>
      </c>
      <c r="E2188" s="42" t="str">
        <f t="shared" si="273"/>
        <v>4</v>
      </c>
      <c r="F2188" s="1">
        <v>32</v>
      </c>
      <c r="G2188" s="28" t="str">
        <f t="shared" si="274"/>
        <v>432</v>
      </c>
      <c r="H2188" s="1">
        <v>7</v>
      </c>
      <c r="I2188" s="1">
        <v>2558</v>
      </c>
      <c r="L2188" s="1">
        <v>107116</v>
      </c>
      <c r="M2188" s="1">
        <v>960971</v>
      </c>
      <c r="N2188" s="2">
        <f>INT(VLOOKUP(--D2188,'属性表（单）'!$H$7:$I$11,2,0)*VLOOKUP(F2188,'属性表（单）'!$B$4:$D$53,3,0))</f>
        <v>35000</v>
      </c>
      <c r="O2188" s="34">
        <f t="shared" si="276"/>
        <v>3500</v>
      </c>
      <c r="P2188" s="1">
        <f>IF(H2188=26,VLOOKUP(G2188,'属性表（单核）'!$H$2:$I$251,2,0),IF(H2188=59,VLOOKUP(G2188,'属性表（单核）'!$C$2:$D$251,2,0),INT(N2188/VLOOKUP(H2188,'属性表（单）'!$N$4:$O$24,2,0))))</f>
        <v>3500</v>
      </c>
      <c r="S2188" s="1">
        <f t="shared" si="277"/>
        <v>100132</v>
      </c>
      <c r="T2188" s="28">
        <f>VLOOKUP(--F2188,经验表!$A$4:$B$53,2,0)*VLOOKUP(--E2188,经验表!$W$8:$X$17,2,0)</f>
        <v>100132.50000000001</v>
      </c>
      <c r="U2188" s="1">
        <f t="shared" si="278"/>
        <v>960692</v>
      </c>
      <c r="V2188" s="1">
        <f t="shared" si="279"/>
        <v>960692</v>
      </c>
    </row>
    <row r="2189" spans="1:22" x14ac:dyDescent="0.35">
      <c r="A2189" s="1">
        <v>93300094</v>
      </c>
      <c r="B2189" s="3" t="s">
        <v>29</v>
      </c>
      <c r="C2189" s="29">
        <f t="shared" si="275"/>
        <v>1</v>
      </c>
      <c r="D2189" s="29" t="str">
        <f t="shared" si="272"/>
        <v>4</v>
      </c>
      <c r="E2189" s="42" t="str">
        <f t="shared" si="273"/>
        <v>4</v>
      </c>
      <c r="F2189" s="1">
        <v>33</v>
      </c>
      <c r="G2189" s="28" t="str">
        <f t="shared" si="274"/>
        <v>433</v>
      </c>
      <c r="H2189" s="1">
        <v>7</v>
      </c>
      <c r="I2189" s="1">
        <v>2634</v>
      </c>
      <c r="L2189" s="1">
        <v>118038</v>
      </c>
      <c r="M2189" s="1">
        <v>1068087</v>
      </c>
      <c r="N2189" s="2">
        <f>INT(VLOOKUP(--D2189,'属性表（单）'!$H$7:$I$11,2,0)*VLOOKUP(F2189,'属性表（单）'!$B$4:$D$53,3,0))</f>
        <v>36600</v>
      </c>
      <c r="O2189" s="34">
        <f t="shared" si="276"/>
        <v>3660</v>
      </c>
      <c r="P2189" s="1">
        <f>IF(H2189=26,VLOOKUP(G2189,'属性表（单核）'!$H$2:$I$251,2,0),IF(H2189=59,VLOOKUP(G2189,'属性表（单核）'!$C$2:$D$251,2,0),INT(N2189/VLOOKUP(H2189,'属性表（单）'!$N$4:$O$24,2,0))))</f>
        <v>3660</v>
      </c>
      <c r="S2189" s="1">
        <f t="shared" si="277"/>
        <v>107542</v>
      </c>
      <c r="T2189" s="28">
        <f>VLOOKUP(--F2189,经验表!$A$4:$B$53,2,0)*VLOOKUP(--E2189,经验表!$W$8:$X$17,2,0)</f>
        <v>107542.50000000001</v>
      </c>
      <c r="U2189" s="1">
        <f t="shared" si="278"/>
        <v>1060824</v>
      </c>
      <c r="V2189" s="1">
        <f t="shared" si="279"/>
        <v>1060824</v>
      </c>
    </row>
    <row r="2190" spans="1:22" x14ac:dyDescent="0.35">
      <c r="A2190" s="1">
        <v>93400094</v>
      </c>
      <c r="B2190" s="3" t="s">
        <v>29</v>
      </c>
      <c r="C2190" s="29">
        <f t="shared" si="275"/>
        <v>1</v>
      </c>
      <c r="D2190" s="29" t="str">
        <f t="shared" si="272"/>
        <v>4</v>
      </c>
      <c r="E2190" s="42" t="str">
        <f t="shared" si="273"/>
        <v>4</v>
      </c>
      <c r="F2190" s="1">
        <v>34</v>
      </c>
      <c r="G2190" s="28" t="str">
        <f t="shared" si="274"/>
        <v>434</v>
      </c>
      <c r="H2190" s="1">
        <v>7</v>
      </c>
      <c r="I2190" s="1">
        <v>2711</v>
      </c>
      <c r="L2190" s="1">
        <v>130019</v>
      </c>
      <c r="M2190" s="1">
        <v>1186125</v>
      </c>
      <c r="N2190" s="2">
        <f>INT(VLOOKUP(--D2190,'属性表（单）'!$H$7:$I$11,2,0)*VLOOKUP(F2190,'属性表（单）'!$B$4:$D$53,3,0))</f>
        <v>38200</v>
      </c>
      <c r="O2190" s="34">
        <f t="shared" si="276"/>
        <v>3820</v>
      </c>
      <c r="P2190" s="1">
        <f>IF(H2190=26,VLOOKUP(G2190,'属性表（单核）'!$H$2:$I$251,2,0),IF(H2190=59,VLOOKUP(G2190,'属性表（单核）'!$C$2:$D$251,2,0),INT(N2190/VLOOKUP(H2190,'属性表（单）'!$N$4:$O$24,2,0))))</f>
        <v>3820</v>
      </c>
      <c r="S2190" s="1">
        <f t="shared" si="277"/>
        <v>116707</v>
      </c>
      <c r="T2190" s="28">
        <f>VLOOKUP(--F2190,经验表!$A$4:$B$53,2,0)*VLOOKUP(--E2190,经验表!$W$8:$X$17,2,0)</f>
        <v>116707.50000000001</v>
      </c>
      <c r="U2190" s="1">
        <f t="shared" si="278"/>
        <v>1168366</v>
      </c>
      <c r="V2190" s="1">
        <f t="shared" si="279"/>
        <v>1168366</v>
      </c>
    </row>
    <row r="2191" spans="1:22" x14ac:dyDescent="0.35">
      <c r="A2191" s="1">
        <v>93500094</v>
      </c>
      <c r="B2191" s="3" t="s">
        <v>29</v>
      </c>
      <c r="C2191" s="29">
        <f t="shared" si="275"/>
        <v>1</v>
      </c>
      <c r="D2191" s="29" t="str">
        <f t="shared" si="272"/>
        <v>4</v>
      </c>
      <c r="E2191" s="42" t="str">
        <f t="shared" si="273"/>
        <v>4</v>
      </c>
      <c r="F2191" s="1">
        <v>35</v>
      </c>
      <c r="G2191" s="28" t="str">
        <f t="shared" si="274"/>
        <v>435</v>
      </c>
      <c r="H2191" s="1">
        <v>7</v>
      </c>
      <c r="I2191" s="1">
        <v>2790</v>
      </c>
      <c r="L2191" s="1">
        <v>143163</v>
      </c>
      <c r="M2191" s="1">
        <v>1316144</v>
      </c>
      <c r="N2191" s="2">
        <f>INT(VLOOKUP(--D2191,'属性表（单）'!$H$7:$I$11,2,0)*VLOOKUP(F2191,'属性表（单）'!$B$4:$D$53,3,0))</f>
        <v>39800</v>
      </c>
      <c r="O2191" s="34">
        <f t="shared" si="276"/>
        <v>3980</v>
      </c>
      <c r="P2191" s="1">
        <f>IF(H2191=26,VLOOKUP(G2191,'属性表（单核）'!$H$2:$I$251,2,0),IF(H2191=59,VLOOKUP(G2191,'属性表（单核）'!$C$2:$D$251,2,0),INT(N2191/VLOOKUP(H2191,'属性表（单）'!$N$4:$O$24,2,0))))</f>
        <v>3980</v>
      </c>
      <c r="S2191" s="1">
        <f t="shared" si="277"/>
        <v>125872</v>
      </c>
      <c r="T2191" s="28">
        <f>VLOOKUP(--F2191,经验表!$A$4:$B$53,2,0)*VLOOKUP(--E2191,经验表!$W$8:$X$17,2,0)</f>
        <v>125872.50000000001</v>
      </c>
      <c r="U2191" s="1">
        <f t="shared" si="278"/>
        <v>1285073</v>
      </c>
      <c r="V2191" s="1">
        <f t="shared" si="279"/>
        <v>1285073</v>
      </c>
    </row>
    <row r="2192" spans="1:22" x14ac:dyDescent="0.35">
      <c r="A2192" s="1">
        <v>93600094</v>
      </c>
      <c r="B2192" s="3" t="s">
        <v>29</v>
      </c>
      <c r="C2192" s="29">
        <f t="shared" si="275"/>
        <v>1</v>
      </c>
      <c r="D2192" s="29" t="str">
        <f t="shared" si="272"/>
        <v>4</v>
      </c>
      <c r="E2192" s="42" t="str">
        <f t="shared" si="273"/>
        <v>4</v>
      </c>
      <c r="F2192" s="1">
        <v>36</v>
      </c>
      <c r="G2192" s="28" t="str">
        <f t="shared" si="274"/>
        <v>436</v>
      </c>
      <c r="H2192" s="1">
        <v>7</v>
      </c>
      <c r="I2192" s="1">
        <v>2869</v>
      </c>
      <c r="L2192" s="1">
        <v>157581</v>
      </c>
      <c r="M2192" s="1">
        <v>1459307</v>
      </c>
      <c r="N2192" s="2">
        <f>INT(VLOOKUP(--D2192,'属性表（单）'!$H$7:$I$11,2,0)*VLOOKUP(F2192,'属性表（单）'!$B$4:$D$53,3,0))</f>
        <v>41400</v>
      </c>
      <c r="O2192" s="34">
        <f t="shared" si="276"/>
        <v>4140</v>
      </c>
      <c r="P2192" s="1">
        <f>IF(H2192=26,VLOOKUP(G2192,'属性表（单核）'!$H$2:$I$251,2,0),IF(H2192=59,VLOOKUP(G2192,'属性表（单核）'!$C$2:$D$251,2,0),INT(N2192/VLOOKUP(H2192,'属性表（单）'!$N$4:$O$24,2,0))))</f>
        <v>4140</v>
      </c>
      <c r="S2192" s="1">
        <f t="shared" si="277"/>
        <v>135037</v>
      </c>
      <c r="T2192" s="28">
        <f>VLOOKUP(--F2192,经验表!$A$4:$B$53,2,0)*VLOOKUP(--E2192,经验表!$W$8:$X$17,2,0)</f>
        <v>135037.5</v>
      </c>
      <c r="U2192" s="1">
        <f t="shared" si="278"/>
        <v>1410945</v>
      </c>
      <c r="V2192" s="1">
        <f t="shared" si="279"/>
        <v>1410945</v>
      </c>
    </row>
    <row r="2193" spans="1:22" x14ac:dyDescent="0.35">
      <c r="A2193" s="1">
        <v>93700094</v>
      </c>
      <c r="B2193" s="3" t="s">
        <v>29</v>
      </c>
      <c r="C2193" s="29">
        <f t="shared" si="275"/>
        <v>1</v>
      </c>
      <c r="D2193" s="29" t="str">
        <f t="shared" si="272"/>
        <v>4</v>
      </c>
      <c r="E2193" s="42" t="str">
        <f t="shared" si="273"/>
        <v>4</v>
      </c>
      <c r="F2193" s="1">
        <v>37</v>
      </c>
      <c r="G2193" s="28" t="str">
        <f t="shared" si="274"/>
        <v>437</v>
      </c>
      <c r="H2193" s="1">
        <v>7</v>
      </c>
      <c r="I2193" s="1">
        <v>2950</v>
      </c>
      <c r="L2193" s="1">
        <v>173395</v>
      </c>
      <c r="M2193" s="1">
        <v>1616888</v>
      </c>
      <c r="N2193" s="2">
        <f>INT(VLOOKUP(--D2193,'属性表（单）'!$H$7:$I$11,2,0)*VLOOKUP(F2193,'属性表（单）'!$B$4:$D$53,3,0))</f>
        <v>43200</v>
      </c>
      <c r="O2193" s="34">
        <f t="shared" si="276"/>
        <v>4320</v>
      </c>
      <c r="P2193" s="1">
        <f>IF(H2193=26,VLOOKUP(G2193,'属性表（单核）'!$H$2:$I$251,2,0),IF(H2193=59,VLOOKUP(G2193,'属性表（单核）'!$C$2:$D$251,2,0),INT(N2193/VLOOKUP(H2193,'属性表（单）'!$N$4:$O$24,2,0))))</f>
        <v>4320</v>
      </c>
      <c r="S2193" s="1">
        <f t="shared" si="277"/>
        <v>144202</v>
      </c>
      <c r="T2193" s="28">
        <f>VLOOKUP(--F2193,经验表!$A$4:$B$53,2,0)*VLOOKUP(--E2193,经验表!$W$8:$X$17,2,0)</f>
        <v>144202.5</v>
      </c>
      <c r="U2193" s="1">
        <f t="shared" si="278"/>
        <v>1545982</v>
      </c>
      <c r="V2193" s="1">
        <f t="shared" si="279"/>
        <v>1545982</v>
      </c>
    </row>
    <row r="2194" spans="1:22" x14ac:dyDescent="0.35">
      <c r="A2194" s="1">
        <v>93800094</v>
      </c>
      <c r="B2194" s="3" t="s">
        <v>29</v>
      </c>
      <c r="C2194" s="29">
        <f t="shared" si="275"/>
        <v>1</v>
      </c>
      <c r="D2194" s="29" t="str">
        <f t="shared" si="272"/>
        <v>4</v>
      </c>
      <c r="E2194" s="42" t="str">
        <f t="shared" si="273"/>
        <v>4</v>
      </c>
      <c r="F2194" s="1">
        <v>38</v>
      </c>
      <c r="G2194" s="28" t="str">
        <f t="shared" si="274"/>
        <v>438</v>
      </c>
      <c r="H2194" s="1">
        <v>7</v>
      </c>
      <c r="I2194" s="1">
        <v>3032</v>
      </c>
      <c r="L2194" s="1">
        <v>190741</v>
      </c>
      <c r="M2194" s="1">
        <v>1790283</v>
      </c>
      <c r="N2194" s="2">
        <f>INT(VLOOKUP(--D2194,'属性表（单）'!$H$7:$I$11,2,0)*VLOOKUP(F2194,'属性表（单）'!$B$4:$D$53,3,0))</f>
        <v>45000</v>
      </c>
      <c r="O2194" s="34">
        <f t="shared" si="276"/>
        <v>4500</v>
      </c>
      <c r="P2194" s="1">
        <f>IF(H2194=26,VLOOKUP(G2194,'属性表（单核）'!$H$2:$I$251,2,0),IF(H2194=59,VLOOKUP(G2194,'属性表（单核）'!$C$2:$D$251,2,0),INT(N2194/VLOOKUP(H2194,'属性表（单）'!$N$4:$O$24,2,0))))</f>
        <v>4500</v>
      </c>
      <c r="S2194" s="1">
        <f t="shared" si="277"/>
        <v>155317</v>
      </c>
      <c r="T2194" s="28">
        <f>VLOOKUP(--F2194,经验表!$A$4:$B$53,2,0)*VLOOKUP(--E2194,经验表!$W$8:$X$17,2,0)</f>
        <v>155317.5</v>
      </c>
      <c r="U2194" s="1">
        <f t="shared" si="278"/>
        <v>1690184</v>
      </c>
      <c r="V2194" s="1">
        <f t="shared" si="279"/>
        <v>1690184</v>
      </c>
    </row>
    <row r="2195" spans="1:22" x14ac:dyDescent="0.35">
      <c r="A2195" s="1">
        <v>93900094</v>
      </c>
      <c r="B2195" s="3" t="s">
        <v>29</v>
      </c>
      <c r="C2195" s="29">
        <f t="shared" si="275"/>
        <v>1</v>
      </c>
      <c r="D2195" s="29" t="str">
        <f t="shared" si="272"/>
        <v>4</v>
      </c>
      <c r="E2195" s="42" t="str">
        <f t="shared" si="273"/>
        <v>4</v>
      </c>
      <c r="F2195" s="1">
        <v>39</v>
      </c>
      <c r="G2195" s="28" t="str">
        <f t="shared" si="274"/>
        <v>439</v>
      </c>
      <c r="H2195" s="1">
        <v>7</v>
      </c>
      <c r="I2195" s="1">
        <v>3115</v>
      </c>
      <c r="L2195" s="1">
        <v>209765</v>
      </c>
      <c r="M2195" s="1">
        <v>1981024</v>
      </c>
      <c r="N2195" s="2">
        <f>INT(VLOOKUP(--D2195,'属性表（单）'!$H$7:$I$11,2,0)*VLOOKUP(F2195,'属性表（单）'!$B$4:$D$53,3,0))</f>
        <v>46800</v>
      </c>
      <c r="O2195" s="34">
        <f t="shared" si="276"/>
        <v>4680</v>
      </c>
      <c r="P2195" s="1">
        <f>IF(H2195=26,VLOOKUP(G2195,'属性表（单核）'!$H$2:$I$251,2,0),IF(H2195=59,VLOOKUP(G2195,'属性表（单核）'!$C$2:$D$251,2,0),INT(N2195/VLOOKUP(H2195,'属性表（单）'!$N$4:$O$24,2,0))))</f>
        <v>4680</v>
      </c>
      <c r="S2195" s="1">
        <f t="shared" si="277"/>
        <v>166432</v>
      </c>
      <c r="T2195" s="28">
        <f>VLOOKUP(--F2195,经验表!$A$4:$B$53,2,0)*VLOOKUP(--E2195,经验表!$W$8:$X$17,2,0)</f>
        <v>166432.50000000003</v>
      </c>
      <c r="U2195" s="1">
        <f t="shared" si="278"/>
        <v>1845501</v>
      </c>
      <c r="V2195" s="1">
        <f t="shared" si="279"/>
        <v>1845501</v>
      </c>
    </row>
    <row r="2196" spans="1:22" x14ac:dyDescent="0.35">
      <c r="A2196" s="1">
        <v>94000094</v>
      </c>
      <c r="B2196" s="3" t="s">
        <v>29</v>
      </c>
      <c r="C2196" s="29">
        <f t="shared" si="275"/>
        <v>1</v>
      </c>
      <c r="D2196" s="29" t="str">
        <f t="shared" si="272"/>
        <v>4</v>
      </c>
      <c r="E2196" s="42" t="str">
        <f t="shared" si="273"/>
        <v>4</v>
      </c>
      <c r="F2196" s="1">
        <v>40</v>
      </c>
      <c r="G2196" s="28" t="str">
        <f t="shared" si="274"/>
        <v>440</v>
      </c>
      <c r="H2196" s="1">
        <v>7</v>
      </c>
      <c r="I2196" s="1">
        <v>3199</v>
      </c>
      <c r="L2196" s="1">
        <v>230630</v>
      </c>
      <c r="M2196" s="1">
        <v>2190789</v>
      </c>
      <c r="N2196" s="2">
        <f>INT(VLOOKUP(--D2196,'属性表（单）'!$H$7:$I$11,2,0)*VLOOKUP(F2196,'属性表（单）'!$B$4:$D$53,3,0))</f>
        <v>48600</v>
      </c>
      <c r="O2196" s="34">
        <f t="shared" si="276"/>
        <v>4860</v>
      </c>
      <c r="P2196" s="1">
        <f>IF(H2196=26,VLOOKUP(G2196,'属性表（单核）'!$H$2:$I$251,2,0),IF(H2196=59,VLOOKUP(G2196,'属性表（单核）'!$C$2:$D$251,2,0),INT(N2196/VLOOKUP(H2196,'属性表（单）'!$N$4:$O$24,2,0))))</f>
        <v>4860</v>
      </c>
      <c r="S2196" s="1">
        <f t="shared" si="277"/>
        <v>177547</v>
      </c>
      <c r="T2196" s="28">
        <f>VLOOKUP(--F2196,经验表!$A$4:$B$53,2,0)*VLOOKUP(--E2196,经验表!$W$8:$X$17,2,0)</f>
        <v>177547.50000000003</v>
      </c>
      <c r="U2196" s="1">
        <f t="shared" si="278"/>
        <v>2011933</v>
      </c>
      <c r="V2196" s="1">
        <f t="shared" si="279"/>
        <v>2011933</v>
      </c>
    </row>
    <row r="2197" spans="1:22" x14ac:dyDescent="0.35">
      <c r="A2197" s="1">
        <v>94100094</v>
      </c>
      <c r="B2197" s="3" t="s">
        <v>29</v>
      </c>
      <c r="C2197" s="29">
        <f t="shared" si="275"/>
        <v>1</v>
      </c>
      <c r="D2197" s="29" t="str">
        <f t="shared" si="272"/>
        <v>4</v>
      </c>
      <c r="E2197" s="42" t="str">
        <f t="shared" si="273"/>
        <v>4</v>
      </c>
      <c r="F2197" s="1">
        <v>41</v>
      </c>
      <c r="G2197" s="28" t="str">
        <f t="shared" si="274"/>
        <v>441</v>
      </c>
      <c r="H2197" s="1">
        <v>7</v>
      </c>
      <c r="I2197" s="1">
        <v>3285</v>
      </c>
      <c r="L2197" s="1">
        <v>253512</v>
      </c>
      <c r="M2197" s="1">
        <v>2421419</v>
      </c>
      <c r="N2197" s="2">
        <f>INT(VLOOKUP(--D2197,'属性表（单）'!$H$7:$I$11,2,0)*VLOOKUP(F2197,'属性表（单）'!$B$4:$D$53,3,0))</f>
        <v>50400</v>
      </c>
      <c r="O2197" s="34">
        <f t="shared" si="276"/>
        <v>5040</v>
      </c>
      <c r="P2197" s="1">
        <f>IF(H2197=26,VLOOKUP(G2197,'属性表（单核）'!$H$2:$I$251,2,0),IF(H2197=59,VLOOKUP(G2197,'属性表（单核）'!$C$2:$D$251,2,0),INT(N2197/VLOOKUP(H2197,'属性表（单）'!$N$4:$O$24,2,0))))</f>
        <v>5040</v>
      </c>
      <c r="S2197" s="1">
        <f t="shared" si="277"/>
        <v>188662</v>
      </c>
      <c r="T2197" s="28">
        <f>VLOOKUP(--F2197,经验表!$A$4:$B$53,2,0)*VLOOKUP(--E2197,经验表!$W$8:$X$17,2,0)</f>
        <v>188662.50000000003</v>
      </c>
      <c r="U2197" s="1">
        <f t="shared" si="278"/>
        <v>2189480</v>
      </c>
      <c r="V2197" s="1">
        <f t="shared" si="279"/>
        <v>2189480</v>
      </c>
    </row>
    <row r="2198" spans="1:22" x14ac:dyDescent="0.35">
      <c r="A2198" s="1">
        <v>94200094</v>
      </c>
      <c r="B2198" s="3" t="s">
        <v>29</v>
      </c>
      <c r="C2198" s="29">
        <f t="shared" si="275"/>
        <v>1</v>
      </c>
      <c r="D2198" s="29" t="str">
        <f t="shared" si="272"/>
        <v>4</v>
      </c>
      <c r="E2198" s="42" t="str">
        <f t="shared" si="273"/>
        <v>4</v>
      </c>
      <c r="F2198" s="1">
        <v>42</v>
      </c>
      <c r="G2198" s="28" t="str">
        <f t="shared" si="274"/>
        <v>442</v>
      </c>
      <c r="H2198" s="1">
        <v>7</v>
      </c>
      <c r="I2198" s="1">
        <v>3372</v>
      </c>
      <c r="L2198" s="1">
        <v>278605</v>
      </c>
      <c r="M2198" s="1">
        <v>2674931</v>
      </c>
      <c r="N2198" s="2">
        <f>INT(VLOOKUP(--D2198,'属性表（单）'!$H$7:$I$11,2,0)*VLOOKUP(F2198,'属性表（单）'!$B$4:$D$53,3,0))</f>
        <v>52400</v>
      </c>
      <c r="O2198" s="34">
        <f t="shared" si="276"/>
        <v>5240</v>
      </c>
      <c r="P2198" s="1">
        <f>IF(H2198=26,VLOOKUP(G2198,'属性表（单核）'!$H$2:$I$251,2,0),IF(H2198=59,VLOOKUP(G2198,'属性表（单核）'!$C$2:$D$251,2,0),INT(N2198/VLOOKUP(H2198,'属性表（单）'!$N$4:$O$24,2,0))))</f>
        <v>5240</v>
      </c>
      <c r="S2198" s="1">
        <f t="shared" si="277"/>
        <v>201922</v>
      </c>
      <c r="T2198" s="28">
        <f>VLOOKUP(--F2198,经验表!$A$4:$B$53,2,0)*VLOOKUP(--E2198,经验表!$W$8:$X$17,2,0)</f>
        <v>201922.50000000003</v>
      </c>
      <c r="U2198" s="1">
        <f t="shared" si="278"/>
        <v>2378142</v>
      </c>
      <c r="V2198" s="1">
        <f t="shared" si="279"/>
        <v>2378142</v>
      </c>
    </row>
    <row r="2199" spans="1:22" x14ac:dyDescent="0.35">
      <c r="A2199" s="1">
        <v>94300094</v>
      </c>
      <c r="B2199" s="3" t="s">
        <v>29</v>
      </c>
      <c r="C2199" s="29">
        <f t="shared" si="275"/>
        <v>1</v>
      </c>
      <c r="D2199" s="29" t="str">
        <f t="shared" si="272"/>
        <v>4</v>
      </c>
      <c r="E2199" s="42" t="str">
        <f t="shared" si="273"/>
        <v>4</v>
      </c>
      <c r="F2199" s="1">
        <v>43</v>
      </c>
      <c r="G2199" s="28" t="str">
        <f t="shared" si="274"/>
        <v>443</v>
      </c>
      <c r="H2199" s="1">
        <v>7</v>
      </c>
      <c r="I2199" s="1">
        <v>3460</v>
      </c>
      <c r="L2199" s="1">
        <v>306124</v>
      </c>
      <c r="M2199" s="1">
        <v>2953536</v>
      </c>
      <c r="N2199" s="2">
        <f>INT(VLOOKUP(--D2199,'属性表（单）'!$H$7:$I$11,2,0)*VLOOKUP(F2199,'属性表（单）'!$B$4:$D$53,3,0))</f>
        <v>54400</v>
      </c>
      <c r="O2199" s="34">
        <f t="shared" si="276"/>
        <v>5440</v>
      </c>
      <c r="P2199" s="1">
        <f>IF(H2199=26,VLOOKUP(G2199,'属性表（单核）'!$H$2:$I$251,2,0),IF(H2199=59,VLOOKUP(G2199,'属性表（单核）'!$C$2:$D$251,2,0),INT(N2199/VLOOKUP(H2199,'属性表（单）'!$N$4:$O$24,2,0))))</f>
        <v>5440</v>
      </c>
      <c r="S2199" s="1">
        <f t="shared" si="277"/>
        <v>215182</v>
      </c>
      <c r="T2199" s="28">
        <f>VLOOKUP(--F2199,经验表!$A$4:$B$53,2,0)*VLOOKUP(--E2199,经验表!$W$8:$X$17,2,0)</f>
        <v>215182.50000000003</v>
      </c>
      <c r="U2199" s="1">
        <f t="shared" si="278"/>
        <v>2580064</v>
      </c>
      <c r="V2199" s="1">
        <f t="shared" si="279"/>
        <v>2580064</v>
      </c>
    </row>
    <row r="2200" spans="1:22" x14ac:dyDescent="0.35">
      <c r="A2200" s="1">
        <v>94400094</v>
      </c>
      <c r="B2200" s="3" t="s">
        <v>29</v>
      </c>
      <c r="C2200" s="29">
        <f t="shared" si="275"/>
        <v>1</v>
      </c>
      <c r="D2200" s="29" t="str">
        <f t="shared" si="272"/>
        <v>4</v>
      </c>
      <c r="E2200" s="42" t="str">
        <f t="shared" si="273"/>
        <v>4</v>
      </c>
      <c r="F2200" s="1">
        <v>44</v>
      </c>
      <c r="G2200" s="28" t="str">
        <f t="shared" si="274"/>
        <v>444</v>
      </c>
      <c r="H2200" s="1">
        <v>7</v>
      </c>
      <c r="I2200" s="1">
        <v>3549</v>
      </c>
      <c r="L2200" s="1">
        <v>336300</v>
      </c>
      <c r="M2200" s="1">
        <v>3259660</v>
      </c>
      <c r="N2200" s="2">
        <f>INT(VLOOKUP(--D2200,'属性表（单）'!$H$7:$I$11,2,0)*VLOOKUP(F2200,'属性表（单）'!$B$4:$D$53,3,0))</f>
        <v>56400</v>
      </c>
      <c r="O2200" s="34">
        <f t="shared" si="276"/>
        <v>5640</v>
      </c>
      <c r="P2200" s="1">
        <f>IF(H2200=26,VLOOKUP(G2200,'属性表（单核）'!$H$2:$I$251,2,0),IF(H2200=59,VLOOKUP(G2200,'属性表（单核）'!$C$2:$D$251,2,0),INT(N2200/VLOOKUP(H2200,'属性表（单）'!$N$4:$O$24,2,0))))</f>
        <v>5640</v>
      </c>
      <c r="S2200" s="1">
        <f t="shared" si="277"/>
        <v>228442</v>
      </c>
      <c r="T2200" s="28">
        <f>VLOOKUP(--F2200,经验表!$A$4:$B$53,2,0)*VLOOKUP(--E2200,经验表!$W$8:$X$17,2,0)</f>
        <v>228442.50000000003</v>
      </c>
      <c r="U2200" s="1">
        <f t="shared" si="278"/>
        <v>2795246</v>
      </c>
      <c r="V2200" s="1">
        <f t="shared" si="279"/>
        <v>2795246</v>
      </c>
    </row>
    <row r="2201" spans="1:22" x14ac:dyDescent="0.35">
      <c r="A2201" s="1">
        <v>94500094</v>
      </c>
      <c r="B2201" s="3" t="s">
        <v>29</v>
      </c>
      <c r="C2201" s="29">
        <f t="shared" si="275"/>
        <v>1</v>
      </c>
      <c r="D2201" s="29" t="str">
        <f t="shared" si="272"/>
        <v>4</v>
      </c>
      <c r="E2201" s="42" t="str">
        <f t="shared" si="273"/>
        <v>4</v>
      </c>
      <c r="F2201" s="1">
        <v>45</v>
      </c>
      <c r="G2201" s="28" t="str">
        <f t="shared" si="274"/>
        <v>445</v>
      </c>
      <c r="H2201" s="1">
        <v>7</v>
      </c>
      <c r="I2201" s="1">
        <v>3640</v>
      </c>
      <c r="L2201" s="1">
        <v>369390</v>
      </c>
      <c r="M2201" s="1">
        <v>3595960</v>
      </c>
      <c r="N2201" s="2">
        <f>INT(VLOOKUP(--D2201,'属性表（单）'!$H$7:$I$11,2,0)*VLOOKUP(F2201,'属性表（单）'!$B$4:$D$53,3,0))</f>
        <v>58400</v>
      </c>
      <c r="O2201" s="34">
        <f t="shared" si="276"/>
        <v>5840</v>
      </c>
      <c r="P2201" s="1">
        <f>IF(H2201=26,VLOOKUP(G2201,'属性表（单核）'!$H$2:$I$251,2,0),IF(H2201=59,VLOOKUP(G2201,'属性表（单核）'!$C$2:$D$251,2,0),INT(N2201/VLOOKUP(H2201,'属性表（单）'!$N$4:$O$24,2,0))))</f>
        <v>5840</v>
      </c>
      <c r="S2201" s="1">
        <f t="shared" si="277"/>
        <v>241702</v>
      </c>
      <c r="T2201" s="28">
        <f>VLOOKUP(--F2201,经验表!$A$4:$B$53,2,0)*VLOOKUP(--E2201,经验表!$W$8:$X$17,2,0)</f>
        <v>241702.50000000003</v>
      </c>
      <c r="U2201" s="1">
        <f t="shared" si="278"/>
        <v>3023688</v>
      </c>
      <c r="V2201" s="1">
        <f t="shared" si="279"/>
        <v>3023688</v>
      </c>
    </row>
    <row r="2202" spans="1:22" x14ac:dyDescent="0.35">
      <c r="A2202" s="1">
        <v>94600094</v>
      </c>
      <c r="B2202" s="3" t="s">
        <v>29</v>
      </c>
      <c r="C2202" s="29">
        <f t="shared" si="275"/>
        <v>1</v>
      </c>
      <c r="D2202" s="29" t="str">
        <f t="shared" si="272"/>
        <v>4</v>
      </c>
      <c r="E2202" s="42" t="str">
        <f t="shared" si="273"/>
        <v>4</v>
      </c>
      <c r="F2202" s="1">
        <v>46</v>
      </c>
      <c r="G2202" s="28" t="str">
        <f t="shared" si="274"/>
        <v>446</v>
      </c>
      <c r="H2202" s="1">
        <v>7</v>
      </c>
      <c r="I2202" s="1">
        <v>3733</v>
      </c>
      <c r="L2202" s="1">
        <v>405674</v>
      </c>
      <c r="M2202" s="1">
        <v>3965350</v>
      </c>
      <c r="N2202" s="2">
        <f>INT(VLOOKUP(--D2202,'属性表（单）'!$H$7:$I$11,2,0)*VLOOKUP(F2202,'属性表（单）'!$B$4:$D$53,3,0))</f>
        <v>60400</v>
      </c>
      <c r="O2202" s="34">
        <f t="shared" si="276"/>
        <v>6040</v>
      </c>
      <c r="P2202" s="1">
        <f>IF(H2202=26,VLOOKUP(G2202,'属性表（单核）'!$H$2:$I$251,2,0),IF(H2202=59,VLOOKUP(G2202,'属性表（单核）'!$C$2:$D$251,2,0),INT(N2202/VLOOKUP(H2202,'属性表（单）'!$N$4:$O$24,2,0))))</f>
        <v>6040</v>
      </c>
      <c r="S2202" s="1">
        <f t="shared" si="277"/>
        <v>257302</v>
      </c>
      <c r="T2202" s="28">
        <f>VLOOKUP(--F2202,经验表!$A$4:$B$53,2,0)*VLOOKUP(--E2202,经验表!$W$8:$X$17,2,0)</f>
        <v>257302.50000000003</v>
      </c>
      <c r="U2202" s="1">
        <f t="shared" si="278"/>
        <v>3265390</v>
      </c>
      <c r="V2202" s="1">
        <f t="shared" si="279"/>
        <v>3265390</v>
      </c>
    </row>
    <row r="2203" spans="1:22" x14ac:dyDescent="0.35">
      <c r="A2203" s="1">
        <v>94700094</v>
      </c>
      <c r="B2203" s="3" t="s">
        <v>29</v>
      </c>
      <c r="C2203" s="29">
        <f t="shared" si="275"/>
        <v>1</v>
      </c>
      <c r="D2203" s="29" t="str">
        <f t="shared" si="272"/>
        <v>4</v>
      </c>
      <c r="E2203" s="42" t="str">
        <f t="shared" si="273"/>
        <v>4</v>
      </c>
      <c r="F2203" s="1">
        <v>47</v>
      </c>
      <c r="G2203" s="28" t="str">
        <f t="shared" si="274"/>
        <v>447</v>
      </c>
      <c r="H2203" s="1">
        <v>7</v>
      </c>
      <c r="I2203" s="1">
        <v>3826</v>
      </c>
      <c r="L2203" s="1">
        <v>445460</v>
      </c>
      <c r="M2203" s="1">
        <v>4371024</v>
      </c>
      <c r="N2203" s="2">
        <f>INT(VLOOKUP(--D2203,'属性表（单）'!$H$7:$I$11,2,0)*VLOOKUP(F2203,'属性表（单）'!$B$4:$D$53,3,0))</f>
        <v>62600</v>
      </c>
      <c r="O2203" s="34">
        <f t="shared" si="276"/>
        <v>6260</v>
      </c>
      <c r="P2203" s="1">
        <f>IF(H2203=26,VLOOKUP(G2203,'属性表（单核）'!$H$2:$I$251,2,0),IF(H2203=59,VLOOKUP(G2203,'属性表（单核）'!$C$2:$D$251,2,0),INT(N2203/VLOOKUP(H2203,'属性表（单）'!$N$4:$O$24,2,0))))</f>
        <v>6260</v>
      </c>
      <c r="S2203" s="1">
        <f t="shared" si="277"/>
        <v>272902</v>
      </c>
      <c r="T2203" s="28">
        <f>VLOOKUP(--F2203,经验表!$A$4:$B$53,2,0)*VLOOKUP(--E2203,经验表!$W$8:$X$17,2,0)</f>
        <v>272902.5</v>
      </c>
      <c r="U2203" s="1">
        <f t="shared" si="278"/>
        <v>3522692</v>
      </c>
      <c r="V2203" s="1">
        <f t="shared" si="279"/>
        <v>3522692</v>
      </c>
    </row>
    <row r="2204" spans="1:22" x14ac:dyDescent="0.35">
      <c r="A2204" s="1">
        <v>94800094</v>
      </c>
      <c r="B2204" s="3" t="s">
        <v>29</v>
      </c>
      <c r="C2204" s="29">
        <f t="shared" si="275"/>
        <v>1</v>
      </c>
      <c r="D2204" s="29" t="str">
        <f t="shared" si="272"/>
        <v>4</v>
      </c>
      <c r="E2204" s="42" t="str">
        <f t="shared" si="273"/>
        <v>4</v>
      </c>
      <c r="F2204" s="1">
        <v>48</v>
      </c>
      <c r="G2204" s="28" t="str">
        <f t="shared" si="274"/>
        <v>448</v>
      </c>
      <c r="H2204" s="1">
        <v>7</v>
      </c>
      <c r="I2204" s="1">
        <v>3921</v>
      </c>
      <c r="L2204" s="1">
        <v>489086</v>
      </c>
      <c r="M2204" s="1">
        <v>4816484</v>
      </c>
      <c r="N2204" s="2">
        <f>INT(VLOOKUP(--D2204,'属性表（单）'!$H$7:$I$11,2,0)*VLOOKUP(F2204,'属性表（单）'!$B$4:$D$53,3,0))</f>
        <v>64800</v>
      </c>
      <c r="O2204" s="34">
        <f t="shared" si="276"/>
        <v>6480</v>
      </c>
      <c r="P2204" s="1">
        <f>IF(H2204=26,VLOOKUP(G2204,'属性表（单核）'!$H$2:$I$251,2,0),IF(H2204=59,VLOOKUP(G2204,'属性表（单核）'!$C$2:$D$251,2,0),INT(N2204/VLOOKUP(H2204,'属性表（单）'!$N$4:$O$24,2,0))))</f>
        <v>6480</v>
      </c>
      <c r="S2204" s="1">
        <f t="shared" si="277"/>
        <v>288502</v>
      </c>
      <c r="T2204" s="28">
        <f>VLOOKUP(--F2204,经验表!$A$4:$B$53,2,0)*VLOOKUP(--E2204,经验表!$W$8:$X$17,2,0)</f>
        <v>288502.5</v>
      </c>
      <c r="U2204" s="1">
        <f t="shared" si="278"/>
        <v>3795594</v>
      </c>
      <c r="V2204" s="1">
        <f t="shared" si="279"/>
        <v>3795594</v>
      </c>
    </row>
    <row r="2205" spans="1:22" x14ac:dyDescent="0.35">
      <c r="A2205" s="1">
        <v>94900094</v>
      </c>
      <c r="B2205" s="3" t="s">
        <v>29</v>
      </c>
      <c r="C2205" s="29">
        <f t="shared" si="275"/>
        <v>1</v>
      </c>
      <c r="D2205" s="29" t="str">
        <f t="shared" si="272"/>
        <v>4</v>
      </c>
      <c r="E2205" s="42" t="str">
        <f t="shared" si="273"/>
        <v>4</v>
      </c>
      <c r="F2205" s="1">
        <v>49</v>
      </c>
      <c r="G2205" s="28" t="str">
        <f t="shared" si="274"/>
        <v>449</v>
      </c>
      <c r="H2205" s="1">
        <v>7</v>
      </c>
      <c r="I2205" s="1">
        <v>4018</v>
      </c>
      <c r="L2205" s="1">
        <v>536919</v>
      </c>
      <c r="M2205" s="1">
        <v>5305570</v>
      </c>
      <c r="N2205" s="2">
        <f>INT(VLOOKUP(--D2205,'属性表（单）'!$H$7:$I$11,2,0)*VLOOKUP(F2205,'属性表（单）'!$B$4:$D$53,3,0))</f>
        <v>67000</v>
      </c>
      <c r="O2205" s="34">
        <f t="shared" si="276"/>
        <v>6700</v>
      </c>
      <c r="P2205" s="1">
        <f>IF(H2205=26,VLOOKUP(G2205,'属性表（单核）'!$H$2:$I$251,2,0),IF(H2205=59,VLOOKUP(G2205,'属性表（单核）'!$C$2:$D$251,2,0),INT(N2205/VLOOKUP(H2205,'属性表（单）'!$N$4:$O$24,2,0))))</f>
        <v>6700</v>
      </c>
      <c r="S2205" s="1">
        <f t="shared" si="277"/>
        <v>304102</v>
      </c>
      <c r="T2205" s="28">
        <f>VLOOKUP(--F2205,经验表!$A$4:$B$53,2,0)*VLOOKUP(--E2205,经验表!$W$8:$X$17,2,0)</f>
        <v>304102.5</v>
      </c>
      <c r="U2205" s="1">
        <f t="shared" si="278"/>
        <v>4084096</v>
      </c>
      <c r="V2205" s="1">
        <f t="shared" si="279"/>
        <v>4084096</v>
      </c>
    </row>
    <row r="2206" spans="1:22" x14ac:dyDescent="0.35">
      <c r="A2206" s="1">
        <v>95000094</v>
      </c>
      <c r="B2206" s="3" t="s">
        <v>29</v>
      </c>
      <c r="C2206" s="29">
        <f t="shared" si="275"/>
        <v>1</v>
      </c>
      <c r="D2206" s="29" t="str">
        <f t="shared" si="272"/>
        <v>4</v>
      </c>
      <c r="E2206" s="42" t="str">
        <f t="shared" si="273"/>
        <v>4</v>
      </c>
      <c r="F2206" s="1">
        <v>50</v>
      </c>
      <c r="G2206" s="28" t="str">
        <f t="shared" si="274"/>
        <v>450</v>
      </c>
      <c r="H2206" s="1">
        <v>7</v>
      </c>
      <c r="I2206" s="1">
        <v>4116</v>
      </c>
      <c r="L2206" s="1">
        <v>99999999</v>
      </c>
      <c r="M2206" s="1">
        <v>5842489</v>
      </c>
      <c r="N2206" s="2">
        <f>INT(VLOOKUP(--D2206,'属性表（单）'!$H$7:$I$11,2,0)*VLOOKUP(F2206,'属性表（单）'!$B$4:$D$53,3,0))</f>
        <v>69200</v>
      </c>
      <c r="O2206" s="34">
        <f t="shared" si="276"/>
        <v>6920</v>
      </c>
      <c r="P2206" s="1">
        <f>IF(H2206=26,VLOOKUP(G2206,'属性表（单核）'!$H$2:$I$251,2,0),IF(H2206=59,VLOOKUP(G2206,'属性表（单核）'!$C$2:$D$251,2,0),INT(N2206/VLOOKUP(H2206,'属性表（单）'!$N$4:$O$24,2,0))))</f>
        <v>6920</v>
      </c>
      <c r="S2206" s="1">
        <f t="shared" si="277"/>
        <v>322237</v>
      </c>
      <c r="T2206" s="28">
        <f>VLOOKUP(--F2206,经验表!$A$4:$B$53,2,0)*VLOOKUP(--E2206,经验表!$W$8:$X$17,2,0)</f>
        <v>322237.50000000006</v>
      </c>
      <c r="U2206" s="1">
        <f t="shared" si="278"/>
        <v>4388198</v>
      </c>
      <c r="V2206" s="1">
        <f t="shared" si="279"/>
        <v>4388198</v>
      </c>
    </row>
    <row r="2207" spans="1:22" x14ac:dyDescent="0.35">
      <c r="A2207" s="1">
        <v>90100095</v>
      </c>
      <c r="B2207" s="3" t="s">
        <v>29</v>
      </c>
      <c r="C2207" s="29">
        <f t="shared" si="275"/>
        <v>1</v>
      </c>
      <c r="D2207" s="29" t="str">
        <f t="shared" si="272"/>
        <v>5</v>
      </c>
      <c r="E2207" s="42" t="str">
        <f t="shared" si="273"/>
        <v>5</v>
      </c>
      <c r="F2207" s="1">
        <v>1</v>
      </c>
      <c r="G2207" s="28" t="str">
        <f t="shared" si="274"/>
        <v>51</v>
      </c>
      <c r="H2207" s="1">
        <v>7</v>
      </c>
      <c r="I2207" s="1">
        <v>960</v>
      </c>
      <c r="L2207" s="1">
        <v>2650</v>
      </c>
      <c r="M2207" s="1">
        <v>75000</v>
      </c>
      <c r="N2207" s="2">
        <f>INT(VLOOKUP(--D2207,'属性表（单）'!$H$7:$I$11,2,0)*VLOOKUP(F2207,'属性表（单）'!$B$4:$D$53,3,0))</f>
        <v>9600</v>
      </c>
      <c r="O2207" s="34">
        <f t="shared" si="276"/>
        <v>960</v>
      </c>
      <c r="P2207" s="1">
        <f>IF(H2207=26,VLOOKUP(G2207,'属性表（单核）'!$H$2:$I$251,2,0),IF(H2207=59,VLOOKUP(G2207,'属性表（单核）'!$C$2:$D$251,2,0),INT(N2207/VLOOKUP(H2207,'属性表（单）'!$N$4:$O$24,2,0))))</f>
        <v>960</v>
      </c>
      <c r="S2207" s="1">
        <f t="shared" si="277"/>
        <v>1901</v>
      </c>
      <c r="T2207" s="28">
        <f>VLOOKUP(--F2207,经验表!$A$4:$B$53,2,0)*VLOOKUP(--E2207,经验表!$W$8:$X$17,2,0)</f>
        <v>1901.25</v>
      </c>
      <c r="U2207" s="1">
        <f t="shared" si="278"/>
        <v>75000</v>
      </c>
      <c r="V2207" s="1">
        <f t="shared" si="279"/>
        <v>4710435</v>
      </c>
    </row>
    <row r="2208" spans="1:22" x14ac:dyDescent="0.35">
      <c r="A2208" s="1">
        <v>90200095</v>
      </c>
      <c r="B2208" s="3" t="s">
        <v>29</v>
      </c>
      <c r="C2208" s="29">
        <f t="shared" si="275"/>
        <v>1</v>
      </c>
      <c r="D2208" s="29" t="str">
        <f t="shared" si="272"/>
        <v>5</v>
      </c>
      <c r="E2208" s="42" t="str">
        <f t="shared" si="273"/>
        <v>5</v>
      </c>
      <c r="F2208" s="1">
        <v>2</v>
      </c>
      <c r="G2208" s="28" t="str">
        <f t="shared" si="274"/>
        <v>52</v>
      </c>
      <c r="H2208" s="1">
        <v>7</v>
      </c>
      <c r="I2208" s="1">
        <v>1040</v>
      </c>
      <c r="L2208" s="1">
        <v>3394</v>
      </c>
      <c r="M2208" s="1">
        <v>77650</v>
      </c>
      <c r="N2208" s="2">
        <f>INT(VLOOKUP(--D2208,'属性表（单）'!$H$7:$I$11,2,0)*VLOOKUP(F2208,'属性表（单）'!$B$4:$D$53,3,0))</f>
        <v>10200</v>
      </c>
      <c r="O2208" s="34">
        <f t="shared" si="276"/>
        <v>1020</v>
      </c>
      <c r="P2208" s="1">
        <f>IF(H2208=26,VLOOKUP(G2208,'属性表（单核）'!$H$2:$I$251,2,0),IF(H2208=59,VLOOKUP(G2208,'属性表（单核）'!$C$2:$D$251,2,0),INT(N2208/VLOOKUP(H2208,'属性表（单）'!$N$4:$O$24,2,0))))</f>
        <v>1020</v>
      </c>
      <c r="S2208" s="1">
        <f t="shared" si="277"/>
        <v>2661</v>
      </c>
      <c r="T2208" s="28">
        <f>VLOOKUP(--F2208,经验表!$A$4:$B$53,2,0)*VLOOKUP(--E2208,经验表!$W$8:$X$17,2,0)</f>
        <v>2661.75</v>
      </c>
      <c r="U2208" s="1">
        <f t="shared" si="278"/>
        <v>76901</v>
      </c>
      <c r="V2208" s="1">
        <f t="shared" si="279"/>
        <v>76901</v>
      </c>
    </row>
    <row r="2209" spans="1:22" x14ac:dyDescent="0.35">
      <c r="A2209" s="1">
        <v>90300095</v>
      </c>
      <c r="B2209" s="3" t="s">
        <v>29</v>
      </c>
      <c r="C2209" s="29">
        <f t="shared" si="275"/>
        <v>1</v>
      </c>
      <c r="D2209" s="29" t="str">
        <f t="shared" si="272"/>
        <v>5</v>
      </c>
      <c r="E2209" s="42" t="str">
        <f t="shared" si="273"/>
        <v>5</v>
      </c>
      <c r="F2209" s="1">
        <v>3</v>
      </c>
      <c r="G2209" s="28" t="str">
        <f t="shared" si="274"/>
        <v>53</v>
      </c>
      <c r="H2209" s="1">
        <v>7</v>
      </c>
      <c r="I2209" s="1">
        <v>1120</v>
      </c>
      <c r="L2209" s="1">
        <v>4210</v>
      </c>
      <c r="M2209" s="1">
        <v>81044</v>
      </c>
      <c r="N2209" s="2">
        <f>INT(VLOOKUP(--D2209,'属性表（单）'!$H$7:$I$11,2,0)*VLOOKUP(F2209,'属性表（单）'!$B$4:$D$53,3,0))</f>
        <v>10800</v>
      </c>
      <c r="O2209" s="34">
        <f t="shared" si="276"/>
        <v>1080</v>
      </c>
      <c r="P2209" s="1">
        <f>IF(H2209=26,VLOOKUP(G2209,'属性表（单核）'!$H$2:$I$251,2,0),IF(H2209=59,VLOOKUP(G2209,'属性表（单核）'!$C$2:$D$251,2,0),INT(N2209/VLOOKUP(H2209,'属性表（单）'!$N$4:$O$24,2,0))))</f>
        <v>1080</v>
      </c>
      <c r="S2209" s="1">
        <f t="shared" si="277"/>
        <v>3422</v>
      </c>
      <c r="T2209" s="28">
        <f>VLOOKUP(--F2209,经验表!$A$4:$B$53,2,0)*VLOOKUP(--E2209,经验表!$W$8:$X$17,2,0)</f>
        <v>3422.25</v>
      </c>
      <c r="U2209" s="1">
        <f t="shared" si="278"/>
        <v>79562</v>
      </c>
      <c r="V2209" s="1">
        <f t="shared" si="279"/>
        <v>79562</v>
      </c>
    </row>
    <row r="2210" spans="1:22" x14ac:dyDescent="0.35">
      <c r="A2210" s="1">
        <v>90400095</v>
      </c>
      <c r="B2210" s="3" t="s">
        <v>29</v>
      </c>
      <c r="C2210" s="29">
        <f t="shared" si="275"/>
        <v>1</v>
      </c>
      <c r="D2210" s="29" t="str">
        <f t="shared" si="272"/>
        <v>5</v>
      </c>
      <c r="E2210" s="42" t="str">
        <f t="shared" si="273"/>
        <v>5</v>
      </c>
      <c r="F2210" s="1">
        <v>4</v>
      </c>
      <c r="G2210" s="28" t="str">
        <f t="shared" si="274"/>
        <v>54</v>
      </c>
      <c r="H2210" s="1">
        <v>7</v>
      </c>
      <c r="I2210" s="1">
        <v>1202</v>
      </c>
      <c r="L2210" s="1">
        <v>5105</v>
      </c>
      <c r="M2210" s="1">
        <v>85254</v>
      </c>
      <c r="N2210" s="2">
        <f>INT(VLOOKUP(--D2210,'属性表（单）'!$H$7:$I$11,2,0)*VLOOKUP(F2210,'属性表（单）'!$B$4:$D$53,3,0))</f>
        <v>11400</v>
      </c>
      <c r="O2210" s="34">
        <f t="shared" si="276"/>
        <v>1140</v>
      </c>
      <c r="P2210" s="1">
        <f>IF(H2210=26,VLOOKUP(G2210,'属性表（单核）'!$H$2:$I$251,2,0),IF(H2210=59,VLOOKUP(G2210,'属性表（单核）'!$C$2:$D$251,2,0),INT(N2210/VLOOKUP(H2210,'属性表（单）'!$N$4:$O$24,2,0))))</f>
        <v>1140</v>
      </c>
      <c r="S2210" s="1">
        <f t="shared" si="277"/>
        <v>4182</v>
      </c>
      <c r="T2210" s="28">
        <f>VLOOKUP(--F2210,经验表!$A$4:$B$53,2,0)*VLOOKUP(--E2210,经验表!$W$8:$X$17,2,0)</f>
        <v>4182.75</v>
      </c>
      <c r="U2210" s="1">
        <f t="shared" si="278"/>
        <v>82984</v>
      </c>
      <c r="V2210" s="1">
        <f t="shared" si="279"/>
        <v>82984</v>
      </c>
    </row>
    <row r="2211" spans="1:22" x14ac:dyDescent="0.35">
      <c r="A2211" s="1">
        <v>90500095</v>
      </c>
      <c r="B2211" s="3" t="s">
        <v>29</v>
      </c>
      <c r="C2211" s="29">
        <f t="shared" si="275"/>
        <v>1</v>
      </c>
      <c r="D2211" s="29" t="str">
        <f t="shared" si="272"/>
        <v>5</v>
      </c>
      <c r="E2211" s="42" t="str">
        <f t="shared" si="273"/>
        <v>5</v>
      </c>
      <c r="F2211" s="1">
        <v>5</v>
      </c>
      <c r="G2211" s="28" t="str">
        <f t="shared" si="274"/>
        <v>55</v>
      </c>
      <c r="H2211" s="1">
        <v>7</v>
      </c>
      <c r="I2211" s="1">
        <v>1284</v>
      </c>
      <c r="L2211" s="1">
        <v>6087</v>
      </c>
      <c r="M2211" s="1">
        <v>90359</v>
      </c>
      <c r="N2211" s="2">
        <f>INT(VLOOKUP(--D2211,'属性表（单）'!$H$7:$I$11,2,0)*VLOOKUP(F2211,'属性表（单）'!$B$4:$D$53,3,0))</f>
        <v>12000</v>
      </c>
      <c r="O2211" s="34">
        <f t="shared" si="276"/>
        <v>1200</v>
      </c>
      <c r="P2211" s="1">
        <f>IF(H2211=26,VLOOKUP(G2211,'属性表（单核）'!$H$2:$I$251,2,0),IF(H2211=59,VLOOKUP(G2211,'属性表（单核）'!$C$2:$D$251,2,0),INT(N2211/VLOOKUP(H2211,'属性表（单）'!$N$4:$O$24,2,0))))</f>
        <v>1200</v>
      </c>
      <c r="S2211" s="1">
        <f t="shared" si="277"/>
        <v>4943</v>
      </c>
      <c r="T2211" s="28">
        <f>VLOOKUP(--F2211,经验表!$A$4:$B$53,2,0)*VLOOKUP(--E2211,经验表!$W$8:$X$17,2,0)</f>
        <v>4943.25</v>
      </c>
      <c r="U2211" s="1">
        <f t="shared" si="278"/>
        <v>87166</v>
      </c>
      <c r="V2211" s="1">
        <f t="shared" si="279"/>
        <v>87166</v>
      </c>
    </row>
    <row r="2212" spans="1:22" x14ac:dyDescent="0.35">
      <c r="A2212" s="1">
        <v>90600095</v>
      </c>
      <c r="B2212" s="3" t="s">
        <v>29</v>
      </c>
      <c r="C2212" s="29">
        <f t="shared" si="275"/>
        <v>1</v>
      </c>
      <c r="D2212" s="29" t="str">
        <f t="shared" si="272"/>
        <v>5</v>
      </c>
      <c r="E2212" s="42" t="str">
        <f t="shared" si="273"/>
        <v>5</v>
      </c>
      <c r="F2212" s="1">
        <v>6</v>
      </c>
      <c r="G2212" s="28" t="str">
        <f t="shared" si="274"/>
        <v>56</v>
      </c>
      <c r="H2212" s="1">
        <v>7</v>
      </c>
      <c r="I2212" s="1">
        <v>1367</v>
      </c>
      <c r="L2212" s="1">
        <v>7163</v>
      </c>
      <c r="M2212" s="1">
        <v>96446</v>
      </c>
      <c r="N2212" s="2">
        <f>INT(VLOOKUP(--D2212,'属性表（单）'!$H$7:$I$11,2,0)*VLOOKUP(F2212,'属性表（单）'!$B$4:$D$53,3,0))</f>
        <v>12600</v>
      </c>
      <c r="O2212" s="34">
        <f t="shared" si="276"/>
        <v>1260</v>
      </c>
      <c r="P2212" s="1">
        <f>IF(H2212=26,VLOOKUP(G2212,'属性表（单核）'!$H$2:$I$251,2,0),IF(H2212=59,VLOOKUP(G2212,'属性表（单核）'!$C$2:$D$251,2,0),INT(N2212/VLOOKUP(H2212,'属性表（单）'!$N$4:$O$24,2,0))))</f>
        <v>1260</v>
      </c>
      <c r="S2212" s="1">
        <f t="shared" si="277"/>
        <v>6210</v>
      </c>
      <c r="T2212" s="28">
        <f>VLOOKUP(--F2212,经验表!$A$4:$B$53,2,0)*VLOOKUP(--E2212,经验表!$W$8:$X$17,2,0)</f>
        <v>6210.75</v>
      </c>
      <c r="U2212" s="1">
        <f t="shared" si="278"/>
        <v>92109</v>
      </c>
      <c r="V2212" s="1">
        <f t="shared" si="279"/>
        <v>92109</v>
      </c>
    </row>
    <row r="2213" spans="1:22" x14ac:dyDescent="0.35">
      <c r="A2213" s="1">
        <v>90700095</v>
      </c>
      <c r="B2213" s="3" t="s">
        <v>29</v>
      </c>
      <c r="C2213" s="29">
        <f t="shared" si="275"/>
        <v>1</v>
      </c>
      <c r="D2213" s="29" t="str">
        <f t="shared" si="272"/>
        <v>5</v>
      </c>
      <c r="E2213" s="42" t="str">
        <f t="shared" si="273"/>
        <v>5</v>
      </c>
      <c r="F2213" s="1">
        <v>7</v>
      </c>
      <c r="G2213" s="28" t="str">
        <f t="shared" si="274"/>
        <v>57</v>
      </c>
      <c r="H2213" s="1">
        <v>7</v>
      </c>
      <c r="I2213" s="1">
        <v>1450</v>
      </c>
      <c r="L2213" s="1">
        <v>8342</v>
      </c>
      <c r="M2213" s="1">
        <v>103609</v>
      </c>
      <c r="N2213" s="2">
        <f>INT(VLOOKUP(--D2213,'属性表（单）'!$H$7:$I$11,2,0)*VLOOKUP(F2213,'属性表（单）'!$B$4:$D$53,3,0))</f>
        <v>13500</v>
      </c>
      <c r="O2213" s="34">
        <f t="shared" si="276"/>
        <v>1350</v>
      </c>
      <c r="P2213" s="1">
        <f>IF(H2213=26,VLOOKUP(G2213,'属性表（单核）'!$H$2:$I$251,2,0),IF(H2213=59,VLOOKUP(G2213,'属性表（单核）'!$C$2:$D$251,2,0),INT(N2213/VLOOKUP(H2213,'属性表（单）'!$N$4:$O$24,2,0))))</f>
        <v>1350</v>
      </c>
      <c r="S2213" s="1">
        <f t="shared" si="277"/>
        <v>7478</v>
      </c>
      <c r="T2213" s="28">
        <f>VLOOKUP(--F2213,经验表!$A$4:$B$53,2,0)*VLOOKUP(--E2213,经验表!$W$8:$X$17,2,0)</f>
        <v>7478.25</v>
      </c>
      <c r="U2213" s="1">
        <f t="shared" si="278"/>
        <v>98319</v>
      </c>
      <c r="V2213" s="1">
        <f t="shared" si="279"/>
        <v>98319</v>
      </c>
    </row>
    <row r="2214" spans="1:22" x14ac:dyDescent="0.35">
      <c r="A2214" s="1">
        <v>90800095</v>
      </c>
      <c r="B2214" s="3" t="s">
        <v>29</v>
      </c>
      <c r="C2214" s="29">
        <f t="shared" si="275"/>
        <v>1</v>
      </c>
      <c r="D2214" s="29" t="str">
        <f t="shared" si="272"/>
        <v>5</v>
      </c>
      <c r="E2214" s="42" t="str">
        <f t="shared" si="273"/>
        <v>5</v>
      </c>
      <c r="F2214" s="1">
        <v>8</v>
      </c>
      <c r="G2214" s="28" t="str">
        <f t="shared" si="274"/>
        <v>58</v>
      </c>
      <c r="H2214" s="1">
        <v>7</v>
      </c>
      <c r="I2214" s="1">
        <v>1535</v>
      </c>
      <c r="L2214" s="1">
        <v>9634</v>
      </c>
      <c r="M2214" s="1">
        <v>111951</v>
      </c>
      <c r="N2214" s="2">
        <f>INT(VLOOKUP(--D2214,'属性表（单）'!$H$7:$I$11,2,0)*VLOOKUP(F2214,'属性表（单）'!$B$4:$D$53,3,0))</f>
        <v>14400</v>
      </c>
      <c r="O2214" s="34">
        <f t="shared" si="276"/>
        <v>1440</v>
      </c>
      <c r="P2214" s="1">
        <f>IF(H2214=26,VLOOKUP(G2214,'属性表（单核）'!$H$2:$I$251,2,0),IF(H2214=59,VLOOKUP(G2214,'属性表（单核）'!$C$2:$D$251,2,0),INT(N2214/VLOOKUP(H2214,'属性表（单）'!$N$4:$O$24,2,0))))</f>
        <v>1440</v>
      </c>
      <c r="S2214" s="1">
        <f t="shared" si="277"/>
        <v>8745</v>
      </c>
      <c r="T2214" s="28">
        <f>VLOOKUP(--F2214,经验表!$A$4:$B$53,2,0)*VLOOKUP(--E2214,经验表!$W$8:$X$17,2,0)</f>
        <v>8745.75</v>
      </c>
      <c r="U2214" s="1">
        <f t="shared" si="278"/>
        <v>105797</v>
      </c>
      <c r="V2214" s="1">
        <f t="shared" si="279"/>
        <v>105797</v>
      </c>
    </row>
    <row r="2215" spans="1:22" x14ac:dyDescent="0.35">
      <c r="A2215" s="1">
        <v>90900095</v>
      </c>
      <c r="B2215" s="3" t="s">
        <v>29</v>
      </c>
      <c r="C2215" s="29">
        <f t="shared" si="275"/>
        <v>1</v>
      </c>
      <c r="D2215" s="29" t="str">
        <f t="shared" si="272"/>
        <v>5</v>
      </c>
      <c r="E2215" s="42" t="str">
        <f t="shared" si="273"/>
        <v>5</v>
      </c>
      <c r="F2215" s="1">
        <v>9</v>
      </c>
      <c r="G2215" s="28" t="str">
        <f t="shared" si="274"/>
        <v>59</v>
      </c>
      <c r="H2215" s="1">
        <v>7</v>
      </c>
      <c r="I2215" s="1">
        <v>1620</v>
      </c>
      <c r="L2215" s="1">
        <v>11048</v>
      </c>
      <c r="M2215" s="1">
        <v>121585</v>
      </c>
      <c r="N2215" s="2">
        <f>INT(VLOOKUP(--D2215,'属性表（单）'!$H$7:$I$11,2,0)*VLOOKUP(F2215,'属性表（单）'!$B$4:$D$53,3,0))</f>
        <v>15300</v>
      </c>
      <c r="O2215" s="34">
        <f t="shared" si="276"/>
        <v>1530</v>
      </c>
      <c r="P2215" s="1">
        <f>IF(H2215=26,VLOOKUP(G2215,'属性表（单核）'!$H$2:$I$251,2,0),IF(H2215=59,VLOOKUP(G2215,'属性表（单核）'!$C$2:$D$251,2,0),INT(N2215/VLOOKUP(H2215,'属性表（单）'!$N$4:$O$24,2,0))))</f>
        <v>1530</v>
      </c>
      <c r="S2215" s="1">
        <f t="shared" si="277"/>
        <v>10013</v>
      </c>
      <c r="T2215" s="28">
        <f>VLOOKUP(--F2215,经验表!$A$4:$B$53,2,0)*VLOOKUP(--E2215,经验表!$W$8:$X$17,2,0)</f>
        <v>10013.25</v>
      </c>
      <c r="U2215" s="1">
        <f t="shared" si="278"/>
        <v>114542</v>
      </c>
      <c r="V2215" s="1">
        <f t="shared" si="279"/>
        <v>114542</v>
      </c>
    </row>
    <row r="2216" spans="1:22" x14ac:dyDescent="0.35">
      <c r="A2216" s="1">
        <v>91000095</v>
      </c>
      <c r="B2216" s="3" t="s">
        <v>29</v>
      </c>
      <c r="C2216" s="29">
        <f t="shared" si="275"/>
        <v>1</v>
      </c>
      <c r="D2216" s="29" t="str">
        <f t="shared" si="272"/>
        <v>5</v>
      </c>
      <c r="E2216" s="42" t="str">
        <f t="shared" si="273"/>
        <v>5</v>
      </c>
      <c r="F2216" s="1">
        <v>10</v>
      </c>
      <c r="G2216" s="28" t="str">
        <f t="shared" si="274"/>
        <v>510</v>
      </c>
      <c r="H2216" s="1">
        <v>7</v>
      </c>
      <c r="I2216" s="1">
        <v>1707</v>
      </c>
      <c r="L2216" s="1">
        <v>12596</v>
      </c>
      <c r="M2216" s="1">
        <v>132633</v>
      </c>
      <c r="N2216" s="2">
        <f>INT(VLOOKUP(--D2216,'属性表（单）'!$H$7:$I$11,2,0)*VLOOKUP(F2216,'属性表（单）'!$B$4:$D$53,3,0))</f>
        <v>16200</v>
      </c>
      <c r="O2216" s="34">
        <f t="shared" si="276"/>
        <v>1620</v>
      </c>
      <c r="P2216" s="1">
        <f>IF(H2216=26,VLOOKUP(G2216,'属性表（单核）'!$H$2:$I$251,2,0),IF(H2216=59,VLOOKUP(G2216,'属性表（单核）'!$C$2:$D$251,2,0),INT(N2216/VLOOKUP(H2216,'属性表（单）'!$N$4:$O$24,2,0))))</f>
        <v>1620</v>
      </c>
      <c r="S2216" s="1">
        <f t="shared" si="277"/>
        <v>12041</v>
      </c>
      <c r="T2216" s="28">
        <f>VLOOKUP(--F2216,经验表!$A$4:$B$53,2,0)*VLOOKUP(--E2216,经验表!$W$8:$X$17,2,0)</f>
        <v>12041.25</v>
      </c>
      <c r="U2216" s="1">
        <f t="shared" si="278"/>
        <v>124555</v>
      </c>
      <c r="V2216" s="1">
        <f t="shared" si="279"/>
        <v>124555</v>
      </c>
    </row>
    <row r="2217" spans="1:22" x14ac:dyDescent="0.35">
      <c r="A2217" s="1">
        <v>91100095</v>
      </c>
      <c r="B2217" s="3" t="s">
        <v>29</v>
      </c>
      <c r="C2217" s="29">
        <f t="shared" si="275"/>
        <v>1</v>
      </c>
      <c r="D2217" s="29" t="str">
        <f t="shared" si="272"/>
        <v>5</v>
      </c>
      <c r="E2217" s="42" t="str">
        <f t="shared" si="273"/>
        <v>5</v>
      </c>
      <c r="F2217" s="1">
        <v>11</v>
      </c>
      <c r="G2217" s="28" t="str">
        <f t="shared" si="274"/>
        <v>511</v>
      </c>
      <c r="H2217" s="1">
        <v>7</v>
      </c>
      <c r="I2217" s="1">
        <v>1794</v>
      </c>
      <c r="L2217" s="1">
        <v>14290</v>
      </c>
      <c r="M2217" s="1">
        <v>145229</v>
      </c>
      <c r="N2217" s="2">
        <f>INT(VLOOKUP(--D2217,'属性表（单）'!$H$7:$I$11,2,0)*VLOOKUP(F2217,'属性表（单）'!$B$4:$D$53,3,0))</f>
        <v>17100</v>
      </c>
      <c r="O2217" s="34">
        <f t="shared" si="276"/>
        <v>1710</v>
      </c>
      <c r="P2217" s="1">
        <f>IF(H2217=26,VLOOKUP(G2217,'属性表（单核）'!$H$2:$I$251,2,0),IF(H2217=59,VLOOKUP(G2217,'属性表（单核）'!$C$2:$D$251,2,0),INT(N2217/VLOOKUP(H2217,'属性表（单）'!$N$4:$O$24,2,0))))</f>
        <v>1710</v>
      </c>
      <c r="S2217" s="1">
        <f t="shared" si="277"/>
        <v>14069</v>
      </c>
      <c r="T2217" s="28">
        <f>VLOOKUP(--F2217,经验表!$A$4:$B$53,2,0)*VLOOKUP(--E2217,经验表!$W$8:$X$17,2,0)</f>
        <v>14069.25</v>
      </c>
      <c r="U2217" s="1">
        <f t="shared" si="278"/>
        <v>136596</v>
      </c>
      <c r="V2217" s="1">
        <f t="shared" si="279"/>
        <v>136596</v>
      </c>
    </row>
    <row r="2218" spans="1:22" x14ac:dyDescent="0.35">
      <c r="A2218" s="1">
        <v>91200095</v>
      </c>
      <c r="B2218" s="3" t="s">
        <v>29</v>
      </c>
      <c r="C2218" s="29">
        <f t="shared" si="275"/>
        <v>1</v>
      </c>
      <c r="D2218" s="29" t="str">
        <f t="shared" si="272"/>
        <v>5</v>
      </c>
      <c r="E2218" s="42" t="str">
        <f t="shared" si="273"/>
        <v>5</v>
      </c>
      <c r="F2218" s="1">
        <v>12</v>
      </c>
      <c r="G2218" s="28" t="str">
        <f t="shared" si="274"/>
        <v>512</v>
      </c>
      <c r="H2218" s="1">
        <v>7</v>
      </c>
      <c r="I2218" s="1">
        <v>1882</v>
      </c>
      <c r="L2218" s="1">
        <v>16143</v>
      </c>
      <c r="M2218" s="1">
        <v>159519</v>
      </c>
      <c r="N2218" s="2">
        <f>INT(VLOOKUP(--D2218,'属性表（单）'!$H$7:$I$11,2,0)*VLOOKUP(F2218,'属性表（单）'!$B$4:$D$53,3,0))</f>
        <v>18300</v>
      </c>
      <c r="O2218" s="34">
        <f t="shared" si="276"/>
        <v>1830</v>
      </c>
      <c r="P2218" s="1">
        <f>IF(H2218=26,VLOOKUP(G2218,'属性表（单核）'!$H$2:$I$251,2,0),IF(H2218=59,VLOOKUP(G2218,'属性表（单核）'!$C$2:$D$251,2,0),INT(N2218/VLOOKUP(H2218,'属性表（单）'!$N$4:$O$24,2,0))))</f>
        <v>1830</v>
      </c>
      <c r="S2218" s="1">
        <f t="shared" si="277"/>
        <v>16097</v>
      </c>
      <c r="T2218" s="28">
        <f>VLOOKUP(--F2218,经验表!$A$4:$B$53,2,0)*VLOOKUP(--E2218,经验表!$W$8:$X$17,2,0)</f>
        <v>16097.25</v>
      </c>
      <c r="U2218" s="1">
        <f t="shared" si="278"/>
        <v>150665</v>
      </c>
      <c r="V2218" s="1">
        <f t="shared" si="279"/>
        <v>150665</v>
      </c>
    </row>
    <row r="2219" spans="1:22" x14ac:dyDescent="0.35">
      <c r="A2219" s="1">
        <v>91300095</v>
      </c>
      <c r="B2219" s="3" t="s">
        <v>29</v>
      </c>
      <c r="C2219" s="29">
        <f t="shared" si="275"/>
        <v>1</v>
      </c>
      <c r="D2219" s="29" t="str">
        <f t="shared" si="272"/>
        <v>5</v>
      </c>
      <c r="E2219" s="42" t="str">
        <f t="shared" si="273"/>
        <v>5</v>
      </c>
      <c r="F2219" s="1">
        <v>13</v>
      </c>
      <c r="G2219" s="28" t="str">
        <f t="shared" si="274"/>
        <v>513</v>
      </c>
      <c r="H2219" s="1">
        <v>7</v>
      </c>
      <c r="I2219" s="1">
        <v>1971</v>
      </c>
      <c r="L2219" s="1">
        <v>18170</v>
      </c>
      <c r="M2219" s="1">
        <v>175662</v>
      </c>
      <c r="N2219" s="2">
        <f>INT(VLOOKUP(--D2219,'属性表（单）'!$H$7:$I$11,2,0)*VLOOKUP(F2219,'属性表（单）'!$B$4:$D$53,3,0))</f>
        <v>19500</v>
      </c>
      <c r="O2219" s="34">
        <f t="shared" si="276"/>
        <v>1950</v>
      </c>
      <c r="P2219" s="1">
        <f>IF(H2219=26,VLOOKUP(G2219,'属性表（单核）'!$H$2:$I$251,2,0),IF(H2219=59,VLOOKUP(G2219,'属性表（单核）'!$C$2:$D$251,2,0),INT(N2219/VLOOKUP(H2219,'属性表（单）'!$N$4:$O$24,2,0))))</f>
        <v>1950</v>
      </c>
      <c r="S2219" s="1">
        <f t="shared" si="277"/>
        <v>18125</v>
      </c>
      <c r="T2219" s="28">
        <f>VLOOKUP(--F2219,经验表!$A$4:$B$53,2,0)*VLOOKUP(--E2219,经验表!$W$8:$X$17,2,0)</f>
        <v>18125.25</v>
      </c>
      <c r="U2219" s="1">
        <f t="shared" si="278"/>
        <v>166762</v>
      </c>
      <c r="V2219" s="1">
        <f t="shared" si="279"/>
        <v>166762</v>
      </c>
    </row>
    <row r="2220" spans="1:22" x14ac:dyDescent="0.35">
      <c r="A2220" s="1">
        <v>91400095</v>
      </c>
      <c r="B2220" s="3" t="s">
        <v>29</v>
      </c>
      <c r="C2220" s="29">
        <f t="shared" si="275"/>
        <v>1</v>
      </c>
      <c r="D2220" s="29" t="str">
        <f t="shared" si="272"/>
        <v>5</v>
      </c>
      <c r="E2220" s="42" t="str">
        <f t="shared" si="273"/>
        <v>5</v>
      </c>
      <c r="F2220" s="1">
        <v>14</v>
      </c>
      <c r="G2220" s="28" t="str">
        <f t="shared" si="274"/>
        <v>514</v>
      </c>
      <c r="H2220" s="1">
        <v>7</v>
      </c>
      <c r="I2220" s="1">
        <v>2061</v>
      </c>
      <c r="L2220" s="1">
        <v>20387</v>
      </c>
      <c r="M2220" s="1">
        <v>193832</v>
      </c>
      <c r="N2220" s="2">
        <f>INT(VLOOKUP(--D2220,'属性表（单）'!$H$7:$I$11,2,0)*VLOOKUP(F2220,'属性表（单）'!$B$4:$D$53,3,0))</f>
        <v>20700</v>
      </c>
      <c r="O2220" s="34">
        <f t="shared" si="276"/>
        <v>2070</v>
      </c>
      <c r="P2220" s="1">
        <f>IF(H2220=26,VLOOKUP(G2220,'属性表（单核）'!$H$2:$I$251,2,0),IF(H2220=59,VLOOKUP(G2220,'属性表（单核）'!$C$2:$D$251,2,0),INT(N2220/VLOOKUP(H2220,'属性表（单）'!$N$4:$O$24,2,0))))</f>
        <v>2070</v>
      </c>
      <c r="S2220" s="1">
        <f t="shared" si="277"/>
        <v>21167</v>
      </c>
      <c r="T2220" s="28">
        <f>VLOOKUP(--F2220,经验表!$A$4:$B$53,2,0)*VLOOKUP(--E2220,经验表!$W$8:$X$17,2,0)</f>
        <v>21167.25</v>
      </c>
      <c r="U2220" s="1">
        <f t="shared" si="278"/>
        <v>184887</v>
      </c>
      <c r="V2220" s="1">
        <f t="shared" si="279"/>
        <v>184887</v>
      </c>
    </row>
    <row r="2221" spans="1:22" x14ac:dyDescent="0.35">
      <c r="A2221" s="1">
        <v>91500095</v>
      </c>
      <c r="B2221" s="3" t="s">
        <v>29</v>
      </c>
      <c r="C2221" s="29">
        <f t="shared" si="275"/>
        <v>1</v>
      </c>
      <c r="D2221" s="29" t="str">
        <f t="shared" si="272"/>
        <v>5</v>
      </c>
      <c r="E2221" s="42" t="str">
        <f t="shared" si="273"/>
        <v>5</v>
      </c>
      <c r="F2221" s="1">
        <v>15</v>
      </c>
      <c r="G2221" s="28" t="str">
        <f t="shared" si="274"/>
        <v>515</v>
      </c>
      <c r="H2221" s="1">
        <v>7</v>
      </c>
      <c r="I2221" s="1">
        <v>2151</v>
      </c>
      <c r="L2221" s="1">
        <v>22811</v>
      </c>
      <c r="M2221" s="1">
        <v>214219</v>
      </c>
      <c r="N2221" s="2">
        <f>INT(VLOOKUP(--D2221,'属性表（单）'!$H$7:$I$11,2,0)*VLOOKUP(F2221,'属性表（单）'!$B$4:$D$53,3,0))</f>
        <v>21900</v>
      </c>
      <c r="O2221" s="34">
        <f t="shared" si="276"/>
        <v>2190</v>
      </c>
      <c r="P2221" s="1">
        <f>IF(H2221=26,VLOOKUP(G2221,'属性表（单核）'!$H$2:$I$251,2,0),IF(H2221=59,VLOOKUP(G2221,'属性表（单核）'!$C$2:$D$251,2,0),INT(N2221/VLOOKUP(H2221,'属性表（单）'!$N$4:$O$24,2,0))))</f>
        <v>2190</v>
      </c>
      <c r="S2221" s="1">
        <f t="shared" si="277"/>
        <v>24209</v>
      </c>
      <c r="T2221" s="28">
        <f>VLOOKUP(--F2221,经验表!$A$4:$B$53,2,0)*VLOOKUP(--E2221,经验表!$W$8:$X$17,2,0)</f>
        <v>24209.25</v>
      </c>
      <c r="U2221" s="1">
        <f t="shared" si="278"/>
        <v>206054</v>
      </c>
      <c r="V2221" s="1">
        <f t="shared" si="279"/>
        <v>206054</v>
      </c>
    </row>
    <row r="2222" spans="1:22" x14ac:dyDescent="0.35">
      <c r="A2222" s="1">
        <v>91600095</v>
      </c>
      <c r="B2222" s="3" t="s">
        <v>29</v>
      </c>
      <c r="C2222" s="29">
        <f t="shared" si="275"/>
        <v>1</v>
      </c>
      <c r="D2222" s="29" t="str">
        <f t="shared" si="272"/>
        <v>5</v>
      </c>
      <c r="E2222" s="42" t="str">
        <f t="shared" si="273"/>
        <v>5</v>
      </c>
      <c r="F2222" s="1">
        <v>16</v>
      </c>
      <c r="G2222" s="28" t="str">
        <f t="shared" si="274"/>
        <v>516</v>
      </c>
      <c r="H2222" s="1">
        <v>7</v>
      </c>
      <c r="I2222" s="1">
        <v>2243</v>
      </c>
      <c r="L2222" s="1">
        <v>25460</v>
      </c>
      <c r="M2222" s="1">
        <v>237030</v>
      </c>
      <c r="N2222" s="2">
        <f>INT(VLOOKUP(--D2222,'属性表（单）'!$H$7:$I$11,2,0)*VLOOKUP(F2222,'属性表（单）'!$B$4:$D$53,3,0))</f>
        <v>23100</v>
      </c>
      <c r="O2222" s="34">
        <f t="shared" si="276"/>
        <v>2310</v>
      </c>
      <c r="P2222" s="1">
        <f>IF(H2222=26,VLOOKUP(G2222,'属性表（单核）'!$H$2:$I$251,2,0),IF(H2222=59,VLOOKUP(G2222,'属性表（单核）'!$C$2:$D$251,2,0),INT(N2222/VLOOKUP(H2222,'属性表（单）'!$N$4:$O$24,2,0))))</f>
        <v>2310</v>
      </c>
      <c r="S2222" s="1">
        <f t="shared" si="277"/>
        <v>27251</v>
      </c>
      <c r="T2222" s="28">
        <f>VLOOKUP(--F2222,经验表!$A$4:$B$53,2,0)*VLOOKUP(--E2222,经验表!$W$8:$X$17,2,0)</f>
        <v>27251.25</v>
      </c>
      <c r="U2222" s="1">
        <f t="shared" si="278"/>
        <v>230263</v>
      </c>
      <c r="V2222" s="1">
        <f t="shared" si="279"/>
        <v>230263</v>
      </c>
    </row>
    <row r="2223" spans="1:22" x14ac:dyDescent="0.35">
      <c r="A2223" s="1">
        <v>91700095</v>
      </c>
      <c r="B2223" s="3" t="s">
        <v>29</v>
      </c>
      <c r="C2223" s="29">
        <f t="shared" si="275"/>
        <v>1</v>
      </c>
      <c r="D2223" s="29" t="str">
        <f t="shared" si="272"/>
        <v>5</v>
      </c>
      <c r="E2223" s="42" t="str">
        <f t="shared" si="273"/>
        <v>5</v>
      </c>
      <c r="F2223" s="1">
        <v>17</v>
      </c>
      <c r="G2223" s="28" t="str">
        <f t="shared" si="274"/>
        <v>517</v>
      </c>
      <c r="H2223" s="1">
        <v>7</v>
      </c>
      <c r="I2223" s="1">
        <v>2336</v>
      </c>
      <c r="L2223" s="1">
        <v>28356</v>
      </c>
      <c r="M2223" s="1">
        <v>262490</v>
      </c>
      <c r="N2223" s="2">
        <f>INT(VLOOKUP(--D2223,'属性表（单）'!$H$7:$I$11,2,0)*VLOOKUP(F2223,'属性表（单）'!$B$4:$D$53,3,0))</f>
        <v>24600</v>
      </c>
      <c r="O2223" s="34">
        <f t="shared" si="276"/>
        <v>2460</v>
      </c>
      <c r="P2223" s="1">
        <f>IF(H2223=26,VLOOKUP(G2223,'属性表（单核）'!$H$2:$I$251,2,0),IF(H2223=59,VLOOKUP(G2223,'属性表（单核）'!$C$2:$D$251,2,0),INT(N2223/VLOOKUP(H2223,'属性表（单）'!$N$4:$O$24,2,0))))</f>
        <v>2460</v>
      </c>
      <c r="S2223" s="1">
        <f t="shared" si="277"/>
        <v>30293</v>
      </c>
      <c r="T2223" s="28">
        <f>VLOOKUP(--F2223,经验表!$A$4:$B$53,2,0)*VLOOKUP(--E2223,经验表!$W$8:$X$17,2,0)</f>
        <v>30293.25</v>
      </c>
      <c r="U2223" s="1">
        <f t="shared" si="278"/>
        <v>257514</v>
      </c>
      <c r="V2223" s="1">
        <f t="shared" si="279"/>
        <v>257514</v>
      </c>
    </row>
    <row r="2224" spans="1:22" x14ac:dyDescent="0.35">
      <c r="A2224" s="1">
        <v>91800095</v>
      </c>
      <c r="B2224" s="3" t="s">
        <v>29</v>
      </c>
      <c r="C2224" s="29">
        <f t="shared" si="275"/>
        <v>1</v>
      </c>
      <c r="D2224" s="29" t="str">
        <f t="shared" si="272"/>
        <v>5</v>
      </c>
      <c r="E2224" s="42" t="str">
        <f t="shared" si="273"/>
        <v>5</v>
      </c>
      <c r="F2224" s="1">
        <v>18</v>
      </c>
      <c r="G2224" s="28" t="str">
        <f t="shared" si="274"/>
        <v>518</v>
      </c>
      <c r="H2224" s="1">
        <v>7</v>
      </c>
      <c r="I2224" s="1">
        <v>2429</v>
      </c>
      <c r="L2224" s="1">
        <v>31521</v>
      </c>
      <c r="M2224" s="1">
        <v>290846</v>
      </c>
      <c r="N2224" s="2">
        <f>INT(VLOOKUP(--D2224,'属性表（单）'!$H$7:$I$11,2,0)*VLOOKUP(F2224,'属性表（单）'!$B$4:$D$53,3,0))</f>
        <v>26100</v>
      </c>
      <c r="O2224" s="34">
        <f t="shared" si="276"/>
        <v>2610</v>
      </c>
      <c r="P2224" s="1">
        <f>IF(H2224=26,VLOOKUP(G2224,'属性表（单核）'!$H$2:$I$251,2,0),IF(H2224=59,VLOOKUP(G2224,'属性表（单核）'!$C$2:$D$251,2,0),INT(N2224/VLOOKUP(H2224,'属性表（单）'!$N$4:$O$24,2,0))))</f>
        <v>2610</v>
      </c>
      <c r="S2224" s="1">
        <f t="shared" si="277"/>
        <v>34602</v>
      </c>
      <c r="T2224" s="28">
        <f>VLOOKUP(--F2224,经验表!$A$4:$B$53,2,0)*VLOOKUP(--E2224,经验表!$W$8:$X$17,2,0)</f>
        <v>34602.75</v>
      </c>
      <c r="U2224" s="1">
        <f t="shared" si="278"/>
        <v>287807</v>
      </c>
      <c r="V2224" s="1">
        <f t="shared" si="279"/>
        <v>287807</v>
      </c>
    </row>
    <row r="2225" spans="1:22" x14ac:dyDescent="0.35">
      <c r="A2225" s="1">
        <v>91900095</v>
      </c>
      <c r="B2225" s="3" t="s">
        <v>29</v>
      </c>
      <c r="C2225" s="29">
        <f t="shared" si="275"/>
        <v>1</v>
      </c>
      <c r="D2225" s="29" t="str">
        <f t="shared" si="272"/>
        <v>5</v>
      </c>
      <c r="E2225" s="42" t="str">
        <f t="shared" si="273"/>
        <v>5</v>
      </c>
      <c r="F2225" s="1">
        <v>19</v>
      </c>
      <c r="G2225" s="28" t="str">
        <f t="shared" si="274"/>
        <v>519</v>
      </c>
      <c r="H2225" s="1">
        <v>7</v>
      </c>
      <c r="I2225" s="1">
        <v>2523</v>
      </c>
      <c r="L2225" s="1">
        <v>34978</v>
      </c>
      <c r="M2225" s="1">
        <v>322367</v>
      </c>
      <c r="N2225" s="2">
        <f>INT(VLOOKUP(--D2225,'属性表（单）'!$H$7:$I$11,2,0)*VLOOKUP(F2225,'属性表（单）'!$B$4:$D$53,3,0))</f>
        <v>27600</v>
      </c>
      <c r="O2225" s="34">
        <f t="shared" si="276"/>
        <v>2760</v>
      </c>
      <c r="P2225" s="1">
        <f>IF(H2225=26,VLOOKUP(G2225,'属性表（单核）'!$H$2:$I$251,2,0),IF(H2225=59,VLOOKUP(G2225,'属性表（单核）'!$C$2:$D$251,2,0),INT(N2225/VLOOKUP(H2225,'属性表（单）'!$N$4:$O$24,2,0))))</f>
        <v>2760</v>
      </c>
      <c r="S2225" s="1">
        <f t="shared" si="277"/>
        <v>38912</v>
      </c>
      <c r="T2225" s="28">
        <f>VLOOKUP(--F2225,经验表!$A$4:$B$53,2,0)*VLOOKUP(--E2225,经验表!$W$8:$X$17,2,0)</f>
        <v>38912.25</v>
      </c>
      <c r="U2225" s="1">
        <f t="shared" si="278"/>
        <v>322409</v>
      </c>
      <c r="V2225" s="1">
        <f t="shared" si="279"/>
        <v>322409</v>
      </c>
    </row>
    <row r="2226" spans="1:22" x14ac:dyDescent="0.35">
      <c r="A2226" s="1">
        <v>92000095</v>
      </c>
      <c r="B2226" s="3" t="s">
        <v>29</v>
      </c>
      <c r="C2226" s="29">
        <f t="shared" si="275"/>
        <v>1</v>
      </c>
      <c r="D2226" s="29" t="str">
        <f t="shared" si="272"/>
        <v>5</v>
      </c>
      <c r="E2226" s="42" t="str">
        <f t="shared" si="273"/>
        <v>5</v>
      </c>
      <c r="F2226" s="1">
        <v>20</v>
      </c>
      <c r="G2226" s="28" t="str">
        <f t="shared" si="274"/>
        <v>520</v>
      </c>
      <c r="H2226" s="1">
        <v>7</v>
      </c>
      <c r="I2226" s="1">
        <v>2619</v>
      </c>
      <c r="L2226" s="1">
        <v>38756</v>
      </c>
      <c r="M2226" s="1">
        <v>357345</v>
      </c>
      <c r="N2226" s="2">
        <f>INT(VLOOKUP(--D2226,'属性表（单）'!$H$7:$I$11,2,0)*VLOOKUP(F2226,'属性表（单）'!$B$4:$D$53,3,0))</f>
        <v>29100</v>
      </c>
      <c r="O2226" s="34">
        <f t="shared" si="276"/>
        <v>2910</v>
      </c>
      <c r="P2226" s="1">
        <f>IF(H2226=26,VLOOKUP(G2226,'属性表（单核）'!$H$2:$I$251,2,0),IF(H2226=59,VLOOKUP(G2226,'属性表（单核）'!$C$2:$D$251,2,0),INT(N2226/VLOOKUP(H2226,'属性表（单）'!$N$4:$O$24,2,0))))</f>
        <v>2910</v>
      </c>
      <c r="S2226" s="1">
        <f t="shared" si="277"/>
        <v>43221</v>
      </c>
      <c r="T2226" s="28">
        <f>VLOOKUP(--F2226,经验表!$A$4:$B$53,2,0)*VLOOKUP(--E2226,经验表!$W$8:$X$17,2,0)</f>
        <v>43221.75</v>
      </c>
      <c r="U2226" s="1">
        <f t="shared" si="278"/>
        <v>361321</v>
      </c>
      <c r="V2226" s="1">
        <f t="shared" si="279"/>
        <v>361321</v>
      </c>
    </row>
    <row r="2227" spans="1:22" x14ac:dyDescent="0.35">
      <c r="A2227" s="1">
        <v>92100095</v>
      </c>
      <c r="B2227" s="3" t="s">
        <v>29</v>
      </c>
      <c r="C2227" s="29">
        <f t="shared" si="275"/>
        <v>1</v>
      </c>
      <c r="D2227" s="29" t="str">
        <f t="shared" si="272"/>
        <v>5</v>
      </c>
      <c r="E2227" s="42" t="str">
        <f t="shared" si="273"/>
        <v>5</v>
      </c>
      <c r="F2227" s="1">
        <v>21</v>
      </c>
      <c r="G2227" s="28" t="str">
        <f t="shared" si="274"/>
        <v>521</v>
      </c>
      <c r="H2227" s="1">
        <v>7</v>
      </c>
      <c r="I2227" s="1">
        <v>2715</v>
      </c>
      <c r="L2227" s="1">
        <v>42883</v>
      </c>
      <c r="M2227" s="1">
        <v>396101</v>
      </c>
      <c r="N2227" s="2">
        <f>INT(VLOOKUP(--D2227,'属性表（单）'!$H$7:$I$11,2,0)*VLOOKUP(F2227,'属性表（单）'!$B$4:$D$53,3,0))</f>
        <v>30600</v>
      </c>
      <c r="O2227" s="34">
        <f t="shared" si="276"/>
        <v>3060</v>
      </c>
      <c r="P2227" s="1">
        <f>IF(H2227=26,VLOOKUP(G2227,'属性表（单核）'!$H$2:$I$251,2,0),IF(H2227=59,VLOOKUP(G2227,'属性表（单核）'!$C$2:$D$251,2,0),INT(N2227/VLOOKUP(H2227,'属性表（单）'!$N$4:$O$24,2,0))))</f>
        <v>3060</v>
      </c>
      <c r="S2227" s="1">
        <f t="shared" si="277"/>
        <v>47531</v>
      </c>
      <c r="T2227" s="28">
        <f>VLOOKUP(--F2227,经验表!$A$4:$B$53,2,0)*VLOOKUP(--E2227,经验表!$W$8:$X$17,2,0)</f>
        <v>47531.25</v>
      </c>
      <c r="U2227" s="1">
        <f t="shared" si="278"/>
        <v>404542</v>
      </c>
      <c r="V2227" s="1">
        <f t="shared" si="279"/>
        <v>404542</v>
      </c>
    </row>
    <row r="2228" spans="1:22" x14ac:dyDescent="0.35">
      <c r="A2228" s="1">
        <v>92200095</v>
      </c>
      <c r="B2228" s="3" t="s">
        <v>29</v>
      </c>
      <c r="C2228" s="29">
        <f t="shared" si="275"/>
        <v>1</v>
      </c>
      <c r="D2228" s="29" t="str">
        <f t="shared" si="272"/>
        <v>5</v>
      </c>
      <c r="E2228" s="42" t="str">
        <f t="shared" si="273"/>
        <v>5</v>
      </c>
      <c r="F2228" s="1">
        <v>22</v>
      </c>
      <c r="G2228" s="28" t="str">
        <f t="shared" si="274"/>
        <v>522</v>
      </c>
      <c r="H2228" s="1">
        <v>7</v>
      </c>
      <c r="I2228" s="1">
        <v>2812</v>
      </c>
      <c r="L2228" s="1">
        <v>47391</v>
      </c>
      <c r="M2228" s="1">
        <v>438984</v>
      </c>
      <c r="N2228" s="2">
        <f>INT(VLOOKUP(--D2228,'属性表（单）'!$H$7:$I$11,2,0)*VLOOKUP(F2228,'属性表（单）'!$B$4:$D$53,3,0))</f>
        <v>32400</v>
      </c>
      <c r="O2228" s="34">
        <f t="shared" si="276"/>
        <v>3240</v>
      </c>
      <c r="P2228" s="1">
        <f>IF(H2228=26,VLOOKUP(G2228,'属性表（单核）'!$H$2:$I$251,2,0),IF(H2228=59,VLOOKUP(G2228,'属性表（单核）'!$C$2:$D$251,2,0),INT(N2228/VLOOKUP(H2228,'属性表（单）'!$N$4:$O$24,2,0))))</f>
        <v>3240</v>
      </c>
      <c r="S2228" s="1">
        <f t="shared" si="277"/>
        <v>53361</v>
      </c>
      <c r="T2228" s="28">
        <f>VLOOKUP(--F2228,经验表!$A$4:$B$53,2,0)*VLOOKUP(--E2228,经验表!$W$8:$X$17,2,0)</f>
        <v>53361.75</v>
      </c>
      <c r="U2228" s="1">
        <f t="shared" si="278"/>
        <v>452073</v>
      </c>
      <c r="V2228" s="1">
        <f t="shared" si="279"/>
        <v>452073</v>
      </c>
    </row>
    <row r="2229" spans="1:22" x14ac:dyDescent="0.35">
      <c r="A2229" s="1">
        <v>92300095</v>
      </c>
      <c r="B2229" s="3" t="s">
        <v>29</v>
      </c>
      <c r="C2229" s="29">
        <f t="shared" si="275"/>
        <v>1</v>
      </c>
      <c r="D2229" s="29" t="str">
        <f t="shared" si="272"/>
        <v>5</v>
      </c>
      <c r="E2229" s="42" t="str">
        <f t="shared" si="273"/>
        <v>5</v>
      </c>
      <c r="F2229" s="1">
        <v>23</v>
      </c>
      <c r="G2229" s="28" t="str">
        <f t="shared" si="274"/>
        <v>523</v>
      </c>
      <c r="H2229" s="1">
        <v>7</v>
      </c>
      <c r="I2229" s="1">
        <v>2910</v>
      </c>
      <c r="L2229" s="1">
        <v>52314</v>
      </c>
      <c r="M2229" s="1">
        <v>486375</v>
      </c>
      <c r="N2229" s="2">
        <f>INT(VLOOKUP(--D2229,'属性表（单）'!$H$7:$I$11,2,0)*VLOOKUP(F2229,'属性表（单）'!$B$4:$D$53,3,0))</f>
        <v>34200</v>
      </c>
      <c r="O2229" s="34">
        <f t="shared" si="276"/>
        <v>3420</v>
      </c>
      <c r="P2229" s="1">
        <f>IF(H2229=26,VLOOKUP(G2229,'属性表（单核）'!$H$2:$I$251,2,0),IF(H2229=59,VLOOKUP(G2229,'属性表（单核）'!$C$2:$D$251,2,0),INT(N2229/VLOOKUP(H2229,'属性表（单）'!$N$4:$O$24,2,0))))</f>
        <v>3420</v>
      </c>
      <c r="S2229" s="1">
        <f t="shared" si="277"/>
        <v>59192</v>
      </c>
      <c r="T2229" s="28">
        <f>VLOOKUP(--F2229,经验表!$A$4:$B$53,2,0)*VLOOKUP(--E2229,经验表!$W$8:$X$17,2,0)</f>
        <v>59192.25</v>
      </c>
      <c r="U2229" s="1">
        <f t="shared" si="278"/>
        <v>505434</v>
      </c>
      <c r="V2229" s="1">
        <f t="shared" si="279"/>
        <v>505434</v>
      </c>
    </row>
    <row r="2230" spans="1:22" x14ac:dyDescent="0.35">
      <c r="A2230" s="1">
        <v>92400095</v>
      </c>
      <c r="B2230" s="3" t="s">
        <v>29</v>
      </c>
      <c r="C2230" s="29">
        <f t="shared" si="275"/>
        <v>1</v>
      </c>
      <c r="D2230" s="29" t="str">
        <f t="shared" si="272"/>
        <v>5</v>
      </c>
      <c r="E2230" s="42" t="str">
        <f t="shared" si="273"/>
        <v>5</v>
      </c>
      <c r="F2230" s="1">
        <v>24</v>
      </c>
      <c r="G2230" s="28" t="str">
        <f t="shared" si="274"/>
        <v>524</v>
      </c>
      <c r="H2230" s="1">
        <v>7</v>
      </c>
      <c r="I2230" s="1">
        <v>3010</v>
      </c>
      <c r="L2230" s="1">
        <v>57690</v>
      </c>
      <c r="M2230" s="1">
        <v>538689</v>
      </c>
      <c r="N2230" s="2">
        <f>INT(VLOOKUP(--D2230,'属性表（单）'!$H$7:$I$11,2,0)*VLOOKUP(F2230,'属性表（单）'!$B$4:$D$53,3,0))</f>
        <v>36000</v>
      </c>
      <c r="O2230" s="34">
        <f t="shared" si="276"/>
        <v>3600</v>
      </c>
      <c r="P2230" s="1">
        <f>IF(H2230=26,VLOOKUP(G2230,'属性表（单核）'!$H$2:$I$251,2,0),IF(H2230=59,VLOOKUP(G2230,'属性表（单核）'!$C$2:$D$251,2,0),INT(N2230/VLOOKUP(H2230,'属性表（单）'!$N$4:$O$24,2,0))))</f>
        <v>3600</v>
      </c>
      <c r="S2230" s="1">
        <f t="shared" si="277"/>
        <v>65022</v>
      </c>
      <c r="T2230" s="28">
        <f>VLOOKUP(--F2230,经验表!$A$4:$B$53,2,0)*VLOOKUP(--E2230,经验表!$W$8:$X$17,2,0)</f>
        <v>65022.750000000007</v>
      </c>
      <c r="U2230" s="1">
        <f t="shared" si="278"/>
        <v>564626</v>
      </c>
      <c r="V2230" s="1">
        <f t="shared" si="279"/>
        <v>564626</v>
      </c>
    </row>
    <row r="2231" spans="1:22" x14ac:dyDescent="0.35">
      <c r="A2231" s="1">
        <v>92500095</v>
      </c>
      <c r="B2231" s="3" t="s">
        <v>29</v>
      </c>
      <c r="C2231" s="29">
        <f t="shared" si="275"/>
        <v>1</v>
      </c>
      <c r="D2231" s="29" t="str">
        <f t="shared" si="272"/>
        <v>5</v>
      </c>
      <c r="E2231" s="42" t="str">
        <f t="shared" si="273"/>
        <v>5</v>
      </c>
      <c r="F2231" s="1">
        <v>25</v>
      </c>
      <c r="G2231" s="28" t="str">
        <f t="shared" si="274"/>
        <v>525</v>
      </c>
      <c r="H2231" s="1">
        <v>7</v>
      </c>
      <c r="I2231" s="1">
        <v>3110</v>
      </c>
      <c r="L2231" s="1">
        <v>63561</v>
      </c>
      <c r="M2231" s="1">
        <v>596379</v>
      </c>
      <c r="N2231" s="2">
        <f>INT(VLOOKUP(--D2231,'属性表（单）'!$H$7:$I$11,2,0)*VLOOKUP(F2231,'属性表（单）'!$B$4:$D$53,3,0))</f>
        <v>37800</v>
      </c>
      <c r="O2231" s="34">
        <f t="shared" si="276"/>
        <v>3780</v>
      </c>
      <c r="P2231" s="1">
        <f>IF(H2231=26,VLOOKUP(G2231,'属性表（单核）'!$H$2:$I$251,2,0),IF(H2231=59,VLOOKUP(G2231,'属性表（单核）'!$C$2:$D$251,2,0),INT(N2231/VLOOKUP(H2231,'属性表（单）'!$N$4:$O$24,2,0))))</f>
        <v>3780</v>
      </c>
      <c r="S2231" s="1">
        <f t="shared" si="277"/>
        <v>70853</v>
      </c>
      <c r="T2231" s="28">
        <f>VLOOKUP(--F2231,经验表!$A$4:$B$53,2,0)*VLOOKUP(--E2231,经验表!$W$8:$X$17,2,0)</f>
        <v>70853.25</v>
      </c>
      <c r="U2231" s="1">
        <f t="shared" si="278"/>
        <v>629648</v>
      </c>
      <c r="V2231" s="1">
        <f t="shared" si="279"/>
        <v>629648</v>
      </c>
    </row>
    <row r="2232" spans="1:22" x14ac:dyDescent="0.35">
      <c r="A2232" s="1">
        <v>92600095</v>
      </c>
      <c r="B2232" s="3" t="s">
        <v>29</v>
      </c>
      <c r="C2232" s="29">
        <f t="shared" si="275"/>
        <v>1</v>
      </c>
      <c r="D2232" s="29" t="str">
        <f t="shared" si="272"/>
        <v>5</v>
      </c>
      <c r="E2232" s="42" t="str">
        <f t="shared" si="273"/>
        <v>5</v>
      </c>
      <c r="F2232" s="1">
        <v>26</v>
      </c>
      <c r="G2232" s="28" t="str">
        <f t="shared" si="274"/>
        <v>526</v>
      </c>
      <c r="H2232" s="1">
        <v>7</v>
      </c>
      <c r="I2232" s="1">
        <v>3211</v>
      </c>
      <c r="L2232" s="1">
        <v>69971</v>
      </c>
      <c r="M2232" s="1">
        <v>659940</v>
      </c>
      <c r="N2232" s="2">
        <f>INT(VLOOKUP(--D2232,'属性表（单）'!$H$7:$I$11,2,0)*VLOOKUP(F2232,'属性表（单）'!$B$4:$D$53,3,0))</f>
        <v>39600</v>
      </c>
      <c r="O2232" s="34">
        <f t="shared" si="276"/>
        <v>3960</v>
      </c>
      <c r="P2232" s="1">
        <f>IF(H2232=26,VLOOKUP(G2232,'属性表（单核）'!$H$2:$I$251,2,0),IF(H2232=59,VLOOKUP(G2232,'属性表（单核）'!$C$2:$D$251,2,0),INT(N2232/VLOOKUP(H2232,'属性表（单）'!$N$4:$O$24,2,0))))</f>
        <v>3960</v>
      </c>
      <c r="S2232" s="1">
        <f t="shared" si="277"/>
        <v>78458</v>
      </c>
      <c r="T2232" s="28">
        <f>VLOOKUP(--F2232,经验表!$A$4:$B$53,2,0)*VLOOKUP(--E2232,经验表!$W$8:$X$17,2,0)</f>
        <v>78458.25</v>
      </c>
      <c r="U2232" s="1">
        <f t="shared" si="278"/>
        <v>700501</v>
      </c>
      <c r="V2232" s="1">
        <f t="shared" si="279"/>
        <v>700501</v>
      </c>
    </row>
    <row r="2233" spans="1:22" x14ac:dyDescent="0.35">
      <c r="A2233" s="1">
        <v>92700095</v>
      </c>
      <c r="B2233" s="3" t="s">
        <v>29</v>
      </c>
      <c r="C2233" s="29">
        <f t="shared" si="275"/>
        <v>1</v>
      </c>
      <c r="D2233" s="29" t="str">
        <f t="shared" si="272"/>
        <v>5</v>
      </c>
      <c r="E2233" s="42" t="str">
        <f t="shared" si="273"/>
        <v>5</v>
      </c>
      <c r="F2233" s="1">
        <v>27</v>
      </c>
      <c r="G2233" s="28" t="str">
        <f t="shared" si="274"/>
        <v>527</v>
      </c>
      <c r="H2233" s="1">
        <v>7</v>
      </c>
      <c r="I2233" s="1">
        <v>3313</v>
      </c>
      <c r="L2233" s="1">
        <v>76969</v>
      </c>
      <c r="M2233" s="1">
        <v>729911</v>
      </c>
      <c r="N2233" s="2">
        <f>INT(VLOOKUP(--D2233,'属性表（单）'!$H$7:$I$11,2,0)*VLOOKUP(F2233,'属性表（单）'!$B$4:$D$53,3,0))</f>
        <v>41700</v>
      </c>
      <c r="O2233" s="34">
        <f t="shared" si="276"/>
        <v>4170</v>
      </c>
      <c r="P2233" s="1">
        <f>IF(H2233=26,VLOOKUP(G2233,'属性表（单核）'!$H$2:$I$251,2,0),IF(H2233=59,VLOOKUP(G2233,'属性表（单核）'!$C$2:$D$251,2,0),INT(N2233/VLOOKUP(H2233,'属性表（单）'!$N$4:$O$24,2,0))))</f>
        <v>4170</v>
      </c>
      <c r="S2233" s="1">
        <f t="shared" si="277"/>
        <v>86063</v>
      </c>
      <c r="T2233" s="28">
        <f>VLOOKUP(--F2233,经验表!$A$4:$B$53,2,0)*VLOOKUP(--E2233,经验表!$W$8:$X$17,2,0)</f>
        <v>86063.25</v>
      </c>
      <c r="U2233" s="1">
        <f t="shared" si="278"/>
        <v>778959</v>
      </c>
      <c r="V2233" s="1">
        <f t="shared" si="279"/>
        <v>778959</v>
      </c>
    </row>
    <row r="2234" spans="1:22" x14ac:dyDescent="0.35">
      <c r="A2234" s="1">
        <v>92800095</v>
      </c>
      <c r="B2234" s="3" t="s">
        <v>29</v>
      </c>
      <c r="C2234" s="29">
        <f t="shared" si="275"/>
        <v>1</v>
      </c>
      <c r="D2234" s="29" t="str">
        <f t="shared" si="272"/>
        <v>5</v>
      </c>
      <c r="E2234" s="42" t="str">
        <f t="shared" si="273"/>
        <v>5</v>
      </c>
      <c r="F2234" s="1">
        <v>28</v>
      </c>
      <c r="G2234" s="28" t="str">
        <f t="shared" si="274"/>
        <v>528</v>
      </c>
      <c r="H2234" s="1">
        <v>7</v>
      </c>
      <c r="I2234" s="1">
        <v>3416</v>
      </c>
      <c r="L2234" s="1">
        <v>84610</v>
      </c>
      <c r="M2234" s="1">
        <v>806880</v>
      </c>
      <c r="N2234" s="2">
        <f>INT(VLOOKUP(--D2234,'属性表（单）'!$H$7:$I$11,2,0)*VLOOKUP(F2234,'属性表（单）'!$B$4:$D$53,3,0))</f>
        <v>43800</v>
      </c>
      <c r="O2234" s="34">
        <f t="shared" si="276"/>
        <v>4380</v>
      </c>
      <c r="P2234" s="1">
        <f>IF(H2234=26,VLOOKUP(G2234,'属性表（单核）'!$H$2:$I$251,2,0),IF(H2234=59,VLOOKUP(G2234,'属性表（单核）'!$C$2:$D$251,2,0),INT(N2234/VLOOKUP(H2234,'属性表（单）'!$N$4:$O$24,2,0))))</f>
        <v>4380</v>
      </c>
      <c r="S2234" s="1">
        <f t="shared" si="277"/>
        <v>93668</v>
      </c>
      <c r="T2234" s="28">
        <f>VLOOKUP(--F2234,经验表!$A$4:$B$53,2,0)*VLOOKUP(--E2234,经验表!$W$8:$X$17,2,0)</f>
        <v>93668.25</v>
      </c>
      <c r="U2234" s="1">
        <f t="shared" si="278"/>
        <v>865022</v>
      </c>
      <c r="V2234" s="1">
        <f t="shared" si="279"/>
        <v>865022</v>
      </c>
    </row>
    <row r="2235" spans="1:22" x14ac:dyDescent="0.35">
      <c r="A2235" s="1">
        <v>92900095</v>
      </c>
      <c r="B2235" s="3" t="s">
        <v>29</v>
      </c>
      <c r="C2235" s="29">
        <f t="shared" si="275"/>
        <v>1</v>
      </c>
      <c r="D2235" s="29" t="str">
        <f t="shared" si="272"/>
        <v>5</v>
      </c>
      <c r="E2235" s="42" t="str">
        <f t="shared" si="273"/>
        <v>5</v>
      </c>
      <c r="F2235" s="1">
        <v>29</v>
      </c>
      <c r="G2235" s="28" t="str">
        <f t="shared" si="274"/>
        <v>529</v>
      </c>
      <c r="H2235" s="1">
        <v>7</v>
      </c>
      <c r="I2235" s="1">
        <v>3521</v>
      </c>
      <c r="L2235" s="1">
        <v>92951</v>
      </c>
      <c r="M2235" s="1">
        <v>891490</v>
      </c>
      <c r="N2235" s="2">
        <f>INT(VLOOKUP(--D2235,'属性表（单）'!$H$7:$I$11,2,0)*VLOOKUP(F2235,'属性表（单）'!$B$4:$D$53,3,0))</f>
        <v>45900</v>
      </c>
      <c r="O2235" s="34">
        <f t="shared" si="276"/>
        <v>4590</v>
      </c>
      <c r="P2235" s="1">
        <f>IF(H2235=26,VLOOKUP(G2235,'属性表（单核）'!$H$2:$I$251,2,0),IF(H2235=59,VLOOKUP(G2235,'属性表（单核）'!$C$2:$D$251,2,0),INT(N2235/VLOOKUP(H2235,'属性表（单）'!$N$4:$O$24,2,0))))</f>
        <v>4590</v>
      </c>
      <c r="S2235" s="1">
        <f t="shared" si="277"/>
        <v>101273</v>
      </c>
      <c r="T2235" s="28">
        <f>VLOOKUP(--F2235,经验表!$A$4:$B$53,2,0)*VLOOKUP(--E2235,经验表!$W$8:$X$17,2,0)</f>
        <v>101273.25</v>
      </c>
      <c r="U2235" s="1">
        <f t="shared" si="278"/>
        <v>958690</v>
      </c>
      <c r="V2235" s="1">
        <f t="shared" si="279"/>
        <v>958690</v>
      </c>
    </row>
    <row r="2236" spans="1:22" x14ac:dyDescent="0.35">
      <c r="A2236" s="1">
        <v>93000095</v>
      </c>
      <c r="B2236" s="3" t="s">
        <v>29</v>
      </c>
      <c r="C2236" s="29">
        <f t="shared" si="275"/>
        <v>1</v>
      </c>
      <c r="D2236" s="29" t="str">
        <f t="shared" si="272"/>
        <v>5</v>
      </c>
      <c r="E2236" s="42" t="str">
        <f t="shared" si="273"/>
        <v>5</v>
      </c>
      <c r="F2236" s="1">
        <v>30</v>
      </c>
      <c r="G2236" s="28" t="str">
        <f t="shared" si="274"/>
        <v>530</v>
      </c>
      <c r="H2236" s="1">
        <v>7</v>
      </c>
      <c r="I2236" s="1">
        <v>3626</v>
      </c>
      <c r="L2236" s="1">
        <v>102055</v>
      </c>
      <c r="M2236" s="1">
        <v>984441</v>
      </c>
      <c r="N2236" s="2">
        <f>INT(VLOOKUP(--D2236,'属性表（单）'!$H$7:$I$11,2,0)*VLOOKUP(F2236,'属性表（单）'!$B$4:$D$53,3,0))</f>
        <v>48000</v>
      </c>
      <c r="O2236" s="34">
        <f t="shared" si="276"/>
        <v>4800</v>
      </c>
      <c r="P2236" s="1">
        <f>IF(H2236=26,VLOOKUP(G2236,'属性表（单核）'!$H$2:$I$251,2,0),IF(H2236=59,VLOOKUP(G2236,'属性表（单核）'!$C$2:$D$251,2,0),INT(N2236/VLOOKUP(H2236,'属性表（单）'!$N$4:$O$24,2,0))))</f>
        <v>4800</v>
      </c>
      <c r="S2236" s="1">
        <f t="shared" si="277"/>
        <v>110906</v>
      </c>
      <c r="T2236" s="28">
        <f>VLOOKUP(--F2236,经验表!$A$4:$B$53,2,0)*VLOOKUP(--E2236,经验表!$W$8:$X$17,2,0)</f>
        <v>110906.25</v>
      </c>
      <c r="U2236" s="1">
        <f t="shared" si="278"/>
        <v>1059963</v>
      </c>
      <c r="V2236" s="1">
        <f t="shared" si="279"/>
        <v>1059963</v>
      </c>
    </row>
    <row r="2237" spans="1:22" x14ac:dyDescent="0.35">
      <c r="A2237" s="1">
        <v>93100095</v>
      </c>
      <c r="B2237" s="3" t="s">
        <v>29</v>
      </c>
      <c r="C2237" s="29">
        <f t="shared" si="275"/>
        <v>1</v>
      </c>
      <c r="D2237" s="29" t="str">
        <f t="shared" si="272"/>
        <v>5</v>
      </c>
      <c r="E2237" s="42" t="str">
        <f t="shared" si="273"/>
        <v>5</v>
      </c>
      <c r="F2237" s="1">
        <v>31</v>
      </c>
      <c r="G2237" s="28" t="str">
        <f t="shared" si="274"/>
        <v>531</v>
      </c>
      <c r="H2237" s="1">
        <v>7</v>
      </c>
      <c r="I2237" s="1">
        <v>3732</v>
      </c>
      <c r="L2237" s="1">
        <v>111993</v>
      </c>
      <c r="M2237" s="1">
        <v>1086496</v>
      </c>
      <c r="N2237" s="2">
        <f>INT(VLOOKUP(--D2237,'属性表（单）'!$H$7:$I$11,2,0)*VLOOKUP(F2237,'属性表（单）'!$B$4:$D$53,3,0))</f>
        <v>50100</v>
      </c>
      <c r="O2237" s="34">
        <f t="shared" si="276"/>
        <v>5010</v>
      </c>
      <c r="P2237" s="1">
        <f>IF(H2237=26,VLOOKUP(G2237,'属性表（单核）'!$H$2:$I$251,2,0),IF(H2237=59,VLOOKUP(G2237,'属性表（单核）'!$C$2:$D$251,2,0),INT(N2237/VLOOKUP(H2237,'属性表（单）'!$N$4:$O$24,2,0))))</f>
        <v>5010</v>
      </c>
      <c r="S2237" s="1">
        <f t="shared" si="277"/>
        <v>120539</v>
      </c>
      <c r="T2237" s="28">
        <f>VLOOKUP(--F2237,经验表!$A$4:$B$53,2,0)*VLOOKUP(--E2237,经验表!$W$8:$X$17,2,0)</f>
        <v>120539.25</v>
      </c>
      <c r="U2237" s="1">
        <f t="shared" si="278"/>
        <v>1170869</v>
      </c>
      <c r="V2237" s="1">
        <f t="shared" si="279"/>
        <v>1170869</v>
      </c>
    </row>
    <row r="2238" spans="1:22" x14ac:dyDescent="0.35">
      <c r="A2238" s="1">
        <v>93200095</v>
      </c>
      <c r="B2238" s="3" t="s">
        <v>29</v>
      </c>
      <c r="C2238" s="29">
        <f t="shared" si="275"/>
        <v>1</v>
      </c>
      <c r="D2238" s="29" t="str">
        <f t="shared" si="272"/>
        <v>5</v>
      </c>
      <c r="E2238" s="42" t="str">
        <f t="shared" si="273"/>
        <v>5</v>
      </c>
      <c r="F2238" s="1">
        <v>32</v>
      </c>
      <c r="G2238" s="28" t="str">
        <f t="shared" si="274"/>
        <v>532</v>
      </c>
      <c r="H2238" s="1">
        <v>7</v>
      </c>
      <c r="I2238" s="1">
        <v>3840</v>
      </c>
      <c r="L2238" s="1">
        <v>122840</v>
      </c>
      <c r="M2238" s="1">
        <v>1198489</v>
      </c>
      <c r="N2238" s="2">
        <f>INT(VLOOKUP(--D2238,'属性表（单）'!$H$7:$I$11,2,0)*VLOOKUP(F2238,'属性表（单）'!$B$4:$D$53,3,0))</f>
        <v>52500</v>
      </c>
      <c r="O2238" s="34">
        <f t="shared" si="276"/>
        <v>5250</v>
      </c>
      <c r="P2238" s="1">
        <f>IF(H2238=26,VLOOKUP(G2238,'属性表（单核）'!$H$2:$I$251,2,0),IF(H2238=59,VLOOKUP(G2238,'属性表（单核）'!$C$2:$D$251,2,0),INT(N2238/VLOOKUP(H2238,'属性表（单）'!$N$4:$O$24,2,0))))</f>
        <v>5250</v>
      </c>
      <c r="S2238" s="1">
        <f t="shared" si="277"/>
        <v>130172</v>
      </c>
      <c r="T2238" s="28">
        <f>VLOOKUP(--F2238,经验表!$A$4:$B$53,2,0)*VLOOKUP(--E2238,经验表!$W$8:$X$17,2,0)</f>
        <v>130172.25000000001</v>
      </c>
      <c r="U2238" s="1">
        <f t="shared" si="278"/>
        <v>1291408</v>
      </c>
      <c r="V2238" s="1">
        <f t="shared" si="279"/>
        <v>1291408</v>
      </c>
    </row>
    <row r="2239" spans="1:22" x14ac:dyDescent="0.35">
      <c r="A2239" s="1">
        <v>93300095</v>
      </c>
      <c r="B2239" s="3" t="s">
        <v>29</v>
      </c>
      <c r="C2239" s="29">
        <f t="shared" si="275"/>
        <v>1</v>
      </c>
      <c r="D2239" s="29" t="str">
        <f t="shared" si="272"/>
        <v>5</v>
      </c>
      <c r="E2239" s="42" t="str">
        <f t="shared" si="273"/>
        <v>5</v>
      </c>
      <c r="F2239" s="1">
        <v>33</v>
      </c>
      <c r="G2239" s="28" t="str">
        <f t="shared" si="274"/>
        <v>533</v>
      </c>
      <c r="H2239" s="1">
        <v>7</v>
      </c>
      <c r="I2239" s="1">
        <v>3948</v>
      </c>
      <c r="L2239" s="1">
        <v>134679</v>
      </c>
      <c r="M2239" s="1">
        <v>1321329</v>
      </c>
      <c r="N2239" s="2">
        <f>INT(VLOOKUP(--D2239,'属性表（单）'!$H$7:$I$11,2,0)*VLOOKUP(F2239,'属性表（单）'!$B$4:$D$53,3,0))</f>
        <v>54900</v>
      </c>
      <c r="O2239" s="34">
        <f t="shared" si="276"/>
        <v>5490</v>
      </c>
      <c r="P2239" s="1">
        <f>IF(H2239=26,VLOOKUP(G2239,'属性表（单核）'!$H$2:$I$251,2,0),IF(H2239=59,VLOOKUP(G2239,'属性表（单核）'!$C$2:$D$251,2,0),INT(N2239/VLOOKUP(H2239,'属性表（单）'!$N$4:$O$24,2,0))))</f>
        <v>5490</v>
      </c>
      <c r="S2239" s="1">
        <f t="shared" si="277"/>
        <v>139805</v>
      </c>
      <c r="T2239" s="28">
        <f>VLOOKUP(--F2239,经验表!$A$4:$B$53,2,0)*VLOOKUP(--E2239,经验表!$W$8:$X$17,2,0)</f>
        <v>139805.25</v>
      </c>
      <c r="U2239" s="1">
        <f t="shared" si="278"/>
        <v>1421580</v>
      </c>
      <c r="V2239" s="1">
        <f t="shared" si="279"/>
        <v>1421580</v>
      </c>
    </row>
    <row r="2240" spans="1:22" x14ac:dyDescent="0.35">
      <c r="A2240" s="1">
        <v>93400095</v>
      </c>
      <c r="B2240" s="3" t="s">
        <v>29</v>
      </c>
      <c r="C2240" s="29">
        <f t="shared" si="275"/>
        <v>1</v>
      </c>
      <c r="D2240" s="29" t="str">
        <f t="shared" si="272"/>
        <v>5</v>
      </c>
      <c r="E2240" s="42" t="str">
        <f t="shared" si="273"/>
        <v>5</v>
      </c>
      <c r="F2240" s="1">
        <v>34</v>
      </c>
      <c r="G2240" s="28" t="str">
        <f t="shared" si="274"/>
        <v>534</v>
      </c>
      <c r="H2240" s="1">
        <v>7</v>
      </c>
      <c r="I2240" s="1">
        <v>4058</v>
      </c>
      <c r="L2240" s="1">
        <v>147599</v>
      </c>
      <c r="M2240" s="1">
        <v>1456008</v>
      </c>
      <c r="N2240" s="2">
        <f>INT(VLOOKUP(--D2240,'属性表（单）'!$H$7:$I$11,2,0)*VLOOKUP(F2240,'属性表（单）'!$B$4:$D$53,3,0))</f>
        <v>57300</v>
      </c>
      <c r="O2240" s="34">
        <f t="shared" si="276"/>
        <v>5730</v>
      </c>
      <c r="P2240" s="1">
        <f>IF(H2240=26,VLOOKUP(G2240,'属性表（单核）'!$H$2:$I$251,2,0),IF(H2240=59,VLOOKUP(G2240,'属性表（单核）'!$C$2:$D$251,2,0),INT(N2240/VLOOKUP(H2240,'属性表（单）'!$N$4:$O$24,2,0))))</f>
        <v>5730</v>
      </c>
      <c r="S2240" s="1">
        <f t="shared" si="277"/>
        <v>151719</v>
      </c>
      <c r="T2240" s="28">
        <f>VLOOKUP(--F2240,经验表!$A$4:$B$53,2,0)*VLOOKUP(--E2240,经验表!$W$8:$X$17,2,0)</f>
        <v>151719.75</v>
      </c>
      <c r="U2240" s="1">
        <f t="shared" si="278"/>
        <v>1561385</v>
      </c>
      <c r="V2240" s="1">
        <f t="shared" si="279"/>
        <v>1561385</v>
      </c>
    </row>
    <row r="2241" spans="1:22" x14ac:dyDescent="0.35">
      <c r="A2241" s="1">
        <v>93500095</v>
      </c>
      <c r="B2241" s="3" t="s">
        <v>29</v>
      </c>
      <c r="C2241" s="29">
        <f t="shared" si="275"/>
        <v>1</v>
      </c>
      <c r="D2241" s="29" t="str">
        <f t="shared" si="272"/>
        <v>5</v>
      </c>
      <c r="E2241" s="42" t="str">
        <f t="shared" si="273"/>
        <v>5</v>
      </c>
      <c r="F2241" s="1">
        <v>35</v>
      </c>
      <c r="G2241" s="28" t="str">
        <f t="shared" si="274"/>
        <v>535</v>
      </c>
      <c r="H2241" s="1">
        <v>7</v>
      </c>
      <c r="I2241" s="1">
        <v>4168</v>
      </c>
      <c r="L2241" s="1">
        <v>161700</v>
      </c>
      <c r="M2241" s="1">
        <v>1603607</v>
      </c>
      <c r="N2241" s="2">
        <f>INT(VLOOKUP(--D2241,'属性表（单）'!$H$7:$I$11,2,0)*VLOOKUP(F2241,'属性表（单）'!$B$4:$D$53,3,0))</f>
        <v>59700</v>
      </c>
      <c r="O2241" s="34">
        <f t="shared" si="276"/>
        <v>5970</v>
      </c>
      <c r="P2241" s="1">
        <f>IF(H2241=26,VLOOKUP(G2241,'属性表（单核）'!$H$2:$I$251,2,0),IF(H2241=59,VLOOKUP(G2241,'属性表（单核）'!$C$2:$D$251,2,0),INT(N2241/VLOOKUP(H2241,'属性表（单）'!$N$4:$O$24,2,0))))</f>
        <v>5970</v>
      </c>
      <c r="S2241" s="1">
        <f t="shared" si="277"/>
        <v>163634</v>
      </c>
      <c r="T2241" s="28">
        <f>VLOOKUP(--F2241,经验表!$A$4:$B$53,2,0)*VLOOKUP(--E2241,经验表!$W$8:$X$17,2,0)</f>
        <v>163634.25</v>
      </c>
      <c r="U2241" s="1">
        <f t="shared" si="278"/>
        <v>1713104</v>
      </c>
      <c r="V2241" s="1">
        <f t="shared" si="279"/>
        <v>1713104</v>
      </c>
    </row>
    <row r="2242" spans="1:22" x14ac:dyDescent="0.35">
      <c r="A2242" s="1">
        <v>93600095</v>
      </c>
      <c r="B2242" s="3" t="s">
        <v>29</v>
      </c>
      <c r="C2242" s="29">
        <f t="shared" si="275"/>
        <v>1</v>
      </c>
      <c r="D2242" s="29" t="str">
        <f t="shared" si="272"/>
        <v>5</v>
      </c>
      <c r="E2242" s="42" t="str">
        <f t="shared" si="273"/>
        <v>5</v>
      </c>
      <c r="F2242" s="1">
        <v>36</v>
      </c>
      <c r="G2242" s="28" t="str">
        <f t="shared" si="274"/>
        <v>536</v>
      </c>
      <c r="H2242" s="1">
        <v>7</v>
      </c>
      <c r="I2242" s="1">
        <v>4280</v>
      </c>
      <c r="L2242" s="1">
        <v>177088</v>
      </c>
      <c r="M2242" s="1">
        <v>1765307</v>
      </c>
      <c r="N2242" s="2">
        <f>INT(VLOOKUP(--D2242,'属性表（单）'!$H$7:$I$11,2,0)*VLOOKUP(F2242,'属性表（单）'!$B$4:$D$53,3,0))</f>
        <v>62100</v>
      </c>
      <c r="O2242" s="34">
        <f t="shared" si="276"/>
        <v>6210</v>
      </c>
      <c r="P2242" s="1">
        <f>IF(H2242=26,VLOOKUP(G2242,'属性表（单核）'!$H$2:$I$251,2,0),IF(H2242=59,VLOOKUP(G2242,'属性表（单核）'!$C$2:$D$251,2,0),INT(N2242/VLOOKUP(H2242,'属性表（单）'!$N$4:$O$24,2,0))))</f>
        <v>6210</v>
      </c>
      <c r="S2242" s="1">
        <f t="shared" si="277"/>
        <v>175548</v>
      </c>
      <c r="T2242" s="28">
        <f>VLOOKUP(--F2242,经验表!$A$4:$B$53,2,0)*VLOOKUP(--E2242,经验表!$W$8:$X$17,2,0)</f>
        <v>175548.75</v>
      </c>
      <c r="U2242" s="1">
        <f t="shared" si="278"/>
        <v>1876738</v>
      </c>
      <c r="V2242" s="1">
        <f t="shared" si="279"/>
        <v>1876738</v>
      </c>
    </row>
    <row r="2243" spans="1:22" x14ac:dyDescent="0.35">
      <c r="A2243" s="1">
        <v>93700095</v>
      </c>
      <c r="B2243" s="3" t="s">
        <v>29</v>
      </c>
      <c r="C2243" s="29">
        <f t="shared" si="275"/>
        <v>1</v>
      </c>
      <c r="D2243" s="29" t="str">
        <f t="shared" ref="D2243:D2306" si="280">RIGHT(A2243,1)</f>
        <v>5</v>
      </c>
      <c r="E2243" s="42" t="str">
        <f t="shared" ref="E2243:E2306" si="281">IF(C2243=1,RIGHT(A2243,1),C2243&amp;RIGHT(A2243,1))</f>
        <v>5</v>
      </c>
      <c r="F2243" s="1">
        <v>37</v>
      </c>
      <c r="G2243" s="28" t="str">
        <f t="shared" ref="G2243:G2306" si="282">D2243&amp;F2243</f>
        <v>537</v>
      </c>
      <c r="H2243" s="1">
        <v>7</v>
      </c>
      <c r="I2243" s="1">
        <v>4393</v>
      </c>
      <c r="L2243" s="1">
        <v>193880</v>
      </c>
      <c r="M2243" s="1">
        <v>1942395</v>
      </c>
      <c r="N2243" s="2">
        <f>INT(VLOOKUP(--D2243,'属性表（单）'!$H$7:$I$11,2,0)*VLOOKUP(F2243,'属性表（单）'!$B$4:$D$53,3,0))</f>
        <v>64800</v>
      </c>
      <c r="O2243" s="34">
        <f t="shared" si="276"/>
        <v>6480</v>
      </c>
      <c r="P2243" s="1">
        <f>IF(H2243=26,VLOOKUP(G2243,'属性表（单核）'!$H$2:$I$251,2,0),IF(H2243=59,VLOOKUP(G2243,'属性表（单核）'!$C$2:$D$251,2,0),INT(N2243/VLOOKUP(H2243,'属性表（单）'!$N$4:$O$24,2,0))))</f>
        <v>6480</v>
      </c>
      <c r="S2243" s="1">
        <f t="shared" si="277"/>
        <v>187463</v>
      </c>
      <c r="T2243" s="28">
        <f>VLOOKUP(--F2243,经验表!$A$4:$B$53,2,0)*VLOOKUP(--E2243,经验表!$W$8:$X$17,2,0)</f>
        <v>187463.25</v>
      </c>
      <c r="U2243" s="1">
        <f t="shared" si="278"/>
        <v>2052286</v>
      </c>
      <c r="V2243" s="1">
        <f t="shared" si="279"/>
        <v>2052286</v>
      </c>
    </row>
    <row r="2244" spans="1:22" x14ac:dyDescent="0.35">
      <c r="A2244" s="1">
        <v>93800095</v>
      </c>
      <c r="B2244" s="3" t="s">
        <v>29</v>
      </c>
      <c r="C2244" s="29">
        <f t="shared" ref="C2244:C2307" si="283">C2243</f>
        <v>1</v>
      </c>
      <c r="D2244" s="29" t="str">
        <f t="shared" si="280"/>
        <v>5</v>
      </c>
      <c r="E2244" s="42" t="str">
        <f t="shared" si="281"/>
        <v>5</v>
      </c>
      <c r="F2244" s="1">
        <v>38</v>
      </c>
      <c r="G2244" s="28" t="str">
        <f t="shared" si="282"/>
        <v>538</v>
      </c>
      <c r="H2244" s="1">
        <v>7</v>
      </c>
      <c r="I2244" s="1">
        <v>4507</v>
      </c>
      <c r="L2244" s="1">
        <v>212204</v>
      </c>
      <c r="M2244" s="1">
        <v>2136275</v>
      </c>
      <c r="N2244" s="2">
        <f>INT(VLOOKUP(--D2244,'属性表（单）'!$H$7:$I$11,2,0)*VLOOKUP(F2244,'属性表（单）'!$B$4:$D$53,3,0))</f>
        <v>67500</v>
      </c>
      <c r="O2244" s="34">
        <f t="shared" si="276"/>
        <v>6750</v>
      </c>
      <c r="P2244" s="1">
        <f>IF(H2244=26,VLOOKUP(G2244,'属性表（单核）'!$H$2:$I$251,2,0),IF(H2244=59,VLOOKUP(G2244,'属性表（单核）'!$C$2:$D$251,2,0),INT(N2244/VLOOKUP(H2244,'属性表（单）'!$N$4:$O$24,2,0))))</f>
        <v>6750</v>
      </c>
      <c r="S2244" s="1">
        <f t="shared" si="277"/>
        <v>201912</v>
      </c>
      <c r="T2244" s="28">
        <f>VLOOKUP(--F2244,经验表!$A$4:$B$53,2,0)*VLOOKUP(--E2244,经验表!$W$8:$X$17,2,0)</f>
        <v>201912.75</v>
      </c>
      <c r="U2244" s="1">
        <f t="shared" si="278"/>
        <v>2239749</v>
      </c>
      <c r="V2244" s="1">
        <f t="shared" si="279"/>
        <v>2239749</v>
      </c>
    </row>
    <row r="2245" spans="1:22" x14ac:dyDescent="0.35">
      <c r="A2245" s="1">
        <v>93900095</v>
      </c>
      <c r="B2245" s="3" t="s">
        <v>29</v>
      </c>
      <c r="C2245" s="29">
        <f t="shared" si="283"/>
        <v>1</v>
      </c>
      <c r="D2245" s="29" t="str">
        <f t="shared" si="280"/>
        <v>5</v>
      </c>
      <c r="E2245" s="42" t="str">
        <f t="shared" si="281"/>
        <v>5</v>
      </c>
      <c r="F2245" s="1">
        <v>39</v>
      </c>
      <c r="G2245" s="28" t="str">
        <f t="shared" si="282"/>
        <v>539</v>
      </c>
      <c r="H2245" s="1">
        <v>7</v>
      </c>
      <c r="I2245" s="1">
        <v>4622</v>
      </c>
      <c r="L2245" s="1">
        <v>232200</v>
      </c>
      <c r="M2245" s="1">
        <v>2348479</v>
      </c>
      <c r="N2245" s="2">
        <f>INT(VLOOKUP(--D2245,'属性表（单）'!$H$7:$I$11,2,0)*VLOOKUP(F2245,'属性表（单）'!$B$4:$D$53,3,0))</f>
        <v>70200</v>
      </c>
      <c r="O2245" s="34">
        <f t="shared" si="276"/>
        <v>7020</v>
      </c>
      <c r="P2245" s="1">
        <f>IF(H2245=26,VLOOKUP(G2245,'属性表（单核）'!$H$2:$I$251,2,0),IF(H2245=59,VLOOKUP(G2245,'属性表（单核）'!$C$2:$D$251,2,0),INT(N2245/VLOOKUP(H2245,'属性表（单）'!$N$4:$O$24,2,0))))</f>
        <v>7020</v>
      </c>
      <c r="S2245" s="1">
        <f t="shared" si="277"/>
        <v>216362</v>
      </c>
      <c r="T2245" s="28">
        <f>VLOOKUP(--F2245,经验表!$A$4:$B$53,2,0)*VLOOKUP(--E2245,经验表!$W$8:$X$17,2,0)</f>
        <v>216362.25</v>
      </c>
      <c r="U2245" s="1">
        <f t="shared" si="278"/>
        <v>2441661</v>
      </c>
      <c r="V2245" s="1">
        <f t="shared" si="279"/>
        <v>2441661</v>
      </c>
    </row>
    <row r="2246" spans="1:22" x14ac:dyDescent="0.35">
      <c r="A2246" s="1">
        <v>94000095</v>
      </c>
      <c r="B2246" s="3" t="s">
        <v>29</v>
      </c>
      <c r="C2246" s="29">
        <f t="shared" si="283"/>
        <v>1</v>
      </c>
      <c r="D2246" s="29" t="str">
        <f t="shared" si="280"/>
        <v>5</v>
      </c>
      <c r="E2246" s="42" t="str">
        <f t="shared" si="281"/>
        <v>5</v>
      </c>
      <c r="F2246" s="1">
        <v>40</v>
      </c>
      <c r="G2246" s="28" t="str">
        <f t="shared" si="282"/>
        <v>540</v>
      </c>
      <c r="H2246" s="1">
        <v>7</v>
      </c>
      <c r="I2246" s="1">
        <v>4739</v>
      </c>
      <c r="L2246" s="1">
        <v>254017</v>
      </c>
      <c r="M2246" s="1">
        <v>2580679</v>
      </c>
      <c r="N2246" s="2">
        <f>INT(VLOOKUP(--D2246,'属性表（单）'!$H$7:$I$11,2,0)*VLOOKUP(F2246,'属性表（单）'!$B$4:$D$53,3,0))</f>
        <v>72900</v>
      </c>
      <c r="O2246" s="34">
        <f t="shared" si="276"/>
        <v>7290</v>
      </c>
      <c r="P2246" s="1">
        <f>IF(H2246=26,VLOOKUP(G2246,'属性表（单核）'!$H$2:$I$251,2,0),IF(H2246=59,VLOOKUP(G2246,'属性表（单核）'!$C$2:$D$251,2,0),INT(N2246/VLOOKUP(H2246,'属性表（单）'!$N$4:$O$24,2,0))))</f>
        <v>7290</v>
      </c>
      <c r="S2246" s="1">
        <f t="shared" si="277"/>
        <v>230811</v>
      </c>
      <c r="T2246" s="28">
        <f>VLOOKUP(--F2246,经验表!$A$4:$B$53,2,0)*VLOOKUP(--E2246,经验表!$W$8:$X$17,2,0)</f>
        <v>230811.75</v>
      </c>
      <c r="U2246" s="1">
        <f t="shared" si="278"/>
        <v>2658023</v>
      </c>
      <c r="V2246" s="1">
        <f t="shared" si="279"/>
        <v>2658023</v>
      </c>
    </row>
    <row r="2247" spans="1:22" x14ac:dyDescent="0.35">
      <c r="A2247" s="1">
        <v>94100095</v>
      </c>
      <c r="B2247" s="3" t="s">
        <v>29</v>
      </c>
      <c r="C2247" s="29">
        <f t="shared" si="283"/>
        <v>1</v>
      </c>
      <c r="D2247" s="29" t="str">
        <f t="shared" si="280"/>
        <v>5</v>
      </c>
      <c r="E2247" s="42" t="str">
        <f t="shared" si="281"/>
        <v>5</v>
      </c>
      <c r="F2247" s="1">
        <v>41</v>
      </c>
      <c r="G2247" s="28" t="str">
        <f t="shared" si="282"/>
        <v>541</v>
      </c>
      <c r="H2247" s="1">
        <v>7</v>
      </c>
      <c r="I2247" s="1">
        <v>4856</v>
      </c>
      <c r="L2247" s="1">
        <v>277824</v>
      </c>
      <c r="M2247" s="1">
        <v>2834696</v>
      </c>
      <c r="N2247" s="2">
        <f>INT(VLOOKUP(--D2247,'属性表（单）'!$H$7:$I$11,2,0)*VLOOKUP(F2247,'属性表（单）'!$B$4:$D$53,3,0))</f>
        <v>75600</v>
      </c>
      <c r="O2247" s="34">
        <f t="shared" ref="O2247:O2310" si="284">INT(IF(C2247=1,P2247,P2247*$X$14))</f>
        <v>7560</v>
      </c>
      <c r="P2247" s="1">
        <f>IF(H2247=26,VLOOKUP(G2247,'属性表（单核）'!$H$2:$I$251,2,0),IF(H2247=59,VLOOKUP(G2247,'属性表（单核）'!$C$2:$D$251,2,0),INT(N2247/VLOOKUP(H2247,'属性表（单）'!$N$4:$O$24,2,0))))</f>
        <v>7560</v>
      </c>
      <c r="S2247" s="1">
        <f t="shared" si="277"/>
        <v>245261</v>
      </c>
      <c r="T2247" s="28">
        <f>VLOOKUP(--F2247,经验表!$A$4:$B$53,2,0)*VLOOKUP(--E2247,经验表!$W$8:$X$17,2,0)</f>
        <v>245261.25</v>
      </c>
      <c r="U2247" s="1">
        <f t="shared" si="278"/>
        <v>2888834</v>
      </c>
      <c r="V2247" s="1">
        <f t="shared" si="279"/>
        <v>2888834</v>
      </c>
    </row>
    <row r="2248" spans="1:22" x14ac:dyDescent="0.35">
      <c r="A2248" s="1">
        <v>94200095</v>
      </c>
      <c r="B2248" s="3" t="s">
        <v>29</v>
      </c>
      <c r="C2248" s="29">
        <f t="shared" si="283"/>
        <v>1</v>
      </c>
      <c r="D2248" s="29" t="str">
        <f t="shared" si="280"/>
        <v>5</v>
      </c>
      <c r="E2248" s="42" t="str">
        <f t="shared" si="281"/>
        <v>5</v>
      </c>
      <c r="F2248" s="1">
        <v>42</v>
      </c>
      <c r="G2248" s="28" t="str">
        <f t="shared" si="282"/>
        <v>542</v>
      </c>
      <c r="H2248" s="1">
        <v>7</v>
      </c>
      <c r="I2248" s="1">
        <v>4975</v>
      </c>
      <c r="L2248" s="1">
        <v>303799</v>
      </c>
      <c r="M2248" s="1">
        <v>3112520</v>
      </c>
      <c r="N2248" s="2">
        <f>INT(VLOOKUP(--D2248,'属性表（单）'!$H$7:$I$11,2,0)*VLOOKUP(F2248,'属性表（单）'!$B$4:$D$53,3,0))</f>
        <v>78600</v>
      </c>
      <c r="O2248" s="34">
        <f t="shared" si="284"/>
        <v>7860</v>
      </c>
      <c r="P2248" s="1">
        <f>IF(H2248=26,VLOOKUP(G2248,'属性表（单核）'!$H$2:$I$251,2,0),IF(H2248=59,VLOOKUP(G2248,'属性表（单核）'!$C$2:$D$251,2,0),INT(N2248/VLOOKUP(H2248,'属性表（单）'!$N$4:$O$24,2,0))))</f>
        <v>7860</v>
      </c>
      <c r="S2248" s="1">
        <f t="shared" ref="S2248:S2311" si="285">INT(T2248)</f>
        <v>262499</v>
      </c>
      <c r="T2248" s="28">
        <f>VLOOKUP(--F2248,经验表!$A$4:$B$53,2,0)*VLOOKUP(--E2248,经验表!$W$8:$X$17,2,0)</f>
        <v>262499.25</v>
      </c>
      <c r="U2248" s="1">
        <f t="shared" ref="U2248:U2311" si="286">INT(IF(C2248=1,IF(F2248=1,VLOOKUP(--D2248,$X$8:$Y$12,2,0),V2248),IF(F2248=1,VLOOKUP(--D2248,$X$17:$Y$21,2,0),V2248)))</f>
        <v>3134095</v>
      </c>
      <c r="V2248" s="1">
        <f t="shared" si="279"/>
        <v>3134095</v>
      </c>
    </row>
    <row r="2249" spans="1:22" x14ac:dyDescent="0.35">
      <c r="A2249" s="1">
        <v>94300095</v>
      </c>
      <c r="B2249" s="3" t="s">
        <v>29</v>
      </c>
      <c r="C2249" s="29">
        <f t="shared" si="283"/>
        <v>1</v>
      </c>
      <c r="D2249" s="29" t="str">
        <f t="shared" si="280"/>
        <v>5</v>
      </c>
      <c r="E2249" s="42" t="str">
        <f t="shared" si="281"/>
        <v>5</v>
      </c>
      <c r="F2249" s="1">
        <v>43</v>
      </c>
      <c r="G2249" s="28" t="str">
        <f t="shared" si="282"/>
        <v>543</v>
      </c>
      <c r="H2249" s="1">
        <v>7</v>
      </c>
      <c r="I2249" s="1">
        <v>5095</v>
      </c>
      <c r="L2249" s="1">
        <v>332141</v>
      </c>
      <c r="M2249" s="1">
        <v>3416319</v>
      </c>
      <c r="N2249" s="2">
        <f>INT(VLOOKUP(--D2249,'属性表（单）'!$H$7:$I$11,2,0)*VLOOKUP(F2249,'属性表（单）'!$B$4:$D$53,3,0))</f>
        <v>81600</v>
      </c>
      <c r="O2249" s="34">
        <f t="shared" si="284"/>
        <v>8160</v>
      </c>
      <c r="P2249" s="1">
        <f>IF(H2249=26,VLOOKUP(G2249,'属性表（单核）'!$H$2:$I$251,2,0),IF(H2249=59,VLOOKUP(G2249,'属性表（单核）'!$C$2:$D$251,2,0),INT(N2249/VLOOKUP(H2249,'属性表（单）'!$N$4:$O$24,2,0))))</f>
        <v>8160</v>
      </c>
      <c r="S2249" s="1">
        <f t="shared" si="285"/>
        <v>279737</v>
      </c>
      <c r="T2249" s="28">
        <f>VLOOKUP(--F2249,经验表!$A$4:$B$53,2,0)*VLOOKUP(--E2249,经验表!$W$8:$X$17,2,0)</f>
        <v>279737.25</v>
      </c>
      <c r="U2249" s="1">
        <f t="shared" si="286"/>
        <v>3396594</v>
      </c>
      <c r="V2249" s="1">
        <f t="shared" ref="V2249:V2312" si="287">S2248+U2248</f>
        <v>3396594</v>
      </c>
    </row>
    <row r="2250" spans="1:22" x14ac:dyDescent="0.35">
      <c r="A2250" s="1">
        <v>94400095</v>
      </c>
      <c r="B2250" s="3" t="s">
        <v>29</v>
      </c>
      <c r="C2250" s="29">
        <f t="shared" si="283"/>
        <v>1</v>
      </c>
      <c r="D2250" s="29" t="str">
        <f t="shared" si="280"/>
        <v>5</v>
      </c>
      <c r="E2250" s="42" t="str">
        <f t="shared" si="281"/>
        <v>5</v>
      </c>
      <c r="F2250" s="1">
        <v>44</v>
      </c>
      <c r="G2250" s="28" t="str">
        <f t="shared" si="282"/>
        <v>544</v>
      </c>
      <c r="H2250" s="1">
        <v>7</v>
      </c>
      <c r="I2250" s="1">
        <v>5216</v>
      </c>
      <c r="L2250" s="1">
        <v>363063</v>
      </c>
      <c r="M2250" s="1">
        <v>3748460</v>
      </c>
      <c r="N2250" s="2">
        <f>INT(VLOOKUP(--D2250,'属性表（单）'!$H$7:$I$11,2,0)*VLOOKUP(F2250,'属性表（单）'!$B$4:$D$53,3,0))</f>
        <v>84600</v>
      </c>
      <c r="O2250" s="34">
        <f t="shared" si="284"/>
        <v>8460</v>
      </c>
      <c r="P2250" s="1">
        <f>IF(H2250=26,VLOOKUP(G2250,'属性表（单核）'!$H$2:$I$251,2,0),IF(H2250=59,VLOOKUP(G2250,'属性表（单核）'!$C$2:$D$251,2,0),INT(N2250/VLOOKUP(H2250,'属性表（单）'!$N$4:$O$24,2,0))))</f>
        <v>8460</v>
      </c>
      <c r="S2250" s="1">
        <f t="shared" si="285"/>
        <v>296975</v>
      </c>
      <c r="T2250" s="28">
        <f>VLOOKUP(--F2250,经验表!$A$4:$B$53,2,0)*VLOOKUP(--E2250,经验表!$W$8:$X$17,2,0)</f>
        <v>296975.25</v>
      </c>
      <c r="U2250" s="1">
        <f t="shared" si="286"/>
        <v>3676331</v>
      </c>
      <c r="V2250" s="1">
        <f t="shared" si="287"/>
        <v>3676331</v>
      </c>
    </row>
    <row r="2251" spans="1:22" x14ac:dyDescent="0.35">
      <c r="A2251" s="1">
        <v>94500095</v>
      </c>
      <c r="B2251" s="3" t="s">
        <v>29</v>
      </c>
      <c r="C2251" s="29">
        <f t="shared" si="283"/>
        <v>1</v>
      </c>
      <c r="D2251" s="29" t="str">
        <f t="shared" si="280"/>
        <v>5</v>
      </c>
      <c r="E2251" s="42" t="str">
        <f t="shared" si="281"/>
        <v>5</v>
      </c>
      <c r="F2251" s="1">
        <v>45</v>
      </c>
      <c r="G2251" s="28" t="str">
        <f t="shared" si="282"/>
        <v>545</v>
      </c>
      <c r="H2251" s="1">
        <v>7</v>
      </c>
      <c r="I2251" s="1">
        <v>5338</v>
      </c>
      <c r="L2251" s="1">
        <v>396801</v>
      </c>
      <c r="M2251" s="1">
        <v>4111523</v>
      </c>
      <c r="N2251" s="2">
        <f>INT(VLOOKUP(--D2251,'属性表（单）'!$H$7:$I$11,2,0)*VLOOKUP(F2251,'属性表（单）'!$B$4:$D$53,3,0))</f>
        <v>87600</v>
      </c>
      <c r="O2251" s="34">
        <f t="shared" si="284"/>
        <v>8760</v>
      </c>
      <c r="P2251" s="1">
        <f>IF(H2251=26,VLOOKUP(G2251,'属性表（单核）'!$H$2:$I$251,2,0),IF(H2251=59,VLOOKUP(G2251,'属性表（单核）'!$C$2:$D$251,2,0),INT(N2251/VLOOKUP(H2251,'属性表（单）'!$N$4:$O$24,2,0))))</f>
        <v>8760</v>
      </c>
      <c r="S2251" s="1">
        <f t="shared" si="285"/>
        <v>314213</v>
      </c>
      <c r="T2251" s="28">
        <f>VLOOKUP(--F2251,经验表!$A$4:$B$53,2,0)*VLOOKUP(--E2251,经验表!$W$8:$X$17,2,0)</f>
        <v>314213.25</v>
      </c>
      <c r="U2251" s="1">
        <f t="shared" si="286"/>
        <v>3973306</v>
      </c>
      <c r="V2251" s="1">
        <f t="shared" si="287"/>
        <v>3973306</v>
      </c>
    </row>
    <row r="2252" spans="1:22" x14ac:dyDescent="0.35">
      <c r="A2252" s="1">
        <v>94600095</v>
      </c>
      <c r="B2252" s="3" t="s">
        <v>29</v>
      </c>
      <c r="C2252" s="29">
        <f t="shared" si="283"/>
        <v>1</v>
      </c>
      <c r="D2252" s="29" t="str">
        <f t="shared" si="280"/>
        <v>5</v>
      </c>
      <c r="E2252" s="42" t="str">
        <f t="shared" si="281"/>
        <v>5</v>
      </c>
      <c r="F2252" s="1">
        <v>46</v>
      </c>
      <c r="G2252" s="28" t="str">
        <f t="shared" si="282"/>
        <v>546</v>
      </c>
      <c r="H2252" s="1">
        <v>7</v>
      </c>
      <c r="I2252" s="1">
        <v>5461</v>
      </c>
      <c r="L2252" s="1">
        <v>433610</v>
      </c>
      <c r="M2252" s="1">
        <v>4508324</v>
      </c>
      <c r="N2252" s="2">
        <f>INT(VLOOKUP(--D2252,'属性表（单）'!$H$7:$I$11,2,0)*VLOOKUP(F2252,'属性表（单）'!$B$4:$D$53,3,0))</f>
        <v>90600</v>
      </c>
      <c r="O2252" s="34">
        <f t="shared" si="284"/>
        <v>9060</v>
      </c>
      <c r="P2252" s="1">
        <f>IF(H2252=26,VLOOKUP(G2252,'属性表（单核）'!$H$2:$I$251,2,0),IF(H2252=59,VLOOKUP(G2252,'属性表（单核）'!$C$2:$D$251,2,0),INT(N2252/VLOOKUP(H2252,'属性表（单）'!$N$4:$O$24,2,0))))</f>
        <v>9060</v>
      </c>
      <c r="S2252" s="1">
        <f t="shared" si="285"/>
        <v>334493</v>
      </c>
      <c r="T2252" s="28">
        <f>VLOOKUP(--F2252,经验表!$A$4:$B$53,2,0)*VLOOKUP(--E2252,经验表!$W$8:$X$17,2,0)</f>
        <v>334493.25</v>
      </c>
      <c r="U2252" s="1">
        <f t="shared" si="286"/>
        <v>4287519</v>
      </c>
      <c r="V2252" s="1">
        <f t="shared" si="287"/>
        <v>4287519</v>
      </c>
    </row>
    <row r="2253" spans="1:22" x14ac:dyDescent="0.35">
      <c r="A2253" s="1">
        <v>94700095</v>
      </c>
      <c r="B2253" s="3" t="s">
        <v>29</v>
      </c>
      <c r="C2253" s="29">
        <f t="shared" si="283"/>
        <v>1</v>
      </c>
      <c r="D2253" s="29" t="str">
        <f t="shared" si="280"/>
        <v>5</v>
      </c>
      <c r="E2253" s="42" t="str">
        <f t="shared" si="281"/>
        <v>5</v>
      </c>
      <c r="F2253" s="1">
        <v>47</v>
      </c>
      <c r="G2253" s="28" t="str">
        <f t="shared" si="282"/>
        <v>547</v>
      </c>
      <c r="H2253" s="1">
        <v>7</v>
      </c>
      <c r="I2253" s="1">
        <v>5586</v>
      </c>
      <c r="L2253" s="1">
        <v>473769</v>
      </c>
      <c r="M2253" s="1">
        <v>4941934</v>
      </c>
      <c r="N2253" s="2">
        <f>INT(VLOOKUP(--D2253,'属性表（单）'!$H$7:$I$11,2,0)*VLOOKUP(F2253,'属性表（单）'!$B$4:$D$53,3,0))</f>
        <v>93900</v>
      </c>
      <c r="O2253" s="34">
        <f t="shared" si="284"/>
        <v>9390</v>
      </c>
      <c r="P2253" s="1">
        <f>IF(H2253=26,VLOOKUP(G2253,'属性表（单核）'!$H$2:$I$251,2,0),IF(H2253=59,VLOOKUP(G2253,'属性表（单核）'!$C$2:$D$251,2,0),INT(N2253/VLOOKUP(H2253,'属性表（单）'!$N$4:$O$24,2,0))))</f>
        <v>9390</v>
      </c>
      <c r="S2253" s="1">
        <f t="shared" si="285"/>
        <v>354773</v>
      </c>
      <c r="T2253" s="28">
        <f>VLOOKUP(--F2253,经验表!$A$4:$B$53,2,0)*VLOOKUP(--E2253,经验表!$W$8:$X$17,2,0)</f>
        <v>354773.25</v>
      </c>
      <c r="U2253" s="1">
        <f t="shared" si="286"/>
        <v>4622012</v>
      </c>
      <c r="V2253" s="1">
        <f t="shared" si="287"/>
        <v>4622012</v>
      </c>
    </row>
    <row r="2254" spans="1:22" x14ac:dyDescent="0.35">
      <c r="A2254" s="1">
        <v>94800095</v>
      </c>
      <c r="B2254" s="3" t="s">
        <v>29</v>
      </c>
      <c r="C2254" s="29">
        <f t="shared" si="283"/>
        <v>1</v>
      </c>
      <c r="D2254" s="29" t="str">
        <f t="shared" si="280"/>
        <v>5</v>
      </c>
      <c r="E2254" s="42" t="str">
        <f t="shared" si="281"/>
        <v>5</v>
      </c>
      <c r="F2254" s="1">
        <v>48</v>
      </c>
      <c r="G2254" s="28" t="str">
        <f t="shared" si="282"/>
        <v>548</v>
      </c>
      <c r="H2254" s="1">
        <v>7</v>
      </c>
      <c r="I2254" s="1">
        <v>5712</v>
      </c>
      <c r="L2254" s="1">
        <v>517582</v>
      </c>
      <c r="M2254" s="1">
        <v>5415703</v>
      </c>
      <c r="N2254" s="2">
        <f>INT(VLOOKUP(--D2254,'属性表（单）'!$H$7:$I$11,2,0)*VLOOKUP(F2254,'属性表（单）'!$B$4:$D$53,3,0))</f>
        <v>97200</v>
      </c>
      <c r="O2254" s="34">
        <f t="shared" si="284"/>
        <v>9720</v>
      </c>
      <c r="P2254" s="1">
        <f>IF(H2254=26,VLOOKUP(G2254,'属性表（单核）'!$H$2:$I$251,2,0),IF(H2254=59,VLOOKUP(G2254,'属性表（单核）'!$C$2:$D$251,2,0),INT(N2254/VLOOKUP(H2254,'属性表（单）'!$N$4:$O$24,2,0))))</f>
        <v>9720</v>
      </c>
      <c r="S2254" s="1">
        <f t="shared" si="285"/>
        <v>375053</v>
      </c>
      <c r="T2254" s="28">
        <f>VLOOKUP(--F2254,经验表!$A$4:$B$53,2,0)*VLOOKUP(--E2254,经验表!$W$8:$X$17,2,0)</f>
        <v>375053.25</v>
      </c>
      <c r="U2254" s="1">
        <f t="shared" si="286"/>
        <v>4976785</v>
      </c>
      <c r="V2254" s="1">
        <f t="shared" si="287"/>
        <v>4976785</v>
      </c>
    </row>
    <row r="2255" spans="1:22" x14ac:dyDescent="0.35">
      <c r="A2255" s="1">
        <v>94900095</v>
      </c>
      <c r="B2255" s="3" t="s">
        <v>29</v>
      </c>
      <c r="C2255" s="29">
        <f t="shared" si="283"/>
        <v>1</v>
      </c>
      <c r="D2255" s="29" t="str">
        <f t="shared" si="280"/>
        <v>5</v>
      </c>
      <c r="E2255" s="42" t="str">
        <f t="shared" si="281"/>
        <v>5</v>
      </c>
      <c r="F2255" s="1">
        <v>49</v>
      </c>
      <c r="G2255" s="28" t="str">
        <f t="shared" si="282"/>
        <v>549</v>
      </c>
      <c r="H2255" s="1">
        <v>7</v>
      </c>
      <c r="I2255" s="1">
        <v>5839</v>
      </c>
      <c r="L2255" s="1">
        <v>565382</v>
      </c>
      <c r="M2255" s="1">
        <v>5933285</v>
      </c>
      <c r="N2255" s="2">
        <f>INT(VLOOKUP(--D2255,'属性表（单）'!$H$7:$I$11,2,0)*VLOOKUP(F2255,'属性表（单）'!$B$4:$D$53,3,0))</f>
        <v>100500</v>
      </c>
      <c r="O2255" s="34">
        <f t="shared" si="284"/>
        <v>10050</v>
      </c>
      <c r="P2255" s="1">
        <f>IF(H2255=26,VLOOKUP(G2255,'属性表（单核）'!$H$2:$I$251,2,0),IF(H2255=59,VLOOKUP(G2255,'属性表（单核）'!$C$2:$D$251,2,0),INT(N2255/VLOOKUP(H2255,'属性表（单）'!$N$4:$O$24,2,0))))</f>
        <v>10050</v>
      </c>
      <c r="S2255" s="1">
        <f t="shared" si="285"/>
        <v>395333</v>
      </c>
      <c r="T2255" s="28">
        <f>VLOOKUP(--F2255,经验表!$A$4:$B$53,2,0)*VLOOKUP(--E2255,经验表!$W$8:$X$17,2,0)</f>
        <v>395333.25</v>
      </c>
      <c r="U2255" s="1">
        <f t="shared" si="286"/>
        <v>5351838</v>
      </c>
      <c r="V2255" s="1">
        <f t="shared" si="287"/>
        <v>5351838</v>
      </c>
    </row>
    <row r="2256" spans="1:22" x14ac:dyDescent="0.35">
      <c r="A2256" s="1">
        <v>95000095</v>
      </c>
      <c r="B2256" s="3" t="s">
        <v>29</v>
      </c>
      <c r="C2256" s="29">
        <f t="shared" si="283"/>
        <v>1</v>
      </c>
      <c r="D2256" s="29" t="str">
        <f t="shared" si="280"/>
        <v>5</v>
      </c>
      <c r="E2256" s="42" t="str">
        <f t="shared" si="281"/>
        <v>5</v>
      </c>
      <c r="F2256" s="1">
        <v>50</v>
      </c>
      <c r="G2256" s="28" t="str">
        <f t="shared" si="282"/>
        <v>550</v>
      </c>
      <c r="H2256" s="1">
        <v>7</v>
      </c>
      <c r="I2256" s="1">
        <v>5968</v>
      </c>
      <c r="L2256" s="1">
        <v>99999999</v>
      </c>
      <c r="M2256" s="1">
        <v>6498667</v>
      </c>
      <c r="N2256" s="2">
        <f>INT(VLOOKUP(--D2256,'属性表（单）'!$H$7:$I$11,2,0)*VLOOKUP(F2256,'属性表（单）'!$B$4:$D$53,3,0))</f>
        <v>103800</v>
      </c>
      <c r="O2256" s="34">
        <f t="shared" si="284"/>
        <v>10380</v>
      </c>
      <c r="P2256" s="1">
        <f>IF(H2256=26,VLOOKUP(G2256,'属性表（单核）'!$H$2:$I$251,2,0),IF(H2256=59,VLOOKUP(G2256,'属性表（单核）'!$C$2:$D$251,2,0),INT(N2256/VLOOKUP(H2256,'属性表（单）'!$N$4:$O$24,2,0))))</f>
        <v>10380</v>
      </c>
      <c r="S2256" s="1">
        <f t="shared" si="285"/>
        <v>418908</v>
      </c>
      <c r="T2256" s="28">
        <f>VLOOKUP(--F2256,经验表!$A$4:$B$53,2,0)*VLOOKUP(--E2256,经验表!$W$8:$X$17,2,0)</f>
        <v>418908.75</v>
      </c>
      <c r="U2256" s="1">
        <f t="shared" si="286"/>
        <v>5747171</v>
      </c>
      <c r="V2256" s="1">
        <f t="shared" si="287"/>
        <v>5747171</v>
      </c>
    </row>
    <row r="2257" spans="1:22" x14ac:dyDescent="0.35">
      <c r="A2257" s="1">
        <v>90100101</v>
      </c>
      <c r="B2257" s="3" t="s">
        <v>30</v>
      </c>
      <c r="C2257" s="29">
        <f>C2256</f>
        <v>1</v>
      </c>
      <c r="D2257" s="29" t="str">
        <f t="shared" si="280"/>
        <v>1</v>
      </c>
      <c r="E2257" s="42" t="str">
        <f t="shared" si="281"/>
        <v>1</v>
      </c>
      <c r="F2257" s="1">
        <v>1</v>
      </c>
      <c r="G2257" s="28" t="str">
        <f t="shared" si="282"/>
        <v>11</v>
      </c>
      <c r="H2257" s="1">
        <v>8</v>
      </c>
      <c r="I2257" s="1">
        <v>157</v>
      </c>
      <c r="L2257" s="1">
        <v>758</v>
      </c>
      <c r="M2257" s="1">
        <v>200</v>
      </c>
      <c r="N2257" s="2">
        <f>INT(VLOOKUP(--D2257,'属性表（单）'!$H$7:$I$11,2,0)*VLOOKUP(F2257,'属性表（单）'!$B$4:$D$53,3,0))</f>
        <v>1600</v>
      </c>
      <c r="O2257" s="34">
        <f t="shared" si="284"/>
        <v>160</v>
      </c>
      <c r="P2257" s="1">
        <f>IF(H2257=26,VLOOKUP(G2257,'属性表（单核）'!$H$2:$I$251,2,0),IF(H2257=59,VLOOKUP(G2257,'属性表（单核）'!$C$2:$D$251,2,0),INT(N2257/VLOOKUP(H2257,'属性表（单）'!$N$4:$O$24,2,0))))</f>
        <v>160</v>
      </c>
      <c r="S2257" s="1">
        <f t="shared" si="285"/>
        <v>750</v>
      </c>
      <c r="T2257" s="28">
        <f>VLOOKUP(--F2257,经验表!$A$4:$B$53,2,0)*VLOOKUP(--E2257,经验表!$W$8:$X$17,2,0)</f>
        <v>750</v>
      </c>
      <c r="U2257" s="1">
        <f t="shared" si="286"/>
        <v>240</v>
      </c>
      <c r="V2257" s="1">
        <f t="shared" si="287"/>
        <v>6166079</v>
      </c>
    </row>
    <row r="2258" spans="1:22" x14ac:dyDescent="0.35">
      <c r="A2258" s="1">
        <v>90200101</v>
      </c>
      <c r="B2258" s="3" t="s">
        <v>30</v>
      </c>
      <c r="C2258" s="29">
        <f t="shared" si="283"/>
        <v>1</v>
      </c>
      <c r="D2258" s="29" t="str">
        <f t="shared" si="280"/>
        <v>1</v>
      </c>
      <c r="E2258" s="42" t="str">
        <f t="shared" si="281"/>
        <v>1</v>
      </c>
      <c r="F2258" s="1">
        <v>2</v>
      </c>
      <c r="G2258" s="28" t="str">
        <f t="shared" si="282"/>
        <v>12</v>
      </c>
      <c r="H2258" s="1">
        <v>8</v>
      </c>
      <c r="I2258" s="1">
        <v>168</v>
      </c>
      <c r="L2258" s="1">
        <v>1013</v>
      </c>
      <c r="M2258" s="1">
        <v>958</v>
      </c>
      <c r="N2258" s="2">
        <f>INT(VLOOKUP(--D2258,'属性表（单）'!$H$7:$I$11,2,0)*VLOOKUP(F2258,'属性表（单）'!$B$4:$D$53,3,0))</f>
        <v>1700</v>
      </c>
      <c r="O2258" s="34">
        <f t="shared" si="284"/>
        <v>170</v>
      </c>
      <c r="P2258" s="1">
        <f>IF(H2258=26,VLOOKUP(G2258,'属性表（单核）'!$H$2:$I$251,2,0),IF(H2258=59,VLOOKUP(G2258,'属性表（单核）'!$C$2:$D$251,2,0),INT(N2258/VLOOKUP(H2258,'属性表（单）'!$N$4:$O$24,2,0))))</f>
        <v>170</v>
      </c>
      <c r="S2258" s="1">
        <f t="shared" si="285"/>
        <v>1050</v>
      </c>
      <c r="T2258" s="28">
        <f>VLOOKUP(--F2258,经验表!$A$4:$B$53,2,0)*VLOOKUP(--E2258,经验表!$W$8:$X$17,2,0)</f>
        <v>1050</v>
      </c>
      <c r="U2258" s="1">
        <f t="shared" si="286"/>
        <v>990</v>
      </c>
      <c r="V2258" s="1">
        <f t="shared" si="287"/>
        <v>990</v>
      </c>
    </row>
    <row r="2259" spans="1:22" x14ac:dyDescent="0.35">
      <c r="A2259" s="1">
        <v>90300101</v>
      </c>
      <c r="B2259" s="3" t="s">
        <v>30</v>
      </c>
      <c r="C2259" s="29">
        <f t="shared" si="283"/>
        <v>1</v>
      </c>
      <c r="D2259" s="29" t="str">
        <f t="shared" si="280"/>
        <v>1</v>
      </c>
      <c r="E2259" s="42" t="str">
        <f t="shared" si="281"/>
        <v>1</v>
      </c>
      <c r="F2259" s="1">
        <v>3</v>
      </c>
      <c r="G2259" s="28" t="str">
        <f t="shared" si="282"/>
        <v>13</v>
      </c>
      <c r="H2259" s="1">
        <v>8</v>
      </c>
      <c r="I2259" s="1">
        <v>179</v>
      </c>
      <c r="L2259" s="1">
        <v>1302</v>
      </c>
      <c r="M2259" s="1">
        <v>1971</v>
      </c>
      <c r="N2259" s="2">
        <f>INT(VLOOKUP(--D2259,'属性表（单）'!$H$7:$I$11,2,0)*VLOOKUP(F2259,'属性表（单）'!$B$4:$D$53,3,0))</f>
        <v>1800</v>
      </c>
      <c r="O2259" s="34">
        <f t="shared" si="284"/>
        <v>180</v>
      </c>
      <c r="P2259" s="1">
        <f>IF(H2259=26,VLOOKUP(G2259,'属性表（单核）'!$H$2:$I$251,2,0),IF(H2259=59,VLOOKUP(G2259,'属性表（单核）'!$C$2:$D$251,2,0),INT(N2259/VLOOKUP(H2259,'属性表（单）'!$N$4:$O$24,2,0))))</f>
        <v>180</v>
      </c>
      <c r="S2259" s="1">
        <f t="shared" si="285"/>
        <v>1350</v>
      </c>
      <c r="T2259" s="28">
        <f>VLOOKUP(--F2259,经验表!$A$4:$B$53,2,0)*VLOOKUP(--E2259,经验表!$W$8:$X$17,2,0)</f>
        <v>1350</v>
      </c>
      <c r="U2259" s="1">
        <f t="shared" si="286"/>
        <v>2040</v>
      </c>
      <c r="V2259" s="1">
        <f t="shared" si="287"/>
        <v>2040</v>
      </c>
    </row>
    <row r="2260" spans="1:22" x14ac:dyDescent="0.35">
      <c r="A2260" s="1">
        <v>90400101</v>
      </c>
      <c r="B2260" s="3" t="s">
        <v>30</v>
      </c>
      <c r="C2260" s="29">
        <f t="shared" si="283"/>
        <v>1</v>
      </c>
      <c r="D2260" s="29" t="str">
        <f t="shared" si="280"/>
        <v>1</v>
      </c>
      <c r="E2260" s="42" t="str">
        <f t="shared" si="281"/>
        <v>1</v>
      </c>
      <c r="F2260" s="1">
        <v>4</v>
      </c>
      <c r="G2260" s="28" t="str">
        <f t="shared" si="282"/>
        <v>14</v>
      </c>
      <c r="H2260" s="1">
        <v>8</v>
      </c>
      <c r="I2260" s="1">
        <v>191</v>
      </c>
      <c r="L2260" s="1">
        <v>1629</v>
      </c>
      <c r="M2260" s="1">
        <v>3273</v>
      </c>
      <c r="N2260" s="2">
        <f>INT(VLOOKUP(--D2260,'属性表（单）'!$H$7:$I$11,2,0)*VLOOKUP(F2260,'属性表（单）'!$B$4:$D$53,3,0))</f>
        <v>1900</v>
      </c>
      <c r="O2260" s="34">
        <f t="shared" si="284"/>
        <v>190</v>
      </c>
      <c r="P2260" s="1">
        <f>IF(H2260=26,VLOOKUP(G2260,'属性表（单核）'!$H$2:$I$251,2,0),IF(H2260=59,VLOOKUP(G2260,'属性表（单核）'!$C$2:$D$251,2,0),INT(N2260/VLOOKUP(H2260,'属性表（单）'!$N$4:$O$24,2,0))))</f>
        <v>190</v>
      </c>
      <c r="S2260" s="1">
        <f t="shared" si="285"/>
        <v>1650</v>
      </c>
      <c r="T2260" s="28">
        <f>VLOOKUP(--F2260,经验表!$A$4:$B$53,2,0)*VLOOKUP(--E2260,经验表!$W$8:$X$17,2,0)</f>
        <v>1650</v>
      </c>
      <c r="U2260" s="1">
        <f t="shared" si="286"/>
        <v>3390</v>
      </c>
      <c r="V2260" s="1">
        <f t="shared" si="287"/>
        <v>3390</v>
      </c>
    </row>
    <row r="2261" spans="1:22" x14ac:dyDescent="0.35">
      <c r="A2261" s="1">
        <v>90500101</v>
      </c>
      <c r="B2261" s="3" t="s">
        <v>30</v>
      </c>
      <c r="C2261" s="29">
        <f t="shared" si="283"/>
        <v>1</v>
      </c>
      <c r="D2261" s="29" t="str">
        <f t="shared" si="280"/>
        <v>1</v>
      </c>
      <c r="E2261" s="42" t="str">
        <f t="shared" si="281"/>
        <v>1</v>
      </c>
      <c r="F2261" s="1">
        <v>5</v>
      </c>
      <c r="G2261" s="28" t="str">
        <f t="shared" si="282"/>
        <v>15</v>
      </c>
      <c r="H2261" s="1">
        <v>8</v>
      </c>
      <c r="I2261" s="1">
        <v>203</v>
      </c>
      <c r="L2261" s="1">
        <v>1997</v>
      </c>
      <c r="M2261" s="1">
        <v>4902</v>
      </c>
      <c r="N2261" s="2">
        <f>INT(VLOOKUP(--D2261,'属性表（单）'!$H$7:$I$11,2,0)*VLOOKUP(F2261,'属性表（单）'!$B$4:$D$53,3,0))</f>
        <v>2000</v>
      </c>
      <c r="O2261" s="34">
        <f t="shared" si="284"/>
        <v>200</v>
      </c>
      <c r="P2261" s="1">
        <f>IF(H2261=26,VLOOKUP(G2261,'属性表（单核）'!$H$2:$I$251,2,0),IF(H2261=59,VLOOKUP(G2261,'属性表（单核）'!$C$2:$D$251,2,0),INT(N2261/VLOOKUP(H2261,'属性表（单）'!$N$4:$O$24,2,0))))</f>
        <v>200</v>
      </c>
      <c r="S2261" s="1">
        <f t="shared" si="285"/>
        <v>1950</v>
      </c>
      <c r="T2261" s="28">
        <f>VLOOKUP(--F2261,经验表!$A$4:$B$53,2,0)*VLOOKUP(--E2261,经验表!$W$8:$X$17,2,0)</f>
        <v>1950</v>
      </c>
      <c r="U2261" s="1">
        <f t="shared" si="286"/>
        <v>5040</v>
      </c>
      <c r="V2261" s="1">
        <f t="shared" si="287"/>
        <v>5040</v>
      </c>
    </row>
    <row r="2262" spans="1:22" x14ac:dyDescent="0.35">
      <c r="A2262" s="1">
        <v>90600101</v>
      </c>
      <c r="B2262" s="3" t="s">
        <v>30</v>
      </c>
      <c r="C2262" s="29">
        <f t="shared" si="283"/>
        <v>1</v>
      </c>
      <c r="D2262" s="29" t="str">
        <f t="shared" si="280"/>
        <v>1</v>
      </c>
      <c r="E2262" s="42" t="str">
        <f t="shared" si="281"/>
        <v>1</v>
      </c>
      <c r="F2262" s="1">
        <v>6</v>
      </c>
      <c r="G2262" s="28" t="str">
        <f t="shared" si="282"/>
        <v>16</v>
      </c>
      <c r="H2262" s="1">
        <v>8</v>
      </c>
      <c r="I2262" s="1">
        <v>215</v>
      </c>
      <c r="L2262" s="1">
        <v>2413</v>
      </c>
      <c r="M2262" s="1">
        <v>6899</v>
      </c>
      <c r="N2262" s="2">
        <f>INT(VLOOKUP(--D2262,'属性表（单）'!$H$7:$I$11,2,0)*VLOOKUP(F2262,'属性表（单）'!$B$4:$D$53,3,0))</f>
        <v>2100</v>
      </c>
      <c r="O2262" s="34">
        <f t="shared" si="284"/>
        <v>210</v>
      </c>
      <c r="P2262" s="1">
        <f>IF(H2262=26,VLOOKUP(G2262,'属性表（单核）'!$H$2:$I$251,2,0),IF(H2262=59,VLOOKUP(G2262,'属性表（单核）'!$C$2:$D$251,2,0),INT(N2262/VLOOKUP(H2262,'属性表（单）'!$N$4:$O$24,2,0))))</f>
        <v>210</v>
      </c>
      <c r="S2262" s="1">
        <f t="shared" si="285"/>
        <v>2450</v>
      </c>
      <c r="T2262" s="28">
        <f>VLOOKUP(--F2262,经验表!$A$4:$B$53,2,0)*VLOOKUP(--E2262,经验表!$W$8:$X$17,2,0)</f>
        <v>2450</v>
      </c>
      <c r="U2262" s="1">
        <f t="shared" si="286"/>
        <v>6990</v>
      </c>
      <c r="V2262" s="1">
        <f t="shared" si="287"/>
        <v>6990</v>
      </c>
    </row>
    <row r="2263" spans="1:22" x14ac:dyDescent="0.35">
      <c r="A2263" s="1">
        <v>90700101</v>
      </c>
      <c r="B2263" s="3" t="s">
        <v>30</v>
      </c>
      <c r="C2263" s="29">
        <f t="shared" si="283"/>
        <v>1</v>
      </c>
      <c r="D2263" s="29" t="str">
        <f t="shared" si="280"/>
        <v>1</v>
      </c>
      <c r="E2263" s="42" t="str">
        <f t="shared" si="281"/>
        <v>1</v>
      </c>
      <c r="F2263" s="1">
        <v>7</v>
      </c>
      <c r="G2263" s="28" t="str">
        <f t="shared" si="282"/>
        <v>17</v>
      </c>
      <c r="H2263" s="1">
        <v>8</v>
      </c>
      <c r="I2263" s="1">
        <v>228</v>
      </c>
      <c r="L2263" s="1">
        <v>2881</v>
      </c>
      <c r="M2263" s="1">
        <v>9312</v>
      </c>
      <c r="N2263" s="2">
        <f>INT(VLOOKUP(--D2263,'属性表（单）'!$H$7:$I$11,2,0)*VLOOKUP(F2263,'属性表（单）'!$B$4:$D$53,3,0))</f>
        <v>2250</v>
      </c>
      <c r="O2263" s="34">
        <f t="shared" si="284"/>
        <v>225</v>
      </c>
      <c r="P2263" s="1">
        <f>IF(H2263=26,VLOOKUP(G2263,'属性表（单核）'!$H$2:$I$251,2,0),IF(H2263=59,VLOOKUP(G2263,'属性表（单核）'!$C$2:$D$251,2,0),INT(N2263/VLOOKUP(H2263,'属性表（单）'!$N$4:$O$24,2,0))))</f>
        <v>225</v>
      </c>
      <c r="S2263" s="1">
        <f t="shared" si="285"/>
        <v>2950</v>
      </c>
      <c r="T2263" s="28">
        <f>VLOOKUP(--F2263,经验表!$A$4:$B$53,2,0)*VLOOKUP(--E2263,经验表!$W$8:$X$17,2,0)</f>
        <v>2950</v>
      </c>
      <c r="U2263" s="1">
        <f t="shared" si="286"/>
        <v>9440</v>
      </c>
      <c r="V2263" s="1">
        <f t="shared" si="287"/>
        <v>9440</v>
      </c>
    </row>
    <row r="2264" spans="1:22" x14ac:dyDescent="0.35">
      <c r="A2264" s="1">
        <v>90800101</v>
      </c>
      <c r="B2264" s="3" t="s">
        <v>30</v>
      </c>
      <c r="C2264" s="29">
        <f t="shared" si="283"/>
        <v>1</v>
      </c>
      <c r="D2264" s="29" t="str">
        <f t="shared" si="280"/>
        <v>1</v>
      </c>
      <c r="E2264" s="42" t="str">
        <f t="shared" si="281"/>
        <v>1</v>
      </c>
      <c r="F2264" s="1">
        <v>8</v>
      </c>
      <c r="G2264" s="28" t="str">
        <f t="shared" si="282"/>
        <v>18</v>
      </c>
      <c r="H2264" s="1">
        <v>8</v>
      </c>
      <c r="I2264" s="1">
        <v>241</v>
      </c>
      <c r="L2264" s="1">
        <v>3408</v>
      </c>
      <c r="M2264" s="1">
        <v>12193</v>
      </c>
      <c r="N2264" s="2">
        <f>INT(VLOOKUP(--D2264,'属性表（单）'!$H$7:$I$11,2,0)*VLOOKUP(F2264,'属性表（单）'!$B$4:$D$53,3,0))</f>
        <v>2400</v>
      </c>
      <c r="O2264" s="34">
        <f t="shared" si="284"/>
        <v>240</v>
      </c>
      <c r="P2264" s="1">
        <f>IF(H2264=26,VLOOKUP(G2264,'属性表（单核）'!$H$2:$I$251,2,0),IF(H2264=59,VLOOKUP(G2264,'属性表（单核）'!$C$2:$D$251,2,0),INT(N2264/VLOOKUP(H2264,'属性表（单）'!$N$4:$O$24,2,0))))</f>
        <v>240</v>
      </c>
      <c r="S2264" s="1">
        <f t="shared" si="285"/>
        <v>3450</v>
      </c>
      <c r="T2264" s="28">
        <f>VLOOKUP(--F2264,经验表!$A$4:$B$53,2,0)*VLOOKUP(--E2264,经验表!$W$8:$X$17,2,0)</f>
        <v>3450</v>
      </c>
      <c r="U2264" s="1">
        <f t="shared" si="286"/>
        <v>12390</v>
      </c>
      <c r="V2264" s="1">
        <f t="shared" si="287"/>
        <v>12390</v>
      </c>
    </row>
    <row r="2265" spans="1:22" x14ac:dyDescent="0.35">
      <c r="A2265" s="1">
        <v>90900101</v>
      </c>
      <c r="B2265" s="3" t="s">
        <v>30</v>
      </c>
      <c r="C2265" s="29">
        <f t="shared" si="283"/>
        <v>1</v>
      </c>
      <c r="D2265" s="29" t="str">
        <f t="shared" si="280"/>
        <v>1</v>
      </c>
      <c r="E2265" s="42" t="str">
        <f t="shared" si="281"/>
        <v>1</v>
      </c>
      <c r="F2265" s="1">
        <v>9</v>
      </c>
      <c r="G2265" s="28" t="str">
        <f t="shared" si="282"/>
        <v>19</v>
      </c>
      <c r="H2265" s="1">
        <v>8</v>
      </c>
      <c r="I2265" s="1">
        <v>255</v>
      </c>
      <c r="L2265" s="1">
        <v>4000</v>
      </c>
      <c r="M2265" s="1">
        <v>15601</v>
      </c>
      <c r="N2265" s="2">
        <f>INT(VLOOKUP(--D2265,'属性表（单）'!$H$7:$I$11,2,0)*VLOOKUP(F2265,'属性表（单）'!$B$4:$D$53,3,0))</f>
        <v>2550</v>
      </c>
      <c r="O2265" s="34">
        <f t="shared" si="284"/>
        <v>255</v>
      </c>
      <c r="P2265" s="1">
        <f>IF(H2265=26,VLOOKUP(G2265,'属性表（单核）'!$H$2:$I$251,2,0),IF(H2265=59,VLOOKUP(G2265,'属性表（单核）'!$C$2:$D$251,2,0),INT(N2265/VLOOKUP(H2265,'属性表（单）'!$N$4:$O$24,2,0))))</f>
        <v>255</v>
      </c>
      <c r="S2265" s="1">
        <f t="shared" si="285"/>
        <v>3950</v>
      </c>
      <c r="T2265" s="28">
        <f>VLOOKUP(--F2265,经验表!$A$4:$B$53,2,0)*VLOOKUP(--E2265,经验表!$W$8:$X$17,2,0)</f>
        <v>3950</v>
      </c>
      <c r="U2265" s="1">
        <f t="shared" si="286"/>
        <v>15840</v>
      </c>
      <c r="V2265" s="1">
        <f t="shared" si="287"/>
        <v>15840</v>
      </c>
    </row>
    <row r="2266" spans="1:22" x14ac:dyDescent="0.35">
      <c r="A2266" s="1">
        <v>91000101</v>
      </c>
      <c r="B2266" s="3" t="s">
        <v>30</v>
      </c>
      <c r="C2266" s="29">
        <f t="shared" si="283"/>
        <v>1</v>
      </c>
      <c r="D2266" s="29" t="str">
        <f t="shared" si="280"/>
        <v>1</v>
      </c>
      <c r="E2266" s="42" t="str">
        <f t="shared" si="281"/>
        <v>1</v>
      </c>
      <c r="F2266" s="1">
        <v>10</v>
      </c>
      <c r="G2266" s="28" t="str">
        <f t="shared" si="282"/>
        <v>110</v>
      </c>
      <c r="H2266" s="1">
        <v>8</v>
      </c>
      <c r="I2266" s="1">
        <v>269</v>
      </c>
      <c r="L2266" s="1">
        <v>4664</v>
      </c>
      <c r="M2266" s="1">
        <v>19601</v>
      </c>
      <c r="N2266" s="2">
        <f>INT(VLOOKUP(--D2266,'属性表（单）'!$H$7:$I$11,2,0)*VLOOKUP(F2266,'属性表（单）'!$B$4:$D$53,3,0))</f>
        <v>2700</v>
      </c>
      <c r="O2266" s="34">
        <f t="shared" si="284"/>
        <v>270</v>
      </c>
      <c r="P2266" s="1">
        <f>IF(H2266=26,VLOOKUP(G2266,'属性表（单核）'!$H$2:$I$251,2,0),IF(H2266=59,VLOOKUP(G2266,'属性表（单核）'!$C$2:$D$251,2,0),INT(N2266/VLOOKUP(H2266,'属性表（单）'!$N$4:$O$24,2,0))))</f>
        <v>270</v>
      </c>
      <c r="S2266" s="1">
        <f t="shared" si="285"/>
        <v>4750</v>
      </c>
      <c r="T2266" s="28">
        <f>VLOOKUP(--F2266,经验表!$A$4:$B$53,2,0)*VLOOKUP(--E2266,经验表!$W$8:$X$17,2,0)</f>
        <v>4750</v>
      </c>
      <c r="U2266" s="1">
        <f t="shared" si="286"/>
        <v>19790</v>
      </c>
      <c r="V2266" s="1">
        <f t="shared" si="287"/>
        <v>19790</v>
      </c>
    </row>
    <row r="2267" spans="1:22" x14ac:dyDescent="0.35">
      <c r="A2267" s="1">
        <v>91100101</v>
      </c>
      <c r="B2267" s="3" t="s">
        <v>30</v>
      </c>
      <c r="C2267" s="29">
        <f t="shared" si="283"/>
        <v>1</v>
      </c>
      <c r="D2267" s="29" t="str">
        <f t="shared" si="280"/>
        <v>1</v>
      </c>
      <c r="E2267" s="42" t="str">
        <f t="shared" si="281"/>
        <v>1</v>
      </c>
      <c r="F2267" s="1">
        <v>11</v>
      </c>
      <c r="G2267" s="28" t="str">
        <f t="shared" si="282"/>
        <v>111</v>
      </c>
      <c r="H2267" s="1">
        <v>8</v>
      </c>
      <c r="I2267" s="1">
        <v>283</v>
      </c>
      <c r="L2267" s="1">
        <v>5410</v>
      </c>
      <c r="M2267" s="1">
        <v>24265</v>
      </c>
      <c r="N2267" s="2">
        <f>INT(VLOOKUP(--D2267,'属性表（单）'!$H$7:$I$11,2,0)*VLOOKUP(F2267,'属性表（单）'!$B$4:$D$53,3,0))</f>
        <v>2850</v>
      </c>
      <c r="O2267" s="34">
        <f t="shared" si="284"/>
        <v>285</v>
      </c>
      <c r="P2267" s="1">
        <f>IF(H2267=26,VLOOKUP(G2267,'属性表（单核）'!$H$2:$I$251,2,0),IF(H2267=59,VLOOKUP(G2267,'属性表（单核）'!$C$2:$D$251,2,0),INT(N2267/VLOOKUP(H2267,'属性表（单）'!$N$4:$O$24,2,0))))</f>
        <v>285</v>
      </c>
      <c r="S2267" s="1">
        <f t="shared" si="285"/>
        <v>5550</v>
      </c>
      <c r="T2267" s="28">
        <f>VLOOKUP(--F2267,经验表!$A$4:$B$53,2,0)*VLOOKUP(--E2267,经验表!$W$8:$X$17,2,0)</f>
        <v>5550</v>
      </c>
      <c r="U2267" s="1">
        <f t="shared" si="286"/>
        <v>24540</v>
      </c>
      <c r="V2267" s="1">
        <f t="shared" si="287"/>
        <v>24540</v>
      </c>
    </row>
    <row r="2268" spans="1:22" x14ac:dyDescent="0.35">
      <c r="A2268" s="1">
        <v>91200101</v>
      </c>
      <c r="B2268" s="3" t="s">
        <v>30</v>
      </c>
      <c r="C2268" s="29">
        <f t="shared" si="283"/>
        <v>1</v>
      </c>
      <c r="D2268" s="29" t="str">
        <f t="shared" si="280"/>
        <v>1</v>
      </c>
      <c r="E2268" s="42" t="str">
        <f t="shared" si="281"/>
        <v>1</v>
      </c>
      <c r="F2268" s="1">
        <v>12</v>
      </c>
      <c r="G2268" s="28" t="str">
        <f t="shared" si="282"/>
        <v>112</v>
      </c>
      <c r="H2268" s="1">
        <v>8</v>
      </c>
      <c r="I2268" s="1">
        <v>298</v>
      </c>
      <c r="L2268" s="1">
        <v>6246</v>
      </c>
      <c r="M2268" s="1">
        <v>29675</v>
      </c>
      <c r="N2268" s="2">
        <f>INT(VLOOKUP(--D2268,'属性表（单）'!$H$7:$I$11,2,0)*VLOOKUP(F2268,'属性表（单）'!$B$4:$D$53,3,0))</f>
        <v>3050</v>
      </c>
      <c r="O2268" s="34">
        <f t="shared" si="284"/>
        <v>305</v>
      </c>
      <c r="P2268" s="1">
        <f>IF(H2268=26,VLOOKUP(G2268,'属性表（单核）'!$H$2:$I$251,2,0),IF(H2268=59,VLOOKUP(G2268,'属性表（单核）'!$C$2:$D$251,2,0),INT(N2268/VLOOKUP(H2268,'属性表（单）'!$N$4:$O$24,2,0))))</f>
        <v>305</v>
      </c>
      <c r="S2268" s="1">
        <f t="shared" si="285"/>
        <v>6350</v>
      </c>
      <c r="T2268" s="28">
        <f>VLOOKUP(--F2268,经验表!$A$4:$B$53,2,0)*VLOOKUP(--E2268,经验表!$W$8:$X$17,2,0)</f>
        <v>6350</v>
      </c>
      <c r="U2268" s="1">
        <f t="shared" si="286"/>
        <v>30090</v>
      </c>
      <c r="V2268" s="1">
        <f t="shared" si="287"/>
        <v>30090</v>
      </c>
    </row>
    <row r="2269" spans="1:22" x14ac:dyDescent="0.35">
      <c r="A2269" s="1">
        <v>91300101</v>
      </c>
      <c r="B2269" s="3" t="s">
        <v>30</v>
      </c>
      <c r="C2269" s="29">
        <f t="shared" si="283"/>
        <v>1</v>
      </c>
      <c r="D2269" s="29" t="str">
        <f t="shared" si="280"/>
        <v>1</v>
      </c>
      <c r="E2269" s="42" t="str">
        <f t="shared" si="281"/>
        <v>1</v>
      </c>
      <c r="F2269" s="1">
        <v>13</v>
      </c>
      <c r="G2269" s="28" t="str">
        <f t="shared" si="282"/>
        <v>113</v>
      </c>
      <c r="H2269" s="1">
        <v>8</v>
      </c>
      <c r="I2269" s="1">
        <v>313</v>
      </c>
      <c r="L2269" s="1">
        <v>7184</v>
      </c>
      <c r="M2269" s="1">
        <v>35921</v>
      </c>
      <c r="N2269" s="2">
        <f>INT(VLOOKUP(--D2269,'属性表（单）'!$H$7:$I$11,2,0)*VLOOKUP(F2269,'属性表（单）'!$B$4:$D$53,3,0))</f>
        <v>3250</v>
      </c>
      <c r="O2269" s="34">
        <f t="shared" si="284"/>
        <v>325</v>
      </c>
      <c r="P2269" s="1">
        <f>IF(H2269=26,VLOOKUP(G2269,'属性表（单核）'!$H$2:$I$251,2,0),IF(H2269=59,VLOOKUP(G2269,'属性表（单核）'!$C$2:$D$251,2,0),INT(N2269/VLOOKUP(H2269,'属性表（单）'!$N$4:$O$24,2,0))))</f>
        <v>325</v>
      </c>
      <c r="S2269" s="1">
        <f t="shared" si="285"/>
        <v>7150</v>
      </c>
      <c r="T2269" s="28">
        <f>VLOOKUP(--F2269,经验表!$A$4:$B$53,2,0)*VLOOKUP(--E2269,经验表!$W$8:$X$17,2,0)</f>
        <v>7150</v>
      </c>
      <c r="U2269" s="1">
        <f t="shared" si="286"/>
        <v>36440</v>
      </c>
      <c r="V2269" s="1">
        <f t="shared" si="287"/>
        <v>36440</v>
      </c>
    </row>
    <row r="2270" spans="1:22" x14ac:dyDescent="0.35">
      <c r="A2270" s="1">
        <v>91400101</v>
      </c>
      <c r="B2270" s="3" t="s">
        <v>30</v>
      </c>
      <c r="C2270" s="29">
        <f t="shared" si="283"/>
        <v>1</v>
      </c>
      <c r="D2270" s="29" t="str">
        <f t="shared" si="280"/>
        <v>1</v>
      </c>
      <c r="E2270" s="42" t="str">
        <f t="shared" si="281"/>
        <v>1</v>
      </c>
      <c r="F2270" s="1">
        <v>14</v>
      </c>
      <c r="G2270" s="28" t="str">
        <f t="shared" si="282"/>
        <v>114</v>
      </c>
      <c r="H2270" s="1">
        <v>8</v>
      </c>
      <c r="I2270" s="1">
        <v>329</v>
      </c>
      <c r="L2270" s="1">
        <v>8233</v>
      </c>
      <c r="M2270" s="1">
        <v>43105</v>
      </c>
      <c r="N2270" s="2">
        <f>INT(VLOOKUP(--D2270,'属性表（单）'!$H$7:$I$11,2,0)*VLOOKUP(F2270,'属性表（单）'!$B$4:$D$53,3,0))</f>
        <v>3450</v>
      </c>
      <c r="O2270" s="34">
        <f t="shared" si="284"/>
        <v>345</v>
      </c>
      <c r="P2270" s="1">
        <f>IF(H2270=26,VLOOKUP(G2270,'属性表（单核）'!$H$2:$I$251,2,0),IF(H2270=59,VLOOKUP(G2270,'属性表（单核）'!$C$2:$D$251,2,0),INT(N2270/VLOOKUP(H2270,'属性表（单）'!$N$4:$O$24,2,0))))</f>
        <v>345</v>
      </c>
      <c r="S2270" s="1">
        <f t="shared" si="285"/>
        <v>8350</v>
      </c>
      <c r="T2270" s="28">
        <f>VLOOKUP(--F2270,经验表!$A$4:$B$53,2,0)*VLOOKUP(--E2270,经验表!$W$8:$X$17,2,0)</f>
        <v>8350</v>
      </c>
      <c r="U2270" s="1">
        <f t="shared" si="286"/>
        <v>43590</v>
      </c>
      <c r="V2270" s="1">
        <f t="shared" si="287"/>
        <v>43590</v>
      </c>
    </row>
    <row r="2271" spans="1:22" x14ac:dyDescent="0.35">
      <c r="A2271" s="1">
        <v>91500101</v>
      </c>
      <c r="B2271" s="3" t="s">
        <v>30</v>
      </c>
      <c r="C2271" s="29">
        <f t="shared" si="283"/>
        <v>1</v>
      </c>
      <c r="D2271" s="29" t="str">
        <f t="shared" si="280"/>
        <v>1</v>
      </c>
      <c r="E2271" s="42" t="str">
        <f t="shared" si="281"/>
        <v>1</v>
      </c>
      <c r="F2271" s="1">
        <v>15</v>
      </c>
      <c r="G2271" s="28" t="str">
        <f t="shared" si="282"/>
        <v>115</v>
      </c>
      <c r="H2271" s="1">
        <v>8</v>
      </c>
      <c r="I2271" s="1">
        <v>345</v>
      </c>
      <c r="L2271" s="1">
        <v>9408</v>
      </c>
      <c r="M2271" s="1">
        <v>51338</v>
      </c>
      <c r="N2271" s="2">
        <f>INT(VLOOKUP(--D2271,'属性表（单）'!$H$7:$I$11,2,0)*VLOOKUP(F2271,'属性表（单）'!$B$4:$D$53,3,0))</f>
        <v>3650</v>
      </c>
      <c r="O2271" s="34">
        <f t="shared" si="284"/>
        <v>365</v>
      </c>
      <c r="P2271" s="1">
        <f>IF(H2271=26,VLOOKUP(G2271,'属性表（单核）'!$H$2:$I$251,2,0),IF(H2271=59,VLOOKUP(G2271,'属性表（单核）'!$C$2:$D$251,2,0),INT(N2271/VLOOKUP(H2271,'属性表（单）'!$N$4:$O$24,2,0))))</f>
        <v>365</v>
      </c>
      <c r="S2271" s="1">
        <f t="shared" si="285"/>
        <v>9550</v>
      </c>
      <c r="T2271" s="28">
        <f>VLOOKUP(--F2271,经验表!$A$4:$B$53,2,0)*VLOOKUP(--E2271,经验表!$W$8:$X$17,2,0)</f>
        <v>9550</v>
      </c>
      <c r="U2271" s="1">
        <f t="shared" si="286"/>
        <v>51940</v>
      </c>
      <c r="V2271" s="1">
        <f t="shared" si="287"/>
        <v>51940</v>
      </c>
    </row>
    <row r="2272" spans="1:22" x14ac:dyDescent="0.35">
      <c r="A2272" s="1">
        <v>91600101</v>
      </c>
      <c r="B2272" s="3" t="s">
        <v>30</v>
      </c>
      <c r="C2272" s="29">
        <f t="shared" si="283"/>
        <v>1</v>
      </c>
      <c r="D2272" s="29" t="str">
        <f t="shared" si="280"/>
        <v>1</v>
      </c>
      <c r="E2272" s="42" t="str">
        <f t="shared" si="281"/>
        <v>1</v>
      </c>
      <c r="F2272" s="1">
        <v>16</v>
      </c>
      <c r="G2272" s="28" t="str">
        <f t="shared" si="282"/>
        <v>116</v>
      </c>
      <c r="H2272" s="1">
        <v>8</v>
      </c>
      <c r="I2272" s="1">
        <v>361</v>
      </c>
      <c r="L2272" s="1">
        <v>10722</v>
      </c>
      <c r="M2272" s="1">
        <v>60746</v>
      </c>
      <c r="N2272" s="2">
        <f>INT(VLOOKUP(--D2272,'属性表（单）'!$H$7:$I$11,2,0)*VLOOKUP(F2272,'属性表（单）'!$B$4:$D$53,3,0))</f>
        <v>3850</v>
      </c>
      <c r="O2272" s="34">
        <f t="shared" si="284"/>
        <v>385</v>
      </c>
      <c r="P2272" s="1">
        <f>IF(H2272=26,VLOOKUP(G2272,'属性表（单核）'!$H$2:$I$251,2,0),IF(H2272=59,VLOOKUP(G2272,'属性表（单核）'!$C$2:$D$251,2,0),INT(N2272/VLOOKUP(H2272,'属性表（单）'!$N$4:$O$24,2,0))))</f>
        <v>385</v>
      </c>
      <c r="S2272" s="1">
        <f t="shared" si="285"/>
        <v>10750</v>
      </c>
      <c r="T2272" s="28">
        <f>VLOOKUP(--F2272,经验表!$A$4:$B$53,2,0)*VLOOKUP(--E2272,经验表!$W$8:$X$17,2,0)</f>
        <v>10750</v>
      </c>
      <c r="U2272" s="1">
        <f t="shared" si="286"/>
        <v>61490</v>
      </c>
      <c r="V2272" s="1">
        <f t="shared" si="287"/>
        <v>61490</v>
      </c>
    </row>
    <row r="2273" spans="1:22" x14ac:dyDescent="0.35">
      <c r="A2273" s="1">
        <v>91700101</v>
      </c>
      <c r="B2273" s="3" t="s">
        <v>30</v>
      </c>
      <c r="C2273" s="29">
        <f t="shared" si="283"/>
        <v>1</v>
      </c>
      <c r="D2273" s="29" t="str">
        <f t="shared" si="280"/>
        <v>1</v>
      </c>
      <c r="E2273" s="42" t="str">
        <f t="shared" si="281"/>
        <v>1</v>
      </c>
      <c r="F2273" s="1">
        <v>17</v>
      </c>
      <c r="G2273" s="28" t="str">
        <f t="shared" si="282"/>
        <v>117</v>
      </c>
      <c r="H2273" s="1">
        <v>8</v>
      </c>
      <c r="I2273" s="1">
        <v>378</v>
      </c>
      <c r="L2273" s="1">
        <v>12192</v>
      </c>
      <c r="M2273" s="1">
        <v>71468</v>
      </c>
      <c r="N2273" s="2">
        <f>INT(VLOOKUP(--D2273,'属性表（单）'!$H$7:$I$11,2,0)*VLOOKUP(F2273,'属性表（单）'!$B$4:$D$53,3,0))</f>
        <v>4100</v>
      </c>
      <c r="O2273" s="34">
        <f t="shared" si="284"/>
        <v>410</v>
      </c>
      <c r="P2273" s="1">
        <f>IF(H2273=26,VLOOKUP(G2273,'属性表（单核）'!$H$2:$I$251,2,0),IF(H2273=59,VLOOKUP(G2273,'属性表（单核）'!$C$2:$D$251,2,0),INT(N2273/VLOOKUP(H2273,'属性表（单）'!$N$4:$O$24,2,0))))</f>
        <v>410</v>
      </c>
      <c r="S2273" s="1">
        <f t="shared" si="285"/>
        <v>11950</v>
      </c>
      <c r="T2273" s="28">
        <f>VLOOKUP(--F2273,经验表!$A$4:$B$53,2,0)*VLOOKUP(--E2273,经验表!$W$8:$X$17,2,0)</f>
        <v>11950</v>
      </c>
      <c r="U2273" s="1">
        <f t="shared" si="286"/>
        <v>72240</v>
      </c>
      <c r="V2273" s="1">
        <f t="shared" si="287"/>
        <v>72240</v>
      </c>
    </row>
    <row r="2274" spans="1:22" x14ac:dyDescent="0.35">
      <c r="A2274" s="1">
        <v>91800101</v>
      </c>
      <c r="B2274" s="3" t="s">
        <v>30</v>
      </c>
      <c r="C2274" s="29">
        <f t="shared" si="283"/>
        <v>1</v>
      </c>
      <c r="D2274" s="29" t="str">
        <f t="shared" si="280"/>
        <v>1</v>
      </c>
      <c r="E2274" s="42" t="str">
        <f t="shared" si="281"/>
        <v>1</v>
      </c>
      <c r="F2274" s="1">
        <v>18</v>
      </c>
      <c r="G2274" s="28" t="str">
        <f t="shared" si="282"/>
        <v>118</v>
      </c>
      <c r="H2274" s="1">
        <v>8</v>
      </c>
      <c r="I2274" s="1">
        <v>396</v>
      </c>
      <c r="L2274" s="1">
        <v>13835</v>
      </c>
      <c r="M2274" s="1">
        <v>83660</v>
      </c>
      <c r="N2274" s="2">
        <f>INT(VLOOKUP(--D2274,'属性表（单）'!$H$7:$I$11,2,0)*VLOOKUP(F2274,'属性表（单）'!$B$4:$D$53,3,0))</f>
        <v>4350</v>
      </c>
      <c r="O2274" s="34">
        <f t="shared" si="284"/>
        <v>435</v>
      </c>
      <c r="P2274" s="1">
        <f>IF(H2274=26,VLOOKUP(G2274,'属性表（单核）'!$H$2:$I$251,2,0),IF(H2274=59,VLOOKUP(G2274,'属性表（单核）'!$C$2:$D$251,2,0),INT(N2274/VLOOKUP(H2274,'属性表（单）'!$N$4:$O$24,2,0))))</f>
        <v>435</v>
      </c>
      <c r="S2274" s="1">
        <f t="shared" si="285"/>
        <v>13650</v>
      </c>
      <c r="T2274" s="28">
        <f>VLOOKUP(--F2274,经验表!$A$4:$B$53,2,0)*VLOOKUP(--E2274,经验表!$W$8:$X$17,2,0)</f>
        <v>13650</v>
      </c>
      <c r="U2274" s="1">
        <f t="shared" si="286"/>
        <v>84190</v>
      </c>
      <c r="V2274" s="1">
        <f t="shared" si="287"/>
        <v>84190</v>
      </c>
    </row>
    <row r="2275" spans="1:22" x14ac:dyDescent="0.35">
      <c r="A2275" s="1">
        <v>91900101</v>
      </c>
      <c r="B2275" s="3" t="s">
        <v>30</v>
      </c>
      <c r="C2275" s="29">
        <f t="shared" si="283"/>
        <v>1</v>
      </c>
      <c r="D2275" s="29" t="str">
        <f t="shared" si="280"/>
        <v>1</v>
      </c>
      <c r="E2275" s="42" t="str">
        <f t="shared" si="281"/>
        <v>1</v>
      </c>
      <c r="F2275" s="1">
        <v>19</v>
      </c>
      <c r="G2275" s="28" t="str">
        <f t="shared" si="282"/>
        <v>119</v>
      </c>
      <c r="H2275" s="1">
        <v>8</v>
      </c>
      <c r="I2275" s="1">
        <v>414</v>
      </c>
      <c r="L2275" s="1">
        <v>15671</v>
      </c>
      <c r="M2275" s="1">
        <v>97495</v>
      </c>
      <c r="N2275" s="2">
        <f>INT(VLOOKUP(--D2275,'属性表（单）'!$H$7:$I$11,2,0)*VLOOKUP(F2275,'属性表（单）'!$B$4:$D$53,3,0))</f>
        <v>4600</v>
      </c>
      <c r="O2275" s="34">
        <f t="shared" si="284"/>
        <v>460</v>
      </c>
      <c r="P2275" s="1">
        <f>IF(H2275=26,VLOOKUP(G2275,'属性表（单核）'!$H$2:$I$251,2,0),IF(H2275=59,VLOOKUP(G2275,'属性表（单核）'!$C$2:$D$251,2,0),INT(N2275/VLOOKUP(H2275,'属性表（单）'!$N$4:$O$24,2,0))))</f>
        <v>460</v>
      </c>
      <c r="S2275" s="1">
        <f t="shared" si="285"/>
        <v>15350</v>
      </c>
      <c r="T2275" s="28">
        <f>VLOOKUP(--F2275,经验表!$A$4:$B$53,2,0)*VLOOKUP(--E2275,经验表!$W$8:$X$17,2,0)</f>
        <v>15350</v>
      </c>
      <c r="U2275" s="1">
        <f t="shared" si="286"/>
        <v>97840</v>
      </c>
      <c r="V2275" s="1">
        <f t="shared" si="287"/>
        <v>97840</v>
      </c>
    </row>
    <row r="2276" spans="1:22" x14ac:dyDescent="0.35">
      <c r="A2276" s="1">
        <v>92000101</v>
      </c>
      <c r="B2276" s="3" t="s">
        <v>30</v>
      </c>
      <c r="C2276" s="29">
        <f t="shared" si="283"/>
        <v>1</v>
      </c>
      <c r="D2276" s="29" t="str">
        <f t="shared" si="280"/>
        <v>1</v>
      </c>
      <c r="E2276" s="42" t="str">
        <f t="shared" si="281"/>
        <v>1</v>
      </c>
      <c r="F2276" s="1">
        <v>20</v>
      </c>
      <c r="G2276" s="28" t="str">
        <f t="shared" si="282"/>
        <v>120</v>
      </c>
      <c r="H2276" s="1">
        <v>8</v>
      </c>
      <c r="I2276" s="1">
        <v>433</v>
      </c>
      <c r="L2276" s="1">
        <v>17721</v>
      </c>
      <c r="M2276" s="1">
        <v>113166</v>
      </c>
      <c r="N2276" s="2">
        <f>INT(VLOOKUP(--D2276,'属性表（单）'!$H$7:$I$11,2,0)*VLOOKUP(F2276,'属性表（单）'!$B$4:$D$53,3,0))</f>
        <v>4850</v>
      </c>
      <c r="O2276" s="34">
        <f t="shared" si="284"/>
        <v>485</v>
      </c>
      <c r="P2276" s="1">
        <f>IF(H2276=26,VLOOKUP(G2276,'属性表（单核）'!$H$2:$I$251,2,0),IF(H2276=59,VLOOKUP(G2276,'属性表（单核）'!$C$2:$D$251,2,0),INT(N2276/VLOOKUP(H2276,'属性表（单）'!$N$4:$O$24,2,0))))</f>
        <v>485</v>
      </c>
      <c r="S2276" s="1">
        <f t="shared" si="285"/>
        <v>17050</v>
      </c>
      <c r="T2276" s="28">
        <f>VLOOKUP(--F2276,经验表!$A$4:$B$53,2,0)*VLOOKUP(--E2276,经验表!$W$8:$X$17,2,0)</f>
        <v>17050</v>
      </c>
      <c r="U2276" s="1">
        <f t="shared" si="286"/>
        <v>113190</v>
      </c>
      <c r="V2276" s="1">
        <f t="shared" si="287"/>
        <v>113190</v>
      </c>
    </row>
    <row r="2277" spans="1:22" x14ac:dyDescent="0.35">
      <c r="A2277" s="1">
        <v>92100101</v>
      </c>
      <c r="B2277" s="3" t="s">
        <v>30</v>
      </c>
      <c r="C2277" s="29">
        <f t="shared" si="283"/>
        <v>1</v>
      </c>
      <c r="D2277" s="29" t="str">
        <f t="shared" si="280"/>
        <v>1</v>
      </c>
      <c r="E2277" s="42" t="str">
        <f t="shared" si="281"/>
        <v>1</v>
      </c>
      <c r="F2277" s="1">
        <v>21</v>
      </c>
      <c r="G2277" s="28" t="str">
        <f t="shared" si="282"/>
        <v>121</v>
      </c>
      <c r="H2277" s="1">
        <v>8</v>
      </c>
      <c r="I2277" s="1">
        <v>452</v>
      </c>
      <c r="L2277" s="1">
        <v>20011</v>
      </c>
      <c r="M2277" s="1">
        <v>130887</v>
      </c>
      <c r="N2277" s="2">
        <f>INT(VLOOKUP(--D2277,'属性表（单）'!$H$7:$I$11,2,0)*VLOOKUP(F2277,'属性表（单）'!$B$4:$D$53,3,0))</f>
        <v>5100</v>
      </c>
      <c r="O2277" s="34">
        <f t="shared" si="284"/>
        <v>510</v>
      </c>
      <c r="P2277" s="1">
        <f>IF(H2277=26,VLOOKUP(G2277,'属性表（单核）'!$H$2:$I$251,2,0),IF(H2277=59,VLOOKUP(G2277,'属性表（单核）'!$C$2:$D$251,2,0),INT(N2277/VLOOKUP(H2277,'属性表（单）'!$N$4:$O$24,2,0))))</f>
        <v>510</v>
      </c>
      <c r="S2277" s="1">
        <f t="shared" si="285"/>
        <v>18750</v>
      </c>
      <c r="T2277" s="28">
        <f>VLOOKUP(--F2277,经验表!$A$4:$B$53,2,0)*VLOOKUP(--E2277,经验表!$W$8:$X$17,2,0)</f>
        <v>18750</v>
      </c>
      <c r="U2277" s="1">
        <f t="shared" si="286"/>
        <v>130240</v>
      </c>
      <c r="V2277" s="1">
        <f t="shared" si="287"/>
        <v>130240</v>
      </c>
    </row>
    <row r="2278" spans="1:22" x14ac:dyDescent="0.35">
      <c r="A2278" s="1">
        <v>92200101</v>
      </c>
      <c r="B2278" s="3" t="s">
        <v>30</v>
      </c>
      <c r="C2278" s="29">
        <f t="shared" si="283"/>
        <v>1</v>
      </c>
      <c r="D2278" s="29" t="str">
        <f t="shared" si="280"/>
        <v>1</v>
      </c>
      <c r="E2278" s="42" t="str">
        <f t="shared" si="281"/>
        <v>1</v>
      </c>
      <c r="F2278" s="1">
        <v>22</v>
      </c>
      <c r="G2278" s="28" t="str">
        <f t="shared" si="282"/>
        <v>122</v>
      </c>
      <c r="H2278" s="1">
        <v>8</v>
      </c>
      <c r="I2278" s="1">
        <v>472</v>
      </c>
      <c r="L2278" s="1">
        <v>22567</v>
      </c>
      <c r="M2278" s="1">
        <v>150898</v>
      </c>
      <c r="N2278" s="2">
        <f>INT(VLOOKUP(--D2278,'属性表（单）'!$H$7:$I$11,2,0)*VLOOKUP(F2278,'属性表（单）'!$B$4:$D$53,3,0))</f>
        <v>5400</v>
      </c>
      <c r="O2278" s="34">
        <f t="shared" si="284"/>
        <v>540</v>
      </c>
      <c r="P2278" s="1">
        <f>IF(H2278=26,VLOOKUP(G2278,'属性表（单核）'!$H$2:$I$251,2,0),IF(H2278=59,VLOOKUP(G2278,'属性表（单核）'!$C$2:$D$251,2,0),INT(N2278/VLOOKUP(H2278,'属性表（单）'!$N$4:$O$24,2,0))))</f>
        <v>540</v>
      </c>
      <c r="S2278" s="1">
        <f t="shared" si="285"/>
        <v>21050</v>
      </c>
      <c r="T2278" s="28">
        <f>VLOOKUP(--F2278,经验表!$A$4:$B$53,2,0)*VLOOKUP(--E2278,经验表!$W$8:$X$17,2,0)</f>
        <v>21050</v>
      </c>
      <c r="U2278" s="1">
        <f t="shared" si="286"/>
        <v>148990</v>
      </c>
      <c r="V2278" s="1">
        <f t="shared" si="287"/>
        <v>148990</v>
      </c>
    </row>
    <row r="2279" spans="1:22" x14ac:dyDescent="0.35">
      <c r="A2279" s="1">
        <v>92300101</v>
      </c>
      <c r="B2279" s="3" t="s">
        <v>30</v>
      </c>
      <c r="C2279" s="29">
        <f t="shared" si="283"/>
        <v>1</v>
      </c>
      <c r="D2279" s="29" t="str">
        <f t="shared" si="280"/>
        <v>1</v>
      </c>
      <c r="E2279" s="42" t="str">
        <f t="shared" si="281"/>
        <v>1</v>
      </c>
      <c r="F2279" s="1">
        <v>23</v>
      </c>
      <c r="G2279" s="28" t="str">
        <f t="shared" si="282"/>
        <v>123</v>
      </c>
      <c r="H2279" s="1">
        <v>8</v>
      </c>
      <c r="I2279" s="1">
        <v>493</v>
      </c>
      <c r="L2279" s="1">
        <v>25419</v>
      </c>
      <c r="M2279" s="1">
        <v>173465</v>
      </c>
      <c r="N2279" s="2">
        <f>INT(VLOOKUP(--D2279,'属性表（单）'!$H$7:$I$11,2,0)*VLOOKUP(F2279,'属性表（单）'!$B$4:$D$53,3,0))</f>
        <v>5700</v>
      </c>
      <c r="O2279" s="34">
        <f t="shared" si="284"/>
        <v>570</v>
      </c>
      <c r="P2279" s="1">
        <f>IF(H2279=26,VLOOKUP(G2279,'属性表（单核）'!$H$2:$I$251,2,0),IF(H2279=59,VLOOKUP(G2279,'属性表（单核）'!$C$2:$D$251,2,0),INT(N2279/VLOOKUP(H2279,'属性表（单）'!$N$4:$O$24,2,0))))</f>
        <v>570</v>
      </c>
      <c r="S2279" s="1">
        <f t="shared" si="285"/>
        <v>23350</v>
      </c>
      <c r="T2279" s="28">
        <f>VLOOKUP(--F2279,经验表!$A$4:$B$53,2,0)*VLOOKUP(--E2279,经验表!$W$8:$X$17,2,0)</f>
        <v>23350</v>
      </c>
      <c r="U2279" s="1">
        <f t="shared" si="286"/>
        <v>170040</v>
      </c>
      <c r="V2279" s="1">
        <f t="shared" si="287"/>
        <v>170040</v>
      </c>
    </row>
    <row r="2280" spans="1:22" x14ac:dyDescent="0.35">
      <c r="A2280" s="1">
        <v>92400101</v>
      </c>
      <c r="B2280" s="3" t="s">
        <v>30</v>
      </c>
      <c r="C2280" s="29">
        <f t="shared" si="283"/>
        <v>1</v>
      </c>
      <c r="D2280" s="29" t="str">
        <f t="shared" si="280"/>
        <v>1</v>
      </c>
      <c r="E2280" s="42" t="str">
        <f t="shared" si="281"/>
        <v>1</v>
      </c>
      <c r="F2280" s="1">
        <v>24</v>
      </c>
      <c r="G2280" s="28" t="str">
        <f t="shared" si="282"/>
        <v>124</v>
      </c>
      <c r="H2280" s="1">
        <v>8</v>
      </c>
      <c r="I2280" s="1">
        <v>514</v>
      </c>
      <c r="L2280" s="1">
        <v>28601</v>
      </c>
      <c r="M2280" s="1">
        <v>198884</v>
      </c>
      <c r="N2280" s="2">
        <f>INT(VLOOKUP(--D2280,'属性表（单）'!$H$7:$I$11,2,0)*VLOOKUP(F2280,'属性表（单）'!$B$4:$D$53,3,0))</f>
        <v>6000</v>
      </c>
      <c r="O2280" s="34">
        <f t="shared" si="284"/>
        <v>600</v>
      </c>
      <c r="P2280" s="1">
        <f>IF(H2280=26,VLOOKUP(G2280,'属性表（单核）'!$H$2:$I$251,2,0),IF(H2280=59,VLOOKUP(G2280,'属性表（单核）'!$C$2:$D$251,2,0),INT(N2280/VLOOKUP(H2280,'属性表（单）'!$N$4:$O$24,2,0))))</f>
        <v>600</v>
      </c>
      <c r="S2280" s="1">
        <f t="shared" si="285"/>
        <v>25650</v>
      </c>
      <c r="T2280" s="28">
        <f>VLOOKUP(--F2280,经验表!$A$4:$B$53,2,0)*VLOOKUP(--E2280,经验表!$W$8:$X$17,2,0)</f>
        <v>25650</v>
      </c>
      <c r="U2280" s="1">
        <f t="shared" si="286"/>
        <v>193390</v>
      </c>
      <c r="V2280" s="1">
        <f t="shared" si="287"/>
        <v>193390</v>
      </c>
    </row>
    <row r="2281" spans="1:22" x14ac:dyDescent="0.35">
      <c r="A2281" s="1">
        <v>92500101</v>
      </c>
      <c r="B2281" s="3" t="s">
        <v>30</v>
      </c>
      <c r="C2281" s="29">
        <f t="shared" si="283"/>
        <v>1</v>
      </c>
      <c r="D2281" s="29" t="str">
        <f t="shared" si="280"/>
        <v>1</v>
      </c>
      <c r="E2281" s="42" t="str">
        <f t="shared" si="281"/>
        <v>1</v>
      </c>
      <c r="F2281" s="1">
        <v>25</v>
      </c>
      <c r="G2281" s="28" t="str">
        <f t="shared" si="282"/>
        <v>125</v>
      </c>
      <c r="H2281" s="1">
        <v>8</v>
      </c>
      <c r="I2281" s="1">
        <v>535</v>
      </c>
      <c r="L2281" s="1">
        <v>32151</v>
      </c>
      <c r="M2281" s="1">
        <v>227485</v>
      </c>
      <c r="N2281" s="2">
        <f>INT(VLOOKUP(--D2281,'属性表（单）'!$H$7:$I$11,2,0)*VLOOKUP(F2281,'属性表（单）'!$B$4:$D$53,3,0))</f>
        <v>6300</v>
      </c>
      <c r="O2281" s="34">
        <f t="shared" si="284"/>
        <v>630</v>
      </c>
      <c r="P2281" s="1">
        <f>IF(H2281=26,VLOOKUP(G2281,'属性表（单核）'!$H$2:$I$251,2,0),IF(H2281=59,VLOOKUP(G2281,'属性表（单核）'!$C$2:$D$251,2,0),INT(N2281/VLOOKUP(H2281,'属性表（单）'!$N$4:$O$24,2,0))))</f>
        <v>630</v>
      </c>
      <c r="S2281" s="1">
        <f t="shared" si="285"/>
        <v>27950</v>
      </c>
      <c r="T2281" s="28">
        <f>VLOOKUP(--F2281,经验表!$A$4:$B$53,2,0)*VLOOKUP(--E2281,经验表!$W$8:$X$17,2,0)</f>
        <v>27950</v>
      </c>
      <c r="U2281" s="1">
        <f t="shared" si="286"/>
        <v>219040</v>
      </c>
      <c r="V2281" s="1">
        <f t="shared" si="287"/>
        <v>219040</v>
      </c>
    </row>
    <row r="2282" spans="1:22" x14ac:dyDescent="0.35">
      <c r="A2282" s="1">
        <v>92600101</v>
      </c>
      <c r="B2282" s="3" t="s">
        <v>30</v>
      </c>
      <c r="C2282" s="29">
        <f t="shared" si="283"/>
        <v>1</v>
      </c>
      <c r="D2282" s="29" t="str">
        <f t="shared" si="280"/>
        <v>1</v>
      </c>
      <c r="E2282" s="42" t="str">
        <f t="shared" si="281"/>
        <v>1</v>
      </c>
      <c r="F2282" s="1">
        <v>26</v>
      </c>
      <c r="G2282" s="28" t="str">
        <f t="shared" si="282"/>
        <v>126</v>
      </c>
      <c r="H2282" s="1">
        <v>8</v>
      </c>
      <c r="I2282" s="1">
        <v>558</v>
      </c>
      <c r="L2282" s="1">
        <v>36110</v>
      </c>
      <c r="M2282" s="1">
        <v>259636</v>
      </c>
      <c r="N2282" s="2">
        <f>INT(VLOOKUP(--D2282,'属性表（单）'!$H$7:$I$11,2,0)*VLOOKUP(F2282,'属性表（单）'!$B$4:$D$53,3,0))</f>
        <v>6600</v>
      </c>
      <c r="O2282" s="34">
        <f t="shared" si="284"/>
        <v>660</v>
      </c>
      <c r="P2282" s="1">
        <f>IF(H2282=26,VLOOKUP(G2282,'属性表（单核）'!$H$2:$I$251,2,0),IF(H2282=59,VLOOKUP(G2282,'属性表（单核）'!$C$2:$D$251,2,0),INT(N2282/VLOOKUP(H2282,'属性表（单）'!$N$4:$O$24,2,0))))</f>
        <v>660</v>
      </c>
      <c r="S2282" s="1">
        <f t="shared" si="285"/>
        <v>30950</v>
      </c>
      <c r="T2282" s="28">
        <f>VLOOKUP(--F2282,经验表!$A$4:$B$53,2,0)*VLOOKUP(--E2282,经验表!$W$8:$X$17,2,0)</f>
        <v>30950</v>
      </c>
      <c r="U2282" s="1">
        <f t="shared" si="286"/>
        <v>246990</v>
      </c>
      <c r="V2282" s="1">
        <f t="shared" si="287"/>
        <v>246990</v>
      </c>
    </row>
    <row r="2283" spans="1:22" x14ac:dyDescent="0.35">
      <c r="A2283" s="1">
        <v>92700101</v>
      </c>
      <c r="B2283" s="3" t="s">
        <v>30</v>
      </c>
      <c r="C2283" s="29">
        <f t="shared" si="283"/>
        <v>1</v>
      </c>
      <c r="D2283" s="29" t="str">
        <f t="shared" si="280"/>
        <v>1</v>
      </c>
      <c r="E2283" s="42" t="str">
        <f t="shared" si="281"/>
        <v>1</v>
      </c>
      <c r="F2283" s="1">
        <v>27</v>
      </c>
      <c r="G2283" s="28" t="str">
        <f t="shared" si="282"/>
        <v>127</v>
      </c>
      <c r="H2283" s="1">
        <v>8</v>
      </c>
      <c r="I2283" s="1">
        <v>581</v>
      </c>
      <c r="L2283" s="1">
        <v>40525</v>
      </c>
      <c r="M2283" s="1">
        <v>295746</v>
      </c>
      <c r="N2283" s="2">
        <f>INT(VLOOKUP(--D2283,'属性表（单）'!$H$7:$I$11,2,0)*VLOOKUP(F2283,'属性表（单）'!$B$4:$D$53,3,0))</f>
        <v>6950</v>
      </c>
      <c r="O2283" s="34">
        <f t="shared" si="284"/>
        <v>695</v>
      </c>
      <c r="P2283" s="1">
        <f>IF(H2283=26,VLOOKUP(G2283,'属性表（单核）'!$H$2:$I$251,2,0),IF(H2283=59,VLOOKUP(G2283,'属性表（单核）'!$C$2:$D$251,2,0),INT(N2283/VLOOKUP(H2283,'属性表（单）'!$N$4:$O$24,2,0))))</f>
        <v>695</v>
      </c>
      <c r="S2283" s="1">
        <f t="shared" si="285"/>
        <v>33950</v>
      </c>
      <c r="T2283" s="28">
        <f>VLOOKUP(--F2283,经验表!$A$4:$B$53,2,0)*VLOOKUP(--E2283,经验表!$W$8:$X$17,2,0)</f>
        <v>33950</v>
      </c>
      <c r="U2283" s="1">
        <f t="shared" si="286"/>
        <v>277940</v>
      </c>
      <c r="V2283" s="1">
        <f t="shared" si="287"/>
        <v>277940</v>
      </c>
    </row>
    <row r="2284" spans="1:22" x14ac:dyDescent="0.35">
      <c r="A2284" s="1">
        <v>92800101</v>
      </c>
      <c r="B2284" s="3" t="s">
        <v>30</v>
      </c>
      <c r="C2284" s="29">
        <f t="shared" si="283"/>
        <v>1</v>
      </c>
      <c r="D2284" s="29" t="str">
        <f t="shared" si="280"/>
        <v>1</v>
      </c>
      <c r="E2284" s="42" t="str">
        <f t="shared" si="281"/>
        <v>1</v>
      </c>
      <c r="F2284" s="1">
        <v>28</v>
      </c>
      <c r="G2284" s="28" t="str">
        <f t="shared" si="282"/>
        <v>128</v>
      </c>
      <c r="H2284" s="1">
        <v>8</v>
      </c>
      <c r="I2284" s="1">
        <v>604</v>
      </c>
      <c r="L2284" s="1">
        <v>45446</v>
      </c>
      <c r="M2284" s="1">
        <v>336271</v>
      </c>
      <c r="N2284" s="2">
        <f>INT(VLOOKUP(--D2284,'属性表（单）'!$H$7:$I$11,2,0)*VLOOKUP(F2284,'属性表（单）'!$B$4:$D$53,3,0))</f>
        <v>7300</v>
      </c>
      <c r="O2284" s="34">
        <f t="shared" si="284"/>
        <v>730</v>
      </c>
      <c r="P2284" s="1">
        <f>IF(H2284=26,VLOOKUP(G2284,'属性表（单核）'!$H$2:$I$251,2,0),IF(H2284=59,VLOOKUP(G2284,'属性表（单核）'!$C$2:$D$251,2,0),INT(N2284/VLOOKUP(H2284,'属性表（单）'!$N$4:$O$24,2,0))))</f>
        <v>730</v>
      </c>
      <c r="S2284" s="1">
        <f t="shared" si="285"/>
        <v>36950</v>
      </c>
      <c r="T2284" s="28">
        <f>VLOOKUP(--F2284,经验表!$A$4:$B$53,2,0)*VLOOKUP(--E2284,经验表!$W$8:$X$17,2,0)</f>
        <v>36950</v>
      </c>
      <c r="U2284" s="1">
        <f t="shared" si="286"/>
        <v>311890</v>
      </c>
      <c r="V2284" s="1">
        <f t="shared" si="287"/>
        <v>311890</v>
      </c>
    </row>
    <row r="2285" spans="1:22" x14ac:dyDescent="0.35">
      <c r="A2285" s="1">
        <v>92900101</v>
      </c>
      <c r="B2285" s="3" t="s">
        <v>30</v>
      </c>
      <c r="C2285" s="29">
        <f t="shared" si="283"/>
        <v>1</v>
      </c>
      <c r="D2285" s="29" t="str">
        <f t="shared" si="280"/>
        <v>1</v>
      </c>
      <c r="E2285" s="42" t="str">
        <f t="shared" si="281"/>
        <v>1</v>
      </c>
      <c r="F2285" s="1">
        <v>29</v>
      </c>
      <c r="G2285" s="28" t="str">
        <f t="shared" si="282"/>
        <v>129</v>
      </c>
      <c r="H2285" s="1">
        <v>8</v>
      </c>
      <c r="I2285" s="1">
        <v>629</v>
      </c>
      <c r="L2285" s="1">
        <v>50931</v>
      </c>
      <c r="M2285" s="1">
        <v>381717</v>
      </c>
      <c r="N2285" s="2">
        <f>INT(VLOOKUP(--D2285,'属性表（单）'!$H$7:$I$11,2,0)*VLOOKUP(F2285,'属性表（单）'!$B$4:$D$53,3,0))</f>
        <v>7650</v>
      </c>
      <c r="O2285" s="34">
        <f t="shared" si="284"/>
        <v>765</v>
      </c>
      <c r="P2285" s="1">
        <f>IF(H2285=26,VLOOKUP(G2285,'属性表（单核）'!$H$2:$I$251,2,0),IF(H2285=59,VLOOKUP(G2285,'属性表（单核）'!$C$2:$D$251,2,0),INT(N2285/VLOOKUP(H2285,'属性表（单）'!$N$4:$O$24,2,0))))</f>
        <v>765</v>
      </c>
      <c r="S2285" s="1">
        <f t="shared" si="285"/>
        <v>39950</v>
      </c>
      <c r="T2285" s="28">
        <f>VLOOKUP(--F2285,经验表!$A$4:$B$53,2,0)*VLOOKUP(--E2285,经验表!$W$8:$X$17,2,0)</f>
        <v>39950</v>
      </c>
      <c r="U2285" s="1">
        <f t="shared" si="286"/>
        <v>348840</v>
      </c>
      <c r="V2285" s="1">
        <f t="shared" si="287"/>
        <v>348840</v>
      </c>
    </row>
    <row r="2286" spans="1:22" x14ac:dyDescent="0.35">
      <c r="A2286" s="1">
        <v>93000101</v>
      </c>
      <c r="B2286" s="3" t="s">
        <v>30</v>
      </c>
      <c r="C2286" s="29">
        <f t="shared" si="283"/>
        <v>1</v>
      </c>
      <c r="D2286" s="29" t="str">
        <f t="shared" si="280"/>
        <v>1</v>
      </c>
      <c r="E2286" s="42" t="str">
        <f t="shared" si="281"/>
        <v>1</v>
      </c>
      <c r="F2286" s="1">
        <v>30</v>
      </c>
      <c r="G2286" s="28" t="str">
        <f t="shared" si="282"/>
        <v>130</v>
      </c>
      <c r="H2286" s="1">
        <v>8</v>
      </c>
      <c r="I2286" s="1">
        <v>654</v>
      </c>
      <c r="L2286" s="1">
        <v>57045</v>
      </c>
      <c r="M2286" s="1">
        <v>432648</v>
      </c>
      <c r="N2286" s="2">
        <f>INT(VLOOKUP(--D2286,'属性表（单）'!$H$7:$I$11,2,0)*VLOOKUP(F2286,'属性表（单）'!$B$4:$D$53,3,0))</f>
        <v>8000</v>
      </c>
      <c r="O2286" s="34">
        <f t="shared" si="284"/>
        <v>800</v>
      </c>
      <c r="P2286" s="1">
        <f>IF(H2286=26,VLOOKUP(G2286,'属性表（单核）'!$H$2:$I$251,2,0),IF(H2286=59,VLOOKUP(G2286,'属性表（单核）'!$C$2:$D$251,2,0),INT(N2286/VLOOKUP(H2286,'属性表（单）'!$N$4:$O$24,2,0))))</f>
        <v>800</v>
      </c>
      <c r="S2286" s="1">
        <f t="shared" si="285"/>
        <v>43750</v>
      </c>
      <c r="T2286" s="28">
        <f>VLOOKUP(--F2286,经验表!$A$4:$B$53,2,0)*VLOOKUP(--E2286,经验表!$W$8:$X$17,2,0)</f>
        <v>43750</v>
      </c>
      <c r="U2286" s="1">
        <f t="shared" si="286"/>
        <v>388790</v>
      </c>
      <c r="V2286" s="1">
        <f t="shared" si="287"/>
        <v>388790</v>
      </c>
    </row>
    <row r="2287" spans="1:22" x14ac:dyDescent="0.35">
      <c r="A2287" s="1">
        <v>93100101</v>
      </c>
      <c r="B2287" s="3" t="s">
        <v>30</v>
      </c>
      <c r="C2287" s="29">
        <f t="shared" si="283"/>
        <v>1</v>
      </c>
      <c r="D2287" s="29" t="str">
        <f t="shared" si="280"/>
        <v>1</v>
      </c>
      <c r="E2287" s="42" t="str">
        <f t="shared" si="281"/>
        <v>1</v>
      </c>
      <c r="F2287" s="1">
        <v>31</v>
      </c>
      <c r="G2287" s="28" t="str">
        <f t="shared" si="282"/>
        <v>131</v>
      </c>
      <c r="H2287" s="1">
        <v>8</v>
      </c>
      <c r="I2287" s="1">
        <v>680</v>
      </c>
      <c r="L2287" s="1">
        <v>63857</v>
      </c>
      <c r="M2287" s="1">
        <v>489693</v>
      </c>
      <c r="N2287" s="2">
        <f>INT(VLOOKUP(--D2287,'属性表（单）'!$H$7:$I$11,2,0)*VLOOKUP(F2287,'属性表（单）'!$B$4:$D$53,3,0))</f>
        <v>8350</v>
      </c>
      <c r="O2287" s="34">
        <f t="shared" si="284"/>
        <v>835</v>
      </c>
      <c r="P2287" s="1">
        <f>IF(H2287=26,VLOOKUP(G2287,'属性表（单核）'!$H$2:$I$251,2,0),IF(H2287=59,VLOOKUP(G2287,'属性表（单核）'!$C$2:$D$251,2,0),INT(N2287/VLOOKUP(H2287,'属性表（单）'!$N$4:$O$24,2,0))))</f>
        <v>835</v>
      </c>
      <c r="S2287" s="1">
        <f t="shared" si="285"/>
        <v>47550</v>
      </c>
      <c r="T2287" s="28">
        <f>VLOOKUP(--F2287,经验表!$A$4:$B$53,2,0)*VLOOKUP(--E2287,经验表!$W$8:$X$17,2,0)</f>
        <v>47550</v>
      </c>
      <c r="U2287" s="1">
        <f t="shared" si="286"/>
        <v>432540</v>
      </c>
      <c r="V2287" s="1">
        <f t="shared" si="287"/>
        <v>432540</v>
      </c>
    </row>
    <row r="2288" spans="1:22" x14ac:dyDescent="0.35">
      <c r="A2288" s="1">
        <v>93200101</v>
      </c>
      <c r="B2288" s="3" t="s">
        <v>30</v>
      </c>
      <c r="C2288" s="29">
        <f t="shared" si="283"/>
        <v>1</v>
      </c>
      <c r="D2288" s="29" t="str">
        <f t="shared" si="280"/>
        <v>1</v>
      </c>
      <c r="E2288" s="42" t="str">
        <f t="shared" si="281"/>
        <v>1</v>
      </c>
      <c r="F2288" s="1">
        <v>32</v>
      </c>
      <c r="G2288" s="28" t="str">
        <f t="shared" si="282"/>
        <v>132</v>
      </c>
      <c r="H2288" s="1">
        <v>8</v>
      </c>
      <c r="I2288" s="1">
        <v>707</v>
      </c>
      <c r="L2288" s="1">
        <v>71446</v>
      </c>
      <c r="M2288" s="1">
        <v>553550</v>
      </c>
      <c r="N2288" s="2">
        <f>INT(VLOOKUP(--D2288,'属性表（单）'!$H$7:$I$11,2,0)*VLOOKUP(F2288,'属性表（单）'!$B$4:$D$53,3,0))</f>
        <v>8750</v>
      </c>
      <c r="O2288" s="34">
        <f t="shared" si="284"/>
        <v>875</v>
      </c>
      <c r="P2288" s="1">
        <f>IF(H2288=26,VLOOKUP(G2288,'属性表（单核）'!$H$2:$I$251,2,0),IF(H2288=59,VLOOKUP(G2288,'属性表（单核）'!$C$2:$D$251,2,0),INT(N2288/VLOOKUP(H2288,'属性表（单）'!$N$4:$O$24,2,0))))</f>
        <v>875</v>
      </c>
      <c r="S2288" s="1">
        <f t="shared" si="285"/>
        <v>51350</v>
      </c>
      <c r="T2288" s="28">
        <f>VLOOKUP(--F2288,经验表!$A$4:$B$53,2,0)*VLOOKUP(--E2288,经验表!$W$8:$X$17,2,0)</f>
        <v>51350</v>
      </c>
      <c r="U2288" s="1">
        <f t="shared" si="286"/>
        <v>480090</v>
      </c>
      <c r="V2288" s="1">
        <f t="shared" si="287"/>
        <v>480090</v>
      </c>
    </row>
    <row r="2289" spans="1:22" x14ac:dyDescent="0.35">
      <c r="A2289" s="1">
        <v>93300101</v>
      </c>
      <c r="B2289" s="3" t="s">
        <v>30</v>
      </c>
      <c r="C2289" s="29">
        <f t="shared" si="283"/>
        <v>1</v>
      </c>
      <c r="D2289" s="29" t="str">
        <f t="shared" si="280"/>
        <v>1</v>
      </c>
      <c r="E2289" s="42" t="str">
        <f t="shared" si="281"/>
        <v>1</v>
      </c>
      <c r="F2289" s="1">
        <v>33</v>
      </c>
      <c r="G2289" s="28" t="str">
        <f t="shared" si="282"/>
        <v>133</v>
      </c>
      <c r="H2289" s="1">
        <v>8</v>
      </c>
      <c r="I2289" s="1">
        <v>734</v>
      </c>
      <c r="L2289" s="1">
        <v>79901</v>
      </c>
      <c r="M2289" s="1">
        <v>624996</v>
      </c>
      <c r="N2289" s="2">
        <f>INT(VLOOKUP(--D2289,'属性表（单）'!$H$7:$I$11,2,0)*VLOOKUP(F2289,'属性表（单）'!$B$4:$D$53,3,0))</f>
        <v>9150</v>
      </c>
      <c r="O2289" s="34">
        <f t="shared" si="284"/>
        <v>915</v>
      </c>
      <c r="P2289" s="1">
        <f>IF(H2289=26,VLOOKUP(G2289,'属性表（单核）'!$H$2:$I$251,2,0),IF(H2289=59,VLOOKUP(G2289,'属性表（单核）'!$C$2:$D$251,2,0),INT(N2289/VLOOKUP(H2289,'属性表（单）'!$N$4:$O$24,2,0))))</f>
        <v>915</v>
      </c>
      <c r="S2289" s="1">
        <f t="shared" si="285"/>
        <v>55150</v>
      </c>
      <c r="T2289" s="28">
        <f>VLOOKUP(--F2289,经验表!$A$4:$B$53,2,0)*VLOOKUP(--E2289,经验表!$W$8:$X$17,2,0)</f>
        <v>55150</v>
      </c>
      <c r="U2289" s="1">
        <f t="shared" si="286"/>
        <v>531440</v>
      </c>
      <c r="V2289" s="1">
        <f t="shared" si="287"/>
        <v>531440</v>
      </c>
    </row>
    <row r="2290" spans="1:22" x14ac:dyDescent="0.35">
      <c r="A2290" s="1">
        <v>93400101</v>
      </c>
      <c r="B2290" s="3" t="s">
        <v>30</v>
      </c>
      <c r="C2290" s="29">
        <f t="shared" si="283"/>
        <v>1</v>
      </c>
      <c r="D2290" s="29" t="str">
        <f t="shared" si="280"/>
        <v>1</v>
      </c>
      <c r="E2290" s="42" t="str">
        <f t="shared" si="281"/>
        <v>1</v>
      </c>
      <c r="F2290" s="1">
        <v>34</v>
      </c>
      <c r="G2290" s="28" t="str">
        <f t="shared" si="282"/>
        <v>134</v>
      </c>
      <c r="H2290" s="1">
        <v>8</v>
      </c>
      <c r="I2290" s="1">
        <v>762</v>
      </c>
      <c r="L2290" s="1">
        <v>89319</v>
      </c>
      <c r="M2290" s="1">
        <v>704897</v>
      </c>
      <c r="N2290" s="2">
        <f>INT(VLOOKUP(--D2290,'属性表（单）'!$H$7:$I$11,2,0)*VLOOKUP(F2290,'属性表（单）'!$B$4:$D$53,3,0))</f>
        <v>9550</v>
      </c>
      <c r="O2290" s="34">
        <f t="shared" si="284"/>
        <v>955</v>
      </c>
      <c r="P2290" s="1">
        <f>IF(H2290=26,VLOOKUP(G2290,'属性表（单核）'!$H$2:$I$251,2,0),IF(H2290=59,VLOOKUP(G2290,'属性表（单核）'!$C$2:$D$251,2,0),INT(N2290/VLOOKUP(H2290,'属性表（单）'!$N$4:$O$24,2,0))))</f>
        <v>955</v>
      </c>
      <c r="S2290" s="1">
        <f t="shared" si="285"/>
        <v>59850</v>
      </c>
      <c r="T2290" s="28">
        <f>VLOOKUP(--F2290,经验表!$A$4:$B$53,2,0)*VLOOKUP(--E2290,经验表!$W$8:$X$17,2,0)</f>
        <v>59850</v>
      </c>
      <c r="U2290" s="1">
        <f t="shared" si="286"/>
        <v>586590</v>
      </c>
      <c r="V2290" s="1">
        <f t="shared" si="287"/>
        <v>586590</v>
      </c>
    </row>
    <row r="2291" spans="1:22" x14ac:dyDescent="0.35">
      <c r="A2291" s="1">
        <v>93500101</v>
      </c>
      <c r="B2291" s="3" t="s">
        <v>30</v>
      </c>
      <c r="C2291" s="29">
        <f t="shared" si="283"/>
        <v>1</v>
      </c>
      <c r="D2291" s="29" t="str">
        <f t="shared" si="280"/>
        <v>1</v>
      </c>
      <c r="E2291" s="42" t="str">
        <f t="shared" si="281"/>
        <v>1</v>
      </c>
      <c r="F2291" s="1">
        <v>35</v>
      </c>
      <c r="G2291" s="28" t="str">
        <f t="shared" si="282"/>
        <v>135</v>
      </c>
      <c r="H2291" s="1">
        <v>8</v>
      </c>
      <c r="I2291" s="1">
        <v>792</v>
      </c>
      <c r="L2291" s="1">
        <v>99809</v>
      </c>
      <c r="M2291" s="1">
        <v>794216</v>
      </c>
      <c r="N2291" s="2">
        <f>INT(VLOOKUP(--D2291,'属性表（单）'!$H$7:$I$11,2,0)*VLOOKUP(F2291,'属性表（单）'!$B$4:$D$53,3,0))</f>
        <v>9950</v>
      </c>
      <c r="O2291" s="34">
        <f t="shared" si="284"/>
        <v>995</v>
      </c>
      <c r="P2291" s="1">
        <f>IF(H2291=26,VLOOKUP(G2291,'属性表（单核）'!$H$2:$I$251,2,0),IF(H2291=59,VLOOKUP(G2291,'属性表（单核）'!$C$2:$D$251,2,0),INT(N2291/VLOOKUP(H2291,'属性表（单）'!$N$4:$O$24,2,0))))</f>
        <v>995</v>
      </c>
      <c r="S2291" s="1">
        <f t="shared" si="285"/>
        <v>64550</v>
      </c>
      <c r="T2291" s="28">
        <f>VLOOKUP(--F2291,经验表!$A$4:$B$53,2,0)*VLOOKUP(--E2291,经验表!$W$8:$X$17,2,0)</f>
        <v>64550</v>
      </c>
      <c r="U2291" s="1">
        <f t="shared" si="286"/>
        <v>646440</v>
      </c>
      <c r="V2291" s="1">
        <f t="shared" si="287"/>
        <v>646440</v>
      </c>
    </row>
    <row r="2292" spans="1:22" x14ac:dyDescent="0.35">
      <c r="A2292" s="1">
        <v>93600101</v>
      </c>
      <c r="B2292" s="3" t="s">
        <v>30</v>
      </c>
      <c r="C2292" s="29">
        <f t="shared" si="283"/>
        <v>1</v>
      </c>
      <c r="D2292" s="29" t="str">
        <f t="shared" si="280"/>
        <v>1</v>
      </c>
      <c r="E2292" s="42" t="str">
        <f t="shared" si="281"/>
        <v>1</v>
      </c>
      <c r="F2292" s="1">
        <v>36</v>
      </c>
      <c r="G2292" s="28" t="str">
        <f t="shared" si="282"/>
        <v>136</v>
      </c>
      <c r="H2292" s="1">
        <v>8</v>
      </c>
      <c r="I2292" s="1">
        <v>822</v>
      </c>
      <c r="L2292" s="1">
        <v>111492</v>
      </c>
      <c r="M2292" s="1">
        <v>894025</v>
      </c>
      <c r="N2292" s="2">
        <f>INT(VLOOKUP(--D2292,'属性表（单）'!$H$7:$I$11,2,0)*VLOOKUP(F2292,'属性表（单）'!$B$4:$D$53,3,0))</f>
        <v>10350</v>
      </c>
      <c r="O2292" s="34">
        <f t="shared" si="284"/>
        <v>1035</v>
      </c>
      <c r="P2292" s="1">
        <f>IF(H2292=26,VLOOKUP(G2292,'属性表（单核）'!$H$2:$I$251,2,0),IF(H2292=59,VLOOKUP(G2292,'属性表（单核）'!$C$2:$D$251,2,0),INT(N2292/VLOOKUP(H2292,'属性表（单）'!$N$4:$O$24,2,0))))</f>
        <v>1035</v>
      </c>
      <c r="S2292" s="1">
        <f t="shared" si="285"/>
        <v>69250</v>
      </c>
      <c r="T2292" s="28">
        <f>VLOOKUP(--F2292,经验表!$A$4:$B$53,2,0)*VLOOKUP(--E2292,经验表!$W$8:$X$17,2,0)</f>
        <v>69250</v>
      </c>
      <c r="U2292" s="1">
        <f t="shared" si="286"/>
        <v>710990</v>
      </c>
      <c r="V2292" s="1">
        <f t="shared" si="287"/>
        <v>710990</v>
      </c>
    </row>
    <row r="2293" spans="1:22" x14ac:dyDescent="0.35">
      <c r="A2293" s="1">
        <v>93700101</v>
      </c>
      <c r="B2293" s="3" t="s">
        <v>30</v>
      </c>
      <c r="C2293" s="29">
        <f t="shared" si="283"/>
        <v>1</v>
      </c>
      <c r="D2293" s="29" t="str">
        <f t="shared" si="280"/>
        <v>1</v>
      </c>
      <c r="E2293" s="42" t="str">
        <f t="shared" si="281"/>
        <v>1</v>
      </c>
      <c r="F2293" s="1">
        <v>37</v>
      </c>
      <c r="G2293" s="28" t="str">
        <f t="shared" si="282"/>
        <v>137</v>
      </c>
      <c r="H2293" s="1">
        <v>8</v>
      </c>
      <c r="I2293" s="1">
        <v>852</v>
      </c>
      <c r="L2293" s="1">
        <v>124501</v>
      </c>
      <c r="M2293" s="1">
        <v>1005517</v>
      </c>
      <c r="N2293" s="2">
        <f>INT(VLOOKUP(--D2293,'属性表（单）'!$H$7:$I$11,2,0)*VLOOKUP(F2293,'属性表（单）'!$B$4:$D$53,3,0))</f>
        <v>10800</v>
      </c>
      <c r="O2293" s="34">
        <f t="shared" si="284"/>
        <v>1080</v>
      </c>
      <c r="P2293" s="1">
        <f>IF(H2293=26,VLOOKUP(G2293,'属性表（单核）'!$H$2:$I$251,2,0),IF(H2293=59,VLOOKUP(G2293,'属性表（单核）'!$C$2:$D$251,2,0),INT(N2293/VLOOKUP(H2293,'属性表（单）'!$N$4:$O$24,2,0))))</f>
        <v>1080</v>
      </c>
      <c r="S2293" s="1">
        <f t="shared" si="285"/>
        <v>73950</v>
      </c>
      <c r="T2293" s="28">
        <f>VLOOKUP(--F2293,经验表!$A$4:$B$53,2,0)*VLOOKUP(--E2293,经验表!$W$8:$X$17,2,0)</f>
        <v>73950</v>
      </c>
      <c r="U2293" s="1">
        <f t="shared" si="286"/>
        <v>780240</v>
      </c>
      <c r="V2293" s="1">
        <f t="shared" si="287"/>
        <v>780240</v>
      </c>
    </row>
    <row r="2294" spans="1:22" x14ac:dyDescent="0.35">
      <c r="A2294" s="1">
        <v>93800101</v>
      </c>
      <c r="B2294" s="3" t="s">
        <v>30</v>
      </c>
      <c r="C2294" s="29">
        <f t="shared" si="283"/>
        <v>1</v>
      </c>
      <c r="D2294" s="29" t="str">
        <f t="shared" si="280"/>
        <v>1</v>
      </c>
      <c r="E2294" s="42" t="str">
        <f t="shared" si="281"/>
        <v>1</v>
      </c>
      <c r="F2294" s="1">
        <v>38</v>
      </c>
      <c r="G2294" s="28" t="str">
        <f t="shared" si="282"/>
        <v>138</v>
      </c>
      <c r="H2294" s="1">
        <v>8</v>
      </c>
      <c r="I2294" s="1">
        <v>884</v>
      </c>
      <c r="L2294" s="1">
        <v>138988</v>
      </c>
      <c r="M2294" s="1">
        <v>1130018</v>
      </c>
      <c r="N2294" s="2">
        <f>INT(VLOOKUP(--D2294,'属性表（单）'!$H$7:$I$11,2,0)*VLOOKUP(F2294,'属性表（单）'!$B$4:$D$53,3,0))</f>
        <v>11250</v>
      </c>
      <c r="O2294" s="34">
        <f t="shared" si="284"/>
        <v>1125</v>
      </c>
      <c r="P2294" s="1">
        <f>IF(H2294=26,VLOOKUP(G2294,'属性表（单核）'!$H$2:$I$251,2,0),IF(H2294=59,VLOOKUP(G2294,'属性表（单核）'!$C$2:$D$251,2,0),INT(N2294/VLOOKUP(H2294,'属性表（单）'!$N$4:$O$24,2,0))))</f>
        <v>1125</v>
      </c>
      <c r="S2294" s="1">
        <f t="shared" si="285"/>
        <v>79650</v>
      </c>
      <c r="T2294" s="28">
        <f>VLOOKUP(--F2294,经验表!$A$4:$B$53,2,0)*VLOOKUP(--E2294,经验表!$W$8:$X$17,2,0)</f>
        <v>79650</v>
      </c>
      <c r="U2294" s="1">
        <f t="shared" si="286"/>
        <v>854190</v>
      </c>
      <c r="V2294" s="1">
        <f t="shared" si="287"/>
        <v>854190</v>
      </c>
    </row>
    <row r="2295" spans="1:22" x14ac:dyDescent="0.35">
      <c r="A2295" s="1">
        <v>93900101</v>
      </c>
      <c r="B2295" s="3" t="s">
        <v>30</v>
      </c>
      <c r="C2295" s="29">
        <f t="shared" si="283"/>
        <v>1</v>
      </c>
      <c r="D2295" s="29" t="str">
        <f t="shared" si="280"/>
        <v>1</v>
      </c>
      <c r="E2295" s="42" t="str">
        <f t="shared" si="281"/>
        <v>1</v>
      </c>
      <c r="F2295" s="1">
        <v>39</v>
      </c>
      <c r="G2295" s="28" t="str">
        <f t="shared" si="282"/>
        <v>139</v>
      </c>
      <c r="H2295" s="1">
        <v>8</v>
      </c>
      <c r="I2295" s="1">
        <v>917</v>
      </c>
      <c r="L2295" s="1">
        <v>155117</v>
      </c>
      <c r="M2295" s="1">
        <v>1269006</v>
      </c>
      <c r="N2295" s="2">
        <f>INT(VLOOKUP(--D2295,'属性表（单）'!$H$7:$I$11,2,0)*VLOOKUP(F2295,'属性表（单）'!$B$4:$D$53,3,0))</f>
        <v>11700</v>
      </c>
      <c r="O2295" s="34">
        <f t="shared" si="284"/>
        <v>1170</v>
      </c>
      <c r="P2295" s="1">
        <f>IF(H2295=26,VLOOKUP(G2295,'属性表（单核）'!$H$2:$I$251,2,0),IF(H2295=59,VLOOKUP(G2295,'属性表（单核）'!$C$2:$D$251,2,0),INT(N2295/VLOOKUP(H2295,'属性表（单）'!$N$4:$O$24,2,0))))</f>
        <v>1170</v>
      </c>
      <c r="S2295" s="1">
        <f t="shared" si="285"/>
        <v>85350</v>
      </c>
      <c r="T2295" s="28">
        <f>VLOOKUP(--F2295,经验表!$A$4:$B$53,2,0)*VLOOKUP(--E2295,经验表!$W$8:$X$17,2,0)</f>
        <v>85350</v>
      </c>
      <c r="U2295" s="1">
        <f t="shared" si="286"/>
        <v>933840</v>
      </c>
      <c r="V2295" s="1">
        <f t="shared" si="287"/>
        <v>933840</v>
      </c>
    </row>
    <row r="2296" spans="1:22" x14ac:dyDescent="0.35">
      <c r="A2296" s="1">
        <v>94000101</v>
      </c>
      <c r="B2296" s="3" t="s">
        <v>30</v>
      </c>
      <c r="C2296" s="29">
        <f t="shared" si="283"/>
        <v>1</v>
      </c>
      <c r="D2296" s="29" t="str">
        <f t="shared" si="280"/>
        <v>1</v>
      </c>
      <c r="E2296" s="42" t="str">
        <f t="shared" si="281"/>
        <v>1</v>
      </c>
      <c r="F2296" s="1">
        <v>40</v>
      </c>
      <c r="G2296" s="28" t="str">
        <f t="shared" si="282"/>
        <v>140</v>
      </c>
      <c r="H2296" s="1">
        <v>8</v>
      </c>
      <c r="I2296" s="1">
        <v>951</v>
      </c>
      <c r="L2296" s="1">
        <v>173074</v>
      </c>
      <c r="M2296" s="1">
        <v>1424123</v>
      </c>
      <c r="N2296" s="2">
        <f>INT(VLOOKUP(--D2296,'属性表（单）'!$H$7:$I$11,2,0)*VLOOKUP(F2296,'属性表（单）'!$B$4:$D$53,3,0))</f>
        <v>12150</v>
      </c>
      <c r="O2296" s="34">
        <f t="shared" si="284"/>
        <v>1215</v>
      </c>
      <c r="P2296" s="1">
        <f>IF(H2296=26,VLOOKUP(G2296,'属性表（单核）'!$H$2:$I$251,2,0),IF(H2296=59,VLOOKUP(G2296,'属性表（单核）'!$C$2:$D$251,2,0),INT(N2296/VLOOKUP(H2296,'属性表（单）'!$N$4:$O$24,2,0))))</f>
        <v>1215</v>
      </c>
      <c r="S2296" s="1">
        <f t="shared" si="285"/>
        <v>91050</v>
      </c>
      <c r="T2296" s="28">
        <f>VLOOKUP(--F2296,经验表!$A$4:$B$53,2,0)*VLOOKUP(--E2296,经验表!$W$8:$X$17,2,0)</f>
        <v>91050</v>
      </c>
      <c r="U2296" s="1">
        <f t="shared" si="286"/>
        <v>1019190</v>
      </c>
      <c r="V2296" s="1">
        <f t="shared" si="287"/>
        <v>1019190</v>
      </c>
    </row>
    <row r="2297" spans="1:22" x14ac:dyDescent="0.35">
      <c r="A2297" s="1">
        <v>94100101</v>
      </c>
      <c r="B2297" s="3" t="s">
        <v>30</v>
      </c>
      <c r="C2297" s="29">
        <f t="shared" si="283"/>
        <v>1</v>
      </c>
      <c r="D2297" s="29" t="str">
        <f t="shared" si="280"/>
        <v>1</v>
      </c>
      <c r="E2297" s="42" t="str">
        <f t="shared" si="281"/>
        <v>1</v>
      </c>
      <c r="F2297" s="1">
        <v>41</v>
      </c>
      <c r="G2297" s="28" t="str">
        <f t="shared" si="282"/>
        <v>141</v>
      </c>
      <c r="H2297" s="1">
        <v>8</v>
      </c>
      <c r="I2297" s="1">
        <v>986</v>
      </c>
      <c r="L2297" s="1">
        <v>193065</v>
      </c>
      <c r="M2297" s="1">
        <v>1597197</v>
      </c>
      <c r="N2297" s="2">
        <f>INT(VLOOKUP(--D2297,'属性表（单）'!$H$7:$I$11,2,0)*VLOOKUP(F2297,'属性表（单）'!$B$4:$D$53,3,0))</f>
        <v>12600</v>
      </c>
      <c r="O2297" s="34">
        <f t="shared" si="284"/>
        <v>1260</v>
      </c>
      <c r="P2297" s="1">
        <f>IF(H2297=26,VLOOKUP(G2297,'属性表（单核）'!$H$2:$I$251,2,0),IF(H2297=59,VLOOKUP(G2297,'属性表（单核）'!$C$2:$D$251,2,0),INT(N2297/VLOOKUP(H2297,'属性表（单）'!$N$4:$O$24,2,0))))</f>
        <v>1260</v>
      </c>
      <c r="S2297" s="1">
        <f t="shared" si="285"/>
        <v>96750</v>
      </c>
      <c r="T2297" s="28">
        <f>VLOOKUP(--F2297,经验表!$A$4:$B$53,2,0)*VLOOKUP(--E2297,经验表!$W$8:$X$17,2,0)</f>
        <v>96750</v>
      </c>
      <c r="U2297" s="1">
        <f t="shared" si="286"/>
        <v>1110240</v>
      </c>
      <c r="V2297" s="1">
        <f t="shared" si="287"/>
        <v>1110240</v>
      </c>
    </row>
    <row r="2298" spans="1:22" x14ac:dyDescent="0.35">
      <c r="A2298" s="1">
        <v>94200101</v>
      </c>
      <c r="B2298" s="3" t="s">
        <v>30</v>
      </c>
      <c r="C2298" s="29">
        <f t="shared" si="283"/>
        <v>1</v>
      </c>
      <c r="D2298" s="29" t="str">
        <f t="shared" si="280"/>
        <v>1</v>
      </c>
      <c r="E2298" s="42" t="str">
        <f t="shared" si="281"/>
        <v>1</v>
      </c>
      <c r="F2298" s="1">
        <v>42</v>
      </c>
      <c r="G2298" s="28" t="str">
        <f t="shared" si="282"/>
        <v>142</v>
      </c>
      <c r="H2298" s="1">
        <v>8</v>
      </c>
      <c r="I2298" s="1">
        <v>1022</v>
      </c>
      <c r="L2298" s="1">
        <v>215320</v>
      </c>
      <c r="M2298" s="1">
        <v>1790262</v>
      </c>
      <c r="N2298" s="2">
        <f>INT(VLOOKUP(--D2298,'属性表（单）'!$H$7:$I$11,2,0)*VLOOKUP(F2298,'属性表（单）'!$B$4:$D$53,3,0))</f>
        <v>13100</v>
      </c>
      <c r="O2298" s="34">
        <f t="shared" si="284"/>
        <v>1310</v>
      </c>
      <c r="P2298" s="1">
        <f>IF(H2298=26,VLOOKUP(G2298,'属性表（单核）'!$H$2:$I$251,2,0),IF(H2298=59,VLOOKUP(G2298,'属性表（单核）'!$C$2:$D$251,2,0),INT(N2298/VLOOKUP(H2298,'属性表（单）'!$N$4:$O$24,2,0))))</f>
        <v>1310</v>
      </c>
      <c r="S2298" s="1">
        <f t="shared" si="285"/>
        <v>103550</v>
      </c>
      <c r="T2298" s="28">
        <f>VLOOKUP(--F2298,经验表!$A$4:$B$53,2,0)*VLOOKUP(--E2298,经验表!$W$8:$X$17,2,0)</f>
        <v>103550</v>
      </c>
      <c r="U2298" s="1">
        <f t="shared" si="286"/>
        <v>1206990</v>
      </c>
      <c r="V2298" s="1">
        <f t="shared" si="287"/>
        <v>1206990</v>
      </c>
    </row>
    <row r="2299" spans="1:22" x14ac:dyDescent="0.35">
      <c r="A2299" s="1">
        <v>94300101</v>
      </c>
      <c r="B2299" s="3" t="s">
        <v>30</v>
      </c>
      <c r="C2299" s="29">
        <f t="shared" si="283"/>
        <v>1</v>
      </c>
      <c r="D2299" s="29" t="str">
        <f t="shared" si="280"/>
        <v>1</v>
      </c>
      <c r="E2299" s="42" t="str">
        <f t="shared" si="281"/>
        <v>1</v>
      </c>
      <c r="F2299" s="1">
        <v>43</v>
      </c>
      <c r="G2299" s="28" t="str">
        <f t="shared" si="282"/>
        <v>143</v>
      </c>
      <c r="H2299" s="1">
        <v>8</v>
      </c>
      <c r="I2299" s="1">
        <v>1058</v>
      </c>
      <c r="L2299" s="1">
        <v>240092</v>
      </c>
      <c r="M2299" s="1">
        <v>2005582</v>
      </c>
      <c r="N2299" s="2">
        <f>INT(VLOOKUP(--D2299,'属性表（单）'!$H$7:$I$11,2,0)*VLOOKUP(F2299,'属性表（单）'!$B$4:$D$53,3,0))</f>
        <v>13600</v>
      </c>
      <c r="O2299" s="34">
        <f t="shared" si="284"/>
        <v>1360</v>
      </c>
      <c r="P2299" s="1">
        <f>IF(H2299=26,VLOOKUP(G2299,'属性表（单核）'!$H$2:$I$251,2,0),IF(H2299=59,VLOOKUP(G2299,'属性表（单核）'!$C$2:$D$251,2,0),INT(N2299/VLOOKUP(H2299,'属性表（单）'!$N$4:$O$24,2,0))))</f>
        <v>1360</v>
      </c>
      <c r="S2299" s="1">
        <f t="shared" si="285"/>
        <v>110350</v>
      </c>
      <c r="T2299" s="28">
        <f>VLOOKUP(--F2299,经验表!$A$4:$B$53,2,0)*VLOOKUP(--E2299,经验表!$W$8:$X$17,2,0)</f>
        <v>110350</v>
      </c>
      <c r="U2299" s="1">
        <f t="shared" si="286"/>
        <v>1310540</v>
      </c>
      <c r="V2299" s="1">
        <f t="shared" si="287"/>
        <v>1310540</v>
      </c>
    </row>
    <row r="2300" spans="1:22" x14ac:dyDescent="0.35">
      <c r="A2300" s="1">
        <v>94400101</v>
      </c>
      <c r="B2300" s="3" t="s">
        <v>30</v>
      </c>
      <c r="C2300" s="29">
        <f t="shared" si="283"/>
        <v>1</v>
      </c>
      <c r="D2300" s="29" t="str">
        <f t="shared" si="280"/>
        <v>1</v>
      </c>
      <c r="E2300" s="42" t="str">
        <f t="shared" si="281"/>
        <v>1</v>
      </c>
      <c r="F2300" s="1">
        <v>44</v>
      </c>
      <c r="G2300" s="28" t="str">
        <f t="shared" si="282"/>
        <v>144</v>
      </c>
      <c r="H2300" s="1">
        <v>8</v>
      </c>
      <c r="I2300" s="1">
        <v>1096</v>
      </c>
      <c r="L2300" s="1">
        <v>267666</v>
      </c>
      <c r="M2300" s="1">
        <v>2245674</v>
      </c>
      <c r="N2300" s="2">
        <f>INT(VLOOKUP(--D2300,'属性表（单）'!$H$7:$I$11,2,0)*VLOOKUP(F2300,'属性表（单）'!$B$4:$D$53,3,0))</f>
        <v>14100</v>
      </c>
      <c r="O2300" s="34">
        <f t="shared" si="284"/>
        <v>1410</v>
      </c>
      <c r="P2300" s="1">
        <f>IF(H2300=26,VLOOKUP(G2300,'属性表（单核）'!$H$2:$I$251,2,0),IF(H2300=59,VLOOKUP(G2300,'属性表（单核）'!$C$2:$D$251,2,0),INT(N2300/VLOOKUP(H2300,'属性表（单）'!$N$4:$O$24,2,0))))</f>
        <v>1410</v>
      </c>
      <c r="S2300" s="1">
        <f t="shared" si="285"/>
        <v>117150</v>
      </c>
      <c r="T2300" s="28">
        <f>VLOOKUP(--F2300,经验表!$A$4:$B$53,2,0)*VLOOKUP(--E2300,经验表!$W$8:$X$17,2,0)</f>
        <v>117150</v>
      </c>
      <c r="U2300" s="1">
        <f t="shared" si="286"/>
        <v>1420890</v>
      </c>
      <c r="V2300" s="1">
        <f t="shared" si="287"/>
        <v>1420890</v>
      </c>
    </row>
    <row r="2301" spans="1:22" x14ac:dyDescent="0.35">
      <c r="A2301" s="1">
        <v>94500101</v>
      </c>
      <c r="B2301" s="3" t="s">
        <v>30</v>
      </c>
      <c r="C2301" s="29">
        <f t="shared" si="283"/>
        <v>1</v>
      </c>
      <c r="D2301" s="29" t="str">
        <f t="shared" si="280"/>
        <v>1</v>
      </c>
      <c r="E2301" s="42" t="str">
        <f t="shared" si="281"/>
        <v>1</v>
      </c>
      <c r="F2301" s="1">
        <v>45</v>
      </c>
      <c r="G2301" s="28" t="str">
        <f t="shared" si="282"/>
        <v>145</v>
      </c>
      <c r="H2301" s="1">
        <v>8</v>
      </c>
      <c r="I2301" s="1">
        <v>1136</v>
      </c>
      <c r="L2301" s="1">
        <v>298357</v>
      </c>
      <c r="M2301" s="1">
        <v>2513340</v>
      </c>
      <c r="N2301" s="2">
        <f>INT(VLOOKUP(--D2301,'属性表（单）'!$H$7:$I$11,2,0)*VLOOKUP(F2301,'属性表（单）'!$B$4:$D$53,3,0))</f>
        <v>14600</v>
      </c>
      <c r="O2301" s="34">
        <f t="shared" si="284"/>
        <v>1460</v>
      </c>
      <c r="P2301" s="1">
        <f>IF(H2301=26,VLOOKUP(G2301,'属性表（单核）'!$H$2:$I$251,2,0),IF(H2301=59,VLOOKUP(G2301,'属性表（单核）'!$C$2:$D$251,2,0),INT(N2301/VLOOKUP(H2301,'属性表（单）'!$N$4:$O$24,2,0))))</f>
        <v>1460</v>
      </c>
      <c r="S2301" s="1">
        <f t="shared" si="285"/>
        <v>123950</v>
      </c>
      <c r="T2301" s="28">
        <f>VLOOKUP(--F2301,经验表!$A$4:$B$53,2,0)*VLOOKUP(--E2301,经验表!$W$8:$X$17,2,0)</f>
        <v>123950</v>
      </c>
      <c r="U2301" s="1">
        <f t="shared" si="286"/>
        <v>1538040</v>
      </c>
      <c r="V2301" s="1">
        <f t="shared" si="287"/>
        <v>1538040</v>
      </c>
    </row>
    <row r="2302" spans="1:22" x14ac:dyDescent="0.35">
      <c r="A2302" s="1">
        <v>94600101</v>
      </c>
      <c r="B2302" s="3" t="s">
        <v>30</v>
      </c>
      <c r="C2302" s="29">
        <f t="shared" si="283"/>
        <v>1</v>
      </c>
      <c r="D2302" s="29" t="str">
        <f t="shared" si="280"/>
        <v>1</v>
      </c>
      <c r="E2302" s="42" t="str">
        <f t="shared" si="281"/>
        <v>1</v>
      </c>
      <c r="F2302" s="1">
        <v>46</v>
      </c>
      <c r="G2302" s="28" t="str">
        <f t="shared" si="282"/>
        <v>146</v>
      </c>
      <c r="H2302" s="1">
        <v>8</v>
      </c>
      <c r="I2302" s="1">
        <v>1176</v>
      </c>
      <c r="L2302" s="1">
        <v>332516</v>
      </c>
      <c r="M2302" s="1">
        <v>2811697</v>
      </c>
      <c r="N2302" s="2">
        <f>INT(VLOOKUP(--D2302,'属性表（单）'!$H$7:$I$11,2,0)*VLOOKUP(F2302,'属性表（单）'!$B$4:$D$53,3,0))</f>
        <v>15100</v>
      </c>
      <c r="O2302" s="34">
        <f t="shared" si="284"/>
        <v>1510</v>
      </c>
      <c r="P2302" s="1">
        <f>IF(H2302=26,VLOOKUP(G2302,'属性表（单核）'!$H$2:$I$251,2,0),IF(H2302=59,VLOOKUP(G2302,'属性表（单核）'!$C$2:$D$251,2,0),INT(N2302/VLOOKUP(H2302,'属性表（单）'!$N$4:$O$24,2,0))))</f>
        <v>1510</v>
      </c>
      <c r="S2302" s="1">
        <f t="shared" si="285"/>
        <v>131950</v>
      </c>
      <c r="T2302" s="28">
        <f>VLOOKUP(--F2302,经验表!$A$4:$B$53,2,0)*VLOOKUP(--E2302,经验表!$W$8:$X$17,2,0)</f>
        <v>131950</v>
      </c>
      <c r="U2302" s="1">
        <f t="shared" si="286"/>
        <v>1661990</v>
      </c>
      <c r="V2302" s="1">
        <f t="shared" si="287"/>
        <v>1661990</v>
      </c>
    </row>
    <row r="2303" spans="1:22" x14ac:dyDescent="0.35">
      <c r="A2303" s="1">
        <v>94700101</v>
      </c>
      <c r="B2303" s="3" t="s">
        <v>30</v>
      </c>
      <c r="C2303" s="29">
        <f t="shared" si="283"/>
        <v>1</v>
      </c>
      <c r="D2303" s="29" t="str">
        <f t="shared" si="280"/>
        <v>1</v>
      </c>
      <c r="E2303" s="42" t="str">
        <f t="shared" si="281"/>
        <v>1</v>
      </c>
      <c r="F2303" s="1">
        <v>47</v>
      </c>
      <c r="G2303" s="28" t="str">
        <f t="shared" si="282"/>
        <v>147</v>
      </c>
      <c r="H2303" s="1">
        <v>8</v>
      </c>
      <c r="I2303" s="1">
        <v>1218</v>
      </c>
      <c r="L2303" s="1">
        <v>370533</v>
      </c>
      <c r="M2303" s="1">
        <v>3144213</v>
      </c>
      <c r="N2303" s="2">
        <f>INT(VLOOKUP(--D2303,'属性表（单）'!$H$7:$I$11,2,0)*VLOOKUP(F2303,'属性表（单）'!$B$4:$D$53,3,0))</f>
        <v>15650</v>
      </c>
      <c r="O2303" s="34">
        <f t="shared" si="284"/>
        <v>1565</v>
      </c>
      <c r="P2303" s="1">
        <f>IF(H2303=26,VLOOKUP(G2303,'属性表（单核）'!$H$2:$I$251,2,0),IF(H2303=59,VLOOKUP(G2303,'属性表（单核）'!$C$2:$D$251,2,0),INT(N2303/VLOOKUP(H2303,'属性表（单）'!$N$4:$O$24,2,0))))</f>
        <v>1565</v>
      </c>
      <c r="S2303" s="1">
        <f t="shared" si="285"/>
        <v>139950</v>
      </c>
      <c r="T2303" s="28">
        <f>VLOOKUP(--F2303,经验表!$A$4:$B$53,2,0)*VLOOKUP(--E2303,经验表!$W$8:$X$17,2,0)</f>
        <v>139950</v>
      </c>
      <c r="U2303" s="1">
        <f t="shared" si="286"/>
        <v>1793940</v>
      </c>
      <c r="V2303" s="1">
        <f t="shared" si="287"/>
        <v>1793940</v>
      </c>
    </row>
    <row r="2304" spans="1:22" x14ac:dyDescent="0.35">
      <c r="A2304" s="1">
        <v>94800101</v>
      </c>
      <c r="B2304" s="3" t="s">
        <v>30</v>
      </c>
      <c r="C2304" s="29">
        <f t="shared" si="283"/>
        <v>1</v>
      </c>
      <c r="D2304" s="29" t="str">
        <f t="shared" si="280"/>
        <v>1</v>
      </c>
      <c r="E2304" s="42" t="str">
        <f t="shared" si="281"/>
        <v>1</v>
      </c>
      <c r="F2304" s="1">
        <v>48</v>
      </c>
      <c r="G2304" s="28" t="str">
        <f t="shared" si="282"/>
        <v>148</v>
      </c>
      <c r="H2304" s="1">
        <v>8</v>
      </c>
      <c r="I2304" s="1">
        <v>1260</v>
      </c>
      <c r="L2304" s="1">
        <v>412842</v>
      </c>
      <c r="M2304" s="1">
        <v>3514746</v>
      </c>
      <c r="N2304" s="2">
        <f>INT(VLOOKUP(--D2304,'属性表（单）'!$H$7:$I$11,2,0)*VLOOKUP(F2304,'属性表（单）'!$B$4:$D$53,3,0))</f>
        <v>16200</v>
      </c>
      <c r="O2304" s="34">
        <f t="shared" si="284"/>
        <v>1620</v>
      </c>
      <c r="P2304" s="1">
        <f>IF(H2304=26,VLOOKUP(G2304,'属性表（单核）'!$H$2:$I$251,2,0),IF(H2304=59,VLOOKUP(G2304,'属性表（单核）'!$C$2:$D$251,2,0),INT(N2304/VLOOKUP(H2304,'属性表（单）'!$N$4:$O$24,2,0))))</f>
        <v>1620</v>
      </c>
      <c r="S2304" s="1">
        <f t="shared" si="285"/>
        <v>147950</v>
      </c>
      <c r="T2304" s="28">
        <f>VLOOKUP(--F2304,经验表!$A$4:$B$53,2,0)*VLOOKUP(--E2304,经验表!$W$8:$X$17,2,0)</f>
        <v>147950</v>
      </c>
      <c r="U2304" s="1">
        <f t="shared" si="286"/>
        <v>1933890</v>
      </c>
      <c r="V2304" s="1">
        <f t="shared" si="287"/>
        <v>1933890</v>
      </c>
    </row>
    <row r="2305" spans="1:22" x14ac:dyDescent="0.35">
      <c r="A2305" s="1">
        <v>94900101</v>
      </c>
      <c r="B2305" s="3" t="s">
        <v>30</v>
      </c>
      <c r="C2305" s="29">
        <f t="shared" si="283"/>
        <v>1</v>
      </c>
      <c r="D2305" s="29" t="str">
        <f t="shared" si="280"/>
        <v>1</v>
      </c>
      <c r="E2305" s="42" t="str">
        <f t="shared" si="281"/>
        <v>1</v>
      </c>
      <c r="F2305" s="1">
        <v>49</v>
      </c>
      <c r="G2305" s="28" t="str">
        <f t="shared" si="282"/>
        <v>149</v>
      </c>
      <c r="H2305" s="1">
        <v>8</v>
      </c>
      <c r="I2305" s="1">
        <v>1304</v>
      </c>
      <c r="L2305" s="1">
        <v>459927</v>
      </c>
      <c r="M2305" s="1">
        <v>3927588</v>
      </c>
      <c r="N2305" s="2">
        <f>INT(VLOOKUP(--D2305,'属性表（单）'!$H$7:$I$11,2,0)*VLOOKUP(F2305,'属性表（单）'!$B$4:$D$53,3,0))</f>
        <v>16750</v>
      </c>
      <c r="O2305" s="34">
        <f t="shared" si="284"/>
        <v>1675</v>
      </c>
      <c r="P2305" s="1">
        <f>IF(H2305=26,VLOOKUP(G2305,'属性表（单核）'!$H$2:$I$251,2,0),IF(H2305=59,VLOOKUP(G2305,'属性表（单核）'!$C$2:$D$251,2,0),INT(N2305/VLOOKUP(H2305,'属性表（单）'!$N$4:$O$24,2,0))))</f>
        <v>1675</v>
      </c>
      <c r="S2305" s="1">
        <f t="shared" si="285"/>
        <v>155950</v>
      </c>
      <c r="T2305" s="28">
        <f>VLOOKUP(--F2305,经验表!$A$4:$B$53,2,0)*VLOOKUP(--E2305,经验表!$W$8:$X$17,2,0)</f>
        <v>155950</v>
      </c>
      <c r="U2305" s="1">
        <f t="shared" si="286"/>
        <v>2081840</v>
      </c>
      <c r="V2305" s="1">
        <f t="shared" si="287"/>
        <v>2081840</v>
      </c>
    </row>
    <row r="2306" spans="1:22" x14ac:dyDescent="0.35">
      <c r="A2306" s="1">
        <v>95000101</v>
      </c>
      <c r="B2306" s="3" t="s">
        <v>30</v>
      </c>
      <c r="C2306" s="29">
        <f t="shared" si="283"/>
        <v>1</v>
      </c>
      <c r="D2306" s="29" t="str">
        <f t="shared" si="280"/>
        <v>1</v>
      </c>
      <c r="E2306" s="42" t="str">
        <f t="shared" si="281"/>
        <v>1</v>
      </c>
      <c r="F2306" s="1">
        <v>50</v>
      </c>
      <c r="G2306" s="28" t="str">
        <f t="shared" si="282"/>
        <v>150</v>
      </c>
      <c r="H2306" s="1">
        <v>8</v>
      </c>
      <c r="I2306" s="1">
        <v>1350</v>
      </c>
      <c r="L2306" s="1">
        <v>99999999</v>
      </c>
      <c r="M2306" s="1">
        <v>4387515</v>
      </c>
      <c r="N2306" s="2">
        <f>INT(VLOOKUP(--D2306,'属性表（单）'!$H$7:$I$11,2,0)*VLOOKUP(F2306,'属性表（单）'!$B$4:$D$53,3,0))</f>
        <v>17300</v>
      </c>
      <c r="O2306" s="34">
        <f t="shared" si="284"/>
        <v>1730</v>
      </c>
      <c r="P2306" s="1">
        <f>IF(H2306=26,VLOOKUP(G2306,'属性表（单核）'!$H$2:$I$251,2,0),IF(H2306=59,VLOOKUP(G2306,'属性表（单核）'!$C$2:$D$251,2,0),INT(N2306/VLOOKUP(H2306,'属性表（单）'!$N$4:$O$24,2,0))))</f>
        <v>1730</v>
      </c>
      <c r="S2306" s="1">
        <f t="shared" si="285"/>
        <v>165250</v>
      </c>
      <c r="T2306" s="28">
        <f>VLOOKUP(--F2306,经验表!$A$4:$B$53,2,0)*VLOOKUP(--E2306,经验表!$W$8:$X$17,2,0)</f>
        <v>165250</v>
      </c>
      <c r="U2306" s="1">
        <f t="shared" si="286"/>
        <v>2237790</v>
      </c>
      <c r="V2306" s="1">
        <f t="shared" si="287"/>
        <v>2237790</v>
      </c>
    </row>
    <row r="2307" spans="1:22" x14ac:dyDescent="0.35">
      <c r="A2307" s="1">
        <v>90100102</v>
      </c>
      <c r="B2307" s="3" t="s">
        <v>30</v>
      </c>
      <c r="C2307" s="29">
        <f t="shared" si="283"/>
        <v>1</v>
      </c>
      <c r="D2307" s="29" t="str">
        <f t="shared" ref="D2307:D2370" si="288">RIGHT(A2307,1)</f>
        <v>2</v>
      </c>
      <c r="E2307" s="42" t="str">
        <f t="shared" ref="E2307:E2370" si="289">IF(C2307=1,RIGHT(A2307,1),C2307&amp;RIGHT(A2307,1))</f>
        <v>2</v>
      </c>
      <c r="F2307" s="1">
        <v>1</v>
      </c>
      <c r="G2307" s="28" t="str">
        <f t="shared" ref="G2307:G2370" si="290">D2307&amp;F2307</f>
        <v>21</v>
      </c>
      <c r="H2307" s="1">
        <v>8</v>
      </c>
      <c r="I2307" s="1">
        <v>275</v>
      </c>
      <c r="L2307" s="1">
        <v>987</v>
      </c>
      <c r="M2307" s="1">
        <v>1000</v>
      </c>
      <c r="N2307" s="2">
        <f>INT(VLOOKUP(--D2307,'属性表（单）'!$H$7:$I$11,2,0)*VLOOKUP(F2307,'属性表（单）'!$B$4:$D$53,3,0))</f>
        <v>2400</v>
      </c>
      <c r="O2307" s="34">
        <f t="shared" si="284"/>
        <v>240</v>
      </c>
      <c r="P2307" s="1">
        <f>IF(H2307=26,VLOOKUP(G2307,'属性表（单核）'!$H$2:$I$251,2,0),IF(H2307=59,VLOOKUP(G2307,'属性表（单核）'!$C$2:$D$251,2,0),INT(N2307/VLOOKUP(H2307,'属性表（单）'!$N$4:$O$24,2,0))))</f>
        <v>240</v>
      </c>
      <c r="S2307" s="1">
        <f t="shared" si="285"/>
        <v>900</v>
      </c>
      <c r="T2307" s="28">
        <f>VLOOKUP(--F2307,经验表!$A$4:$B$53,2,0)*VLOOKUP(--E2307,经验表!$W$8:$X$17,2,0)</f>
        <v>900</v>
      </c>
      <c r="U2307" s="1">
        <f t="shared" si="286"/>
        <v>1200</v>
      </c>
      <c r="V2307" s="1">
        <f t="shared" si="287"/>
        <v>2403040</v>
      </c>
    </row>
    <row r="2308" spans="1:22" x14ac:dyDescent="0.35">
      <c r="A2308" s="1">
        <v>90200102</v>
      </c>
      <c r="B2308" s="3" t="s">
        <v>30</v>
      </c>
      <c r="C2308" s="29">
        <f t="shared" ref="C2308:C2371" si="291">C2307</f>
        <v>1</v>
      </c>
      <c r="D2308" s="29" t="str">
        <f t="shared" si="288"/>
        <v>2</v>
      </c>
      <c r="E2308" s="42" t="str">
        <f t="shared" si="289"/>
        <v>2</v>
      </c>
      <c r="F2308" s="1">
        <v>2</v>
      </c>
      <c r="G2308" s="28" t="str">
        <f t="shared" si="290"/>
        <v>22</v>
      </c>
      <c r="H2308" s="1">
        <v>8</v>
      </c>
      <c r="I2308" s="1">
        <v>293</v>
      </c>
      <c r="L2308" s="1">
        <v>1312</v>
      </c>
      <c r="M2308" s="1">
        <v>1987</v>
      </c>
      <c r="N2308" s="2">
        <f>INT(VLOOKUP(--D2308,'属性表（单）'!$H$7:$I$11,2,0)*VLOOKUP(F2308,'属性表（单）'!$B$4:$D$53,3,0))</f>
        <v>2550</v>
      </c>
      <c r="O2308" s="34">
        <f t="shared" si="284"/>
        <v>255</v>
      </c>
      <c r="P2308" s="1">
        <f>IF(H2308=26,VLOOKUP(G2308,'属性表（单核）'!$H$2:$I$251,2,0),IF(H2308=59,VLOOKUP(G2308,'属性表（单核）'!$C$2:$D$251,2,0),INT(N2308/VLOOKUP(H2308,'属性表（单）'!$N$4:$O$24,2,0))))</f>
        <v>255</v>
      </c>
      <c r="S2308" s="1">
        <f t="shared" si="285"/>
        <v>1260</v>
      </c>
      <c r="T2308" s="28">
        <f>VLOOKUP(--F2308,经验表!$A$4:$B$53,2,0)*VLOOKUP(--E2308,经验表!$W$8:$X$17,2,0)</f>
        <v>1260</v>
      </c>
      <c r="U2308" s="1">
        <f t="shared" si="286"/>
        <v>2100</v>
      </c>
      <c r="V2308" s="1">
        <f t="shared" si="287"/>
        <v>2100</v>
      </c>
    </row>
    <row r="2309" spans="1:22" x14ac:dyDescent="0.35">
      <c r="A2309" s="1">
        <v>90300102</v>
      </c>
      <c r="B2309" s="3" t="s">
        <v>30</v>
      </c>
      <c r="C2309" s="29">
        <f t="shared" si="291"/>
        <v>1</v>
      </c>
      <c r="D2309" s="29" t="str">
        <f t="shared" si="288"/>
        <v>2</v>
      </c>
      <c r="E2309" s="42" t="str">
        <f t="shared" si="289"/>
        <v>2</v>
      </c>
      <c r="F2309" s="1">
        <v>3</v>
      </c>
      <c r="G2309" s="28" t="str">
        <f t="shared" si="290"/>
        <v>23</v>
      </c>
      <c r="H2309" s="1">
        <v>8</v>
      </c>
      <c r="I2309" s="1">
        <v>311</v>
      </c>
      <c r="L2309" s="1">
        <v>1678</v>
      </c>
      <c r="M2309" s="1">
        <v>3299</v>
      </c>
      <c r="N2309" s="2">
        <f>INT(VLOOKUP(--D2309,'属性表（单）'!$H$7:$I$11,2,0)*VLOOKUP(F2309,'属性表（单）'!$B$4:$D$53,3,0))</f>
        <v>2700</v>
      </c>
      <c r="O2309" s="34">
        <f t="shared" si="284"/>
        <v>270</v>
      </c>
      <c r="P2309" s="1">
        <f>IF(H2309=26,VLOOKUP(G2309,'属性表（单核）'!$H$2:$I$251,2,0),IF(H2309=59,VLOOKUP(G2309,'属性表（单核）'!$C$2:$D$251,2,0),INT(N2309/VLOOKUP(H2309,'属性表（单）'!$N$4:$O$24,2,0))))</f>
        <v>270</v>
      </c>
      <c r="S2309" s="1">
        <f t="shared" si="285"/>
        <v>1620</v>
      </c>
      <c r="T2309" s="28">
        <f>VLOOKUP(--F2309,经验表!$A$4:$B$53,2,0)*VLOOKUP(--E2309,经验表!$W$8:$X$17,2,0)</f>
        <v>1620</v>
      </c>
      <c r="U2309" s="1">
        <f t="shared" si="286"/>
        <v>3360</v>
      </c>
      <c r="V2309" s="1">
        <f t="shared" si="287"/>
        <v>3360</v>
      </c>
    </row>
    <row r="2310" spans="1:22" x14ac:dyDescent="0.35">
      <c r="A2310" s="1">
        <v>90400102</v>
      </c>
      <c r="B2310" s="3" t="s">
        <v>30</v>
      </c>
      <c r="C2310" s="29">
        <f t="shared" si="291"/>
        <v>1</v>
      </c>
      <c r="D2310" s="29" t="str">
        <f t="shared" si="288"/>
        <v>2</v>
      </c>
      <c r="E2310" s="42" t="str">
        <f t="shared" si="289"/>
        <v>2</v>
      </c>
      <c r="F2310" s="1">
        <v>4</v>
      </c>
      <c r="G2310" s="28" t="str">
        <f t="shared" si="290"/>
        <v>24</v>
      </c>
      <c r="H2310" s="1">
        <v>8</v>
      </c>
      <c r="I2310" s="1">
        <v>330</v>
      </c>
      <c r="L2310" s="1">
        <v>2088</v>
      </c>
      <c r="M2310" s="1">
        <v>4977</v>
      </c>
      <c r="N2310" s="2">
        <f>INT(VLOOKUP(--D2310,'属性表（单）'!$H$7:$I$11,2,0)*VLOOKUP(F2310,'属性表（单）'!$B$4:$D$53,3,0))</f>
        <v>2850</v>
      </c>
      <c r="O2310" s="34">
        <f t="shared" si="284"/>
        <v>285</v>
      </c>
      <c r="P2310" s="1">
        <f>IF(H2310=26,VLOOKUP(G2310,'属性表（单核）'!$H$2:$I$251,2,0),IF(H2310=59,VLOOKUP(G2310,'属性表（单核）'!$C$2:$D$251,2,0),INT(N2310/VLOOKUP(H2310,'属性表（单）'!$N$4:$O$24,2,0))))</f>
        <v>285</v>
      </c>
      <c r="S2310" s="1">
        <f t="shared" si="285"/>
        <v>1980</v>
      </c>
      <c r="T2310" s="28">
        <f>VLOOKUP(--F2310,经验表!$A$4:$B$53,2,0)*VLOOKUP(--E2310,经验表!$W$8:$X$17,2,0)</f>
        <v>1980</v>
      </c>
      <c r="U2310" s="1">
        <f t="shared" si="286"/>
        <v>4980</v>
      </c>
      <c r="V2310" s="1">
        <f t="shared" si="287"/>
        <v>4980</v>
      </c>
    </row>
    <row r="2311" spans="1:22" x14ac:dyDescent="0.35">
      <c r="A2311" s="1">
        <v>90500102</v>
      </c>
      <c r="B2311" s="3" t="s">
        <v>30</v>
      </c>
      <c r="C2311" s="29">
        <f t="shared" si="291"/>
        <v>1</v>
      </c>
      <c r="D2311" s="29" t="str">
        <f t="shared" si="288"/>
        <v>2</v>
      </c>
      <c r="E2311" s="42" t="str">
        <f t="shared" si="289"/>
        <v>2</v>
      </c>
      <c r="F2311" s="1">
        <v>5</v>
      </c>
      <c r="G2311" s="28" t="str">
        <f t="shared" si="290"/>
        <v>25</v>
      </c>
      <c r="H2311" s="1">
        <v>8</v>
      </c>
      <c r="I2311" s="1">
        <v>349</v>
      </c>
      <c r="L2311" s="1">
        <v>2549</v>
      </c>
      <c r="M2311" s="1">
        <v>7065</v>
      </c>
      <c r="N2311" s="2">
        <f>INT(VLOOKUP(--D2311,'属性表（单）'!$H$7:$I$11,2,0)*VLOOKUP(F2311,'属性表（单）'!$B$4:$D$53,3,0))</f>
        <v>3000</v>
      </c>
      <c r="O2311" s="34">
        <f t="shared" ref="O2311:O2374" si="292">INT(IF(C2311=1,P2311,P2311*$X$14))</f>
        <v>300</v>
      </c>
      <c r="P2311" s="1">
        <f>IF(H2311=26,VLOOKUP(G2311,'属性表（单核）'!$H$2:$I$251,2,0),IF(H2311=59,VLOOKUP(G2311,'属性表（单核）'!$C$2:$D$251,2,0),INT(N2311/VLOOKUP(H2311,'属性表（单）'!$N$4:$O$24,2,0))))</f>
        <v>300</v>
      </c>
      <c r="S2311" s="1">
        <f t="shared" si="285"/>
        <v>2340</v>
      </c>
      <c r="T2311" s="28">
        <f>VLOOKUP(--F2311,经验表!$A$4:$B$53,2,0)*VLOOKUP(--E2311,经验表!$W$8:$X$17,2,0)</f>
        <v>2340</v>
      </c>
      <c r="U2311" s="1">
        <f t="shared" si="286"/>
        <v>6960</v>
      </c>
      <c r="V2311" s="1">
        <f t="shared" si="287"/>
        <v>6960</v>
      </c>
    </row>
    <row r="2312" spans="1:22" x14ac:dyDescent="0.35">
      <c r="A2312" s="1">
        <v>90600102</v>
      </c>
      <c r="B2312" s="3" t="s">
        <v>30</v>
      </c>
      <c r="C2312" s="29">
        <f t="shared" si="291"/>
        <v>1</v>
      </c>
      <c r="D2312" s="29" t="str">
        <f t="shared" si="288"/>
        <v>2</v>
      </c>
      <c r="E2312" s="42" t="str">
        <f t="shared" si="289"/>
        <v>2</v>
      </c>
      <c r="F2312" s="1">
        <v>6</v>
      </c>
      <c r="G2312" s="28" t="str">
        <f t="shared" si="290"/>
        <v>26</v>
      </c>
      <c r="H2312" s="1">
        <v>8</v>
      </c>
      <c r="I2312" s="1">
        <v>369</v>
      </c>
      <c r="L2312" s="1">
        <v>3064</v>
      </c>
      <c r="M2312" s="1">
        <v>9614</v>
      </c>
      <c r="N2312" s="2">
        <f>INT(VLOOKUP(--D2312,'属性表（单）'!$H$7:$I$11,2,0)*VLOOKUP(F2312,'属性表（单）'!$B$4:$D$53,3,0))</f>
        <v>3150</v>
      </c>
      <c r="O2312" s="34">
        <f t="shared" si="292"/>
        <v>315</v>
      </c>
      <c r="P2312" s="1">
        <f>IF(H2312=26,VLOOKUP(G2312,'属性表（单核）'!$H$2:$I$251,2,0),IF(H2312=59,VLOOKUP(G2312,'属性表（单核）'!$C$2:$D$251,2,0),INT(N2312/VLOOKUP(H2312,'属性表（单）'!$N$4:$O$24,2,0))))</f>
        <v>315</v>
      </c>
      <c r="S2312" s="1">
        <f t="shared" ref="S2312:S2375" si="293">INT(T2312)</f>
        <v>2940</v>
      </c>
      <c r="T2312" s="28">
        <f>VLOOKUP(--F2312,经验表!$A$4:$B$53,2,0)*VLOOKUP(--E2312,经验表!$W$8:$X$17,2,0)</f>
        <v>2940</v>
      </c>
      <c r="U2312" s="1">
        <f t="shared" ref="U2312:U2375" si="294">INT(IF(C2312=1,IF(F2312=1,VLOOKUP(--D2312,$X$8:$Y$12,2,0),V2312),IF(F2312=1,VLOOKUP(--D2312,$X$17:$Y$21,2,0),V2312)))</f>
        <v>9300</v>
      </c>
      <c r="V2312" s="1">
        <f t="shared" si="287"/>
        <v>9300</v>
      </c>
    </row>
    <row r="2313" spans="1:22" x14ac:dyDescent="0.35">
      <c r="A2313" s="1">
        <v>90700102</v>
      </c>
      <c r="B2313" s="3" t="s">
        <v>30</v>
      </c>
      <c r="C2313" s="29">
        <f t="shared" si="291"/>
        <v>1</v>
      </c>
      <c r="D2313" s="29" t="str">
        <f t="shared" si="288"/>
        <v>2</v>
      </c>
      <c r="E2313" s="42" t="str">
        <f t="shared" si="289"/>
        <v>2</v>
      </c>
      <c r="F2313" s="1">
        <v>7</v>
      </c>
      <c r="G2313" s="28" t="str">
        <f t="shared" si="290"/>
        <v>27</v>
      </c>
      <c r="H2313" s="1">
        <v>8</v>
      </c>
      <c r="I2313" s="1">
        <v>389</v>
      </c>
      <c r="L2313" s="1">
        <v>3640</v>
      </c>
      <c r="M2313" s="1">
        <v>12678</v>
      </c>
      <c r="N2313" s="2">
        <f>INT(VLOOKUP(--D2313,'属性表（单）'!$H$7:$I$11,2,0)*VLOOKUP(F2313,'属性表（单）'!$B$4:$D$53,3,0))</f>
        <v>3375</v>
      </c>
      <c r="O2313" s="34">
        <f t="shared" si="292"/>
        <v>337</v>
      </c>
      <c r="P2313" s="1">
        <f>IF(H2313=26,VLOOKUP(G2313,'属性表（单核）'!$H$2:$I$251,2,0),IF(H2313=59,VLOOKUP(G2313,'属性表（单核）'!$C$2:$D$251,2,0),INT(N2313/VLOOKUP(H2313,'属性表（单）'!$N$4:$O$24,2,0))))</f>
        <v>337</v>
      </c>
      <c r="S2313" s="1">
        <f t="shared" si="293"/>
        <v>3540</v>
      </c>
      <c r="T2313" s="28">
        <f>VLOOKUP(--F2313,经验表!$A$4:$B$53,2,0)*VLOOKUP(--E2313,经验表!$W$8:$X$17,2,0)</f>
        <v>3540</v>
      </c>
      <c r="U2313" s="1">
        <f t="shared" si="294"/>
        <v>12240</v>
      </c>
      <c r="V2313" s="1">
        <f t="shared" ref="V2313:V2376" si="295">S2312+U2312</f>
        <v>12240</v>
      </c>
    </row>
    <row r="2314" spans="1:22" x14ac:dyDescent="0.35">
      <c r="A2314" s="1">
        <v>90800102</v>
      </c>
      <c r="B2314" s="3" t="s">
        <v>30</v>
      </c>
      <c r="C2314" s="29">
        <f t="shared" si="291"/>
        <v>1</v>
      </c>
      <c r="D2314" s="29" t="str">
        <f t="shared" si="288"/>
        <v>2</v>
      </c>
      <c r="E2314" s="42" t="str">
        <f t="shared" si="289"/>
        <v>2</v>
      </c>
      <c r="F2314" s="1">
        <v>8</v>
      </c>
      <c r="G2314" s="28" t="str">
        <f t="shared" si="290"/>
        <v>28</v>
      </c>
      <c r="H2314" s="1">
        <v>8</v>
      </c>
      <c r="I2314" s="1">
        <v>410</v>
      </c>
      <c r="L2314" s="1">
        <v>4285</v>
      </c>
      <c r="M2314" s="1">
        <v>16318</v>
      </c>
      <c r="N2314" s="2">
        <f>INT(VLOOKUP(--D2314,'属性表（单）'!$H$7:$I$11,2,0)*VLOOKUP(F2314,'属性表（单）'!$B$4:$D$53,3,0))</f>
        <v>3600</v>
      </c>
      <c r="O2314" s="34">
        <f t="shared" si="292"/>
        <v>360</v>
      </c>
      <c r="P2314" s="1">
        <f>IF(H2314=26,VLOOKUP(G2314,'属性表（单核）'!$H$2:$I$251,2,0),IF(H2314=59,VLOOKUP(G2314,'属性表（单核）'!$C$2:$D$251,2,0),INT(N2314/VLOOKUP(H2314,'属性表（单）'!$N$4:$O$24,2,0))))</f>
        <v>360</v>
      </c>
      <c r="S2314" s="1">
        <f t="shared" si="293"/>
        <v>4140</v>
      </c>
      <c r="T2314" s="28">
        <f>VLOOKUP(--F2314,经验表!$A$4:$B$53,2,0)*VLOOKUP(--E2314,经验表!$W$8:$X$17,2,0)</f>
        <v>4140</v>
      </c>
      <c r="U2314" s="1">
        <f t="shared" si="294"/>
        <v>15780</v>
      </c>
      <c r="V2314" s="1">
        <f t="shared" si="295"/>
        <v>15780</v>
      </c>
    </row>
    <row r="2315" spans="1:22" x14ac:dyDescent="0.35">
      <c r="A2315" s="1">
        <v>90900102</v>
      </c>
      <c r="B2315" s="3" t="s">
        <v>30</v>
      </c>
      <c r="C2315" s="29">
        <f t="shared" si="291"/>
        <v>1</v>
      </c>
      <c r="D2315" s="29" t="str">
        <f t="shared" si="288"/>
        <v>2</v>
      </c>
      <c r="E2315" s="42" t="str">
        <f t="shared" si="289"/>
        <v>2</v>
      </c>
      <c r="F2315" s="1">
        <v>9</v>
      </c>
      <c r="G2315" s="28" t="str">
        <f t="shared" si="290"/>
        <v>29</v>
      </c>
      <c r="H2315" s="1">
        <v>8</v>
      </c>
      <c r="I2315" s="1">
        <v>431</v>
      </c>
      <c r="L2315" s="1">
        <v>5005</v>
      </c>
      <c r="M2315" s="1">
        <v>20603</v>
      </c>
      <c r="N2315" s="2">
        <f>INT(VLOOKUP(--D2315,'属性表（单）'!$H$7:$I$11,2,0)*VLOOKUP(F2315,'属性表（单）'!$B$4:$D$53,3,0))</f>
        <v>3825</v>
      </c>
      <c r="O2315" s="34">
        <f t="shared" si="292"/>
        <v>382</v>
      </c>
      <c r="P2315" s="1">
        <f>IF(H2315=26,VLOOKUP(G2315,'属性表（单核）'!$H$2:$I$251,2,0),IF(H2315=59,VLOOKUP(G2315,'属性表（单核）'!$C$2:$D$251,2,0),INT(N2315/VLOOKUP(H2315,'属性表（单）'!$N$4:$O$24,2,0))))</f>
        <v>382</v>
      </c>
      <c r="S2315" s="1">
        <f t="shared" si="293"/>
        <v>4740</v>
      </c>
      <c r="T2315" s="28">
        <f>VLOOKUP(--F2315,经验表!$A$4:$B$53,2,0)*VLOOKUP(--E2315,经验表!$W$8:$X$17,2,0)</f>
        <v>4740</v>
      </c>
      <c r="U2315" s="1">
        <f t="shared" si="294"/>
        <v>19920</v>
      </c>
      <c r="V2315" s="1">
        <f t="shared" si="295"/>
        <v>19920</v>
      </c>
    </row>
    <row r="2316" spans="1:22" x14ac:dyDescent="0.35">
      <c r="A2316" s="1">
        <v>91000102</v>
      </c>
      <c r="B2316" s="3" t="s">
        <v>30</v>
      </c>
      <c r="C2316" s="29">
        <f t="shared" si="291"/>
        <v>1</v>
      </c>
      <c r="D2316" s="29" t="str">
        <f t="shared" si="288"/>
        <v>2</v>
      </c>
      <c r="E2316" s="42" t="str">
        <f t="shared" si="289"/>
        <v>2</v>
      </c>
      <c r="F2316" s="1">
        <v>10</v>
      </c>
      <c r="G2316" s="28" t="str">
        <f t="shared" si="290"/>
        <v>210</v>
      </c>
      <c r="H2316" s="1">
        <v>8</v>
      </c>
      <c r="I2316" s="1">
        <v>453</v>
      </c>
      <c r="L2316" s="1">
        <v>5808</v>
      </c>
      <c r="M2316" s="1">
        <v>25608</v>
      </c>
      <c r="N2316" s="2">
        <f>INT(VLOOKUP(--D2316,'属性表（单）'!$H$7:$I$11,2,0)*VLOOKUP(F2316,'属性表（单）'!$B$4:$D$53,3,0))</f>
        <v>4050</v>
      </c>
      <c r="O2316" s="34">
        <f t="shared" si="292"/>
        <v>405</v>
      </c>
      <c r="P2316" s="1">
        <f>IF(H2316=26,VLOOKUP(G2316,'属性表（单核）'!$H$2:$I$251,2,0),IF(H2316=59,VLOOKUP(G2316,'属性表（单核）'!$C$2:$D$251,2,0),INT(N2316/VLOOKUP(H2316,'属性表（单）'!$N$4:$O$24,2,0))))</f>
        <v>405</v>
      </c>
      <c r="S2316" s="1">
        <f t="shared" si="293"/>
        <v>5700</v>
      </c>
      <c r="T2316" s="28">
        <f>VLOOKUP(--F2316,经验表!$A$4:$B$53,2,0)*VLOOKUP(--E2316,经验表!$W$8:$X$17,2,0)</f>
        <v>5700</v>
      </c>
      <c r="U2316" s="1">
        <f t="shared" si="294"/>
        <v>24660</v>
      </c>
      <c r="V2316" s="1">
        <f t="shared" si="295"/>
        <v>24660</v>
      </c>
    </row>
    <row r="2317" spans="1:22" x14ac:dyDescent="0.35">
      <c r="A2317" s="1">
        <v>91100102</v>
      </c>
      <c r="B2317" s="3" t="s">
        <v>30</v>
      </c>
      <c r="C2317" s="29">
        <f t="shared" si="291"/>
        <v>1</v>
      </c>
      <c r="D2317" s="29" t="str">
        <f t="shared" si="288"/>
        <v>2</v>
      </c>
      <c r="E2317" s="42" t="str">
        <f t="shared" si="289"/>
        <v>2</v>
      </c>
      <c r="F2317" s="1">
        <v>11</v>
      </c>
      <c r="G2317" s="28" t="str">
        <f t="shared" si="290"/>
        <v>211</v>
      </c>
      <c r="H2317" s="1">
        <v>8</v>
      </c>
      <c r="I2317" s="1">
        <v>475</v>
      </c>
      <c r="L2317" s="1">
        <v>6704</v>
      </c>
      <c r="M2317" s="1">
        <v>31416</v>
      </c>
      <c r="N2317" s="2">
        <f>INT(VLOOKUP(--D2317,'属性表（单）'!$H$7:$I$11,2,0)*VLOOKUP(F2317,'属性表（单）'!$B$4:$D$53,3,0))</f>
        <v>4275</v>
      </c>
      <c r="O2317" s="34">
        <f t="shared" si="292"/>
        <v>427</v>
      </c>
      <c r="P2317" s="1">
        <f>IF(H2317=26,VLOOKUP(G2317,'属性表（单核）'!$H$2:$I$251,2,0),IF(H2317=59,VLOOKUP(G2317,'属性表（单核）'!$C$2:$D$251,2,0),INT(N2317/VLOOKUP(H2317,'属性表（单）'!$N$4:$O$24,2,0))))</f>
        <v>427</v>
      </c>
      <c r="S2317" s="1">
        <f t="shared" si="293"/>
        <v>6660</v>
      </c>
      <c r="T2317" s="28">
        <f>VLOOKUP(--F2317,经验表!$A$4:$B$53,2,0)*VLOOKUP(--E2317,经验表!$W$8:$X$17,2,0)</f>
        <v>6660</v>
      </c>
      <c r="U2317" s="1">
        <f t="shared" si="294"/>
        <v>30360</v>
      </c>
      <c r="V2317" s="1">
        <f t="shared" si="295"/>
        <v>30360</v>
      </c>
    </row>
    <row r="2318" spans="1:22" x14ac:dyDescent="0.35">
      <c r="A2318" s="1">
        <v>91200102</v>
      </c>
      <c r="B2318" s="3" t="s">
        <v>30</v>
      </c>
      <c r="C2318" s="29">
        <f t="shared" si="291"/>
        <v>1</v>
      </c>
      <c r="D2318" s="29" t="str">
        <f t="shared" si="288"/>
        <v>2</v>
      </c>
      <c r="E2318" s="42" t="str">
        <f t="shared" si="289"/>
        <v>2</v>
      </c>
      <c r="F2318" s="1">
        <v>12</v>
      </c>
      <c r="G2318" s="28" t="str">
        <f t="shared" si="290"/>
        <v>212</v>
      </c>
      <c r="H2318" s="1">
        <v>8</v>
      </c>
      <c r="I2318" s="1">
        <v>498</v>
      </c>
      <c r="L2318" s="1">
        <v>7703</v>
      </c>
      <c r="M2318" s="1">
        <v>38120</v>
      </c>
      <c r="N2318" s="2">
        <f>INT(VLOOKUP(--D2318,'属性表（单）'!$H$7:$I$11,2,0)*VLOOKUP(F2318,'属性表（单）'!$B$4:$D$53,3,0))</f>
        <v>4575</v>
      </c>
      <c r="O2318" s="34">
        <f t="shared" si="292"/>
        <v>457</v>
      </c>
      <c r="P2318" s="1">
        <f>IF(H2318=26,VLOOKUP(G2318,'属性表（单核）'!$H$2:$I$251,2,0),IF(H2318=59,VLOOKUP(G2318,'属性表（单核）'!$C$2:$D$251,2,0),INT(N2318/VLOOKUP(H2318,'属性表（单）'!$N$4:$O$24,2,0))))</f>
        <v>457</v>
      </c>
      <c r="S2318" s="1">
        <f t="shared" si="293"/>
        <v>7620</v>
      </c>
      <c r="T2318" s="28">
        <f>VLOOKUP(--F2318,经验表!$A$4:$B$53,2,0)*VLOOKUP(--E2318,经验表!$W$8:$X$17,2,0)</f>
        <v>7620</v>
      </c>
      <c r="U2318" s="1">
        <f t="shared" si="294"/>
        <v>37020</v>
      </c>
      <c r="V2318" s="1">
        <f t="shared" si="295"/>
        <v>37020</v>
      </c>
    </row>
    <row r="2319" spans="1:22" x14ac:dyDescent="0.35">
      <c r="A2319" s="1">
        <v>91300102</v>
      </c>
      <c r="B2319" s="3" t="s">
        <v>30</v>
      </c>
      <c r="C2319" s="29">
        <f t="shared" si="291"/>
        <v>1</v>
      </c>
      <c r="D2319" s="29" t="str">
        <f t="shared" si="288"/>
        <v>2</v>
      </c>
      <c r="E2319" s="42" t="str">
        <f t="shared" si="289"/>
        <v>2</v>
      </c>
      <c r="F2319" s="1">
        <v>13</v>
      </c>
      <c r="G2319" s="28" t="str">
        <f t="shared" si="290"/>
        <v>213</v>
      </c>
      <c r="H2319" s="1">
        <v>8</v>
      </c>
      <c r="I2319" s="1">
        <v>522</v>
      </c>
      <c r="L2319" s="1">
        <v>8816</v>
      </c>
      <c r="M2319" s="1">
        <v>45823</v>
      </c>
      <c r="N2319" s="2">
        <f>INT(VLOOKUP(--D2319,'属性表（单）'!$H$7:$I$11,2,0)*VLOOKUP(F2319,'属性表（单）'!$B$4:$D$53,3,0))</f>
        <v>4875</v>
      </c>
      <c r="O2319" s="34">
        <f t="shared" si="292"/>
        <v>487</v>
      </c>
      <c r="P2319" s="1">
        <f>IF(H2319=26,VLOOKUP(G2319,'属性表（单核）'!$H$2:$I$251,2,0),IF(H2319=59,VLOOKUP(G2319,'属性表（单核）'!$C$2:$D$251,2,0),INT(N2319/VLOOKUP(H2319,'属性表（单）'!$N$4:$O$24,2,0))))</f>
        <v>487</v>
      </c>
      <c r="S2319" s="1">
        <f t="shared" si="293"/>
        <v>8580</v>
      </c>
      <c r="T2319" s="28">
        <f>VLOOKUP(--F2319,经验表!$A$4:$B$53,2,0)*VLOOKUP(--E2319,经验表!$W$8:$X$17,2,0)</f>
        <v>8580</v>
      </c>
      <c r="U2319" s="1">
        <f t="shared" si="294"/>
        <v>44640</v>
      </c>
      <c r="V2319" s="1">
        <f t="shared" si="295"/>
        <v>44640</v>
      </c>
    </row>
    <row r="2320" spans="1:22" x14ac:dyDescent="0.35">
      <c r="A2320" s="1">
        <v>91400102</v>
      </c>
      <c r="B2320" s="3" t="s">
        <v>30</v>
      </c>
      <c r="C2320" s="29">
        <f t="shared" si="291"/>
        <v>1</v>
      </c>
      <c r="D2320" s="29" t="str">
        <f t="shared" si="288"/>
        <v>2</v>
      </c>
      <c r="E2320" s="42" t="str">
        <f t="shared" si="289"/>
        <v>2</v>
      </c>
      <c r="F2320" s="1">
        <v>14</v>
      </c>
      <c r="G2320" s="28" t="str">
        <f t="shared" si="290"/>
        <v>214</v>
      </c>
      <c r="H2320" s="1">
        <v>8</v>
      </c>
      <c r="I2320" s="1">
        <v>546</v>
      </c>
      <c r="L2320" s="1">
        <v>10055</v>
      </c>
      <c r="M2320" s="1">
        <v>54639</v>
      </c>
      <c r="N2320" s="2">
        <f>INT(VLOOKUP(--D2320,'属性表（单）'!$H$7:$I$11,2,0)*VLOOKUP(F2320,'属性表（单）'!$B$4:$D$53,3,0))</f>
        <v>5175</v>
      </c>
      <c r="O2320" s="34">
        <f t="shared" si="292"/>
        <v>517</v>
      </c>
      <c r="P2320" s="1">
        <f>IF(H2320=26,VLOOKUP(G2320,'属性表（单核）'!$H$2:$I$251,2,0),IF(H2320=59,VLOOKUP(G2320,'属性表（单核）'!$C$2:$D$251,2,0),INT(N2320/VLOOKUP(H2320,'属性表（单）'!$N$4:$O$24,2,0))))</f>
        <v>517</v>
      </c>
      <c r="S2320" s="1">
        <f t="shared" si="293"/>
        <v>10020</v>
      </c>
      <c r="T2320" s="28">
        <f>VLOOKUP(--F2320,经验表!$A$4:$B$53,2,0)*VLOOKUP(--E2320,经验表!$W$8:$X$17,2,0)</f>
        <v>10020</v>
      </c>
      <c r="U2320" s="1">
        <f t="shared" si="294"/>
        <v>53220</v>
      </c>
      <c r="V2320" s="1">
        <f t="shared" si="295"/>
        <v>53220</v>
      </c>
    </row>
    <row r="2321" spans="1:22" x14ac:dyDescent="0.35">
      <c r="A2321" s="1">
        <v>91500102</v>
      </c>
      <c r="B2321" s="3" t="s">
        <v>30</v>
      </c>
      <c r="C2321" s="29">
        <f t="shared" si="291"/>
        <v>1</v>
      </c>
      <c r="D2321" s="29" t="str">
        <f t="shared" si="288"/>
        <v>2</v>
      </c>
      <c r="E2321" s="42" t="str">
        <f t="shared" si="289"/>
        <v>2</v>
      </c>
      <c r="F2321" s="1">
        <v>15</v>
      </c>
      <c r="G2321" s="28" t="str">
        <f t="shared" si="290"/>
        <v>215</v>
      </c>
      <c r="H2321" s="1">
        <v>8</v>
      </c>
      <c r="I2321" s="1">
        <v>570</v>
      </c>
      <c r="L2321" s="1">
        <v>11434</v>
      </c>
      <c r="M2321" s="1">
        <v>64694</v>
      </c>
      <c r="N2321" s="2">
        <f>INT(VLOOKUP(--D2321,'属性表（单）'!$H$7:$I$11,2,0)*VLOOKUP(F2321,'属性表（单）'!$B$4:$D$53,3,0))</f>
        <v>5475</v>
      </c>
      <c r="O2321" s="34">
        <f t="shared" si="292"/>
        <v>547</v>
      </c>
      <c r="P2321" s="1">
        <f>IF(H2321=26,VLOOKUP(G2321,'属性表（单核）'!$H$2:$I$251,2,0),IF(H2321=59,VLOOKUP(G2321,'属性表（单核）'!$C$2:$D$251,2,0),INT(N2321/VLOOKUP(H2321,'属性表（单）'!$N$4:$O$24,2,0))))</f>
        <v>547</v>
      </c>
      <c r="S2321" s="1">
        <f t="shared" si="293"/>
        <v>11460</v>
      </c>
      <c r="T2321" s="28">
        <f>VLOOKUP(--F2321,经验表!$A$4:$B$53,2,0)*VLOOKUP(--E2321,经验表!$W$8:$X$17,2,0)</f>
        <v>11460</v>
      </c>
      <c r="U2321" s="1">
        <f t="shared" si="294"/>
        <v>63240</v>
      </c>
      <c r="V2321" s="1">
        <f t="shared" si="295"/>
        <v>63240</v>
      </c>
    </row>
    <row r="2322" spans="1:22" x14ac:dyDescent="0.35">
      <c r="A2322" s="1">
        <v>91600102</v>
      </c>
      <c r="B2322" s="3" t="s">
        <v>30</v>
      </c>
      <c r="C2322" s="29">
        <f t="shared" si="291"/>
        <v>1</v>
      </c>
      <c r="D2322" s="29" t="str">
        <f t="shared" si="288"/>
        <v>2</v>
      </c>
      <c r="E2322" s="42" t="str">
        <f t="shared" si="289"/>
        <v>2</v>
      </c>
      <c r="F2322" s="1">
        <v>16</v>
      </c>
      <c r="G2322" s="28" t="str">
        <f t="shared" si="290"/>
        <v>216</v>
      </c>
      <c r="H2322" s="1">
        <v>8</v>
      </c>
      <c r="I2322" s="1">
        <v>596</v>
      </c>
      <c r="L2322" s="1">
        <v>12968</v>
      </c>
      <c r="M2322" s="1">
        <v>76128</v>
      </c>
      <c r="N2322" s="2">
        <f>INT(VLOOKUP(--D2322,'属性表（单）'!$H$7:$I$11,2,0)*VLOOKUP(F2322,'属性表（单）'!$B$4:$D$53,3,0))</f>
        <v>5775</v>
      </c>
      <c r="O2322" s="34">
        <f t="shared" si="292"/>
        <v>577</v>
      </c>
      <c r="P2322" s="1">
        <f>IF(H2322=26,VLOOKUP(G2322,'属性表（单核）'!$H$2:$I$251,2,0),IF(H2322=59,VLOOKUP(G2322,'属性表（单核）'!$C$2:$D$251,2,0),INT(N2322/VLOOKUP(H2322,'属性表（单）'!$N$4:$O$24,2,0))))</f>
        <v>577</v>
      </c>
      <c r="S2322" s="1">
        <f t="shared" si="293"/>
        <v>12900</v>
      </c>
      <c r="T2322" s="28">
        <f>VLOOKUP(--F2322,经验表!$A$4:$B$53,2,0)*VLOOKUP(--E2322,经验表!$W$8:$X$17,2,0)</f>
        <v>12900</v>
      </c>
      <c r="U2322" s="1">
        <f t="shared" si="294"/>
        <v>74700</v>
      </c>
      <c r="V2322" s="1">
        <f t="shared" si="295"/>
        <v>74700</v>
      </c>
    </row>
    <row r="2323" spans="1:22" x14ac:dyDescent="0.35">
      <c r="A2323" s="1">
        <v>91700102</v>
      </c>
      <c r="B2323" s="3" t="s">
        <v>30</v>
      </c>
      <c r="C2323" s="29">
        <f t="shared" si="291"/>
        <v>1</v>
      </c>
      <c r="D2323" s="29" t="str">
        <f t="shared" si="288"/>
        <v>2</v>
      </c>
      <c r="E2323" s="42" t="str">
        <f t="shared" si="289"/>
        <v>2</v>
      </c>
      <c r="F2323" s="1">
        <v>17</v>
      </c>
      <c r="G2323" s="28" t="str">
        <f t="shared" si="290"/>
        <v>217</v>
      </c>
      <c r="H2323" s="1">
        <v>8</v>
      </c>
      <c r="I2323" s="1">
        <v>621</v>
      </c>
      <c r="L2323" s="1">
        <v>14674</v>
      </c>
      <c r="M2323" s="1">
        <v>89096</v>
      </c>
      <c r="N2323" s="2">
        <f>INT(VLOOKUP(--D2323,'属性表（单）'!$H$7:$I$11,2,0)*VLOOKUP(F2323,'属性表（单）'!$B$4:$D$53,3,0))</f>
        <v>6150</v>
      </c>
      <c r="O2323" s="34">
        <f t="shared" si="292"/>
        <v>615</v>
      </c>
      <c r="P2323" s="1">
        <f>IF(H2323=26,VLOOKUP(G2323,'属性表（单核）'!$H$2:$I$251,2,0),IF(H2323=59,VLOOKUP(G2323,'属性表（单核）'!$C$2:$D$251,2,0),INT(N2323/VLOOKUP(H2323,'属性表（单）'!$N$4:$O$24,2,0))))</f>
        <v>615</v>
      </c>
      <c r="S2323" s="1">
        <f t="shared" si="293"/>
        <v>14340</v>
      </c>
      <c r="T2323" s="28">
        <f>VLOOKUP(--F2323,经验表!$A$4:$B$53,2,0)*VLOOKUP(--E2323,经验表!$W$8:$X$17,2,0)</f>
        <v>14340</v>
      </c>
      <c r="U2323" s="1">
        <f t="shared" si="294"/>
        <v>87600</v>
      </c>
      <c r="V2323" s="1">
        <f t="shared" si="295"/>
        <v>87600</v>
      </c>
    </row>
    <row r="2324" spans="1:22" x14ac:dyDescent="0.35">
      <c r="A2324" s="1">
        <v>91800102</v>
      </c>
      <c r="B2324" s="3" t="s">
        <v>30</v>
      </c>
      <c r="C2324" s="29">
        <f t="shared" si="291"/>
        <v>1</v>
      </c>
      <c r="D2324" s="29" t="str">
        <f t="shared" si="288"/>
        <v>2</v>
      </c>
      <c r="E2324" s="42" t="str">
        <f t="shared" si="289"/>
        <v>2</v>
      </c>
      <c r="F2324" s="1">
        <v>18</v>
      </c>
      <c r="G2324" s="28" t="str">
        <f t="shared" si="290"/>
        <v>218</v>
      </c>
      <c r="H2324" s="1">
        <v>8</v>
      </c>
      <c r="I2324" s="1">
        <v>648</v>
      </c>
      <c r="L2324" s="1">
        <v>16570</v>
      </c>
      <c r="M2324" s="1">
        <v>103770</v>
      </c>
      <c r="N2324" s="2">
        <f>INT(VLOOKUP(--D2324,'属性表（单）'!$H$7:$I$11,2,0)*VLOOKUP(F2324,'属性表（单）'!$B$4:$D$53,3,0))</f>
        <v>6525</v>
      </c>
      <c r="O2324" s="34">
        <f t="shared" si="292"/>
        <v>652</v>
      </c>
      <c r="P2324" s="1">
        <f>IF(H2324=26,VLOOKUP(G2324,'属性表（单核）'!$H$2:$I$251,2,0),IF(H2324=59,VLOOKUP(G2324,'属性表（单核）'!$C$2:$D$251,2,0),INT(N2324/VLOOKUP(H2324,'属性表（单）'!$N$4:$O$24,2,0))))</f>
        <v>652</v>
      </c>
      <c r="S2324" s="1">
        <f t="shared" si="293"/>
        <v>16380</v>
      </c>
      <c r="T2324" s="28">
        <f>VLOOKUP(--F2324,经验表!$A$4:$B$53,2,0)*VLOOKUP(--E2324,经验表!$W$8:$X$17,2,0)</f>
        <v>16380</v>
      </c>
      <c r="U2324" s="1">
        <f t="shared" si="294"/>
        <v>101940</v>
      </c>
      <c r="V2324" s="1">
        <f t="shared" si="295"/>
        <v>101940</v>
      </c>
    </row>
    <row r="2325" spans="1:22" x14ac:dyDescent="0.35">
      <c r="A2325" s="1">
        <v>91900102</v>
      </c>
      <c r="B2325" s="3" t="s">
        <v>30</v>
      </c>
      <c r="C2325" s="29">
        <f t="shared" si="291"/>
        <v>1</v>
      </c>
      <c r="D2325" s="29" t="str">
        <f t="shared" si="288"/>
        <v>2</v>
      </c>
      <c r="E2325" s="42" t="str">
        <f t="shared" si="289"/>
        <v>2</v>
      </c>
      <c r="F2325" s="1">
        <v>19</v>
      </c>
      <c r="G2325" s="28" t="str">
        <f t="shared" si="290"/>
        <v>219</v>
      </c>
      <c r="H2325" s="1">
        <v>8</v>
      </c>
      <c r="I2325" s="1">
        <v>675</v>
      </c>
      <c r="L2325" s="1">
        <v>18678</v>
      </c>
      <c r="M2325" s="1">
        <v>120340</v>
      </c>
      <c r="N2325" s="2">
        <f>INT(VLOOKUP(--D2325,'属性表（单）'!$H$7:$I$11,2,0)*VLOOKUP(F2325,'属性表（单）'!$B$4:$D$53,3,0))</f>
        <v>6900</v>
      </c>
      <c r="O2325" s="34">
        <f t="shared" si="292"/>
        <v>690</v>
      </c>
      <c r="P2325" s="1">
        <f>IF(H2325=26,VLOOKUP(G2325,'属性表（单核）'!$H$2:$I$251,2,0),IF(H2325=59,VLOOKUP(G2325,'属性表（单核）'!$C$2:$D$251,2,0),INT(N2325/VLOOKUP(H2325,'属性表（单）'!$N$4:$O$24,2,0))))</f>
        <v>690</v>
      </c>
      <c r="S2325" s="1">
        <f t="shared" si="293"/>
        <v>18420</v>
      </c>
      <c r="T2325" s="28">
        <f>VLOOKUP(--F2325,经验表!$A$4:$B$53,2,0)*VLOOKUP(--E2325,经验表!$W$8:$X$17,2,0)</f>
        <v>18420</v>
      </c>
      <c r="U2325" s="1">
        <f t="shared" si="294"/>
        <v>118320</v>
      </c>
      <c r="V2325" s="1">
        <f t="shared" si="295"/>
        <v>118320</v>
      </c>
    </row>
    <row r="2326" spans="1:22" x14ac:dyDescent="0.35">
      <c r="A2326" s="1">
        <v>92000102</v>
      </c>
      <c r="B2326" s="3" t="s">
        <v>30</v>
      </c>
      <c r="C2326" s="29">
        <f t="shared" si="291"/>
        <v>1</v>
      </c>
      <c r="D2326" s="29" t="str">
        <f t="shared" si="288"/>
        <v>2</v>
      </c>
      <c r="E2326" s="42" t="str">
        <f t="shared" si="289"/>
        <v>2</v>
      </c>
      <c r="F2326" s="1">
        <v>20</v>
      </c>
      <c r="G2326" s="28" t="str">
        <f t="shared" si="290"/>
        <v>220</v>
      </c>
      <c r="H2326" s="1">
        <v>8</v>
      </c>
      <c r="I2326" s="1">
        <v>703</v>
      </c>
      <c r="L2326" s="1">
        <v>21019</v>
      </c>
      <c r="M2326" s="1">
        <v>139018</v>
      </c>
      <c r="N2326" s="2">
        <f>INT(VLOOKUP(--D2326,'属性表（单）'!$H$7:$I$11,2,0)*VLOOKUP(F2326,'属性表（单）'!$B$4:$D$53,3,0))</f>
        <v>7275</v>
      </c>
      <c r="O2326" s="34">
        <f t="shared" si="292"/>
        <v>727</v>
      </c>
      <c r="P2326" s="1">
        <f>IF(H2326=26,VLOOKUP(G2326,'属性表（单核）'!$H$2:$I$251,2,0),IF(H2326=59,VLOOKUP(G2326,'属性表（单核）'!$C$2:$D$251,2,0),INT(N2326/VLOOKUP(H2326,'属性表（单）'!$N$4:$O$24,2,0))))</f>
        <v>727</v>
      </c>
      <c r="S2326" s="1">
        <f t="shared" si="293"/>
        <v>20460</v>
      </c>
      <c r="T2326" s="28">
        <f>VLOOKUP(--F2326,经验表!$A$4:$B$53,2,0)*VLOOKUP(--E2326,经验表!$W$8:$X$17,2,0)</f>
        <v>20460</v>
      </c>
      <c r="U2326" s="1">
        <f t="shared" si="294"/>
        <v>136740</v>
      </c>
      <c r="V2326" s="1">
        <f t="shared" si="295"/>
        <v>136740</v>
      </c>
    </row>
    <row r="2327" spans="1:22" x14ac:dyDescent="0.35">
      <c r="A2327" s="1">
        <v>92100102</v>
      </c>
      <c r="B2327" s="3" t="s">
        <v>30</v>
      </c>
      <c r="C2327" s="29">
        <f t="shared" si="291"/>
        <v>1</v>
      </c>
      <c r="D2327" s="29" t="str">
        <f t="shared" si="288"/>
        <v>2</v>
      </c>
      <c r="E2327" s="42" t="str">
        <f t="shared" si="289"/>
        <v>2</v>
      </c>
      <c r="F2327" s="1">
        <v>21</v>
      </c>
      <c r="G2327" s="28" t="str">
        <f t="shared" si="290"/>
        <v>221</v>
      </c>
      <c r="H2327" s="1">
        <v>8</v>
      </c>
      <c r="I2327" s="1">
        <v>732</v>
      </c>
      <c r="L2327" s="1">
        <v>23619</v>
      </c>
      <c r="M2327" s="1">
        <v>160037</v>
      </c>
      <c r="N2327" s="2">
        <f>INT(VLOOKUP(--D2327,'属性表（单）'!$H$7:$I$11,2,0)*VLOOKUP(F2327,'属性表（单）'!$B$4:$D$53,3,0))</f>
        <v>7650</v>
      </c>
      <c r="O2327" s="34">
        <f t="shared" si="292"/>
        <v>765</v>
      </c>
      <c r="P2327" s="1">
        <f>IF(H2327=26,VLOOKUP(G2327,'属性表（单核）'!$H$2:$I$251,2,0),IF(H2327=59,VLOOKUP(G2327,'属性表（单核）'!$C$2:$D$251,2,0),INT(N2327/VLOOKUP(H2327,'属性表（单）'!$N$4:$O$24,2,0))))</f>
        <v>765</v>
      </c>
      <c r="S2327" s="1">
        <f t="shared" si="293"/>
        <v>22500</v>
      </c>
      <c r="T2327" s="28">
        <f>VLOOKUP(--F2327,经验表!$A$4:$B$53,2,0)*VLOOKUP(--E2327,经验表!$W$8:$X$17,2,0)</f>
        <v>22500</v>
      </c>
      <c r="U2327" s="1">
        <f t="shared" si="294"/>
        <v>157200</v>
      </c>
      <c r="V2327" s="1">
        <f t="shared" si="295"/>
        <v>157200</v>
      </c>
    </row>
    <row r="2328" spans="1:22" x14ac:dyDescent="0.35">
      <c r="A2328" s="1">
        <v>92200102</v>
      </c>
      <c r="B2328" s="3" t="s">
        <v>30</v>
      </c>
      <c r="C2328" s="29">
        <f t="shared" si="291"/>
        <v>1</v>
      </c>
      <c r="D2328" s="29" t="str">
        <f t="shared" si="288"/>
        <v>2</v>
      </c>
      <c r="E2328" s="42" t="str">
        <f t="shared" si="289"/>
        <v>2</v>
      </c>
      <c r="F2328" s="1">
        <v>22</v>
      </c>
      <c r="G2328" s="28" t="str">
        <f t="shared" si="290"/>
        <v>222</v>
      </c>
      <c r="H2328" s="1">
        <v>8</v>
      </c>
      <c r="I2328" s="1">
        <v>761</v>
      </c>
      <c r="L2328" s="1">
        <v>26507</v>
      </c>
      <c r="M2328" s="1">
        <v>183656</v>
      </c>
      <c r="N2328" s="2">
        <f>INT(VLOOKUP(--D2328,'属性表（单）'!$H$7:$I$11,2,0)*VLOOKUP(F2328,'属性表（单）'!$B$4:$D$53,3,0))</f>
        <v>8100</v>
      </c>
      <c r="O2328" s="34">
        <f t="shared" si="292"/>
        <v>810</v>
      </c>
      <c r="P2328" s="1">
        <f>IF(H2328=26,VLOOKUP(G2328,'属性表（单核）'!$H$2:$I$251,2,0),IF(H2328=59,VLOOKUP(G2328,'属性表（单核）'!$C$2:$D$251,2,0),INT(N2328/VLOOKUP(H2328,'属性表（单）'!$N$4:$O$24,2,0))))</f>
        <v>810</v>
      </c>
      <c r="S2328" s="1">
        <f t="shared" si="293"/>
        <v>25260</v>
      </c>
      <c r="T2328" s="28">
        <f>VLOOKUP(--F2328,经验表!$A$4:$B$53,2,0)*VLOOKUP(--E2328,经验表!$W$8:$X$17,2,0)</f>
        <v>25260</v>
      </c>
      <c r="U2328" s="1">
        <f t="shared" si="294"/>
        <v>179700</v>
      </c>
      <c r="V2328" s="1">
        <f t="shared" si="295"/>
        <v>179700</v>
      </c>
    </row>
    <row r="2329" spans="1:22" x14ac:dyDescent="0.35">
      <c r="A2329" s="1">
        <v>92300102</v>
      </c>
      <c r="B2329" s="3" t="s">
        <v>30</v>
      </c>
      <c r="C2329" s="29">
        <f t="shared" si="291"/>
        <v>1</v>
      </c>
      <c r="D2329" s="29" t="str">
        <f t="shared" si="288"/>
        <v>2</v>
      </c>
      <c r="E2329" s="42" t="str">
        <f t="shared" si="289"/>
        <v>2</v>
      </c>
      <c r="F2329" s="1">
        <v>23</v>
      </c>
      <c r="G2329" s="28" t="str">
        <f t="shared" si="290"/>
        <v>223</v>
      </c>
      <c r="H2329" s="1">
        <v>8</v>
      </c>
      <c r="I2329" s="1">
        <v>791</v>
      </c>
      <c r="L2329" s="1">
        <v>29712</v>
      </c>
      <c r="M2329" s="1">
        <v>210163</v>
      </c>
      <c r="N2329" s="2">
        <f>INT(VLOOKUP(--D2329,'属性表（单）'!$H$7:$I$11,2,0)*VLOOKUP(F2329,'属性表（单）'!$B$4:$D$53,3,0))</f>
        <v>8550</v>
      </c>
      <c r="O2329" s="34">
        <f t="shared" si="292"/>
        <v>855</v>
      </c>
      <c r="P2329" s="1">
        <f>IF(H2329=26,VLOOKUP(G2329,'属性表（单核）'!$H$2:$I$251,2,0),IF(H2329=59,VLOOKUP(G2329,'属性表（单核）'!$C$2:$D$251,2,0),INT(N2329/VLOOKUP(H2329,'属性表（单）'!$N$4:$O$24,2,0))))</f>
        <v>855</v>
      </c>
      <c r="S2329" s="1">
        <f t="shared" si="293"/>
        <v>28020</v>
      </c>
      <c r="T2329" s="28">
        <f>VLOOKUP(--F2329,经验表!$A$4:$B$53,2,0)*VLOOKUP(--E2329,经验表!$W$8:$X$17,2,0)</f>
        <v>28020</v>
      </c>
      <c r="U2329" s="1">
        <f t="shared" si="294"/>
        <v>204960</v>
      </c>
      <c r="V2329" s="1">
        <f t="shared" si="295"/>
        <v>204960</v>
      </c>
    </row>
    <row r="2330" spans="1:22" x14ac:dyDescent="0.35">
      <c r="A2330" s="1">
        <v>92400102</v>
      </c>
      <c r="B2330" s="3" t="s">
        <v>30</v>
      </c>
      <c r="C2330" s="29">
        <f t="shared" si="291"/>
        <v>1</v>
      </c>
      <c r="D2330" s="29" t="str">
        <f t="shared" si="288"/>
        <v>2</v>
      </c>
      <c r="E2330" s="42" t="str">
        <f t="shared" si="289"/>
        <v>2</v>
      </c>
      <c r="F2330" s="1">
        <v>24</v>
      </c>
      <c r="G2330" s="28" t="str">
        <f t="shared" si="290"/>
        <v>224</v>
      </c>
      <c r="H2330" s="1">
        <v>8</v>
      </c>
      <c r="I2330" s="1">
        <v>822</v>
      </c>
      <c r="L2330" s="1">
        <v>33270</v>
      </c>
      <c r="M2330" s="1">
        <v>239875</v>
      </c>
      <c r="N2330" s="2">
        <f>INT(VLOOKUP(--D2330,'属性表（单）'!$H$7:$I$11,2,0)*VLOOKUP(F2330,'属性表（单）'!$B$4:$D$53,3,0))</f>
        <v>9000</v>
      </c>
      <c r="O2330" s="34">
        <f t="shared" si="292"/>
        <v>900</v>
      </c>
      <c r="P2330" s="1">
        <f>IF(H2330=26,VLOOKUP(G2330,'属性表（单核）'!$H$2:$I$251,2,0),IF(H2330=59,VLOOKUP(G2330,'属性表（单核）'!$C$2:$D$251,2,0),INT(N2330/VLOOKUP(H2330,'属性表（单）'!$N$4:$O$24,2,0))))</f>
        <v>900</v>
      </c>
      <c r="S2330" s="1">
        <f t="shared" si="293"/>
        <v>30780</v>
      </c>
      <c r="T2330" s="28">
        <f>VLOOKUP(--F2330,经验表!$A$4:$B$53,2,0)*VLOOKUP(--E2330,经验表!$W$8:$X$17,2,0)</f>
        <v>30780</v>
      </c>
      <c r="U2330" s="1">
        <f t="shared" si="294"/>
        <v>232980</v>
      </c>
      <c r="V2330" s="1">
        <f t="shared" si="295"/>
        <v>232980</v>
      </c>
    </row>
    <row r="2331" spans="1:22" x14ac:dyDescent="0.35">
      <c r="A2331" s="1">
        <v>92500102</v>
      </c>
      <c r="B2331" s="3" t="s">
        <v>30</v>
      </c>
      <c r="C2331" s="29">
        <f t="shared" si="291"/>
        <v>1</v>
      </c>
      <c r="D2331" s="29" t="str">
        <f t="shared" si="288"/>
        <v>2</v>
      </c>
      <c r="E2331" s="42" t="str">
        <f t="shared" si="289"/>
        <v>2</v>
      </c>
      <c r="F2331" s="1">
        <v>25</v>
      </c>
      <c r="G2331" s="28" t="str">
        <f t="shared" si="290"/>
        <v>225</v>
      </c>
      <c r="H2331" s="1">
        <v>8</v>
      </c>
      <c r="I2331" s="1">
        <v>853</v>
      </c>
      <c r="L2331" s="1">
        <v>37218</v>
      </c>
      <c r="M2331" s="1">
        <v>273145</v>
      </c>
      <c r="N2331" s="2">
        <f>INT(VLOOKUP(--D2331,'属性表（单）'!$H$7:$I$11,2,0)*VLOOKUP(F2331,'属性表（单）'!$B$4:$D$53,3,0))</f>
        <v>9450</v>
      </c>
      <c r="O2331" s="34">
        <f t="shared" si="292"/>
        <v>945</v>
      </c>
      <c r="P2331" s="1">
        <f>IF(H2331=26,VLOOKUP(G2331,'属性表（单核）'!$H$2:$I$251,2,0),IF(H2331=59,VLOOKUP(G2331,'属性表（单核）'!$C$2:$D$251,2,0),INT(N2331/VLOOKUP(H2331,'属性表（单）'!$N$4:$O$24,2,0))))</f>
        <v>945</v>
      </c>
      <c r="S2331" s="1">
        <f t="shared" si="293"/>
        <v>33540</v>
      </c>
      <c r="T2331" s="28">
        <f>VLOOKUP(--F2331,经验表!$A$4:$B$53,2,0)*VLOOKUP(--E2331,经验表!$W$8:$X$17,2,0)</f>
        <v>33540</v>
      </c>
      <c r="U2331" s="1">
        <f t="shared" si="294"/>
        <v>263760</v>
      </c>
      <c r="V2331" s="1">
        <f t="shared" si="295"/>
        <v>263760</v>
      </c>
    </row>
    <row r="2332" spans="1:22" x14ac:dyDescent="0.35">
      <c r="A2332" s="1">
        <v>92600102</v>
      </c>
      <c r="B2332" s="3" t="s">
        <v>30</v>
      </c>
      <c r="C2332" s="29">
        <f t="shared" si="291"/>
        <v>1</v>
      </c>
      <c r="D2332" s="29" t="str">
        <f t="shared" si="288"/>
        <v>2</v>
      </c>
      <c r="E2332" s="42" t="str">
        <f t="shared" si="289"/>
        <v>2</v>
      </c>
      <c r="F2332" s="1">
        <v>26</v>
      </c>
      <c r="G2332" s="28" t="str">
        <f t="shared" si="290"/>
        <v>226</v>
      </c>
      <c r="H2332" s="1">
        <v>8</v>
      </c>
      <c r="I2332" s="1">
        <v>886</v>
      </c>
      <c r="L2332" s="1">
        <v>41598</v>
      </c>
      <c r="M2332" s="1">
        <v>310363</v>
      </c>
      <c r="N2332" s="2">
        <f>INT(VLOOKUP(--D2332,'属性表（单）'!$H$7:$I$11,2,0)*VLOOKUP(F2332,'属性表（单）'!$B$4:$D$53,3,0))</f>
        <v>9900</v>
      </c>
      <c r="O2332" s="34">
        <f t="shared" si="292"/>
        <v>990</v>
      </c>
      <c r="P2332" s="1">
        <f>IF(H2332=26,VLOOKUP(G2332,'属性表（单核）'!$H$2:$I$251,2,0),IF(H2332=59,VLOOKUP(G2332,'属性表（单核）'!$C$2:$D$251,2,0),INT(N2332/VLOOKUP(H2332,'属性表（单）'!$N$4:$O$24,2,0))))</f>
        <v>990</v>
      </c>
      <c r="S2332" s="1">
        <f t="shared" si="293"/>
        <v>37140</v>
      </c>
      <c r="T2332" s="28">
        <f>VLOOKUP(--F2332,经验表!$A$4:$B$53,2,0)*VLOOKUP(--E2332,经验表!$W$8:$X$17,2,0)</f>
        <v>37140</v>
      </c>
      <c r="U2332" s="1">
        <f t="shared" si="294"/>
        <v>297300</v>
      </c>
      <c r="V2332" s="1">
        <f t="shared" si="295"/>
        <v>297300</v>
      </c>
    </row>
    <row r="2333" spans="1:22" x14ac:dyDescent="0.35">
      <c r="A2333" s="1">
        <v>92700102</v>
      </c>
      <c r="B2333" s="3" t="s">
        <v>30</v>
      </c>
      <c r="C2333" s="29">
        <f t="shared" si="291"/>
        <v>1</v>
      </c>
      <c r="D2333" s="29" t="str">
        <f t="shared" si="288"/>
        <v>2</v>
      </c>
      <c r="E2333" s="42" t="str">
        <f t="shared" si="289"/>
        <v>2</v>
      </c>
      <c r="F2333" s="1">
        <v>27</v>
      </c>
      <c r="G2333" s="28" t="str">
        <f t="shared" si="290"/>
        <v>227</v>
      </c>
      <c r="H2333" s="1">
        <v>8</v>
      </c>
      <c r="I2333" s="1">
        <v>919</v>
      </c>
      <c r="L2333" s="1">
        <v>46457</v>
      </c>
      <c r="M2333" s="1">
        <v>351961</v>
      </c>
      <c r="N2333" s="2">
        <f>INT(VLOOKUP(--D2333,'属性表（单）'!$H$7:$I$11,2,0)*VLOOKUP(F2333,'属性表（单）'!$B$4:$D$53,3,0))</f>
        <v>10425</v>
      </c>
      <c r="O2333" s="34">
        <f t="shared" si="292"/>
        <v>1042</v>
      </c>
      <c r="P2333" s="1">
        <f>IF(H2333=26,VLOOKUP(G2333,'属性表（单核）'!$H$2:$I$251,2,0),IF(H2333=59,VLOOKUP(G2333,'属性表（单核）'!$C$2:$D$251,2,0),INT(N2333/VLOOKUP(H2333,'属性表（单）'!$N$4:$O$24,2,0))))</f>
        <v>1042</v>
      </c>
      <c r="S2333" s="1">
        <f t="shared" si="293"/>
        <v>40740</v>
      </c>
      <c r="T2333" s="28">
        <f>VLOOKUP(--F2333,经验表!$A$4:$B$53,2,0)*VLOOKUP(--E2333,经验表!$W$8:$X$17,2,0)</f>
        <v>40740</v>
      </c>
      <c r="U2333" s="1">
        <f t="shared" si="294"/>
        <v>334440</v>
      </c>
      <c r="V2333" s="1">
        <f t="shared" si="295"/>
        <v>334440</v>
      </c>
    </row>
    <row r="2334" spans="1:22" x14ac:dyDescent="0.35">
      <c r="A2334" s="1">
        <v>92800102</v>
      </c>
      <c r="B2334" s="3" t="s">
        <v>30</v>
      </c>
      <c r="C2334" s="29">
        <f t="shared" si="291"/>
        <v>1</v>
      </c>
      <c r="D2334" s="29" t="str">
        <f t="shared" si="288"/>
        <v>2</v>
      </c>
      <c r="E2334" s="42" t="str">
        <f t="shared" si="289"/>
        <v>2</v>
      </c>
      <c r="F2334" s="1">
        <v>28</v>
      </c>
      <c r="G2334" s="28" t="str">
        <f t="shared" si="290"/>
        <v>228</v>
      </c>
      <c r="H2334" s="1">
        <v>8</v>
      </c>
      <c r="I2334" s="1">
        <v>953</v>
      </c>
      <c r="L2334" s="1">
        <v>51845</v>
      </c>
      <c r="M2334" s="1">
        <v>398418</v>
      </c>
      <c r="N2334" s="2">
        <f>INT(VLOOKUP(--D2334,'属性表（单）'!$H$7:$I$11,2,0)*VLOOKUP(F2334,'属性表（单）'!$B$4:$D$53,3,0))</f>
        <v>10950</v>
      </c>
      <c r="O2334" s="34">
        <f t="shared" si="292"/>
        <v>1095</v>
      </c>
      <c r="P2334" s="1">
        <f>IF(H2334=26,VLOOKUP(G2334,'属性表（单核）'!$H$2:$I$251,2,0),IF(H2334=59,VLOOKUP(G2334,'属性表（单核）'!$C$2:$D$251,2,0),INT(N2334/VLOOKUP(H2334,'属性表（单）'!$N$4:$O$24,2,0))))</f>
        <v>1095</v>
      </c>
      <c r="S2334" s="1">
        <f t="shared" si="293"/>
        <v>44340</v>
      </c>
      <c r="T2334" s="28">
        <f>VLOOKUP(--F2334,经验表!$A$4:$B$53,2,0)*VLOOKUP(--E2334,经验表!$W$8:$X$17,2,0)</f>
        <v>44340</v>
      </c>
      <c r="U2334" s="1">
        <f t="shared" si="294"/>
        <v>375180</v>
      </c>
      <c r="V2334" s="1">
        <f t="shared" si="295"/>
        <v>375180</v>
      </c>
    </row>
    <row r="2335" spans="1:22" x14ac:dyDescent="0.35">
      <c r="A2335" s="1">
        <v>92900102</v>
      </c>
      <c r="B2335" s="3" t="s">
        <v>30</v>
      </c>
      <c r="C2335" s="29">
        <f t="shared" si="291"/>
        <v>1</v>
      </c>
      <c r="D2335" s="29" t="str">
        <f t="shared" si="288"/>
        <v>2</v>
      </c>
      <c r="E2335" s="42" t="str">
        <f t="shared" si="289"/>
        <v>2</v>
      </c>
      <c r="F2335" s="1">
        <v>29</v>
      </c>
      <c r="G2335" s="28" t="str">
        <f t="shared" si="290"/>
        <v>229</v>
      </c>
      <c r="H2335" s="1">
        <v>8</v>
      </c>
      <c r="I2335" s="1">
        <v>987</v>
      </c>
      <c r="L2335" s="1">
        <v>57821</v>
      </c>
      <c r="M2335" s="1">
        <v>450263</v>
      </c>
      <c r="N2335" s="2">
        <f>INT(VLOOKUP(--D2335,'属性表（单）'!$H$7:$I$11,2,0)*VLOOKUP(F2335,'属性表（单）'!$B$4:$D$53,3,0))</f>
        <v>11475</v>
      </c>
      <c r="O2335" s="34">
        <f t="shared" si="292"/>
        <v>1147</v>
      </c>
      <c r="P2335" s="1">
        <f>IF(H2335=26,VLOOKUP(G2335,'属性表（单核）'!$H$2:$I$251,2,0),IF(H2335=59,VLOOKUP(G2335,'属性表（单核）'!$C$2:$D$251,2,0),INT(N2335/VLOOKUP(H2335,'属性表（单）'!$N$4:$O$24,2,0))))</f>
        <v>1147</v>
      </c>
      <c r="S2335" s="1">
        <f t="shared" si="293"/>
        <v>47940</v>
      </c>
      <c r="T2335" s="28">
        <f>VLOOKUP(--F2335,经验表!$A$4:$B$53,2,0)*VLOOKUP(--E2335,经验表!$W$8:$X$17,2,0)</f>
        <v>47940</v>
      </c>
      <c r="U2335" s="1">
        <f t="shared" si="294"/>
        <v>419520</v>
      </c>
      <c r="V2335" s="1">
        <f t="shared" si="295"/>
        <v>419520</v>
      </c>
    </row>
    <row r="2336" spans="1:22" x14ac:dyDescent="0.35">
      <c r="A2336" s="1">
        <v>93000102</v>
      </c>
      <c r="B2336" s="3" t="s">
        <v>30</v>
      </c>
      <c r="C2336" s="29">
        <f t="shared" si="291"/>
        <v>1</v>
      </c>
      <c r="D2336" s="29" t="str">
        <f t="shared" si="288"/>
        <v>2</v>
      </c>
      <c r="E2336" s="42" t="str">
        <f t="shared" si="289"/>
        <v>2</v>
      </c>
      <c r="F2336" s="1">
        <v>30</v>
      </c>
      <c r="G2336" s="28" t="str">
        <f t="shared" si="290"/>
        <v>230</v>
      </c>
      <c r="H2336" s="1">
        <v>8</v>
      </c>
      <c r="I2336" s="1">
        <v>1023</v>
      </c>
      <c r="L2336" s="1">
        <v>64447</v>
      </c>
      <c r="M2336" s="1">
        <v>508084</v>
      </c>
      <c r="N2336" s="2">
        <f>INT(VLOOKUP(--D2336,'属性表（单）'!$H$7:$I$11,2,0)*VLOOKUP(F2336,'属性表（单）'!$B$4:$D$53,3,0))</f>
        <v>12000</v>
      </c>
      <c r="O2336" s="34">
        <f t="shared" si="292"/>
        <v>1200</v>
      </c>
      <c r="P2336" s="1">
        <f>IF(H2336=26,VLOOKUP(G2336,'属性表（单核）'!$H$2:$I$251,2,0),IF(H2336=59,VLOOKUP(G2336,'属性表（单核）'!$C$2:$D$251,2,0),INT(N2336/VLOOKUP(H2336,'属性表（单）'!$N$4:$O$24,2,0))))</f>
        <v>1200</v>
      </c>
      <c r="S2336" s="1">
        <f t="shared" si="293"/>
        <v>52500</v>
      </c>
      <c r="T2336" s="28">
        <f>VLOOKUP(--F2336,经验表!$A$4:$B$53,2,0)*VLOOKUP(--E2336,经验表!$W$8:$X$17,2,0)</f>
        <v>52500</v>
      </c>
      <c r="U2336" s="1">
        <f t="shared" si="294"/>
        <v>467460</v>
      </c>
      <c r="V2336" s="1">
        <f t="shared" si="295"/>
        <v>467460</v>
      </c>
    </row>
    <row r="2337" spans="1:22" x14ac:dyDescent="0.35">
      <c r="A2337" s="1">
        <v>93100102</v>
      </c>
      <c r="B2337" s="3" t="s">
        <v>30</v>
      </c>
      <c r="C2337" s="29">
        <f t="shared" si="291"/>
        <v>1</v>
      </c>
      <c r="D2337" s="29" t="str">
        <f t="shared" si="288"/>
        <v>2</v>
      </c>
      <c r="E2337" s="42" t="str">
        <f t="shared" si="289"/>
        <v>2</v>
      </c>
      <c r="F2337" s="1">
        <v>31</v>
      </c>
      <c r="G2337" s="28" t="str">
        <f t="shared" si="290"/>
        <v>231</v>
      </c>
      <c r="H2337" s="1">
        <v>8</v>
      </c>
      <c r="I2337" s="1">
        <v>1060</v>
      </c>
      <c r="L2337" s="1">
        <v>71792</v>
      </c>
      <c r="M2337" s="1">
        <v>572531</v>
      </c>
      <c r="N2337" s="2">
        <f>INT(VLOOKUP(--D2337,'属性表（单）'!$H$7:$I$11,2,0)*VLOOKUP(F2337,'属性表（单）'!$B$4:$D$53,3,0))</f>
        <v>12525</v>
      </c>
      <c r="O2337" s="34">
        <f t="shared" si="292"/>
        <v>1252</v>
      </c>
      <c r="P2337" s="1">
        <f>IF(H2337=26,VLOOKUP(G2337,'属性表（单核）'!$H$2:$I$251,2,0),IF(H2337=59,VLOOKUP(G2337,'属性表（单核）'!$C$2:$D$251,2,0),INT(N2337/VLOOKUP(H2337,'属性表（单）'!$N$4:$O$24,2,0))))</f>
        <v>1252</v>
      </c>
      <c r="S2337" s="1">
        <f t="shared" si="293"/>
        <v>57060</v>
      </c>
      <c r="T2337" s="28">
        <f>VLOOKUP(--F2337,经验表!$A$4:$B$53,2,0)*VLOOKUP(--E2337,经验表!$W$8:$X$17,2,0)</f>
        <v>57060</v>
      </c>
      <c r="U2337" s="1">
        <f t="shared" si="294"/>
        <v>519960</v>
      </c>
      <c r="V2337" s="1">
        <f t="shared" si="295"/>
        <v>519960</v>
      </c>
    </row>
    <row r="2338" spans="1:22" x14ac:dyDescent="0.35">
      <c r="A2338" s="1">
        <v>93200102</v>
      </c>
      <c r="B2338" s="3" t="s">
        <v>30</v>
      </c>
      <c r="C2338" s="29">
        <f t="shared" si="291"/>
        <v>1</v>
      </c>
      <c r="D2338" s="29" t="str">
        <f t="shared" si="288"/>
        <v>2</v>
      </c>
      <c r="E2338" s="42" t="str">
        <f t="shared" si="289"/>
        <v>2</v>
      </c>
      <c r="F2338" s="1">
        <v>32</v>
      </c>
      <c r="G2338" s="28" t="str">
        <f t="shared" si="290"/>
        <v>232</v>
      </c>
      <c r="H2338" s="1">
        <v>8</v>
      </c>
      <c r="I2338" s="1">
        <v>1097</v>
      </c>
      <c r="L2338" s="1">
        <v>79935</v>
      </c>
      <c r="M2338" s="1">
        <v>644323</v>
      </c>
      <c r="N2338" s="2">
        <f>INT(VLOOKUP(--D2338,'属性表（单）'!$H$7:$I$11,2,0)*VLOOKUP(F2338,'属性表（单）'!$B$4:$D$53,3,0))</f>
        <v>13125</v>
      </c>
      <c r="O2338" s="34">
        <f t="shared" si="292"/>
        <v>1312</v>
      </c>
      <c r="P2338" s="1">
        <f>IF(H2338=26,VLOOKUP(G2338,'属性表（单核）'!$H$2:$I$251,2,0),IF(H2338=59,VLOOKUP(G2338,'属性表（单核）'!$C$2:$D$251,2,0),INT(N2338/VLOOKUP(H2338,'属性表（单）'!$N$4:$O$24,2,0))))</f>
        <v>1312</v>
      </c>
      <c r="S2338" s="1">
        <f t="shared" si="293"/>
        <v>61620</v>
      </c>
      <c r="T2338" s="28">
        <f>VLOOKUP(--F2338,经验表!$A$4:$B$53,2,0)*VLOOKUP(--E2338,经验表!$W$8:$X$17,2,0)</f>
        <v>61620</v>
      </c>
      <c r="U2338" s="1">
        <f t="shared" si="294"/>
        <v>577020</v>
      </c>
      <c r="V2338" s="1">
        <f t="shared" si="295"/>
        <v>577020</v>
      </c>
    </row>
    <row r="2339" spans="1:22" x14ac:dyDescent="0.35">
      <c r="A2339" s="1">
        <v>93300102</v>
      </c>
      <c r="B2339" s="3" t="s">
        <v>30</v>
      </c>
      <c r="C2339" s="29">
        <f t="shared" si="291"/>
        <v>1</v>
      </c>
      <c r="D2339" s="29" t="str">
        <f t="shared" si="288"/>
        <v>2</v>
      </c>
      <c r="E2339" s="42" t="str">
        <f t="shared" si="289"/>
        <v>2</v>
      </c>
      <c r="F2339" s="1">
        <v>33</v>
      </c>
      <c r="G2339" s="28" t="str">
        <f t="shared" si="290"/>
        <v>233</v>
      </c>
      <c r="H2339" s="1">
        <v>8</v>
      </c>
      <c r="I2339" s="1">
        <v>1136</v>
      </c>
      <c r="L2339" s="1">
        <v>88961</v>
      </c>
      <c r="M2339" s="1">
        <v>724258</v>
      </c>
      <c r="N2339" s="2">
        <f>INT(VLOOKUP(--D2339,'属性表（单）'!$H$7:$I$11,2,0)*VLOOKUP(F2339,'属性表（单）'!$B$4:$D$53,3,0))</f>
        <v>13725</v>
      </c>
      <c r="O2339" s="34">
        <f t="shared" si="292"/>
        <v>1372</v>
      </c>
      <c r="P2339" s="1">
        <f>IF(H2339=26,VLOOKUP(G2339,'属性表（单核）'!$H$2:$I$251,2,0),IF(H2339=59,VLOOKUP(G2339,'属性表（单核）'!$C$2:$D$251,2,0),INT(N2339/VLOOKUP(H2339,'属性表（单）'!$N$4:$O$24,2,0))))</f>
        <v>1372</v>
      </c>
      <c r="S2339" s="1">
        <f t="shared" si="293"/>
        <v>66180</v>
      </c>
      <c r="T2339" s="28">
        <f>VLOOKUP(--F2339,经验表!$A$4:$B$53,2,0)*VLOOKUP(--E2339,经验表!$W$8:$X$17,2,0)</f>
        <v>66180</v>
      </c>
      <c r="U2339" s="1">
        <f t="shared" si="294"/>
        <v>638640</v>
      </c>
      <c r="V2339" s="1">
        <f t="shared" si="295"/>
        <v>638640</v>
      </c>
    </row>
    <row r="2340" spans="1:22" x14ac:dyDescent="0.35">
      <c r="A2340" s="1">
        <v>93400102</v>
      </c>
      <c r="B2340" s="3" t="s">
        <v>30</v>
      </c>
      <c r="C2340" s="29">
        <f t="shared" si="291"/>
        <v>1</v>
      </c>
      <c r="D2340" s="29" t="str">
        <f t="shared" si="288"/>
        <v>2</v>
      </c>
      <c r="E2340" s="42" t="str">
        <f t="shared" si="289"/>
        <v>2</v>
      </c>
      <c r="F2340" s="1">
        <v>34</v>
      </c>
      <c r="G2340" s="28" t="str">
        <f t="shared" si="290"/>
        <v>234</v>
      </c>
      <c r="H2340" s="1">
        <v>8</v>
      </c>
      <c r="I2340" s="1">
        <v>1175</v>
      </c>
      <c r="L2340" s="1">
        <v>98964</v>
      </c>
      <c r="M2340" s="1">
        <v>813219</v>
      </c>
      <c r="N2340" s="2">
        <f>INT(VLOOKUP(--D2340,'属性表（单）'!$H$7:$I$11,2,0)*VLOOKUP(F2340,'属性表（单）'!$B$4:$D$53,3,0))</f>
        <v>14325</v>
      </c>
      <c r="O2340" s="34">
        <f t="shared" si="292"/>
        <v>1432</v>
      </c>
      <c r="P2340" s="1">
        <f>IF(H2340=26,VLOOKUP(G2340,'属性表（单核）'!$H$2:$I$251,2,0),IF(H2340=59,VLOOKUP(G2340,'属性表（单核）'!$C$2:$D$251,2,0),INT(N2340/VLOOKUP(H2340,'属性表（单）'!$N$4:$O$24,2,0))))</f>
        <v>1432</v>
      </c>
      <c r="S2340" s="1">
        <f t="shared" si="293"/>
        <v>71820</v>
      </c>
      <c r="T2340" s="28">
        <f>VLOOKUP(--F2340,经验表!$A$4:$B$53,2,0)*VLOOKUP(--E2340,经验表!$W$8:$X$17,2,0)</f>
        <v>71820</v>
      </c>
      <c r="U2340" s="1">
        <f t="shared" si="294"/>
        <v>704820</v>
      </c>
      <c r="V2340" s="1">
        <f t="shared" si="295"/>
        <v>704820</v>
      </c>
    </row>
    <row r="2341" spans="1:22" x14ac:dyDescent="0.35">
      <c r="A2341" s="1">
        <v>93500102</v>
      </c>
      <c r="B2341" s="3" t="s">
        <v>30</v>
      </c>
      <c r="C2341" s="29">
        <f t="shared" si="291"/>
        <v>1</v>
      </c>
      <c r="D2341" s="29" t="str">
        <f t="shared" si="288"/>
        <v>2</v>
      </c>
      <c r="E2341" s="42" t="str">
        <f t="shared" si="289"/>
        <v>2</v>
      </c>
      <c r="F2341" s="1">
        <v>35</v>
      </c>
      <c r="G2341" s="28" t="str">
        <f t="shared" si="290"/>
        <v>235</v>
      </c>
      <c r="H2341" s="1">
        <v>8</v>
      </c>
      <c r="I2341" s="1">
        <v>1215</v>
      </c>
      <c r="L2341" s="1">
        <v>110050</v>
      </c>
      <c r="M2341" s="1">
        <v>912183</v>
      </c>
      <c r="N2341" s="2">
        <f>INT(VLOOKUP(--D2341,'属性表（单）'!$H$7:$I$11,2,0)*VLOOKUP(F2341,'属性表（单）'!$B$4:$D$53,3,0))</f>
        <v>14925</v>
      </c>
      <c r="O2341" s="34">
        <f t="shared" si="292"/>
        <v>1492</v>
      </c>
      <c r="P2341" s="1">
        <f>IF(H2341=26,VLOOKUP(G2341,'属性表（单核）'!$H$2:$I$251,2,0),IF(H2341=59,VLOOKUP(G2341,'属性表（单核）'!$C$2:$D$251,2,0),INT(N2341/VLOOKUP(H2341,'属性表（单）'!$N$4:$O$24,2,0))))</f>
        <v>1492</v>
      </c>
      <c r="S2341" s="1">
        <f t="shared" si="293"/>
        <v>77460</v>
      </c>
      <c r="T2341" s="28">
        <f>VLOOKUP(--F2341,经验表!$A$4:$B$53,2,0)*VLOOKUP(--E2341,经验表!$W$8:$X$17,2,0)</f>
        <v>77460</v>
      </c>
      <c r="U2341" s="1">
        <f t="shared" si="294"/>
        <v>776640</v>
      </c>
      <c r="V2341" s="1">
        <f t="shared" si="295"/>
        <v>776640</v>
      </c>
    </row>
    <row r="2342" spans="1:22" x14ac:dyDescent="0.35">
      <c r="A2342" s="1">
        <v>93600102</v>
      </c>
      <c r="B2342" s="3" t="s">
        <v>30</v>
      </c>
      <c r="C2342" s="29">
        <f t="shared" si="291"/>
        <v>1</v>
      </c>
      <c r="D2342" s="29" t="str">
        <f t="shared" si="288"/>
        <v>2</v>
      </c>
      <c r="E2342" s="42" t="str">
        <f t="shared" si="289"/>
        <v>2</v>
      </c>
      <c r="F2342" s="1">
        <v>36</v>
      </c>
      <c r="G2342" s="28" t="str">
        <f t="shared" si="290"/>
        <v>236</v>
      </c>
      <c r="H2342" s="1">
        <v>8</v>
      </c>
      <c r="I2342" s="1">
        <v>1257</v>
      </c>
      <c r="L2342" s="1">
        <v>122334</v>
      </c>
      <c r="M2342" s="1">
        <v>1022233</v>
      </c>
      <c r="N2342" s="2">
        <f>INT(VLOOKUP(--D2342,'属性表（单）'!$H$7:$I$11,2,0)*VLOOKUP(F2342,'属性表（单）'!$B$4:$D$53,3,0))</f>
        <v>15525</v>
      </c>
      <c r="O2342" s="34">
        <f t="shared" si="292"/>
        <v>1552</v>
      </c>
      <c r="P2342" s="1">
        <f>IF(H2342=26,VLOOKUP(G2342,'属性表（单核）'!$H$2:$I$251,2,0),IF(H2342=59,VLOOKUP(G2342,'属性表（单核）'!$C$2:$D$251,2,0),INT(N2342/VLOOKUP(H2342,'属性表（单）'!$N$4:$O$24,2,0))))</f>
        <v>1552</v>
      </c>
      <c r="S2342" s="1">
        <f t="shared" si="293"/>
        <v>83100</v>
      </c>
      <c r="T2342" s="28">
        <f>VLOOKUP(--F2342,经验表!$A$4:$B$53,2,0)*VLOOKUP(--E2342,经验表!$W$8:$X$17,2,0)</f>
        <v>83100</v>
      </c>
      <c r="U2342" s="1">
        <f t="shared" si="294"/>
        <v>854100</v>
      </c>
      <c r="V2342" s="1">
        <f t="shared" si="295"/>
        <v>854100</v>
      </c>
    </row>
    <row r="2343" spans="1:22" x14ac:dyDescent="0.35">
      <c r="A2343" s="1">
        <v>93700102</v>
      </c>
      <c r="B2343" s="3" t="s">
        <v>30</v>
      </c>
      <c r="C2343" s="29">
        <f t="shared" si="291"/>
        <v>1</v>
      </c>
      <c r="D2343" s="29" t="str">
        <f t="shared" si="288"/>
        <v>2</v>
      </c>
      <c r="E2343" s="42" t="str">
        <f t="shared" si="289"/>
        <v>2</v>
      </c>
      <c r="F2343" s="1">
        <v>37</v>
      </c>
      <c r="G2343" s="28" t="str">
        <f t="shared" si="290"/>
        <v>237</v>
      </c>
      <c r="H2343" s="1">
        <v>8</v>
      </c>
      <c r="I2343" s="1">
        <v>1299</v>
      </c>
      <c r="L2343" s="1">
        <v>135946</v>
      </c>
      <c r="M2343" s="1">
        <v>1144567</v>
      </c>
      <c r="N2343" s="2">
        <f>INT(VLOOKUP(--D2343,'属性表（单）'!$H$7:$I$11,2,0)*VLOOKUP(F2343,'属性表（单）'!$B$4:$D$53,3,0))</f>
        <v>16200</v>
      </c>
      <c r="O2343" s="34">
        <f t="shared" si="292"/>
        <v>1620</v>
      </c>
      <c r="P2343" s="1">
        <f>IF(H2343=26,VLOOKUP(G2343,'属性表（单核）'!$H$2:$I$251,2,0),IF(H2343=59,VLOOKUP(G2343,'属性表（单核）'!$C$2:$D$251,2,0),INT(N2343/VLOOKUP(H2343,'属性表（单）'!$N$4:$O$24,2,0))))</f>
        <v>1620</v>
      </c>
      <c r="S2343" s="1">
        <f t="shared" si="293"/>
        <v>88740</v>
      </c>
      <c r="T2343" s="28">
        <f>VLOOKUP(--F2343,经验表!$A$4:$B$53,2,0)*VLOOKUP(--E2343,经验表!$W$8:$X$17,2,0)</f>
        <v>88740</v>
      </c>
      <c r="U2343" s="1">
        <f t="shared" si="294"/>
        <v>937200</v>
      </c>
      <c r="V2343" s="1">
        <f t="shared" si="295"/>
        <v>937200</v>
      </c>
    </row>
    <row r="2344" spans="1:22" x14ac:dyDescent="0.35">
      <c r="A2344" s="1">
        <v>93800102</v>
      </c>
      <c r="B2344" s="3" t="s">
        <v>30</v>
      </c>
      <c r="C2344" s="29">
        <f t="shared" si="291"/>
        <v>1</v>
      </c>
      <c r="D2344" s="29" t="str">
        <f t="shared" si="288"/>
        <v>2</v>
      </c>
      <c r="E2344" s="42" t="str">
        <f t="shared" si="289"/>
        <v>2</v>
      </c>
      <c r="F2344" s="1">
        <v>38</v>
      </c>
      <c r="G2344" s="28" t="str">
        <f t="shared" si="290"/>
        <v>238</v>
      </c>
      <c r="H2344" s="1">
        <v>8</v>
      </c>
      <c r="I2344" s="1">
        <v>1343</v>
      </c>
      <c r="L2344" s="1">
        <v>151027</v>
      </c>
      <c r="M2344" s="1">
        <v>1280513</v>
      </c>
      <c r="N2344" s="2">
        <f>INT(VLOOKUP(--D2344,'属性表（单）'!$H$7:$I$11,2,0)*VLOOKUP(F2344,'属性表（单）'!$B$4:$D$53,3,0))</f>
        <v>16875</v>
      </c>
      <c r="O2344" s="34">
        <f t="shared" si="292"/>
        <v>1687</v>
      </c>
      <c r="P2344" s="1">
        <f>IF(H2344=26,VLOOKUP(G2344,'属性表（单核）'!$H$2:$I$251,2,0),IF(H2344=59,VLOOKUP(G2344,'属性表（单核）'!$C$2:$D$251,2,0),INT(N2344/VLOOKUP(H2344,'属性表（单）'!$N$4:$O$24,2,0))))</f>
        <v>1687</v>
      </c>
      <c r="S2344" s="1">
        <f t="shared" si="293"/>
        <v>95580</v>
      </c>
      <c r="T2344" s="28">
        <f>VLOOKUP(--F2344,经验表!$A$4:$B$53,2,0)*VLOOKUP(--E2344,经验表!$W$8:$X$17,2,0)</f>
        <v>95580</v>
      </c>
      <c r="U2344" s="1">
        <f t="shared" si="294"/>
        <v>1025940</v>
      </c>
      <c r="V2344" s="1">
        <f t="shared" si="295"/>
        <v>1025940</v>
      </c>
    </row>
    <row r="2345" spans="1:22" x14ac:dyDescent="0.35">
      <c r="A2345" s="1">
        <v>93900102</v>
      </c>
      <c r="B2345" s="3" t="s">
        <v>30</v>
      </c>
      <c r="C2345" s="29">
        <f t="shared" si="291"/>
        <v>1</v>
      </c>
      <c r="D2345" s="29" t="str">
        <f t="shared" si="288"/>
        <v>2</v>
      </c>
      <c r="E2345" s="42" t="str">
        <f t="shared" si="289"/>
        <v>2</v>
      </c>
      <c r="F2345" s="1">
        <v>39</v>
      </c>
      <c r="G2345" s="28" t="str">
        <f t="shared" si="290"/>
        <v>239</v>
      </c>
      <c r="H2345" s="1">
        <v>8</v>
      </c>
      <c r="I2345" s="1">
        <v>1387</v>
      </c>
      <c r="L2345" s="1">
        <v>167735</v>
      </c>
      <c r="M2345" s="1">
        <v>1431540</v>
      </c>
      <c r="N2345" s="2">
        <f>INT(VLOOKUP(--D2345,'属性表（单）'!$H$7:$I$11,2,0)*VLOOKUP(F2345,'属性表（单）'!$B$4:$D$53,3,0))</f>
        <v>17550</v>
      </c>
      <c r="O2345" s="34">
        <f t="shared" si="292"/>
        <v>1755</v>
      </c>
      <c r="P2345" s="1">
        <f>IF(H2345=26,VLOOKUP(G2345,'属性表（单核）'!$H$2:$I$251,2,0),IF(H2345=59,VLOOKUP(G2345,'属性表（单核）'!$C$2:$D$251,2,0),INT(N2345/VLOOKUP(H2345,'属性表（单）'!$N$4:$O$24,2,0))))</f>
        <v>1755</v>
      </c>
      <c r="S2345" s="1">
        <f t="shared" si="293"/>
        <v>102420</v>
      </c>
      <c r="T2345" s="28">
        <f>VLOOKUP(--F2345,经验表!$A$4:$B$53,2,0)*VLOOKUP(--E2345,经验表!$W$8:$X$17,2,0)</f>
        <v>102420</v>
      </c>
      <c r="U2345" s="1">
        <f t="shared" si="294"/>
        <v>1121520</v>
      </c>
      <c r="V2345" s="1">
        <f t="shared" si="295"/>
        <v>1121520</v>
      </c>
    </row>
    <row r="2346" spans="1:22" x14ac:dyDescent="0.35">
      <c r="A2346" s="1">
        <v>94000102</v>
      </c>
      <c r="B2346" s="3" t="s">
        <v>30</v>
      </c>
      <c r="C2346" s="29">
        <f t="shared" si="291"/>
        <v>1</v>
      </c>
      <c r="D2346" s="29" t="str">
        <f t="shared" si="288"/>
        <v>2</v>
      </c>
      <c r="E2346" s="42" t="str">
        <f t="shared" si="289"/>
        <v>2</v>
      </c>
      <c r="F2346" s="1">
        <v>40</v>
      </c>
      <c r="G2346" s="28" t="str">
        <f t="shared" si="290"/>
        <v>240</v>
      </c>
      <c r="H2346" s="1">
        <v>8</v>
      </c>
      <c r="I2346" s="1">
        <v>1433</v>
      </c>
      <c r="L2346" s="1">
        <v>186245</v>
      </c>
      <c r="M2346" s="1">
        <v>1599275</v>
      </c>
      <c r="N2346" s="2">
        <f>INT(VLOOKUP(--D2346,'属性表（单）'!$H$7:$I$11,2,0)*VLOOKUP(F2346,'属性表（单）'!$B$4:$D$53,3,0))</f>
        <v>18225</v>
      </c>
      <c r="O2346" s="34">
        <f t="shared" si="292"/>
        <v>1822</v>
      </c>
      <c r="P2346" s="1">
        <f>IF(H2346=26,VLOOKUP(G2346,'属性表（单核）'!$H$2:$I$251,2,0),IF(H2346=59,VLOOKUP(G2346,'属性表（单核）'!$C$2:$D$251,2,0),INT(N2346/VLOOKUP(H2346,'属性表（单）'!$N$4:$O$24,2,0))))</f>
        <v>1822</v>
      </c>
      <c r="S2346" s="1">
        <f t="shared" si="293"/>
        <v>109260</v>
      </c>
      <c r="T2346" s="28">
        <f>VLOOKUP(--F2346,经验表!$A$4:$B$53,2,0)*VLOOKUP(--E2346,经验表!$W$8:$X$17,2,0)</f>
        <v>109260</v>
      </c>
      <c r="U2346" s="1">
        <f t="shared" si="294"/>
        <v>1223940</v>
      </c>
      <c r="V2346" s="1">
        <f t="shared" si="295"/>
        <v>1223940</v>
      </c>
    </row>
    <row r="2347" spans="1:22" x14ac:dyDescent="0.35">
      <c r="A2347" s="1">
        <v>94100102</v>
      </c>
      <c r="B2347" s="3" t="s">
        <v>30</v>
      </c>
      <c r="C2347" s="29">
        <f t="shared" si="291"/>
        <v>1</v>
      </c>
      <c r="D2347" s="29" t="str">
        <f t="shared" si="288"/>
        <v>2</v>
      </c>
      <c r="E2347" s="42" t="str">
        <f t="shared" si="289"/>
        <v>2</v>
      </c>
      <c r="F2347" s="1">
        <v>41</v>
      </c>
      <c r="G2347" s="28" t="str">
        <f t="shared" si="290"/>
        <v>241</v>
      </c>
      <c r="H2347" s="1">
        <v>8</v>
      </c>
      <c r="I2347" s="1">
        <v>1480</v>
      </c>
      <c r="L2347" s="1">
        <v>206749</v>
      </c>
      <c r="M2347" s="1">
        <v>1785520</v>
      </c>
      <c r="N2347" s="2">
        <f>INT(VLOOKUP(--D2347,'属性表（单）'!$H$7:$I$11,2,0)*VLOOKUP(F2347,'属性表（单）'!$B$4:$D$53,3,0))</f>
        <v>18900</v>
      </c>
      <c r="O2347" s="34">
        <f t="shared" si="292"/>
        <v>1890</v>
      </c>
      <c r="P2347" s="1">
        <f>IF(H2347=26,VLOOKUP(G2347,'属性表（单核）'!$H$2:$I$251,2,0),IF(H2347=59,VLOOKUP(G2347,'属性表（单核）'!$C$2:$D$251,2,0),INT(N2347/VLOOKUP(H2347,'属性表（单）'!$N$4:$O$24,2,0))))</f>
        <v>1890</v>
      </c>
      <c r="S2347" s="1">
        <f t="shared" si="293"/>
        <v>116100</v>
      </c>
      <c r="T2347" s="28">
        <f>VLOOKUP(--F2347,经验表!$A$4:$B$53,2,0)*VLOOKUP(--E2347,经验表!$W$8:$X$17,2,0)</f>
        <v>116100</v>
      </c>
      <c r="U2347" s="1">
        <f t="shared" si="294"/>
        <v>1333200</v>
      </c>
      <c r="V2347" s="1">
        <f t="shared" si="295"/>
        <v>1333200</v>
      </c>
    </row>
    <row r="2348" spans="1:22" x14ac:dyDescent="0.35">
      <c r="A2348" s="1">
        <v>94200102</v>
      </c>
      <c r="B2348" s="3" t="s">
        <v>30</v>
      </c>
      <c r="C2348" s="29">
        <f t="shared" si="291"/>
        <v>1</v>
      </c>
      <c r="D2348" s="29" t="str">
        <f t="shared" si="288"/>
        <v>2</v>
      </c>
      <c r="E2348" s="42" t="str">
        <f t="shared" si="289"/>
        <v>2</v>
      </c>
      <c r="F2348" s="1">
        <v>42</v>
      </c>
      <c r="G2348" s="28" t="str">
        <f t="shared" si="290"/>
        <v>242</v>
      </c>
      <c r="H2348" s="1">
        <v>8</v>
      </c>
      <c r="I2348" s="1">
        <v>1528</v>
      </c>
      <c r="L2348" s="1">
        <v>229461</v>
      </c>
      <c r="M2348" s="1">
        <v>1992269</v>
      </c>
      <c r="N2348" s="2">
        <f>INT(VLOOKUP(--D2348,'属性表（单）'!$H$7:$I$11,2,0)*VLOOKUP(F2348,'属性表（单）'!$B$4:$D$53,3,0))</f>
        <v>19650</v>
      </c>
      <c r="O2348" s="34">
        <f t="shared" si="292"/>
        <v>1965</v>
      </c>
      <c r="P2348" s="1">
        <f>IF(H2348=26,VLOOKUP(G2348,'属性表（单核）'!$H$2:$I$251,2,0),IF(H2348=59,VLOOKUP(G2348,'属性表（单核）'!$C$2:$D$251,2,0),INT(N2348/VLOOKUP(H2348,'属性表（单）'!$N$4:$O$24,2,0))))</f>
        <v>1965</v>
      </c>
      <c r="S2348" s="1">
        <f t="shared" si="293"/>
        <v>124260</v>
      </c>
      <c r="T2348" s="28">
        <f>VLOOKUP(--F2348,经验表!$A$4:$B$53,2,0)*VLOOKUP(--E2348,经验表!$W$8:$X$17,2,0)</f>
        <v>124260</v>
      </c>
      <c r="U2348" s="1">
        <f t="shared" si="294"/>
        <v>1449300</v>
      </c>
      <c r="V2348" s="1">
        <f t="shared" si="295"/>
        <v>1449300</v>
      </c>
    </row>
    <row r="2349" spans="1:22" x14ac:dyDescent="0.35">
      <c r="A2349" s="1">
        <v>94300102</v>
      </c>
      <c r="B2349" s="3" t="s">
        <v>30</v>
      </c>
      <c r="C2349" s="29">
        <f t="shared" si="291"/>
        <v>1</v>
      </c>
      <c r="D2349" s="29" t="str">
        <f t="shared" si="288"/>
        <v>2</v>
      </c>
      <c r="E2349" s="42" t="str">
        <f t="shared" si="289"/>
        <v>2</v>
      </c>
      <c r="F2349" s="1">
        <v>43</v>
      </c>
      <c r="G2349" s="28" t="str">
        <f t="shared" si="290"/>
        <v>243</v>
      </c>
      <c r="H2349" s="1">
        <v>8</v>
      </c>
      <c r="I2349" s="1">
        <v>1577</v>
      </c>
      <c r="L2349" s="1">
        <v>254619</v>
      </c>
      <c r="M2349" s="1">
        <v>2221730</v>
      </c>
      <c r="N2349" s="2">
        <f>INT(VLOOKUP(--D2349,'属性表（单）'!$H$7:$I$11,2,0)*VLOOKUP(F2349,'属性表（单）'!$B$4:$D$53,3,0))</f>
        <v>20400</v>
      </c>
      <c r="O2349" s="34">
        <f t="shared" si="292"/>
        <v>2040</v>
      </c>
      <c r="P2349" s="1">
        <f>IF(H2349=26,VLOOKUP(G2349,'属性表（单核）'!$H$2:$I$251,2,0),IF(H2349=59,VLOOKUP(G2349,'属性表（单核）'!$C$2:$D$251,2,0),INT(N2349/VLOOKUP(H2349,'属性表（单）'!$N$4:$O$24,2,0))))</f>
        <v>2040</v>
      </c>
      <c r="S2349" s="1">
        <f t="shared" si="293"/>
        <v>132420</v>
      </c>
      <c r="T2349" s="28">
        <f>VLOOKUP(--F2349,经验表!$A$4:$B$53,2,0)*VLOOKUP(--E2349,经验表!$W$8:$X$17,2,0)</f>
        <v>132420</v>
      </c>
      <c r="U2349" s="1">
        <f t="shared" si="294"/>
        <v>1573560</v>
      </c>
      <c r="V2349" s="1">
        <f t="shared" si="295"/>
        <v>1573560</v>
      </c>
    </row>
    <row r="2350" spans="1:22" x14ac:dyDescent="0.35">
      <c r="A2350" s="1">
        <v>94400102</v>
      </c>
      <c r="B2350" s="3" t="s">
        <v>30</v>
      </c>
      <c r="C2350" s="29">
        <f t="shared" si="291"/>
        <v>1</v>
      </c>
      <c r="D2350" s="29" t="str">
        <f t="shared" si="288"/>
        <v>2</v>
      </c>
      <c r="E2350" s="42" t="str">
        <f t="shared" si="289"/>
        <v>2</v>
      </c>
      <c r="F2350" s="1">
        <v>44</v>
      </c>
      <c r="G2350" s="28" t="str">
        <f t="shared" si="290"/>
        <v>244</v>
      </c>
      <c r="H2350" s="1">
        <v>8</v>
      </c>
      <c r="I2350" s="1">
        <v>1627</v>
      </c>
      <c r="L2350" s="1">
        <v>282483</v>
      </c>
      <c r="M2350" s="1">
        <v>2476349</v>
      </c>
      <c r="N2350" s="2">
        <f>INT(VLOOKUP(--D2350,'属性表（单）'!$H$7:$I$11,2,0)*VLOOKUP(F2350,'属性表（单）'!$B$4:$D$53,3,0))</f>
        <v>21150</v>
      </c>
      <c r="O2350" s="34">
        <f t="shared" si="292"/>
        <v>2115</v>
      </c>
      <c r="P2350" s="1">
        <f>IF(H2350=26,VLOOKUP(G2350,'属性表（单核）'!$H$2:$I$251,2,0),IF(H2350=59,VLOOKUP(G2350,'属性表（单核）'!$C$2:$D$251,2,0),INT(N2350/VLOOKUP(H2350,'属性表（单）'!$N$4:$O$24,2,0))))</f>
        <v>2115</v>
      </c>
      <c r="S2350" s="1">
        <f t="shared" si="293"/>
        <v>140580</v>
      </c>
      <c r="T2350" s="28">
        <f>VLOOKUP(--F2350,经验表!$A$4:$B$53,2,0)*VLOOKUP(--E2350,经验表!$W$8:$X$17,2,0)</f>
        <v>140580</v>
      </c>
      <c r="U2350" s="1">
        <f t="shared" si="294"/>
        <v>1705980</v>
      </c>
      <c r="V2350" s="1">
        <f t="shared" si="295"/>
        <v>1705980</v>
      </c>
    </row>
    <row r="2351" spans="1:22" x14ac:dyDescent="0.35">
      <c r="A2351" s="1">
        <v>94500102</v>
      </c>
      <c r="B2351" s="3" t="s">
        <v>30</v>
      </c>
      <c r="C2351" s="29">
        <f t="shared" si="291"/>
        <v>1</v>
      </c>
      <c r="D2351" s="29" t="str">
        <f t="shared" si="288"/>
        <v>2</v>
      </c>
      <c r="E2351" s="42" t="str">
        <f t="shared" si="289"/>
        <v>2</v>
      </c>
      <c r="F2351" s="1">
        <v>45</v>
      </c>
      <c r="G2351" s="28" t="str">
        <f t="shared" si="290"/>
        <v>245</v>
      </c>
      <c r="H2351" s="1">
        <v>8</v>
      </c>
      <c r="I2351" s="1">
        <v>1679</v>
      </c>
      <c r="L2351" s="1">
        <v>313344</v>
      </c>
      <c r="M2351" s="1">
        <v>2758832</v>
      </c>
      <c r="N2351" s="2">
        <f>INT(VLOOKUP(--D2351,'属性表（单）'!$H$7:$I$11,2,0)*VLOOKUP(F2351,'属性表（单）'!$B$4:$D$53,3,0))</f>
        <v>21900</v>
      </c>
      <c r="O2351" s="34">
        <f t="shared" si="292"/>
        <v>2190</v>
      </c>
      <c r="P2351" s="1">
        <f>IF(H2351=26,VLOOKUP(G2351,'属性表（单核）'!$H$2:$I$251,2,0),IF(H2351=59,VLOOKUP(G2351,'属性表（单核）'!$C$2:$D$251,2,0),INT(N2351/VLOOKUP(H2351,'属性表（单）'!$N$4:$O$24,2,0))))</f>
        <v>2190</v>
      </c>
      <c r="S2351" s="1">
        <f t="shared" si="293"/>
        <v>148740</v>
      </c>
      <c r="T2351" s="28">
        <f>VLOOKUP(--F2351,经验表!$A$4:$B$53,2,0)*VLOOKUP(--E2351,经验表!$W$8:$X$17,2,0)</f>
        <v>148740</v>
      </c>
      <c r="U2351" s="1">
        <f t="shared" si="294"/>
        <v>1846560</v>
      </c>
      <c r="V2351" s="1">
        <f t="shared" si="295"/>
        <v>1846560</v>
      </c>
    </row>
    <row r="2352" spans="1:22" x14ac:dyDescent="0.35">
      <c r="A2352" s="1">
        <v>94600102</v>
      </c>
      <c r="B2352" s="3" t="s">
        <v>30</v>
      </c>
      <c r="C2352" s="29">
        <f t="shared" si="291"/>
        <v>1</v>
      </c>
      <c r="D2352" s="29" t="str">
        <f t="shared" si="288"/>
        <v>2</v>
      </c>
      <c r="E2352" s="42" t="str">
        <f t="shared" si="289"/>
        <v>2</v>
      </c>
      <c r="F2352" s="1">
        <v>46</v>
      </c>
      <c r="G2352" s="28" t="str">
        <f t="shared" si="290"/>
        <v>246</v>
      </c>
      <c r="H2352" s="1">
        <v>8</v>
      </c>
      <c r="I2352" s="1">
        <v>1732</v>
      </c>
      <c r="L2352" s="1">
        <v>347524</v>
      </c>
      <c r="M2352" s="1">
        <v>3072176</v>
      </c>
      <c r="N2352" s="2">
        <f>INT(VLOOKUP(--D2352,'属性表（单）'!$H$7:$I$11,2,0)*VLOOKUP(F2352,'属性表（单）'!$B$4:$D$53,3,0))</f>
        <v>22650</v>
      </c>
      <c r="O2352" s="34">
        <f t="shared" si="292"/>
        <v>2265</v>
      </c>
      <c r="P2352" s="1">
        <f>IF(H2352=26,VLOOKUP(G2352,'属性表（单核）'!$H$2:$I$251,2,0),IF(H2352=59,VLOOKUP(G2352,'属性表（单核）'!$C$2:$D$251,2,0),INT(N2352/VLOOKUP(H2352,'属性表（单）'!$N$4:$O$24,2,0))))</f>
        <v>2265</v>
      </c>
      <c r="S2352" s="1">
        <f t="shared" si="293"/>
        <v>158340</v>
      </c>
      <c r="T2352" s="28">
        <f>VLOOKUP(--F2352,经验表!$A$4:$B$53,2,0)*VLOOKUP(--E2352,经验表!$W$8:$X$17,2,0)</f>
        <v>158340</v>
      </c>
      <c r="U2352" s="1">
        <f t="shared" si="294"/>
        <v>1995300</v>
      </c>
      <c r="V2352" s="1">
        <f t="shared" si="295"/>
        <v>1995300</v>
      </c>
    </row>
    <row r="2353" spans="1:22" x14ac:dyDescent="0.35">
      <c r="A2353" s="1">
        <v>94700102</v>
      </c>
      <c r="B2353" s="3" t="s">
        <v>30</v>
      </c>
      <c r="C2353" s="29">
        <f t="shared" si="291"/>
        <v>1</v>
      </c>
      <c r="D2353" s="29" t="str">
        <f t="shared" si="288"/>
        <v>2</v>
      </c>
      <c r="E2353" s="42" t="str">
        <f t="shared" si="289"/>
        <v>2</v>
      </c>
      <c r="F2353" s="1">
        <v>47</v>
      </c>
      <c r="G2353" s="28" t="str">
        <f t="shared" si="290"/>
        <v>247</v>
      </c>
      <c r="H2353" s="1">
        <v>8</v>
      </c>
      <c r="I2353" s="1">
        <v>1786</v>
      </c>
      <c r="L2353" s="1">
        <v>385377</v>
      </c>
      <c r="M2353" s="1">
        <v>3419700</v>
      </c>
      <c r="N2353" s="2">
        <f>INT(VLOOKUP(--D2353,'属性表（单）'!$H$7:$I$11,2,0)*VLOOKUP(F2353,'属性表（单）'!$B$4:$D$53,3,0))</f>
        <v>23475</v>
      </c>
      <c r="O2353" s="34">
        <f t="shared" si="292"/>
        <v>2347</v>
      </c>
      <c r="P2353" s="1">
        <f>IF(H2353=26,VLOOKUP(G2353,'属性表（单核）'!$H$2:$I$251,2,0),IF(H2353=59,VLOOKUP(G2353,'属性表（单核）'!$C$2:$D$251,2,0),INT(N2353/VLOOKUP(H2353,'属性表（单）'!$N$4:$O$24,2,0))))</f>
        <v>2347</v>
      </c>
      <c r="S2353" s="1">
        <f t="shared" si="293"/>
        <v>167940</v>
      </c>
      <c r="T2353" s="28">
        <f>VLOOKUP(--F2353,经验表!$A$4:$B$53,2,0)*VLOOKUP(--E2353,经验表!$W$8:$X$17,2,0)</f>
        <v>167940</v>
      </c>
      <c r="U2353" s="1">
        <f t="shared" si="294"/>
        <v>2153640</v>
      </c>
      <c r="V2353" s="1">
        <f t="shared" si="295"/>
        <v>2153640</v>
      </c>
    </row>
    <row r="2354" spans="1:22" x14ac:dyDescent="0.35">
      <c r="A2354" s="1">
        <v>94800102</v>
      </c>
      <c r="B2354" s="3" t="s">
        <v>30</v>
      </c>
      <c r="C2354" s="29">
        <f t="shared" si="291"/>
        <v>1</v>
      </c>
      <c r="D2354" s="29" t="str">
        <f t="shared" si="288"/>
        <v>2</v>
      </c>
      <c r="E2354" s="42" t="str">
        <f t="shared" si="289"/>
        <v>2</v>
      </c>
      <c r="F2354" s="1">
        <v>48</v>
      </c>
      <c r="G2354" s="28" t="str">
        <f t="shared" si="290"/>
        <v>248</v>
      </c>
      <c r="H2354" s="1">
        <v>8</v>
      </c>
      <c r="I2354" s="1">
        <v>1842</v>
      </c>
      <c r="L2354" s="1">
        <v>427297</v>
      </c>
      <c r="M2354" s="1">
        <v>3805077</v>
      </c>
      <c r="N2354" s="2">
        <f>INT(VLOOKUP(--D2354,'属性表（单）'!$H$7:$I$11,2,0)*VLOOKUP(F2354,'属性表（单）'!$B$4:$D$53,3,0))</f>
        <v>24300</v>
      </c>
      <c r="O2354" s="34">
        <f t="shared" si="292"/>
        <v>2430</v>
      </c>
      <c r="P2354" s="1">
        <f>IF(H2354=26,VLOOKUP(G2354,'属性表（单核）'!$H$2:$I$251,2,0),IF(H2354=59,VLOOKUP(G2354,'属性表（单核）'!$C$2:$D$251,2,0),INT(N2354/VLOOKUP(H2354,'属性表（单）'!$N$4:$O$24,2,0))))</f>
        <v>2430</v>
      </c>
      <c r="S2354" s="1">
        <f t="shared" si="293"/>
        <v>177540</v>
      </c>
      <c r="T2354" s="28">
        <f>VLOOKUP(--F2354,经验表!$A$4:$B$53,2,0)*VLOOKUP(--E2354,经验表!$W$8:$X$17,2,0)</f>
        <v>177540</v>
      </c>
      <c r="U2354" s="1">
        <f t="shared" si="294"/>
        <v>2321580</v>
      </c>
      <c r="V2354" s="1">
        <f t="shared" si="295"/>
        <v>2321580</v>
      </c>
    </row>
    <row r="2355" spans="1:22" x14ac:dyDescent="0.35">
      <c r="A2355" s="1">
        <v>94900102</v>
      </c>
      <c r="B2355" s="3" t="s">
        <v>30</v>
      </c>
      <c r="C2355" s="29">
        <f t="shared" si="291"/>
        <v>1</v>
      </c>
      <c r="D2355" s="29" t="str">
        <f t="shared" si="288"/>
        <v>2</v>
      </c>
      <c r="E2355" s="42" t="str">
        <f t="shared" si="289"/>
        <v>2</v>
      </c>
      <c r="F2355" s="1">
        <v>49</v>
      </c>
      <c r="G2355" s="28" t="str">
        <f t="shared" si="290"/>
        <v>249</v>
      </c>
      <c r="H2355" s="1">
        <v>8</v>
      </c>
      <c r="I2355" s="1">
        <v>1899</v>
      </c>
      <c r="L2355" s="1">
        <v>473719</v>
      </c>
      <c r="M2355" s="1">
        <v>4232374</v>
      </c>
      <c r="N2355" s="2">
        <f>INT(VLOOKUP(--D2355,'属性表（单）'!$H$7:$I$11,2,0)*VLOOKUP(F2355,'属性表（单）'!$B$4:$D$53,3,0))</f>
        <v>25125</v>
      </c>
      <c r="O2355" s="34">
        <f t="shared" si="292"/>
        <v>2512</v>
      </c>
      <c r="P2355" s="1">
        <f>IF(H2355=26,VLOOKUP(G2355,'属性表（单核）'!$H$2:$I$251,2,0),IF(H2355=59,VLOOKUP(G2355,'属性表（单核）'!$C$2:$D$251,2,0),INT(N2355/VLOOKUP(H2355,'属性表（单）'!$N$4:$O$24,2,0))))</f>
        <v>2512</v>
      </c>
      <c r="S2355" s="1">
        <f t="shared" si="293"/>
        <v>187140</v>
      </c>
      <c r="T2355" s="28">
        <f>VLOOKUP(--F2355,经验表!$A$4:$B$53,2,0)*VLOOKUP(--E2355,经验表!$W$8:$X$17,2,0)</f>
        <v>187140</v>
      </c>
      <c r="U2355" s="1">
        <f t="shared" si="294"/>
        <v>2499120</v>
      </c>
      <c r="V2355" s="1">
        <f t="shared" si="295"/>
        <v>2499120</v>
      </c>
    </row>
    <row r="2356" spans="1:22" x14ac:dyDescent="0.35">
      <c r="A2356" s="1">
        <v>95000102</v>
      </c>
      <c r="B2356" s="3" t="s">
        <v>30</v>
      </c>
      <c r="C2356" s="29">
        <f t="shared" si="291"/>
        <v>1</v>
      </c>
      <c r="D2356" s="29" t="str">
        <f t="shared" si="288"/>
        <v>2</v>
      </c>
      <c r="E2356" s="42" t="str">
        <f t="shared" si="289"/>
        <v>2</v>
      </c>
      <c r="F2356" s="1">
        <v>50</v>
      </c>
      <c r="G2356" s="28" t="str">
        <f t="shared" si="290"/>
        <v>250</v>
      </c>
      <c r="H2356" s="1">
        <v>8</v>
      </c>
      <c r="I2356" s="1">
        <v>1958</v>
      </c>
      <c r="L2356" s="1">
        <v>99999999</v>
      </c>
      <c r="M2356" s="1">
        <v>4706093</v>
      </c>
      <c r="N2356" s="2">
        <f>INT(VLOOKUP(--D2356,'属性表（单）'!$H$7:$I$11,2,0)*VLOOKUP(F2356,'属性表（单）'!$B$4:$D$53,3,0))</f>
        <v>25950</v>
      </c>
      <c r="O2356" s="34">
        <f t="shared" si="292"/>
        <v>2595</v>
      </c>
      <c r="P2356" s="1">
        <f>IF(H2356=26,VLOOKUP(G2356,'属性表（单核）'!$H$2:$I$251,2,0),IF(H2356=59,VLOOKUP(G2356,'属性表（单核）'!$C$2:$D$251,2,0),INT(N2356/VLOOKUP(H2356,'属性表（单）'!$N$4:$O$24,2,0))))</f>
        <v>2595</v>
      </c>
      <c r="S2356" s="1">
        <f t="shared" si="293"/>
        <v>198300</v>
      </c>
      <c r="T2356" s="28">
        <f>VLOOKUP(--F2356,经验表!$A$4:$B$53,2,0)*VLOOKUP(--E2356,经验表!$W$8:$X$17,2,0)</f>
        <v>198300</v>
      </c>
      <c r="U2356" s="1">
        <f t="shared" si="294"/>
        <v>2686260</v>
      </c>
      <c r="V2356" s="1">
        <f t="shared" si="295"/>
        <v>2686260</v>
      </c>
    </row>
    <row r="2357" spans="1:22" x14ac:dyDescent="0.35">
      <c r="A2357" s="1">
        <v>90100103</v>
      </c>
      <c r="B2357" s="3" t="s">
        <v>30</v>
      </c>
      <c r="C2357" s="29">
        <f t="shared" si="291"/>
        <v>1</v>
      </c>
      <c r="D2357" s="29" t="str">
        <f t="shared" si="288"/>
        <v>3</v>
      </c>
      <c r="E2357" s="42" t="str">
        <f t="shared" si="289"/>
        <v>3</v>
      </c>
      <c r="F2357" s="1">
        <v>1</v>
      </c>
      <c r="G2357" s="28" t="str">
        <f t="shared" si="290"/>
        <v>31</v>
      </c>
      <c r="H2357" s="1">
        <v>8</v>
      </c>
      <c r="I2357" s="1">
        <v>480</v>
      </c>
      <c r="L2357" s="1">
        <v>1324</v>
      </c>
      <c r="M2357" s="1">
        <v>5000</v>
      </c>
      <c r="N2357" s="2">
        <f>INT(VLOOKUP(--D2357,'属性表（单）'!$H$7:$I$11,2,0)*VLOOKUP(F2357,'属性表（单）'!$B$4:$D$53,3,0))</f>
        <v>3600</v>
      </c>
      <c r="O2357" s="34">
        <f t="shared" si="292"/>
        <v>360</v>
      </c>
      <c r="P2357" s="1">
        <f>IF(H2357=26,VLOOKUP(G2357,'属性表（单核）'!$H$2:$I$251,2,0),IF(H2357=59,VLOOKUP(G2357,'属性表（单核）'!$C$2:$D$251,2,0),INT(N2357/VLOOKUP(H2357,'属性表（单）'!$N$4:$O$24,2,0))))</f>
        <v>360</v>
      </c>
      <c r="S2357" s="1">
        <f t="shared" si="293"/>
        <v>1125</v>
      </c>
      <c r="T2357" s="28">
        <f>VLOOKUP(--F2357,经验表!$A$4:$B$53,2,0)*VLOOKUP(--E2357,经验表!$W$8:$X$17,2,0)</f>
        <v>1125</v>
      </c>
      <c r="U2357" s="1">
        <f t="shared" si="294"/>
        <v>6000</v>
      </c>
      <c r="V2357" s="1">
        <f t="shared" si="295"/>
        <v>2884560</v>
      </c>
    </row>
    <row r="2358" spans="1:22" x14ac:dyDescent="0.35">
      <c r="A2358" s="1">
        <v>90200103</v>
      </c>
      <c r="B2358" s="3" t="s">
        <v>30</v>
      </c>
      <c r="C2358" s="29">
        <f t="shared" si="291"/>
        <v>1</v>
      </c>
      <c r="D2358" s="29" t="str">
        <f t="shared" si="288"/>
        <v>3</v>
      </c>
      <c r="E2358" s="42" t="str">
        <f t="shared" si="289"/>
        <v>3</v>
      </c>
      <c r="F2358" s="1">
        <v>2</v>
      </c>
      <c r="G2358" s="28" t="str">
        <f t="shared" si="290"/>
        <v>32</v>
      </c>
      <c r="H2358" s="1">
        <v>8</v>
      </c>
      <c r="I2358" s="1">
        <v>508</v>
      </c>
      <c r="L2358" s="1">
        <v>1752</v>
      </c>
      <c r="M2358" s="1">
        <v>6324</v>
      </c>
      <c r="N2358" s="2">
        <f>INT(VLOOKUP(--D2358,'属性表（单）'!$H$7:$I$11,2,0)*VLOOKUP(F2358,'属性表（单）'!$B$4:$D$53,3,0))</f>
        <v>3825</v>
      </c>
      <c r="O2358" s="34">
        <f t="shared" si="292"/>
        <v>382</v>
      </c>
      <c r="P2358" s="1">
        <f>IF(H2358=26,VLOOKUP(G2358,'属性表（单核）'!$H$2:$I$251,2,0),IF(H2358=59,VLOOKUP(G2358,'属性表（单核）'!$C$2:$D$251,2,0),INT(N2358/VLOOKUP(H2358,'属性表（单）'!$N$4:$O$24,2,0))))</f>
        <v>382</v>
      </c>
      <c r="S2358" s="1">
        <f t="shared" si="293"/>
        <v>1575</v>
      </c>
      <c r="T2358" s="28">
        <f>VLOOKUP(--F2358,经验表!$A$4:$B$53,2,0)*VLOOKUP(--E2358,经验表!$W$8:$X$17,2,0)</f>
        <v>1575</v>
      </c>
      <c r="U2358" s="1">
        <f t="shared" si="294"/>
        <v>7125</v>
      </c>
      <c r="V2358" s="1">
        <f t="shared" si="295"/>
        <v>7125</v>
      </c>
    </row>
    <row r="2359" spans="1:22" x14ac:dyDescent="0.35">
      <c r="A2359" s="1">
        <v>90300103</v>
      </c>
      <c r="B2359" s="3" t="s">
        <v>30</v>
      </c>
      <c r="C2359" s="29">
        <f t="shared" si="291"/>
        <v>1</v>
      </c>
      <c r="D2359" s="29" t="str">
        <f t="shared" si="288"/>
        <v>3</v>
      </c>
      <c r="E2359" s="42" t="str">
        <f t="shared" si="289"/>
        <v>3</v>
      </c>
      <c r="F2359" s="1">
        <v>3</v>
      </c>
      <c r="G2359" s="28" t="str">
        <f t="shared" si="290"/>
        <v>33</v>
      </c>
      <c r="H2359" s="1">
        <v>8</v>
      </c>
      <c r="I2359" s="1">
        <v>538</v>
      </c>
      <c r="L2359" s="1">
        <v>2230</v>
      </c>
      <c r="M2359" s="1">
        <v>8076</v>
      </c>
      <c r="N2359" s="2">
        <f>INT(VLOOKUP(--D2359,'属性表（单）'!$H$7:$I$11,2,0)*VLOOKUP(F2359,'属性表（单）'!$B$4:$D$53,3,0))</f>
        <v>4050</v>
      </c>
      <c r="O2359" s="34">
        <f t="shared" si="292"/>
        <v>405</v>
      </c>
      <c r="P2359" s="1">
        <f>IF(H2359=26,VLOOKUP(G2359,'属性表（单核）'!$H$2:$I$251,2,0),IF(H2359=59,VLOOKUP(G2359,'属性表（单核）'!$C$2:$D$251,2,0),INT(N2359/VLOOKUP(H2359,'属性表（单）'!$N$4:$O$24,2,0))))</f>
        <v>405</v>
      </c>
      <c r="S2359" s="1">
        <f t="shared" si="293"/>
        <v>2025</v>
      </c>
      <c r="T2359" s="28">
        <f>VLOOKUP(--F2359,经验表!$A$4:$B$53,2,0)*VLOOKUP(--E2359,经验表!$W$8:$X$17,2,0)</f>
        <v>2025</v>
      </c>
      <c r="U2359" s="1">
        <f t="shared" si="294"/>
        <v>8700</v>
      </c>
      <c r="V2359" s="1">
        <f t="shared" si="295"/>
        <v>8700</v>
      </c>
    </row>
    <row r="2360" spans="1:22" x14ac:dyDescent="0.35">
      <c r="A2360" s="1">
        <v>90400103</v>
      </c>
      <c r="B2360" s="3" t="s">
        <v>30</v>
      </c>
      <c r="C2360" s="29">
        <f t="shared" si="291"/>
        <v>1</v>
      </c>
      <c r="D2360" s="29" t="str">
        <f t="shared" si="288"/>
        <v>3</v>
      </c>
      <c r="E2360" s="42" t="str">
        <f t="shared" si="289"/>
        <v>3</v>
      </c>
      <c r="F2360" s="1">
        <v>4</v>
      </c>
      <c r="G2360" s="28" t="str">
        <f t="shared" si="290"/>
        <v>34</v>
      </c>
      <c r="H2360" s="1">
        <v>8</v>
      </c>
      <c r="I2360" s="1">
        <v>568</v>
      </c>
      <c r="L2360" s="1">
        <v>2762</v>
      </c>
      <c r="M2360" s="1">
        <v>10306</v>
      </c>
      <c r="N2360" s="2">
        <f>INT(VLOOKUP(--D2360,'属性表（单）'!$H$7:$I$11,2,0)*VLOOKUP(F2360,'属性表（单）'!$B$4:$D$53,3,0))</f>
        <v>4275</v>
      </c>
      <c r="O2360" s="34">
        <f t="shared" si="292"/>
        <v>427</v>
      </c>
      <c r="P2360" s="1">
        <f>IF(H2360=26,VLOOKUP(G2360,'属性表（单核）'!$H$2:$I$251,2,0),IF(H2360=59,VLOOKUP(G2360,'属性表（单核）'!$C$2:$D$251,2,0),INT(N2360/VLOOKUP(H2360,'属性表（单）'!$N$4:$O$24,2,0))))</f>
        <v>427</v>
      </c>
      <c r="S2360" s="1">
        <f t="shared" si="293"/>
        <v>2475</v>
      </c>
      <c r="T2360" s="28">
        <f>VLOOKUP(--F2360,经验表!$A$4:$B$53,2,0)*VLOOKUP(--E2360,经验表!$W$8:$X$17,2,0)</f>
        <v>2475</v>
      </c>
      <c r="U2360" s="1">
        <f t="shared" si="294"/>
        <v>10725</v>
      </c>
      <c r="V2360" s="1">
        <f t="shared" si="295"/>
        <v>10725</v>
      </c>
    </row>
    <row r="2361" spans="1:22" x14ac:dyDescent="0.35">
      <c r="A2361" s="1">
        <v>90500103</v>
      </c>
      <c r="B2361" s="3" t="s">
        <v>30</v>
      </c>
      <c r="C2361" s="29">
        <f t="shared" si="291"/>
        <v>1</v>
      </c>
      <c r="D2361" s="29" t="str">
        <f t="shared" si="288"/>
        <v>3</v>
      </c>
      <c r="E2361" s="42" t="str">
        <f t="shared" si="289"/>
        <v>3</v>
      </c>
      <c r="F2361" s="1">
        <v>5</v>
      </c>
      <c r="G2361" s="28" t="str">
        <f t="shared" si="290"/>
        <v>35</v>
      </c>
      <c r="H2361" s="1">
        <v>8</v>
      </c>
      <c r="I2361" s="1">
        <v>598</v>
      </c>
      <c r="L2361" s="1">
        <v>3354</v>
      </c>
      <c r="M2361" s="1">
        <v>13068</v>
      </c>
      <c r="N2361" s="2">
        <f>INT(VLOOKUP(--D2361,'属性表（单）'!$H$7:$I$11,2,0)*VLOOKUP(F2361,'属性表（单）'!$B$4:$D$53,3,0))</f>
        <v>4500</v>
      </c>
      <c r="O2361" s="34">
        <f t="shared" si="292"/>
        <v>450</v>
      </c>
      <c r="P2361" s="1">
        <f>IF(H2361=26,VLOOKUP(G2361,'属性表（单核）'!$H$2:$I$251,2,0),IF(H2361=59,VLOOKUP(G2361,'属性表（单核）'!$C$2:$D$251,2,0),INT(N2361/VLOOKUP(H2361,'属性表（单）'!$N$4:$O$24,2,0))))</f>
        <v>450</v>
      </c>
      <c r="S2361" s="1">
        <f t="shared" si="293"/>
        <v>2925</v>
      </c>
      <c r="T2361" s="28">
        <f>VLOOKUP(--F2361,经验表!$A$4:$B$53,2,0)*VLOOKUP(--E2361,经验表!$W$8:$X$17,2,0)</f>
        <v>2925</v>
      </c>
      <c r="U2361" s="1">
        <f t="shared" si="294"/>
        <v>13200</v>
      </c>
      <c r="V2361" s="1">
        <f t="shared" si="295"/>
        <v>13200</v>
      </c>
    </row>
    <row r="2362" spans="1:22" x14ac:dyDescent="0.35">
      <c r="A2362" s="1">
        <v>90600103</v>
      </c>
      <c r="B2362" s="3" t="s">
        <v>30</v>
      </c>
      <c r="C2362" s="29">
        <f t="shared" si="291"/>
        <v>1</v>
      </c>
      <c r="D2362" s="29" t="str">
        <f t="shared" si="288"/>
        <v>3</v>
      </c>
      <c r="E2362" s="42" t="str">
        <f t="shared" si="289"/>
        <v>3</v>
      </c>
      <c r="F2362" s="1">
        <v>6</v>
      </c>
      <c r="G2362" s="28" t="str">
        <f t="shared" si="290"/>
        <v>36</v>
      </c>
      <c r="H2362" s="1">
        <v>8</v>
      </c>
      <c r="I2362" s="1">
        <v>630</v>
      </c>
      <c r="L2362" s="1">
        <v>4013</v>
      </c>
      <c r="M2362" s="1">
        <v>16422</v>
      </c>
      <c r="N2362" s="2">
        <f>INT(VLOOKUP(--D2362,'属性表（单）'!$H$7:$I$11,2,0)*VLOOKUP(F2362,'属性表（单）'!$B$4:$D$53,3,0))</f>
        <v>4725</v>
      </c>
      <c r="O2362" s="34">
        <f t="shared" si="292"/>
        <v>472</v>
      </c>
      <c r="P2362" s="1">
        <f>IF(H2362=26,VLOOKUP(G2362,'属性表（单核）'!$H$2:$I$251,2,0),IF(H2362=59,VLOOKUP(G2362,'属性表（单核）'!$C$2:$D$251,2,0),INT(N2362/VLOOKUP(H2362,'属性表（单）'!$N$4:$O$24,2,0))))</f>
        <v>472</v>
      </c>
      <c r="S2362" s="1">
        <f t="shared" si="293"/>
        <v>3675</v>
      </c>
      <c r="T2362" s="28">
        <f>VLOOKUP(--F2362,经验表!$A$4:$B$53,2,0)*VLOOKUP(--E2362,经验表!$W$8:$X$17,2,0)</f>
        <v>3675</v>
      </c>
      <c r="U2362" s="1">
        <f t="shared" si="294"/>
        <v>16125</v>
      </c>
      <c r="V2362" s="1">
        <f t="shared" si="295"/>
        <v>16125</v>
      </c>
    </row>
    <row r="2363" spans="1:22" x14ac:dyDescent="0.35">
      <c r="A2363" s="1">
        <v>90700103</v>
      </c>
      <c r="B2363" s="3" t="s">
        <v>30</v>
      </c>
      <c r="C2363" s="29">
        <f t="shared" si="291"/>
        <v>1</v>
      </c>
      <c r="D2363" s="29" t="str">
        <f t="shared" si="288"/>
        <v>3</v>
      </c>
      <c r="E2363" s="42" t="str">
        <f t="shared" si="289"/>
        <v>3</v>
      </c>
      <c r="F2363" s="1">
        <v>7</v>
      </c>
      <c r="G2363" s="28" t="str">
        <f t="shared" si="290"/>
        <v>37</v>
      </c>
      <c r="H2363" s="1">
        <v>8</v>
      </c>
      <c r="I2363" s="1">
        <v>661</v>
      </c>
      <c r="L2363" s="1">
        <v>4744</v>
      </c>
      <c r="M2363" s="1">
        <v>20435</v>
      </c>
      <c r="N2363" s="2">
        <f>INT(VLOOKUP(--D2363,'属性表（单）'!$H$7:$I$11,2,0)*VLOOKUP(F2363,'属性表（单）'!$B$4:$D$53,3,0))</f>
        <v>5062</v>
      </c>
      <c r="O2363" s="34">
        <f t="shared" si="292"/>
        <v>506</v>
      </c>
      <c r="P2363" s="1">
        <f>IF(H2363=26,VLOOKUP(G2363,'属性表（单核）'!$H$2:$I$251,2,0),IF(H2363=59,VLOOKUP(G2363,'属性表（单核）'!$C$2:$D$251,2,0),INT(N2363/VLOOKUP(H2363,'属性表（单）'!$N$4:$O$24,2,0))))</f>
        <v>506</v>
      </c>
      <c r="S2363" s="1">
        <f t="shared" si="293"/>
        <v>4425</v>
      </c>
      <c r="T2363" s="28">
        <f>VLOOKUP(--F2363,经验表!$A$4:$B$53,2,0)*VLOOKUP(--E2363,经验表!$W$8:$X$17,2,0)</f>
        <v>4425</v>
      </c>
      <c r="U2363" s="1">
        <f t="shared" si="294"/>
        <v>19800</v>
      </c>
      <c r="V2363" s="1">
        <f t="shared" si="295"/>
        <v>19800</v>
      </c>
    </row>
    <row r="2364" spans="1:22" x14ac:dyDescent="0.35">
      <c r="A2364" s="1">
        <v>90800103</v>
      </c>
      <c r="B2364" s="3" t="s">
        <v>30</v>
      </c>
      <c r="C2364" s="29">
        <f t="shared" si="291"/>
        <v>1</v>
      </c>
      <c r="D2364" s="29" t="str">
        <f t="shared" si="288"/>
        <v>3</v>
      </c>
      <c r="E2364" s="42" t="str">
        <f t="shared" si="289"/>
        <v>3</v>
      </c>
      <c r="F2364" s="1">
        <v>8</v>
      </c>
      <c r="G2364" s="28" t="str">
        <f t="shared" si="290"/>
        <v>38</v>
      </c>
      <c r="H2364" s="1">
        <v>8</v>
      </c>
      <c r="I2364" s="1">
        <v>694</v>
      </c>
      <c r="L2364" s="1">
        <v>5557</v>
      </c>
      <c r="M2364" s="1">
        <v>25179</v>
      </c>
      <c r="N2364" s="2">
        <f>INT(VLOOKUP(--D2364,'属性表（单）'!$H$7:$I$11,2,0)*VLOOKUP(F2364,'属性表（单）'!$B$4:$D$53,3,0))</f>
        <v>5400</v>
      </c>
      <c r="O2364" s="34">
        <f t="shared" si="292"/>
        <v>540</v>
      </c>
      <c r="P2364" s="1">
        <f>IF(H2364=26,VLOOKUP(G2364,'属性表（单核）'!$H$2:$I$251,2,0),IF(H2364=59,VLOOKUP(G2364,'属性表（单核）'!$C$2:$D$251,2,0),INT(N2364/VLOOKUP(H2364,'属性表（单）'!$N$4:$O$24,2,0))))</f>
        <v>540</v>
      </c>
      <c r="S2364" s="1">
        <f t="shared" si="293"/>
        <v>5175</v>
      </c>
      <c r="T2364" s="28">
        <f>VLOOKUP(--F2364,经验表!$A$4:$B$53,2,0)*VLOOKUP(--E2364,经验表!$W$8:$X$17,2,0)</f>
        <v>5175</v>
      </c>
      <c r="U2364" s="1">
        <f t="shared" si="294"/>
        <v>24225</v>
      </c>
      <c r="V2364" s="1">
        <f t="shared" si="295"/>
        <v>24225</v>
      </c>
    </row>
    <row r="2365" spans="1:22" x14ac:dyDescent="0.35">
      <c r="A2365" s="1">
        <v>90900103</v>
      </c>
      <c r="B2365" s="3" t="s">
        <v>30</v>
      </c>
      <c r="C2365" s="29">
        <f t="shared" si="291"/>
        <v>1</v>
      </c>
      <c r="D2365" s="29" t="str">
        <f t="shared" si="288"/>
        <v>3</v>
      </c>
      <c r="E2365" s="42" t="str">
        <f t="shared" si="289"/>
        <v>3</v>
      </c>
      <c r="F2365" s="1">
        <v>9</v>
      </c>
      <c r="G2365" s="28" t="str">
        <f t="shared" si="290"/>
        <v>39</v>
      </c>
      <c r="H2365" s="1">
        <v>8</v>
      </c>
      <c r="I2365" s="1">
        <v>727</v>
      </c>
      <c r="L2365" s="1">
        <v>6459</v>
      </c>
      <c r="M2365" s="1">
        <v>30736</v>
      </c>
      <c r="N2365" s="2">
        <f>INT(VLOOKUP(--D2365,'属性表（单）'!$H$7:$I$11,2,0)*VLOOKUP(F2365,'属性表（单）'!$B$4:$D$53,3,0))</f>
        <v>5737</v>
      </c>
      <c r="O2365" s="34">
        <f t="shared" si="292"/>
        <v>573</v>
      </c>
      <c r="P2365" s="1">
        <f>IF(H2365=26,VLOOKUP(G2365,'属性表（单核）'!$H$2:$I$251,2,0),IF(H2365=59,VLOOKUP(G2365,'属性表（单核）'!$C$2:$D$251,2,0),INT(N2365/VLOOKUP(H2365,'属性表（单）'!$N$4:$O$24,2,0))))</f>
        <v>573</v>
      </c>
      <c r="S2365" s="1">
        <f t="shared" si="293"/>
        <v>5925</v>
      </c>
      <c r="T2365" s="28">
        <f>VLOOKUP(--F2365,经验表!$A$4:$B$53,2,0)*VLOOKUP(--E2365,经验表!$W$8:$X$17,2,0)</f>
        <v>5925</v>
      </c>
      <c r="U2365" s="1">
        <f t="shared" si="294"/>
        <v>29400</v>
      </c>
      <c r="V2365" s="1">
        <f t="shared" si="295"/>
        <v>29400</v>
      </c>
    </row>
    <row r="2366" spans="1:22" x14ac:dyDescent="0.35">
      <c r="A2366" s="1">
        <v>91000103</v>
      </c>
      <c r="B2366" s="3" t="s">
        <v>30</v>
      </c>
      <c r="C2366" s="29">
        <f t="shared" si="291"/>
        <v>1</v>
      </c>
      <c r="D2366" s="29" t="str">
        <f t="shared" si="288"/>
        <v>3</v>
      </c>
      <c r="E2366" s="42" t="str">
        <f t="shared" si="289"/>
        <v>3</v>
      </c>
      <c r="F2366" s="1">
        <v>10</v>
      </c>
      <c r="G2366" s="28" t="str">
        <f t="shared" si="290"/>
        <v>310</v>
      </c>
      <c r="H2366" s="1">
        <v>8</v>
      </c>
      <c r="I2366" s="1">
        <v>760</v>
      </c>
      <c r="L2366" s="1">
        <v>7459</v>
      </c>
      <c r="M2366" s="1">
        <v>37195</v>
      </c>
      <c r="N2366" s="2">
        <f>INT(VLOOKUP(--D2366,'属性表（单）'!$H$7:$I$11,2,0)*VLOOKUP(F2366,'属性表（单）'!$B$4:$D$53,3,0))</f>
        <v>6075</v>
      </c>
      <c r="O2366" s="34">
        <f t="shared" si="292"/>
        <v>607</v>
      </c>
      <c r="P2366" s="1">
        <f>IF(H2366=26,VLOOKUP(G2366,'属性表（单核）'!$H$2:$I$251,2,0),IF(H2366=59,VLOOKUP(G2366,'属性表（单核）'!$C$2:$D$251,2,0),INT(N2366/VLOOKUP(H2366,'属性表（单）'!$N$4:$O$24,2,0))))</f>
        <v>607</v>
      </c>
      <c r="S2366" s="1">
        <f t="shared" si="293"/>
        <v>7125</v>
      </c>
      <c r="T2366" s="28">
        <f>VLOOKUP(--F2366,经验表!$A$4:$B$53,2,0)*VLOOKUP(--E2366,经验表!$W$8:$X$17,2,0)</f>
        <v>7125</v>
      </c>
      <c r="U2366" s="1">
        <f t="shared" si="294"/>
        <v>35325</v>
      </c>
      <c r="V2366" s="1">
        <f t="shared" si="295"/>
        <v>35325</v>
      </c>
    </row>
    <row r="2367" spans="1:22" x14ac:dyDescent="0.35">
      <c r="A2367" s="1">
        <v>91100103</v>
      </c>
      <c r="B2367" s="3" t="s">
        <v>30</v>
      </c>
      <c r="C2367" s="29">
        <f t="shared" si="291"/>
        <v>1</v>
      </c>
      <c r="D2367" s="29" t="str">
        <f t="shared" si="288"/>
        <v>3</v>
      </c>
      <c r="E2367" s="42" t="str">
        <f t="shared" si="289"/>
        <v>3</v>
      </c>
      <c r="F2367" s="1">
        <v>11</v>
      </c>
      <c r="G2367" s="28" t="str">
        <f t="shared" si="290"/>
        <v>311</v>
      </c>
      <c r="H2367" s="1">
        <v>8</v>
      </c>
      <c r="I2367" s="1">
        <v>795</v>
      </c>
      <c r="L2367" s="1">
        <v>8568</v>
      </c>
      <c r="M2367" s="1">
        <v>44654</v>
      </c>
      <c r="N2367" s="2">
        <f>INT(VLOOKUP(--D2367,'属性表（单）'!$H$7:$I$11,2,0)*VLOOKUP(F2367,'属性表（单）'!$B$4:$D$53,3,0))</f>
        <v>6412</v>
      </c>
      <c r="O2367" s="34">
        <f t="shared" si="292"/>
        <v>641</v>
      </c>
      <c r="P2367" s="1">
        <f>IF(H2367=26,VLOOKUP(G2367,'属性表（单核）'!$H$2:$I$251,2,0),IF(H2367=59,VLOOKUP(G2367,'属性表（单核）'!$C$2:$D$251,2,0),INT(N2367/VLOOKUP(H2367,'属性表（单）'!$N$4:$O$24,2,0))))</f>
        <v>641</v>
      </c>
      <c r="S2367" s="1">
        <f t="shared" si="293"/>
        <v>8325</v>
      </c>
      <c r="T2367" s="28">
        <f>VLOOKUP(--F2367,经验表!$A$4:$B$53,2,0)*VLOOKUP(--E2367,经验表!$W$8:$X$17,2,0)</f>
        <v>8325</v>
      </c>
      <c r="U2367" s="1">
        <f t="shared" si="294"/>
        <v>42450</v>
      </c>
      <c r="V2367" s="1">
        <f t="shared" si="295"/>
        <v>42450</v>
      </c>
    </row>
    <row r="2368" spans="1:22" x14ac:dyDescent="0.35">
      <c r="A2368" s="1">
        <v>91200103</v>
      </c>
      <c r="B2368" s="3" t="s">
        <v>30</v>
      </c>
      <c r="C2368" s="29">
        <f t="shared" si="291"/>
        <v>1</v>
      </c>
      <c r="D2368" s="29" t="str">
        <f t="shared" si="288"/>
        <v>3</v>
      </c>
      <c r="E2368" s="42" t="str">
        <f t="shared" si="289"/>
        <v>3</v>
      </c>
      <c r="F2368" s="1">
        <v>12</v>
      </c>
      <c r="G2368" s="28" t="str">
        <f t="shared" si="290"/>
        <v>312</v>
      </c>
      <c r="H2368" s="1">
        <v>8</v>
      </c>
      <c r="I2368" s="1">
        <v>830</v>
      </c>
      <c r="L2368" s="1">
        <v>9797</v>
      </c>
      <c r="M2368" s="1">
        <v>53222</v>
      </c>
      <c r="N2368" s="2">
        <f>INT(VLOOKUP(--D2368,'属性表（单）'!$H$7:$I$11,2,0)*VLOOKUP(F2368,'属性表（单）'!$B$4:$D$53,3,0))</f>
        <v>6862</v>
      </c>
      <c r="O2368" s="34">
        <f t="shared" si="292"/>
        <v>686</v>
      </c>
      <c r="P2368" s="1">
        <f>IF(H2368=26,VLOOKUP(G2368,'属性表（单核）'!$H$2:$I$251,2,0),IF(H2368=59,VLOOKUP(G2368,'属性表（单核）'!$C$2:$D$251,2,0),INT(N2368/VLOOKUP(H2368,'属性表（单）'!$N$4:$O$24,2,0))))</f>
        <v>686</v>
      </c>
      <c r="S2368" s="1">
        <f t="shared" si="293"/>
        <v>9525</v>
      </c>
      <c r="T2368" s="28">
        <f>VLOOKUP(--F2368,经验表!$A$4:$B$53,2,0)*VLOOKUP(--E2368,经验表!$W$8:$X$17,2,0)</f>
        <v>9525</v>
      </c>
      <c r="U2368" s="1">
        <f t="shared" si="294"/>
        <v>50775</v>
      </c>
      <c r="V2368" s="1">
        <f t="shared" si="295"/>
        <v>50775</v>
      </c>
    </row>
    <row r="2369" spans="1:22" x14ac:dyDescent="0.35">
      <c r="A2369" s="1">
        <v>91300103</v>
      </c>
      <c r="B2369" s="3" t="s">
        <v>30</v>
      </c>
      <c r="C2369" s="29">
        <f t="shared" si="291"/>
        <v>1</v>
      </c>
      <c r="D2369" s="29" t="str">
        <f t="shared" si="288"/>
        <v>3</v>
      </c>
      <c r="E2369" s="42" t="str">
        <f t="shared" si="289"/>
        <v>3</v>
      </c>
      <c r="F2369" s="1">
        <v>13</v>
      </c>
      <c r="G2369" s="28" t="str">
        <f t="shared" si="290"/>
        <v>313</v>
      </c>
      <c r="H2369" s="1">
        <v>8</v>
      </c>
      <c r="I2369" s="1">
        <v>866</v>
      </c>
      <c r="L2369" s="1">
        <v>11157</v>
      </c>
      <c r="M2369" s="1">
        <v>63019</v>
      </c>
      <c r="N2369" s="2">
        <f>INT(VLOOKUP(--D2369,'属性表（单）'!$H$7:$I$11,2,0)*VLOOKUP(F2369,'属性表（单）'!$B$4:$D$53,3,0))</f>
        <v>7312</v>
      </c>
      <c r="O2369" s="34">
        <f t="shared" si="292"/>
        <v>731</v>
      </c>
      <c r="P2369" s="1">
        <f>IF(H2369=26,VLOOKUP(G2369,'属性表（单核）'!$H$2:$I$251,2,0),IF(H2369=59,VLOOKUP(G2369,'属性表（单核）'!$C$2:$D$251,2,0),INT(N2369/VLOOKUP(H2369,'属性表（单）'!$N$4:$O$24,2,0))))</f>
        <v>731</v>
      </c>
      <c r="S2369" s="1">
        <f t="shared" si="293"/>
        <v>10725</v>
      </c>
      <c r="T2369" s="28">
        <f>VLOOKUP(--F2369,经验表!$A$4:$B$53,2,0)*VLOOKUP(--E2369,经验表!$W$8:$X$17,2,0)</f>
        <v>10725</v>
      </c>
      <c r="U2369" s="1">
        <f t="shared" si="294"/>
        <v>60300</v>
      </c>
      <c r="V2369" s="1">
        <f t="shared" si="295"/>
        <v>60300</v>
      </c>
    </row>
    <row r="2370" spans="1:22" x14ac:dyDescent="0.35">
      <c r="A2370" s="1">
        <v>91400103</v>
      </c>
      <c r="B2370" s="3" t="s">
        <v>30</v>
      </c>
      <c r="C2370" s="29">
        <f t="shared" si="291"/>
        <v>1</v>
      </c>
      <c r="D2370" s="29" t="str">
        <f t="shared" si="288"/>
        <v>3</v>
      </c>
      <c r="E2370" s="42" t="str">
        <f t="shared" si="289"/>
        <v>3</v>
      </c>
      <c r="F2370" s="1">
        <v>14</v>
      </c>
      <c r="G2370" s="28" t="str">
        <f t="shared" si="290"/>
        <v>314</v>
      </c>
      <c r="H2370" s="1">
        <v>8</v>
      </c>
      <c r="I2370" s="1">
        <v>902</v>
      </c>
      <c r="L2370" s="1">
        <v>12663</v>
      </c>
      <c r="M2370" s="1">
        <v>74176</v>
      </c>
      <c r="N2370" s="2">
        <f>INT(VLOOKUP(--D2370,'属性表（单）'!$H$7:$I$11,2,0)*VLOOKUP(F2370,'属性表（单）'!$B$4:$D$53,3,0))</f>
        <v>7762</v>
      </c>
      <c r="O2370" s="34">
        <f t="shared" si="292"/>
        <v>776</v>
      </c>
      <c r="P2370" s="1">
        <f>IF(H2370=26,VLOOKUP(G2370,'属性表（单核）'!$H$2:$I$251,2,0),IF(H2370=59,VLOOKUP(G2370,'属性表（单核）'!$C$2:$D$251,2,0),INT(N2370/VLOOKUP(H2370,'属性表（单）'!$N$4:$O$24,2,0))))</f>
        <v>776</v>
      </c>
      <c r="S2370" s="1">
        <f t="shared" si="293"/>
        <v>12525</v>
      </c>
      <c r="T2370" s="28">
        <f>VLOOKUP(--F2370,经验表!$A$4:$B$53,2,0)*VLOOKUP(--E2370,经验表!$W$8:$X$17,2,0)</f>
        <v>12525</v>
      </c>
      <c r="U2370" s="1">
        <f t="shared" si="294"/>
        <v>71025</v>
      </c>
      <c r="V2370" s="1">
        <f t="shared" si="295"/>
        <v>71025</v>
      </c>
    </row>
    <row r="2371" spans="1:22" x14ac:dyDescent="0.35">
      <c r="A2371" s="1">
        <v>91500103</v>
      </c>
      <c r="B2371" s="3" t="s">
        <v>30</v>
      </c>
      <c r="C2371" s="29">
        <f t="shared" si="291"/>
        <v>1</v>
      </c>
      <c r="D2371" s="29" t="str">
        <f t="shared" ref="D2371:D2434" si="296">RIGHT(A2371,1)</f>
        <v>3</v>
      </c>
      <c r="E2371" s="42" t="str">
        <f t="shared" ref="E2371:E2434" si="297">IF(C2371=1,RIGHT(A2371,1),C2371&amp;RIGHT(A2371,1))</f>
        <v>3</v>
      </c>
      <c r="F2371" s="1">
        <v>15</v>
      </c>
      <c r="G2371" s="28" t="str">
        <f t="shared" ref="G2371:G2434" si="298">D2371&amp;F2371</f>
        <v>315</v>
      </c>
      <c r="H2371" s="1">
        <v>8</v>
      </c>
      <c r="I2371" s="1">
        <v>940</v>
      </c>
      <c r="L2371" s="1">
        <v>14329</v>
      </c>
      <c r="M2371" s="1">
        <v>86839</v>
      </c>
      <c r="N2371" s="2">
        <f>INT(VLOOKUP(--D2371,'属性表（单）'!$H$7:$I$11,2,0)*VLOOKUP(F2371,'属性表（单）'!$B$4:$D$53,3,0))</f>
        <v>8212</v>
      </c>
      <c r="O2371" s="34">
        <f t="shared" si="292"/>
        <v>821</v>
      </c>
      <c r="P2371" s="1">
        <f>IF(H2371=26,VLOOKUP(G2371,'属性表（单核）'!$H$2:$I$251,2,0),IF(H2371=59,VLOOKUP(G2371,'属性表（单核）'!$C$2:$D$251,2,0),INT(N2371/VLOOKUP(H2371,'属性表（单）'!$N$4:$O$24,2,0))))</f>
        <v>821</v>
      </c>
      <c r="S2371" s="1">
        <f t="shared" si="293"/>
        <v>14325</v>
      </c>
      <c r="T2371" s="28">
        <f>VLOOKUP(--F2371,经验表!$A$4:$B$53,2,0)*VLOOKUP(--E2371,经验表!$W$8:$X$17,2,0)</f>
        <v>14325</v>
      </c>
      <c r="U2371" s="1">
        <f t="shared" si="294"/>
        <v>83550</v>
      </c>
      <c r="V2371" s="1">
        <f t="shared" si="295"/>
        <v>83550</v>
      </c>
    </row>
    <row r="2372" spans="1:22" x14ac:dyDescent="0.35">
      <c r="A2372" s="1">
        <v>91600103</v>
      </c>
      <c r="B2372" s="3" t="s">
        <v>30</v>
      </c>
      <c r="C2372" s="29">
        <f t="shared" ref="C2372:C2435" si="299">C2371</f>
        <v>1</v>
      </c>
      <c r="D2372" s="29" t="str">
        <f t="shared" si="296"/>
        <v>3</v>
      </c>
      <c r="E2372" s="42" t="str">
        <f t="shared" si="297"/>
        <v>3</v>
      </c>
      <c r="F2372" s="1">
        <v>16</v>
      </c>
      <c r="G2372" s="28" t="str">
        <f t="shared" si="298"/>
        <v>316</v>
      </c>
      <c r="H2372" s="1">
        <v>8</v>
      </c>
      <c r="I2372" s="1">
        <v>978</v>
      </c>
      <c r="L2372" s="1">
        <v>16173</v>
      </c>
      <c r="M2372" s="1">
        <v>101168</v>
      </c>
      <c r="N2372" s="2">
        <f>INT(VLOOKUP(--D2372,'属性表（单）'!$H$7:$I$11,2,0)*VLOOKUP(F2372,'属性表（单）'!$B$4:$D$53,3,0))</f>
        <v>8662</v>
      </c>
      <c r="O2372" s="34">
        <f t="shared" si="292"/>
        <v>866</v>
      </c>
      <c r="P2372" s="1">
        <f>IF(H2372=26,VLOOKUP(G2372,'属性表（单核）'!$H$2:$I$251,2,0),IF(H2372=59,VLOOKUP(G2372,'属性表（单核）'!$C$2:$D$251,2,0),INT(N2372/VLOOKUP(H2372,'属性表（单）'!$N$4:$O$24,2,0))))</f>
        <v>866</v>
      </c>
      <c r="S2372" s="1">
        <f t="shared" si="293"/>
        <v>16125</v>
      </c>
      <c r="T2372" s="28">
        <f>VLOOKUP(--F2372,经验表!$A$4:$B$53,2,0)*VLOOKUP(--E2372,经验表!$W$8:$X$17,2,0)</f>
        <v>16125</v>
      </c>
      <c r="U2372" s="1">
        <f t="shared" si="294"/>
        <v>97875</v>
      </c>
      <c r="V2372" s="1">
        <f t="shared" si="295"/>
        <v>97875</v>
      </c>
    </row>
    <row r="2373" spans="1:22" x14ac:dyDescent="0.35">
      <c r="A2373" s="1">
        <v>91700103</v>
      </c>
      <c r="B2373" s="3" t="s">
        <v>30</v>
      </c>
      <c r="C2373" s="29">
        <f t="shared" si="299"/>
        <v>1</v>
      </c>
      <c r="D2373" s="29" t="str">
        <f t="shared" si="296"/>
        <v>3</v>
      </c>
      <c r="E2373" s="42" t="str">
        <f t="shared" si="297"/>
        <v>3</v>
      </c>
      <c r="F2373" s="1">
        <v>17</v>
      </c>
      <c r="G2373" s="28" t="str">
        <f t="shared" si="298"/>
        <v>317</v>
      </c>
      <c r="H2373" s="1">
        <v>8</v>
      </c>
      <c r="I2373" s="1">
        <v>1016</v>
      </c>
      <c r="L2373" s="1">
        <v>18211</v>
      </c>
      <c r="M2373" s="1">
        <v>117341</v>
      </c>
      <c r="N2373" s="2">
        <f>INT(VLOOKUP(--D2373,'属性表（单）'!$H$7:$I$11,2,0)*VLOOKUP(F2373,'属性表（单）'!$B$4:$D$53,3,0))</f>
        <v>9225</v>
      </c>
      <c r="O2373" s="34">
        <f t="shared" si="292"/>
        <v>922</v>
      </c>
      <c r="P2373" s="1">
        <f>IF(H2373=26,VLOOKUP(G2373,'属性表（单核）'!$H$2:$I$251,2,0),IF(H2373=59,VLOOKUP(G2373,'属性表（单核）'!$C$2:$D$251,2,0),INT(N2373/VLOOKUP(H2373,'属性表（单）'!$N$4:$O$24,2,0))))</f>
        <v>922</v>
      </c>
      <c r="S2373" s="1">
        <f t="shared" si="293"/>
        <v>17925</v>
      </c>
      <c r="T2373" s="28">
        <f>VLOOKUP(--F2373,经验表!$A$4:$B$53,2,0)*VLOOKUP(--E2373,经验表!$W$8:$X$17,2,0)</f>
        <v>17925</v>
      </c>
      <c r="U2373" s="1">
        <f t="shared" si="294"/>
        <v>114000</v>
      </c>
      <c r="V2373" s="1">
        <f t="shared" si="295"/>
        <v>114000</v>
      </c>
    </row>
    <row r="2374" spans="1:22" x14ac:dyDescent="0.35">
      <c r="A2374" s="1">
        <v>91800103</v>
      </c>
      <c r="B2374" s="3" t="s">
        <v>30</v>
      </c>
      <c r="C2374" s="29">
        <f t="shared" si="299"/>
        <v>1</v>
      </c>
      <c r="D2374" s="29" t="str">
        <f t="shared" si="296"/>
        <v>3</v>
      </c>
      <c r="E2374" s="42" t="str">
        <f t="shared" si="297"/>
        <v>3</v>
      </c>
      <c r="F2374" s="1">
        <v>18</v>
      </c>
      <c r="G2374" s="28" t="str">
        <f t="shared" si="298"/>
        <v>318</v>
      </c>
      <c r="H2374" s="1">
        <v>8</v>
      </c>
      <c r="I2374" s="1">
        <v>1056</v>
      </c>
      <c r="L2374" s="1">
        <v>20464</v>
      </c>
      <c r="M2374" s="1">
        <v>135552</v>
      </c>
      <c r="N2374" s="2">
        <f>INT(VLOOKUP(--D2374,'属性表（单）'!$H$7:$I$11,2,0)*VLOOKUP(F2374,'属性表（单）'!$B$4:$D$53,3,0))</f>
        <v>9787</v>
      </c>
      <c r="O2374" s="34">
        <f t="shared" si="292"/>
        <v>978</v>
      </c>
      <c r="P2374" s="1">
        <f>IF(H2374=26,VLOOKUP(G2374,'属性表（单核）'!$H$2:$I$251,2,0),IF(H2374=59,VLOOKUP(G2374,'属性表（单核）'!$C$2:$D$251,2,0),INT(N2374/VLOOKUP(H2374,'属性表（单）'!$N$4:$O$24,2,0))))</f>
        <v>978</v>
      </c>
      <c r="S2374" s="1">
        <f t="shared" si="293"/>
        <v>20475</v>
      </c>
      <c r="T2374" s="28">
        <f>VLOOKUP(--F2374,经验表!$A$4:$B$53,2,0)*VLOOKUP(--E2374,经验表!$W$8:$X$17,2,0)</f>
        <v>20475</v>
      </c>
      <c r="U2374" s="1">
        <f t="shared" si="294"/>
        <v>131925</v>
      </c>
      <c r="V2374" s="1">
        <f t="shared" si="295"/>
        <v>131925</v>
      </c>
    </row>
    <row r="2375" spans="1:22" x14ac:dyDescent="0.35">
      <c r="A2375" s="1">
        <v>91900103</v>
      </c>
      <c r="B2375" s="3" t="s">
        <v>30</v>
      </c>
      <c r="C2375" s="29">
        <f t="shared" si="299"/>
        <v>1</v>
      </c>
      <c r="D2375" s="29" t="str">
        <f t="shared" si="296"/>
        <v>3</v>
      </c>
      <c r="E2375" s="42" t="str">
        <f t="shared" si="297"/>
        <v>3</v>
      </c>
      <c r="F2375" s="1">
        <v>19</v>
      </c>
      <c r="G2375" s="28" t="str">
        <f t="shared" si="298"/>
        <v>319</v>
      </c>
      <c r="H2375" s="1">
        <v>8</v>
      </c>
      <c r="I2375" s="1">
        <v>1096</v>
      </c>
      <c r="L2375" s="1">
        <v>22954</v>
      </c>
      <c r="M2375" s="1">
        <v>156016</v>
      </c>
      <c r="N2375" s="2">
        <f>INT(VLOOKUP(--D2375,'属性表（单）'!$H$7:$I$11,2,0)*VLOOKUP(F2375,'属性表（单）'!$B$4:$D$53,3,0))</f>
        <v>10350</v>
      </c>
      <c r="O2375" s="34">
        <f t="shared" ref="O2375:O2438" si="300">INT(IF(C2375=1,P2375,P2375*$X$14))</f>
        <v>1035</v>
      </c>
      <c r="P2375" s="1">
        <f>IF(H2375=26,VLOOKUP(G2375,'属性表（单核）'!$H$2:$I$251,2,0),IF(H2375=59,VLOOKUP(G2375,'属性表（单核）'!$C$2:$D$251,2,0),INT(N2375/VLOOKUP(H2375,'属性表（单）'!$N$4:$O$24,2,0))))</f>
        <v>1035</v>
      </c>
      <c r="S2375" s="1">
        <f t="shared" si="293"/>
        <v>23025</v>
      </c>
      <c r="T2375" s="28">
        <f>VLOOKUP(--F2375,经验表!$A$4:$B$53,2,0)*VLOOKUP(--E2375,经验表!$W$8:$X$17,2,0)</f>
        <v>23025</v>
      </c>
      <c r="U2375" s="1">
        <f t="shared" si="294"/>
        <v>152400</v>
      </c>
      <c r="V2375" s="1">
        <f t="shared" si="295"/>
        <v>152400</v>
      </c>
    </row>
    <row r="2376" spans="1:22" x14ac:dyDescent="0.35">
      <c r="A2376" s="1">
        <v>92000103</v>
      </c>
      <c r="B2376" s="3" t="s">
        <v>30</v>
      </c>
      <c r="C2376" s="29">
        <f t="shared" si="299"/>
        <v>1</v>
      </c>
      <c r="D2376" s="29" t="str">
        <f t="shared" si="296"/>
        <v>3</v>
      </c>
      <c r="E2376" s="42" t="str">
        <f t="shared" si="297"/>
        <v>3</v>
      </c>
      <c r="F2376" s="1">
        <v>20</v>
      </c>
      <c r="G2376" s="28" t="str">
        <f t="shared" si="298"/>
        <v>320</v>
      </c>
      <c r="H2376" s="1">
        <v>8</v>
      </c>
      <c r="I2376" s="1">
        <v>1137</v>
      </c>
      <c r="L2376" s="1">
        <v>25706</v>
      </c>
      <c r="M2376" s="1">
        <v>178970</v>
      </c>
      <c r="N2376" s="2">
        <f>INT(VLOOKUP(--D2376,'属性表（单）'!$H$7:$I$11,2,0)*VLOOKUP(F2376,'属性表（单）'!$B$4:$D$53,3,0))</f>
        <v>10912</v>
      </c>
      <c r="O2376" s="34">
        <f t="shared" si="300"/>
        <v>1091</v>
      </c>
      <c r="P2376" s="1">
        <f>IF(H2376=26,VLOOKUP(G2376,'属性表（单核）'!$H$2:$I$251,2,0),IF(H2376=59,VLOOKUP(G2376,'属性表（单核）'!$C$2:$D$251,2,0),INT(N2376/VLOOKUP(H2376,'属性表（单）'!$N$4:$O$24,2,0))))</f>
        <v>1091</v>
      </c>
      <c r="S2376" s="1">
        <f t="shared" ref="S2376:S2439" si="301">INT(T2376)</f>
        <v>25575</v>
      </c>
      <c r="T2376" s="28">
        <f>VLOOKUP(--F2376,经验表!$A$4:$B$53,2,0)*VLOOKUP(--E2376,经验表!$W$8:$X$17,2,0)</f>
        <v>25575</v>
      </c>
      <c r="U2376" s="1">
        <f t="shared" ref="U2376:U2439" si="302">INT(IF(C2376=1,IF(F2376=1,VLOOKUP(--D2376,$X$8:$Y$12,2,0),V2376),IF(F2376=1,VLOOKUP(--D2376,$X$17:$Y$21,2,0),V2376)))</f>
        <v>175425</v>
      </c>
      <c r="V2376" s="1">
        <f t="shared" si="295"/>
        <v>175425</v>
      </c>
    </row>
    <row r="2377" spans="1:22" x14ac:dyDescent="0.35">
      <c r="A2377" s="1">
        <v>92100103</v>
      </c>
      <c r="B2377" s="3" t="s">
        <v>30</v>
      </c>
      <c r="C2377" s="29">
        <f t="shared" si="299"/>
        <v>1</v>
      </c>
      <c r="D2377" s="29" t="str">
        <f t="shared" si="296"/>
        <v>3</v>
      </c>
      <c r="E2377" s="42" t="str">
        <f t="shared" si="297"/>
        <v>3</v>
      </c>
      <c r="F2377" s="1">
        <v>21</v>
      </c>
      <c r="G2377" s="28" t="str">
        <f t="shared" si="298"/>
        <v>321</v>
      </c>
      <c r="H2377" s="1">
        <v>8</v>
      </c>
      <c r="I2377" s="1">
        <v>1179</v>
      </c>
      <c r="L2377" s="1">
        <v>28745</v>
      </c>
      <c r="M2377" s="1">
        <v>204676</v>
      </c>
      <c r="N2377" s="2">
        <f>INT(VLOOKUP(--D2377,'属性表（单）'!$H$7:$I$11,2,0)*VLOOKUP(F2377,'属性表（单）'!$B$4:$D$53,3,0))</f>
        <v>11475</v>
      </c>
      <c r="O2377" s="34">
        <f t="shared" si="300"/>
        <v>1147</v>
      </c>
      <c r="P2377" s="1">
        <f>IF(H2377=26,VLOOKUP(G2377,'属性表（单核）'!$H$2:$I$251,2,0),IF(H2377=59,VLOOKUP(G2377,'属性表（单核）'!$C$2:$D$251,2,0),INT(N2377/VLOOKUP(H2377,'属性表（单）'!$N$4:$O$24,2,0))))</f>
        <v>1147</v>
      </c>
      <c r="S2377" s="1">
        <f t="shared" si="301"/>
        <v>28125</v>
      </c>
      <c r="T2377" s="28">
        <f>VLOOKUP(--F2377,经验表!$A$4:$B$53,2,0)*VLOOKUP(--E2377,经验表!$W$8:$X$17,2,0)</f>
        <v>28125</v>
      </c>
      <c r="U2377" s="1">
        <f t="shared" si="302"/>
        <v>201000</v>
      </c>
      <c r="V2377" s="1">
        <f t="shared" ref="V2377:V2440" si="303">S2376+U2376</f>
        <v>201000</v>
      </c>
    </row>
    <row r="2378" spans="1:22" x14ac:dyDescent="0.35">
      <c r="A2378" s="1">
        <v>92200103</v>
      </c>
      <c r="B2378" s="3" t="s">
        <v>30</v>
      </c>
      <c r="C2378" s="29">
        <f t="shared" si="299"/>
        <v>1</v>
      </c>
      <c r="D2378" s="29" t="str">
        <f t="shared" si="296"/>
        <v>3</v>
      </c>
      <c r="E2378" s="42" t="str">
        <f t="shared" si="297"/>
        <v>3</v>
      </c>
      <c r="F2378" s="1">
        <v>22</v>
      </c>
      <c r="G2378" s="28" t="str">
        <f t="shared" si="298"/>
        <v>322</v>
      </c>
      <c r="H2378" s="1">
        <v>8</v>
      </c>
      <c r="I2378" s="1">
        <v>1222</v>
      </c>
      <c r="L2378" s="1">
        <v>32102</v>
      </c>
      <c r="M2378" s="1">
        <v>233421</v>
      </c>
      <c r="N2378" s="2">
        <f>INT(VLOOKUP(--D2378,'属性表（单）'!$H$7:$I$11,2,0)*VLOOKUP(F2378,'属性表（单）'!$B$4:$D$53,3,0))</f>
        <v>12150</v>
      </c>
      <c r="O2378" s="34">
        <f t="shared" si="300"/>
        <v>1215</v>
      </c>
      <c r="P2378" s="1">
        <f>IF(H2378=26,VLOOKUP(G2378,'属性表（单核）'!$H$2:$I$251,2,0),IF(H2378=59,VLOOKUP(G2378,'属性表（单核）'!$C$2:$D$251,2,0),INT(N2378/VLOOKUP(H2378,'属性表（单）'!$N$4:$O$24,2,0))))</f>
        <v>1215</v>
      </c>
      <c r="S2378" s="1">
        <f t="shared" si="301"/>
        <v>31575</v>
      </c>
      <c r="T2378" s="28">
        <f>VLOOKUP(--F2378,经验表!$A$4:$B$53,2,0)*VLOOKUP(--E2378,经验表!$W$8:$X$17,2,0)</f>
        <v>31575</v>
      </c>
      <c r="U2378" s="1">
        <f t="shared" si="302"/>
        <v>229125</v>
      </c>
      <c r="V2378" s="1">
        <f t="shared" si="303"/>
        <v>229125</v>
      </c>
    </row>
    <row r="2379" spans="1:22" x14ac:dyDescent="0.35">
      <c r="A2379" s="1">
        <v>92300103</v>
      </c>
      <c r="B2379" s="3" t="s">
        <v>30</v>
      </c>
      <c r="C2379" s="29">
        <f t="shared" si="299"/>
        <v>1</v>
      </c>
      <c r="D2379" s="29" t="str">
        <f t="shared" si="296"/>
        <v>3</v>
      </c>
      <c r="E2379" s="42" t="str">
        <f t="shared" si="297"/>
        <v>3</v>
      </c>
      <c r="F2379" s="1">
        <v>23</v>
      </c>
      <c r="G2379" s="28" t="str">
        <f t="shared" si="298"/>
        <v>323</v>
      </c>
      <c r="H2379" s="1">
        <v>8</v>
      </c>
      <c r="I2379" s="1">
        <v>1266</v>
      </c>
      <c r="L2379" s="1">
        <v>35809</v>
      </c>
      <c r="M2379" s="1">
        <v>265523</v>
      </c>
      <c r="N2379" s="2">
        <f>INT(VLOOKUP(--D2379,'属性表（单）'!$H$7:$I$11,2,0)*VLOOKUP(F2379,'属性表（单）'!$B$4:$D$53,3,0))</f>
        <v>12825</v>
      </c>
      <c r="O2379" s="34">
        <f t="shared" si="300"/>
        <v>1282</v>
      </c>
      <c r="P2379" s="1">
        <f>IF(H2379=26,VLOOKUP(G2379,'属性表（单核）'!$H$2:$I$251,2,0),IF(H2379=59,VLOOKUP(G2379,'属性表（单核）'!$C$2:$D$251,2,0),INT(N2379/VLOOKUP(H2379,'属性表（单）'!$N$4:$O$24,2,0))))</f>
        <v>1282</v>
      </c>
      <c r="S2379" s="1">
        <f t="shared" si="301"/>
        <v>35025</v>
      </c>
      <c r="T2379" s="28">
        <f>VLOOKUP(--F2379,经验表!$A$4:$B$53,2,0)*VLOOKUP(--E2379,经验表!$W$8:$X$17,2,0)</f>
        <v>35025</v>
      </c>
      <c r="U2379" s="1">
        <f t="shared" si="302"/>
        <v>260700</v>
      </c>
      <c r="V2379" s="1">
        <f t="shared" si="303"/>
        <v>260700</v>
      </c>
    </row>
    <row r="2380" spans="1:22" x14ac:dyDescent="0.35">
      <c r="A2380" s="1">
        <v>92400103</v>
      </c>
      <c r="B2380" s="3" t="s">
        <v>30</v>
      </c>
      <c r="C2380" s="29">
        <f t="shared" si="299"/>
        <v>1</v>
      </c>
      <c r="D2380" s="29" t="str">
        <f t="shared" si="296"/>
        <v>3</v>
      </c>
      <c r="E2380" s="42" t="str">
        <f t="shared" si="297"/>
        <v>3</v>
      </c>
      <c r="F2380" s="1">
        <v>24</v>
      </c>
      <c r="G2380" s="28" t="str">
        <f t="shared" si="298"/>
        <v>324</v>
      </c>
      <c r="H2380" s="1">
        <v>8</v>
      </c>
      <c r="I2380" s="1">
        <v>1310</v>
      </c>
      <c r="L2380" s="1">
        <v>39901</v>
      </c>
      <c r="M2380" s="1">
        <v>301332</v>
      </c>
      <c r="N2380" s="2">
        <f>INT(VLOOKUP(--D2380,'属性表（单）'!$H$7:$I$11,2,0)*VLOOKUP(F2380,'属性表（单）'!$B$4:$D$53,3,0))</f>
        <v>13500</v>
      </c>
      <c r="O2380" s="34">
        <f t="shared" si="300"/>
        <v>1350</v>
      </c>
      <c r="P2380" s="1">
        <f>IF(H2380=26,VLOOKUP(G2380,'属性表（单核）'!$H$2:$I$251,2,0),IF(H2380=59,VLOOKUP(G2380,'属性表（单核）'!$C$2:$D$251,2,0),INT(N2380/VLOOKUP(H2380,'属性表（单）'!$N$4:$O$24,2,0))))</f>
        <v>1350</v>
      </c>
      <c r="S2380" s="1">
        <f t="shared" si="301"/>
        <v>38475</v>
      </c>
      <c r="T2380" s="28">
        <f>VLOOKUP(--F2380,经验表!$A$4:$B$53,2,0)*VLOOKUP(--E2380,经验表!$W$8:$X$17,2,0)</f>
        <v>38475</v>
      </c>
      <c r="U2380" s="1">
        <f t="shared" si="302"/>
        <v>295725</v>
      </c>
      <c r="V2380" s="1">
        <f t="shared" si="303"/>
        <v>295725</v>
      </c>
    </row>
    <row r="2381" spans="1:22" x14ac:dyDescent="0.35">
      <c r="A2381" s="1">
        <v>92500103</v>
      </c>
      <c r="B2381" s="3" t="s">
        <v>30</v>
      </c>
      <c r="C2381" s="29">
        <f t="shared" si="299"/>
        <v>1</v>
      </c>
      <c r="D2381" s="29" t="str">
        <f t="shared" si="296"/>
        <v>3</v>
      </c>
      <c r="E2381" s="42" t="str">
        <f t="shared" si="297"/>
        <v>3</v>
      </c>
      <c r="F2381" s="1">
        <v>25</v>
      </c>
      <c r="G2381" s="28" t="str">
        <f t="shared" si="298"/>
        <v>325</v>
      </c>
      <c r="H2381" s="1">
        <v>8</v>
      </c>
      <c r="I2381" s="1">
        <v>1355</v>
      </c>
      <c r="L2381" s="1">
        <v>44418</v>
      </c>
      <c r="M2381" s="1">
        <v>341233</v>
      </c>
      <c r="N2381" s="2">
        <f>INT(VLOOKUP(--D2381,'属性表（单）'!$H$7:$I$11,2,0)*VLOOKUP(F2381,'属性表（单）'!$B$4:$D$53,3,0))</f>
        <v>14175</v>
      </c>
      <c r="O2381" s="34">
        <f t="shared" si="300"/>
        <v>1417</v>
      </c>
      <c r="P2381" s="1">
        <f>IF(H2381=26,VLOOKUP(G2381,'属性表（单核）'!$H$2:$I$251,2,0),IF(H2381=59,VLOOKUP(G2381,'属性表（单核）'!$C$2:$D$251,2,0),INT(N2381/VLOOKUP(H2381,'属性表（单）'!$N$4:$O$24,2,0))))</f>
        <v>1417</v>
      </c>
      <c r="S2381" s="1">
        <f t="shared" si="301"/>
        <v>41925</v>
      </c>
      <c r="T2381" s="28">
        <f>VLOOKUP(--F2381,经验表!$A$4:$B$53,2,0)*VLOOKUP(--E2381,经验表!$W$8:$X$17,2,0)</f>
        <v>41925</v>
      </c>
      <c r="U2381" s="1">
        <f t="shared" si="302"/>
        <v>334200</v>
      </c>
      <c r="V2381" s="1">
        <f t="shared" si="303"/>
        <v>334200</v>
      </c>
    </row>
    <row r="2382" spans="1:22" x14ac:dyDescent="0.35">
      <c r="A2382" s="1">
        <v>92600103</v>
      </c>
      <c r="B2382" s="3" t="s">
        <v>30</v>
      </c>
      <c r="C2382" s="29">
        <f t="shared" si="299"/>
        <v>1</v>
      </c>
      <c r="D2382" s="29" t="str">
        <f t="shared" si="296"/>
        <v>3</v>
      </c>
      <c r="E2382" s="42" t="str">
        <f t="shared" si="297"/>
        <v>3</v>
      </c>
      <c r="F2382" s="1">
        <v>26</v>
      </c>
      <c r="G2382" s="28" t="str">
        <f t="shared" si="298"/>
        <v>326</v>
      </c>
      <c r="H2382" s="1">
        <v>8</v>
      </c>
      <c r="I2382" s="1">
        <v>1402</v>
      </c>
      <c r="L2382" s="1">
        <v>49403</v>
      </c>
      <c r="M2382" s="1">
        <v>385651</v>
      </c>
      <c r="N2382" s="2">
        <f>INT(VLOOKUP(--D2382,'属性表（单）'!$H$7:$I$11,2,0)*VLOOKUP(F2382,'属性表（单）'!$B$4:$D$53,3,0))</f>
        <v>14850</v>
      </c>
      <c r="O2382" s="34">
        <f t="shared" si="300"/>
        <v>1485</v>
      </c>
      <c r="P2382" s="1">
        <f>IF(H2382=26,VLOOKUP(G2382,'属性表（单核）'!$H$2:$I$251,2,0),IF(H2382=59,VLOOKUP(G2382,'属性表（单核）'!$C$2:$D$251,2,0),INT(N2382/VLOOKUP(H2382,'属性表（单）'!$N$4:$O$24,2,0))))</f>
        <v>1485</v>
      </c>
      <c r="S2382" s="1">
        <f t="shared" si="301"/>
        <v>46425</v>
      </c>
      <c r="T2382" s="28">
        <f>VLOOKUP(--F2382,经验表!$A$4:$B$53,2,0)*VLOOKUP(--E2382,经验表!$W$8:$X$17,2,0)</f>
        <v>46425</v>
      </c>
      <c r="U2382" s="1">
        <f t="shared" si="302"/>
        <v>376125</v>
      </c>
      <c r="V2382" s="1">
        <f t="shared" si="303"/>
        <v>376125</v>
      </c>
    </row>
    <row r="2383" spans="1:22" x14ac:dyDescent="0.35">
      <c r="A2383" s="1">
        <v>92700103</v>
      </c>
      <c r="B2383" s="3" t="s">
        <v>30</v>
      </c>
      <c r="C2383" s="29">
        <f t="shared" si="299"/>
        <v>1</v>
      </c>
      <c r="D2383" s="29" t="str">
        <f t="shared" si="296"/>
        <v>3</v>
      </c>
      <c r="E2383" s="42" t="str">
        <f t="shared" si="297"/>
        <v>3</v>
      </c>
      <c r="F2383" s="1">
        <v>27</v>
      </c>
      <c r="G2383" s="28" t="str">
        <f t="shared" si="298"/>
        <v>327</v>
      </c>
      <c r="H2383" s="1">
        <v>8</v>
      </c>
      <c r="I2383" s="1">
        <v>1449</v>
      </c>
      <c r="L2383" s="1">
        <v>54904</v>
      </c>
      <c r="M2383" s="1">
        <v>435054</v>
      </c>
      <c r="N2383" s="2">
        <f>INT(VLOOKUP(--D2383,'属性表（单）'!$H$7:$I$11,2,0)*VLOOKUP(F2383,'属性表（单）'!$B$4:$D$53,3,0))</f>
        <v>15637</v>
      </c>
      <c r="O2383" s="34">
        <f t="shared" si="300"/>
        <v>1563</v>
      </c>
      <c r="P2383" s="1">
        <f>IF(H2383=26,VLOOKUP(G2383,'属性表（单核）'!$H$2:$I$251,2,0),IF(H2383=59,VLOOKUP(G2383,'属性表（单核）'!$C$2:$D$251,2,0),INT(N2383/VLOOKUP(H2383,'属性表（单）'!$N$4:$O$24,2,0))))</f>
        <v>1563</v>
      </c>
      <c r="S2383" s="1">
        <f t="shared" si="301"/>
        <v>50925</v>
      </c>
      <c r="T2383" s="28">
        <f>VLOOKUP(--F2383,经验表!$A$4:$B$53,2,0)*VLOOKUP(--E2383,经验表!$W$8:$X$17,2,0)</f>
        <v>50925</v>
      </c>
      <c r="U2383" s="1">
        <f t="shared" si="302"/>
        <v>422550</v>
      </c>
      <c r="V2383" s="1">
        <f t="shared" si="303"/>
        <v>422550</v>
      </c>
    </row>
    <row r="2384" spans="1:22" x14ac:dyDescent="0.35">
      <c r="A2384" s="1">
        <v>92800103</v>
      </c>
      <c r="B2384" s="3" t="s">
        <v>30</v>
      </c>
      <c r="C2384" s="29">
        <f t="shared" si="299"/>
        <v>1</v>
      </c>
      <c r="D2384" s="29" t="str">
        <f t="shared" si="296"/>
        <v>3</v>
      </c>
      <c r="E2384" s="42" t="str">
        <f t="shared" si="297"/>
        <v>3</v>
      </c>
      <c r="F2384" s="1">
        <v>28</v>
      </c>
      <c r="G2384" s="28" t="str">
        <f t="shared" si="298"/>
        <v>328</v>
      </c>
      <c r="H2384" s="1">
        <v>8</v>
      </c>
      <c r="I2384" s="1">
        <v>1497</v>
      </c>
      <c r="L2384" s="1">
        <v>60974</v>
      </c>
      <c r="M2384" s="1">
        <v>489958</v>
      </c>
      <c r="N2384" s="2">
        <f>INT(VLOOKUP(--D2384,'属性表（单）'!$H$7:$I$11,2,0)*VLOOKUP(F2384,'属性表（单）'!$B$4:$D$53,3,0))</f>
        <v>16425</v>
      </c>
      <c r="O2384" s="34">
        <f t="shared" si="300"/>
        <v>1642</v>
      </c>
      <c r="P2384" s="1">
        <f>IF(H2384=26,VLOOKUP(G2384,'属性表（单核）'!$H$2:$I$251,2,0),IF(H2384=59,VLOOKUP(G2384,'属性表（单核）'!$C$2:$D$251,2,0),INT(N2384/VLOOKUP(H2384,'属性表（单）'!$N$4:$O$24,2,0))))</f>
        <v>1642</v>
      </c>
      <c r="S2384" s="1">
        <f t="shared" si="301"/>
        <v>55425</v>
      </c>
      <c r="T2384" s="28">
        <f>VLOOKUP(--F2384,经验表!$A$4:$B$53,2,0)*VLOOKUP(--E2384,经验表!$W$8:$X$17,2,0)</f>
        <v>55425</v>
      </c>
      <c r="U2384" s="1">
        <f t="shared" si="302"/>
        <v>473475</v>
      </c>
      <c r="V2384" s="1">
        <f t="shared" si="303"/>
        <v>473475</v>
      </c>
    </row>
    <row r="2385" spans="1:22" x14ac:dyDescent="0.35">
      <c r="A2385" s="1">
        <v>92900103</v>
      </c>
      <c r="B2385" s="3" t="s">
        <v>30</v>
      </c>
      <c r="C2385" s="29">
        <f t="shared" si="299"/>
        <v>1</v>
      </c>
      <c r="D2385" s="29" t="str">
        <f t="shared" si="296"/>
        <v>3</v>
      </c>
      <c r="E2385" s="42" t="str">
        <f t="shared" si="297"/>
        <v>3</v>
      </c>
      <c r="F2385" s="1">
        <v>29</v>
      </c>
      <c r="G2385" s="28" t="str">
        <f t="shared" si="298"/>
        <v>329</v>
      </c>
      <c r="H2385" s="1">
        <v>8</v>
      </c>
      <c r="I2385" s="1">
        <v>1546</v>
      </c>
      <c r="L2385" s="1">
        <v>67670</v>
      </c>
      <c r="M2385" s="1">
        <v>550932</v>
      </c>
      <c r="N2385" s="2">
        <f>INT(VLOOKUP(--D2385,'属性表（单）'!$H$7:$I$11,2,0)*VLOOKUP(F2385,'属性表（单）'!$B$4:$D$53,3,0))</f>
        <v>17212</v>
      </c>
      <c r="O2385" s="34">
        <f t="shared" si="300"/>
        <v>1721</v>
      </c>
      <c r="P2385" s="1">
        <f>IF(H2385=26,VLOOKUP(G2385,'属性表（单核）'!$H$2:$I$251,2,0),IF(H2385=59,VLOOKUP(G2385,'属性表（单核）'!$C$2:$D$251,2,0),INT(N2385/VLOOKUP(H2385,'属性表（单）'!$N$4:$O$24,2,0))))</f>
        <v>1721</v>
      </c>
      <c r="S2385" s="1">
        <f t="shared" si="301"/>
        <v>59925</v>
      </c>
      <c r="T2385" s="28">
        <f>VLOOKUP(--F2385,经验表!$A$4:$B$53,2,0)*VLOOKUP(--E2385,经验表!$W$8:$X$17,2,0)</f>
        <v>59925</v>
      </c>
      <c r="U2385" s="1">
        <f t="shared" si="302"/>
        <v>528900</v>
      </c>
      <c r="V2385" s="1">
        <f t="shared" si="303"/>
        <v>528900</v>
      </c>
    </row>
    <row r="2386" spans="1:22" x14ac:dyDescent="0.35">
      <c r="A2386" s="1">
        <v>93000103</v>
      </c>
      <c r="B2386" s="3" t="s">
        <v>30</v>
      </c>
      <c r="C2386" s="29">
        <f t="shared" si="299"/>
        <v>1</v>
      </c>
      <c r="D2386" s="29" t="str">
        <f t="shared" si="296"/>
        <v>3</v>
      </c>
      <c r="E2386" s="42" t="str">
        <f t="shared" si="297"/>
        <v>3</v>
      </c>
      <c r="F2386" s="1">
        <v>30</v>
      </c>
      <c r="G2386" s="28" t="str">
        <f t="shared" si="298"/>
        <v>330</v>
      </c>
      <c r="H2386" s="1">
        <v>8</v>
      </c>
      <c r="I2386" s="1">
        <v>1596</v>
      </c>
      <c r="L2386" s="1">
        <v>75056</v>
      </c>
      <c r="M2386" s="1">
        <v>618602</v>
      </c>
      <c r="N2386" s="2">
        <f>INT(VLOOKUP(--D2386,'属性表（单）'!$H$7:$I$11,2,0)*VLOOKUP(F2386,'属性表（单）'!$B$4:$D$53,3,0))</f>
        <v>18000</v>
      </c>
      <c r="O2386" s="34">
        <f t="shared" si="300"/>
        <v>1800</v>
      </c>
      <c r="P2386" s="1">
        <f>IF(H2386=26,VLOOKUP(G2386,'属性表（单核）'!$H$2:$I$251,2,0),IF(H2386=59,VLOOKUP(G2386,'属性表（单核）'!$C$2:$D$251,2,0),INT(N2386/VLOOKUP(H2386,'属性表（单）'!$N$4:$O$24,2,0))))</f>
        <v>1800</v>
      </c>
      <c r="S2386" s="1">
        <f t="shared" si="301"/>
        <v>65625</v>
      </c>
      <c r="T2386" s="28">
        <f>VLOOKUP(--F2386,经验表!$A$4:$B$53,2,0)*VLOOKUP(--E2386,经验表!$W$8:$X$17,2,0)</f>
        <v>65625</v>
      </c>
      <c r="U2386" s="1">
        <f t="shared" si="302"/>
        <v>588825</v>
      </c>
      <c r="V2386" s="1">
        <f t="shared" si="303"/>
        <v>588825</v>
      </c>
    </row>
    <row r="2387" spans="1:22" x14ac:dyDescent="0.35">
      <c r="A2387" s="1">
        <v>93100103</v>
      </c>
      <c r="B2387" s="3" t="s">
        <v>30</v>
      </c>
      <c r="C2387" s="29">
        <f t="shared" si="299"/>
        <v>1</v>
      </c>
      <c r="D2387" s="29" t="str">
        <f t="shared" si="296"/>
        <v>3</v>
      </c>
      <c r="E2387" s="42" t="str">
        <f t="shared" si="297"/>
        <v>3</v>
      </c>
      <c r="F2387" s="1">
        <v>31</v>
      </c>
      <c r="G2387" s="28" t="str">
        <f t="shared" si="298"/>
        <v>331</v>
      </c>
      <c r="H2387" s="1">
        <v>8</v>
      </c>
      <c r="I2387" s="1">
        <v>1648</v>
      </c>
      <c r="L2387" s="1">
        <v>83203</v>
      </c>
      <c r="M2387" s="1">
        <v>693658</v>
      </c>
      <c r="N2387" s="2">
        <f>INT(VLOOKUP(--D2387,'属性表（单）'!$H$7:$I$11,2,0)*VLOOKUP(F2387,'属性表（单）'!$B$4:$D$53,3,0))</f>
        <v>18787</v>
      </c>
      <c r="O2387" s="34">
        <f t="shared" si="300"/>
        <v>1878</v>
      </c>
      <c r="P2387" s="1">
        <f>IF(H2387=26,VLOOKUP(G2387,'属性表（单核）'!$H$2:$I$251,2,0),IF(H2387=59,VLOOKUP(G2387,'属性表（单核）'!$C$2:$D$251,2,0),INT(N2387/VLOOKUP(H2387,'属性表（单）'!$N$4:$O$24,2,0))))</f>
        <v>1878</v>
      </c>
      <c r="S2387" s="1">
        <f t="shared" si="301"/>
        <v>71325</v>
      </c>
      <c r="T2387" s="28">
        <f>VLOOKUP(--F2387,经验表!$A$4:$B$53,2,0)*VLOOKUP(--E2387,经验表!$W$8:$X$17,2,0)</f>
        <v>71325</v>
      </c>
      <c r="U2387" s="1">
        <f t="shared" si="302"/>
        <v>654450</v>
      </c>
      <c r="V2387" s="1">
        <f t="shared" si="303"/>
        <v>654450</v>
      </c>
    </row>
    <row r="2388" spans="1:22" x14ac:dyDescent="0.35">
      <c r="A2388" s="1">
        <v>93200103</v>
      </c>
      <c r="B2388" s="3" t="s">
        <v>30</v>
      </c>
      <c r="C2388" s="29">
        <f t="shared" si="299"/>
        <v>1</v>
      </c>
      <c r="D2388" s="29" t="str">
        <f t="shared" si="296"/>
        <v>3</v>
      </c>
      <c r="E2388" s="42" t="str">
        <f t="shared" si="297"/>
        <v>3</v>
      </c>
      <c r="F2388" s="1">
        <v>32</v>
      </c>
      <c r="G2388" s="28" t="str">
        <f t="shared" si="298"/>
        <v>332</v>
      </c>
      <c r="H2388" s="1">
        <v>8</v>
      </c>
      <c r="I2388" s="1">
        <v>1700</v>
      </c>
      <c r="L2388" s="1">
        <v>92189</v>
      </c>
      <c r="M2388" s="1">
        <v>776861</v>
      </c>
      <c r="N2388" s="2">
        <f>INT(VLOOKUP(--D2388,'属性表（单）'!$H$7:$I$11,2,0)*VLOOKUP(F2388,'属性表（单）'!$B$4:$D$53,3,0))</f>
        <v>19687</v>
      </c>
      <c r="O2388" s="34">
        <f t="shared" si="300"/>
        <v>1968</v>
      </c>
      <c r="P2388" s="1">
        <f>IF(H2388=26,VLOOKUP(G2388,'属性表（单核）'!$H$2:$I$251,2,0),IF(H2388=59,VLOOKUP(G2388,'属性表（单核）'!$C$2:$D$251,2,0),INT(N2388/VLOOKUP(H2388,'属性表（单）'!$N$4:$O$24,2,0))))</f>
        <v>1968</v>
      </c>
      <c r="S2388" s="1">
        <f t="shared" si="301"/>
        <v>77025</v>
      </c>
      <c r="T2388" s="28">
        <f>VLOOKUP(--F2388,经验表!$A$4:$B$53,2,0)*VLOOKUP(--E2388,经验表!$W$8:$X$17,2,0)</f>
        <v>77025</v>
      </c>
      <c r="U2388" s="1">
        <f t="shared" si="302"/>
        <v>725775</v>
      </c>
      <c r="V2388" s="1">
        <f t="shared" si="303"/>
        <v>725775</v>
      </c>
    </row>
    <row r="2389" spans="1:22" x14ac:dyDescent="0.35">
      <c r="A2389" s="1">
        <v>93300103</v>
      </c>
      <c r="B2389" s="3" t="s">
        <v>30</v>
      </c>
      <c r="C2389" s="29">
        <f t="shared" si="299"/>
        <v>1</v>
      </c>
      <c r="D2389" s="29" t="str">
        <f t="shared" si="296"/>
        <v>3</v>
      </c>
      <c r="E2389" s="42" t="str">
        <f t="shared" si="297"/>
        <v>3</v>
      </c>
      <c r="F2389" s="1">
        <v>33</v>
      </c>
      <c r="G2389" s="28" t="str">
        <f t="shared" si="298"/>
        <v>333</v>
      </c>
      <c r="H2389" s="1">
        <v>8</v>
      </c>
      <c r="I2389" s="1">
        <v>1753</v>
      </c>
      <c r="L2389" s="1">
        <v>102097</v>
      </c>
      <c r="M2389" s="1">
        <v>869050</v>
      </c>
      <c r="N2389" s="2">
        <f>INT(VLOOKUP(--D2389,'属性表（单）'!$H$7:$I$11,2,0)*VLOOKUP(F2389,'属性表（单）'!$B$4:$D$53,3,0))</f>
        <v>20587</v>
      </c>
      <c r="O2389" s="34">
        <f t="shared" si="300"/>
        <v>2058</v>
      </c>
      <c r="P2389" s="1">
        <f>IF(H2389=26,VLOOKUP(G2389,'属性表（单核）'!$H$2:$I$251,2,0),IF(H2389=59,VLOOKUP(G2389,'属性表（单核）'!$C$2:$D$251,2,0),INT(N2389/VLOOKUP(H2389,'属性表（单）'!$N$4:$O$24,2,0))))</f>
        <v>2058</v>
      </c>
      <c r="S2389" s="1">
        <f t="shared" si="301"/>
        <v>82725</v>
      </c>
      <c r="T2389" s="28">
        <f>VLOOKUP(--F2389,经验表!$A$4:$B$53,2,0)*VLOOKUP(--E2389,经验表!$W$8:$X$17,2,0)</f>
        <v>82725</v>
      </c>
      <c r="U2389" s="1">
        <f t="shared" si="302"/>
        <v>802800</v>
      </c>
      <c r="V2389" s="1">
        <f t="shared" si="303"/>
        <v>802800</v>
      </c>
    </row>
    <row r="2390" spans="1:22" x14ac:dyDescent="0.35">
      <c r="A2390" s="1">
        <v>93400103</v>
      </c>
      <c r="B2390" s="3" t="s">
        <v>30</v>
      </c>
      <c r="C2390" s="29">
        <f t="shared" si="299"/>
        <v>1</v>
      </c>
      <c r="D2390" s="29" t="str">
        <f t="shared" si="296"/>
        <v>3</v>
      </c>
      <c r="E2390" s="42" t="str">
        <f t="shared" si="297"/>
        <v>3</v>
      </c>
      <c r="F2390" s="1">
        <v>34</v>
      </c>
      <c r="G2390" s="28" t="str">
        <f t="shared" si="298"/>
        <v>334</v>
      </c>
      <c r="H2390" s="1">
        <v>8</v>
      </c>
      <c r="I2390" s="1">
        <v>1807</v>
      </c>
      <c r="L2390" s="1">
        <v>113024</v>
      </c>
      <c r="M2390" s="1">
        <v>971147</v>
      </c>
      <c r="N2390" s="2">
        <f>INT(VLOOKUP(--D2390,'属性表（单）'!$H$7:$I$11,2,0)*VLOOKUP(F2390,'属性表（单）'!$B$4:$D$53,3,0))</f>
        <v>21487</v>
      </c>
      <c r="O2390" s="34">
        <f t="shared" si="300"/>
        <v>2148</v>
      </c>
      <c r="P2390" s="1">
        <f>IF(H2390=26,VLOOKUP(G2390,'属性表（单核）'!$H$2:$I$251,2,0),IF(H2390=59,VLOOKUP(G2390,'属性表（单核）'!$C$2:$D$251,2,0),INT(N2390/VLOOKUP(H2390,'属性表（单）'!$N$4:$O$24,2,0))))</f>
        <v>2148</v>
      </c>
      <c r="S2390" s="1">
        <f t="shared" si="301"/>
        <v>89775</v>
      </c>
      <c r="T2390" s="28">
        <f>VLOOKUP(--F2390,经验表!$A$4:$B$53,2,0)*VLOOKUP(--E2390,经验表!$W$8:$X$17,2,0)</f>
        <v>89775</v>
      </c>
      <c r="U2390" s="1">
        <f t="shared" si="302"/>
        <v>885525</v>
      </c>
      <c r="V2390" s="1">
        <f t="shared" si="303"/>
        <v>885525</v>
      </c>
    </row>
    <row r="2391" spans="1:22" x14ac:dyDescent="0.35">
      <c r="A2391" s="1">
        <v>93500103</v>
      </c>
      <c r="B2391" s="3" t="s">
        <v>30</v>
      </c>
      <c r="C2391" s="29">
        <f t="shared" si="299"/>
        <v>1</v>
      </c>
      <c r="D2391" s="29" t="str">
        <f t="shared" si="296"/>
        <v>3</v>
      </c>
      <c r="E2391" s="42" t="str">
        <f t="shared" si="297"/>
        <v>3</v>
      </c>
      <c r="F2391" s="1">
        <v>35</v>
      </c>
      <c r="G2391" s="28" t="str">
        <f t="shared" si="298"/>
        <v>335</v>
      </c>
      <c r="H2391" s="1">
        <v>8</v>
      </c>
      <c r="I2391" s="1">
        <v>1862</v>
      </c>
      <c r="L2391" s="1">
        <v>125071</v>
      </c>
      <c r="M2391" s="1">
        <v>1084171</v>
      </c>
      <c r="N2391" s="2">
        <f>INT(VLOOKUP(--D2391,'属性表（单）'!$H$7:$I$11,2,0)*VLOOKUP(F2391,'属性表（单）'!$B$4:$D$53,3,0))</f>
        <v>22387</v>
      </c>
      <c r="O2391" s="34">
        <f t="shared" si="300"/>
        <v>2238</v>
      </c>
      <c r="P2391" s="1">
        <f>IF(H2391=26,VLOOKUP(G2391,'属性表（单核）'!$H$2:$I$251,2,0),IF(H2391=59,VLOOKUP(G2391,'属性表（单核）'!$C$2:$D$251,2,0),INT(N2391/VLOOKUP(H2391,'属性表（单）'!$N$4:$O$24,2,0))))</f>
        <v>2238</v>
      </c>
      <c r="S2391" s="1">
        <f t="shared" si="301"/>
        <v>96825</v>
      </c>
      <c r="T2391" s="28">
        <f>VLOOKUP(--F2391,经验表!$A$4:$B$53,2,0)*VLOOKUP(--E2391,经验表!$W$8:$X$17,2,0)</f>
        <v>96825</v>
      </c>
      <c r="U2391" s="1">
        <f t="shared" si="302"/>
        <v>975300</v>
      </c>
      <c r="V2391" s="1">
        <f t="shared" si="303"/>
        <v>975300</v>
      </c>
    </row>
    <row r="2392" spans="1:22" x14ac:dyDescent="0.35">
      <c r="A2392" s="1">
        <v>93600103</v>
      </c>
      <c r="B2392" s="3" t="s">
        <v>30</v>
      </c>
      <c r="C2392" s="29">
        <f t="shared" si="299"/>
        <v>1</v>
      </c>
      <c r="D2392" s="29" t="str">
        <f t="shared" si="296"/>
        <v>3</v>
      </c>
      <c r="E2392" s="42" t="str">
        <f t="shared" si="297"/>
        <v>3</v>
      </c>
      <c r="F2392" s="1">
        <v>36</v>
      </c>
      <c r="G2392" s="28" t="str">
        <f t="shared" si="298"/>
        <v>336</v>
      </c>
      <c r="H2392" s="1">
        <v>8</v>
      </c>
      <c r="I2392" s="1">
        <v>1919</v>
      </c>
      <c r="L2392" s="1">
        <v>138354</v>
      </c>
      <c r="M2392" s="1">
        <v>1209242</v>
      </c>
      <c r="N2392" s="2">
        <f>INT(VLOOKUP(--D2392,'属性表（单）'!$H$7:$I$11,2,0)*VLOOKUP(F2392,'属性表（单）'!$B$4:$D$53,3,0))</f>
        <v>23287</v>
      </c>
      <c r="O2392" s="34">
        <f t="shared" si="300"/>
        <v>2328</v>
      </c>
      <c r="P2392" s="1">
        <f>IF(H2392=26,VLOOKUP(G2392,'属性表（单核）'!$H$2:$I$251,2,0),IF(H2392=59,VLOOKUP(G2392,'属性表（单核）'!$C$2:$D$251,2,0),INT(N2392/VLOOKUP(H2392,'属性表（单）'!$N$4:$O$24,2,0))))</f>
        <v>2328</v>
      </c>
      <c r="S2392" s="1">
        <f t="shared" si="301"/>
        <v>103875</v>
      </c>
      <c r="T2392" s="28">
        <f>VLOOKUP(--F2392,经验表!$A$4:$B$53,2,0)*VLOOKUP(--E2392,经验表!$W$8:$X$17,2,0)</f>
        <v>103875</v>
      </c>
      <c r="U2392" s="1">
        <f t="shared" si="302"/>
        <v>1072125</v>
      </c>
      <c r="V2392" s="1">
        <f t="shared" si="303"/>
        <v>1072125</v>
      </c>
    </row>
    <row r="2393" spans="1:22" x14ac:dyDescent="0.35">
      <c r="A2393" s="1">
        <v>93700103</v>
      </c>
      <c r="B2393" s="3" t="s">
        <v>30</v>
      </c>
      <c r="C2393" s="29">
        <f t="shared" si="299"/>
        <v>1</v>
      </c>
      <c r="D2393" s="29" t="str">
        <f t="shared" si="296"/>
        <v>3</v>
      </c>
      <c r="E2393" s="42" t="str">
        <f t="shared" si="297"/>
        <v>3</v>
      </c>
      <c r="F2393" s="1">
        <v>37</v>
      </c>
      <c r="G2393" s="28" t="str">
        <f t="shared" si="298"/>
        <v>337</v>
      </c>
      <c r="H2393" s="1">
        <v>8</v>
      </c>
      <c r="I2393" s="1">
        <v>1976</v>
      </c>
      <c r="L2393" s="1">
        <v>152998</v>
      </c>
      <c r="M2393" s="1">
        <v>1347596</v>
      </c>
      <c r="N2393" s="2">
        <f>INT(VLOOKUP(--D2393,'属性表（单）'!$H$7:$I$11,2,0)*VLOOKUP(F2393,'属性表（单）'!$B$4:$D$53,3,0))</f>
        <v>24300</v>
      </c>
      <c r="O2393" s="34">
        <f t="shared" si="300"/>
        <v>2430</v>
      </c>
      <c r="P2393" s="1">
        <f>IF(H2393=26,VLOOKUP(G2393,'属性表（单核）'!$H$2:$I$251,2,0),IF(H2393=59,VLOOKUP(G2393,'属性表（单核）'!$C$2:$D$251,2,0),INT(N2393/VLOOKUP(H2393,'属性表（单）'!$N$4:$O$24,2,0))))</f>
        <v>2430</v>
      </c>
      <c r="S2393" s="1">
        <f t="shared" si="301"/>
        <v>110925</v>
      </c>
      <c r="T2393" s="28">
        <f>VLOOKUP(--F2393,经验表!$A$4:$B$53,2,0)*VLOOKUP(--E2393,经验表!$W$8:$X$17,2,0)</f>
        <v>110925</v>
      </c>
      <c r="U2393" s="1">
        <f t="shared" si="302"/>
        <v>1176000</v>
      </c>
      <c r="V2393" s="1">
        <f t="shared" si="303"/>
        <v>1176000</v>
      </c>
    </row>
    <row r="2394" spans="1:22" x14ac:dyDescent="0.35">
      <c r="A2394" s="1">
        <v>93800103</v>
      </c>
      <c r="B2394" s="3" t="s">
        <v>30</v>
      </c>
      <c r="C2394" s="29">
        <f t="shared" si="299"/>
        <v>1</v>
      </c>
      <c r="D2394" s="29" t="str">
        <f t="shared" si="296"/>
        <v>3</v>
      </c>
      <c r="E2394" s="42" t="str">
        <f t="shared" si="297"/>
        <v>3</v>
      </c>
      <c r="F2394" s="1">
        <v>38</v>
      </c>
      <c r="G2394" s="28" t="str">
        <f t="shared" si="298"/>
        <v>338</v>
      </c>
      <c r="H2394" s="1">
        <v>8</v>
      </c>
      <c r="I2394" s="1">
        <v>2035</v>
      </c>
      <c r="L2394" s="1">
        <v>169142</v>
      </c>
      <c r="M2394" s="1">
        <v>1500594</v>
      </c>
      <c r="N2394" s="2">
        <f>INT(VLOOKUP(--D2394,'属性表（单）'!$H$7:$I$11,2,0)*VLOOKUP(F2394,'属性表（单）'!$B$4:$D$53,3,0))</f>
        <v>25312</v>
      </c>
      <c r="O2394" s="34">
        <f t="shared" si="300"/>
        <v>2531</v>
      </c>
      <c r="P2394" s="1">
        <f>IF(H2394=26,VLOOKUP(G2394,'属性表（单核）'!$H$2:$I$251,2,0),IF(H2394=59,VLOOKUP(G2394,'属性表（单核）'!$C$2:$D$251,2,0),INT(N2394/VLOOKUP(H2394,'属性表（单）'!$N$4:$O$24,2,0))))</f>
        <v>2531</v>
      </c>
      <c r="S2394" s="1">
        <f t="shared" si="301"/>
        <v>119475</v>
      </c>
      <c r="T2394" s="28">
        <f>VLOOKUP(--F2394,经验表!$A$4:$B$53,2,0)*VLOOKUP(--E2394,经验表!$W$8:$X$17,2,0)</f>
        <v>119475</v>
      </c>
      <c r="U2394" s="1">
        <f t="shared" si="302"/>
        <v>1286925</v>
      </c>
      <c r="V2394" s="1">
        <f t="shared" si="303"/>
        <v>1286925</v>
      </c>
    </row>
    <row r="2395" spans="1:22" x14ac:dyDescent="0.35">
      <c r="A2395" s="1">
        <v>93900103</v>
      </c>
      <c r="B2395" s="3" t="s">
        <v>30</v>
      </c>
      <c r="C2395" s="29">
        <f t="shared" si="299"/>
        <v>1</v>
      </c>
      <c r="D2395" s="29" t="str">
        <f t="shared" si="296"/>
        <v>3</v>
      </c>
      <c r="E2395" s="42" t="str">
        <f t="shared" si="297"/>
        <v>3</v>
      </c>
      <c r="F2395" s="1">
        <v>39</v>
      </c>
      <c r="G2395" s="28" t="str">
        <f t="shared" si="298"/>
        <v>339</v>
      </c>
      <c r="H2395" s="1">
        <v>8</v>
      </c>
      <c r="I2395" s="1">
        <v>2095</v>
      </c>
      <c r="L2395" s="1">
        <v>186938</v>
      </c>
      <c r="M2395" s="1">
        <v>1669736</v>
      </c>
      <c r="N2395" s="2">
        <f>INT(VLOOKUP(--D2395,'属性表（单）'!$H$7:$I$11,2,0)*VLOOKUP(F2395,'属性表（单）'!$B$4:$D$53,3,0))</f>
        <v>26325</v>
      </c>
      <c r="O2395" s="34">
        <f t="shared" si="300"/>
        <v>2632</v>
      </c>
      <c r="P2395" s="1">
        <f>IF(H2395=26,VLOOKUP(G2395,'属性表（单核）'!$H$2:$I$251,2,0),IF(H2395=59,VLOOKUP(G2395,'属性表（单核）'!$C$2:$D$251,2,0),INT(N2395/VLOOKUP(H2395,'属性表（单）'!$N$4:$O$24,2,0))))</f>
        <v>2632</v>
      </c>
      <c r="S2395" s="1">
        <f t="shared" si="301"/>
        <v>128025</v>
      </c>
      <c r="T2395" s="28">
        <f>VLOOKUP(--F2395,经验表!$A$4:$B$53,2,0)*VLOOKUP(--E2395,经验表!$W$8:$X$17,2,0)</f>
        <v>128025</v>
      </c>
      <c r="U2395" s="1">
        <f t="shared" si="302"/>
        <v>1406400</v>
      </c>
      <c r="V2395" s="1">
        <f t="shared" si="303"/>
        <v>1406400</v>
      </c>
    </row>
    <row r="2396" spans="1:22" x14ac:dyDescent="0.35">
      <c r="A2396" s="1">
        <v>94000103</v>
      </c>
      <c r="B2396" s="3" t="s">
        <v>30</v>
      </c>
      <c r="C2396" s="29">
        <f t="shared" si="299"/>
        <v>1</v>
      </c>
      <c r="D2396" s="29" t="str">
        <f t="shared" si="296"/>
        <v>3</v>
      </c>
      <c r="E2396" s="42" t="str">
        <f t="shared" si="297"/>
        <v>3</v>
      </c>
      <c r="F2396" s="1">
        <v>40</v>
      </c>
      <c r="G2396" s="28" t="str">
        <f t="shared" si="298"/>
        <v>340</v>
      </c>
      <c r="H2396" s="1">
        <v>8</v>
      </c>
      <c r="I2396" s="1">
        <v>2156</v>
      </c>
      <c r="L2396" s="1">
        <v>206554</v>
      </c>
      <c r="M2396" s="1">
        <v>1856674</v>
      </c>
      <c r="N2396" s="2">
        <f>INT(VLOOKUP(--D2396,'属性表（单）'!$H$7:$I$11,2,0)*VLOOKUP(F2396,'属性表（单）'!$B$4:$D$53,3,0))</f>
        <v>27337</v>
      </c>
      <c r="O2396" s="34">
        <f t="shared" si="300"/>
        <v>2733</v>
      </c>
      <c r="P2396" s="1">
        <f>IF(H2396=26,VLOOKUP(G2396,'属性表（单核）'!$H$2:$I$251,2,0),IF(H2396=59,VLOOKUP(G2396,'属性表（单核）'!$C$2:$D$251,2,0),INT(N2396/VLOOKUP(H2396,'属性表（单）'!$N$4:$O$24,2,0))))</f>
        <v>2733</v>
      </c>
      <c r="S2396" s="1">
        <f t="shared" si="301"/>
        <v>136575</v>
      </c>
      <c r="T2396" s="28">
        <f>VLOOKUP(--F2396,经验表!$A$4:$B$53,2,0)*VLOOKUP(--E2396,经验表!$W$8:$X$17,2,0)</f>
        <v>136575</v>
      </c>
      <c r="U2396" s="1">
        <f t="shared" si="302"/>
        <v>1534425</v>
      </c>
      <c r="V2396" s="1">
        <f t="shared" si="303"/>
        <v>1534425</v>
      </c>
    </row>
    <row r="2397" spans="1:22" x14ac:dyDescent="0.35">
      <c r="A2397" s="1">
        <v>94100103</v>
      </c>
      <c r="B2397" s="3" t="s">
        <v>30</v>
      </c>
      <c r="C2397" s="29">
        <f t="shared" si="299"/>
        <v>1</v>
      </c>
      <c r="D2397" s="29" t="str">
        <f t="shared" si="296"/>
        <v>3</v>
      </c>
      <c r="E2397" s="42" t="str">
        <f t="shared" si="297"/>
        <v>3</v>
      </c>
      <c r="F2397" s="1">
        <v>41</v>
      </c>
      <c r="G2397" s="28" t="str">
        <f t="shared" si="298"/>
        <v>341</v>
      </c>
      <c r="H2397" s="1">
        <v>8</v>
      </c>
      <c r="I2397" s="1">
        <v>2218</v>
      </c>
      <c r="L2397" s="1">
        <v>228175</v>
      </c>
      <c r="M2397" s="1">
        <v>2063228</v>
      </c>
      <c r="N2397" s="2">
        <f>INT(VLOOKUP(--D2397,'属性表（单）'!$H$7:$I$11,2,0)*VLOOKUP(F2397,'属性表（单）'!$B$4:$D$53,3,0))</f>
        <v>28350</v>
      </c>
      <c r="O2397" s="34">
        <f t="shared" si="300"/>
        <v>2835</v>
      </c>
      <c r="P2397" s="1">
        <f>IF(H2397=26,VLOOKUP(G2397,'属性表（单核）'!$H$2:$I$251,2,0),IF(H2397=59,VLOOKUP(G2397,'属性表（单核）'!$C$2:$D$251,2,0),INT(N2397/VLOOKUP(H2397,'属性表（单）'!$N$4:$O$24,2,0))))</f>
        <v>2835</v>
      </c>
      <c r="S2397" s="1">
        <f t="shared" si="301"/>
        <v>145125</v>
      </c>
      <c r="T2397" s="28">
        <f>VLOOKUP(--F2397,经验表!$A$4:$B$53,2,0)*VLOOKUP(--E2397,经验表!$W$8:$X$17,2,0)</f>
        <v>145125</v>
      </c>
      <c r="U2397" s="1">
        <f t="shared" si="302"/>
        <v>1671000</v>
      </c>
      <c r="V2397" s="1">
        <f t="shared" si="303"/>
        <v>1671000</v>
      </c>
    </row>
    <row r="2398" spans="1:22" x14ac:dyDescent="0.35">
      <c r="A2398" s="1">
        <v>94200103</v>
      </c>
      <c r="B2398" s="3" t="s">
        <v>30</v>
      </c>
      <c r="C2398" s="29">
        <f t="shared" si="299"/>
        <v>1</v>
      </c>
      <c r="D2398" s="29" t="str">
        <f t="shared" si="296"/>
        <v>3</v>
      </c>
      <c r="E2398" s="42" t="str">
        <f t="shared" si="297"/>
        <v>3</v>
      </c>
      <c r="F2398" s="1">
        <v>42</v>
      </c>
      <c r="G2398" s="28" t="str">
        <f t="shared" si="298"/>
        <v>342</v>
      </c>
      <c r="H2398" s="1">
        <v>8</v>
      </c>
      <c r="I2398" s="1">
        <v>2282</v>
      </c>
      <c r="L2398" s="1">
        <v>252006</v>
      </c>
      <c r="M2398" s="1">
        <v>2291403</v>
      </c>
      <c r="N2398" s="2">
        <f>INT(VLOOKUP(--D2398,'属性表（单）'!$H$7:$I$11,2,0)*VLOOKUP(F2398,'属性表（单）'!$B$4:$D$53,3,0))</f>
        <v>29475</v>
      </c>
      <c r="O2398" s="34">
        <f t="shared" si="300"/>
        <v>2947</v>
      </c>
      <c r="P2398" s="1">
        <f>IF(H2398=26,VLOOKUP(G2398,'属性表（单核）'!$H$2:$I$251,2,0),IF(H2398=59,VLOOKUP(G2398,'属性表（单核）'!$C$2:$D$251,2,0),INT(N2398/VLOOKUP(H2398,'属性表（单）'!$N$4:$O$24,2,0))))</f>
        <v>2947</v>
      </c>
      <c r="S2398" s="1">
        <f t="shared" si="301"/>
        <v>155325</v>
      </c>
      <c r="T2398" s="28">
        <f>VLOOKUP(--F2398,经验表!$A$4:$B$53,2,0)*VLOOKUP(--E2398,经验表!$W$8:$X$17,2,0)</f>
        <v>155325</v>
      </c>
      <c r="U2398" s="1">
        <f t="shared" si="302"/>
        <v>1816125</v>
      </c>
      <c r="V2398" s="1">
        <f t="shared" si="303"/>
        <v>1816125</v>
      </c>
    </row>
    <row r="2399" spans="1:22" x14ac:dyDescent="0.35">
      <c r="A2399" s="1">
        <v>94300103</v>
      </c>
      <c r="B2399" s="3" t="s">
        <v>30</v>
      </c>
      <c r="C2399" s="29">
        <f t="shared" si="299"/>
        <v>1</v>
      </c>
      <c r="D2399" s="29" t="str">
        <f t="shared" si="296"/>
        <v>3</v>
      </c>
      <c r="E2399" s="42" t="str">
        <f t="shared" si="297"/>
        <v>3</v>
      </c>
      <c r="F2399" s="1">
        <v>43</v>
      </c>
      <c r="G2399" s="28" t="str">
        <f t="shared" si="298"/>
        <v>343</v>
      </c>
      <c r="H2399" s="1">
        <v>8</v>
      </c>
      <c r="I2399" s="1">
        <v>2347</v>
      </c>
      <c r="L2399" s="1">
        <v>278271</v>
      </c>
      <c r="M2399" s="1">
        <v>2543409</v>
      </c>
      <c r="N2399" s="2">
        <f>INT(VLOOKUP(--D2399,'属性表（单）'!$H$7:$I$11,2,0)*VLOOKUP(F2399,'属性表（单）'!$B$4:$D$53,3,0))</f>
        <v>30600</v>
      </c>
      <c r="O2399" s="34">
        <f t="shared" si="300"/>
        <v>3060</v>
      </c>
      <c r="P2399" s="1">
        <f>IF(H2399=26,VLOOKUP(G2399,'属性表（单核）'!$H$2:$I$251,2,0),IF(H2399=59,VLOOKUP(G2399,'属性表（单核）'!$C$2:$D$251,2,0),INT(N2399/VLOOKUP(H2399,'属性表（单）'!$N$4:$O$24,2,0))))</f>
        <v>3060</v>
      </c>
      <c r="S2399" s="1">
        <f t="shared" si="301"/>
        <v>165525</v>
      </c>
      <c r="T2399" s="28">
        <f>VLOOKUP(--F2399,经验表!$A$4:$B$53,2,0)*VLOOKUP(--E2399,经验表!$W$8:$X$17,2,0)</f>
        <v>165525</v>
      </c>
      <c r="U2399" s="1">
        <f t="shared" si="302"/>
        <v>1971450</v>
      </c>
      <c r="V2399" s="1">
        <f t="shared" si="303"/>
        <v>1971450</v>
      </c>
    </row>
    <row r="2400" spans="1:22" x14ac:dyDescent="0.35">
      <c r="A2400" s="1">
        <v>94400103</v>
      </c>
      <c r="B2400" s="3" t="s">
        <v>30</v>
      </c>
      <c r="C2400" s="29">
        <f t="shared" si="299"/>
        <v>1</v>
      </c>
      <c r="D2400" s="29" t="str">
        <f t="shared" si="296"/>
        <v>3</v>
      </c>
      <c r="E2400" s="42" t="str">
        <f t="shared" si="297"/>
        <v>3</v>
      </c>
      <c r="F2400" s="1">
        <v>44</v>
      </c>
      <c r="G2400" s="28" t="str">
        <f t="shared" si="298"/>
        <v>344</v>
      </c>
      <c r="H2400" s="1">
        <v>8</v>
      </c>
      <c r="I2400" s="1">
        <v>2413</v>
      </c>
      <c r="L2400" s="1">
        <v>307218</v>
      </c>
      <c r="M2400" s="1">
        <v>2821680</v>
      </c>
      <c r="N2400" s="2">
        <f>INT(VLOOKUP(--D2400,'属性表（单）'!$H$7:$I$11,2,0)*VLOOKUP(F2400,'属性表（单）'!$B$4:$D$53,3,0))</f>
        <v>31725</v>
      </c>
      <c r="O2400" s="34">
        <f t="shared" si="300"/>
        <v>3172</v>
      </c>
      <c r="P2400" s="1">
        <f>IF(H2400=26,VLOOKUP(G2400,'属性表（单核）'!$H$2:$I$251,2,0),IF(H2400=59,VLOOKUP(G2400,'属性表（单核）'!$C$2:$D$251,2,0),INT(N2400/VLOOKUP(H2400,'属性表（单）'!$N$4:$O$24,2,0))))</f>
        <v>3172</v>
      </c>
      <c r="S2400" s="1">
        <f t="shared" si="301"/>
        <v>175725</v>
      </c>
      <c r="T2400" s="28">
        <f>VLOOKUP(--F2400,经验表!$A$4:$B$53,2,0)*VLOOKUP(--E2400,经验表!$W$8:$X$17,2,0)</f>
        <v>175725</v>
      </c>
      <c r="U2400" s="1">
        <f t="shared" si="302"/>
        <v>2136975</v>
      </c>
      <c r="V2400" s="1">
        <f t="shared" si="303"/>
        <v>2136975</v>
      </c>
    </row>
    <row r="2401" spans="1:22" x14ac:dyDescent="0.35">
      <c r="A2401" s="1">
        <v>94500103</v>
      </c>
      <c r="B2401" s="3" t="s">
        <v>30</v>
      </c>
      <c r="C2401" s="29">
        <f t="shared" si="299"/>
        <v>1</v>
      </c>
      <c r="D2401" s="29" t="str">
        <f t="shared" si="296"/>
        <v>3</v>
      </c>
      <c r="E2401" s="42" t="str">
        <f t="shared" si="297"/>
        <v>3</v>
      </c>
      <c r="F2401" s="1">
        <v>45</v>
      </c>
      <c r="G2401" s="28" t="str">
        <f t="shared" si="298"/>
        <v>345</v>
      </c>
      <c r="H2401" s="1">
        <v>8</v>
      </c>
      <c r="I2401" s="1">
        <v>2480</v>
      </c>
      <c r="L2401" s="1">
        <v>339119</v>
      </c>
      <c r="M2401" s="1">
        <v>3128898</v>
      </c>
      <c r="N2401" s="2">
        <f>INT(VLOOKUP(--D2401,'属性表（单）'!$H$7:$I$11,2,0)*VLOOKUP(F2401,'属性表（单）'!$B$4:$D$53,3,0))</f>
        <v>32850</v>
      </c>
      <c r="O2401" s="34">
        <f t="shared" si="300"/>
        <v>3285</v>
      </c>
      <c r="P2401" s="1">
        <f>IF(H2401=26,VLOOKUP(G2401,'属性表（单核）'!$H$2:$I$251,2,0),IF(H2401=59,VLOOKUP(G2401,'属性表（单核）'!$C$2:$D$251,2,0),INT(N2401/VLOOKUP(H2401,'属性表（单）'!$N$4:$O$24,2,0))))</f>
        <v>3285</v>
      </c>
      <c r="S2401" s="1">
        <f t="shared" si="301"/>
        <v>185925</v>
      </c>
      <c r="T2401" s="28">
        <f>VLOOKUP(--F2401,经验表!$A$4:$B$53,2,0)*VLOOKUP(--E2401,经验表!$W$8:$X$17,2,0)</f>
        <v>185925</v>
      </c>
      <c r="U2401" s="1">
        <f t="shared" si="302"/>
        <v>2312700</v>
      </c>
      <c r="V2401" s="1">
        <f t="shared" si="303"/>
        <v>2312700</v>
      </c>
    </row>
    <row r="2402" spans="1:22" x14ac:dyDescent="0.35">
      <c r="A2402" s="1">
        <v>94600103</v>
      </c>
      <c r="B2402" s="3" t="s">
        <v>30</v>
      </c>
      <c r="C2402" s="29">
        <f t="shared" si="299"/>
        <v>1</v>
      </c>
      <c r="D2402" s="29" t="str">
        <f t="shared" si="296"/>
        <v>3</v>
      </c>
      <c r="E2402" s="42" t="str">
        <f t="shared" si="297"/>
        <v>3</v>
      </c>
      <c r="F2402" s="1">
        <v>46</v>
      </c>
      <c r="G2402" s="28" t="str">
        <f t="shared" si="298"/>
        <v>346</v>
      </c>
      <c r="H2402" s="1">
        <v>8</v>
      </c>
      <c r="I2402" s="1">
        <v>2549</v>
      </c>
      <c r="L2402" s="1">
        <v>374276</v>
      </c>
      <c r="M2402" s="1">
        <v>3468017</v>
      </c>
      <c r="N2402" s="2">
        <f>INT(VLOOKUP(--D2402,'属性表（单）'!$H$7:$I$11,2,0)*VLOOKUP(F2402,'属性表（单）'!$B$4:$D$53,3,0))</f>
        <v>33975</v>
      </c>
      <c r="O2402" s="34">
        <f t="shared" si="300"/>
        <v>3397</v>
      </c>
      <c r="P2402" s="1">
        <f>IF(H2402=26,VLOOKUP(G2402,'属性表（单核）'!$H$2:$I$251,2,0),IF(H2402=59,VLOOKUP(G2402,'属性表（单核）'!$C$2:$D$251,2,0),INT(N2402/VLOOKUP(H2402,'属性表（单）'!$N$4:$O$24,2,0))))</f>
        <v>3397</v>
      </c>
      <c r="S2402" s="1">
        <f t="shared" si="301"/>
        <v>197925</v>
      </c>
      <c r="T2402" s="28">
        <f>VLOOKUP(--F2402,经验表!$A$4:$B$53,2,0)*VLOOKUP(--E2402,经验表!$W$8:$X$17,2,0)</f>
        <v>197925</v>
      </c>
      <c r="U2402" s="1">
        <f t="shared" si="302"/>
        <v>2498625</v>
      </c>
      <c r="V2402" s="1">
        <f t="shared" si="303"/>
        <v>2498625</v>
      </c>
    </row>
    <row r="2403" spans="1:22" x14ac:dyDescent="0.35">
      <c r="A2403" s="1">
        <v>94700103</v>
      </c>
      <c r="B2403" s="3" t="s">
        <v>30</v>
      </c>
      <c r="C2403" s="29">
        <f t="shared" si="299"/>
        <v>1</v>
      </c>
      <c r="D2403" s="29" t="str">
        <f t="shared" si="296"/>
        <v>3</v>
      </c>
      <c r="E2403" s="42" t="str">
        <f t="shared" si="297"/>
        <v>3</v>
      </c>
      <c r="F2403" s="1">
        <v>47</v>
      </c>
      <c r="G2403" s="28" t="str">
        <f t="shared" si="298"/>
        <v>347</v>
      </c>
      <c r="H2403" s="1">
        <v>8</v>
      </c>
      <c r="I2403" s="1">
        <v>2619</v>
      </c>
      <c r="L2403" s="1">
        <v>413018</v>
      </c>
      <c r="M2403" s="1">
        <v>3842293</v>
      </c>
      <c r="N2403" s="2">
        <f>INT(VLOOKUP(--D2403,'属性表（单）'!$H$7:$I$11,2,0)*VLOOKUP(F2403,'属性表（单）'!$B$4:$D$53,3,0))</f>
        <v>35212</v>
      </c>
      <c r="O2403" s="34">
        <f t="shared" si="300"/>
        <v>3521</v>
      </c>
      <c r="P2403" s="1">
        <f>IF(H2403=26,VLOOKUP(G2403,'属性表（单核）'!$H$2:$I$251,2,0),IF(H2403=59,VLOOKUP(G2403,'属性表（单核）'!$C$2:$D$251,2,0),INT(N2403/VLOOKUP(H2403,'属性表（单）'!$N$4:$O$24,2,0))))</f>
        <v>3521</v>
      </c>
      <c r="S2403" s="1">
        <f t="shared" si="301"/>
        <v>209925</v>
      </c>
      <c r="T2403" s="28">
        <f>VLOOKUP(--F2403,经验表!$A$4:$B$53,2,0)*VLOOKUP(--E2403,经验表!$W$8:$X$17,2,0)</f>
        <v>209925</v>
      </c>
      <c r="U2403" s="1">
        <f t="shared" si="302"/>
        <v>2696550</v>
      </c>
      <c r="V2403" s="1">
        <f t="shared" si="303"/>
        <v>2696550</v>
      </c>
    </row>
    <row r="2404" spans="1:22" x14ac:dyDescent="0.35">
      <c r="A2404" s="1">
        <v>94800103</v>
      </c>
      <c r="B2404" s="3" t="s">
        <v>30</v>
      </c>
      <c r="C2404" s="29">
        <f t="shared" si="299"/>
        <v>1</v>
      </c>
      <c r="D2404" s="29" t="str">
        <f t="shared" si="296"/>
        <v>3</v>
      </c>
      <c r="E2404" s="42" t="str">
        <f t="shared" si="297"/>
        <v>3</v>
      </c>
      <c r="F2404" s="1">
        <v>48</v>
      </c>
      <c r="G2404" s="28" t="str">
        <f t="shared" si="298"/>
        <v>348</v>
      </c>
      <c r="H2404" s="1">
        <v>8</v>
      </c>
      <c r="I2404" s="1">
        <v>2691</v>
      </c>
      <c r="L2404" s="1">
        <v>455711</v>
      </c>
      <c r="M2404" s="1">
        <v>4255311</v>
      </c>
      <c r="N2404" s="2">
        <f>INT(VLOOKUP(--D2404,'属性表（单）'!$H$7:$I$11,2,0)*VLOOKUP(F2404,'属性表（单）'!$B$4:$D$53,3,0))</f>
        <v>36450</v>
      </c>
      <c r="O2404" s="34">
        <f t="shared" si="300"/>
        <v>3645</v>
      </c>
      <c r="P2404" s="1">
        <f>IF(H2404=26,VLOOKUP(G2404,'属性表（单核）'!$H$2:$I$251,2,0),IF(H2404=59,VLOOKUP(G2404,'属性表（单核）'!$C$2:$D$251,2,0),INT(N2404/VLOOKUP(H2404,'属性表（单）'!$N$4:$O$24,2,0))))</f>
        <v>3645</v>
      </c>
      <c r="S2404" s="1">
        <f t="shared" si="301"/>
        <v>221925</v>
      </c>
      <c r="T2404" s="28">
        <f>VLOOKUP(--F2404,经验表!$A$4:$B$53,2,0)*VLOOKUP(--E2404,经验表!$W$8:$X$17,2,0)</f>
        <v>221925</v>
      </c>
      <c r="U2404" s="1">
        <f t="shared" si="302"/>
        <v>2906475</v>
      </c>
      <c r="V2404" s="1">
        <f t="shared" si="303"/>
        <v>2906475</v>
      </c>
    </row>
    <row r="2405" spans="1:22" x14ac:dyDescent="0.35">
      <c r="A2405" s="1">
        <v>94900103</v>
      </c>
      <c r="B2405" s="3" t="s">
        <v>30</v>
      </c>
      <c r="C2405" s="29">
        <f t="shared" si="299"/>
        <v>1</v>
      </c>
      <c r="D2405" s="29" t="str">
        <f t="shared" si="296"/>
        <v>3</v>
      </c>
      <c r="E2405" s="42" t="str">
        <f t="shared" si="297"/>
        <v>3</v>
      </c>
      <c r="F2405" s="1">
        <v>49</v>
      </c>
      <c r="G2405" s="28" t="str">
        <f t="shared" si="298"/>
        <v>349</v>
      </c>
      <c r="H2405" s="1">
        <v>8</v>
      </c>
      <c r="I2405" s="1">
        <v>2764</v>
      </c>
      <c r="L2405" s="1">
        <v>502756</v>
      </c>
      <c r="M2405" s="1">
        <v>4711022</v>
      </c>
      <c r="N2405" s="2">
        <f>INT(VLOOKUP(--D2405,'属性表（单）'!$H$7:$I$11,2,0)*VLOOKUP(F2405,'属性表（单）'!$B$4:$D$53,3,0))</f>
        <v>37687</v>
      </c>
      <c r="O2405" s="34">
        <f t="shared" si="300"/>
        <v>3768</v>
      </c>
      <c r="P2405" s="1">
        <f>IF(H2405=26,VLOOKUP(G2405,'属性表（单核）'!$H$2:$I$251,2,0),IF(H2405=59,VLOOKUP(G2405,'属性表（单核）'!$C$2:$D$251,2,0),INT(N2405/VLOOKUP(H2405,'属性表（单）'!$N$4:$O$24,2,0))))</f>
        <v>3768</v>
      </c>
      <c r="S2405" s="1">
        <f t="shared" si="301"/>
        <v>233925</v>
      </c>
      <c r="T2405" s="28">
        <f>VLOOKUP(--F2405,经验表!$A$4:$B$53,2,0)*VLOOKUP(--E2405,经验表!$W$8:$X$17,2,0)</f>
        <v>233925</v>
      </c>
      <c r="U2405" s="1">
        <f t="shared" si="302"/>
        <v>3128400</v>
      </c>
      <c r="V2405" s="1">
        <f t="shared" si="303"/>
        <v>3128400</v>
      </c>
    </row>
    <row r="2406" spans="1:22" x14ac:dyDescent="0.35">
      <c r="A2406" s="1">
        <v>95000103</v>
      </c>
      <c r="B2406" s="3" t="s">
        <v>30</v>
      </c>
      <c r="C2406" s="29">
        <f t="shared" si="299"/>
        <v>1</v>
      </c>
      <c r="D2406" s="29" t="str">
        <f t="shared" si="296"/>
        <v>3</v>
      </c>
      <c r="E2406" s="42" t="str">
        <f t="shared" si="297"/>
        <v>3</v>
      </c>
      <c r="F2406" s="1">
        <v>50</v>
      </c>
      <c r="G2406" s="28" t="str">
        <f t="shared" si="298"/>
        <v>350</v>
      </c>
      <c r="H2406" s="1">
        <v>8</v>
      </c>
      <c r="I2406" s="1">
        <v>2838</v>
      </c>
      <c r="L2406" s="1">
        <v>99999999</v>
      </c>
      <c r="M2406" s="1">
        <v>5213778</v>
      </c>
      <c r="N2406" s="2">
        <f>INT(VLOOKUP(--D2406,'属性表（单）'!$H$7:$I$11,2,0)*VLOOKUP(F2406,'属性表（单）'!$B$4:$D$53,3,0))</f>
        <v>38925</v>
      </c>
      <c r="O2406" s="34">
        <f t="shared" si="300"/>
        <v>3892</v>
      </c>
      <c r="P2406" s="1">
        <f>IF(H2406=26,VLOOKUP(G2406,'属性表（单核）'!$H$2:$I$251,2,0),IF(H2406=59,VLOOKUP(G2406,'属性表（单核）'!$C$2:$D$251,2,0),INT(N2406/VLOOKUP(H2406,'属性表（单）'!$N$4:$O$24,2,0))))</f>
        <v>3892</v>
      </c>
      <c r="S2406" s="1">
        <f t="shared" si="301"/>
        <v>247875</v>
      </c>
      <c r="T2406" s="28">
        <f>VLOOKUP(--F2406,经验表!$A$4:$B$53,2,0)*VLOOKUP(--E2406,经验表!$W$8:$X$17,2,0)</f>
        <v>247875</v>
      </c>
      <c r="U2406" s="1">
        <f t="shared" si="302"/>
        <v>3362325</v>
      </c>
      <c r="V2406" s="1">
        <f t="shared" si="303"/>
        <v>3362325</v>
      </c>
    </row>
    <row r="2407" spans="1:22" x14ac:dyDescent="0.35">
      <c r="A2407" s="1">
        <v>90100104</v>
      </c>
      <c r="B2407" s="3" t="s">
        <v>30</v>
      </c>
      <c r="C2407" s="29">
        <f t="shared" si="299"/>
        <v>1</v>
      </c>
      <c r="D2407" s="29" t="str">
        <f t="shared" si="296"/>
        <v>4</v>
      </c>
      <c r="E2407" s="42" t="str">
        <f t="shared" si="297"/>
        <v>4</v>
      </c>
      <c r="F2407" s="1">
        <v>1</v>
      </c>
      <c r="G2407" s="28" t="str">
        <f t="shared" si="298"/>
        <v>41</v>
      </c>
      <c r="H2407" s="1">
        <v>8</v>
      </c>
      <c r="I2407" s="1">
        <v>684</v>
      </c>
      <c r="L2407" s="1">
        <v>1862</v>
      </c>
      <c r="M2407" s="1">
        <v>25000</v>
      </c>
      <c r="N2407" s="2">
        <f>INT(VLOOKUP(--D2407,'属性表（单）'!$H$7:$I$11,2,0)*VLOOKUP(F2407,'属性表（单）'!$B$4:$D$53,3,0))</f>
        <v>6400</v>
      </c>
      <c r="O2407" s="34">
        <f t="shared" si="300"/>
        <v>640</v>
      </c>
      <c r="P2407" s="1">
        <f>IF(H2407=26,VLOOKUP(G2407,'属性表（单核）'!$H$2:$I$251,2,0),IF(H2407=59,VLOOKUP(G2407,'属性表（单核）'!$C$2:$D$251,2,0),INT(N2407/VLOOKUP(H2407,'属性表（单）'!$N$4:$O$24,2,0))))</f>
        <v>640</v>
      </c>
      <c r="S2407" s="1">
        <f t="shared" si="301"/>
        <v>1462</v>
      </c>
      <c r="T2407" s="28">
        <f>VLOOKUP(--F2407,经验表!$A$4:$B$53,2,0)*VLOOKUP(--E2407,经验表!$W$8:$X$17,2,0)</f>
        <v>1462.5000000000002</v>
      </c>
      <c r="U2407" s="1">
        <f t="shared" si="302"/>
        <v>25000</v>
      </c>
      <c r="V2407" s="1">
        <f t="shared" si="303"/>
        <v>3610200</v>
      </c>
    </row>
    <row r="2408" spans="1:22" x14ac:dyDescent="0.35">
      <c r="A2408" s="1">
        <v>90200104</v>
      </c>
      <c r="B2408" s="3" t="s">
        <v>30</v>
      </c>
      <c r="C2408" s="29">
        <f t="shared" si="299"/>
        <v>1</v>
      </c>
      <c r="D2408" s="29" t="str">
        <f t="shared" si="296"/>
        <v>4</v>
      </c>
      <c r="E2408" s="42" t="str">
        <f t="shared" si="297"/>
        <v>4</v>
      </c>
      <c r="F2408" s="1">
        <v>2</v>
      </c>
      <c r="G2408" s="28" t="str">
        <f t="shared" si="298"/>
        <v>42</v>
      </c>
      <c r="H2408" s="1">
        <v>8</v>
      </c>
      <c r="I2408" s="1">
        <v>732</v>
      </c>
      <c r="L2408" s="1">
        <v>2430</v>
      </c>
      <c r="M2408" s="1">
        <v>26862</v>
      </c>
      <c r="N2408" s="2">
        <f>INT(VLOOKUP(--D2408,'属性表（单）'!$H$7:$I$11,2,0)*VLOOKUP(F2408,'属性表（单）'!$B$4:$D$53,3,0))</f>
        <v>6800</v>
      </c>
      <c r="O2408" s="34">
        <f t="shared" si="300"/>
        <v>680</v>
      </c>
      <c r="P2408" s="1">
        <f>IF(H2408=26,VLOOKUP(G2408,'属性表（单核）'!$H$2:$I$251,2,0),IF(H2408=59,VLOOKUP(G2408,'属性表（单核）'!$C$2:$D$251,2,0),INT(N2408/VLOOKUP(H2408,'属性表（单）'!$N$4:$O$24,2,0))))</f>
        <v>680</v>
      </c>
      <c r="S2408" s="1">
        <f t="shared" si="301"/>
        <v>2047</v>
      </c>
      <c r="T2408" s="28">
        <f>VLOOKUP(--F2408,经验表!$A$4:$B$53,2,0)*VLOOKUP(--E2408,经验表!$W$8:$X$17,2,0)</f>
        <v>2047.5000000000002</v>
      </c>
      <c r="U2408" s="1">
        <f t="shared" si="302"/>
        <v>26462</v>
      </c>
      <c r="V2408" s="1">
        <f t="shared" si="303"/>
        <v>26462</v>
      </c>
    </row>
    <row r="2409" spans="1:22" x14ac:dyDescent="0.35">
      <c r="A2409" s="1">
        <v>90300104</v>
      </c>
      <c r="B2409" s="3" t="s">
        <v>30</v>
      </c>
      <c r="C2409" s="29">
        <f t="shared" si="299"/>
        <v>1</v>
      </c>
      <c r="D2409" s="29" t="str">
        <f t="shared" si="296"/>
        <v>4</v>
      </c>
      <c r="E2409" s="42" t="str">
        <f t="shared" si="297"/>
        <v>4</v>
      </c>
      <c r="F2409" s="1">
        <v>3</v>
      </c>
      <c r="G2409" s="28" t="str">
        <f t="shared" si="298"/>
        <v>43</v>
      </c>
      <c r="H2409" s="1">
        <v>8</v>
      </c>
      <c r="I2409" s="1">
        <v>781</v>
      </c>
      <c r="L2409" s="1">
        <v>3059</v>
      </c>
      <c r="M2409" s="1">
        <v>29292</v>
      </c>
      <c r="N2409" s="2">
        <f>INT(VLOOKUP(--D2409,'属性表（单）'!$H$7:$I$11,2,0)*VLOOKUP(F2409,'属性表（单）'!$B$4:$D$53,3,0))</f>
        <v>7200</v>
      </c>
      <c r="O2409" s="34">
        <f t="shared" si="300"/>
        <v>720</v>
      </c>
      <c r="P2409" s="1">
        <f>IF(H2409=26,VLOOKUP(G2409,'属性表（单核）'!$H$2:$I$251,2,0),IF(H2409=59,VLOOKUP(G2409,'属性表（单核）'!$C$2:$D$251,2,0),INT(N2409/VLOOKUP(H2409,'属性表（单）'!$N$4:$O$24,2,0))))</f>
        <v>720</v>
      </c>
      <c r="S2409" s="1">
        <f t="shared" si="301"/>
        <v>2632</v>
      </c>
      <c r="T2409" s="28">
        <f>VLOOKUP(--F2409,经验表!$A$4:$B$53,2,0)*VLOOKUP(--E2409,经验表!$W$8:$X$17,2,0)</f>
        <v>2632.5000000000005</v>
      </c>
      <c r="U2409" s="1">
        <f t="shared" si="302"/>
        <v>28509</v>
      </c>
      <c r="V2409" s="1">
        <f t="shared" si="303"/>
        <v>28509</v>
      </c>
    </row>
    <row r="2410" spans="1:22" x14ac:dyDescent="0.35">
      <c r="A2410" s="1">
        <v>90400104</v>
      </c>
      <c r="B2410" s="3" t="s">
        <v>30</v>
      </c>
      <c r="C2410" s="29">
        <f t="shared" si="299"/>
        <v>1</v>
      </c>
      <c r="D2410" s="29" t="str">
        <f t="shared" si="296"/>
        <v>4</v>
      </c>
      <c r="E2410" s="42" t="str">
        <f t="shared" si="297"/>
        <v>4</v>
      </c>
      <c r="F2410" s="1">
        <v>4</v>
      </c>
      <c r="G2410" s="28" t="str">
        <f t="shared" si="298"/>
        <v>44</v>
      </c>
      <c r="H2410" s="1">
        <v>8</v>
      </c>
      <c r="I2410" s="1">
        <v>830</v>
      </c>
      <c r="L2410" s="1">
        <v>3754</v>
      </c>
      <c r="M2410" s="1">
        <v>32351</v>
      </c>
      <c r="N2410" s="2">
        <f>INT(VLOOKUP(--D2410,'属性表（单）'!$H$7:$I$11,2,0)*VLOOKUP(F2410,'属性表（单）'!$B$4:$D$53,3,0))</f>
        <v>7600</v>
      </c>
      <c r="O2410" s="34">
        <f t="shared" si="300"/>
        <v>760</v>
      </c>
      <c r="P2410" s="1">
        <f>IF(H2410=26,VLOOKUP(G2410,'属性表（单核）'!$H$2:$I$251,2,0),IF(H2410=59,VLOOKUP(G2410,'属性表（单核）'!$C$2:$D$251,2,0),INT(N2410/VLOOKUP(H2410,'属性表（单）'!$N$4:$O$24,2,0))))</f>
        <v>760</v>
      </c>
      <c r="S2410" s="1">
        <f t="shared" si="301"/>
        <v>3217</v>
      </c>
      <c r="T2410" s="28">
        <f>VLOOKUP(--F2410,经验表!$A$4:$B$53,2,0)*VLOOKUP(--E2410,经验表!$W$8:$X$17,2,0)</f>
        <v>3217.5000000000005</v>
      </c>
      <c r="U2410" s="1">
        <f t="shared" si="302"/>
        <v>31141</v>
      </c>
      <c r="V2410" s="1">
        <f t="shared" si="303"/>
        <v>31141</v>
      </c>
    </row>
    <row r="2411" spans="1:22" x14ac:dyDescent="0.35">
      <c r="A2411" s="1">
        <v>90500104</v>
      </c>
      <c r="B2411" s="3" t="s">
        <v>30</v>
      </c>
      <c r="C2411" s="29">
        <f t="shared" si="299"/>
        <v>1</v>
      </c>
      <c r="D2411" s="29" t="str">
        <f t="shared" si="296"/>
        <v>4</v>
      </c>
      <c r="E2411" s="42" t="str">
        <f t="shared" si="297"/>
        <v>4</v>
      </c>
      <c r="F2411" s="1">
        <v>5</v>
      </c>
      <c r="G2411" s="28" t="str">
        <f t="shared" si="298"/>
        <v>45</v>
      </c>
      <c r="H2411" s="1">
        <v>8</v>
      </c>
      <c r="I2411" s="1">
        <v>880</v>
      </c>
      <c r="L2411" s="1">
        <v>4522</v>
      </c>
      <c r="M2411" s="1">
        <v>36105</v>
      </c>
      <c r="N2411" s="2">
        <f>INT(VLOOKUP(--D2411,'属性表（单）'!$H$7:$I$11,2,0)*VLOOKUP(F2411,'属性表（单）'!$B$4:$D$53,3,0))</f>
        <v>8000</v>
      </c>
      <c r="O2411" s="34">
        <f t="shared" si="300"/>
        <v>800</v>
      </c>
      <c r="P2411" s="1">
        <f>IF(H2411=26,VLOOKUP(G2411,'属性表（单核）'!$H$2:$I$251,2,0),IF(H2411=59,VLOOKUP(G2411,'属性表（单核）'!$C$2:$D$251,2,0),INT(N2411/VLOOKUP(H2411,'属性表（单）'!$N$4:$O$24,2,0))))</f>
        <v>800</v>
      </c>
      <c r="S2411" s="1">
        <f t="shared" si="301"/>
        <v>3802</v>
      </c>
      <c r="T2411" s="28">
        <f>VLOOKUP(--F2411,经验表!$A$4:$B$53,2,0)*VLOOKUP(--E2411,经验表!$W$8:$X$17,2,0)</f>
        <v>3802.5000000000005</v>
      </c>
      <c r="U2411" s="1">
        <f t="shared" si="302"/>
        <v>34358</v>
      </c>
      <c r="V2411" s="1">
        <f t="shared" si="303"/>
        <v>34358</v>
      </c>
    </row>
    <row r="2412" spans="1:22" x14ac:dyDescent="0.35">
      <c r="A2412" s="1">
        <v>90600104</v>
      </c>
      <c r="B2412" s="3" t="s">
        <v>30</v>
      </c>
      <c r="C2412" s="29">
        <f t="shared" si="299"/>
        <v>1</v>
      </c>
      <c r="D2412" s="29" t="str">
        <f t="shared" si="296"/>
        <v>4</v>
      </c>
      <c r="E2412" s="42" t="str">
        <f t="shared" si="297"/>
        <v>4</v>
      </c>
      <c r="F2412" s="1">
        <v>6</v>
      </c>
      <c r="G2412" s="28" t="str">
        <f t="shared" si="298"/>
        <v>46</v>
      </c>
      <c r="H2412" s="1">
        <v>8</v>
      </c>
      <c r="I2412" s="1">
        <v>931</v>
      </c>
      <c r="L2412" s="1">
        <v>5370</v>
      </c>
      <c r="M2412" s="1">
        <v>40627</v>
      </c>
      <c r="N2412" s="2">
        <f>INT(VLOOKUP(--D2412,'属性表（单）'!$H$7:$I$11,2,0)*VLOOKUP(F2412,'属性表（单）'!$B$4:$D$53,3,0))</f>
        <v>8400</v>
      </c>
      <c r="O2412" s="34">
        <f t="shared" si="300"/>
        <v>840</v>
      </c>
      <c r="P2412" s="1">
        <f>IF(H2412=26,VLOOKUP(G2412,'属性表（单核）'!$H$2:$I$251,2,0),IF(H2412=59,VLOOKUP(G2412,'属性表（单核）'!$C$2:$D$251,2,0),INT(N2412/VLOOKUP(H2412,'属性表（单）'!$N$4:$O$24,2,0))))</f>
        <v>840</v>
      </c>
      <c r="S2412" s="1">
        <f t="shared" si="301"/>
        <v>4777</v>
      </c>
      <c r="T2412" s="28">
        <f>VLOOKUP(--F2412,经验表!$A$4:$B$53,2,0)*VLOOKUP(--E2412,经验表!$W$8:$X$17,2,0)</f>
        <v>4777.5</v>
      </c>
      <c r="U2412" s="1">
        <f t="shared" si="302"/>
        <v>38160</v>
      </c>
      <c r="V2412" s="1">
        <f t="shared" si="303"/>
        <v>38160</v>
      </c>
    </row>
    <row r="2413" spans="1:22" x14ac:dyDescent="0.35">
      <c r="A2413" s="1">
        <v>90700104</v>
      </c>
      <c r="B2413" s="3" t="s">
        <v>30</v>
      </c>
      <c r="C2413" s="29">
        <f t="shared" si="299"/>
        <v>1</v>
      </c>
      <c r="D2413" s="29" t="str">
        <f t="shared" si="296"/>
        <v>4</v>
      </c>
      <c r="E2413" s="42" t="str">
        <f t="shared" si="297"/>
        <v>4</v>
      </c>
      <c r="F2413" s="1">
        <v>7</v>
      </c>
      <c r="G2413" s="28" t="str">
        <f t="shared" si="298"/>
        <v>47</v>
      </c>
      <c r="H2413" s="1">
        <v>8</v>
      </c>
      <c r="I2413" s="1">
        <v>983</v>
      </c>
      <c r="L2413" s="1">
        <v>6305</v>
      </c>
      <c r="M2413" s="1">
        <v>45997</v>
      </c>
      <c r="N2413" s="2">
        <f>INT(VLOOKUP(--D2413,'属性表（单）'!$H$7:$I$11,2,0)*VLOOKUP(F2413,'属性表（单）'!$B$4:$D$53,3,0))</f>
        <v>9000</v>
      </c>
      <c r="O2413" s="34">
        <f t="shared" si="300"/>
        <v>900</v>
      </c>
      <c r="P2413" s="1">
        <f>IF(H2413=26,VLOOKUP(G2413,'属性表（单核）'!$H$2:$I$251,2,0),IF(H2413=59,VLOOKUP(G2413,'属性表（单核）'!$C$2:$D$251,2,0),INT(N2413/VLOOKUP(H2413,'属性表（单）'!$N$4:$O$24,2,0))))</f>
        <v>900</v>
      </c>
      <c r="S2413" s="1">
        <f t="shared" si="301"/>
        <v>5752</v>
      </c>
      <c r="T2413" s="28">
        <f>VLOOKUP(--F2413,经验表!$A$4:$B$53,2,0)*VLOOKUP(--E2413,经验表!$W$8:$X$17,2,0)</f>
        <v>5752.5000000000009</v>
      </c>
      <c r="U2413" s="1">
        <f t="shared" si="302"/>
        <v>42937</v>
      </c>
      <c r="V2413" s="1">
        <f t="shared" si="303"/>
        <v>42937</v>
      </c>
    </row>
    <row r="2414" spans="1:22" x14ac:dyDescent="0.35">
      <c r="A2414" s="1">
        <v>90800104</v>
      </c>
      <c r="B2414" s="3" t="s">
        <v>30</v>
      </c>
      <c r="C2414" s="29">
        <f t="shared" si="299"/>
        <v>1</v>
      </c>
      <c r="D2414" s="29" t="str">
        <f t="shared" si="296"/>
        <v>4</v>
      </c>
      <c r="E2414" s="42" t="str">
        <f t="shared" si="297"/>
        <v>4</v>
      </c>
      <c r="F2414" s="1">
        <v>8</v>
      </c>
      <c r="G2414" s="28" t="str">
        <f t="shared" si="298"/>
        <v>48</v>
      </c>
      <c r="H2414" s="1">
        <v>8</v>
      </c>
      <c r="I2414" s="1">
        <v>1035</v>
      </c>
      <c r="L2414" s="1">
        <v>7337</v>
      </c>
      <c r="M2414" s="1">
        <v>52302</v>
      </c>
      <c r="N2414" s="2">
        <f>INT(VLOOKUP(--D2414,'属性表（单）'!$H$7:$I$11,2,0)*VLOOKUP(F2414,'属性表（单）'!$B$4:$D$53,3,0))</f>
        <v>9600</v>
      </c>
      <c r="O2414" s="34">
        <f t="shared" si="300"/>
        <v>960</v>
      </c>
      <c r="P2414" s="1">
        <f>IF(H2414=26,VLOOKUP(G2414,'属性表（单核）'!$H$2:$I$251,2,0),IF(H2414=59,VLOOKUP(G2414,'属性表（单核）'!$C$2:$D$251,2,0),INT(N2414/VLOOKUP(H2414,'属性表（单）'!$N$4:$O$24,2,0))))</f>
        <v>960</v>
      </c>
      <c r="S2414" s="1">
        <f t="shared" si="301"/>
        <v>6727</v>
      </c>
      <c r="T2414" s="28">
        <f>VLOOKUP(--F2414,经验表!$A$4:$B$53,2,0)*VLOOKUP(--E2414,经验表!$W$8:$X$17,2,0)</f>
        <v>6727.5000000000009</v>
      </c>
      <c r="U2414" s="1">
        <f t="shared" si="302"/>
        <v>48689</v>
      </c>
      <c r="V2414" s="1">
        <f t="shared" si="303"/>
        <v>48689</v>
      </c>
    </row>
    <row r="2415" spans="1:22" x14ac:dyDescent="0.35">
      <c r="A2415" s="1">
        <v>90900104</v>
      </c>
      <c r="B2415" s="3" t="s">
        <v>30</v>
      </c>
      <c r="C2415" s="29">
        <f t="shared" si="299"/>
        <v>1</v>
      </c>
      <c r="D2415" s="29" t="str">
        <f t="shared" si="296"/>
        <v>4</v>
      </c>
      <c r="E2415" s="42" t="str">
        <f t="shared" si="297"/>
        <v>4</v>
      </c>
      <c r="F2415" s="1">
        <v>9</v>
      </c>
      <c r="G2415" s="28" t="str">
        <f t="shared" si="298"/>
        <v>49</v>
      </c>
      <c r="H2415" s="1">
        <v>8</v>
      </c>
      <c r="I2415" s="1">
        <v>1088</v>
      </c>
      <c r="L2415" s="1">
        <v>8475</v>
      </c>
      <c r="M2415" s="1">
        <v>59639</v>
      </c>
      <c r="N2415" s="2">
        <f>INT(VLOOKUP(--D2415,'属性表（单）'!$H$7:$I$11,2,0)*VLOOKUP(F2415,'属性表（单）'!$B$4:$D$53,3,0))</f>
        <v>10200</v>
      </c>
      <c r="O2415" s="34">
        <f t="shared" si="300"/>
        <v>1020</v>
      </c>
      <c r="P2415" s="1">
        <f>IF(H2415=26,VLOOKUP(G2415,'属性表（单核）'!$H$2:$I$251,2,0),IF(H2415=59,VLOOKUP(G2415,'属性表（单核）'!$C$2:$D$251,2,0),INT(N2415/VLOOKUP(H2415,'属性表（单）'!$N$4:$O$24,2,0))))</f>
        <v>1020</v>
      </c>
      <c r="S2415" s="1">
        <f t="shared" si="301"/>
        <v>7702</v>
      </c>
      <c r="T2415" s="28">
        <f>VLOOKUP(--F2415,经验表!$A$4:$B$53,2,0)*VLOOKUP(--E2415,经验表!$W$8:$X$17,2,0)</f>
        <v>7702.5000000000009</v>
      </c>
      <c r="U2415" s="1">
        <f t="shared" si="302"/>
        <v>55416</v>
      </c>
      <c r="V2415" s="1">
        <f t="shared" si="303"/>
        <v>55416</v>
      </c>
    </row>
    <row r="2416" spans="1:22" x14ac:dyDescent="0.35">
      <c r="A2416" s="1">
        <v>91000104</v>
      </c>
      <c r="B2416" s="3" t="s">
        <v>30</v>
      </c>
      <c r="C2416" s="29">
        <f t="shared" si="299"/>
        <v>1</v>
      </c>
      <c r="D2416" s="29" t="str">
        <f t="shared" si="296"/>
        <v>4</v>
      </c>
      <c r="E2416" s="42" t="str">
        <f t="shared" si="297"/>
        <v>4</v>
      </c>
      <c r="F2416" s="1">
        <v>10</v>
      </c>
      <c r="G2416" s="28" t="str">
        <f t="shared" si="298"/>
        <v>410</v>
      </c>
      <c r="H2416" s="1">
        <v>8</v>
      </c>
      <c r="I2416" s="1">
        <v>1142</v>
      </c>
      <c r="L2416" s="1">
        <v>9729</v>
      </c>
      <c r="M2416" s="1">
        <v>68114</v>
      </c>
      <c r="N2416" s="2">
        <f>INT(VLOOKUP(--D2416,'属性表（单）'!$H$7:$I$11,2,0)*VLOOKUP(F2416,'属性表（单）'!$B$4:$D$53,3,0))</f>
        <v>10800</v>
      </c>
      <c r="O2416" s="34">
        <f t="shared" si="300"/>
        <v>1080</v>
      </c>
      <c r="P2416" s="1">
        <f>IF(H2416=26,VLOOKUP(G2416,'属性表（单核）'!$H$2:$I$251,2,0),IF(H2416=59,VLOOKUP(G2416,'属性表（单核）'!$C$2:$D$251,2,0),INT(N2416/VLOOKUP(H2416,'属性表（单）'!$N$4:$O$24,2,0))))</f>
        <v>1080</v>
      </c>
      <c r="S2416" s="1">
        <f t="shared" si="301"/>
        <v>9262</v>
      </c>
      <c r="T2416" s="28">
        <f>VLOOKUP(--F2416,经验表!$A$4:$B$53,2,0)*VLOOKUP(--E2416,经验表!$W$8:$X$17,2,0)</f>
        <v>9262.5</v>
      </c>
      <c r="U2416" s="1">
        <f t="shared" si="302"/>
        <v>63118</v>
      </c>
      <c r="V2416" s="1">
        <f t="shared" si="303"/>
        <v>63118</v>
      </c>
    </row>
    <row r="2417" spans="1:22" x14ac:dyDescent="0.35">
      <c r="A2417" s="1">
        <v>91100104</v>
      </c>
      <c r="B2417" s="3" t="s">
        <v>30</v>
      </c>
      <c r="C2417" s="29">
        <f t="shared" si="299"/>
        <v>1</v>
      </c>
      <c r="D2417" s="29" t="str">
        <f t="shared" si="296"/>
        <v>4</v>
      </c>
      <c r="E2417" s="42" t="str">
        <f t="shared" si="297"/>
        <v>4</v>
      </c>
      <c r="F2417" s="1">
        <v>11</v>
      </c>
      <c r="G2417" s="28" t="str">
        <f t="shared" si="298"/>
        <v>411</v>
      </c>
      <c r="H2417" s="1">
        <v>8</v>
      </c>
      <c r="I2417" s="1">
        <v>1197</v>
      </c>
      <c r="L2417" s="1">
        <v>11110</v>
      </c>
      <c r="M2417" s="1">
        <v>77843</v>
      </c>
      <c r="N2417" s="2">
        <f>INT(VLOOKUP(--D2417,'属性表（单）'!$H$7:$I$11,2,0)*VLOOKUP(F2417,'属性表（单）'!$B$4:$D$53,3,0))</f>
        <v>11400</v>
      </c>
      <c r="O2417" s="34">
        <f t="shared" si="300"/>
        <v>1140</v>
      </c>
      <c r="P2417" s="1">
        <f>IF(H2417=26,VLOOKUP(G2417,'属性表（单核）'!$H$2:$I$251,2,0),IF(H2417=59,VLOOKUP(G2417,'属性表（单核）'!$C$2:$D$251,2,0),INT(N2417/VLOOKUP(H2417,'属性表（单）'!$N$4:$O$24,2,0))))</f>
        <v>1140</v>
      </c>
      <c r="S2417" s="1">
        <f t="shared" si="301"/>
        <v>10822</v>
      </c>
      <c r="T2417" s="28">
        <f>VLOOKUP(--F2417,经验表!$A$4:$B$53,2,0)*VLOOKUP(--E2417,经验表!$W$8:$X$17,2,0)</f>
        <v>10822.500000000002</v>
      </c>
      <c r="U2417" s="1">
        <f t="shared" si="302"/>
        <v>72380</v>
      </c>
      <c r="V2417" s="1">
        <f t="shared" si="303"/>
        <v>72380</v>
      </c>
    </row>
    <row r="2418" spans="1:22" x14ac:dyDescent="0.35">
      <c r="A2418" s="1">
        <v>91200104</v>
      </c>
      <c r="B2418" s="3" t="s">
        <v>30</v>
      </c>
      <c r="C2418" s="29">
        <f t="shared" si="299"/>
        <v>1</v>
      </c>
      <c r="D2418" s="29" t="str">
        <f t="shared" si="296"/>
        <v>4</v>
      </c>
      <c r="E2418" s="42" t="str">
        <f t="shared" si="297"/>
        <v>4</v>
      </c>
      <c r="F2418" s="1">
        <v>12</v>
      </c>
      <c r="G2418" s="28" t="str">
        <f t="shared" si="298"/>
        <v>412</v>
      </c>
      <c r="H2418" s="1">
        <v>8</v>
      </c>
      <c r="I2418" s="1">
        <v>1253</v>
      </c>
      <c r="L2418" s="1">
        <v>12630</v>
      </c>
      <c r="M2418" s="1">
        <v>88953</v>
      </c>
      <c r="N2418" s="2">
        <f>INT(VLOOKUP(--D2418,'属性表（单）'!$H$7:$I$11,2,0)*VLOOKUP(F2418,'属性表（单）'!$B$4:$D$53,3,0))</f>
        <v>12200</v>
      </c>
      <c r="O2418" s="34">
        <f t="shared" si="300"/>
        <v>1220</v>
      </c>
      <c r="P2418" s="1">
        <f>IF(H2418=26,VLOOKUP(G2418,'属性表（单核）'!$H$2:$I$251,2,0),IF(H2418=59,VLOOKUP(G2418,'属性表（单核）'!$C$2:$D$251,2,0),INT(N2418/VLOOKUP(H2418,'属性表（单）'!$N$4:$O$24,2,0))))</f>
        <v>1220</v>
      </c>
      <c r="S2418" s="1">
        <f t="shared" si="301"/>
        <v>12382</v>
      </c>
      <c r="T2418" s="28">
        <f>VLOOKUP(--F2418,经验表!$A$4:$B$53,2,0)*VLOOKUP(--E2418,经验表!$W$8:$X$17,2,0)</f>
        <v>12382.500000000002</v>
      </c>
      <c r="U2418" s="1">
        <f t="shared" si="302"/>
        <v>83202</v>
      </c>
      <c r="V2418" s="1">
        <f t="shared" si="303"/>
        <v>83202</v>
      </c>
    </row>
    <row r="2419" spans="1:22" x14ac:dyDescent="0.35">
      <c r="A2419" s="1">
        <v>91300104</v>
      </c>
      <c r="B2419" s="3" t="s">
        <v>30</v>
      </c>
      <c r="C2419" s="29">
        <f t="shared" si="299"/>
        <v>1</v>
      </c>
      <c r="D2419" s="29" t="str">
        <f t="shared" si="296"/>
        <v>4</v>
      </c>
      <c r="E2419" s="42" t="str">
        <f t="shared" si="297"/>
        <v>4</v>
      </c>
      <c r="F2419" s="1">
        <v>13</v>
      </c>
      <c r="G2419" s="28" t="str">
        <f t="shared" si="298"/>
        <v>413</v>
      </c>
      <c r="H2419" s="1">
        <v>8</v>
      </c>
      <c r="I2419" s="1">
        <v>1309</v>
      </c>
      <c r="L2419" s="1">
        <v>14303</v>
      </c>
      <c r="M2419" s="1">
        <v>101583</v>
      </c>
      <c r="N2419" s="2">
        <f>INT(VLOOKUP(--D2419,'属性表（单）'!$H$7:$I$11,2,0)*VLOOKUP(F2419,'属性表（单）'!$B$4:$D$53,3,0))</f>
        <v>13000</v>
      </c>
      <c r="O2419" s="34">
        <f t="shared" si="300"/>
        <v>1300</v>
      </c>
      <c r="P2419" s="1">
        <f>IF(H2419=26,VLOOKUP(G2419,'属性表（单核）'!$H$2:$I$251,2,0),IF(H2419=59,VLOOKUP(G2419,'属性表（单核）'!$C$2:$D$251,2,0),INT(N2419/VLOOKUP(H2419,'属性表（单）'!$N$4:$O$24,2,0))))</f>
        <v>1300</v>
      </c>
      <c r="S2419" s="1">
        <f t="shared" si="301"/>
        <v>13942</v>
      </c>
      <c r="T2419" s="28">
        <f>VLOOKUP(--F2419,经验表!$A$4:$B$53,2,0)*VLOOKUP(--E2419,经验表!$W$8:$X$17,2,0)</f>
        <v>13942.500000000002</v>
      </c>
      <c r="U2419" s="1">
        <f t="shared" si="302"/>
        <v>95584</v>
      </c>
      <c r="V2419" s="1">
        <f t="shared" si="303"/>
        <v>95584</v>
      </c>
    </row>
    <row r="2420" spans="1:22" x14ac:dyDescent="0.35">
      <c r="A2420" s="1">
        <v>91400104</v>
      </c>
      <c r="B2420" s="3" t="s">
        <v>30</v>
      </c>
      <c r="C2420" s="29">
        <f t="shared" si="299"/>
        <v>1</v>
      </c>
      <c r="D2420" s="29" t="str">
        <f t="shared" si="296"/>
        <v>4</v>
      </c>
      <c r="E2420" s="42" t="str">
        <f t="shared" si="297"/>
        <v>4</v>
      </c>
      <c r="F2420" s="1">
        <v>14</v>
      </c>
      <c r="G2420" s="28" t="str">
        <f t="shared" si="298"/>
        <v>414</v>
      </c>
      <c r="H2420" s="1">
        <v>8</v>
      </c>
      <c r="I2420" s="1">
        <v>1367</v>
      </c>
      <c r="L2420" s="1">
        <v>16144</v>
      </c>
      <c r="M2420" s="1">
        <v>115886</v>
      </c>
      <c r="N2420" s="2">
        <f>INT(VLOOKUP(--D2420,'属性表（单）'!$H$7:$I$11,2,0)*VLOOKUP(F2420,'属性表（单）'!$B$4:$D$53,3,0))</f>
        <v>13800</v>
      </c>
      <c r="O2420" s="34">
        <f t="shared" si="300"/>
        <v>1380</v>
      </c>
      <c r="P2420" s="1">
        <f>IF(H2420=26,VLOOKUP(G2420,'属性表（单核）'!$H$2:$I$251,2,0),IF(H2420=59,VLOOKUP(G2420,'属性表（单核）'!$C$2:$D$251,2,0),INT(N2420/VLOOKUP(H2420,'属性表（单）'!$N$4:$O$24,2,0))))</f>
        <v>1380</v>
      </c>
      <c r="S2420" s="1">
        <f t="shared" si="301"/>
        <v>16282</v>
      </c>
      <c r="T2420" s="28">
        <f>VLOOKUP(--F2420,经验表!$A$4:$B$53,2,0)*VLOOKUP(--E2420,经验表!$W$8:$X$17,2,0)</f>
        <v>16282.500000000002</v>
      </c>
      <c r="U2420" s="1">
        <f t="shared" si="302"/>
        <v>109526</v>
      </c>
      <c r="V2420" s="1">
        <f t="shared" si="303"/>
        <v>109526</v>
      </c>
    </row>
    <row r="2421" spans="1:22" x14ac:dyDescent="0.35">
      <c r="A2421" s="1">
        <v>91500104</v>
      </c>
      <c r="B2421" s="3" t="s">
        <v>30</v>
      </c>
      <c r="C2421" s="29">
        <f t="shared" si="299"/>
        <v>1</v>
      </c>
      <c r="D2421" s="29" t="str">
        <f t="shared" si="296"/>
        <v>4</v>
      </c>
      <c r="E2421" s="42" t="str">
        <f t="shared" si="297"/>
        <v>4</v>
      </c>
      <c r="F2421" s="1">
        <v>15</v>
      </c>
      <c r="G2421" s="28" t="str">
        <f t="shared" si="298"/>
        <v>415</v>
      </c>
      <c r="H2421" s="1">
        <v>8</v>
      </c>
      <c r="I2421" s="1">
        <v>1425</v>
      </c>
      <c r="L2421" s="1">
        <v>18170</v>
      </c>
      <c r="M2421" s="1">
        <v>132030</v>
      </c>
      <c r="N2421" s="2">
        <f>INT(VLOOKUP(--D2421,'属性表（单）'!$H$7:$I$11,2,0)*VLOOKUP(F2421,'属性表（单）'!$B$4:$D$53,3,0))</f>
        <v>14600</v>
      </c>
      <c r="O2421" s="34">
        <f t="shared" si="300"/>
        <v>1460</v>
      </c>
      <c r="P2421" s="1">
        <f>IF(H2421=26,VLOOKUP(G2421,'属性表（单核）'!$H$2:$I$251,2,0),IF(H2421=59,VLOOKUP(G2421,'属性表（单核）'!$C$2:$D$251,2,0),INT(N2421/VLOOKUP(H2421,'属性表（单）'!$N$4:$O$24,2,0))))</f>
        <v>1460</v>
      </c>
      <c r="S2421" s="1">
        <f t="shared" si="301"/>
        <v>18622</v>
      </c>
      <c r="T2421" s="28">
        <f>VLOOKUP(--F2421,经验表!$A$4:$B$53,2,0)*VLOOKUP(--E2421,经验表!$W$8:$X$17,2,0)</f>
        <v>18622.5</v>
      </c>
      <c r="U2421" s="1">
        <f t="shared" si="302"/>
        <v>125808</v>
      </c>
      <c r="V2421" s="1">
        <f t="shared" si="303"/>
        <v>125808</v>
      </c>
    </row>
    <row r="2422" spans="1:22" x14ac:dyDescent="0.35">
      <c r="A2422" s="1">
        <v>91600104</v>
      </c>
      <c r="B2422" s="3" t="s">
        <v>30</v>
      </c>
      <c r="C2422" s="29">
        <f t="shared" si="299"/>
        <v>1</v>
      </c>
      <c r="D2422" s="29" t="str">
        <f t="shared" si="296"/>
        <v>4</v>
      </c>
      <c r="E2422" s="42" t="str">
        <f t="shared" si="297"/>
        <v>4</v>
      </c>
      <c r="F2422" s="1">
        <v>16</v>
      </c>
      <c r="G2422" s="28" t="str">
        <f t="shared" si="298"/>
        <v>416</v>
      </c>
      <c r="H2422" s="1">
        <v>8</v>
      </c>
      <c r="I2422" s="1">
        <v>1484</v>
      </c>
      <c r="L2422" s="1">
        <v>20397</v>
      </c>
      <c r="M2422" s="1">
        <v>150200</v>
      </c>
      <c r="N2422" s="2">
        <f>INT(VLOOKUP(--D2422,'属性表（单）'!$H$7:$I$11,2,0)*VLOOKUP(F2422,'属性表（单）'!$B$4:$D$53,3,0))</f>
        <v>15400</v>
      </c>
      <c r="O2422" s="34">
        <f t="shared" si="300"/>
        <v>1540</v>
      </c>
      <c r="P2422" s="1">
        <f>IF(H2422=26,VLOOKUP(G2422,'属性表（单核）'!$H$2:$I$251,2,0),IF(H2422=59,VLOOKUP(G2422,'属性表（单核）'!$C$2:$D$251,2,0),INT(N2422/VLOOKUP(H2422,'属性表（单）'!$N$4:$O$24,2,0))))</f>
        <v>1540</v>
      </c>
      <c r="S2422" s="1">
        <f t="shared" si="301"/>
        <v>20962</v>
      </c>
      <c r="T2422" s="28">
        <f>VLOOKUP(--F2422,经验表!$A$4:$B$53,2,0)*VLOOKUP(--E2422,经验表!$W$8:$X$17,2,0)</f>
        <v>20962.500000000004</v>
      </c>
      <c r="U2422" s="1">
        <f t="shared" si="302"/>
        <v>144430</v>
      </c>
      <c r="V2422" s="1">
        <f t="shared" si="303"/>
        <v>144430</v>
      </c>
    </row>
    <row r="2423" spans="1:22" x14ac:dyDescent="0.35">
      <c r="A2423" s="1">
        <v>91700104</v>
      </c>
      <c r="B2423" s="3" t="s">
        <v>30</v>
      </c>
      <c r="C2423" s="29">
        <f t="shared" si="299"/>
        <v>1</v>
      </c>
      <c r="D2423" s="29" t="str">
        <f t="shared" si="296"/>
        <v>4</v>
      </c>
      <c r="E2423" s="42" t="str">
        <f t="shared" si="297"/>
        <v>4</v>
      </c>
      <c r="F2423" s="1">
        <v>17</v>
      </c>
      <c r="G2423" s="28" t="str">
        <f t="shared" si="298"/>
        <v>417</v>
      </c>
      <c r="H2423" s="1">
        <v>8</v>
      </c>
      <c r="I2423" s="1">
        <v>1544</v>
      </c>
      <c r="L2423" s="1">
        <v>22845</v>
      </c>
      <c r="M2423" s="1">
        <v>170597</v>
      </c>
      <c r="N2423" s="2">
        <f>INT(VLOOKUP(--D2423,'属性表（单）'!$H$7:$I$11,2,0)*VLOOKUP(F2423,'属性表（单）'!$B$4:$D$53,3,0))</f>
        <v>16400</v>
      </c>
      <c r="O2423" s="34">
        <f t="shared" si="300"/>
        <v>1640</v>
      </c>
      <c r="P2423" s="1">
        <f>IF(H2423=26,VLOOKUP(G2423,'属性表（单核）'!$H$2:$I$251,2,0),IF(H2423=59,VLOOKUP(G2423,'属性表（单核）'!$C$2:$D$251,2,0),INT(N2423/VLOOKUP(H2423,'属性表（单）'!$N$4:$O$24,2,0))))</f>
        <v>1640</v>
      </c>
      <c r="S2423" s="1">
        <f t="shared" si="301"/>
        <v>23302</v>
      </c>
      <c r="T2423" s="28">
        <f>VLOOKUP(--F2423,经验表!$A$4:$B$53,2,0)*VLOOKUP(--E2423,经验表!$W$8:$X$17,2,0)</f>
        <v>23302.500000000004</v>
      </c>
      <c r="U2423" s="1">
        <f t="shared" si="302"/>
        <v>165392</v>
      </c>
      <c r="V2423" s="1">
        <f t="shared" si="303"/>
        <v>165392</v>
      </c>
    </row>
    <row r="2424" spans="1:22" x14ac:dyDescent="0.35">
      <c r="A2424" s="1">
        <v>91800104</v>
      </c>
      <c r="B2424" s="3" t="s">
        <v>30</v>
      </c>
      <c r="C2424" s="29">
        <f t="shared" si="299"/>
        <v>1</v>
      </c>
      <c r="D2424" s="29" t="str">
        <f t="shared" si="296"/>
        <v>4</v>
      </c>
      <c r="E2424" s="42" t="str">
        <f t="shared" si="297"/>
        <v>4</v>
      </c>
      <c r="F2424" s="1">
        <v>18</v>
      </c>
      <c r="G2424" s="28" t="str">
        <f t="shared" si="298"/>
        <v>418</v>
      </c>
      <c r="H2424" s="1">
        <v>8</v>
      </c>
      <c r="I2424" s="1">
        <v>1604</v>
      </c>
      <c r="L2424" s="1">
        <v>25537</v>
      </c>
      <c r="M2424" s="1">
        <v>193442</v>
      </c>
      <c r="N2424" s="2">
        <f>INT(VLOOKUP(--D2424,'属性表（单）'!$H$7:$I$11,2,0)*VLOOKUP(F2424,'属性表（单）'!$B$4:$D$53,3,0))</f>
        <v>17400</v>
      </c>
      <c r="O2424" s="34">
        <f t="shared" si="300"/>
        <v>1740</v>
      </c>
      <c r="P2424" s="1">
        <f>IF(H2424=26,VLOOKUP(G2424,'属性表（单核）'!$H$2:$I$251,2,0),IF(H2424=59,VLOOKUP(G2424,'属性表（单核）'!$C$2:$D$251,2,0),INT(N2424/VLOOKUP(H2424,'属性表（单）'!$N$4:$O$24,2,0))))</f>
        <v>1740</v>
      </c>
      <c r="S2424" s="1">
        <f t="shared" si="301"/>
        <v>26617</v>
      </c>
      <c r="T2424" s="28">
        <f>VLOOKUP(--F2424,经验表!$A$4:$B$53,2,0)*VLOOKUP(--E2424,经验表!$W$8:$X$17,2,0)</f>
        <v>26617.500000000004</v>
      </c>
      <c r="U2424" s="1">
        <f t="shared" si="302"/>
        <v>188694</v>
      </c>
      <c r="V2424" s="1">
        <f t="shared" si="303"/>
        <v>188694</v>
      </c>
    </row>
    <row r="2425" spans="1:22" x14ac:dyDescent="0.35">
      <c r="A2425" s="1">
        <v>91900104</v>
      </c>
      <c r="B2425" s="3" t="s">
        <v>30</v>
      </c>
      <c r="C2425" s="29">
        <f t="shared" si="299"/>
        <v>1</v>
      </c>
      <c r="D2425" s="29" t="str">
        <f t="shared" si="296"/>
        <v>4</v>
      </c>
      <c r="E2425" s="42" t="str">
        <f t="shared" si="297"/>
        <v>4</v>
      </c>
      <c r="F2425" s="1">
        <v>19</v>
      </c>
      <c r="G2425" s="28" t="str">
        <f t="shared" si="298"/>
        <v>419</v>
      </c>
      <c r="H2425" s="1">
        <v>8</v>
      </c>
      <c r="I2425" s="1">
        <v>1666</v>
      </c>
      <c r="L2425" s="1">
        <v>28494</v>
      </c>
      <c r="M2425" s="1">
        <v>218979</v>
      </c>
      <c r="N2425" s="2">
        <f>INT(VLOOKUP(--D2425,'属性表（单）'!$H$7:$I$11,2,0)*VLOOKUP(F2425,'属性表（单）'!$B$4:$D$53,3,0))</f>
        <v>18400</v>
      </c>
      <c r="O2425" s="34">
        <f t="shared" si="300"/>
        <v>1840</v>
      </c>
      <c r="P2425" s="1">
        <f>IF(H2425=26,VLOOKUP(G2425,'属性表（单核）'!$H$2:$I$251,2,0),IF(H2425=59,VLOOKUP(G2425,'属性表（单核）'!$C$2:$D$251,2,0),INT(N2425/VLOOKUP(H2425,'属性表（单）'!$N$4:$O$24,2,0))))</f>
        <v>1840</v>
      </c>
      <c r="S2425" s="1">
        <f t="shared" si="301"/>
        <v>29932</v>
      </c>
      <c r="T2425" s="28">
        <f>VLOOKUP(--F2425,经验表!$A$4:$B$53,2,0)*VLOOKUP(--E2425,经验表!$W$8:$X$17,2,0)</f>
        <v>29932.500000000004</v>
      </c>
      <c r="U2425" s="1">
        <f t="shared" si="302"/>
        <v>215311</v>
      </c>
      <c r="V2425" s="1">
        <f t="shared" si="303"/>
        <v>215311</v>
      </c>
    </row>
    <row r="2426" spans="1:22" x14ac:dyDescent="0.35">
      <c r="A2426" s="1">
        <v>92000104</v>
      </c>
      <c r="B2426" s="3" t="s">
        <v>30</v>
      </c>
      <c r="C2426" s="29">
        <f t="shared" si="299"/>
        <v>1</v>
      </c>
      <c r="D2426" s="29" t="str">
        <f t="shared" si="296"/>
        <v>4</v>
      </c>
      <c r="E2426" s="42" t="str">
        <f t="shared" si="297"/>
        <v>4</v>
      </c>
      <c r="F2426" s="1">
        <v>20</v>
      </c>
      <c r="G2426" s="28" t="str">
        <f t="shared" si="298"/>
        <v>420</v>
      </c>
      <c r="H2426" s="1">
        <v>8</v>
      </c>
      <c r="I2426" s="1">
        <v>1729</v>
      </c>
      <c r="L2426" s="1">
        <v>31744</v>
      </c>
      <c r="M2426" s="1">
        <v>247473</v>
      </c>
      <c r="N2426" s="2">
        <f>INT(VLOOKUP(--D2426,'属性表（单）'!$H$7:$I$11,2,0)*VLOOKUP(F2426,'属性表（单）'!$B$4:$D$53,3,0))</f>
        <v>19400</v>
      </c>
      <c r="O2426" s="34">
        <f t="shared" si="300"/>
        <v>1940</v>
      </c>
      <c r="P2426" s="1">
        <f>IF(H2426=26,VLOOKUP(G2426,'属性表（单核）'!$H$2:$I$251,2,0),IF(H2426=59,VLOOKUP(G2426,'属性表（单核）'!$C$2:$D$251,2,0),INT(N2426/VLOOKUP(H2426,'属性表（单）'!$N$4:$O$24,2,0))))</f>
        <v>1940</v>
      </c>
      <c r="S2426" s="1">
        <f t="shared" si="301"/>
        <v>33247</v>
      </c>
      <c r="T2426" s="28">
        <f>VLOOKUP(--F2426,经验表!$A$4:$B$53,2,0)*VLOOKUP(--E2426,经验表!$W$8:$X$17,2,0)</f>
        <v>33247.5</v>
      </c>
      <c r="U2426" s="1">
        <f t="shared" si="302"/>
        <v>245243</v>
      </c>
      <c r="V2426" s="1">
        <f t="shared" si="303"/>
        <v>245243</v>
      </c>
    </row>
    <row r="2427" spans="1:22" x14ac:dyDescent="0.35">
      <c r="A2427" s="1">
        <v>92100104</v>
      </c>
      <c r="B2427" s="3" t="s">
        <v>30</v>
      </c>
      <c r="C2427" s="29">
        <f t="shared" si="299"/>
        <v>1</v>
      </c>
      <c r="D2427" s="29" t="str">
        <f t="shared" si="296"/>
        <v>4</v>
      </c>
      <c r="E2427" s="42" t="str">
        <f t="shared" si="297"/>
        <v>4</v>
      </c>
      <c r="F2427" s="1">
        <v>21</v>
      </c>
      <c r="G2427" s="28" t="str">
        <f t="shared" si="298"/>
        <v>421</v>
      </c>
      <c r="H2427" s="1">
        <v>8</v>
      </c>
      <c r="I2427" s="1">
        <v>1792</v>
      </c>
      <c r="L2427" s="1">
        <v>35314</v>
      </c>
      <c r="M2427" s="1">
        <v>279217</v>
      </c>
      <c r="N2427" s="2">
        <f>INT(VLOOKUP(--D2427,'属性表（单）'!$H$7:$I$11,2,0)*VLOOKUP(F2427,'属性表（单）'!$B$4:$D$53,3,0))</f>
        <v>20400</v>
      </c>
      <c r="O2427" s="34">
        <f t="shared" si="300"/>
        <v>2040</v>
      </c>
      <c r="P2427" s="1">
        <f>IF(H2427=26,VLOOKUP(G2427,'属性表（单核）'!$H$2:$I$251,2,0),IF(H2427=59,VLOOKUP(G2427,'属性表（单核）'!$C$2:$D$251,2,0),INT(N2427/VLOOKUP(H2427,'属性表（单）'!$N$4:$O$24,2,0))))</f>
        <v>2040</v>
      </c>
      <c r="S2427" s="1">
        <f t="shared" si="301"/>
        <v>36562</v>
      </c>
      <c r="T2427" s="28">
        <f>VLOOKUP(--F2427,经验表!$A$4:$B$53,2,0)*VLOOKUP(--E2427,经验表!$W$8:$X$17,2,0)</f>
        <v>36562.5</v>
      </c>
      <c r="U2427" s="1">
        <f t="shared" si="302"/>
        <v>278490</v>
      </c>
      <c r="V2427" s="1">
        <f t="shared" si="303"/>
        <v>278490</v>
      </c>
    </row>
    <row r="2428" spans="1:22" x14ac:dyDescent="0.35">
      <c r="A2428" s="1">
        <v>92200104</v>
      </c>
      <c r="B2428" s="3" t="s">
        <v>30</v>
      </c>
      <c r="C2428" s="29">
        <f t="shared" si="299"/>
        <v>1</v>
      </c>
      <c r="D2428" s="29" t="str">
        <f t="shared" si="296"/>
        <v>4</v>
      </c>
      <c r="E2428" s="42" t="str">
        <f t="shared" si="297"/>
        <v>4</v>
      </c>
      <c r="F2428" s="1">
        <v>22</v>
      </c>
      <c r="G2428" s="28" t="str">
        <f t="shared" si="298"/>
        <v>422</v>
      </c>
      <c r="H2428" s="1">
        <v>8</v>
      </c>
      <c r="I2428" s="1">
        <v>1857</v>
      </c>
      <c r="L2428" s="1">
        <v>39236</v>
      </c>
      <c r="M2428" s="1">
        <v>314531</v>
      </c>
      <c r="N2428" s="2">
        <f>INT(VLOOKUP(--D2428,'属性表（单）'!$H$7:$I$11,2,0)*VLOOKUP(F2428,'属性表（单）'!$B$4:$D$53,3,0))</f>
        <v>21600</v>
      </c>
      <c r="O2428" s="34">
        <f t="shared" si="300"/>
        <v>2160</v>
      </c>
      <c r="P2428" s="1">
        <f>IF(H2428=26,VLOOKUP(G2428,'属性表（单核）'!$H$2:$I$251,2,0),IF(H2428=59,VLOOKUP(G2428,'属性表（单核）'!$C$2:$D$251,2,0),INT(N2428/VLOOKUP(H2428,'属性表（单）'!$N$4:$O$24,2,0))))</f>
        <v>2160</v>
      </c>
      <c r="S2428" s="1">
        <f t="shared" si="301"/>
        <v>41047</v>
      </c>
      <c r="T2428" s="28">
        <f>VLOOKUP(--F2428,经验表!$A$4:$B$53,2,0)*VLOOKUP(--E2428,经验表!$W$8:$X$17,2,0)</f>
        <v>41047.500000000007</v>
      </c>
      <c r="U2428" s="1">
        <f t="shared" si="302"/>
        <v>315052</v>
      </c>
      <c r="V2428" s="1">
        <f t="shared" si="303"/>
        <v>315052</v>
      </c>
    </row>
    <row r="2429" spans="1:22" x14ac:dyDescent="0.35">
      <c r="A2429" s="1">
        <v>92300104</v>
      </c>
      <c r="B2429" s="3" t="s">
        <v>30</v>
      </c>
      <c r="C2429" s="29">
        <f t="shared" si="299"/>
        <v>1</v>
      </c>
      <c r="D2429" s="29" t="str">
        <f t="shared" si="296"/>
        <v>4</v>
      </c>
      <c r="E2429" s="42" t="str">
        <f t="shared" si="297"/>
        <v>4</v>
      </c>
      <c r="F2429" s="1">
        <v>23</v>
      </c>
      <c r="G2429" s="28" t="str">
        <f t="shared" si="298"/>
        <v>423</v>
      </c>
      <c r="H2429" s="1">
        <v>8</v>
      </c>
      <c r="I2429" s="1">
        <v>1922</v>
      </c>
      <c r="L2429" s="1">
        <v>43542</v>
      </c>
      <c r="M2429" s="1">
        <v>353767</v>
      </c>
      <c r="N2429" s="2">
        <f>INT(VLOOKUP(--D2429,'属性表（单）'!$H$7:$I$11,2,0)*VLOOKUP(F2429,'属性表（单）'!$B$4:$D$53,3,0))</f>
        <v>22800</v>
      </c>
      <c r="O2429" s="34">
        <f t="shared" si="300"/>
        <v>2280</v>
      </c>
      <c r="P2429" s="1">
        <f>IF(H2429=26,VLOOKUP(G2429,'属性表（单核）'!$H$2:$I$251,2,0),IF(H2429=59,VLOOKUP(G2429,'属性表（单核）'!$C$2:$D$251,2,0),INT(N2429/VLOOKUP(H2429,'属性表（单）'!$N$4:$O$24,2,0))))</f>
        <v>2280</v>
      </c>
      <c r="S2429" s="1">
        <f t="shared" si="301"/>
        <v>45532</v>
      </c>
      <c r="T2429" s="28">
        <f>VLOOKUP(--F2429,经验表!$A$4:$B$53,2,0)*VLOOKUP(--E2429,经验表!$W$8:$X$17,2,0)</f>
        <v>45532.500000000007</v>
      </c>
      <c r="U2429" s="1">
        <f t="shared" si="302"/>
        <v>356099</v>
      </c>
      <c r="V2429" s="1">
        <f t="shared" si="303"/>
        <v>356099</v>
      </c>
    </row>
    <row r="2430" spans="1:22" x14ac:dyDescent="0.35">
      <c r="A2430" s="1">
        <v>92400104</v>
      </c>
      <c r="B2430" s="3" t="s">
        <v>30</v>
      </c>
      <c r="C2430" s="29">
        <f t="shared" si="299"/>
        <v>1</v>
      </c>
      <c r="D2430" s="29" t="str">
        <f t="shared" si="296"/>
        <v>4</v>
      </c>
      <c r="E2430" s="42" t="str">
        <f t="shared" si="297"/>
        <v>4</v>
      </c>
      <c r="F2430" s="1">
        <v>24</v>
      </c>
      <c r="G2430" s="28" t="str">
        <f t="shared" si="298"/>
        <v>424</v>
      </c>
      <c r="H2430" s="1">
        <v>8</v>
      </c>
      <c r="I2430" s="1">
        <v>1989</v>
      </c>
      <c r="L2430" s="1">
        <v>48271</v>
      </c>
      <c r="M2430" s="1">
        <v>397309</v>
      </c>
      <c r="N2430" s="2">
        <f>INT(VLOOKUP(--D2430,'属性表（单）'!$H$7:$I$11,2,0)*VLOOKUP(F2430,'属性表（单）'!$B$4:$D$53,3,0))</f>
        <v>24000</v>
      </c>
      <c r="O2430" s="34">
        <f t="shared" si="300"/>
        <v>2400</v>
      </c>
      <c r="P2430" s="1">
        <f>IF(H2430=26,VLOOKUP(G2430,'属性表（单核）'!$H$2:$I$251,2,0),IF(H2430=59,VLOOKUP(G2430,'属性表（单核）'!$C$2:$D$251,2,0),INT(N2430/VLOOKUP(H2430,'属性表（单）'!$N$4:$O$24,2,0))))</f>
        <v>2400</v>
      </c>
      <c r="S2430" s="1">
        <f t="shared" si="301"/>
        <v>50017</v>
      </c>
      <c r="T2430" s="28">
        <f>VLOOKUP(--F2430,经验表!$A$4:$B$53,2,0)*VLOOKUP(--E2430,经验表!$W$8:$X$17,2,0)</f>
        <v>50017.500000000007</v>
      </c>
      <c r="U2430" s="1">
        <f t="shared" si="302"/>
        <v>401631</v>
      </c>
      <c r="V2430" s="1">
        <f t="shared" si="303"/>
        <v>401631</v>
      </c>
    </row>
    <row r="2431" spans="1:22" x14ac:dyDescent="0.35">
      <c r="A2431" s="1">
        <v>92500104</v>
      </c>
      <c r="B2431" s="3" t="s">
        <v>30</v>
      </c>
      <c r="C2431" s="29">
        <f t="shared" si="299"/>
        <v>1</v>
      </c>
      <c r="D2431" s="29" t="str">
        <f t="shared" si="296"/>
        <v>4</v>
      </c>
      <c r="E2431" s="42" t="str">
        <f t="shared" si="297"/>
        <v>4</v>
      </c>
      <c r="F2431" s="1">
        <v>25</v>
      </c>
      <c r="G2431" s="28" t="str">
        <f t="shared" si="298"/>
        <v>425</v>
      </c>
      <c r="H2431" s="1">
        <v>8</v>
      </c>
      <c r="I2431" s="1">
        <v>2056</v>
      </c>
      <c r="L2431" s="1">
        <v>53462</v>
      </c>
      <c r="M2431" s="1">
        <v>445580</v>
      </c>
      <c r="N2431" s="2">
        <f>INT(VLOOKUP(--D2431,'属性表（单）'!$H$7:$I$11,2,0)*VLOOKUP(F2431,'属性表（单）'!$B$4:$D$53,3,0))</f>
        <v>25200</v>
      </c>
      <c r="O2431" s="34">
        <f t="shared" si="300"/>
        <v>2520</v>
      </c>
      <c r="P2431" s="1">
        <f>IF(H2431=26,VLOOKUP(G2431,'属性表（单核）'!$H$2:$I$251,2,0),IF(H2431=59,VLOOKUP(G2431,'属性表（单核）'!$C$2:$D$251,2,0),INT(N2431/VLOOKUP(H2431,'属性表（单）'!$N$4:$O$24,2,0))))</f>
        <v>2520</v>
      </c>
      <c r="S2431" s="1">
        <f t="shared" si="301"/>
        <v>54502</v>
      </c>
      <c r="T2431" s="28">
        <f>VLOOKUP(--F2431,经验表!$A$4:$B$53,2,0)*VLOOKUP(--E2431,经验表!$W$8:$X$17,2,0)</f>
        <v>54502.500000000007</v>
      </c>
      <c r="U2431" s="1">
        <f t="shared" si="302"/>
        <v>451648</v>
      </c>
      <c r="V2431" s="1">
        <f t="shared" si="303"/>
        <v>451648</v>
      </c>
    </row>
    <row r="2432" spans="1:22" x14ac:dyDescent="0.35">
      <c r="A2432" s="1">
        <v>92600104</v>
      </c>
      <c r="B2432" s="3" t="s">
        <v>30</v>
      </c>
      <c r="C2432" s="29">
        <f t="shared" si="299"/>
        <v>1</v>
      </c>
      <c r="D2432" s="29" t="str">
        <f t="shared" si="296"/>
        <v>4</v>
      </c>
      <c r="E2432" s="42" t="str">
        <f t="shared" si="297"/>
        <v>4</v>
      </c>
      <c r="F2432" s="1">
        <v>26</v>
      </c>
      <c r="G2432" s="28" t="str">
        <f t="shared" si="298"/>
        <v>426</v>
      </c>
      <c r="H2432" s="1">
        <v>8</v>
      </c>
      <c r="I2432" s="1">
        <v>2125</v>
      </c>
      <c r="L2432" s="1">
        <v>59161</v>
      </c>
      <c r="M2432" s="1">
        <v>499042</v>
      </c>
      <c r="N2432" s="2">
        <f>INT(VLOOKUP(--D2432,'属性表（单）'!$H$7:$I$11,2,0)*VLOOKUP(F2432,'属性表（单）'!$B$4:$D$53,3,0))</f>
        <v>26400</v>
      </c>
      <c r="O2432" s="34">
        <f t="shared" si="300"/>
        <v>2640</v>
      </c>
      <c r="P2432" s="1">
        <f>IF(H2432=26,VLOOKUP(G2432,'属性表（单核）'!$H$2:$I$251,2,0),IF(H2432=59,VLOOKUP(G2432,'属性表（单核）'!$C$2:$D$251,2,0),INT(N2432/VLOOKUP(H2432,'属性表（单）'!$N$4:$O$24,2,0))))</f>
        <v>2640</v>
      </c>
      <c r="S2432" s="1">
        <f t="shared" si="301"/>
        <v>60352</v>
      </c>
      <c r="T2432" s="28">
        <f>VLOOKUP(--F2432,经验表!$A$4:$B$53,2,0)*VLOOKUP(--E2432,经验表!$W$8:$X$17,2,0)</f>
        <v>60352.500000000007</v>
      </c>
      <c r="U2432" s="1">
        <f t="shared" si="302"/>
        <v>506150</v>
      </c>
      <c r="V2432" s="1">
        <f t="shared" si="303"/>
        <v>506150</v>
      </c>
    </row>
    <row r="2433" spans="1:22" x14ac:dyDescent="0.35">
      <c r="A2433" s="1">
        <v>92700104</v>
      </c>
      <c r="B2433" s="3" t="s">
        <v>30</v>
      </c>
      <c r="C2433" s="29">
        <f t="shared" si="299"/>
        <v>1</v>
      </c>
      <c r="D2433" s="29" t="str">
        <f t="shared" si="296"/>
        <v>4</v>
      </c>
      <c r="E2433" s="42" t="str">
        <f t="shared" si="297"/>
        <v>4</v>
      </c>
      <c r="F2433" s="1">
        <v>27</v>
      </c>
      <c r="G2433" s="28" t="str">
        <f t="shared" si="298"/>
        <v>427</v>
      </c>
      <c r="H2433" s="1">
        <v>8</v>
      </c>
      <c r="I2433" s="1">
        <v>2194</v>
      </c>
      <c r="L2433" s="1">
        <v>65417</v>
      </c>
      <c r="M2433" s="1">
        <v>558203</v>
      </c>
      <c r="N2433" s="2">
        <f>INT(VLOOKUP(--D2433,'属性表（单）'!$H$7:$I$11,2,0)*VLOOKUP(F2433,'属性表（单）'!$B$4:$D$53,3,0))</f>
        <v>27800</v>
      </c>
      <c r="O2433" s="34">
        <f t="shared" si="300"/>
        <v>2780</v>
      </c>
      <c r="P2433" s="1">
        <f>IF(H2433=26,VLOOKUP(G2433,'属性表（单核）'!$H$2:$I$251,2,0),IF(H2433=59,VLOOKUP(G2433,'属性表（单核）'!$C$2:$D$251,2,0),INT(N2433/VLOOKUP(H2433,'属性表（单）'!$N$4:$O$24,2,0))))</f>
        <v>2780</v>
      </c>
      <c r="S2433" s="1">
        <f t="shared" si="301"/>
        <v>66202</v>
      </c>
      <c r="T2433" s="28">
        <f>VLOOKUP(--F2433,经验表!$A$4:$B$53,2,0)*VLOOKUP(--E2433,经验表!$W$8:$X$17,2,0)</f>
        <v>66202.5</v>
      </c>
      <c r="U2433" s="1">
        <f t="shared" si="302"/>
        <v>566502</v>
      </c>
      <c r="V2433" s="1">
        <f t="shared" si="303"/>
        <v>566502</v>
      </c>
    </row>
    <row r="2434" spans="1:22" x14ac:dyDescent="0.35">
      <c r="A2434" s="1">
        <v>92800104</v>
      </c>
      <c r="B2434" s="3" t="s">
        <v>30</v>
      </c>
      <c r="C2434" s="29">
        <f t="shared" si="299"/>
        <v>1</v>
      </c>
      <c r="D2434" s="29" t="str">
        <f t="shared" si="296"/>
        <v>4</v>
      </c>
      <c r="E2434" s="42" t="str">
        <f t="shared" si="297"/>
        <v>4</v>
      </c>
      <c r="F2434" s="1">
        <v>28</v>
      </c>
      <c r="G2434" s="28" t="str">
        <f t="shared" si="298"/>
        <v>428</v>
      </c>
      <c r="H2434" s="1">
        <v>8</v>
      </c>
      <c r="I2434" s="1">
        <v>2265</v>
      </c>
      <c r="L2434" s="1">
        <v>72283</v>
      </c>
      <c r="M2434" s="1">
        <v>623620</v>
      </c>
      <c r="N2434" s="2">
        <f>INT(VLOOKUP(--D2434,'属性表（单）'!$H$7:$I$11,2,0)*VLOOKUP(F2434,'属性表（单）'!$B$4:$D$53,3,0))</f>
        <v>29200</v>
      </c>
      <c r="O2434" s="34">
        <f t="shared" si="300"/>
        <v>2920</v>
      </c>
      <c r="P2434" s="1">
        <f>IF(H2434=26,VLOOKUP(G2434,'属性表（单核）'!$H$2:$I$251,2,0),IF(H2434=59,VLOOKUP(G2434,'属性表（单核）'!$C$2:$D$251,2,0),INT(N2434/VLOOKUP(H2434,'属性表（单）'!$N$4:$O$24,2,0))))</f>
        <v>2920</v>
      </c>
      <c r="S2434" s="1">
        <f t="shared" si="301"/>
        <v>72052</v>
      </c>
      <c r="T2434" s="28">
        <f>VLOOKUP(--F2434,经验表!$A$4:$B$53,2,0)*VLOOKUP(--E2434,经验表!$W$8:$X$17,2,0)</f>
        <v>72052.5</v>
      </c>
      <c r="U2434" s="1">
        <f t="shared" si="302"/>
        <v>632704</v>
      </c>
      <c r="V2434" s="1">
        <f t="shared" si="303"/>
        <v>632704</v>
      </c>
    </row>
    <row r="2435" spans="1:22" x14ac:dyDescent="0.35">
      <c r="A2435" s="1">
        <v>92900104</v>
      </c>
      <c r="B2435" s="3" t="s">
        <v>30</v>
      </c>
      <c r="C2435" s="29">
        <f t="shared" si="299"/>
        <v>1</v>
      </c>
      <c r="D2435" s="29" t="str">
        <f t="shared" ref="D2435:D2498" si="304">RIGHT(A2435,1)</f>
        <v>4</v>
      </c>
      <c r="E2435" s="42" t="str">
        <f t="shared" ref="E2435:E2498" si="305">IF(C2435=1,RIGHT(A2435,1),C2435&amp;RIGHT(A2435,1))</f>
        <v>4</v>
      </c>
      <c r="F2435" s="1">
        <v>29</v>
      </c>
      <c r="G2435" s="28" t="str">
        <f t="shared" ref="G2435:G2498" si="306">D2435&amp;F2435</f>
        <v>429</v>
      </c>
      <c r="H2435" s="1">
        <v>8</v>
      </c>
      <c r="I2435" s="1">
        <v>2337</v>
      </c>
      <c r="L2435" s="1">
        <v>79819</v>
      </c>
      <c r="M2435" s="1">
        <v>695903</v>
      </c>
      <c r="N2435" s="2">
        <f>INT(VLOOKUP(--D2435,'属性表（单）'!$H$7:$I$11,2,0)*VLOOKUP(F2435,'属性表（单）'!$B$4:$D$53,3,0))</f>
        <v>30600</v>
      </c>
      <c r="O2435" s="34">
        <f t="shared" si="300"/>
        <v>3060</v>
      </c>
      <c r="P2435" s="1">
        <f>IF(H2435=26,VLOOKUP(G2435,'属性表（单核）'!$H$2:$I$251,2,0),IF(H2435=59,VLOOKUP(G2435,'属性表（单核）'!$C$2:$D$251,2,0),INT(N2435/VLOOKUP(H2435,'属性表（单）'!$N$4:$O$24,2,0))))</f>
        <v>3060</v>
      </c>
      <c r="S2435" s="1">
        <f t="shared" si="301"/>
        <v>77902</v>
      </c>
      <c r="T2435" s="28">
        <f>VLOOKUP(--F2435,经验表!$A$4:$B$53,2,0)*VLOOKUP(--E2435,经验表!$W$8:$X$17,2,0)</f>
        <v>77902.5</v>
      </c>
      <c r="U2435" s="1">
        <f t="shared" si="302"/>
        <v>704756</v>
      </c>
      <c r="V2435" s="1">
        <f t="shared" si="303"/>
        <v>704756</v>
      </c>
    </row>
    <row r="2436" spans="1:22" x14ac:dyDescent="0.35">
      <c r="A2436" s="1">
        <v>93000104</v>
      </c>
      <c r="B2436" s="3" t="s">
        <v>30</v>
      </c>
      <c r="C2436" s="29">
        <f t="shared" ref="C2436:C2499" si="307">C2435</f>
        <v>1</v>
      </c>
      <c r="D2436" s="29" t="str">
        <f t="shared" si="304"/>
        <v>4</v>
      </c>
      <c r="E2436" s="42" t="str">
        <f t="shared" si="305"/>
        <v>4</v>
      </c>
      <c r="F2436" s="1">
        <v>30</v>
      </c>
      <c r="G2436" s="28" t="str">
        <f t="shared" si="306"/>
        <v>430</v>
      </c>
      <c r="H2436" s="1">
        <v>8</v>
      </c>
      <c r="I2436" s="1">
        <v>2409</v>
      </c>
      <c r="L2436" s="1">
        <v>88088</v>
      </c>
      <c r="M2436" s="1">
        <v>775722</v>
      </c>
      <c r="N2436" s="2">
        <f>INT(VLOOKUP(--D2436,'属性表（单）'!$H$7:$I$11,2,0)*VLOOKUP(F2436,'属性表（单）'!$B$4:$D$53,3,0))</f>
        <v>32000</v>
      </c>
      <c r="O2436" s="34">
        <f t="shared" si="300"/>
        <v>3200</v>
      </c>
      <c r="P2436" s="1">
        <f>IF(H2436=26,VLOOKUP(G2436,'属性表（单核）'!$H$2:$I$251,2,0),IF(H2436=59,VLOOKUP(G2436,'属性表（单核）'!$C$2:$D$251,2,0),INT(N2436/VLOOKUP(H2436,'属性表（单）'!$N$4:$O$24,2,0))))</f>
        <v>3200</v>
      </c>
      <c r="S2436" s="1">
        <f t="shared" si="301"/>
        <v>85312</v>
      </c>
      <c r="T2436" s="28">
        <f>VLOOKUP(--F2436,经验表!$A$4:$B$53,2,0)*VLOOKUP(--E2436,经验表!$W$8:$X$17,2,0)</f>
        <v>85312.500000000015</v>
      </c>
      <c r="U2436" s="1">
        <f t="shared" si="302"/>
        <v>782658</v>
      </c>
      <c r="V2436" s="1">
        <f t="shared" si="303"/>
        <v>782658</v>
      </c>
    </row>
    <row r="2437" spans="1:22" x14ac:dyDescent="0.35">
      <c r="A2437" s="1">
        <v>93100104</v>
      </c>
      <c r="B2437" s="3" t="s">
        <v>30</v>
      </c>
      <c r="C2437" s="29">
        <f t="shared" si="307"/>
        <v>1</v>
      </c>
      <c r="D2437" s="29" t="str">
        <f t="shared" si="304"/>
        <v>4</v>
      </c>
      <c r="E2437" s="42" t="str">
        <f t="shared" si="305"/>
        <v>4</v>
      </c>
      <c r="F2437" s="1">
        <v>31</v>
      </c>
      <c r="G2437" s="28" t="str">
        <f t="shared" si="306"/>
        <v>431</v>
      </c>
      <c r="H2437" s="1">
        <v>8</v>
      </c>
      <c r="I2437" s="1">
        <v>2483</v>
      </c>
      <c r="L2437" s="1">
        <v>97161</v>
      </c>
      <c r="M2437" s="1">
        <v>863810</v>
      </c>
      <c r="N2437" s="2">
        <f>INT(VLOOKUP(--D2437,'属性表（单）'!$H$7:$I$11,2,0)*VLOOKUP(F2437,'属性表（单）'!$B$4:$D$53,3,0))</f>
        <v>33400</v>
      </c>
      <c r="O2437" s="34">
        <f t="shared" si="300"/>
        <v>3340</v>
      </c>
      <c r="P2437" s="1">
        <f>IF(H2437=26,VLOOKUP(G2437,'属性表（单核）'!$H$2:$I$251,2,0),IF(H2437=59,VLOOKUP(G2437,'属性表（单核）'!$C$2:$D$251,2,0),INT(N2437/VLOOKUP(H2437,'属性表（单）'!$N$4:$O$24,2,0))))</f>
        <v>3340</v>
      </c>
      <c r="S2437" s="1">
        <f t="shared" si="301"/>
        <v>92722</v>
      </c>
      <c r="T2437" s="28">
        <f>VLOOKUP(--F2437,经验表!$A$4:$B$53,2,0)*VLOOKUP(--E2437,经验表!$W$8:$X$17,2,0)</f>
        <v>92722.500000000015</v>
      </c>
      <c r="U2437" s="1">
        <f t="shared" si="302"/>
        <v>867970</v>
      </c>
      <c r="V2437" s="1">
        <f t="shared" si="303"/>
        <v>867970</v>
      </c>
    </row>
    <row r="2438" spans="1:22" x14ac:dyDescent="0.35">
      <c r="A2438" s="1">
        <v>93200104</v>
      </c>
      <c r="B2438" s="3" t="s">
        <v>30</v>
      </c>
      <c r="C2438" s="29">
        <f t="shared" si="307"/>
        <v>1</v>
      </c>
      <c r="D2438" s="29" t="str">
        <f t="shared" si="304"/>
        <v>4</v>
      </c>
      <c r="E2438" s="42" t="str">
        <f t="shared" si="305"/>
        <v>4</v>
      </c>
      <c r="F2438" s="1">
        <v>32</v>
      </c>
      <c r="G2438" s="28" t="str">
        <f t="shared" si="306"/>
        <v>432</v>
      </c>
      <c r="H2438" s="1">
        <v>8</v>
      </c>
      <c r="I2438" s="1">
        <v>2558</v>
      </c>
      <c r="L2438" s="1">
        <v>107116</v>
      </c>
      <c r="M2438" s="1">
        <v>960971</v>
      </c>
      <c r="N2438" s="2">
        <f>INT(VLOOKUP(--D2438,'属性表（单）'!$H$7:$I$11,2,0)*VLOOKUP(F2438,'属性表（单）'!$B$4:$D$53,3,0))</f>
        <v>35000</v>
      </c>
      <c r="O2438" s="34">
        <f t="shared" si="300"/>
        <v>3500</v>
      </c>
      <c r="P2438" s="1">
        <f>IF(H2438=26,VLOOKUP(G2438,'属性表（单核）'!$H$2:$I$251,2,0),IF(H2438=59,VLOOKUP(G2438,'属性表（单核）'!$C$2:$D$251,2,0),INT(N2438/VLOOKUP(H2438,'属性表（单）'!$N$4:$O$24,2,0))))</f>
        <v>3500</v>
      </c>
      <c r="S2438" s="1">
        <f t="shared" si="301"/>
        <v>100132</v>
      </c>
      <c r="T2438" s="28">
        <f>VLOOKUP(--F2438,经验表!$A$4:$B$53,2,0)*VLOOKUP(--E2438,经验表!$W$8:$X$17,2,0)</f>
        <v>100132.50000000001</v>
      </c>
      <c r="U2438" s="1">
        <f t="shared" si="302"/>
        <v>960692</v>
      </c>
      <c r="V2438" s="1">
        <f t="shared" si="303"/>
        <v>960692</v>
      </c>
    </row>
    <row r="2439" spans="1:22" x14ac:dyDescent="0.35">
      <c r="A2439" s="1">
        <v>93300104</v>
      </c>
      <c r="B2439" s="3" t="s">
        <v>30</v>
      </c>
      <c r="C2439" s="29">
        <f t="shared" si="307"/>
        <v>1</v>
      </c>
      <c r="D2439" s="29" t="str">
        <f t="shared" si="304"/>
        <v>4</v>
      </c>
      <c r="E2439" s="42" t="str">
        <f t="shared" si="305"/>
        <v>4</v>
      </c>
      <c r="F2439" s="1">
        <v>33</v>
      </c>
      <c r="G2439" s="28" t="str">
        <f t="shared" si="306"/>
        <v>433</v>
      </c>
      <c r="H2439" s="1">
        <v>8</v>
      </c>
      <c r="I2439" s="1">
        <v>2634</v>
      </c>
      <c r="L2439" s="1">
        <v>118038</v>
      </c>
      <c r="M2439" s="1">
        <v>1068087</v>
      </c>
      <c r="N2439" s="2">
        <f>INT(VLOOKUP(--D2439,'属性表（单）'!$H$7:$I$11,2,0)*VLOOKUP(F2439,'属性表（单）'!$B$4:$D$53,3,0))</f>
        <v>36600</v>
      </c>
      <c r="O2439" s="34">
        <f t="shared" ref="O2439:O2502" si="308">INT(IF(C2439=1,P2439,P2439*$X$14))</f>
        <v>3660</v>
      </c>
      <c r="P2439" s="1">
        <f>IF(H2439=26,VLOOKUP(G2439,'属性表（单核）'!$H$2:$I$251,2,0),IF(H2439=59,VLOOKUP(G2439,'属性表（单核）'!$C$2:$D$251,2,0),INT(N2439/VLOOKUP(H2439,'属性表（单）'!$N$4:$O$24,2,0))))</f>
        <v>3660</v>
      </c>
      <c r="S2439" s="1">
        <f t="shared" si="301"/>
        <v>107542</v>
      </c>
      <c r="T2439" s="28">
        <f>VLOOKUP(--F2439,经验表!$A$4:$B$53,2,0)*VLOOKUP(--E2439,经验表!$W$8:$X$17,2,0)</f>
        <v>107542.50000000001</v>
      </c>
      <c r="U2439" s="1">
        <f t="shared" si="302"/>
        <v>1060824</v>
      </c>
      <c r="V2439" s="1">
        <f t="shared" si="303"/>
        <v>1060824</v>
      </c>
    </row>
    <row r="2440" spans="1:22" x14ac:dyDescent="0.35">
      <c r="A2440" s="1">
        <v>93400104</v>
      </c>
      <c r="B2440" s="3" t="s">
        <v>30</v>
      </c>
      <c r="C2440" s="29">
        <f t="shared" si="307"/>
        <v>1</v>
      </c>
      <c r="D2440" s="29" t="str">
        <f t="shared" si="304"/>
        <v>4</v>
      </c>
      <c r="E2440" s="42" t="str">
        <f t="shared" si="305"/>
        <v>4</v>
      </c>
      <c r="F2440" s="1">
        <v>34</v>
      </c>
      <c r="G2440" s="28" t="str">
        <f t="shared" si="306"/>
        <v>434</v>
      </c>
      <c r="H2440" s="1">
        <v>8</v>
      </c>
      <c r="I2440" s="1">
        <v>2711</v>
      </c>
      <c r="L2440" s="1">
        <v>130019</v>
      </c>
      <c r="M2440" s="1">
        <v>1186125</v>
      </c>
      <c r="N2440" s="2">
        <f>INT(VLOOKUP(--D2440,'属性表（单）'!$H$7:$I$11,2,0)*VLOOKUP(F2440,'属性表（单）'!$B$4:$D$53,3,0))</f>
        <v>38200</v>
      </c>
      <c r="O2440" s="34">
        <f t="shared" si="308"/>
        <v>3820</v>
      </c>
      <c r="P2440" s="1">
        <f>IF(H2440=26,VLOOKUP(G2440,'属性表（单核）'!$H$2:$I$251,2,0),IF(H2440=59,VLOOKUP(G2440,'属性表（单核）'!$C$2:$D$251,2,0),INT(N2440/VLOOKUP(H2440,'属性表（单）'!$N$4:$O$24,2,0))))</f>
        <v>3820</v>
      </c>
      <c r="S2440" s="1">
        <f t="shared" ref="S2440:S2503" si="309">INT(T2440)</f>
        <v>116707</v>
      </c>
      <c r="T2440" s="28">
        <f>VLOOKUP(--F2440,经验表!$A$4:$B$53,2,0)*VLOOKUP(--E2440,经验表!$W$8:$X$17,2,0)</f>
        <v>116707.50000000001</v>
      </c>
      <c r="U2440" s="1">
        <f t="shared" ref="U2440:U2503" si="310">INT(IF(C2440=1,IF(F2440=1,VLOOKUP(--D2440,$X$8:$Y$12,2,0),V2440),IF(F2440=1,VLOOKUP(--D2440,$X$17:$Y$21,2,0),V2440)))</f>
        <v>1168366</v>
      </c>
      <c r="V2440" s="1">
        <f t="shared" si="303"/>
        <v>1168366</v>
      </c>
    </row>
    <row r="2441" spans="1:22" x14ac:dyDescent="0.35">
      <c r="A2441" s="1">
        <v>93500104</v>
      </c>
      <c r="B2441" s="3" t="s">
        <v>30</v>
      </c>
      <c r="C2441" s="29">
        <f t="shared" si="307"/>
        <v>1</v>
      </c>
      <c r="D2441" s="29" t="str">
        <f t="shared" si="304"/>
        <v>4</v>
      </c>
      <c r="E2441" s="42" t="str">
        <f t="shared" si="305"/>
        <v>4</v>
      </c>
      <c r="F2441" s="1">
        <v>35</v>
      </c>
      <c r="G2441" s="28" t="str">
        <f t="shared" si="306"/>
        <v>435</v>
      </c>
      <c r="H2441" s="1">
        <v>8</v>
      </c>
      <c r="I2441" s="1">
        <v>2790</v>
      </c>
      <c r="L2441" s="1">
        <v>143163</v>
      </c>
      <c r="M2441" s="1">
        <v>1316144</v>
      </c>
      <c r="N2441" s="2">
        <f>INT(VLOOKUP(--D2441,'属性表（单）'!$H$7:$I$11,2,0)*VLOOKUP(F2441,'属性表（单）'!$B$4:$D$53,3,0))</f>
        <v>39800</v>
      </c>
      <c r="O2441" s="34">
        <f t="shared" si="308"/>
        <v>3980</v>
      </c>
      <c r="P2441" s="1">
        <f>IF(H2441=26,VLOOKUP(G2441,'属性表（单核）'!$H$2:$I$251,2,0),IF(H2441=59,VLOOKUP(G2441,'属性表（单核）'!$C$2:$D$251,2,0),INT(N2441/VLOOKUP(H2441,'属性表（单）'!$N$4:$O$24,2,0))))</f>
        <v>3980</v>
      </c>
      <c r="S2441" s="1">
        <f t="shared" si="309"/>
        <v>125872</v>
      </c>
      <c r="T2441" s="28">
        <f>VLOOKUP(--F2441,经验表!$A$4:$B$53,2,0)*VLOOKUP(--E2441,经验表!$W$8:$X$17,2,0)</f>
        <v>125872.50000000001</v>
      </c>
      <c r="U2441" s="1">
        <f t="shared" si="310"/>
        <v>1285073</v>
      </c>
      <c r="V2441" s="1">
        <f t="shared" ref="V2441:V2504" si="311">S2440+U2440</f>
        <v>1285073</v>
      </c>
    </row>
    <row r="2442" spans="1:22" x14ac:dyDescent="0.35">
      <c r="A2442" s="1">
        <v>93600104</v>
      </c>
      <c r="B2442" s="3" t="s">
        <v>30</v>
      </c>
      <c r="C2442" s="29">
        <f t="shared" si="307"/>
        <v>1</v>
      </c>
      <c r="D2442" s="29" t="str">
        <f t="shared" si="304"/>
        <v>4</v>
      </c>
      <c r="E2442" s="42" t="str">
        <f t="shared" si="305"/>
        <v>4</v>
      </c>
      <c r="F2442" s="1">
        <v>36</v>
      </c>
      <c r="G2442" s="28" t="str">
        <f t="shared" si="306"/>
        <v>436</v>
      </c>
      <c r="H2442" s="1">
        <v>8</v>
      </c>
      <c r="I2442" s="1">
        <v>2869</v>
      </c>
      <c r="L2442" s="1">
        <v>157581</v>
      </c>
      <c r="M2442" s="1">
        <v>1459307</v>
      </c>
      <c r="N2442" s="2">
        <f>INT(VLOOKUP(--D2442,'属性表（单）'!$H$7:$I$11,2,0)*VLOOKUP(F2442,'属性表（单）'!$B$4:$D$53,3,0))</f>
        <v>41400</v>
      </c>
      <c r="O2442" s="34">
        <f t="shared" si="308"/>
        <v>4140</v>
      </c>
      <c r="P2442" s="1">
        <f>IF(H2442=26,VLOOKUP(G2442,'属性表（单核）'!$H$2:$I$251,2,0),IF(H2442=59,VLOOKUP(G2442,'属性表（单核）'!$C$2:$D$251,2,0),INT(N2442/VLOOKUP(H2442,'属性表（单）'!$N$4:$O$24,2,0))))</f>
        <v>4140</v>
      </c>
      <c r="S2442" s="1">
        <f t="shared" si="309"/>
        <v>135037</v>
      </c>
      <c r="T2442" s="28">
        <f>VLOOKUP(--F2442,经验表!$A$4:$B$53,2,0)*VLOOKUP(--E2442,经验表!$W$8:$X$17,2,0)</f>
        <v>135037.5</v>
      </c>
      <c r="U2442" s="1">
        <f t="shared" si="310"/>
        <v>1410945</v>
      </c>
      <c r="V2442" s="1">
        <f t="shared" si="311"/>
        <v>1410945</v>
      </c>
    </row>
    <row r="2443" spans="1:22" x14ac:dyDescent="0.35">
      <c r="A2443" s="1">
        <v>93700104</v>
      </c>
      <c r="B2443" s="3" t="s">
        <v>30</v>
      </c>
      <c r="C2443" s="29">
        <f t="shared" si="307"/>
        <v>1</v>
      </c>
      <c r="D2443" s="29" t="str">
        <f t="shared" si="304"/>
        <v>4</v>
      </c>
      <c r="E2443" s="42" t="str">
        <f t="shared" si="305"/>
        <v>4</v>
      </c>
      <c r="F2443" s="1">
        <v>37</v>
      </c>
      <c r="G2443" s="28" t="str">
        <f t="shared" si="306"/>
        <v>437</v>
      </c>
      <c r="H2443" s="1">
        <v>8</v>
      </c>
      <c r="I2443" s="1">
        <v>2950</v>
      </c>
      <c r="L2443" s="1">
        <v>173395</v>
      </c>
      <c r="M2443" s="1">
        <v>1616888</v>
      </c>
      <c r="N2443" s="2">
        <f>INT(VLOOKUP(--D2443,'属性表（单）'!$H$7:$I$11,2,0)*VLOOKUP(F2443,'属性表（单）'!$B$4:$D$53,3,0))</f>
        <v>43200</v>
      </c>
      <c r="O2443" s="34">
        <f t="shared" si="308"/>
        <v>4320</v>
      </c>
      <c r="P2443" s="1">
        <f>IF(H2443=26,VLOOKUP(G2443,'属性表（单核）'!$H$2:$I$251,2,0),IF(H2443=59,VLOOKUP(G2443,'属性表（单核）'!$C$2:$D$251,2,0),INT(N2443/VLOOKUP(H2443,'属性表（单）'!$N$4:$O$24,2,0))))</f>
        <v>4320</v>
      </c>
      <c r="S2443" s="1">
        <f t="shared" si="309"/>
        <v>144202</v>
      </c>
      <c r="T2443" s="28">
        <f>VLOOKUP(--F2443,经验表!$A$4:$B$53,2,0)*VLOOKUP(--E2443,经验表!$W$8:$X$17,2,0)</f>
        <v>144202.5</v>
      </c>
      <c r="U2443" s="1">
        <f t="shared" si="310"/>
        <v>1545982</v>
      </c>
      <c r="V2443" s="1">
        <f t="shared" si="311"/>
        <v>1545982</v>
      </c>
    </row>
    <row r="2444" spans="1:22" x14ac:dyDescent="0.35">
      <c r="A2444" s="1">
        <v>93800104</v>
      </c>
      <c r="B2444" s="3" t="s">
        <v>30</v>
      </c>
      <c r="C2444" s="29">
        <f t="shared" si="307"/>
        <v>1</v>
      </c>
      <c r="D2444" s="29" t="str">
        <f t="shared" si="304"/>
        <v>4</v>
      </c>
      <c r="E2444" s="42" t="str">
        <f t="shared" si="305"/>
        <v>4</v>
      </c>
      <c r="F2444" s="1">
        <v>38</v>
      </c>
      <c r="G2444" s="28" t="str">
        <f t="shared" si="306"/>
        <v>438</v>
      </c>
      <c r="H2444" s="1">
        <v>8</v>
      </c>
      <c r="I2444" s="1">
        <v>3032</v>
      </c>
      <c r="L2444" s="1">
        <v>190741</v>
      </c>
      <c r="M2444" s="1">
        <v>1790283</v>
      </c>
      <c r="N2444" s="2">
        <f>INT(VLOOKUP(--D2444,'属性表（单）'!$H$7:$I$11,2,0)*VLOOKUP(F2444,'属性表（单）'!$B$4:$D$53,3,0))</f>
        <v>45000</v>
      </c>
      <c r="O2444" s="34">
        <f t="shared" si="308"/>
        <v>4500</v>
      </c>
      <c r="P2444" s="1">
        <f>IF(H2444=26,VLOOKUP(G2444,'属性表（单核）'!$H$2:$I$251,2,0),IF(H2444=59,VLOOKUP(G2444,'属性表（单核）'!$C$2:$D$251,2,0),INT(N2444/VLOOKUP(H2444,'属性表（单）'!$N$4:$O$24,2,0))))</f>
        <v>4500</v>
      </c>
      <c r="S2444" s="1">
        <f t="shared" si="309"/>
        <v>155317</v>
      </c>
      <c r="T2444" s="28">
        <f>VLOOKUP(--F2444,经验表!$A$4:$B$53,2,0)*VLOOKUP(--E2444,经验表!$W$8:$X$17,2,0)</f>
        <v>155317.5</v>
      </c>
      <c r="U2444" s="1">
        <f t="shared" si="310"/>
        <v>1690184</v>
      </c>
      <c r="V2444" s="1">
        <f t="shared" si="311"/>
        <v>1690184</v>
      </c>
    </row>
    <row r="2445" spans="1:22" x14ac:dyDescent="0.35">
      <c r="A2445" s="1">
        <v>93900104</v>
      </c>
      <c r="B2445" s="3" t="s">
        <v>30</v>
      </c>
      <c r="C2445" s="29">
        <f t="shared" si="307"/>
        <v>1</v>
      </c>
      <c r="D2445" s="29" t="str">
        <f t="shared" si="304"/>
        <v>4</v>
      </c>
      <c r="E2445" s="42" t="str">
        <f t="shared" si="305"/>
        <v>4</v>
      </c>
      <c r="F2445" s="1">
        <v>39</v>
      </c>
      <c r="G2445" s="28" t="str">
        <f t="shared" si="306"/>
        <v>439</v>
      </c>
      <c r="H2445" s="1">
        <v>8</v>
      </c>
      <c r="I2445" s="1">
        <v>3115</v>
      </c>
      <c r="L2445" s="1">
        <v>209765</v>
      </c>
      <c r="M2445" s="1">
        <v>1981024</v>
      </c>
      <c r="N2445" s="2">
        <f>INT(VLOOKUP(--D2445,'属性表（单）'!$H$7:$I$11,2,0)*VLOOKUP(F2445,'属性表（单）'!$B$4:$D$53,3,0))</f>
        <v>46800</v>
      </c>
      <c r="O2445" s="34">
        <f t="shared" si="308"/>
        <v>4680</v>
      </c>
      <c r="P2445" s="1">
        <f>IF(H2445=26,VLOOKUP(G2445,'属性表（单核）'!$H$2:$I$251,2,0),IF(H2445=59,VLOOKUP(G2445,'属性表（单核）'!$C$2:$D$251,2,0),INT(N2445/VLOOKUP(H2445,'属性表（单）'!$N$4:$O$24,2,0))))</f>
        <v>4680</v>
      </c>
      <c r="S2445" s="1">
        <f t="shared" si="309"/>
        <v>166432</v>
      </c>
      <c r="T2445" s="28">
        <f>VLOOKUP(--F2445,经验表!$A$4:$B$53,2,0)*VLOOKUP(--E2445,经验表!$W$8:$X$17,2,0)</f>
        <v>166432.50000000003</v>
      </c>
      <c r="U2445" s="1">
        <f t="shared" si="310"/>
        <v>1845501</v>
      </c>
      <c r="V2445" s="1">
        <f t="shared" si="311"/>
        <v>1845501</v>
      </c>
    </row>
    <row r="2446" spans="1:22" x14ac:dyDescent="0.35">
      <c r="A2446" s="1">
        <v>94000104</v>
      </c>
      <c r="B2446" s="3" t="s">
        <v>30</v>
      </c>
      <c r="C2446" s="29">
        <f t="shared" si="307"/>
        <v>1</v>
      </c>
      <c r="D2446" s="29" t="str">
        <f t="shared" si="304"/>
        <v>4</v>
      </c>
      <c r="E2446" s="42" t="str">
        <f t="shared" si="305"/>
        <v>4</v>
      </c>
      <c r="F2446" s="1">
        <v>40</v>
      </c>
      <c r="G2446" s="28" t="str">
        <f t="shared" si="306"/>
        <v>440</v>
      </c>
      <c r="H2446" s="1">
        <v>8</v>
      </c>
      <c r="I2446" s="1">
        <v>3199</v>
      </c>
      <c r="L2446" s="1">
        <v>230630</v>
      </c>
      <c r="M2446" s="1">
        <v>2190789</v>
      </c>
      <c r="N2446" s="2">
        <f>INT(VLOOKUP(--D2446,'属性表（单）'!$H$7:$I$11,2,0)*VLOOKUP(F2446,'属性表（单）'!$B$4:$D$53,3,0))</f>
        <v>48600</v>
      </c>
      <c r="O2446" s="34">
        <f t="shared" si="308"/>
        <v>4860</v>
      </c>
      <c r="P2446" s="1">
        <f>IF(H2446=26,VLOOKUP(G2446,'属性表（单核）'!$H$2:$I$251,2,0),IF(H2446=59,VLOOKUP(G2446,'属性表（单核）'!$C$2:$D$251,2,0),INT(N2446/VLOOKUP(H2446,'属性表（单）'!$N$4:$O$24,2,0))))</f>
        <v>4860</v>
      </c>
      <c r="S2446" s="1">
        <f t="shared" si="309"/>
        <v>177547</v>
      </c>
      <c r="T2446" s="28">
        <f>VLOOKUP(--F2446,经验表!$A$4:$B$53,2,0)*VLOOKUP(--E2446,经验表!$W$8:$X$17,2,0)</f>
        <v>177547.50000000003</v>
      </c>
      <c r="U2446" s="1">
        <f t="shared" si="310"/>
        <v>2011933</v>
      </c>
      <c r="V2446" s="1">
        <f t="shared" si="311"/>
        <v>2011933</v>
      </c>
    </row>
    <row r="2447" spans="1:22" x14ac:dyDescent="0.35">
      <c r="A2447" s="1">
        <v>94100104</v>
      </c>
      <c r="B2447" s="3" t="s">
        <v>30</v>
      </c>
      <c r="C2447" s="29">
        <f t="shared" si="307"/>
        <v>1</v>
      </c>
      <c r="D2447" s="29" t="str">
        <f t="shared" si="304"/>
        <v>4</v>
      </c>
      <c r="E2447" s="42" t="str">
        <f t="shared" si="305"/>
        <v>4</v>
      </c>
      <c r="F2447" s="1">
        <v>41</v>
      </c>
      <c r="G2447" s="28" t="str">
        <f t="shared" si="306"/>
        <v>441</v>
      </c>
      <c r="H2447" s="1">
        <v>8</v>
      </c>
      <c r="I2447" s="1">
        <v>3285</v>
      </c>
      <c r="L2447" s="1">
        <v>253512</v>
      </c>
      <c r="M2447" s="1">
        <v>2421419</v>
      </c>
      <c r="N2447" s="2">
        <f>INT(VLOOKUP(--D2447,'属性表（单）'!$H$7:$I$11,2,0)*VLOOKUP(F2447,'属性表（单）'!$B$4:$D$53,3,0))</f>
        <v>50400</v>
      </c>
      <c r="O2447" s="34">
        <f t="shared" si="308"/>
        <v>5040</v>
      </c>
      <c r="P2447" s="1">
        <f>IF(H2447=26,VLOOKUP(G2447,'属性表（单核）'!$H$2:$I$251,2,0),IF(H2447=59,VLOOKUP(G2447,'属性表（单核）'!$C$2:$D$251,2,0),INT(N2447/VLOOKUP(H2447,'属性表（单）'!$N$4:$O$24,2,0))))</f>
        <v>5040</v>
      </c>
      <c r="S2447" s="1">
        <f t="shared" si="309"/>
        <v>188662</v>
      </c>
      <c r="T2447" s="28">
        <f>VLOOKUP(--F2447,经验表!$A$4:$B$53,2,0)*VLOOKUP(--E2447,经验表!$W$8:$X$17,2,0)</f>
        <v>188662.50000000003</v>
      </c>
      <c r="U2447" s="1">
        <f t="shared" si="310"/>
        <v>2189480</v>
      </c>
      <c r="V2447" s="1">
        <f t="shared" si="311"/>
        <v>2189480</v>
      </c>
    </row>
    <row r="2448" spans="1:22" x14ac:dyDescent="0.35">
      <c r="A2448" s="1">
        <v>94200104</v>
      </c>
      <c r="B2448" s="3" t="s">
        <v>30</v>
      </c>
      <c r="C2448" s="29">
        <f t="shared" si="307"/>
        <v>1</v>
      </c>
      <c r="D2448" s="29" t="str">
        <f t="shared" si="304"/>
        <v>4</v>
      </c>
      <c r="E2448" s="42" t="str">
        <f t="shared" si="305"/>
        <v>4</v>
      </c>
      <c r="F2448" s="1">
        <v>42</v>
      </c>
      <c r="G2448" s="28" t="str">
        <f t="shared" si="306"/>
        <v>442</v>
      </c>
      <c r="H2448" s="1">
        <v>8</v>
      </c>
      <c r="I2448" s="1">
        <v>3372</v>
      </c>
      <c r="L2448" s="1">
        <v>278605</v>
      </c>
      <c r="M2448" s="1">
        <v>2674931</v>
      </c>
      <c r="N2448" s="2">
        <f>INT(VLOOKUP(--D2448,'属性表（单）'!$H$7:$I$11,2,0)*VLOOKUP(F2448,'属性表（单）'!$B$4:$D$53,3,0))</f>
        <v>52400</v>
      </c>
      <c r="O2448" s="34">
        <f t="shared" si="308"/>
        <v>5240</v>
      </c>
      <c r="P2448" s="1">
        <f>IF(H2448=26,VLOOKUP(G2448,'属性表（单核）'!$H$2:$I$251,2,0),IF(H2448=59,VLOOKUP(G2448,'属性表（单核）'!$C$2:$D$251,2,0),INT(N2448/VLOOKUP(H2448,'属性表（单）'!$N$4:$O$24,2,0))))</f>
        <v>5240</v>
      </c>
      <c r="S2448" s="1">
        <f t="shared" si="309"/>
        <v>201922</v>
      </c>
      <c r="T2448" s="28">
        <f>VLOOKUP(--F2448,经验表!$A$4:$B$53,2,0)*VLOOKUP(--E2448,经验表!$W$8:$X$17,2,0)</f>
        <v>201922.50000000003</v>
      </c>
      <c r="U2448" s="1">
        <f t="shared" si="310"/>
        <v>2378142</v>
      </c>
      <c r="V2448" s="1">
        <f t="shared" si="311"/>
        <v>2378142</v>
      </c>
    </row>
    <row r="2449" spans="1:22" x14ac:dyDescent="0.35">
      <c r="A2449" s="1">
        <v>94300104</v>
      </c>
      <c r="B2449" s="3" t="s">
        <v>30</v>
      </c>
      <c r="C2449" s="29">
        <f t="shared" si="307"/>
        <v>1</v>
      </c>
      <c r="D2449" s="29" t="str">
        <f t="shared" si="304"/>
        <v>4</v>
      </c>
      <c r="E2449" s="42" t="str">
        <f t="shared" si="305"/>
        <v>4</v>
      </c>
      <c r="F2449" s="1">
        <v>43</v>
      </c>
      <c r="G2449" s="28" t="str">
        <f t="shared" si="306"/>
        <v>443</v>
      </c>
      <c r="H2449" s="1">
        <v>8</v>
      </c>
      <c r="I2449" s="1">
        <v>3460</v>
      </c>
      <c r="L2449" s="1">
        <v>306124</v>
      </c>
      <c r="M2449" s="1">
        <v>2953536</v>
      </c>
      <c r="N2449" s="2">
        <f>INT(VLOOKUP(--D2449,'属性表（单）'!$H$7:$I$11,2,0)*VLOOKUP(F2449,'属性表（单）'!$B$4:$D$53,3,0))</f>
        <v>54400</v>
      </c>
      <c r="O2449" s="34">
        <f t="shared" si="308"/>
        <v>5440</v>
      </c>
      <c r="P2449" s="1">
        <f>IF(H2449=26,VLOOKUP(G2449,'属性表（单核）'!$H$2:$I$251,2,0),IF(H2449=59,VLOOKUP(G2449,'属性表（单核）'!$C$2:$D$251,2,0),INT(N2449/VLOOKUP(H2449,'属性表（单）'!$N$4:$O$24,2,0))))</f>
        <v>5440</v>
      </c>
      <c r="S2449" s="1">
        <f t="shared" si="309"/>
        <v>215182</v>
      </c>
      <c r="T2449" s="28">
        <f>VLOOKUP(--F2449,经验表!$A$4:$B$53,2,0)*VLOOKUP(--E2449,经验表!$W$8:$X$17,2,0)</f>
        <v>215182.50000000003</v>
      </c>
      <c r="U2449" s="1">
        <f t="shared" si="310"/>
        <v>2580064</v>
      </c>
      <c r="V2449" s="1">
        <f t="shared" si="311"/>
        <v>2580064</v>
      </c>
    </row>
    <row r="2450" spans="1:22" x14ac:dyDescent="0.35">
      <c r="A2450" s="1">
        <v>94400104</v>
      </c>
      <c r="B2450" s="3" t="s">
        <v>30</v>
      </c>
      <c r="C2450" s="29">
        <f t="shared" si="307"/>
        <v>1</v>
      </c>
      <c r="D2450" s="29" t="str">
        <f t="shared" si="304"/>
        <v>4</v>
      </c>
      <c r="E2450" s="42" t="str">
        <f t="shared" si="305"/>
        <v>4</v>
      </c>
      <c r="F2450" s="1">
        <v>44</v>
      </c>
      <c r="G2450" s="28" t="str">
        <f t="shared" si="306"/>
        <v>444</v>
      </c>
      <c r="H2450" s="1">
        <v>8</v>
      </c>
      <c r="I2450" s="1">
        <v>3549</v>
      </c>
      <c r="L2450" s="1">
        <v>336300</v>
      </c>
      <c r="M2450" s="1">
        <v>3259660</v>
      </c>
      <c r="N2450" s="2">
        <f>INT(VLOOKUP(--D2450,'属性表（单）'!$H$7:$I$11,2,0)*VLOOKUP(F2450,'属性表（单）'!$B$4:$D$53,3,0))</f>
        <v>56400</v>
      </c>
      <c r="O2450" s="34">
        <f t="shared" si="308"/>
        <v>5640</v>
      </c>
      <c r="P2450" s="1">
        <f>IF(H2450=26,VLOOKUP(G2450,'属性表（单核）'!$H$2:$I$251,2,0),IF(H2450=59,VLOOKUP(G2450,'属性表（单核）'!$C$2:$D$251,2,0),INT(N2450/VLOOKUP(H2450,'属性表（单）'!$N$4:$O$24,2,0))))</f>
        <v>5640</v>
      </c>
      <c r="S2450" s="1">
        <f t="shared" si="309"/>
        <v>228442</v>
      </c>
      <c r="T2450" s="28">
        <f>VLOOKUP(--F2450,经验表!$A$4:$B$53,2,0)*VLOOKUP(--E2450,经验表!$W$8:$X$17,2,0)</f>
        <v>228442.50000000003</v>
      </c>
      <c r="U2450" s="1">
        <f t="shared" si="310"/>
        <v>2795246</v>
      </c>
      <c r="V2450" s="1">
        <f t="shared" si="311"/>
        <v>2795246</v>
      </c>
    </row>
    <row r="2451" spans="1:22" x14ac:dyDescent="0.35">
      <c r="A2451" s="1">
        <v>94500104</v>
      </c>
      <c r="B2451" s="3" t="s">
        <v>30</v>
      </c>
      <c r="C2451" s="29">
        <f t="shared" si="307"/>
        <v>1</v>
      </c>
      <c r="D2451" s="29" t="str">
        <f t="shared" si="304"/>
        <v>4</v>
      </c>
      <c r="E2451" s="42" t="str">
        <f t="shared" si="305"/>
        <v>4</v>
      </c>
      <c r="F2451" s="1">
        <v>45</v>
      </c>
      <c r="G2451" s="28" t="str">
        <f t="shared" si="306"/>
        <v>445</v>
      </c>
      <c r="H2451" s="1">
        <v>8</v>
      </c>
      <c r="I2451" s="1">
        <v>3640</v>
      </c>
      <c r="L2451" s="1">
        <v>369390</v>
      </c>
      <c r="M2451" s="1">
        <v>3595960</v>
      </c>
      <c r="N2451" s="2">
        <f>INT(VLOOKUP(--D2451,'属性表（单）'!$H$7:$I$11,2,0)*VLOOKUP(F2451,'属性表（单）'!$B$4:$D$53,3,0))</f>
        <v>58400</v>
      </c>
      <c r="O2451" s="34">
        <f t="shared" si="308"/>
        <v>5840</v>
      </c>
      <c r="P2451" s="1">
        <f>IF(H2451=26,VLOOKUP(G2451,'属性表（单核）'!$H$2:$I$251,2,0),IF(H2451=59,VLOOKUP(G2451,'属性表（单核）'!$C$2:$D$251,2,0),INT(N2451/VLOOKUP(H2451,'属性表（单）'!$N$4:$O$24,2,0))))</f>
        <v>5840</v>
      </c>
      <c r="S2451" s="1">
        <f t="shared" si="309"/>
        <v>241702</v>
      </c>
      <c r="T2451" s="28">
        <f>VLOOKUP(--F2451,经验表!$A$4:$B$53,2,0)*VLOOKUP(--E2451,经验表!$W$8:$X$17,2,0)</f>
        <v>241702.50000000003</v>
      </c>
      <c r="U2451" s="1">
        <f t="shared" si="310"/>
        <v>3023688</v>
      </c>
      <c r="V2451" s="1">
        <f t="shared" si="311"/>
        <v>3023688</v>
      </c>
    </row>
    <row r="2452" spans="1:22" x14ac:dyDescent="0.35">
      <c r="A2452" s="1">
        <v>94600104</v>
      </c>
      <c r="B2452" s="3" t="s">
        <v>30</v>
      </c>
      <c r="C2452" s="29">
        <f t="shared" si="307"/>
        <v>1</v>
      </c>
      <c r="D2452" s="29" t="str">
        <f t="shared" si="304"/>
        <v>4</v>
      </c>
      <c r="E2452" s="42" t="str">
        <f t="shared" si="305"/>
        <v>4</v>
      </c>
      <c r="F2452" s="1">
        <v>46</v>
      </c>
      <c r="G2452" s="28" t="str">
        <f t="shared" si="306"/>
        <v>446</v>
      </c>
      <c r="H2452" s="1">
        <v>8</v>
      </c>
      <c r="I2452" s="1">
        <v>3733</v>
      </c>
      <c r="L2452" s="1">
        <v>405674</v>
      </c>
      <c r="M2452" s="1">
        <v>3965350</v>
      </c>
      <c r="N2452" s="2">
        <f>INT(VLOOKUP(--D2452,'属性表（单）'!$H$7:$I$11,2,0)*VLOOKUP(F2452,'属性表（单）'!$B$4:$D$53,3,0))</f>
        <v>60400</v>
      </c>
      <c r="O2452" s="34">
        <f t="shared" si="308"/>
        <v>6040</v>
      </c>
      <c r="P2452" s="1">
        <f>IF(H2452=26,VLOOKUP(G2452,'属性表（单核）'!$H$2:$I$251,2,0),IF(H2452=59,VLOOKUP(G2452,'属性表（单核）'!$C$2:$D$251,2,0),INT(N2452/VLOOKUP(H2452,'属性表（单）'!$N$4:$O$24,2,0))))</f>
        <v>6040</v>
      </c>
      <c r="S2452" s="1">
        <f t="shared" si="309"/>
        <v>257302</v>
      </c>
      <c r="T2452" s="28">
        <f>VLOOKUP(--F2452,经验表!$A$4:$B$53,2,0)*VLOOKUP(--E2452,经验表!$W$8:$X$17,2,0)</f>
        <v>257302.50000000003</v>
      </c>
      <c r="U2452" s="1">
        <f t="shared" si="310"/>
        <v>3265390</v>
      </c>
      <c r="V2452" s="1">
        <f t="shared" si="311"/>
        <v>3265390</v>
      </c>
    </row>
    <row r="2453" spans="1:22" x14ac:dyDescent="0.35">
      <c r="A2453" s="1">
        <v>94700104</v>
      </c>
      <c r="B2453" s="3" t="s">
        <v>30</v>
      </c>
      <c r="C2453" s="29">
        <f t="shared" si="307"/>
        <v>1</v>
      </c>
      <c r="D2453" s="29" t="str">
        <f t="shared" si="304"/>
        <v>4</v>
      </c>
      <c r="E2453" s="42" t="str">
        <f t="shared" si="305"/>
        <v>4</v>
      </c>
      <c r="F2453" s="1">
        <v>47</v>
      </c>
      <c r="G2453" s="28" t="str">
        <f t="shared" si="306"/>
        <v>447</v>
      </c>
      <c r="H2453" s="1">
        <v>8</v>
      </c>
      <c r="I2453" s="1">
        <v>3826</v>
      </c>
      <c r="L2453" s="1">
        <v>445460</v>
      </c>
      <c r="M2453" s="1">
        <v>4371024</v>
      </c>
      <c r="N2453" s="2">
        <f>INT(VLOOKUP(--D2453,'属性表（单）'!$H$7:$I$11,2,0)*VLOOKUP(F2453,'属性表（单）'!$B$4:$D$53,3,0))</f>
        <v>62600</v>
      </c>
      <c r="O2453" s="34">
        <f t="shared" si="308"/>
        <v>6260</v>
      </c>
      <c r="P2453" s="1">
        <f>IF(H2453=26,VLOOKUP(G2453,'属性表（单核）'!$H$2:$I$251,2,0),IF(H2453=59,VLOOKUP(G2453,'属性表（单核）'!$C$2:$D$251,2,0),INT(N2453/VLOOKUP(H2453,'属性表（单）'!$N$4:$O$24,2,0))))</f>
        <v>6260</v>
      </c>
      <c r="S2453" s="1">
        <f t="shared" si="309"/>
        <v>272902</v>
      </c>
      <c r="T2453" s="28">
        <f>VLOOKUP(--F2453,经验表!$A$4:$B$53,2,0)*VLOOKUP(--E2453,经验表!$W$8:$X$17,2,0)</f>
        <v>272902.5</v>
      </c>
      <c r="U2453" s="1">
        <f t="shared" si="310"/>
        <v>3522692</v>
      </c>
      <c r="V2453" s="1">
        <f t="shared" si="311"/>
        <v>3522692</v>
      </c>
    </row>
    <row r="2454" spans="1:22" x14ac:dyDescent="0.35">
      <c r="A2454" s="1">
        <v>94800104</v>
      </c>
      <c r="B2454" s="3" t="s">
        <v>30</v>
      </c>
      <c r="C2454" s="29">
        <f t="shared" si="307"/>
        <v>1</v>
      </c>
      <c r="D2454" s="29" t="str">
        <f t="shared" si="304"/>
        <v>4</v>
      </c>
      <c r="E2454" s="42" t="str">
        <f t="shared" si="305"/>
        <v>4</v>
      </c>
      <c r="F2454" s="1">
        <v>48</v>
      </c>
      <c r="G2454" s="28" t="str">
        <f t="shared" si="306"/>
        <v>448</v>
      </c>
      <c r="H2454" s="1">
        <v>8</v>
      </c>
      <c r="I2454" s="1">
        <v>3921</v>
      </c>
      <c r="L2454" s="1">
        <v>489086</v>
      </c>
      <c r="M2454" s="1">
        <v>4816484</v>
      </c>
      <c r="N2454" s="2">
        <f>INT(VLOOKUP(--D2454,'属性表（单）'!$H$7:$I$11,2,0)*VLOOKUP(F2454,'属性表（单）'!$B$4:$D$53,3,0))</f>
        <v>64800</v>
      </c>
      <c r="O2454" s="34">
        <f t="shared" si="308"/>
        <v>6480</v>
      </c>
      <c r="P2454" s="1">
        <f>IF(H2454=26,VLOOKUP(G2454,'属性表（单核）'!$H$2:$I$251,2,0),IF(H2454=59,VLOOKUP(G2454,'属性表（单核）'!$C$2:$D$251,2,0),INT(N2454/VLOOKUP(H2454,'属性表（单）'!$N$4:$O$24,2,0))))</f>
        <v>6480</v>
      </c>
      <c r="S2454" s="1">
        <f t="shared" si="309"/>
        <v>288502</v>
      </c>
      <c r="T2454" s="28">
        <f>VLOOKUP(--F2454,经验表!$A$4:$B$53,2,0)*VLOOKUP(--E2454,经验表!$W$8:$X$17,2,0)</f>
        <v>288502.5</v>
      </c>
      <c r="U2454" s="1">
        <f t="shared" si="310"/>
        <v>3795594</v>
      </c>
      <c r="V2454" s="1">
        <f t="shared" si="311"/>
        <v>3795594</v>
      </c>
    </row>
    <row r="2455" spans="1:22" x14ac:dyDescent="0.35">
      <c r="A2455" s="1">
        <v>94900104</v>
      </c>
      <c r="B2455" s="3" t="s">
        <v>30</v>
      </c>
      <c r="C2455" s="29">
        <f t="shared" si="307"/>
        <v>1</v>
      </c>
      <c r="D2455" s="29" t="str">
        <f t="shared" si="304"/>
        <v>4</v>
      </c>
      <c r="E2455" s="42" t="str">
        <f t="shared" si="305"/>
        <v>4</v>
      </c>
      <c r="F2455" s="1">
        <v>49</v>
      </c>
      <c r="G2455" s="28" t="str">
        <f t="shared" si="306"/>
        <v>449</v>
      </c>
      <c r="H2455" s="1">
        <v>8</v>
      </c>
      <c r="I2455" s="1">
        <v>4018</v>
      </c>
      <c r="L2455" s="1">
        <v>536919</v>
      </c>
      <c r="M2455" s="1">
        <v>5305570</v>
      </c>
      <c r="N2455" s="2">
        <f>INT(VLOOKUP(--D2455,'属性表（单）'!$H$7:$I$11,2,0)*VLOOKUP(F2455,'属性表（单）'!$B$4:$D$53,3,0))</f>
        <v>67000</v>
      </c>
      <c r="O2455" s="34">
        <f t="shared" si="308"/>
        <v>6700</v>
      </c>
      <c r="P2455" s="1">
        <f>IF(H2455=26,VLOOKUP(G2455,'属性表（单核）'!$H$2:$I$251,2,0),IF(H2455=59,VLOOKUP(G2455,'属性表（单核）'!$C$2:$D$251,2,0),INT(N2455/VLOOKUP(H2455,'属性表（单）'!$N$4:$O$24,2,0))))</f>
        <v>6700</v>
      </c>
      <c r="S2455" s="1">
        <f t="shared" si="309"/>
        <v>304102</v>
      </c>
      <c r="T2455" s="28">
        <f>VLOOKUP(--F2455,经验表!$A$4:$B$53,2,0)*VLOOKUP(--E2455,经验表!$W$8:$X$17,2,0)</f>
        <v>304102.5</v>
      </c>
      <c r="U2455" s="1">
        <f t="shared" si="310"/>
        <v>4084096</v>
      </c>
      <c r="V2455" s="1">
        <f t="shared" si="311"/>
        <v>4084096</v>
      </c>
    </row>
    <row r="2456" spans="1:22" x14ac:dyDescent="0.35">
      <c r="A2456" s="1">
        <v>95000104</v>
      </c>
      <c r="B2456" s="3" t="s">
        <v>30</v>
      </c>
      <c r="C2456" s="29">
        <f t="shared" si="307"/>
        <v>1</v>
      </c>
      <c r="D2456" s="29" t="str">
        <f t="shared" si="304"/>
        <v>4</v>
      </c>
      <c r="E2456" s="42" t="str">
        <f t="shared" si="305"/>
        <v>4</v>
      </c>
      <c r="F2456" s="1">
        <v>50</v>
      </c>
      <c r="G2456" s="28" t="str">
        <f t="shared" si="306"/>
        <v>450</v>
      </c>
      <c r="H2456" s="1">
        <v>8</v>
      </c>
      <c r="I2456" s="1">
        <v>4116</v>
      </c>
      <c r="L2456" s="1">
        <v>99999999</v>
      </c>
      <c r="M2456" s="1">
        <v>5842489</v>
      </c>
      <c r="N2456" s="2">
        <f>INT(VLOOKUP(--D2456,'属性表（单）'!$H$7:$I$11,2,0)*VLOOKUP(F2456,'属性表（单）'!$B$4:$D$53,3,0))</f>
        <v>69200</v>
      </c>
      <c r="O2456" s="34">
        <f t="shared" si="308"/>
        <v>6920</v>
      </c>
      <c r="P2456" s="1">
        <f>IF(H2456=26,VLOOKUP(G2456,'属性表（单核）'!$H$2:$I$251,2,0),IF(H2456=59,VLOOKUP(G2456,'属性表（单核）'!$C$2:$D$251,2,0),INT(N2456/VLOOKUP(H2456,'属性表（单）'!$N$4:$O$24,2,0))))</f>
        <v>6920</v>
      </c>
      <c r="S2456" s="1">
        <f t="shared" si="309"/>
        <v>322237</v>
      </c>
      <c r="T2456" s="28">
        <f>VLOOKUP(--F2456,经验表!$A$4:$B$53,2,0)*VLOOKUP(--E2456,经验表!$W$8:$X$17,2,0)</f>
        <v>322237.50000000006</v>
      </c>
      <c r="U2456" s="1">
        <f t="shared" si="310"/>
        <v>4388198</v>
      </c>
      <c r="V2456" s="1">
        <f t="shared" si="311"/>
        <v>4388198</v>
      </c>
    </row>
    <row r="2457" spans="1:22" x14ac:dyDescent="0.35">
      <c r="A2457" s="1">
        <v>90100105</v>
      </c>
      <c r="B2457" s="3" t="s">
        <v>30</v>
      </c>
      <c r="C2457" s="29">
        <f t="shared" si="307"/>
        <v>1</v>
      </c>
      <c r="D2457" s="29" t="str">
        <f t="shared" si="304"/>
        <v>5</v>
      </c>
      <c r="E2457" s="42" t="str">
        <f t="shared" si="305"/>
        <v>5</v>
      </c>
      <c r="F2457" s="1">
        <v>1</v>
      </c>
      <c r="G2457" s="28" t="str">
        <f t="shared" si="306"/>
        <v>51</v>
      </c>
      <c r="H2457" s="1">
        <v>8</v>
      </c>
      <c r="I2457" s="1">
        <v>960</v>
      </c>
      <c r="L2457" s="1">
        <v>2650</v>
      </c>
      <c r="M2457" s="1">
        <v>75000</v>
      </c>
      <c r="N2457" s="2">
        <f>INT(VLOOKUP(--D2457,'属性表（单）'!$H$7:$I$11,2,0)*VLOOKUP(F2457,'属性表（单）'!$B$4:$D$53,3,0))</f>
        <v>9600</v>
      </c>
      <c r="O2457" s="34">
        <f t="shared" si="308"/>
        <v>960</v>
      </c>
      <c r="P2457" s="1">
        <f>IF(H2457=26,VLOOKUP(G2457,'属性表（单核）'!$H$2:$I$251,2,0),IF(H2457=59,VLOOKUP(G2457,'属性表（单核）'!$C$2:$D$251,2,0),INT(N2457/VLOOKUP(H2457,'属性表（单）'!$N$4:$O$24,2,0))))</f>
        <v>960</v>
      </c>
      <c r="S2457" s="1">
        <f t="shared" si="309"/>
        <v>1901</v>
      </c>
      <c r="T2457" s="28">
        <f>VLOOKUP(--F2457,经验表!$A$4:$B$53,2,0)*VLOOKUP(--E2457,经验表!$W$8:$X$17,2,0)</f>
        <v>1901.25</v>
      </c>
      <c r="U2457" s="1">
        <f t="shared" si="310"/>
        <v>75000</v>
      </c>
      <c r="V2457" s="1">
        <f t="shared" si="311"/>
        <v>4710435</v>
      </c>
    </row>
    <row r="2458" spans="1:22" x14ac:dyDescent="0.35">
      <c r="A2458" s="1">
        <v>90200105</v>
      </c>
      <c r="B2458" s="3" t="s">
        <v>30</v>
      </c>
      <c r="C2458" s="29">
        <f t="shared" si="307"/>
        <v>1</v>
      </c>
      <c r="D2458" s="29" t="str">
        <f t="shared" si="304"/>
        <v>5</v>
      </c>
      <c r="E2458" s="42" t="str">
        <f t="shared" si="305"/>
        <v>5</v>
      </c>
      <c r="F2458" s="1">
        <v>2</v>
      </c>
      <c r="G2458" s="28" t="str">
        <f t="shared" si="306"/>
        <v>52</v>
      </c>
      <c r="H2458" s="1">
        <v>8</v>
      </c>
      <c r="I2458" s="1">
        <v>1040</v>
      </c>
      <c r="L2458" s="1">
        <v>3394</v>
      </c>
      <c r="M2458" s="1">
        <v>77650</v>
      </c>
      <c r="N2458" s="2">
        <f>INT(VLOOKUP(--D2458,'属性表（单）'!$H$7:$I$11,2,0)*VLOOKUP(F2458,'属性表（单）'!$B$4:$D$53,3,0))</f>
        <v>10200</v>
      </c>
      <c r="O2458" s="34">
        <f t="shared" si="308"/>
        <v>1020</v>
      </c>
      <c r="P2458" s="1">
        <f>IF(H2458=26,VLOOKUP(G2458,'属性表（单核）'!$H$2:$I$251,2,0),IF(H2458=59,VLOOKUP(G2458,'属性表（单核）'!$C$2:$D$251,2,0),INT(N2458/VLOOKUP(H2458,'属性表（单）'!$N$4:$O$24,2,0))))</f>
        <v>1020</v>
      </c>
      <c r="S2458" s="1">
        <f t="shared" si="309"/>
        <v>2661</v>
      </c>
      <c r="T2458" s="28">
        <f>VLOOKUP(--F2458,经验表!$A$4:$B$53,2,0)*VLOOKUP(--E2458,经验表!$W$8:$X$17,2,0)</f>
        <v>2661.75</v>
      </c>
      <c r="U2458" s="1">
        <f t="shared" si="310"/>
        <v>76901</v>
      </c>
      <c r="V2458" s="1">
        <f t="shared" si="311"/>
        <v>76901</v>
      </c>
    </row>
    <row r="2459" spans="1:22" x14ac:dyDescent="0.35">
      <c r="A2459" s="1">
        <v>90300105</v>
      </c>
      <c r="B2459" s="3" t="s">
        <v>30</v>
      </c>
      <c r="C2459" s="29">
        <f t="shared" si="307"/>
        <v>1</v>
      </c>
      <c r="D2459" s="29" t="str">
        <f t="shared" si="304"/>
        <v>5</v>
      </c>
      <c r="E2459" s="42" t="str">
        <f t="shared" si="305"/>
        <v>5</v>
      </c>
      <c r="F2459" s="1">
        <v>3</v>
      </c>
      <c r="G2459" s="28" t="str">
        <f t="shared" si="306"/>
        <v>53</v>
      </c>
      <c r="H2459" s="1">
        <v>8</v>
      </c>
      <c r="I2459" s="1">
        <v>1120</v>
      </c>
      <c r="L2459" s="1">
        <v>4210</v>
      </c>
      <c r="M2459" s="1">
        <v>81044</v>
      </c>
      <c r="N2459" s="2">
        <f>INT(VLOOKUP(--D2459,'属性表（单）'!$H$7:$I$11,2,0)*VLOOKUP(F2459,'属性表（单）'!$B$4:$D$53,3,0))</f>
        <v>10800</v>
      </c>
      <c r="O2459" s="34">
        <f t="shared" si="308"/>
        <v>1080</v>
      </c>
      <c r="P2459" s="1">
        <f>IF(H2459=26,VLOOKUP(G2459,'属性表（单核）'!$H$2:$I$251,2,0),IF(H2459=59,VLOOKUP(G2459,'属性表（单核）'!$C$2:$D$251,2,0),INT(N2459/VLOOKUP(H2459,'属性表（单）'!$N$4:$O$24,2,0))))</f>
        <v>1080</v>
      </c>
      <c r="S2459" s="1">
        <f t="shared" si="309"/>
        <v>3422</v>
      </c>
      <c r="T2459" s="28">
        <f>VLOOKUP(--F2459,经验表!$A$4:$B$53,2,0)*VLOOKUP(--E2459,经验表!$W$8:$X$17,2,0)</f>
        <v>3422.25</v>
      </c>
      <c r="U2459" s="1">
        <f t="shared" si="310"/>
        <v>79562</v>
      </c>
      <c r="V2459" s="1">
        <f t="shared" si="311"/>
        <v>79562</v>
      </c>
    </row>
    <row r="2460" spans="1:22" x14ac:dyDescent="0.35">
      <c r="A2460" s="1">
        <v>90400105</v>
      </c>
      <c r="B2460" s="3" t="s">
        <v>30</v>
      </c>
      <c r="C2460" s="29">
        <f t="shared" si="307"/>
        <v>1</v>
      </c>
      <c r="D2460" s="29" t="str">
        <f t="shared" si="304"/>
        <v>5</v>
      </c>
      <c r="E2460" s="42" t="str">
        <f t="shared" si="305"/>
        <v>5</v>
      </c>
      <c r="F2460" s="1">
        <v>4</v>
      </c>
      <c r="G2460" s="28" t="str">
        <f t="shared" si="306"/>
        <v>54</v>
      </c>
      <c r="H2460" s="1">
        <v>8</v>
      </c>
      <c r="I2460" s="1">
        <v>1202</v>
      </c>
      <c r="L2460" s="1">
        <v>5105</v>
      </c>
      <c r="M2460" s="1">
        <v>85254</v>
      </c>
      <c r="N2460" s="2">
        <f>INT(VLOOKUP(--D2460,'属性表（单）'!$H$7:$I$11,2,0)*VLOOKUP(F2460,'属性表（单）'!$B$4:$D$53,3,0))</f>
        <v>11400</v>
      </c>
      <c r="O2460" s="34">
        <f t="shared" si="308"/>
        <v>1140</v>
      </c>
      <c r="P2460" s="1">
        <f>IF(H2460=26,VLOOKUP(G2460,'属性表（单核）'!$H$2:$I$251,2,0),IF(H2460=59,VLOOKUP(G2460,'属性表（单核）'!$C$2:$D$251,2,0),INT(N2460/VLOOKUP(H2460,'属性表（单）'!$N$4:$O$24,2,0))))</f>
        <v>1140</v>
      </c>
      <c r="S2460" s="1">
        <f t="shared" si="309"/>
        <v>4182</v>
      </c>
      <c r="T2460" s="28">
        <f>VLOOKUP(--F2460,经验表!$A$4:$B$53,2,0)*VLOOKUP(--E2460,经验表!$W$8:$X$17,2,0)</f>
        <v>4182.75</v>
      </c>
      <c r="U2460" s="1">
        <f t="shared" si="310"/>
        <v>82984</v>
      </c>
      <c r="V2460" s="1">
        <f t="shared" si="311"/>
        <v>82984</v>
      </c>
    </row>
    <row r="2461" spans="1:22" x14ac:dyDescent="0.35">
      <c r="A2461" s="1">
        <v>90500105</v>
      </c>
      <c r="B2461" s="3" t="s">
        <v>30</v>
      </c>
      <c r="C2461" s="29">
        <f t="shared" si="307"/>
        <v>1</v>
      </c>
      <c r="D2461" s="29" t="str">
        <f t="shared" si="304"/>
        <v>5</v>
      </c>
      <c r="E2461" s="42" t="str">
        <f t="shared" si="305"/>
        <v>5</v>
      </c>
      <c r="F2461" s="1">
        <v>5</v>
      </c>
      <c r="G2461" s="28" t="str">
        <f t="shared" si="306"/>
        <v>55</v>
      </c>
      <c r="H2461" s="1">
        <v>8</v>
      </c>
      <c r="I2461" s="1">
        <v>1284</v>
      </c>
      <c r="L2461" s="1">
        <v>6087</v>
      </c>
      <c r="M2461" s="1">
        <v>90359</v>
      </c>
      <c r="N2461" s="2">
        <f>INT(VLOOKUP(--D2461,'属性表（单）'!$H$7:$I$11,2,0)*VLOOKUP(F2461,'属性表（单）'!$B$4:$D$53,3,0))</f>
        <v>12000</v>
      </c>
      <c r="O2461" s="34">
        <f t="shared" si="308"/>
        <v>1200</v>
      </c>
      <c r="P2461" s="1">
        <f>IF(H2461=26,VLOOKUP(G2461,'属性表（单核）'!$H$2:$I$251,2,0),IF(H2461=59,VLOOKUP(G2461,'属性表（单核）'!$C$2:$D$251,2,0),INT(N2461/VLOOKUP(H2461,'属性表（单）'!$N$4:$O$24,2,0))))</f>
        <v>1200</v>
      </c>
      <c r="S2461" s="1">
        <f t="shared" si="309"/>
        <v>4943</v>
      </c>
      <c r="T2461" s="28">
        <f>VLOOKUP(--F2461,经验表!$A$4:$B$53,2,0)*VLOOKUP(--E2461,经验表!$W$8:$X$17,2,0)</f>
        <v>4943.25</v>
      </c>
      <c r="U2461" s="1">
        <f t="shared" si="310"/>
        <v>87166</v>
      </c>
      <c r="V2461" s="1">
        <f t="shared" si="311"/>
        <v>87166</v>
      </c>
    </row>
    <row r="2462" spans="1:22" x14ac:dyDescent="0.35">
      <c r="A2462" s="1">
        <v>90600105</v>
      </c>
      <c r="B2462" s="3" t="s">
        <v>30</v>
      </c>
      <c r="C2462" s="29">
        <f t="shared" si="307"/>
        <v>1</v>
      </c>
      <c r="D2462" s="29" t="str">
        <f t="shared" si="304"/>
        <v>5</v>
      </c>
      <c r="E2462" s="42" t="str">
        <f t="shared" si="305"/>
        <v>5</v>
      </c>
      <c r="F2462" s="1">
        <v>6</v>
      </c>
      <c r="G2462" s="28" t="str">
        <f t="shared" si="306"/>
        <v>56</v>
      </c>
      <c r="H2462" s="1">
        <v>8</v>
      </c>
      <c r="I2462" s="1">
        <v>1367</v>
      </c>
      <c r="L2462" s="1">
        <v>7163</v>
      </c>
      <c r="M2462" s="1">
        <v>96446</v>
      </c>
      <c r="N2462" s="2">
        <f>INT(VLOOKUP(--D2462,'属性表（单）'!$H$7:$I$11,2,0)*VLOOKUP(F2462,'属性表（单）'!$B$4:$D$53,3,0))</f>
        <v>12600</v>
      </c>
      <c r="O2462" s="34">
        <f t="shared" si="308"/>
        <v>1260</v>
      </c>
      <c r="P2462" s="1">
        <f>IF(H2462=26,VLOOKUP(G2462,'属性表（单核）'!$H$2:$I$251,2,0),IF(H2462=59,VLOOKUP(G2462,'属性表（单核）'!$C$2:$D$251,2,0),INT(N2462/VLOOKUP(H2462,'属性表（单）'!$N$4:$O$24,2,0))))</f>
        <v>1260</v>
      </c>
      <c r="S2462" s="1">
        <f t="shared" si="309"/>
        <v>6210</v>
      </c>
      <c r="T2462" s="28">
        <f>VLOOKUP(--F2462,经验表!$A$4:$B$53,2,0)*VLOOKUP(--E2462,经验表!$W$8:$X$17,2,0)</f>
        <v>6210.75</v>
      </c>
      <c r="U2462" s="1">
        <f t="shared" si="310"/>
        <v>92109</v>
      </c>
      <c r="V2462" s="1">
        <f t="shared" si="311"/>
        <v>92109</v>
      </c>
    </row>
    <row r="2463" spans="1:22" x14ac:dyDescent="0.35">
      <c r="A2463" s="1">
        <v>90700105</v>
      </c>
      <c r="B2463" s="3" t="s">
        <v>30</v>
      </c>
      <c r="C2463" s="29">
        <f t="shared" si="307"/>
        <v>1</v>
      </c>
      <c r="D2463" s="29" t="str">
        <f t="shared" si="304"/>
        <v>5</v>
      </c>
      <c r="E2463" s="42" t="str">
        <f t="shared" si="305"/>
        <v>5</v>
      </c>
      <c r="F2463" s="1">
        <v>7</v>
      </c>
      <c r="G2463" s="28" t="str">
        <f t="shared" si="306"/>
        <v>57</v>
      </c>
      <c r="H2463" s="1">
        <v>8</v>
      </c>
      <c r="I2463" s="1">
        <v>1450</v>
      </c>
      <c r="L2463" s="1">
        <v>8342</v>
      </c>
      <c r="M2463" s="1">
        <v>103609</v>
      </c>
      <c r="N2463" s="2">
        <f>INT(VLOOKUP(--D2463,'属性表（单）'!$H$7:$I$11,2,0)*VLOOKUP(F2463,'属性表（单）'!$B$4:$D$53,3,0))</f>
        <v>13500</v>
      </c>
      <c r="O2463" s="34">
        <f t="shared" si="308"/>
        <v>1350</v>
      </c>
      <c r="P2463" s="1">
        <f>IF(H2463=26,VLOOKUP(G2463,'属性表（单核）'!$H$2:$I$251,2,0),IF(H2463=59,VLOOKUP(G2463,'属性表（单核）'!$C$2:$D$251,2,0),INT(N2463/VLOOKUP(H2463,'属性表（单）'!$N$4:$O$24,2,0))))</f>
        <v>1350</v>
      </c>
      <c r="S2463" s="1">
        <f t="shared" si="309"/>
        <v>7478</v>
      </c>
      <c r="T2463" s="28">
        <f>VLOOKUP(--F2463,经验表!$A$4:$B$53,2,0)*VLOOKUP(--E2463,经验表!$W$8:$X$17,2,0)</f>
        <v>7478.25</v>
      </c>
      <c r="U2463" s="1">
        <f t="shared" si="310"/>
        <v>98319</v>
      </c>
      <c r="V2463" s="1">
        <f t="shared" si="311"/>
        <v>98319</v>
      </c>
    </row>
    <row r="2464" spans="1:22" x14ac:dyDescent="0.35">
      <c r="A2464" s="1">
        <v>90800105</v>
      </c>
      <c r="B2464" s="3" t="s">
        <v>30</v>
      </c>
      <c r="C2464" s="29">
        <f t="shared" si="307"/>
        <v>1</v>
      </c>
      <c r="D2464" s="29" t="str">
        <f t="shared" si="304"/>
        <v>5</v>
      </c>
      <c r="E2464" s="42" t="str">
        <f t="shared" si="305"/>
        <v>5</v>
      </c>
      <c r="F2464" s="1">
        <v>8</v>
      </c>
      <c r="G2464" s="28" t="str">
        <f t="shared" si="306"/>
        <v>58</v>
      </c>
      <c r="H2464" s="1">
        <v>8</v>
      </c>
      <c r="I2464" s="1">
        <v>1535</v>
      </c>
      <c r="L2464" s="1">
        <v>9634</v>
      </c>
      <c r="M2464" s="1">
        <v>111951</v>
      </c>
      <c r="N2464" s="2">
        <f>INT(VLOOKUP(--D2464,'属性表（单）'!$H$7:$I$11,2,0)*VLOOKUP(F2464,'属性表（单）'!$B$4:$D$53,3,0))</f>
        <v>14400</v>
      </c>
      <c r="O2464" s="34">
        <f t="shared" si="308"/>
        <v>1440</v>
      </c>
      <c r="P2464" s="1">
        <f>IF(H2464=26,VLOOKUP(G2464,'属性表（单核）'!$H$2:$I$251,2,0),IF(H2464=59,VLOOKUP(G2464,'属性表（单核）'!$C$2:$D$251,2,0),INT(N2464/VLOOKUP(H2464,'属性表（单）'!$N$4:$O$24,2,0))))</f>
        <v>1440</v>
      </c>
      <c r="S2464" s="1">
        <f t="shared" si="309"/>
        <v>8745</v>
      </c>
      <c r="T2464" s="28">
        <f>VLOOKUP(--F2464,经验表!$A$4:$B$53,2,0)*VLOOKUP(--E2464,经验表!$W$8:$X$17,2,0)</f>
        <v>8745.75</v>
      </c>
      <c r="U2464" s="1">
        <f t="shared" si="310"/>
        <v>105797</v>
      </c>
      <c r="V2464" s="1">
        <f t="shared" si="311"/>
        <v>105797</v>
      </c>
    </row>
    <row r="2465" spans="1:22" x14ac:dyDescent="0.35">
      <c r="A2465" s="1">
        <v>90900105</v>
      </c>
      <c r="B2465" s="3" t="s">
        <v>30</v>
      </c>
      <c r="C2465" s="29">
        <f t="shared" si="307"/>
        <v>1</v>
      </c>
      <c r="D2465" s="29" t="str">
        <f t="shared" si="304"/>
        <v>5</v>
      </c>
      <c r="E2465" s="42" t="str">
        <f t="shared" si="305"/>
        <v>5</v>
      </c>
      <c r="F2465" s="1">
        <v>9</v>
      </c>
      <c r="G2465" s="28" t="str">
        <f t="shared" si="306"/>
        <v>59</v>
      </c>
      <c r="H2465" s="1">
        <v>8</v>
      </c>
      <c r="I2465" s="1">
        <v>1620</v>
      </c>
      <c r="L2465" s="1">
        <v>11048</v>
      </c>
      <c r="M2465" s="1">
        <v>121585</v>
      </c>
      <c r="N2465" s="2">
        <f>INT(VLOOKUP(--D2465,'属性表（单）'!$H$7:$I$11,2,0)*VLOOKUP(F2465,'属性表（单）'!$B$4:$D$53,3,0))</f>
        <v>15300</v>
      </c>
      <c r="O2465" s="34">
        <f t="shared" si="308"/>
        <v>1530</v>
      </c>
      <c r="P2465" s="1">
        <f>IF(H2465=26,VLOOKUP(G2465,'属性表（单核）'!$H$2:$I$251,2,0),IF(H2465=59,VLOOKUP(G2465,'属性表（单核）'!$C$2:$D$251,2,0),INT(N2465/VLOOKUP(H2465,'属性表（单）'!$N$4:$O$24,2,0))))</f>
        <v>1530</v>
      </c>
      <c r="S2465" s="1">
        <f t="shared" si="309"/>
        <v>10013</v>
      </c>
      <c r="T2465" s="28">
        <f>VLOOKUP(--F2465,经验表!$A$4:$B$53,2,0)*VLOOKUP(--E2465,经验表!$W$8:$X$17,2,0)</f>
        <v>10013.25</v>
      </c>
      <c r="U2465" s="1">
        <f t="shared" si="310"/>
        <v>114542</v>
      </c>
      <c r="V2465" s="1">
        <f t="shared" si="311"/>
        <v>114542</v>
      </c>
    </row>
    <row r="2466" spans="1:22" x14ac:dyDescent="0.35">
      <c r="A2466" s="1">
        <v>91000105</v>
      </c>
      <c r="B2466" s="3" t="s">
        <v>30</v>
      </c>
      <c r="C2466" s="29">
        <f t="shared" si="307"/>
        <v>1</v>
      </c>
      <c r="D2466" s="29" t="str">
        <f t="shared" si="304"/>
        <v>5</v>
      </c>
      <c r="E2466" s="42" t="str">
        <f t="shared" si="305"/>
        <v>5</v>
      </c>
      <c r="F2466" s="1">
        <v>10</v>
      </c>
      <c r="G2466" s="28" t="str">
        <f t="shared" si="306"/>
        <v>510</v>
      </c>
      <c r="H2466" s="1">
        <v>8</v>
      </c>
      <c r="I2466" s="1">
        <v>1707</v>
      </c>
      <c r="L2466" s="1">
        <v>12596</v>
      </c>
      <c r="M2466" s="1">
        <v>132633</v>
      </c>
      <c r="N2466" s="2">
        <f>INT(VLOOKUP(--D2466,'属性表（单）'!$H$7:$I$11,2,0)*VLOOKUP(F2466,'属性表（单）'!$B$4:$D$53,3,0))</f>
        <v>16200</v>
      </c>
      <c r="O2466" s="34">
        <f t="shared" si="308"/>
        <v>1620</v>
      </c>
      <c r="P2466" s="1">
        <f>IF(H2466=26,VLOOKUP(G2466,'属性表（单核）'!$H$2:$I$251,2,0),IF(H2466=59,VLOOKUP(G2466,'属性表（单核）'!$C$2:$D$251,2,0),INT(N2466/VLOOKUP(H2466,'属性表（单）'!$N$4:$O$24,2,0))))</f>
        <v>1620</v>
      </c>
      <c r="S2466" s="1">
        <f t="shared" si="309"/>
        <v>12041</v>
      </c>
      <c r="T2466" s="28">
        <f>VLOOKUP(--F2466,经验表!$A$4:$B$53,2,0)*VLOOKUP(--E2466,经验表!$W$8:$X$17,2,0)</f>
        <v>12041.25</v>
      </c>
      <c r="U2466" s="1">
        <f t="shared" si="310"/>
        <v>124555</v>
      </c>
      <c r="V2466" s="1">
        <f t="shared" si="311"/>
        <v>124555</v>
      </c>
    </row>
    <row r="2467" spans="1:22" x14ac:dyDescent="0.35">
      <c r="A2467" s="1">
        <v>91100105</v>
      </c>
      <c r="B2467" s="3" t="s">
        <v>30</v>
      </c>
      <c r="C2467" s="29">
        <f t="shared" si="307"/>
        <v>1</v>
      </c>
      <c r="D2467" s="29" t="str">
        <f t="shared" si="304"/>
        <v>5</v>
      </c>
      <c r="E2467" s="42" t="str">
        <f t="shared" si="305"/>
        <v>5</v>
      </c>
      <c r="F2467" s="1">
        <v>11</v>
      </c>
      <c r="G2467" s="28" t="str">
        <f t="shared" si="306"/>
        <v>511</v>
      </c>
      <c r="H2467" s="1">
        <v>8</v>
      </c>
      <c r="I2467" s="1">
        <v>1794</v>
      </c>
      <c r="L2467" s="1">
        <v>14290</v>
      </c>
      <c r="M2467" s="1">
        <v>145229</v>
      </c>
      <c r="N2467" s="2">
        <f>INT(VLOOKUP(--D2467,'属性表（单）'!$H$7:$I$11,2,0)*VLOOKUP(F2467,'属性表（单）'!$B$4:$D$53,3,0))</f>
        <v>17100</v>
      </c>
      <c r="O2467" s="34">
        <f t="shared" si="308"/>
        <v>1710</v>
      </c>
      <c r="P2467" s="1">
        <f>IF(H2467=26,VLOOKUP(G2467,'属性表（单核）'!$H$2:$I$251,2,0),IF(H2467=59,VLOOKUP(G2467,'属性表（单核）'!$C$2:$D$251,2,0),INT(N2467/VLOOKUP(H2467,'属性表（单）'!$N$4:$O$24,2,0))))</f>
        <v>1710</v>
      </c>
      <c r="S2467" s="1">
        <f t="shared" si="309"/>
        <v>14069</v>
      </c>
      <c r="T2467" s="28">
        <f>VLOOKUP(--F2467,经验表!$A$4:$B$53,2,0)*VLOOKUP(--E2467,经验表!$W$8:$X$17,2,0)</f>
        <v>14069.25</v>
      </c>
      <c r="U2467" s="1">
        <f t="shared" si="310"/>
        <v>136596</v>
      </c>
      <c r="V2467" s="1">
        <f t="shared" si="311"/>
        <v>136596</v>
      </c>
    </row>
    <row r="2468" spans="1:22" x14ac:dyDescent="0.35">
      <c r="A2468" s="1">
        <v>91200105</v>
      </c>
      <c r="B2468" s="3" t="s">
        <v>30</v>
      </c>
      <c r="C2468" s="29">
        <f t="shared" si="307"/>
        <v>1</v>
      </c>
      <c r="D2468" s="29" t="str">
        <f t="shared" si="304"/>
        <v>5</v>
      </c>
      <c r="E2468" s="42" t="str">
        <f t="shared" si="305"/>
        <v>5</v>
      </c>
      <c r="F2468" s="1">
        <v>12</v>
      </c>
      <c r="G2468" s="28" t="str">
        <f t="shared" si="306"/>
        <v>512</v>
      </c>
      <c r="H2468" s="1">
        <v>8</v>
      </c>
      <c r="I2468" s="1">
        <v>1882</v>
      </c>
      <c r="L2468" s="1">
        <v>16143</v>
      </c>
      <c r="M2468" s="1">
        <v>159519</v>
      </c>
      <c r="N2468" s="2">
        <f>INT(VLOOKUP(--D2468,'属性表（单）'!$H$7:$I$11,2,0)*VLOOKUP(F2468,'属性表（单）'!$B$4:$D$53,3,0))</f>
        <v>18300</v>
      </c>
      <c r="O2468" s="34">
        <f t="shared" si="308"/>
        <v>1830</v>
      </c>
      <c r="P2468" s="1">
        <f>IF(H2468=26,VLOOKUP(G2468,'属性表（单核）'!$H$2:$I$251,2,0),IF(H2468=59,VLOOKUP(G2468,'属性表（单核）'!$C$2:$D$251,2,0),INT(N2468/VLOOKUP(H2468,'属性表（单）'!$N$4:$O$24,2,0))))</f>
        <v>1830</v>
      </c>
      <c r="S2468" s="1">
        <f t="shared" si="309"/>
        <v>16097</v>
      </c>
      <c r="T2468" s="28">
        <f>VLOOKUP(--F2468,经验表!$A$4:$B$53,2,0)*VLOOKUP(--E2468,经验表!$W$8:$X$17,2,0)</f>
        <v>16097.25</v>
      </c>
      <c r="U2468" s="1">
        <f t="shared" si="310"/>
        <v>150665</v>
      </c>
      <c r="V2468" s="1">
        <f t="shared" si="311"/>
        <v>150665</v>
      </c>
    </row>
    <row r="2469" spans="1:22" x14ac:dyDescent="0.35">
      <c r="A2469" s="1">
        <v>91300105</v>
      </c>
      <c r="B2469" s="3" t="s">
        <v>30</v>
      </c>
      <c r="C2469" s="29">
        <f t="shared" si="307"/>
        <v>1</v>
      </c>
      <c r="D2469" s="29" t="str">
        <f t="shared" si="304"/>
        <v>5</v>
      </c>
      <c r="E2469" s="42" t="str">
        <f t="shared" si="305"/>
        <v>5</v>
      </c>
      <c r="F2469" s="1">
        <v>13</v>
      </c>
      <c r="G2469" s="28" t="str">
        <f t="shared" si="306"/>
        <v>513</v>
      </c>
      <c r="H2469" s="1">
        <v>8</v>
      </c>
      <c r="I2469" s="1">
        <v>1971</v>
      </c>
      <c r="L2469" s="1">
        <v>18170</v>
      </c>
      <c r="M2469" s="1">
        <v>175662</v>
      </c>
      <c r="N2469" s="2">
        <f>INT(VLOOKUP(--D2469,'属性表（单）'!$H$7:$I$11,2,0)*VLOOKUP(F2469,'属性表（单）'!$B$4:$D$53,3,0))</f>
        <v>19500</v>
      </c>
      <c r="O2469" s="34">
        <f t="shared" si="308"/>
        <v>1950</v>
      </c>
      <c r="P2469" s="1">
        <f>IF(H2469=26,VLOOKUP(G2469,'属性表（单核）'!$H$2:$I$251,2,0),IF(H2469=59,VLOOKUP(G2469,'属性表（单核）'!$C$2:$D$251,2,0),INT(N2469/VLOOKUP(H2469,'属性表（单）'!$N$4:$O$24,2,0))))</f>
        <v>1950</v>
      </c>
      <c r="S2469" s="1">
        <f t="shared" si="309"/>
        <v>18125</v>
      </c>
      <c r="T2469" s="28">
        <f>VLOOKUP(--F2469,经验表!$A$4:$B$53,2,0)*VLOOKUP(--E2469,经验表!$W$8:$X$17,2,0)</f>
        <v>18125.25</v>
      </c>
      <c r="U2469" s="1">
        <f t="shared" si="310"/>
        <v>166762</v>
      </c>
      <c r="V2469" s="1">
        <f t="shared" si="311"/>
        <v>166762</v>
      </c>
    </row>
    <row r="2470" spans="1:22" x14ac:dyDescent="0.35">
      <c r="A2470" s="1">
        <v>91400105</v>
      </c>
      <c r="B2470" s="3" t="s">
        <v>30</v>
      </c>
      <c r="C2470" s="29">
        <f t="shared" si="307"/>
        <v>1</v>
      </c>
      <c r="D2470" s="29" t="str">
        <f t="shared" si="304"/>
        <v>5</v>
      </c>
      <c r="E2470" s="42" t="str">
        <f t="shared" si="305"/>
        <v>5</v>
      </c>
      <c r="F2470" s="1">
        <v>14</v>
      </c>
      <c r="G2470" s="28" t="str">
        <f t="shared" si="306"/>
        <v>514</v>
      </c>
      <c r="H2470" s="1">
        <v>8</v>
      </c>
      <c r="I2470" s="1">
        <v>2061</v>
      </c>
      <c r="L2470" s="1">
        <v>20387</v>
      </c>
      <c r="M2470" s="1">
        <v>193832</v>
      </c>
      <c r="N2470" s="2">
        <f>INT(VLOOKUP(--D2470,'属性表（单）'!$H$7:$I$11,2,0)*VLOOKUP(F2470,'属性表（单）'!$B$4:$D$53,3,0))</f>
        <v>20700</v>
      </c>
      <c r="O2470" s="34">
        <f t="shared" si="308"/>
        <v>2070</v>
      </c>
      <c r="P2470" s="1">
        <f>IF(H2470=26,VLOOKUP(G2470,'属性表（单核）'!$H$2:$I$251,2,0),IF(H2470=59,VLOOKUP(G2470,'属性表（单核）'!$C$2:$D$251,2,0),INT(N2470/VLOOKUP(H2470,'属性表（单）'!$N$4:$O$24,2,0))))</f>
        <v>2070</v>
      </c>
      <c r="S2470" s="1">
        <f t="shared" si="309"/>
        <v>21167</v>
      </c>
      <c r="T2470" s="28">
        <f>VLOOKUP(--F2470,经验表!$A$4:$B$53,2,0)*VLOOKUP(--E2470,经验表!$W$8:$X$17,2,0)</f>
        <v>21167.25</v>
      </c>
      <c r="U2470" s="1">
        <f t="shared" si="310"/>
        <v>184887</v>
      </c>
      <c r="V2470" s="1">
        <f t="shared" si="311"/>
        <v>184887</v>
      </c>
    </row>
    <row r="2471" spans="1:22" x14ac:dyDescent="0.35">
      <c r="A2471" s="1">
        <v>91500105</v>
      </c>
      <c r="B2471" s="3" t="s">
        <v>30</v>
      </c>
      <c r="C2471" s="29">
        <f t="shared" si="307"/>
        <v>1</v>
      </c>
      <c r="D2471" s="29" t="str">
        <f t="shared" si="304"/>
        <v>5</v>
      </c>
      <c r="E2471" s="42" t="str">
        <f t="shared" si="305"/>
        <v>5</v>
      </c>
      <c r="F2471" s="1">
        <v>15</v>
      </c>
      <c r="G2471" s="28" t="str">
        <f t="shared" si="306"/>
        <v>515</v>
      </c>
      <c r="H2471" s="1">
        <v>8</v>
      </c>
      <c r="I2471" s="1">
        <v>2151</v>
      </c>
      <c r="L2471" s="1">
        <v>22811</v>
      </c>
      <c r="M2471" s="1">
        <v>214219</v>
      </c>
      <c r="N2471" s="2">
        <f>INT(VLOOKUP(--D2471,'属性表（单）'!$H$7:$I$11,2,0)*VLOOKUP(F2471,'属性表（单）'!$B$4:$D$53,3,0))</f>
        <v>21900</v>
      </c>
      <c r="O2471" s="34">
        <f t="shared" si="308"/>
        <v>2190</v>
      </c>
      <c r="P2471" s="1">
        <f>IF(H2471=26,VLOOKUP(G2471,'属性表（单核）'!$H$2:$I$251,2,0),IF(H2471=59,VLOOKUP(G2471,'属性表（单核）'!$C$2:$D$251,2,0),INT(N2471/VLOOKUP(H2471,'属性表（单）'!$N$4:$O$24,2,0))))</f>
        <v>2190</v>
      </c>
      <c r="S2471" s="1">
        <f t="shared" si="309"/>
        <v>24209</v>
      </c>
      <c r="T2471" s="28">
        <f>VLOOKUP(--F2471,经验表!$A$4:$B$53,2,0)*VLOOKUP(--E2471,经验表!$W$8:$X$17,2,0)</f>
        <v>24209.25</v>
      </c>
      <c r="U2471" s="1">
        <f t="shared" si="310"/>
        <v>206054</v>
      </c>
      <c r="V2471" s="1">
        <f t="shared" si="311"/>
        <v>206054</v>
      </c>
    </row>
    <row r="2472" spans="1:22" x14ac:dyDescent="0.35">
      <c r="A2472" s="1">
        <v>91600105</v>
      </c>
      <c r="B2472" s="3" t="s">
        <v>30</v>
      </c>
      <c r="C2472" s="29">
        <f t="shared" si="307"/>
        <v>1</v>
      </c>
      <c r="D2472" s="29" t="str">
        <f t="shared" si="304"/>
        <v>5</v>
      </c>
      <c r="E2472" s="42" t="str">
        <f t="shared" si="305"/>
        <v>5</v>
      </c>
      <c r="F2472" s="1">
        <v>16</v>
      </c>
      <c r="G2472" s="28" t="str">
        <f t="shared" si="306"/>
        <v>516</v>
      </c>
      <c r="H2472" s="1">
        <v>8</v>
      </c>
      <c r="I2472" s="1">
        <v>2243</v>
      </c>
      <c r="L2472" s="1">
        <v>25460</v>
      </c>
      <c r="M2472" s="1">
        <v>237030</v>
      </c>
      <c r="N2472" s="2">
        <f>INT(VLOOKUP(--D2472,'属性表（单）'!$H$7:$I$11,2,0)*VLOOKUP(F2472,'属性表（单）'!$B$4:$D$53,3,0))</f>
        <v>23100</v>
      </c>
      <c r="O2472" s="34">
        <f t="shared" si="308"/>
        <v>2310</v>
      </c>
      <c r="P2472" s="1">
        <f>IF(H2472=26,VLOOKUP(G2472,'属性表（单核）'!$H$2:$I$251,2,0),IF(H2472=59,VLOOKUP(G2472,'属性表（单核）'!$C$2:$D$251,2,0),INT(N2472/VLOOKUP(H2472,'属性表（单）'!$N$4:$O$24,2,0))))</f>
        <v>2310</v>
      </c>
      <c r="S2472" s="1">
        <f t="shared" si="309"/>
        <v>27251</v>
      </c>
      <c r="T2472" s="28">
        <f>VLOOKUP(--F2472,经验表!$A$4:$B$53,2,0)*VLOOKUP(--E2472,经验表!$W$8:$X$17,2,0)</f>
        <v>27251.25</v>
      </c>
      <c r="U2472" s="1">
        <f t="shared" si="310"/>
        <v>230263</v>
      </c>
      <c r="V2472" s="1">
        <f t="shared" si="311"/>
        <v>230263</v>
      </c>
    </row>
    <row r="2473" spans="1:22" x14ac:dyDescent="0.35">
      <c r="A2473" s="1">
        <v>91700105</v>
      </c>
      <c r="B2473" s="3" t="s">
        <v>30</v>
      </c>
      <c r="C2473" s="29">
        <f t="shared" si="307"/>
        <v>1</v>
      </c>
      <c r="D2473" s="29" t="str">
        <f t="shared" si="304"/>
        <v>5</v>
      </c>
      <c r="E2473" s="42" t="str">
        <f t="shared" si="305"/>
        <v>5</v>
      </c>
      <c r="F2473" s="1">
        <v>17</v>
      </c>
      <c r="G2473" s="28" t="str">
        <f t="shared" si="306"/>
        <v>517</v>
      </c>
      <c r="H2473" s="1">
        <v>8</v>
      </c>
      <c r="I2473" s="1">
        <v>2336</v>
      </c>
      <c r="L2473" s="1">
        <v>28356</v>
      </c>
      <c r="M2473" s="1">
        <v>262490</v>
      </c>
      <c r="N2473" s="2">
        <f>INT(VLOOKUP(--D2473,'属性表（单）'!$H$7:$I$11,2,0)*VLOOKUP(F2473,'属性表（单）'!$B$4:$D$53,3,0))</f>
        <v>24600</v>
      </c>
      <c r="O2473" s="34">
        <f t="shared" si="308"/>
        <v>2460</v>
      </c>
      <c r="P2473" s="1">
        <f>IF(H2473=26,VLOOKUP(G2473,'属性表（单核）'!$H$2:$I$251,2,0),IF(H2473=59,VLOOKUP(G2473,'属性表（单核）'!$C$2:$D$251,2,0),INT(N2473/VLOOKUP(H2473,'属性表（单）'!$N$4:$O$24,2,0))))</f>
        <v>2460</v>
      </c>
      <c r="S2473" s="1">
        <f t="shared" si="309"/>
        <v>30293</v>
      </c>
      <c r="T2473" s="28">
        <f>VLOOKUP(--F2473,经验表!$A$4:$B$53,2,0)*VLOOKUP(--E2473,经验表!$W$8:$X$17,2,0)</f>
        <v>30293.25</v>
      </c>
      <c r="U2473" s="1">
        <f t="shared" si="310"/>
        <v>257514</v>
      </c>
      <c r="V2473" s="1">
        <f t="shared" si="311"/>
        <v>257514</v>
      </c>
    </row>
    <row r="2474" spans="1:22" x14ac:dyDescent="0.35">
      <c r="A2474" s="1">
        <v>91800105</v>
      </c>
      <c r="B2474" s="3" t="s">
        <v>30</v>
      </c>
      <c r="C2474" s="29">
        <f t="shared" si="307"/>
        <v>1</v>
      </c>
      <c r="D2474" s="29" t="str">
        <f t="shared" si="304"/>
        <v>5</v>
      </c>
      <c r="E2474" s="42" t="str">
        <f t="shared" si="305"/>
        <v>5</v>
      </c>
      <c r="F2474" s="1">
        <v>18</v>
      </c>
      <c r="G2474" s="28" t="str">
        <f t="shared" si="306"/>
        <v>518</v>
      </c>
      <c r="H2474" s="1">
        <v>8</v>
      </c>
      <c r="I2474" s="1">
        <v>2429</v>
      </c>
      <c r="L2474" s="1">
        <v>31521</v>
      </c>
      <c r="M2474" s="1">
        <v>290846</v>
      </c>
      <c r="N2474" s="2">
        <f>INT(VLOOKUP(--D2474,'属性表（单）'!$H$7:$I$11,2,0)*VLOOKUP(F2474,'属性表（单）'!$B$4:$D$53,3,0))</f>
        <v>26100</v>
      </c>
      <c r="O2474" s="34">
        <f t="shared" si="308"/>
        <v>2610</v>
      </c>
      <c r="P2474" s="1">
        <f>IF(H2474=26,VLOOKUP(G2474,'属性表（单核）'!$H$2:$I$251,2,0),IF(H2474=59,VLOOKUP(G2474,'属性表（单核）'!$C$2:$D$251,2,0),INT(N2474/VLOOKUP(H2474,'属性表（单）'!$N$4:$O$24,2,0))))</f>
        <v>2610</v>
      </c>
      <c r="S2474" s="1">
        <f t="shared" si="309"/>
        <v>34602</v>
      </c>
      <c r="T2474" s="28">
        <f>VLOOKUP(--F2474,经验表!$A$4:$B$53,2,0)*VLOOKUP(--E2474,经验表!$W$8:$X$17,2,0)</f>
        <v>34602.75</v>
      </c>
      <c r="U2474" s="1">
        <f t="shared" si="310"/>
        <v>287807</v>
      </c>
      <c r="V2474" s="1">
        <f t="shared" si="311"/>
        <v>287807</v>
      </c>
    </row>
    <row r="2475" spans="1:22" x14ac:dyDescent="0.35">
      <c r="A2475" s="1">
        <v>91900105</v>
      </c>
      <c r="B2475" s="3" t="s">
        <v>30</v>
      </c>
      <c r="C2475" s="29">
        <f t="shared" si="307"/>
        <v>1</v>
      </c>
      <c r="D2475" s="29" t="str">
        <f t="shared" si="304"/>
        <v>5</v>
      </c>
      <c r="E2475" s="42" t="str">
        <f t="shared" si="305"/>
        <v>5</v>
      </c>
      <c r="F2475" s="1">
        <v>19</v>
      </c>
      <c r="G2475" s="28" t="str">
        <f t="shared" si="306"/>
        <v>519</v>
      </c>
      <c r="H2475" s="1">
        <v>8</v>
      </c>
      <c r="I2475" s="1">
        <v>2523</v>
      </c>
      <c r="L2475" s="1">
        <v>34978</v>
      </c>
      <c r="M2475" s="1">
        <v>322367</v>
      </c>
      <c r="N2475" s="2">
        <f>INT(VLOOKUP(--D2475,'属性表（单）'!$H$7:$I$11,2,0)*VLOOKUP(F2475,'属性表（单）'!$B$4:$D$53,3,0))</f>
        <v>27600</v>
      </c>
      <c r="O2475" s="34">
        <f t="shared" si="308"/>
        <v>2760</v>
      </c>
      <c r="P2475" s="1">
        <f>IF(H2475=26,VLOOKUP(G2475,'属性表（单核）'!$H$2:$I$251,2,0),IF(H2475=59,VLOOKUP(G2475,'属性表（单核）'!$C$2:$D$251,2,0),INT(N2475/VLOOKUP(H2475,'属性表（单）'!$N$4:$O$24,2,0))))</f>
        <v>2760</v>
      </c>
      <c r="S2475" s="1">
        <f t="shared" si="309"/>
        <v>38912</v>
      </c>
      <c r="T2475" s="28">
        <f>VLOOKUP(--F2475,经验表!$A$4:$B$53,2,0)*VLOOKUP(--E2475,经验表!$W$8:$X$17,2,0)</f>
        <v>38912.25</v>
      </c>
      <c r="U2475" s="1">
        <f t="shared" si="310"/>
        <v>322409</v>
      </c>
      <c r="V2475" s="1">
        <f t="shared" si="311"/>
        <v>322409</v>
      </c>
    </row>
    <row r="2476" spans="1:22" x14ac:dyDescent="0.35">
      <c r="A2476" s="1">
        <v>92000105</v>
      </c>
      <c r="B2476" s="3" t="s">
        <v>30</v>
      </c>
      <c r="C2476" s="29">
        <f t="shared" si="307"/>
        <v>1</v>
      </c>
      <c r="D2476" s="29" t="str">
        <f t="shared" si="304"/>
        <v>5</v>
      </c>
      <c r="E2476" s="42" t="str">
        <f t="shared" si="305"/>
        <v>5</v>
      </c>
      <c r="F2476" s="1">
        <v>20</v>
      </c>
      <c r="G2476" s="28" t="str">
        <f t="shared" si="306"/>
        <v>520</v>
      </c>
      <c r="H2476" s="1">
        <v>8</v>
      </c>
      <c r="I2476" s="1">
        <v>2619</v>
      </c>
      <c r="L2476" s="1">
        <v>38756</v>
      </c>
      <c r="M2476" s="1">
        <v>357345</v>
      </c>
      <c r="N2476" s="2">
        <f>INT(VLOOKUP(--D2476,'属性表（单）'!$H$7:$I$11,2,0)*VLOOKUP(F2476,'属性表（单）'!$B$4:$D$53,3,0))</f>
        <v>29100</v>
      </c>
      <c r="O2476" s="34">
        <f t="shared" si="308"/>
        <v>2910</v>
      </c>
      <c r="P2476" s="1">
        <f>IF(H2476=26,VLOOKUP(G2476,'属性表（单核）'!$H$2:$I$251,2,0),IF(H2476=59,VLOOKUP(G2476,'属性表（单核）'!$C$2:$D$251,2,0),INT(N2476/VLOOKUP(H2476,'属性表（单）'!$N$4:$O$24,2,0))))</f>
        <v>2910</v>
      </c>
      <c r="S2476" s="1">
        <f t="shared" si="309"/>
        <v>43221</v>
      </c>
      <c r="T2476" s="28">
        <f>VLOOKUP(--F2476,经验表!$A$4:$B$53,2,0)*VLOOKUP(--E2476,经验表!$W$8:$X$17,2,0)</f>
        <v>43221.75</v>
      </c>
      <c r="U2476" s="1">
        <f t="shared" si="310"/>
        <v>361321</v>
      </c>
      <c r="V2476" s="1">
        <f t="shared" si="311"/>
        <v>361321</v>
      </c>
    </row>
    <row r="2477" spans="1:22" x14ac:dyDescent="0.35">
      <c r="A2477" s="1">
        <v>92100105</v>
      </c>
      <c r="B2477" s="3" t="s">
        <v>30</v>
      </c>
      <c r="C2477" s="29">
        <f t="shared" si="307"/>
        <v>1</v>
      </c>
      <c r="D2477" s="29" t="str">
        <f t="shared" si="304"/>
        <v>5</v>
      </c>
      <c r="E2477" s="42" t="str">
        <f t="shared" si="305"/>
        <v>5</v>
      </c>
      <c r="F2477" s="1">
        <v>21</v>
      </c>
      <c r="G2477" s="28" t="str">
        <f t="shared" si="306"/>
        <v>521</v>
      </c>
      <c r="H2477" s="1">
        <v>8</v>
      </c>
      <c r="I2477" s="1">
        <v>2715</v>
      </c>
      <c r="L2477" s="1">
        <v>42883</v>
      </c>
      <c r="M2477" s="1">
        <v>396101</v>
      </c>
      <c r="N2477" s="2">
        <f>INT(VLOOKUP(--D2477,'属性表（单）'!$H$7:$I$11,2,0)*VLOOKUP(F2477,'属性表（单）'!$B$4:$D$53,3,0))</f>
        <v>30600</v>
      </c>
      <c r="O2477" s="34">
        <f t="shared" si="308"/>
        <v>3060</v>
      </c>
      <c r="P2477" s="1">
        <f>IF(H2477=26,VLOOKUP(G2477,'属性表（单核）'!$H$2:$I$251,2,0),IF(H2477=59,VLOOKUP(G2477,'属性表（单核）'!$C$2:$D$251,2,0),INT(N2477/VLOOKUP(H2477,'属性表（单）'!$N$4:$O$24,2,0))))</f>
        <v>3060</v>
      </c>
      <c r="S2477" s="1">
        <f t="shared" si="309"/>
        <v>47531</v>
      </c>
      <c r="T2477" s="28">
        <f>VLOOKUP(--F2477,经验表!$A$4:$B$53,2,0)*VLOOKUP(--E2477,经验表!$W$8:$X$17,2,0)</f>
        <v>47531.25</v>
      </c>
      <c r="U2477" s="1">
        <f t="shared" si="310"/>
        <v>404542</v>
      </c>
      <c r="V2477" s="1">
        <f t="shared" si="311"/>
        <v>404542</v>
      </c>
    </row>
    <row r="2478" spans="1:22" x14ac:dyDescent="0.35">
      <c r="A2478" s="1">
        <v>92200105</v>
      </c>
      <c r="B2478" s="3" t="s">
        <v>30</v>
      </c>
      <c r="C2478" s="29">
        <f t="shared" si="307"/>
        <v>1</v>
      </c>
      <c r="D2478" s="29" t="str">
        <f t="shared" si="304"/>
        <v>5</v>
      </c>
      <c r="E2478" s="42" t="str">
        <f t="shared" si="305"/>
        <v>5</v>
      </c>
      <c r="F2478" s="1">
        <v>22</v>
      </c>
      <c r="G2478" s="28" t="str">
        <f t="shared" si="306"/>
        <v>522</v>
      </c>
      <c r="H2478" s="1">
        <v>8</v>
      </c>
      <c r="I2478" s="1">
        <v>2812</v>
      </c>
      <c r="L2478" s="1">
        <v>47391</v>
      </c>
      <c r="M2478" s="1">
        <v>438984</v>
      </c>
      <c r="N2478" s="2">
        <f>INT(VLOOKUP(--D2478,'属性表（单）'!$H$7:$I$11,2,0)*VLOOKUP(F2478,'属性表（单）'!$B$4:$D$53,3,0))</f>
        <v>32400</v>
      </c>
      <c r="O2478" s="34">
        <f t="shared" si="308"/>
        <v>3240</v>
      </c>
      <c r="P2478" s="1">
        <f>IF(H2478=26,VLOOKUP(G2478,'属性表（单核）'!$H$2:$I$251,2,0),IF(H2478=59,VLOOKUP(G2478,'属性表（单核）'!$C$2:$D$251,2,0),INT(N2478/VLOOKUP(H2478,'属性表（单）'!$N$4:$O$24,2,0))))</f>
        <v>3240</v>
      </c>
      <c r="S2478" s="1">
        <f t="shared" si="309"/>
        <v>53361</v>
      </c>
      <c r="T2478" s="28">
        <f>VLOOKUP(--F2478,经验表!$A$4:$B$53,2,0)*VLOOKUP(--E2478,经验表!$W$8:$X$17,2,0)</f>
        <v>53361.75</v>
      </c>
      <c r="U2478" s="1">
        <f t="shared" si="310"/>
        <v>452073</v>
      </c>
      <c r="V2478" s="1">
        <f t="shared" si="311"/>
        <v>452073</v>
      </c>
    </row>
    <row r="2479" spans="1:22" x14ac:dyDescent="0.35">
      <c r="A2479" s="1">
        <v>92300105</v>
      </c>
      <c r="B2479" s="3" t="s">
        <v>30</v>
      </c>
      <c r="C2479" s="29">
        <f t="shared" si="307"/>
        <v>1</v>
      </c>
      <c r="D2479" s="29" t="str">
        <f t="shared" si="304"/>
        <v>5</v>
      </c>
      <c r="E2479" s="42" t="str">
        <f t="shared" si="305"/>
        <v>5</v>
      </c>
      <c r="F2479" s="1">
        <v>23</v>
      </c>
      <c r="G2479" s="28" t="str">
        <f t="shared" si="306"/>
        <v>523</v>
      </c>
      <c r="H2479" s="1">
        <v>8</v>
      </c>
      <c r="I2479" s="1">
        <v>2910</v>
      </c>
      <c r="L2479" s="1">
        <v>52314</v>
      </c>
      <c r="M2479" s="1">
        <v>486375</v>
      </c>
      <c r="N2479" s="2">
        <f>INT(VLOOKUP(--D2479,'属性表（单）'!$H$7:$I$11,2,0)*VLOOKUP(F2479,'属性表（单）'!$B$4:$D$53,3,0))</f>
        <v>34200</v>
      </c>
      <c r="O2479" s="34">
        <f t="shared" si="308"/>
        <v>3420</v>
      </c>
      <c r="P2479" s="1">
        <f>IF(H2479=26,VLOOKUP(G2479,'属性表（单核）'!$H$2:$I$251,2,0),IF(H2479=59,VLOOKUP(G2479,'属性表（单核）'!$C$2:$D$251,2,0),INT(N2479/VLOOKUP(H2479,'属性表（单）'!$N$4:$O$24,2,0))))</f>
        <v>3420</v>
      </c>
      <c r="S2479" s="1">
        <f t="shared" si="309"/>
        <v>59192</v>
      </c>
      <c r="T2479" s="28">
        <f>VLOOKUP(--F2479,经验表!$A$4:$B$53,2,0)*VLOOKUP(--E2479,经验表!$W$8:$X$17,2,0)</f>
        <v>59192.25</v>
      </c>
      <c r="U2479" s="1">
        <f t="shared" si="310"/>
        <v>505434</v>
      </c>
      <c r="V2479" s="1">
        <f t="shared" si="311"/>
        <v>505434</v>
      </c>
    </row>
    <row r="2480" spans="1:22" x14ac:dyDescent="0.35">
      <c r="A2480" s="1">
        <v>92400105</v>
      </c>
      <c r="B2480" s="3" t="s">
        <v>30</v>
      </c>
      <c r="C2480" s="29">
        <f t="shared" si="307"/>
        <v>1</v>
      </c>
      <c r="D2480" s="29" t="str">
        <f t="shared" si="304"/>
        <v>5</v>
      </c>
      <c r="E2480" s="42" t="str">
        <f t="shared" si="305"/>
        <v>5</v>
      </c>
      <c r="F2480" s="1">
        <v>24</v>
      </c>
      <c r="G2480" s="28" t="str">
        <f t="shared" si="306"/>
        <v>524</v>
      </c>
      <c r="H2480" s="1">
        <v>8</v>
      </c>
      <c r="I2480" s="1">
        <v>3010</v>
      </c>
      <c r="L2480" s="1">
        <v>57690</v>
      </c>
      <c r="M2480" s="1">
        <v>538689</v>
      </c>
      <c r="N2480" s="2">
        <f>INT(VLOOKUP(--D2480,'属性表（单）'!$H$7:$I$11,2,0)*VLOOKUP(F2480,'属性表（单）'!$B$4:$D$53,3,0))</f>
        <v>36000</v>
      </c>
      <c r="O2480" s="34">
        <f t="shared" si="308"/>
        <v>3600</v>
      </c>
      <c r="P2480" s="1">
        <f>IF(H2480=26,VLOOKUP(G2480,'属性表（单核）'!$H$2:$I$251,2,0),IF(H2480=59,VLOOKUP(G2480,'属性表（单核）'!$C$2:$D$251,2,0),INT(N2480/VLOOKUP(H2480,'属性表（单）'!$N$4:$O$24,2,0))))</f>
        <v>3600</v>
      </c>
      <c r="S2480" s="1">
        <f t="shared" si="309"/>
        <v>65022</v>
      </c>
      <c r="T2480" s="28">
        <f>VLOOKUP(--F2480,经验表!$A$4:$B$53,2,0)*VLOOKUP(--E2480,经验表!$W$8:$X$17,2,0)</f>
        <v>65022.750000000007</v>
      </c>
      <c r="U2480" s="1">
        <f t="shared" si="310"/>
        <v>564626</v>
      </c>
      <c r="V2480" s="1">
        <f t="shared" si="311"/>
        <v>564626</v>
      </c>
    </row>
    <row r="2481" spans="1:22" x14ac:dyDescent="0.35">
      <c r="A2481" s="1">
        <v>92500105</v>
      </c>
      <c r="B2481" s="3" t="s">
        <v>30</v>
      </c>
      <c r="C2481" s="29">
        <f t="shared" si="307"/>
        <v>1</v>
      </c>
      <c r="D2481" s="29" t="str">
        <f t="shared" si="304"/>
        <v>5</v>
      </c>
      <c r="E2481" s="42" t="str">
        <f t="shared" si="305"/>
        <v>5</v>
      </c>
      <c r="F2481" s="1">
        <v>25</v>
      </c>
      <c r="G2481" s="28" t="str">
        <f t="shared" si="306"/>
        <v>525</v>
      </c>
      <c r="H2481" s="1">
        <v>8</v>
      </c>
      <c r="I2481" s="1">
        <v>3110</v>
      </c>
      <c r="L2481" s="1">
        <v>63561</v>
      </c>
      <c r="M2481" s="1">
        <v>596379</v>
      </c>
      <c r="N2481" s="2">
        <f>INT(VLOOKUP(--D2481,'属性表（单）'!$H$7:$I$11,2,0)*VLOOKUP(F2481,'属性表（单）'!$B$4:$D$53,3,0))</f>
        <v>37800</v>
      </c>
      <c r="O2481" s="34">
        <f t="shared" si="308"/>
        <v>3780</v>
      </c>
      <c r="P2481" s="1">
        <f>IF(H2481=26,VLOOKUP(G2481,'属性表（单核）'!$H$2:$I$251,2,0),IF(H2481=59,VLOOKUP(G2481,'属性表（单核）'!$C$2:$D$251,2,0),INT(N2481/VLOOKUP(H2481,'属性表（单）'!$N$4:$O$24,2,0))))</f>
        <v>3780</v>
      </c>
      <c r="S2481" s="1">
        <f t="shared" si="309"/>
        <v>70853</v>
      </c>
      <c r="T2481" s="28">
        <f>VLOOKUP(--F2481,经验表!$A$4:$B$53,2,0)*VLOOKUP(--E2481,经验表!$W$8:$X$17,2,0)</f>
        <v>70853.25</v>
      </c>
      <c r="U2481" s="1">
        <f t="shared" si="310"/>
        <v>629648</v>
      </c>
      <c r="V2481" s="1">
        <f t="shared" si="311"/>
        <v>629648</v>
      </c>
    </row>
    <row r="2482" spans="1:22" x14ac:dyDescent="0.35">
      <c r="A2482" s="1">
        <v>92600105</v>
      </c>
      <c r="B2482" s="3" t="s">
        <v>30</v>
      </c>
      <c r="C2482" s="29">
        <f t="shared" si="307"/>
        <v>1</v>
      </c>
      <c r="D2482" s="29" t="str">
        <f t="shared" si="304"/>
        <v>5</v>
      </c>
      <c r="E2482" s="42" t="str">
        <f t="shared" si="305"/>
        <v>5</v>
      </c>
      <c r="F2482" s="1">
        <v>26</v>
      </c>
      <c r="G2482" s="28" t="str">
        <f t="shared" si="306"/>
        <v>526</v>
      </c>
      <c r="H2482" s="1">
        <v>8</v>
      </c>
      <c r="I2482" s="1">
        <v>3211</v>
      </c>
      <c r="L2482" s="1">
        <v>69971</v>
      </c>
      <c r="M2482" s="1">
        <v>659940</v>
      </c>
      <c r="N2482" s="2">
        <f>INT(VLOOKUP(--D2482,'属性表（单）'!$H$7:$I$11,2,0)*VLOOKUP(F2482,'属性表（单）'!$B$4:$D$53,3,0))</f>
        <v>39600</v>
      </c>
      <c r="O2482" s="34">
        <f t="shared" si="308"/>
        <v>3960</v>
      </c>
      <c r="P2482" s="1">
        <f>IF(H2482=26,VLOOKUP(G2482,'属性表（单核）'!$H$2:$I$251,2,0),IF(H2482=59,VLOOKUP(G2482,'属性表（单核）'!$C$2:$D$251,2,0),INT(N2482/VLOOKUP(H2482,'属性表（单）'!$N$4:$O$24,2,0))))</f>
        <v>3960</v>
      </c>
      <c r="S2482" s="1">
        <f t="shared" si="309"/>
        <v>78458</v>
      </c>
      <c r="T2482" s="28">
        <f>VLOOKUP(--F2482,经验表!$A$4:$B$53,2,0)*VLOOKUP(--E2482,经验表!$W$8:$X$17,2,0)</f>
        <v>78458.25</v>
      </c>
      <c r="U2482" s="1">
        <f t="shared" si="310"/>
        <v>700501</v>
      </c>
      <c r="V2482" s="1">
        <f t="shared" si="311"/>
        <v>700501</v>
      </c>
    </row>
    <row r="2483" spans="1:22" x14ac:dyDescent="0.35">
      <c r="A2483" s="1">
        <v>92700105</v>
      </c>
      <c r="B2483" s="3" t="s">
        <v>30</v>
      </c>
      <c r="C2483" s="29">
        <f t="shared" si="307"/>
        <v>1</v>
      </c>
      <c r="D2483" s="29" t="str">
        <f t="shared" si="304"/>
        <v>5</v>
      </c>
      <c r="E2483" s="42" t="str">
        <f t="shared" si="305"/>
        <v>5</v>
      </c>
      <c r="F2483" s="1">
        <v>27</v>
      </c>
      <c r="G2483" s="28" t="str">
        <f t="shared" si="306"/>
        <v>527</v>
      </c>
      <c r="H2483" s="1">
        <v>8</v>
      </c>
      <c r="I2483" s="1">
        <v>3313</v>
      </c>
      <c r="L2483" s="1">
        <v>76969</v>
      </c>
      <c r="M2483" s="1">
        <v>729911</v>
      </c>
      <c r="N2483" s="2">
        <f>INT(VLOOKUP(--D2483,'属性表（单）'!$H$7:$I$11,2,0)*VLOOKUP(F2483,'属性表（单）'!$B$4:$D$53,3,0))</f>
        <v>41700</v>
      </c>
      <c r="O2483" s="34">
        <f t="shared" si="308"/>
        <v>4170</v>
      </c>
      <c r="P2483" s="1">
        <f>IF(H2483=26,VLOOKUP(G2483,'属性表（单核）'!$H$2:$I$251,2,0),IF(H2483=59,VLOOKUP(G2483,'属性表（单核）'!$C$2:$D$251,2,0),INT(N2483/VLOOKUP(H2483,'属性表（单）'!$N$4:$O$24,2,0))))</f>
        <v>4170</v>
      </c>
      <c r="S2483" s="1">
        <f t="shared" si="309"/>
        <v>86063</v>
      </c>
      <c r="T2483" s="28">
        <f>VLOOKUP(--F2483,经验表!$A$4:$B$53,2,0)*VLOOKUP(--E2483,经验表!$W$8:$X$17,2,0)</f>
        <v>86063.25</v>
      </c>
      <c r="U2483" s="1">
        <f t="shared" si="310"/>
        <v>778959</v>
      </c>
      <c r="V2483" s="1">
        <f t="shared" si="311"/>
        <v>778959</v>
      </c>
    </row>
    <row r="2484" spans="1:22" x14ac:dyDescent="0.35">
      <c r="A2484" s="1">
        <v>92800105</v>
      </c>
      <c r="B2484" s="3" t="s">
        <v>30</v>
      </c>
      <c r="C2484" s="29">
        <f t="shared" si="307"/>
        <v>1</v>
      </c>
      <c r="D2484" s="29" t="str">
        <f t="shared" si="304"/>
        <v>5</v>
      </c>
      <c r="E2484" s="42" t="str">
        <f t="shared" si="305"/>
        <v>5</v>
      </c>
      <c r="F2484" s="1">
        <v>28</v>
      </c>
      <c r="G2484" s="28" t="str">
        <f t="shared" si="306"/>
        <v>528</v>
      </c>
      <c r="H2484" s="1">
        <v>8</v>
      </c>
      <c r="I2484" s="1">
        <v>3416</v>
      </c>
      <c r="L2484" s="1">
        <v>84610</v>
      </c>
      <c r="M2484" s="1">
        <v>806880</v>
      </c>
      <c r="N2484" s="2">
        <f>INT(VLOOKUP(--D2484,'属性表（单）'!$H$7:$I$11,2,0)*VLOOKUP(F2484,'属性表（单）'!$B$4:$D$53,3,0))</f>
        <v>43800</v>
      </c>
      <c r="O2484" s="34">
        <f t="shared" si="308"/>
        <v>4380</v>
      </c>
      <c r="P2484" s="1">
        <f>IF(H2484=26,VLOOKUP(G2484,'属性表（单核）'!$H$2:$I$251,2,0),IF(H2484=59,VLOOKUP(G2484,'属性表（单核）'!$C$2:$D$251,2,0),INT(N2484/VLOOKUP(H2484,'属性表（单）'!$N$4:$O$24,2,0))))</f>
        <v>4380</v>
      </c>
      <c r="S2484" s="1">
        <f t="shared" si="309"/>
        <v>93668</v>
      </c>
      <c r="T2484" s="28">
        <f>VLOOKUP(--F2484,经验表!$A$4:$B$53,2,0)*VLOOKUP(--E2484,经验表!$W$8:$X$17,2,0)</f>
        <v>93668.25</v>
      </c>
      <c r="U2484" s="1">
        <f t="shared" si="310"/>
        <v>865022</v>
      </c>
      <c r="V2484" s="1">
        <f t="shared" si="311"/>
        <v>865022</v>
      </c>
    </row>
    <row r="2485" spans="1:22" x14ac:dyDescent="0.35">
      <c r="A2485" s="1">
        <v>92900105</v>
      </c>
      <c r="B2485" s="3" t="s">
        <v>30</v>
      </c>
      <c r="C2485" s="29">
        <f t="shared" si="307"/>
        <v>1</v>
      </c>
      <c r="D2485" s="29" t="str">
        <f t="shared" si="304"/>
        <v>5</v>
      </c>
      <c r="E2485" s="42" t="str">
        <f t="shared" si="305"/>
        <v>5</v>
      </c>
      <c r="F2485" s="1">
        <v>29</v>
      </c>
      <c r="G2485" s="28" t="str">
        <f t="shared" si="306"/>
        <v>529</v>
      </c>
      <c r="H2485" s="1">
        <v>8</v>
      </c>
      <c r="I2485" s="1">
        <v>3521</v>
      </c>
      <c r="L2485" s="1">
        <v>92951</v>
      </c>
      <c r="M2485" s="1">
        <v>891490</v>
      </c>
      <c r="N2485" s="2">
        <f>INT(VLOOKUP(--D2485,'属性表（单）'!$H$7:$I$11,2,0)*VLOOKUP(F2485,'属性表（单）'!$B$4:$D$53,3,0))</f>
        <v>45900</v>
      </c>
      <c r="O2485" s="34">
        <f t="shared" si="308"/>
        <v>4590</v>
      </c>
      <c r="P2485" s="1">
        <f>IF(H2485=26,VLOOKUP(G2485,'属性表（单核）'!$H$2:$I$251,2,0),IF(H2485=59,VLOOKUP(G2485,'属性表（单核）'!$C$2:$D$251,2,0),INT(N2485/VLOOKUP(H2485,'属性表（单）'!$N$4:$O$24,2,0))))</f>
        <v>4590</v>
      </c>
      <c r="S2485" s="1">
        <f t="shared" si="309"/>
        <v>101273</v>
      </c>
      <c r="T2485" s="28">
        <f>VLOOKUP(--F2485,经验表!$A$4:$B$53,2,0)*VLOOKUP(--E2485,经验表!$W$8:$X$17,2,0)</f>
        <v>101273.25</v>
      </c>
      <c r="U2485" s="1">
        <f t="shared" si="310"/>
        <v>958690</v>
      </c>
      <c r="V2485" s="1">
        <f t="shared" si="311"/>
        <v>958690</v>
      </c>
    </row>
    <row r="2486" spans="1:22" x14ac:dyDescent="0.35">
      <c r="A2486" s="1">
        <v>93000105</v>
      </c>
      <c r="B2486" s="3" t="s">
        <v>30</v>
      </c>
      <c r="C2486" s="29">
        <f t="shared" si="307"/>
        <v>1</v>
      </c>
      <c r="D2486" s="29" t="str">
        <f t="shared" si="304"/>
        <v>5</v>
      </c>
      <c r="E2486" s="42" t="str">
        <f t="shared" si="305"/>
        <v>5</v>
      </c>
      <c r="F2486" s="1">
        <v>30</v>
      </c>
      <c r="G2486" s="28" t="str">
        <f t="shared" si="306"/>
        <v>530</v>
      </c>
      <c r="H2486" s="1">
        <v>8</v>
      </c>
      <c r="I2486" s="1">
        <v>3626</v>
      </c>
      <c r="L2486" s="1">
        <v>102055</v>
      </c>
      <c r="M2486" s="1">
        <v>984441</v>
      </c>
      <c r="N2486" s="2">
        <f>INT(VLOOKUP(--D2486,'属性表（单）'!$H$7:$I$11,2,0)*VLOOKUP(F2486,'属性表（单）'!$B$4:$D$53,3,0))</f>
        <v>48000</v>
      </c>
      <c r="O2486" s="34">
        <f t="shared" si="308"/>
        <v>4800</v>
      </c>
      <c r="P2486" s="1">
        <f>IF(H2486=26,VLOOKUP(G2486,'属性表（单核）'!$H$2:$I$251,2,0),IF(H2486=59,VLOOKUP(G2486,'属性表（单核）'!$C$2:$D$251,2,0),INT(N2486/VLOOKUP(H2486,'属性表（单）'!$N$4:$O$24,2,0))))</f>
        <v>4800</v>
      </c>
      <c r="S2486" s="1">
        <f t="shared" si="309"/>
        <v>110906</v>
      </c>
      <c r="T2486" s="28">
        <f>VLOOKUP(--F2486,经验表!$A$4:$B$53,2,0)*VLOOKUP(--E2486,经验表!$W$8:$X$17,2,0)</f>
        <v>110906.25</v>
      </c>
      <c r="U2486" s="1">
        <f t="shared" si="310"/>
        <v>1059963</v>
      </c>
      <c r="V2486" s="1">
        <f t="shared" si="311"/>
        <v>1059963</v>
      </c>
    </row>
    <row r="2487" spans="1:22" x14ac:dyDescent="0.35">
      <c r="A2487" s="1">
        <v>93100105</v>
      </c>
      <c r="B2487" s="3" t="s">
        <v>30</v>
      </c>
      <c r="C2487" s="29">
        <f t="shared" si="307"/>
        <v>1</v>
      </c>
      <c r="D2487" s="29" t="str">
        <f t="shared" si="304"/>
        <v>5</v>
      </c>
      <c r="E2487" s="42" t="str">
        <f t="shared" si="305"/>
        <v>5</v>
      </c>
      <c r="F2487" s="1">
        <v>31</v>
      </c>
      <c r="G2487" s="28" t="str">
        <f t="shared" si="306"/>
        <v>531</v>
      </c>
      <c r="H2487" s="1">
        <v>8</v>
      </c>
      <c r="I2487" s="1">
        <v>3732</v>
      </c>
      <c r="L2487" s="1">
        <v>111993</v>
      </c>
      <c r="M2487" s="1">
        <v>1086496</v>
      </c>
      <c r="N2487" s="2">
        <f>INT(VLOOKUP(--D2487,'属性表（单）'!$H$7:$I$11,2,0)*VLOOKUP(F2487,'属性表（单）'!$B$4:$D$53,3,0))</f>
        <v>50100</v>
      </c>
      <c r="O2487" s="34">
        <f t="shared" si="308"/>
        <v>5010</v>
      </c>
      <c r="P2487" s="1">
        <f>IF(H2487=26,VLOOKUP(G2487,'属性表（单核）'!$H$2:$I$251,2,0),IF(H2487=59,VLOOKUP(G2487,'属性表（单核）'!$C$2:$D$251,2,0),INT(N2487/VLOOKUP(H2487,'属性表（单）'!$N$4:$O$24,2,0))))</f>
        <v>5010</v>
      </c>
      <c r="S2487" s="1">
        <f t="shared" si="309"/>
        <v>120539</v>
      </c>
      <c r="T2487" s="28">
        <f>VLOOKUP(--F2487,经验表!$A$4:$B$53,2,0)*VLOOKUP(--E2487,经验表!$W$8:$X$17,2,0)</f>
        <v>120539.25</v>
      </c>
      <c r="U2487" s="1">
        <f t="shared" si="310"/>
        <v>1170869</v>
      </c>
      <c r="V2487" s="1">
        <f t="shared" si="311"/>
        <v>1170869</v>
      </c>
    </row>
    <row r="2488" spans="1:22" x14ac:dyDescent="0.35">
      <c r="A2488" s="1">
        <v>93200105</v>
      </c>
      <c r="B2488" s="3" t="s">
        <v>30</v>
      </c>
      <c r="C2488" s="29">
        <f t="shared" si="307"/>
        <v>1</v>
      </c>
      <c r="D2488" s="29" t="str">
        <f t="shared" si="304"/>
        <v>5</v>
      </c>
      <c r="E2488" s="42" t="str">
        <f t="shared" si="305"/>
        <v>5</v>
      </c>
      <c r="F2488" s="1">
        <v>32</v>
      </c>
      <c r="G2488" s="28" t="str">
        <f t="shared" si="306"/>
        <v>532</v>
      </c>
      <c r="H2488" s="1">
        <v>8</v>
      </c>
      <c r="I2488" s="1">
        <v>3840</v>
      </c>
      <c r="L2488" s="1">
        <v>122840</v>
      </c>
      <c r="M2488" s="1">
        <v>1198489</v>
      </c>
      <c r="N2488" s="2">
        <f>INT(VLOOKUP(--D2488,'属性表（单）'!$H$7:$I$11,2,0)*VLOOKUP(F2488,'属性表（单）'!$B$4:$D$53,3,0))</f>
        <v>52500</v>
      </c>
      <c r="O2488" s="34">
        <f t="shared" si="308"/>
        <v>5250</v>
      </c>
      <c r="P2488" s="1">
        <f>IF(H2488=26,VLOOKUP(G2488,'属性表（单核）'!$H$2:$I$251,2,0),IF(H2488=59,VLOOKUP(G2488,'属性表（单核）'!$C$2:$D$251,2,0),INT(N2488/VLOOKUP(H2488,'属性表（单）'!$N$4:$O$24,2,0))))</f>
        <v>5250</v>
      </c>
      <c r="S2488" s="1">
        <f t="shared" si="309"/>
        <v>130172</v>
      </c>
      <c r="T2488" s="28">
        <f>VLOOKUP(--F2488,经验表!$A$4:$B$53,2,0)*VLOOKUP(--E2488,经验表!$W$8:$X$17,2,0)</f>
        <v>130172.25000000001</v>
      </c>
      <c r="U2488" s="1">
        <f t="shared" si="310"/>
        <v>1291408</v>
      </c>
      <c r="V2488" s="1">
        <f t="shared" si="311"/>
        <v>1291408</v>
      </c>
    </row>
    <row r="2489" spans="1:22" x14ac:dyDescent="0.35">
      <c r="A2489" s="1">
        <v>93300105</v>
      </c>
      <c r="B2489" s="3" t="s">
        <v>30</v>
      </c>
      <c r="C2489" s="29">
        <f t="shared" si="307"/>
        <v>1</v>
      </c>
      <c r="D2489" s="29" t="str">
        <f t="shared" si="304"/>
        <v>5</v>
      </c>
      <c r="E2489" s="42" t="str">
        <f t="shared" si="305"/>
        <v>5</v>
      </c>
      <c r="F2489" s="1">
        <v>33</v>
      </c>
      <c r="G2489" s="28" t="str">
        <f t="shared" si="306"/>
        <v>533</v>
      </c>
      <c r="H2489" s="1">
        <v>8</v>
      </c>
      <c r="I2489" s="1">
        <v>3948</v>
      </c>
      <c r="L2489" s="1">
        <v>134679</v>
      </c>
      <c r="M2489" s="1">
        <v>1321329</v>
      </c>
      <c r="N2489" s="2">
        <f>INT(VLOOKUP(--D2489,'属性表（单）'!$H$7:$I$11,2,0)*VLOOKUP(F2489,'属性表（单）'!$B$4:$D$53,3,0))</f>
        <v>54900</v>
      </c>
      <c r="O2489" s="34">
        <f t="shared" si="308"/>
        <v>5490</v>
      </c>
      <c r="P2489" s="1">
        <f>IF(H2489=26,VLOOKUP(G2489,'属性表（单核）'!$H$2:$I$251,2,0),IF(H2489=59,VLOOKUP(G2489,'属性表（单核）'!$C$2:$D$251,2,0),INT(N2489/VLOOKUP(H2489,'属性表（单）'!$N$4:$O$24,2,0))))</f>
        <v>5490</v>
      </c>
      <c r="S2489" s="1">
        <f t="shared" si="309"/>
        <v>139805</v>
      </c>
      <c r="T2489" s="28">
        <f>VLOOKUP(--F2489,经验表!$A$4:$B$53,2,0)*VLOOKUP(--E2489,经验表!$W$8:$X$17,2,0)</f>
        <v>139805.25</v>
      </c>
      <c r="U2489" s="1">
        <f t="shared" si="310"/>
        <v>1421580</v>
      </c>
      <c r="V2489" s="1">
        <f t="shared" si="311"/>
        <v>1421580</v>
      </c>
    </row>
    <row r="2490" spans="1:22" x14ac:dyDescent="0.35">
      <c r="A2490" s="1">
        <v>93400105</v>
      </c>
      <c r="B2490" s="3" t="s">
        <v>30</v>
      </c>
      <c r="C2490" s="29">
        <f t="shared" si="307"/>
        <v>1</v>
      </c>
      <c r="D2490" s="29" t="str">
        <f t="shared" si="304"/>
        <v>5</v>
      </c>
      <c r="E2490" s="42" t="str">
        <f t="shared" si="305"/>
        <v>5</v>
      </c>
      <c r="F2490" s="1">
        <v>34</v>
      </c>
      <c r="G2490" s="28" t="str">
        <f t="shared" si="306"/>
        <v>534</v>
      </c>
      <c r="H2490" s="1">
        <v>8</v>
      </c>
      <c r="I2490" s="1">
        <v>4058</v>
      </c>
      <c r="L2490" s="1">
        <v>147599</v>
      </c>
      <c r="M2490" s="1">
        <v>1456008</v>
      </c>
      <c r="N2490" s="2">
        <f>INT(VLOOKUP(--D2490,'属性表（单）'!$H$7:$I$11,2,0)*VLOOKUP(F2490,'属性表（单）'!$B$4:$D$53,3,0))</f>
        <v>57300</v>
      </c>
      <c r="O2490" s="34">
        <f t="shared" si="308"/>
        <v>5730</v>
      </c>
      <c r="P2490" s="1">
        <f>IF(H2490=26,VLOOKUP(G2490,'属性表（单核）'!$H$2:$I$251,2,0),IF(H2490=59,VLOOKUP(G2490,'属性表（单核）'!$C$2:$D$251,2,0),INT(N2490/VLOOKUP(H2490,'属性表（单）'!$N$4:$O$24,2,0))))</f>
        <v>5730</v>
      </c>
      <c r="S2490" s="1">
        <f t="shared" si="309"/>
        <v>151719</v>
      </c>
      <c r="T2490" s="28">
        <f>VLOOKUP(--F2490,经验表!$A$4:$B$53,2,0)*VLOOKUP(--E2490,经验表!$W$8:$X$17,2,0)</f>
        <v>151719.75</v>
      </c>
      <c r="U2490" s="1">
        <f t="shared" si="310"/>
        <v>1561385</v>
      </c>
      <c r="V2490" s="1">
        <f t="shared" si="311"/>
        <v>1561385</v>
      </c>
    </row>
    <row r="2491" spans="1:22" x14ac:dyDescent="0.35">
      <c r="A2491" s="1">
        <v>93500105</v>
      </c>
      <c r="B2491" s="3" t="s">
        <v>30</v>
      </c>
      <c r="C2491" s="29">
        <f t="shared" si="307"/>
        <v>1</v>
      </c>
      <c r="D2491" s="29" t="str">
        <f t="shared" si="304"/>
        <v>5</v>
      </c>
      <c r="E2491" s="42" t="str">
        <f t="shared" si="305"/>
        <v>5</v>
      </c>
      <c r="F2491" s="1">
        <v>35</v>
      </c>
      <c r="G2491" s="28" t="str">
        <f t="shared" si="306"/>
        <v>535</v>
      </c>
      <c r="H2491" s="1">
        <v>8</v>
      </c>
      <c r="I2491" s="1">
        <v>4168</v>
      </c>
      <c r="L2491" s="1">
        <v>161700</v>
      </c>
      <c r="M2491" s="1">
        <v>1603607</v>
      </c>
      <c r="N2491" s="2">
        <f>INT(VLOOKUP(--D2491,'属性表（单）'!$H$7:$I$11,2,0)*VLOOKUP(F2491,'属性表（单）'!$B$4:$D$53,3,0))</f>
        <v>59700</v>
      </c>
      <c r="O2491" s="34">
        <f t="shared" si="308"/>
        <v>5970</v>
      </c>
      <c r="P2491" s="1">
        <f>IF(H2491=26,VLOOKUP(G2491,'属性表（单核）'!$H$2:$I$251,2,0),IF(H2491=59,VLOOKUP(G2491,'属性表（单核）'!$C$2:$D$251,2,0),INT(N2491/VLOOKUP(H2491,'属性表（单）'!$N$4:$O$24,2,0))))</f>
        <v>5970</v>
      </c>
      <c r="S2491" s="1">
        <f t="shared" si="309"/>
        <v>163634</v>
      </c>
      <c r="T2491" s="28">
        <f>VLOOKUP(--F2491,经验表!$A$4:$B$53,2,0)*VLOOKUP(--E2491,经验表!$W$8:$X$17,2,0)</f>
        <v>163634.25</v>
      </c>
      <c r="U2491" s="1">
        <f t="shared" si="310"/>
        <v>1713104</v>
      </c>
      <c r="V2491" s="1">
        <f t="shared" si="311"/>
        <v>1713104</v>
      </c>
    </row>
    <row r="2492" spans="1:22" x14ac:dyDescent="0.35">
      <c r="A2492" s="1">
        <v>93600105</v>
      </c>
      <c r="B2492" s="3" t="s">
        <v>30</v>
      </c>
      <c r="C2492" s="29">
        <f t="shared" si="307"/>
        <v>1</v>
      </c>
      <c r="D2492" s="29" t="str">
        <f t="shared" si="304"/>
        <v>5</v>
      </c>
      <c r="E2492" s="42" t="str">
        <f t="shared" si="305"/>
        <v>5</v>
      </c>
      <c r="F2492" s="1">
        <v>36</v>
      </c>
      <c r="G2492" s="28" t="str">
        <f t="shared" si="306"/>
        <v>536</v>
      </c>
      <c r="H2492" s="1">
        <v>8</v>
      </c>
      <c r="I2492" s="1">
        <v>4280</v>
      </c>
      <c r="L2492" s="1">
        <v>177088</v>
      </c>
      <c r="M2492" s="1">
        <v>1765307</v>
      </c>
      <c r="N2492" s="2">
        <f>INT(VLOOKUP(--D2492,'属性表（单）'!$H$7:$I$11,2,0)*VLOOKUP(F2492,'属性表（单）'!$B$4:$D$53,3,0))</f>
        <v>62100</v>
      </c>
      <c r="O2492" s="34">
        <f t="shared" si="308"/>
        <v>6210</v>
      </c>
      <c r="P2492" s="1">
        <f>IF(H2492=26,VLOOKUP(G2492,'属性表（单核）'!$H$2:$I$251,2,0),IF(H2492=59,VLOOKUP(G2492,'属性表（单核）'!$C$2:$D$251,2,0),INT(N2492/VLOOKUP(H2492,'属性表（单）'!$N$4:$O$24,2,0))))</f>
        <v>6210</v>
      </c>
      <c r="S2492" s="1">
        <f t="shared" si="309"/>
        <v>175548</v>
      </c>
      <c r="T2492" s="28">
        <f>VLOOKUP(--F2492,经验表!$A$4:$B$53,2,0)*VLOOKUP(--E2492,经验表!$W$8:$X$17,2,0)</f>
        <v>175548.75</v>
      </c>
      <c r="U2492" s="1">
        <f t="shared" si="310"/>
        <v>1876738</v>
      </c>
      <c r="V2492" s="1">
        <f t="shared" si="311"/>
        <v>1876738</v>
      </c>
    </row>
    <row r="2493" spans="1:22" x14ac:dyDescent="0.35">
      <c r="A2493" s="1">
        <v>93700105</v>
      </c>
      <c r="B2493" s="3" t="s">
        <v>30</v>
      </c>
      <c r="C2493" s="29">
        <f t="shared" si="307"/>
        <v>1</v>
      </c>
      <c r="D2493" s="29" t="str">
        <f t="shared" si="304"/>
        <v>5</v>
      </c>
      <c r="E2493" s="42" t="str">
        <f t="shared" si="305"/>
        <v>5</v>
      </c>
      <c r="F2493" s="1">
        <v>37</v>
      </c>
      <c r="G2493" s="28" t="str">
        <f t="shared" si="306"/>
        <v>537</v>
      </c>
      <c r="H2493" s="1">
        <v>8</v>
      </c>
      <c r="I2493" s="1">
        <v>4393</v>
      </c>
      <c r="L2493" s="1">
        <v>193880</v>
      </c>
      <c r="M2493" s="1">
        <v>1942395</v>
      </c>
      <c r="N2493" s="2">
        <f>INT(VLOOKUP(--D2493,'属性表（单）'!$H$7:$I$11,2,0)*VLOOKUP(F2493,'属性表（单）'!$B$4:$D$53,3,0))</f>
        <v>64800</v>
      </c>
      <c r="O2493" s="34">
        <f t="shared" si="308"/>
        <v>6480</v>
      </c>
      <c r="P2493" s="1">
        <f>IF(H2493=26,VLOOKUP(G2493,'属性表（单核）'!$H$2:$I$251,2,0),IF(H2493=59,VLOOKUP(G2493,'属性表（单核）'!$C$2:$D$251,2,0),INT(N2493/VLOOKUP(H2493,'属性表（单）'!$N$4:$O$24,2,0))))</f>
        <v>6480</v>
      </c>
      <c r="S2493" s="1">
        <f t="shared" si="309"/>
        <v>187463</v>
      </c>
      <c r="T2493" s="28">
        <f>VLOOKUP(--F2493,经验表!$A$4:$B$53,2,0)*VLOOKUP(--E2493,经验表!$W$8:$X$17,2,0)</f>
        <v>187463.25</v>
      </c>
      <c r="U2493" s="1">
        <f t="shared" si="310"/>
        <v>2052286</v>
      </c>
      <c r="V2493" s="1">
        <f t="shared" si="311"/>
        <v>2052286</v>
      </c>
    </row>
    <row r="2494" spans="1:22" x14ac:dyDescent="0.35">
      <c r="A2494" s="1">
        <v>93800105</v>
      </c>
      <c r="B2494" s="3" t="s">
        <v>30</v>
      </c>
      <c r="C2494" s="29">
        <f t="shared" si="307"/>
        <v>1</v>
      </c>
      <c r="D2494" s="29" t="str">
        <f t="shared" si="304"/>
        <v>5</v>
      </c>
      <c r="E2494" s="42" t="str">
        <f t="shared" si="305"/>
        <v>5</v>
      </c>
      <c r="F2494" s="1">
        <v>38</v>
      </c>
      <c r="G2494" s="28" t="str">
        <f t="shared" si="306"/>
        <v>538</v>
      </c>
      <c r="H2494" s="1">
        <v>8</v>
      </c>
      <c r="I2494" s="1">
        <v>4507</v>
      </c>
      <c r="L2494" s="1">
        <v>212204</v>
      </c>
      <c r="M2494" s="1">
        <v>2136275</v>
      </c>
      <c r="N2494" s="2">
        <f>INT(VLOOKUP(--D2494,'属性表（单）'!$H$7:$I$11,2,0)*VLOOKUP(F2494,'属性表（单）'!$B$4:$D$53,3,0))</f>
        <v>67500</v>
      </c>
      <c r="O2494" s="34">
        <f t="shared" si="308"/>
        <v>6750</v>
      </c>
      <c r="P2494" s="1">
        <f>IF(H2494=26,VLOOKUP(G2494,'属性表（单核）'!$H$2:$I$251,2,0),IF(H2494=59,VLOOKUP(G2494,'属性表（单核）'!$C$2:$D$251,2,0),INT(N2494/VLOOKUP(H2494,'属性表（单）'!$N$4:$O$24,2,0))))</f>
        <v>6750</v>
      </c>
      <c r="S2494" s="1">
        <f t="shared" si="309"/>
        <v>201912</v>
      </c>
      <c r="T2494" s="28">
        <f>VLOOKUP(--F2494,经验表!$A$4:$B$53,2,0)*VLOOKUP(--E2494,经验表!$W$8:$X$17,2,0)</f>
        <v>201912.75</v>
      </c>
      <c r="U2494" s="1">
        <f t="shared" si="310"/>
        <v>2239749</v>
      </c>
      <c r="V2494" s="1">
        <f t="shared" si="311"/>
        <v>2239749</v>
      </c>
    </row>
    <row r="2495" spans="1:22" x14ac:dyDescent="0.35">
      <c r="A2495" s="1">
        <v>93900105</v>
      </c>
      <c r="B2495" s="3" t="s">
        <v>30</v>
      </c>
      <c r="C2495" s="29">
        <f t="shared" si="307"/>
        <v>1</v>
      </c>
      <c r="D2495" s="29" t="str">
        <f t="shared" si="304"/>
        <v>5</v>
      </c>
      <c r="E2495" s="42" t="str">
        <f t="shared" si="305"/>
        <v>5</v>
      </c>
      <c r="F2495" s="1">
        <v>39</v>
      </c>
      <c r="G2495" s="28" t="str">
        <f t="shared" si="306"/>
        <v>539</v>
      </c>
      <c r="H2495" s="1">
        <v>8</v>
      </c>
      <c r="I2495" s="1">
        <v>4622</v>
      </c>
      <c r="L2495" s="1">
        <v>232200</v>
      </c>
      <c r="M2495" s="1">
        <v>2348479</v>
      </c>
      <c r="N2495" s="2">
        <f>INT(VLOOKUP(--D2495,'属性表（单）'!$H$7:$I$11,2,0)*VLOOKUP(F2495,'属性表（单）'!$B$4:$D$53,3,0))</f>
        <v>70200</v>
      </c>
      <c r="O2495" s="34">
        <f t="shared" si="308"/>
        <v>7020</v>
      </c>
      <c r="P2495" s="1">
        <f>IF(H2495=26,VLOOKUP(G2495,'属性表（单核）'!$H$2:$I$251,2,0),IF(H2495=59,VLOOKUP(G2495,'属性表（单核）'!$C$2:$D$251,2,0),INT(N2495/VLOOKUP(H2495,'属性表（单）'!$N$4:$O$24,2,0))))</f>
        <v>7020</v>
      </c>
      <c r="S2495" s="1">
        <f t="shared" si="309"/>
        <v>216362</v>
      </c>
      <c r="T2495" s="28">
        <f>VLOOKUP(--F2495,经验表!$A$4:$B$53,2,0)*VLOOKUP(--E2495,经验表!$W$8:$X$17,2,0)</f>
        <v>216362.25</v>
      </c>
      <c r="U2495" s="1">
        <f t="shared" si="310"/>
        <v>2441661</v>
      </c>
      <c r="V2495" s="1">
        <f t="shared" si="311"/>
        <v>2441661</v>
      </c>
    </row>
    <row r="2496" spans="1:22" x14ac:dyDescent="0.35">
      <c r="A2496" s="1">
        <v>94000105</v>
      </c>
      <c r="B2496" s="3" t="s">
        <v>30</v>
      </c>
      <c r="C2496" s="29">
        <f t="shared" si="307"/>
        <v>1</v>
      </c>
      <c r="D2496" s="29" t="str">
        <f t="shared" si="304"/>
        <v>5</v>
      </c>
      <c r="E2496" s="42" t="str">
        <f t="shared" si="305"/>
        <v>5</v>
      </c>
      <c r="F2496" s="1">
        <v>40</v>
      </c>
      <c r="G2496" s="28" t="str">
        <f t="shared" si="306"/>
        <v>540</v>
      </c>
      <c r="H2496" s="1">
        <v>8</v>
      </c>
      <c r="I2496" s="1">
        <v>4739</v>
      </c>
      <c r="L2496" s="1">
        <v>254017</v>
      </c>
      <c r="M2496" s="1">
        <v>2580679</v>
      </c>
      <c r="N2496" s="2">
        <f>INT(VLOOKUP(--D2496,'属性表（单）'!$H$7:$I$11,2,0)*VLOOKUP(F2496,'属性表（单）'!$B$4:$D$53,3,0))</f>
        <v>72900</v>
      </c>
      <c r="O2496" s="34">
        <f t="shared" si="308"/>
        <v>7290</v>
      </c>
      <c r="P2496" s="1">
        <f>IF(H2496=26,VLOOKUP(G2496,'属性表（单核）'!$H$2:$I$251,2,0),IF(H2496=59,VLOOKUP(G2496,'属性表（单核）'!$C$2:$D$251,2,0),INT(N2496/VLOOKUP(H2496,'属性表（单）'!$N$4:$O$24,2,0))))</f>
        <v>7290</v>
      </c>
      <c r="S2496" s="1">
        <f t="shared" si="309"/>
        <v>230811</v>
      </c>
      <c r="T2496" s="28">
        <f>VLOOKUP(--F2496,经验表!$A$4:$B$53,2,0)*VLOOKUP(--E2496,经验表!$W$8:$X$17,2,0)</f>
        <v>230811.75</v>
      </c>
      <c r="U2496" s="1">
        <f t="shared" si="310"/>
        <v>2658023</v>
      </c>
      <c r="V2496" s="1">
        <f t="shared" si="311"/>
        <v>2658023</v>
      </c>
    </row>
    <row r="2497" spans="1:22" x14ac:dyDescent="0.35">
      <c r="A2497" s="1">
        <v>94100105</v>
      </c>
      <c r="B2497" s="3" t="s">
        <v>30</v>
      </c>
      <c r="C2497" s="29">
        <f t="shared" si="307"/>
        <v>1</v>
      </c>
      <c r="D2497" s="29" t="str">
        <f t="shared" si="304"/>
        <v>5</v>
      </c>
      <c r="E2497" s="42" t="str">
        <f t="shared" si="305"/>
        <v>5</v>
      </c>
      <c r="F2497" s="1">
        <v>41</v>
      </c>
      <c r="G2497" s="28" t="str">
        <f t="shared" si="306"/>
        <v>541</v>
      </c>
      <c r="H2497" s="1">
        <v>8</v>
      </c>
      <c r="I2497" s="1">
        <v>4856</v>
      </c>
      <c r="L2497" s="1">
        <v>277824</v>
      </c>
      <c r="M2497" s="1">
        <v>2834696</v>
      </c>
      <c r="N2497" s="2">
        <f>INT(VLOOKUP(--D2497,'属性表（单）'!$H$7:$I$11,2,0)*VLOOKUP(F2497,'属性表（单）'!$B$4:$D$53,3,0))</f>
        <v>75600</v>
      </c>
      <c r="O2497" s="34">
        <f t="shared" si="308"/>
        <v>7560</v>
      </c>
      <c r="P2497" s="1">
        <f>IF(H2497=26,VLOOKUP(G2497,'属性表（单核）'!$H$2:$I$251,2,0),IF(H2497=59,VLOOKUP(G2497,'属性表（单核）'!$C$2:$D$251,2,0),INT(N2497/VLOOKUP(H2497,'属性表（单）'!$N$4:$O$24,2,0))))</f>
        <v>7560</v>
      </c>
      <c r="S2497" s="1">
        <f t="shared" si="309"/>
        <v>245261</v>
      </c>
      <c r="T2497" s="28">
        <f>VLOOKUP(--F2497,经验表!$A$4:$B$53,2,0)*VLOOKUP(--E2497,经验表!$W$8:$X$17,2,0)</f>
        <v>245261.25</v>
      </c>
      <c r="U2497" s="1">
        <f t="shared" si="310"/>
        <v>2888834</v>
      </c>
      <c r="V2497" s="1">
        <f t="shared" si="311"/>
        <v>2888834</v>
      </c>
    </row>
    <row r="2498" spans="1:22" x14ac:dyDescent="0.35">
      <c r="A2498" s="1">
        <v>94200105</v>
      </c>
      <c r="B2498" s="3" t="s">
        <v>30</v>
      </c>
      <c r="C2498" s="29">
        <f t="shared" si="307"/>
        <v>1</v>
      </c>
      <c r="D2498" s="29" t="str">
        <f t="shared" si="304"/>
        <v>5</v>
      </c>
      <c r="E2498" s="42" t="str">
        <f t="shared" si="305"/>
        <v>5</v>
      </c>
      <c r="F2498" s="1">
        <v>42</v>
      </c>
      <c r="G2498" s="28" t="str">
        <f t="shared" si="306"/>
        <v>542</v>
      </c>
      <c r="H2498" s="1">
        <v>8</v>
      </c>
      <c r="I2498" s="1">
        <v>4975</v>
      </c>
      <c r="L2498" s="1">
        <v>303799</v>
      </c>
      <c r="M2498" s="1">
        <v>3112520</v>
      </c>
      <c r="N2498" s="2">
        <f>INT(VLOOKUP(--D2498,'属性表（单）'!$H$7:$I$11,2,0)*VLOOKUP(F2498,'属性表（单）'!$B$4:$D$53,3,0))</f>
        <v>78600</v>
      </c>
      <c r="O2498" s="34">
        <f t="shared" si="308"/>
        <v>7860</v>
      </c>
      <c r="P2498" s="1">
        <f>IF(H2498=26,VLOOKUP(G2498,'属性表（单核）'!$H$2:$I$251,2,0),IF(H2498=59,VLOOKUP(G2498,'属性表（单核）'!$C$2:$D$251,2,0),INT(N2498/VLOOKUP(H2498,'属性表（单）'!$N$4:$O$24,2,0))))</f>
        <v>7860</v>
      </c>
      <c r="S2498" s="1">
        <f t="shared" si="309"/>
        <v>262499</v>
      </c>
      <c r="T2498" s="28">
        <f>VLOOKUP(--F2498,经验表!$A$4:$B$53,2,0)*VLOOKUP(--E2498,经验表!$W$8:$X$17,2,0)</f>
        <v>262499.25</v>
      </c>
      <c r="U2498" s="1">
        <f t="shared" si="310"/>
        <v>3134095</v>
      </c>
      <c r="V2498" s="1">
        <f t="shared" si="311"/>
        <v>3134095</v>
      </c>
    </row>
    <row r="2499" spans="1:22" x14ac:dyDescent="0.35">
      <c r="A2499" s="1">
        <v>94300105</v>
      </c>
      <c r="B2499" s="3" t="s">
        <v>30</v>
      </c>
      <c r="C2499" s="29">
        <f t="shared" si="307"/>
        <v>1</v>
      </c>
      <c r="D2499" s="29" t="str">
        <f t="shared" ref="D2499:D2562" si="312">RIGHT(A2499,1)</f>
        <v>5</v>
      </c>
      <c r="E2499" s="42" t="str">
        <f t="shared" ref="E2499:E2562" si="313">IF(C2499=1,RIGHT(A2499,1),C2499&amp;RIGHT(A2499,1))</f>
        <v>5</v>
      </c>
      <c r="F2499" s="1">
        <v>43</v>
      </c>
      <c r="G2499" s="28" t="str">
        <f t="shared" ref="G2499:G2562" si="314">D2499&amp;F2499</f>
        <v>543</v>
      </c>
      <c r="H2499" s="1">
        <v>8</v>
      </c>
      <c r="I2499" s="1">
        <v>5095</v>
      </c>
      <c r="L2499" s="1">
        <v>332141</v>
      </c>
      <c r="M2499" s="1">
        <v>3416319</v>
      </c>
      <c r="N2499" s="2">
        <f>INT(VLOOKUP(--D2499,'属性表（单）'!$H$7:$I$11,2,0)*VLOOKUP(F2499,'属性表（单）'!$B$4:$D$53,3,0))</f>
        <v>81600</v>
      </c>
      <c r="O2499" s="34">
        <f t="shared" si="308"/>
        <v>8160</v>
      </c>
      <c r="P2499" s="1">
        <f>IF(H2499=26,VLOOKUP(G2499,'属性表（单核）'!$H$2:$I$251,2,0),IF(H2499=59,VLOOKUP(G2499,'属性表（单核）'!$C$2:$D$251,2,0),INT(N2499/VLOOKUP(H2499,'属性表（单）'!$N$4:$O$24,2,0))))</f>
        <v>8160</v>
      </c>
      <c r="S2499" s="1">
        <f t="shared" si="309"/>
        <v>279737</v>
      </c>
      <c r="T2499" s="28">
        <f>VLOOKUP(--F2499,经验表!$A$4:$B$53,2,0)*VLOOKUP(--E2499,经验表!$W$8:$X$17,2,0)</f>
        <v>279737.25</v>
      </c>
      <c r="U2499" s="1">
        <f t="shared" si="310"/>
        <v>3396594</v>
      </c>
      <c r="V2499" s="1">
        <f t="shared" si="311"/>
        <v>3396594</v>
      </c>
    </row>
    <row r="2500" spans="1:22" x14ac:dyDescent="0.35">
      <c r="A2500" s="1">
        <v>94400105</v>
      </c>
      <c r="B2500" s="3" t="s">
        <v>30</v>
      </c>
      <c r="C2500" s="29">
        <f t="shared" ref="C2500:C2563" si="315">C2499</f>
        <v>1</v>
      </c>
      <c r="D2500" s="29" t="str">
        <f t="shared" si="312"/>
        <v>5</v>
      </c>
      <c r="E2500" s="42" t="str">
        <f t="shared" si="313"/>
        <v>5</v>
      </c>
      <c r="F2500" s="1">
        <v>44</v>
      </c>
      <c r="G2500" s="28" t="str">
        <f t="shared" si="314"/>
        <v>544</v>
      </c>
      <c r="H2500" s="1">
        <v>8</v>
      </c>
      <c r="I2500" s="1">
        <v>5216</v>
      </c>
      <c r="L2500" s="1">
        <v>363063</v>
      </c>
      <c r="M2500" s="1">
        <v>3748460</v>
      </c>
      <c r="N2500" s="2">
        <f>INT(VLOOKUP(--D2500,'属性表（单）'!$H$7:$I$11,2,0)*VLOOKUP(F2500,'属性表（单）'!$B$4:$D$53,3,0))</f>
        <v>84600</v>
      </c>
      <c r="O2500" s="34">
        <f t="shared" si="308"/>
        <v>8460</v>
      </c>
      <c r="P2500" s="1">
        <f>IF(H2500=26,VLOOKUP(G2500,'属性表（单核）'!$H$2:$I$251,2,0),IF(H2500=59,VLOOKUP(G2500,'属性表（单核）'!$C$2:$D$251,2,0),INT(N2500/VLOOKUP(H2500,'属性表（单）'!$N$4:$O$24,2,0))))</f>
        <v>8460</v>
      </c>
      <c r="S2500" s="1">
        <f t="shared" si="309"/>
        <v>296975</v>
      </c>
      <c r="T2500" s="28">
        <f>VLOOKUP(--F2500,经验表!$A$4:$B$53,2,0)*VLOOKUP(--E2500,经验表!$W$8:$X$17,2,0)</f>
        <v>296975.25</v>
      </c>
      <c r="U2500" s="1">
        <f t="shared" si="310"/>
        <v>3676331</v>
      </c>
      <c r="V2500" s="1">
        <f t="shared" si="311"/>
        <v>3676331</v>
      </c>
    </row>
    <row r="2501" spans="1:22" x14ac:dyDescent="0.35">
      <c r="A2501" s="1">
        <v>94500105</v>
      </c>
      <c r="B2501" s="3" t="s">
        <v>30</v>
      </c>
      <c r="C2501" s="29">
        <f t="shared" si="315"/>
        <v>1</v>
      </c>
      <c r="D2501" s="29" t="str">
        <f t="shared" si="312"/>
        <v>5</v>
      </c>
      <c r="E2501" s="42" t="str">
        <f t="shared" si="313"/>
        <v>5</v>
      </c>
      <c r="F2501" s="1">
        <v>45</v>
      </c>
      <c r="G2501" s="28" t="str">
        <f t="shared" si="314"/>
        <v>545</v>
      </c>
      <c r="H2501" s="1">
        <v>8</v>
      </c>
      <c r="I2501" s="1">
        <v>5338</v>
      </c>
      <c r="L2501" s="1">
        <v>396801</v>
      </c>
      <c r="M2501" s="1">
        <v>4111523</v>
      </c>
      <c r="N2501" s="2">
        <f>INT(VLOOKUP(--D2501,'属性表（单）'!$H$7:$I$11,2,0)*VLOOKUP(F2501,'属性表（单）'!$B$4:$D$53,3,0))</f>
        <v>87600</v>
      </c>
      <c r="O2501" s="34">
        <f t="shared" si="308"/>
        <v>8760</v>
      </c>
      <c r="P2501" s="1">
        <f>IF(H2501=26,VLOOKUP(G2501,'属性表（单核）'!$H$2:$I$251,2,0),IF(H2501=59,VLOOKUP(G2501,'属性表（单核）'!$C$2:$D$251,2,0),INT(N2501/VLOOKUP(H2501,'属性表（单）'!$N$4:$O$24,2,0))))</f>
        <v>8760</v>
      </c>
      <c r="S2501" s="1">
        <f t="shared" si="309"/>
        <v>314213</v>
      </c>
      <c r="T2501" s="28">
        <f>VLOOKUP(--F2501,经验表!$A$4:$B$53,2,0)*VLOOKUP(--E2501,经验表!$W$8:$X$17,2,0)</f>
        <v>314213.25</v>
      </c>
      <c r="U2501" s="1">
        <f t="shared" si="310"/>
        <v>3973306</v>
      </c>
      <c r="V2501" s="1">
        <f t="shared" si="311"/>
        <v>3973306</v>
      </c>
    </row>
    <row r="2502" spans="1:22" x14ac:dyDescent="0.35">
      <c r="A2502" s="1">
        <v>94600105</v>
      </c>
      <c r="B2502" s="3" t="s">
        <v>30</v>
      </c>
      <c r="C2502" s="29">
        <f t="shared" si="315"/>
        <v>1</v>
      </c>
      <c r="D2502" s="29" t="str">
        <f t="shared" si="312"/>
        <v>5</v>
      </c>
      <c r="E2502" s="42" t="str">
        <f t="shared" si="313"/>
        <v>5</v>
      </c>
      <c r="F2502" s="1">
        <v>46</v>
      </c>
      <c r="G2502" s="28" t="str">
        <f t="shared" si="314"/>
        <v>546</v>
      </c>
      <c r="H2502" s="1">
        <v>8</v>
      </c>
      <c r="I2502" s="1">
        <v>5461</v>
      </c>
      <c r="L2502" s="1">
        <v>433610</v>
      </c>
      <c r="M2502" s="1">
        <v>4508324</v>
      </c>
      <c r="N2502" s="2">
        <f>INT(VLOOKUP(--D2502,'属性表（单）'!$H$7:$I$11,2,0)*VLOOKUP(F2502,'属性表（单）'!$B$4:$D$53,3,0))</f>
        <v>90600</v>
      </c>
      <c r="O2502" s="34">
        <f t="shared" si="308"/>
        <v>9060</v>
      </c>
      <c r="P2502" s="1">
        <f>IF(H2502=26,VLOOKUP(G2502,'属性表（单核）'!$H$2:$I$251,2,0),IF(H2502=59,VLOOKUP(G2502,'属性表（单核）'!$C$2:$D$251,2,0),INT(N2502/VLOOKUP(H2502,'属性表（单）'!$N$4:$O$24,2,0))))</f>
        <v>9060</v>
      </c>
      <c r="S2502" s="1">
        <f t="shared" si="309"/>
        <v>334493</v>
      </c>
      <c r="T2502" s="28">
        <f>VLOOKUP(--F2502,经验表!$A$4:$B$53,2,0)*VLOOKUP(--E2502,经验表!$W$8:$X$17,2,0)</f>
        <v>334493.25</v>
      </c>
      <c r="U2502" s="1">
        <f t="shared" si="310"/>
        <v>4287519</v>
      </c>
      <c r="V2502" s="1">
        <f t="shared" si="311"/>
        <v>4287519</v>
      </c>
    </row>
    <row r="2503" spans="1:22" x14ac:dyDescent="0.35">
      <c r="A2503" s="1">
        <v>94700105</v>
      </c>
      <c r="B2503" s="3" t="s">
        <v>30</v>
      </c>
      <c r="C2503" s="29">
        <f t="shared" si="315"/>
        <v>1</v>
      </c>
      <c r="D2503" s="29" t="str">
        <f t="shared" si="312"/>
        <v>5</v>
      </c>
      <c r="E2503" s="42" t="str">
        <f t="shared" si="313"/>
        <v>5</v>
      </c>
      <c r="F2503" s="1">
        <v>47</v>
      </c>
      <c r="G2503" s="28" t="str">
        <f t="shared" si="314"/>
        <v>547</v>
      </c>
      <c r="H2503" s="1">
        <v>8</v>
      </c>
      <c r="I2503" s="1">
        <v>5586</v>
      </c>
      <c r="L2503" s="1">
        <v>473769</v>
      </c>
      <c r="M2503" s="1">
        <v>4941934</v>
      </c>
      <c r="N2503" s="2">
        <f>INT(VLOOKUP(--D2503,'属性表（单）'!$H$7:$I$11,2,0)*VLOOKUP(F2503,'属性表（单）'!$B$4:$D$53,3,0))</f>
        <v>93900</v>
      </c>
      <c r="O2503" s="34">
        <f t="shared" ref="O2503:O2566" si="316">INT(IF(C2503=1,P2503,P2503*$X$14))</f>
        <v>9390</v>
      </c>
      <c r="P2503" s="1">
        <f>IF(H2503=26,VLOOKUP(G2503,'属性表（单核）'!$H$2:$I$251,2,0),IF(H2503=59,VLOOKUP(G2503,'属性表（单核）'!$C$2:$D$251,2,0),INT(N2503/VLOOKUP(H2503,'属性表（单）'!$N$4:$O$24,2,0))))</f>
        <v>9390</v>
      </c>
      <c r="S2503" s="1">
        <f t="shared" si="309"/>
        <v>354773</v>
      </c>
      <c r="T2503" s="28">
        <f>VLOOKUP(--F2503,经验表!$A$4:$B$53,2,0)*VLOOKUP(--E2503,经验表!$W$8:$X$17,2,0)</f>
        <v>354773.25</v>
      </c>
      <c r="U2503" s="1">
        <f t="shared" si="310"/>
        <v>4622012</v>
      </c>
      <c r="V2503" s="1">
        <f t="shared" si="311"/>
        <v>4622012</v>
      </c>
    </row>
    <row r="2504" spans="1:22" x14ac:dyDescent="0.35">
      <c r="A2504" s="1">
        <v>94800105</v>
      </c>
      <c r="B2504" s="3" t="s">
        <v>30</v>
      </c>
      <c r="C2504" s="29">
        <f t="shared" si="315"/>
        <v>1</v>
      </c>
      <c r="D2504" s="29" t="str">
        <f t="shared" si="312"/>
        <v>5</v>
      </c>
      <c r="E2504" s="42" t="str">
        <f t="shared" si="313"/>
        <v>5</v>
      </c>
      <c r="F2504" s="1">
        <v>48</v>
      </c>
      <c r="G2504" s="28" t="str">
        <f t="shared" si="314"/>
        <v>548</v>
      </c>
      <c r="H2504" s="1">
        <v>8</v>
      </c>
      <c r="I2504" s="1">
        <v>5712</v>
      </c>
      <c r="L2504" s="1">
        <v>517582</v>
      </c>
      <c r="M2504" s="1">
        <v>5415703</v>
      </c>
      <c r="N2504" s="2">
        <f>INT(VLOOKUP(--D2504,'属性表（单）'!$H$7:$I$11,2,0)*VLOOKUP(F2504,'属性表（单）'!$B$4:$D$53,3,0))</f>
        <v>97200</v>
      </c>
      <c r="O2504" s="34">
        <f t="shared" si="316"/>
        <v>9720</v>
      </c>
      <c r="P2504" s="1">
        <f>IF(H2504=26,VLOOKUP(G2504,'属性表（单核）'!$H$2:$I$251,2,0),IF(H2504=59,VLOOKUP(G2504,'属性表（单核）'!$C$2:$D$251,2,0),INT(N2504/VLOOKUP(H2504,'属性表（单）'!$N$4:$O$24,2,0))))</f>
        <v>9720</v>
      </c>
      <c r="S2504" s="1">
        <f t="shared" ref="S2504:S2567" si="317">INT(T2504)</f>
        <v>375053</v>
      </c>
      <c r="T2504" s="28">
        <f>VLOOKUP(--F2504,经验表!$A$4:$B$53,2,0)*VLOOKUP(--E2504,经验表!$W$8:$X$17,2,0)</f>
        <v>375053.25</v>
      </c>
      <c r="U2504" s="1">
        <f t="shared" ref="U2504:U2567" si="318">INT(IF(C2504=1,IF(F2504=1,VLOOKUP(--D2504,$X$8:$Y$12,2,0),V2504),IF(F2504=1,VLOOKUP(--D2504,$X$17:$Y$21,2,0),V2504)))</f>
        <v>4976785</v>
      </c>
      <c r="V2504" s="1">
        <f t="shared" si="311"/>
        <v>4976785</v>
      </c>
    </row>
    <row r="2505" spans="1:22" x14ac:dyDescent="0.35">
      <c r="A2505" s="1">
        <v>94900105</v>
      </c>
      <c r="B2505" s="3" t="s">
        <v>30</v>
      </c>
      <c r="C2505" s="29">
        <f t="shared" si="315"/>
        <v>1</v>
      </c>
      <c r="D2505" s="29" t="str">
        <f t="shared" si="312"/>
        <v>5</v>
      </c>
      <c r="E2505" s="42" t="str">
        <f t="shared" si="313"/>
        <v>5</v>
      </c>
      <c r="F2505" s="1">
        <v>49</v>
      </c>
      <c r="G2505" s="28" t="str">
        <f t="shared" si="314"/>
        <v>549</v>
      </c>
      <c r="H2505" s="1">
        <v>8</v>
      </c>
      <c r="I2505" s="1">
        <v>5839</v>
      </c>
      <c r="L2505" s="1">
        <v>565382</v>
      </c>
      <c r="M2505" s="1">
        <v>5933285</v>
      </c>
      <c r="N2505" s="2">
        <f>INT(VLOOKUP(--D2505,'属性表（单）'!$H$7:$I$11,2,0)*VLOOKUP(F2505,'属性表（单）'!$B$4:$D$53,3,0))</f>
        <v>100500</v>
      </c>
      <c r="O2505" s="34">
        <f t="shared" si="316"/>
        <v>10050</v>
      </c>
      <c r="P2505" s="1">
        <f>IF(H2505=26,VLOOKUP(G2505,'属性表（单核）'!$H$2:$I$251,2,0),IF(H2505=59,VLOOKUP(G2505,'属性表（单核）'!$C$2:$D$251,2,0),INT(N2505/VLOOKUP(H2505,'属性表（单）'!$N$4:$O$24,2,0))))</f>
        <v>10050</v>
      </c>
      <c r="S2505" s="1">
        <f t="shared" si="317"/>
        <v>395333</v>
      </c>
      <c r="T2505" s="28">
        <f>VLOOKUP(--F2505,经验表!$A$4:$B$53,2,0)*VLOOKUP(--E2505,经验表!$W$8:$X$17,2,0)</f>
        <v>395333.25</v>
      </c>
      <c r="U2505" s="1">
        <f t="shared" si="318"/>
        <v>5351838</v>
      </c>
      <c r="V2505" s="1">
        <f t="shared" ref="V2505:V2568" si="319">S2504+U2504</f>
        <v>5351838</v>
      </c>
    </row>
    <row r="2506" spans="1:22" x14ac:dyDescent="0.35">
      <c r="A2506" s="1">
        <v>95000105</v>
      </c>
      <c r="B2506" s="3" t="s">
        <v>30</v>
      </c>
      <c r="C2506" s="29">
        <f t="shared" si="315"/>
        <v>1</v>
      </c>
      <c r="D2506" s="29" t="str">
        <f t="shared" si="312"/>
        <v>5</v>
      </c>
      <c r="E2506" s="42" t="str">
        <f t="shared" si="313"/>
        <v>5</v>
      </c>
      <c r="F2506" s="1">
        <v>50</v>
      </c>
      <c r="G2506" s="28" t="str">
        <f t="shared" si="314"/>
        <v>550</v>
      </c>
      <c r="H2506" s="1">
        <v>8</v>
      </c>
      <c r="I2506" s="1">
        <v>5968</v>
      </c>
      <c r="L2506" s="1">
        <v>99999999</v>
      </c>
      <c r="M2506" s="1">
        <v>6498667</v>
      </c>
      <c r="N2506" s="2">
        <f>INT(VLOOKUP(--D2506,'属性表（单）'!$H$7:$I$11,2,0)*VLOOKUP(F2506,'属性表（单）'!$B$4:$D$53,3,0))</f>
        <v>103800</v>
      </c>
      <c r="O2506" s="34">
        <f t="shared" si="316"/>
        <v>10380</v>
      </c>
      <c r="P2506" s="1">
        <f>IF(H2506=26,VLOOKUP(G2506,'属性表（单核）'!$H$2:$I$251,2,0),IF(H2506=59,VLOOKUP(G2506,'属性表（单核）'!$C$2:$D$251,2,0),INT(N2506/VLOOKUP(H2506,'属性表（单）'!$N$4:$O$24,2,0))))</f>
        <v>10380</v>
      </c>
      <c r="S2506" s="1">
        <f t="shared" si="317"/>
        <v>418908</v>
      </c>
      <c r="T2506" s="28">
        <f>VLOOKUP(--F2506,经验表!$A$4:$B$53,2,0)*VLOOKUP(--E2506,经验表!$W$8:$X$17,2,0)</f>
        <v>418908.75</v>
      </c>
      <c r="U2506" s="1">
        <f t="shared" si="318"/>
        <v>5747171</v>
      </c>
      <c r="V2506" s="1">
        <f t="shared" si="319"/>
        <v>5747171</v>
      </c>
    </row>
    <row r="2507" spans="1:22" x14ac:dyDescent="0.35">
      <c r="A2507" s="1">
        <v>90100111</v>
      </c>
      <c r="B2507" s="3" t="s">
        <v>18</v>
      </c>
      <c r="C2507" s="29">
        <f>C2506</f>
        <v>1</v>
      </c>
      <c r="D2507" s="29" t="str">
        <f t="shared" si="312"/>
        <v>1</v>
      </c>
      <c r="E2507" s="42" t="str">
        <f t="shared" si="313"/>
        <v>1</v>
      </c>
      <c r="F2507" s="1">
        <v>1</v>
      </c>
      <c r="G2507" s="28" t="str">
        <f t="shared" si="314"/>
        <v>11</v>
      </c>
      <c r="H2507" s="1">
        <v>45</v>
      </c>
      <c r="I2507" s="1">
        <v>145</v>
      </c>
      <c r="L2507" s="1">
        <v>758</v>
      </c>
      <c r="M2507" s="1">
        <v>200</v>
      </c>
      <c r="N2507" s="2">
        <f>INT(VLOOKUP(--D2507,'属性表（单）'!$H$7:$I$11,2,0)*VLOOKUP(F2507,'属性表（单）'!$B$4:$D$53,3,0))</f>
        <v>1600</v>
      </c>
      <c r="O2507" s="34">
        <f t="shared" si="316"/>
        <v>1250</v>
      </c>
      <c r="P2507" s="1">
        <f>IF(H2507=26,VLOOKUP(G2507,'属性表（单核）'!$H$2:$I$251,2,0),IF(H2507=59,VLOOKUP(G2507,'属性表（单核）'!$C$2:$D$251,2,0),INT(N2507/VLOOKUP(H2507,'属性表（单）'!$N$4:$O$24,2,0))))</f>
        <v>1250</v>
      </c>
      <c r="S2507" s="1">
        <f t="shared" si="317"/>
        <v>750</v>
      </c>
      <c r="T2507" s="28">
        <f>VLOOKUP(--F2507,经验表!$A$4:$B$53,2,0)*VLOOKUP(--E2507,经验表!$W$8:$X$17,2,0)</f>
        <v>750</v>
      </c>
      <c r="U2507" s="1">
        <f t="shared" si="318"/>
        <v>240</v>
      </c>
      <c r="V2507" s="1">
        <f t="shared" si="319"/>
        <v>6166079</v>
      </c>
    </row>
    <row r="2508" spans="1:22" x14ac:dyDescent="0.35">
      <c r="A2508" s="1">
        <v>90200111</v>
      </c>
      <c r="B2508" s="3" t="s">
        <v>18</v>
      </c>
      <c r="C2508" s="29">
        <f t="shared" si="315"/>
        <v>1</v>
      </c>
      <c r="D2508" s="29" t="str">
        <f t="shared" si="312"/>
        <v>1</v>
      </c>
      <c r="E2508" s="42" t="str">
        <f t="shared" si="313"/>
        <v>1</v>
      </c>
      <c r="F2508" s="1">
        <v>2</v>
      </c>
      <c r="G2508" s="28" t="str">
        <f t="shared" si="314"/>
        <v>12</v>
      </c>
      <c r="H2508" s="1">
        <v>45</v>
      </c>
      <c r="I2508" s="1">
        <v>180</v>
      </c>
      <c r="L2508" s="1">
        <v>1013</v>
      </c>
      <c r="M2508" s="1">
        <v>958</v>
      </c>
      <c r="N2508" s="2">
        <f>INT(VLOOKUP(--D2508,'属性表（单）'!$H$7:$I$11,2,0)*VLOOKUP(F2508,'属性表（单）'!$B$4:$D$53,3,0))</f>
        <v>1700</v>
      </c>
      <c r="O2508" s="34">
        <f t="shared" si="316"/>
        <v>1328</v>
      </c>
      <c r="P2508" s="1">
        <f>IF(H2508=26,VLOOKUP(G2508,'属性表（单核）'!$H$2:$I$251,2,0),IF(H2508=59,VLOOKUP(G2508,'属性表（单核）'!$C$2:$D$251,2,0),INT(N2508/VLOOKUP(H2508,'属性表（单）'!$N$4:$O$24,2,0))))</f>
        <v>1328</v>
      </c>
      <c r="S2508" s="1">
        <f t="shared" si="317"/>
        <v>1050</v>
      </c>
      <c r="T2508" s="28">
        <f>VLOOKUP(--F2508,经验表!$A$4:$B$53,2,0)*VLOOKUP(--E2508,经验表!$W$8:$X$17,2,0)</f>
        <v>1050</v>
      </c>
      <c r="U2508" s="1">
        <f t="shared" si="318"/>
        <v>990</v>
      </c>
      <c r="V2508" s="1">
        <f t="shared" si="319"/>
        <v>990</v>
      </c>
    </row>
    <row r="2509" spans="1:22" x14ac:dyDescent="0.35">
      <c r="A2509" s="1">
        <v>90300111</v>
      </c>
      <c r="B2509" s="3" t="s">
        <v>18</v>
      </c>
      <c r="C2509" s="29">
        <f t="shared" si="315"/>
        <v>1</v>
      </c>
      <c r="D2509" s="29" t="str">
        <f t="shared" si="312"/>
        <v>1</v>
      </c>
      <c r="E2509" s="42" t="str">
        <f t="shared" si="313"/>
        <v>1</v>
      </c>
      <c r="F2509" s="1">
        <v>3</v>
      </c>
      <c r="G2509" s="28" t="str">
        <f t="shared" si="314"/>
        <v>13</v>
      </c>
      <c r="H2509" s="1">
        <v>45</v>
      </c>
      <c r="I2509" s="1">
        <v>215</v>
      </c>
      <c r="L2509" s="1">
        <v>1302</v>
      </c>
      <c r="M2509" s="1">
        <v>1971</v>
      </c>
      <c r="N2509" s="2">
        <f>INT(VLOOKUP(--D2509,'属性表（单）'!$H$7:$I$11,2,0)*VLOOKUP(F2509,'属性表（单）'!$B$4:$D$53,3,0))</f>
        <v>1800</v>
      </c>
      <c r="O2509" s="34">
        <f t="shared" si="316"/>
        <v>1406</v>
      </c>
      <c r="P2509" s="1">
        <f>IF(H2509=26,VLOOKUP(G2509,'属性表（单核）'!$H$2:$I$251,2,0),IF(H2509=59,VLOOKUP(G2509,'属性表（单核）'!$C$2:$D$251,2,0),INT(N2509/VLOOKUP(H2509,'属性表（单）'!$N$4:$O$24,2,0))))</f>
        <v>1406</v>
      </c>
      <c r="S2509" s="1">
        <f t="shared" si="317"/>
        <v>1350</v>
      </c>
      <c r="T2509" s="28">
        <f>VLOOKUP(--F2509,经验表!$A$4:$B$53,2,0)*VLOOKUP(--E2509,经验表!$W$8:$X$17,2,0)</f>
        <v>1350</v>
      </c>
      <c r="U2509" s="1">
        <f t="shared" si="318"/>
        <v>2040</v>
      </c>
      <c r="V2509" s="1">
        <f t="shared" si="319"/>
        <v>2040</v>
      </c>
    </row>
    <row r="2510" spans="1:22" x14ac:dyDescent="0.35">
      <c r="A2510" s="1">
        <v>90400111</v>
      </c>
      <c r="B2510" s="3" t="s">
        <v>18</v>
      </c>
      <c r="C2510" s="29">
        <f t="shared" si="315"/>
        <v>1</v>
      </c>
      <c r="D2510" s="29" t="str">
        <f t="shared" si="312"/>
        <v>1</v>
      </c>
      <c r="E2510" s="42" t="str">
        <f t="shared" si="313"/>
        <v>1</v>
      </c>
      <c r="F2510" s="1">
        <v>4</v>
      </c>
      <c r="G2510" s="28" t="str">
        <f t="shared" si="314"/>
        <v>14</v>
      </c>
      <c r="H2510" s="1">
        <v>45</v>
      </c>
      <c r="I2510" s="1">
        <v>250</v>
      </c>
      <c r="L2510" s="1">
        <v>1629</v>
      </c>
      <c r="M2510" s="1">
        <v>3273</v>
      </c>
      <c r="N2510" s="2">
        <f>INT(VLOOKUP(--D2510,'属性表（单）'!$H$7:$I$11,2,0)*VLOOKUP(F2510,'属性表（单）'!$B$4:$D$53,3,0))</f>
        <v>1900</v>
      </c>
      <c r="O2510" s="34">
        <f t="shared" si="316"/>
        <v>1484</v>
      </c>
      <c r="P2510" s="1">
        <f>IF(H2510=26,VLOOKUP(G2510,'属性表（单核）'!$H$2:$I$251,2,0),IF(H2510=59,VLOOKUP(G2510,'属性表（单核）'!$C$2:$D$251,2,0),INT(N2510/VLOOKUP(H2510,'属性表（单）'!$N$4:$O$24,2,0))))</f>
        <v>1484</v>
      </c>
      <c r="S2510" s="1">
        <f t="shared" si="317"/>
        <v>1650</v>
      </c>
      <c r="T2510" s="28">
        <f>VLOOKUP(--F2510,经验表!$A$4:$B$53,2,0)*VLOOKUP(--E2510,经验表!$W$8:$X$17,2,0)</f>
        <v>1650</v>
      </c>
      <c r="U2510" s="1">
        <f t="shared" si="318"/>
        <v>3390</v>
      </c>
      <c r="V2510" s="1">
        <f t="shared" si="319"/>
        <v>3390</v>
      </c>
    </row>
    <row r="2511" spans="1:22" x14ac:dyDescent="0.35">
      <c r="A2511" s="1">
        <v>90500111</v>
      </c>
      <c r="B2511" s="3" t="s">
        <v>18</v>
      </c>
      <c r="C2511" s="29">
        <f t="shared" si="315"/>
        <v>1</v>
      </c>
      <c r="D2511" s="29" t="str">
        <f t="shared" si="312"/>
        <v>1</v>
      </c>
      <c r="E2511" s="42" t="str">
        <f t="shared" si="313"/>
        <v>1</v>
      </c>
      <c r="F2511" s="1">
        <v>5</v>
      </c>
      <c r="G2511" s="28" t="str">
        <f t="shared" si="314"/>
        <v>15</v>
      </c>
      <c r="H2511" s="1">
        <v>45</v>
      </c>
      <c r="I2511" s="1">
        <v>285</v>
      </c>
      <c r="L2511" s="1">
        <v>1997</v>
      </c>
      <c r="M2511" s="1">
        <v>4902</v>
      </c>
      <c r="N2511" s="2">
        <f>INT(VLOOKUP(--D2511,'属性表（单）'!$H$7:$I$11,2,0)*VLOOKUP(F2511,'属性表（单）'!$B$4:$D$53,3,0))</f>
        <v>2000</v>
      </c>
      <c r="O2511" s="34">
        <f t="shared" si="316"/>
        <v>1562</v>
      </c>
      <c r="P2511" s="1">
        <f>IF(H2511=26,VLOOKUP(G2511,'属性表（单核）'!$H$2:$I$251,2,0),IF(H2511=59,VLOOKUP(G2511,'属性表（单核）'!$C$2:$D$251,2,0),INT(N2511/VLOOKUP(H2511,'属性表（单）'!$N$4:$O$24,2,0))))</f>
        <v>1562</v>
      </c>
      <c r="S2511" s="1">
        <f t="shared" si="317"/>
        <v>1950</v>
      </c>
      <c r="T2511" s="28">
        <f>VLOOKUP(--F2511,经验表!$A$4:$B$53,2,0)*VLOOKUP(--E2511,经验表!$W$8:$X$17,2,0)</f>
        <v>1950</v>
      </c>
      <c r="U2511" s="1">
        <f t="shared" si="318"/>
        <v>5040</v>
      </c>
      <c r="V2511" s="1">
        <f t="shared" si="319"/>
        <v>5040</v>
      </c>
    </row>
    <row r="2512" spans="1:22" x14ac:dyDescent="0.35">
      <c r="A2512" s="1">
        <v>90600111</v>
      </c>
      <c r="B2512" s="3" t="s">
        <v>18</v>
      </c>
      <c r="C2512" s="29">
        <f t="shared" si="315"/>
        <v>1</v>
      </c>
      <c r="D2512" s="29" t="str">
        <f t="shared" si="312"/>
        <v>1</v>
      </c>
      <c r="E2512" s="42" t="str">
        <f t="shared" si="313"/>
        <v>1</v>
      </c>
      <c r="F2512" s="1">
        <v>6</v>
      </c>
      <c r="G2512" s="28" t="str">
        <f t="shared" si="314"/>
        <v>16</v>
      </c>
      <c r="H2512" s="1">
        <v>45</v>
      </c>
      <c r="I2512" s="1">
        <v>320</v>
      </c>
      <c r="L2512" s="1">
        <v>2413</v>
      </c>
      <c r="M2512" s="1">
        <v>6899</v>
      </c>
      <c r="N2512" s="2">
        <f>INT(VLOOKUP(--D2512,'属性表（单）'!$H$7:$I$11,2,0)*VLOOKUP(F2512,'属性表（单）'!$B$4:$D$53,3,0))</f>
        <v>2100</v>
      </c>
      <c r="O2512" s="34">
        <f t="shared" si="316"/>
        <v>1640</v>
      </c>
      <c r="P2512" s="1">
        <f>IF(H2512=26,VLOOKUP(G2512,'属性表（单核）'!$H$2:$I$251,2,0),IF(H2512=59,VLOOKUP(G2512,'属性表（单核）'!$C$2:$D$251,2,0),INT(N2512/VLOOKUP(H2512,'属性表（单）'!$N$4:$O$24,2,0))))</f>
        <v>1640</v>
      </c>
      <c r="S2512" s="1">
        <f t="shared" si="317"/>
        <v>2450</v>
      </c>
      <c r="T2512" s="28">
        <f>VLOOKUP(--F2512,经验表!$A$4:$B$53,2,0)*VLOOKUP(--E2512,经验表!$W$8:$X$17,2,0)</f>
        <v>2450</v>
      </c>
      <c r="U2512" s="1">
        <f t="shared" si="318"/>
        <v>6990</v>
      </c>
      <c r="V2512" s="1">
        <f t="shared" si="319"/>
        <v>6990</v>
      </c>
    </row>
    <row r="2513" spans="1:22" x14ac:dyDescent="0.35">
      <c r="A2513" s="1">
        <v>90700111</v>
      </c>
      <c r="B2513" s="3" t="s">
        <v>18</v>
      </c>
      <c r="C2513" s="29">
        <f t="shared" si="315"/>
        <v>1</v>
      </c>
      <c r="D2513" s="29" t="str">
        <f t="shared" si="312"/>
        <v>1</v>
      </c>
      <c r="E2513" s="42" t="str">
        <f t="shared" si="313"/>
        <v>1</v>
      </c>
      <c r="F2513" s="1">
        <v>7</v>
      </c>
      <c r="G2513" s="28" t="str">
        <f t="shared" si="314"/>
        <v>17</v>
      </c>
      <c r="H2513" s="1">
        <v>45</v>
      </c>
      <c r="I2513" s="1">
        <v>355</v>
      </c>
      <c r="L2513" s="1">
        <v>2881</v>
      </c>
      <c r="M2513" s="1">
        <v>9312</v>
      </c>
      <c r="N2513" s="2">
        <f>INT(VLOOKUP(--D2513,'属性表（单）'!$H$7:$I$11,2,0)*VLOOKUP(F2513,'属性表（单）'!$B$4:$D$53,3,0))</f>
        <v>2250</v>
      </c>
      <c r="O2513" s="34">
        <f t="shared" si="316"/>
        <v>1757</v>
      </c>
      <c r="P2513" s="1">
        <f>IF(H2513=26,VLOOKUP(G2513,'属性表（单核）'!$H$2:$I$251,2,0),IF(H2513=59,VLOOKUP(G2513,'属性表（单核）'!$C$2:$D$251,2,0),INT(N2513/VLOOKUP(H2513,'属性表（单）'!$N$4:$O$24,2,0))))</f>
        <v>1757</v>
      </c>
      <c r="S2513" s="1">
        <f t="shared" si="317"/>
        <v>2950</v>
      </c>
      <c r="T2513" s="28">
        <f>VLOOKUP(--F2513,经验表!$A$4:$B$53,2,0)*VLOOKUP(--E2513,经验表!$W$8:$X$17,2,0)</f>
        <v>2950</v>
      </c>
      <c r="U2513" s="1">
        <f t="shared" si="318"/>
        <v>9440</v>
      </c>
      <c r="V2513" s="1">
        <f t="shared" si="319"/>
        <v>9440</v>
      </c>
    </row>
    <row r="2514" spans="1:22" x14ac:dyDescent="0.35">
      <c r="A2514" s="1">
        <v>90800111</v>
      </c>
      <c r="B2514" s="3" t="s">
        <v>18</v>
      </c>
      <c r="C2514" s="29">
        <f t="shared" si="315"/>
        <v>1</v>
      </c>
      <c r="D2514" s="29" t="str">
        <f t="shared" si="312"/>
        <v>1</v>
      </c>
      <c r="E2514" s="42" t="str">
        <f t="shared" si="313"/>
        <v>1</v>
      </c>
      <c r="F2514" s="1">
        <v>8</v>
      </c>
      <c r="G2514" s="28" t="str">
        <f t="shared" si="314"/>
        <v>18</v>
      </c>
      <c r="H2514" s="1">
        <v>45</v>
      </c>
      <c r="I2514" s="1">
        <v>390</v>
      </c>
      <c r="L2514" s="1">
        <v>3408</v>
      </c>
      <c r="M2514" s="1">
        <v>12193</v>
      </c>
      <c r="N2514" s="2">
        <f>INT(VLOOKUP(--D2514,'属性表（单）'!$H$7:$I$11,2,0)*VLOOKUP(F2514,'属性表（单）'!$B$4:$D$53,3,0))</f>
        <v>2400</v>
      </c>
      <c r="O2514" s="34">
        <f t="shared" si="316"/>
        <v>1875</v>
      </c>
      <c r="P2514" s="1">
        <f>IF(H2514=26,VLOOKUP(G2514,'属性表（单核）'!$H$2:$I$251,2,0),IF(H2514=59,VLOOKUP(G2514,'属性表（单核）'!$C$2:$D$251,2,0),INT(N2514/VLOOKUP(H2514,'属性表（单）'!$N$4:$O$24,2,0))))</f>
        <v>1875</v>
      </c>
      <c r="S2514" s="1">
        <f t="shared" si="317"/>
        <v>3450</v>
      </c>
      <c r="T2514" s="28">
        <f>VLOOKUP(--F2514,经验表!$A$4:$B$53,2,0)*VLOOKUP(--E2514,经验表!$W$8:$X$17,2,0)</f>
        <v>3450</v>
      </c>
      <c r="U2514" s="1">
        <f t="shared" si="318"/>
        <v>12390</v>
      </c>
      <c r="V2514" s="1">
        <f t="shared" si="319"/>
        <v>12390</v>
      </c>
    </row>
    <row r="2515" spans="1:22" x14ac:dyDescent="0.35">
      <c r="A2515" s="1">
        <v>90900111</v>
      </c>
      <c r="B2515" s="3" t="s">
        <v>18</v>
      </c>
      <c r="C2515" s="29">
        <f t="shared" si="315"/>
        <v>1</v>
      </c>
      <c r="D2515" s="29" t="str">
        <f t="shared" si="312"/>
        <v>1</v>
      </c>
      <c r="E2515" s="42" t="str">
        <f t="shared" si="313"/>
        <v>1</v>
      </c>
      <c r="F2515" s="1">
        <v>9</v>
      </c>
      <c r="G2515" s="28" t="str">
        <f t="shared" si="314"/>
        <v>19</v>
      </c>
      <c r="H2515" s="1">
        <v>45</v>
      </c>
      <c r="I2515" s="1">
        <v>425</v>
      </c>
      <c r="L2515" s="1">
        <v>4000</v>
      </c>
      <c r="M2515" s="1">
        <v>15601</v>
      </c>
      <c r="N2515" s="2">
        <f>INT(VLOOKUP(--D2515,'属性表（单）'!$H$7:$I$11,2,0)*VLOOKUP(F2515,'属性表（单）'!$B$4:$D$53,3,0))</f>
        <v>2550</v>
      </c>
      <c r="O2515" s="34">
        <f t="shared" si="316"/>
        <v>1992</v>
      </c>
      <c r="P2515" s="1">
        <f>IF(H2515=26,VLOOKUP(G2515,'属性表（单核）'!$H$2:$I$251,2,0),IF(H2515=59,VLOOKUP(G2515,'属性表（单核）'!$C$2:$D$251,2,0),INT(N2515/VLOOKUP(H2515,'属性表（单）'!$N$4:$O$24,2,0))))</f>
        <v>1992</v>
      </c>
      <c r="S2515" s="1">
        <f t="shared" si="317"/>
        <v>3950</v>
      </c>
      <c r="T2515" s="28">
        <f>VLOOKUP(--F2515,经验表!$A$4:$B$53,2,0)*VLOOKUP(--E2515,经验表!$W$8:$X$17,2,0)</f>
        <v>3950</v>
      </c>
      <c r="U2515" s="1">
        <f t="shared" si="318"/>
        <v>15840</v>
      </c>
      <c r="V2515" s="1">
        <f t="shared" si="319"/>
        <v>15840</v>
      </c>
    </row>
    <row r="2516" spans="1:22" x14ac:dyDescent="0.35">
      <c r="A2516" s="1">
        <v>91000111</v>
      </c>
      <c r="B2516" s="3" t="s">
        <v>18</v>
      </c>
      <c r="C2516" s="29">
        <f t="shared" si="315"/>
        <v>1</v>
      </c>
      <c r="D2516" s="29" t="str">
        <f t="shared" si="312"/>
        <v>1</v>
      </c>
      <c r="E2516" s="42" t="str">
        <f t="shared" si="313"/>
        <v>1</v>
      </c>
      <c r="F2516" s="1">
        <v>10</v>
      </c>
      <c r="G2516" s="28" t="str">
        <f t="shared" si="314"/>
        <v>110</v>
      </c>
      <c r="H2516" s="1">
        <v>45</v>
      </c>
      <c r="I2516" s="1">
        <v>460</v>
      </c>
      <c r="L2516" s="1">
        <v>4664</v>
      </c>
      <c r="M2516" s="1">
        <v>19601</v>
      </c>
      <c r="N2516" s="2">
        <f>INT(VLOOKUP(--D2516,'属性表（单）'!$H$7:$I$11,2,0)*VLOOKUP(F2516,'属性表（单）'!$B$4:$D$53,3,0))</f>
        <v>2700</v>
      </c>
      <c r="O2516" s="34">
        <f t="shared" si="316"/>
        <v>2109</v>
      </c>
      <c r="P2516" s="1">
        <f>IF(H2516=26,VLOOKUP(G2516,'属性表（单核）'!$H$2:$I$251,2,0),IF(H2516=59,VLOOKUP(G2516,'属性表（单核）'!$C$2:$D$251,2,0),INT(N2516/VLOOKUP(H2516,'属性表（单）'!$N$4:$O$24,2,0))))</f>
        <v>2109</v>
      </c>
      <c r="S2516" s="1">
        <f t="shared" si="317"/>
        <v>4750</v>
      </c>
      <c r="T2516" s="28">
        <f>VLOOKUP(--F2516,经验表!$A$4:$B$53,2,0)*VLOOKUP(--E2516,经验表!$W$8:$X$17,2,0)</f>
        <v>4750</v>
      </c>
      <c r="U2516" s="1">
        <f t="shared" si="318"/>
        <v>19790</v>
      </c>
      <c r="V2516" s="1">
        <f t="shared" si="319"/>
        <v>19790</v>
      </c>
    </row>
    <row r="2517" spans="1:22" x14ac:dyDescent="0.35">
      <c r="A2517" s="1">
        <v>91100111</v>
      </c>
      <c r="B2517" s="3" t="s">
        <v>18</v>
      </c>
      <c r="C2517" s="29">
        <f t="shared" si="315"/>
        <v>1</v>
      </c>
      <c r="D2517" s="29" t="str">
        <f t="shared" si="312"/>
        <v>1</v>
      </c>
      <c r="E2517" s="42" t="str">
        <f t="shared" si="313"/>
        <v>1</v>
      </c>
      <c r="F2517" s="1">
        <v>11</v>
      </c>
      <c r="G2517" s="28" t="str">
        <f t="shared" si="314"/>
        <v>111</v>
      </c>
      <c r="H2517" s="1">
        <v>45</v>
      </c>
      <c r="I2517" s="1">
        <v>495</v>
      </c>
      <c r="L2517" s="1">
        <v>5410</v>
      </c>
      <c r="M2517" s="1">
        <v>24265</v>
      </c>
      <c r="N2517" s="2">
        <f>INT(VLOOKUP(--D2517,'属性表（单）'!$H$7:$I$11,2,0)*VLOOKUP(F2517,'属性表（单）'!$B$4:$D$53,3,0))</f>
        <v>2850</v>
      </c>
      <c r="O2517" s="34">
        <f t="shared" si="316"/>
        <v>2226</v>
      </c>
      <c r="P2517" s="1">
        <f>IF(H2517=26,VLOOKUP(G2517,'属性表（单核）'!$H$2:$I$251,2,0),IF(H2517=59,VLOOKUP(G2517,'属性表（单核）'!$C$2:$D$251,2,0),INT(N2517/VLOOKUP(H2517,'属性表（单）'!$N$4:$O$24,2,0))))</f>
        <v>2226</v>
      </c>
      <c r="S2517" s="1">
        <f t="shared" si="317"/>
        <v>5550</v>
      </c>
      <c r="T2517" s="28">
        <f>VLOOKUP(--F2517,经验表!$A$4:$B$53,2,0)*VLOOKUP(--E2517,经验表!$W$8:$X$17,2,0)</f>
        <v>5550</v>
      </c>
      <c r="U2517" s="1">
        <f t="shared" si="318"/>
        <v>24540</v>
      </c>
      <c r="V2517" s="1">
        <f t="shared" si="319"/>
        <v>24540</v>
      </c>
    </row>
    <row r="2518" spans="1:22" x14ac:dyDescent="0.35">
      <c r="A2518" s="1">
        <v>91200111</v>
      </c>
      <c r="B2518" s="3" t="s">
        <v>18</v>
      </c>
      <c r="C2518" s="29">
        <f t="shared" si="315"/>
        <v>1</v>
      </c>
      <c r="D2518" s="29" t="str">
        <f t="shared" si="312"/>
        <v>1</v>
      </c>
      <c r="E2518" s="42" t="str">
        <f t="shared" si="313"/>
        <v>1</v>
      </c>
      <c r="F2518" s="1">
        <v>12</v>
      </c>
      <c r="G2518" s="28" t="str">
        <f t="shared" si="314"/>
        <v>112</v>
      </c>
      <c r="H2518" s="1">
        <v>45</v>
      </c>
      <c r="I2518" s="1">
        <v>530</v>
      </c>
      <c r="L2518" s="1">
        <v>6246</v>
      </c>
      <c r="M2518" s="1">
        <v>29675</v>
      </c>
      <c r="N2518" s="2">
        <f>INT(VLOOKUP(--D2518,'属性表（单）'!$H$7:$I$11,2,0)*VLOOKUP(F2518,'属性表（单）'!$B$4:$D$53,3,0))</f>
        <v>3050</v>
      </c>
      <c r="O2518" s="34">
        <f t="shared" si="316"/>
        <v>2382</v>
      </c>
      <c r="P2518" s="1">
        <f>IF(H2518=26,VLOOKUP(G2518,'属性表（单核）'!$H$2:$I$251,2,0),IF(H2518=59,VLOOKUP(G2518,'属性表（单核）'!$C$2:$D$251,2,0),INT(N2518/VLOOKUP(H2518,'属性表（单）'!$N$4:$O$24,2,0))))</f>
        <v>2382</v>
      </c>
      <c r="S2518" s="1">
        <f t="shared" si="317"/>
        <v>6350</v>
      </c>
      <c r="T2518" s="28">
        <f>VLOOKUP(--F2518,经验表!$A$4:$B$53,2,0)*VLOOKUP(--E2518,经验表!$W$8:$X$17,2,0)</f>
        <v>6350</v>
      </c>
      <c r="U2518" s="1">
        <f t="shared" si="318"/>
        <v>30090</v>
      </c>
      <c r="V2518" s="1">
        <f t="shared" si="319"/>
        <v>30090</v>
      </c>
    </row>
    <row r="2519" spans="1:22" x14ac:dyDescent="0.35">
      <c r="A2519" s="1">
        <v>91300111</v>
      </c>
      <c r="B2519" s="3" t="s">
        <v>18</v>
      </c>
      <c r="C2519" s="29">
        <f t="shared" si="315"/>
        <v>1</v>
      </c>
      <c r="D2519" s="29" t="str">
        <f t="shared" si="312"/>
        <v>1</v>
      </c>
      <c r="E2519" s="42" t="str">
        <f t="shared" si="313"/>
        <v>1</v>
      </c>
      <c r="F2519" s="1">
        <v>13</v>
      </c>
      <c r="G2519" s="28" t="str">
        <f t="shared" si="314"/>
        <v>113</v>
      </c>
      <c r="H2519" s="1">
        <v>45</v>
      </c>
      <c r="I2519" s="1">
        <v>565</v>
      </c>
      <c r="L2519" s="1">
        <v>7184</v>
      </c>
      <c r="M2519" s="1">
        <v>35921</v>
      </c>
      <c r="N2519" s="2">
        <f>INT(VLOOKUP(--D2519,'属性表（单）'!$H$7:$I$11,2,0)*VLOOKUP(F2519,'属性表（单）'!$B$4:$D$53,3,0))</f>
        <v>3250</v>
      </c>
      <c r="O2519" s="34">
        <f t="shared" si="316"/>
        <v>2539</v>
      </c>
      <c r="P2519" s="1">
        <f>IF(H2519=26,VLOOKUP(G2519,'属性表（单核）'!$H$2:$I$251,2,0),IF(H2519=59,VLOOKUP(G2519,'属性表（单核）'!$C$2:$D$251,2,0),INT(N2519/VLOOKUP(H2519,'属性表（单）'!$N$4:$O$24,2,0))))</f>
        <v>2539</v>
      </c>
      <c r="S2519" s="1">
        <f t="shared" si="317"/>
        <v>7150</v>
      </c>
      <c r="T2519" s="28">
        <f>VLOOKUP(--F2519,经验表!$A$4:$B$53,2,0)*VLOOKUP(--E2519,经验表!$W$8:$X$17,2,0)</f>
        <v>7150</v>
      </c>
      <c r="U2519" s="1">
        <f t="shared" si="318"/>
        <v>36440</v>
      </c>
      <c r="V2519" s="1">
        <f t="shared" si="319"/>
        <v>36440</v>
      </c>
    </row>
    <row r="2520" spans="1:22" x14ac:dyDescent="0.35">
      <c r="A2520" s="1">
        <v>91400111</v>
      </c>
      <c r="B2520" s="3" t="s">
        <v>18</v>
      </c>
      <c r="C2520" s="29">
        <f t="shared" si="315"/>
        <v>1</v>
      </c>
      <c r="D2520" s="29" t="str">
        <f t="shared" si="312"/>
        <v>1</v>
      </c>
      <c r="E2520" s="42" t="str">
        <f t="shared" si="313"/>
        <v>1</v>
      </c>
      <c r="F2520" s="1">
        <v>14</v>
      </c>
      <c r="G2520" s="28" t="str">
        <f t="shared" si="314"/>
        <v>114</v>
      </c>
      <c r="H2520" s="1">
        <v>45</v>
      </c>
      <c r="I2520" s="1">
        <v>600</v>
      </c>
      <c r="L2520" s="1">
        <v>8233</v>
      </c>
      <c r="M2520" s="1">
        <v>43105</v>
      </c>
      <c r="N2520" s="2">
        <f>INT(VLOOKUP(--D2520,'属性表（单）'!$H$7:$I$11,2,0)*VLOOKUP(F2520,'属性表（单）'!$B$4:$D$53,3,0))</f>
        <v>3450</v>
      </c>
      <c r="O2520" s="34">
        <f t="shared" si="316"/>
        <v>2695</v>
      </c>
      <c r="P2520" s="1">
        <f>IF(H2520=26,VLOOKUP(G2520,'属性表（单核）'!$H$2:$I$251,2,0),IF(H2520=59,VLOOKUP(G2520,'属性表（单核）'!$C$2:$D$251,2,0),INT(N2520/VLOOKUP(H2520,'属性表（单）'!$N$4:$O$24,2,0))))</f>
        <v>2695</v>
      </c>
      <c r="S2520" s="1">
        <f t="shared" si="317"/>
        <v>8350</v>
      </c>
      <c r="T2520" s="28">
        <f>VLOOKUP(--F2520,经验表!$A$4:$B$53,2,0)*VLOOKUP(--E2520,经验表!$W$8:$X$17,2,0)</f>
        <v>8350</v>
      </c>
      <c r="U2520" s="1">
        <f t="shared" si="318"/>
        <v>43590</v>
      </c>
      <c r="V2520" s="1">
        <f t="shared" si="319"/>
        <v>43590</v>
      </c>
    </row>
    <row r="2521" spans="1:22" x14ac:dyDescent="0.35">
      <c r="A2521" s="1">
        <v>91500111</v>
      </c>
      <c r="B2521" s="3" t="s">
        <v>18</v>
      </c>
      <c r="C2521" s="29">
        <f t="shared" si="315"/>
        <v>1</v>
      </c>
      <c r="D2521" s="29" t="str">
        <f t="shared" si="312"/>
        <v>1</v>
      </c>
      <c r="E2521" s="42" t="str">
        <f t="shared" si="313"/>
        <v>1</v>
      </c>
      <c r="F2521" s="1">
        <v>15</v>
      </c>
      <c r="G2521" s="28" t="str">
        <f t="shared" si="314"/>
        <v>115</v>
      </c>
      <c r="H2521" s="1">
        <v>45</v>
      </c>
      <c r="I2521" s="1">
        <v>635</v>
      </c>
      <c r="L2521" s="1">
        <v>9408</v>
      </c>
      <c r="M2521" s="1">
        <v>51338</v>
      </c>
      <c r="N2521" s="2">
        <f>INT(VLOOKUP(--D2521,'属性表（单）'!$H$7:$I$11,2,0)*VLOOKUP(F2521,'属性表（单）'!$B$4:$D$53,3,0))</f>
        <v>3650</v>
      </c>
      <c r="O2521" s="34">
        <f t="shared" si="316"/>
        <v>2851</v>
      </c>
      <c r="P2521" s="1">
        <f>IF(H2521=26,VLOOKUP(G2521,'属性表（单核）'!$H$2:$I$251,2,0),IF(H2521=59,VLOOKUP(G2521,'属性表（单核）'!$C$2:$D$251,2,0),INT(N2521/VLOOKUP(H2521,'属性表（单）'!$N$4:$O$24,2,0))))</f>
        <v>2851</v>
      </c>
      <c r="S2521" s="1">
        <f t="shared" si="317"/>
        <v>9550</v>
      </c>
      <c r="T2521" s="28">
        <f>VLOOKUP(--F2521,经验表!$A$4:$B$53,2,0)*VLOOKUP(--E2521,经验表!$W$8:$X$17,2,0)</f>
        <v>9550</v>
      </c>
      <c r="U2521" s="1">
        <f t="shared" si="318"/>
        <v>51940</v>
      </c>
      <c r="V2521" s="1">
        <f t="shared" si="319"/>
        <v>51940</v>
      </c>
    </row>
    <row r="2522" spans="1:22" x14ac:dyDescent="0.35">
      <c r="A2522" s="1">
        <v>91600111</v>
      </c>
      <c r="B2522" s="3" t="s">
        <v>18</v>
      </c>
      <c r="C2522" s="29">
        <f t="shared" si="315"/>
        <v>1</v>
      </c>
      <c r="D2522" s="29" t="str">
        <f t="shared" si="312"/>
        <v>1</v>
      </c>
      <c r="E2522" s="42" t="str">
        <f t="shared" si="313"/>
        <v>1</v>
      </c>
      <c r="F2522" s="1">
        <v>16</v>
      </c>
      <c r="G2522" s="28" t="str">
        <f t="shared" si="314"/>
        <v>116</v>
      </c>
      <c r="H2522" s="1">
        <v>45</v>
      </c>
      <c r="I2522" s="1">
        <v>670</v>
      </c>
      <c r="L2522" s="1">
        <v>10722</v>
      </c>
      <c r="M2522" s="1">
        <v>60746</v>
      </c>
      <c r="N2522" s="2">
        <f>INT(VLOOKUP(--D2522,'属性表（单）'!$H$7:$I$11,2,0)*VLOOKUP(F2522,'属性表（单）'!$B$4:$D$53,3,0))</f>
        <v>3850</v>
      </c>
      <c r="O2522" s="34">
        <f t="shared" si="316"/>
        <v>3007</v>
      </c>
      <c r="P2522" s="1">
        <f>IF(H2522=26,VLOOKUP(G2522,'属性表（单核）'!$H$2:$I$251,2,0),IF(H2522=59,VLOOKUP(G2522,'属性表（单核）'!$C$2:$D$251,2,0),INT(N2522/VLOOKUP(H2522,'属性表（单）'!$N$4:$O$24,2,0))))</f>
        <v>3007</v>
      </c>
      <c r="S2522" s="1">
        <f t="shared" si="317"/>
        <v>10750</v>
      </c>
      <c r="T2522" s="28">
        <f>VLOOKUP(--F2522,经验表!$A$4:$B$53,2,0)*VLOOKUP(--E2522,经验表!$W$8:$X$17,2,0)</f>
        <v>10750</v>
      </c>
      <c r="U2522" s="1">
        <f t="shared" si="318"/>
        <v>61490</v>
      </c>
      <c r="V2522" s="1">
        <f t="shared" si="319"/>
        <v>61490</v>
      </c>
    </row>
    <row r="2523" spans="1:22" x14ac:dyDescent="0.35">
      <c r="A2523" s="1">
        <v>91700111</v>
      </c>
      <c r="B2523" s="3" t="s">
        <v>18</v>
      </c>
      <c r="C2523" s="29">
        <f t="shared" si="315"/>
        <v>1</v>
      </c>
      <c r="D2523" s="29" t="str">
        <f t="shared" si="312"/>
        <v>1</v>
      </c>
      <c r="E2523" s="42" t="str">
        <f t="shared" si="313"/>
        <v>1</v>
      </c>
      <c r="F2523" s="1">
        <v>17</v>
      </c>
      <c r="G2523" s="28" t="str">
        <f t="shared" si="314"/>
        <v>117</v>
      </c>
      <c r="H2523" s="1">
        <v>45</v>
      </c>
      <c r="I2523" s="1">
        <v>705</v>
      </c>
      <c r="L2523" s="1">
        <v>12192</v>
      </c>
      <c r="M2523" s="1">
        <v>71468</v>
      </c>
      <c r="N2523" s="2">
        <f>INT(VLOOKUP(--D2523,'属性表（单）'!$H$7:$I$11,2,0)*VLOOKUP(F2523,'属性表（单）'!$B$4:$D$53,3,0))</f>
        <v>4100</v>
      </c>
      <c r="O2523" s="34">
        <f t="shared" si="316"/>
        <v>3203</v>
      </c>
      <c r="P2523" s="1">
        <f>IF(H2523=26,VLOOKUP(G2523,'属性表（单核）'!$H$2:$I$251,2,0),IF(H2523=59,VLOOKUP(G2523,'属性表（单核）'!$C$2:$D$251,2,0),INT(N2523/VLOOKUP(H2523,'属性表（单）'!$N$4:$O$24,2,0))))</f>
        <v>3203</v>
      </c>
      <c r="S2523" s="1">
        <f t="shared" si="317"/>
        <v>11950</v>
      </c>
      <c r="T2523" s="28">
        <f>VLOOKUP(--F2523,经验表!$A$4:$B$53,2,0)*VLOOKUP(--E2523,经验表!$W$8:$X$17,2,0)</f>
        <v>11950</v>
      </c>
      <c r="U2523" s="1">
        <f t="shared" si="318"/>
        <v>72240</v>
      </c>
      <c r="V2523" s="1">
        <f t="shared" si="319"/>
        <v>72240</v>
      </c>
    </row>
    <row r="2524" spans="1:22" x14ac:dyDescent="0.35">
      <c r="A2524" s="1">
        <v>91800111</v>
      </c>
      <c r="B2524" s="3" t="s">
        <v>18</v>
      </c>
      <c r="C2524" s="29">
        <f t="shared" si="315"/>
        <v>1</v>
      </c>
      <c r="D2524" s="29" t="str">
        <f t="shared" si="312"/>
        <v>1</v>
      </c>
      <c r="E2524" s="42" t="str">
        <f t="shared" si="313"/>
        <v>1</v>
      </c>
      <c r="F2524" s="1">
        <v>18</v>
      </c>
      <c r="G2524" s="28" t="str">
        <f t="shared" si="314"/>
        <v>118</v>
      </c>
      <c r="H2524" s="1">
        <v>45</v>
      </c>
      <c r="I2524" s="1">
        <v>740</v>
      </c>
      <c r="L2524" s="1">
        <v>13835</v>
      </c>
      <c r="M2524" s="1">
        <v>83660</v>
      </c>
      <c r="N2524" s="2">
        <f>INT(VLOOKUP(--D2524,'属性表（单）'!$H$7:$I$11,2,0)*VLOOKUP(F2524,'属性表（单）'!$B$4:$D$53,3,0))</f>
        <v>4350</v>
      </c>
      <c r="O2524" s="34">
        <f t="shared" si="316"/>
        <v>3398</v>
      </c>
      <c r="P2524" s="1">
        <f>IF(H2524=26,VLOOKUP(G2524,'属性表（单核）'!$H$2:$I$251,2,0),IF(H2524=59,VLOOKUP(G2524,'属性表（单核）'!$C$2:$D$251,2,0),INT(N2524/VLOOKUP(H2524,'属性表（单）'!$N$4:$O$24,2,0))))</f>
        <v>3398</v>
      </c>
      <c r="S2524" s="1">
        <f t="shared" si="317"/>
        <v>13650</v>
      </c>
      <c r="T2524" s="28">
        <f>VLOOKUP(--F2524,经验表!$A$4:$B$53,2,0)*VLOOKUP(--E2524,经验表!$W$8:$X$17,2,0)</f>
        <v>13650</v>
      </c>
      <c r="U2524" s="1">
        <f t="shared" si="318"/>
        <v>84190</v>
      </c>
      <c r="V2524" s="1">
        <f t="shared" si="319"/>
        <v>84190</v>
      </c>
    </row>
    <row r="2525" spans="1:22" x14ac:dyDescent="0.35">
      <c r="A2525" s="1">
        <v>91900111</v>
      </c>
      <c r="B2525" s="3" t="s">
        <v>18</v>
      </c>
      <c r="C2525" s="29">
        <f t="shared" si="315"/>
        <v>1</v>
      </c>
      <c r="D2525" s="29" t="str">
        <f t="shared" si="312"/>
        <v>1</v>
      </c>
      <c r="E2525" s="42" t="str">
        <f t="shared" si="313"/>
        <v>1</v>
      </c>
      <c r="F2525" s="1">
        <v>19</v>
      </c>
      <c r="G2525" s="28" t="str">
        <f t="shared" si="314"/>
        <v>119</v>
      </c>
      <c r="H2525" s="1">
        <v>45</v>
      </c>
      <c r="I2525" s="1">
        <v>775</v>
      </c>
      <c r="L2525" s="1">
        <v>15671</v>
      </c>
      <c r="M2525" s="1">
        <v>97495</v>
      </c>
      <c r="N2525" s="2">
        <f>INT(VLOOKUP(--D2525,'属性表（单）'!$H$7:$I$11,2,0)*VLOOKUP(F2525,'属性表（单）'!$B$4:$D$53,3,0))</f>
        <v>4600</v>
      </c>
      <c r="O2525" s="34">
        <f t="shared" si="316"/>
        <v>3593</v>
      </c>
      <c r="P2525" s="1">
        <f>IF(H2525=26,VLOOKUP(G2525,'属性表（单核）'!$H$2:$I$251,2,0),IF(H2525=59,VLOOKUP(G2525,'属性表（单核）'!$C$2:$D$251,2,0),INT(N2525/VLOOKUP(H2525,'属性表（单）'!$N$4:$O$24,2,0))))</f>
        <v>3593</v>
      </c>
      <c r="S2525" s="1">
        <f t="shared" si="317"/>
        <v>15350</v>
      </c>
      <c r="T2525" s="28">
        <f>VLOOKUP(--F2525,经验表!$A$4:$B$53,2,0)*VLOOKUP(--E2525,经验表!$W$8:$X$17,2,0)</f>
        <v>15350</v>
      </c>
      <c r="U2525" s="1">
        <f t="shared" si="318"/>
        <v>97840</v>
      </c>
      <c r="V2525" s="1">
        <f t="shared" si="319"/>
        <v>97840</v>
      </c>
    </row>
    <row r="2526" spans="1:22" x14ac:dyDescent="0.35">
      <c r="A2526" s="1">
        <v>92000111</v>
      </c>
      <c r="B2526" s="3" t="s">
        <v>18</v>
      </c>
      <c r="C2526" s="29">
        <f t="shared" si="315"/>
        <v>1</v>
      </c>
      <c r="D2526" s="29" t="str">
        <f t="shared" si="312"/>
        <v>1</v>
      </c>
      <c r="E2526" s="42" t="str">
        <f t="shared" si="313"/>
        <v>1</v>
      </c>
      <c r="F2526" s="1">
        <v>20</v>
      </c>
      <c r="G2526" s="28" t="str">
        <f t="shared" si="314"/>
        <v>120</v>
      </c>
      <c r="H2526" s="1">
        <v>45</v>
      </c>
      <c r="I2526" s="1">
        <v>810</v>
      </c>
      <c r="L2526" s="1">
        <v>17721</v>
      </c>
      <c r="M2526" s="1">
        <v>113166</v>
      </c>
      <c r="N2526" s="2">
        <f>INT(VLOOKUP(--D2526,'属性表（单）'!$H$7:$I$11,2,0)*VLOOKUP(F2526,'属性表（单）'!$B$4:$D$53,3,0))</f>
        <v>4850</v>
      </c>
      <c r="O2526" s="34">
        <f t="shared" si="316"/>
        <v>3789</v>
      </c>
      <c r="P2526" s="1">
        <f>IF(H2526=26,VLOOKUP(G2526,'属性表（单核）'!$H$2:$I$251,2,0),IF(H2526=59,VLOOKUP(G2526,'属性表（单核）'!$C$2:$D$251,2,0),INT(N2526/VLOOKUP(H2526,'属性表（单）'!$N$4:$O$24,2,0))))</f>
        <v>3789</v>
      </c>
      <c r="S2526" s="1">
        <f t="shared" si="317"/>
        <v>17050</v>
      </c>
      <c r="T2526" s="28">
        <f>VLOOKUP(--F2526,经验表!$A$4:$B$53,2,0)*VLOOKUP(--E2526,经验表!$W$8:$X$17,2,0)</f>
        <v>17050</v>
      </c>
      <c r="U2526" s="1">
        <f t="shared" si="318"/>
        <v>113190</v>
      </c>
      <c r="V2526" s="1">
        <f t="shared" si="319"/>
        <v>113190</v>
      </c>
    </row>
    <row r="2527" spans="1:22" x14ac:dyDescent="0.35">
      <c r="A2527" s="1">
        <v>92100111</v>
      </c>
      <c r="B2527" s="3" t="s">
        <v>18</v>
      </c>
      <c r="C2527" s="29">
        <f t="shared" si="315"/>
        <v>1</v>
      </c>
      <c r="D2527" s="29" t="str">
        <f t="shared" si="312"/>
        <v>1</v>
      </c>
      <c r="E2527" s="42" t="str">
        <f t="shared" si="313"/>
        <v>1</v>
      </c>
      <c r="F2527" s="1">
        <v>21</v>
      </c>
      <c r="G2527" s="28" t="str">
        <f t="shared" si="314"/>
        <v>121</v>
      </c>
      <c r="H2527" s="1">
        <v>45</v>
      </c>
      <c r="I2527" s="1">
        <v>845</v>
      </c>
      <c r="L2527" s="1">
        <v>20011</v>
      </c>
      <c r="M2527" s="1">
        <v>130887</v>
      </c>
      <c r="N2527" s="2">
        <f>INT(VLOOKUP(--D2527,'属性表（单）'!$H$7:$I$11,2,0)*VLOOKUP(F2527,'属性表（单）'!$B$4:$D$53,3,0))</f>
        <v>5100</v>
      </c>
      <c r="O2527" s="34">
        <f t="shared" si="316"/>
        <v>3984</v>
      </c>
      <c r="P2527" s="1">
        <f>IF(H2527=26,VLOOKUP(G2527,'属性表（单核）'!$H$2:$I$251,2,0),IF(H2527=59,VLOOKUP(G2527,'属性表（单核）'!$C$2:$D$251,2,0),INT(N2527/VLOOKUP(H2527,'属性表（单）'!$N$4:$O$24,2,0))))</f>
        <v>3984</v>
      </c>
      <c r="S2527" s="1">
        <f t="shared" si="317"/>
        <v>18750</v>
      </c>
      <c r="T2527" s="28">
        <f>VLOOKUP(--F2527,经验表!$A$4:$B$53,2,0)*VLOOKUP(--E2527,经验表!$W$8:$X$17,2,0)</f>
        <v>18750</v>
      </c>
      <c r="U2527" s="1">
        <f t="shared" si="318"/>
        <v>130240</v>
      </c>
      <c r="V2527" s="1">
        <f t="shared" si="319"/>
        <v>130240</v>
      </c>
    </row>
    <row r="2528" spans="1:22" x14ac:dyDescent="0.35">
      <c r="A2528" s="1">
        <v>92200111</v>
      </c>
      <c r="B2528" s="3" t="s">
        <v>18</v>
      </c>
      <c r="C2528" s="29">
        <f t="shared" si="315"/>
        <v>1</v>
      </c>
      <c r="D2528" s="29" t="str">
        <f t="shared" si="312"/>
        <v>1</v>
      </c>
      <c r="E2528" s="42" t="str">
        <f t="shared" si="313"/>
        <v>1</v>
      </c>
      <c r="F2528" s="1">
        <v>22</v>
      </c>
      <c r="G2528" s="28" t="str">
        <f t="shared" si="314"/>
        <v>122</v>
      </c>
      <c r="H2528" s="1">
        <v>45</v>
      </c>
      <c r="I2528" s="1">
        <v>880</v>
      </c>
      <c r="L2528" s="1">
        <v>22567</v>
      </c>
      <c r="M2528" s="1">
        <v>150898</v>
      </c>
      <c r="N2528" s="2">
        <f>INT(VLOOKUP(--D2528,'属性表（单）'!$H$7:$I$11,2,0)*VLOOKUP(F2528,'属性表（单）'!$B$4:$D$53,3,0))</f>
        <v>5400</v>
      </c>
      <c r="O2528" s="34">
        <f t="shared" si="316"/>
        <v>4218</v>
      </c>
      <c r="P2528" s="1">
        <f>IF(H2528=26,VLOOKUP(G2528,'属性表（单核）'!$H$2:$I$251,2,0),IF(H2528=59,VLOOKUP(G2528,'属性表（单核）'!$C$2:$D$251,2,0),INT(N2528/VLOOKUP(H2528,'属性表（单）'!$N$4:$O$24,2,0))))</f>
        <v>4218</v>
      </c>
      <c r="S2528" s="1">
        <f t="shared" si="317"/>
        <v>21050</v>
      </c>
      <c r="T2528" s="28">
        <f>VLOOKUP(--F2528,经验表!$A$4:$B$53,2,0)*VLOOKUP(--E2528,经验表!$W$8:$X$17,2,0)</f>
        <v>21050</v>
      </c>
      <c r="U2528" s="1">
        <f t="shared" si="318"/>
        <v>148990</v>
      </c>
      <c r="V2528" s="1">
        <f t="shared" si="319"/>
        <v>148990</v>
      </c>
    </row>
    <row r="2529" spans="1:22" x14ac:dyDescent="0.35">
      <c r="A2529" s="1">
        <v>92300111</v>
      </c>
      <c r="B2529" s="3" t="s">
        <v>18</v>
      </c>
      <c r="C2529" s="29">
        <f t="shared" si="315"/>
        <v>1</v>
      </c>
      <c r="D2529" s="29" t="str">
        <f t="shared" si="312"/>
        <v>1</v>
      </c>
      <c r="E2529" s="42" t="str">
        <f t="shared" si="313"/>
        <v>1</v>
      </c>
      <c r="F2529" s="1">
        <v>23</v>
      </c>
      <c r="G2529" s="28" t="str">
        <f t="shared" si="314"/>
        <v>123</v>
      </c>
      <c r="H2529" s="1">
        <v>45</v>
      </c>
      <c r="I2529" s="1">
        <v>915</v>
      </c>
      <c r="L2529" s="1">
        <v>25419</v>
      </c>
      <c r="M2529" s="1">
        <v>173465</v>
      </c>
      <c r="N2529" s="2">
        <f>INT(VLOOKUP(--D2529,'属性表（单）'!$H$7:$I$11,2,0)*VLOOKUP(F2529,'属性表（单）'!$B$4:$D$53,3,0))</f>
        <v>5700</v>
      </c>
      <c r="O2529" s="34">
        <f t="shared" si="316"/>
        <v>4453</v>
      </c>
      <c r="P2529" s="1">
        <f>IF(H2529=26,VLOOKUP(G2529,'属性表（单核）'!$H$2:$I$251,2,0),IF(H2529=59,VLOOKUP(G2529,'属性表（单核）'!$C$2:$D$251,2,0),INT(N2529/VLOOKUP(H2529,'属性表（单）'!$N$4:$O$24,2,0))))</f>
        <v>4453</v>
      </c>
      <c r="S2529" s="1">
        <f t="shared" si="317"/>
        <v>23350</v>
      </c>
      <c r="T2529" s="28">
        <f>VLOOKUP(--F2529,经验表!$A$4:$B$53,2,0)*VLOOKUP(--E2529,经验表!$W$8:$X$17,2,0)</f>
        <v>23350</v>
      </c>
      <c r="U2529" s="1">
        <f t="shared" si="318"/>
        <v>170040</v>
      </c>
      <c r="V2529" s="1">
        <f t="shared" si="319"/>
        <v>170040</v>
      </c>
    </row>
    <row r="2530" spans="1:22" x14ac:dyDescent="0.35">
      <c r="A2530" s="1">
        <v>92400111</v>
      </c>
      <c r="B2530" s="3" t="s">
        <v>18</v>
      </c>
      <c r="C2530" s="29">
        <f t="shared" si="315"/>
        <v>1</v>
      </c>
      <c r="D2530" s="29" t="str">
        <f t="shared" si="312"/>
        <v>1</v>
      </c>
      <c r="E2530" s="42" t="str">
        <f t="shared" si="313"/>
        <v>1</v>
      </c>
      <c r="F2530" s="1">
        <v>24</v>
      </c>
      <c r="G2530" s="28" t="str">
        <f t="shared" si="314"/>
        <v>124</v>
      </c>
      <c r="H2530" s="1">
        <v>45</v>
      </c>
      <c r="I2530" s="1">
        <v>950</v>
      </c>
      <c r="L2530" s="1">
        <v>28601</v>
      </c>
      <c r="M2530" s="1">
        <v>198884</v>
      </c>
      <c r="N2530" s="2">
        <f>INT(VLOOKUP(--D2530,'属性表（单）'!$H$7:$I$11,2,0)*VLOOKUP(F2530,'属性表（单）'!$B$4:$D$53,3,0))</f>
        <v>6000</v>
      </c>
      <c r="O2530" s="34">
        <f t="shared" si="316"/>
        <v>4687</v>
      </c>
      <c r="P2530" s="1">
        <f>IF(H2530=26,VLOOKUP(G2530,'属性表（单核）'!$H$2:$I$251,2,0),IF(H2530=59,VLOOKUP(G2530,'属性表（单核）'!$C$2:$D$251,2,0),INT(N2530/VLOOKUP(H2530,'属性表（单）'!$N$4:$O$24,2,0))))</f>
        <v>4687</v>
      </c>
      <c r="S2530" s="1">
        <f t="shared" si="317"/>
        <v>25650</v>
      </c>
      <c r="T2530" s="28">
        <f>VLOOKUP(--F2530,经验表!$A$4:$B$53,2,0)*VLOOKUP(--E2530,经验表!$W$8:$X$17,2,0)</f>
        <v>25650</v>
      </c>
      <c r="U2530" s="1">
        <f t="shared" si="318"/>
        <v>193390</v>
      </c>
      <c r="V2530" s="1">
        <f t="shared" si="319"/>
        <v>193390</v>
      </c>
    </row>
    <row r="2531" spans="1:22" x14ac:dyDescent="0.35">
      <c r="A2531" s="1">
        <v>92500111</v>
      </c>
      <c r="B2531" s="3" t="s">
        <v>18</v>
      </c>
      <c r="C2531" s="29">
        <f t="shared" si="315"/>
        <v>1</v>
      </c>
      <c r="D2531" s="29" t="str">
        <f t="shared" si="312"/>
        <v>1</v>
      </c>
      <c r="E2531" s="42" t="str">
        <f t="shared" si="313"/>
        <v>1</v>
      </c>
      <c r="F2531" s="1">
        <v>25</v>
      </c>
      <c r="G2531" s="28" t="str">
        <f t="shared" si="314"/>
        <v>125</v>
      </c>
      <c r="H2531" s="1">
        <v>45</v>
      </c>
      <c r="I2531" s="1">
        <v>985</v>
      </c>
      <c r="L2531" s="1">
        <v>32151</v>
      </c>
      <c r="M2531" s="1">
        <v>227485</v>
      </c>
      <c r="N2531" s="2">
        <f>INT(VLOOKUP(--D2531,'属性表（单）'!$H$7:$I$11,2,0)*VLOOKUP(F2531,'属性表（单）'!$B$4:$D$53,3,0))</f>
        <v>6300</v>
      </c>
      <c r="O2531" s="34">
        <f t="shared" si="316"/>
        <v>4921</v>
      </c>
      <c r="P2531" s="1">
        <f>IF(H2531=26,VLOOKUP(G2531,'属性表（单核）'!$H$2:$I$251,2,0),IF(H2531=59,VLOOKUP(G2531,'属性表（单核）'!$C$2:$D$251,2,0),INT(N2531/VLOOKUP(H2531,'属性表（单）'!$N$4:$O$24,2,0))))</f>
        <v>4921</v>
      </c>
      <c r="S2531" s="1">
        <f t="shared" si="317"/>
        <v>27950</v>
      </c>
      <c r="T2531" s="28">
        <f>VLOOKUP(--F2531,经验表!$A$4:$B$53,2,0)*VLOOKUP(--E2531,经验表!$W$8:$X$17,2,0)</f>
        <v>27950</v>
      </c>
      <c r="U2531" s="1">
        <f t="shared" si="318"/>
        <v>219040</v>
      </c>
      <c r="V2531" s="1">
        <f t="shared" si="319"/>
        <v>219040</v>
      </c>
    </row>
    <row r="2532" spans="1:22" x14ac:dyDescent="0.35">
      <c r="A2532" s="1">
        <v>92600111</v>
      </c>
      <c r="B2532" s="3" t="s">
        <v>18</v>
      </c>
      <c r="C2532" s="29">
        <f t="shared" si="315"/>
        <v>1</v>
      </c>
      <c r="D2532" s="29" t="str">
        <f t="shared" si="312"/>
        <v>1</v>
      </c>
      <c r="E2532" s="42" t="str">
        <f t="shared" si="313"/>
        <v>1</v>
      </c>
      <c r="F2532" s="1">
        <v>26</v>
      </c>
      <c r="G2532" s="28" t="str">
        <f t="shared" si="314"/>
        <v>126</v>
      </c>
      <c r="H2532" s="1">
        <v>45</v>
      </c>
      <c r="I2532" s="1">
        <v>1020</v>
      </c>
      <c r="L2532" s="1">
        <v>36110</v>
      </c>
      <c r="M2532" s="1">
        <v>259636</v>
      </c>
      <c r="N2532" s="2">
        <f>INT(VLOOKUP(--D2532,'属性表（单）'!$H$7:$I$11,2,0)*VLOOKUP(F2532,'属性表（单）'!$B$4:$D$53,3,0))</f>
        <v>6600</v>
      </c>
      <c r="O2532" s="34">
        <f t="shared" si="316"/>
        <v>5156</v>
      </c>
      <c r="P2532" s="1">
        <f>IF(H2532=26,VLOOKUP(G2532,'属性表（单核）'!$H$2:$I$251,2,0),IF(H2532=59,VLOOKUP(G2532,'属性表（单核）'!$C$2:$D$251,2,0),INT(N2532/VLOOKUP(H2532,'属性表（单）'!$N$4:$O$24,2,0))))</f>
        <v>5156</v>
      </c>
      <c r="S2532" s="1">
        <f t="shared" si="317"/>
        <v>30950</v>
      </c>
      <c r="T2532" s="28">
        <f>VLOOKUP(--F2532,经验表!$A$4:$B$53,2,0)*VLOOKUP(--E2532,经验表!$W$8:$X$17,2,0)</f>
        <v>30950</v>
      </c>
      <c r="U2532" s="1">
        <f t="shared" si="318"/>
        <v>246990</v>
      </c>
      <c r="V2532" s="1">
        <f t="shared" si="319"/>
        <v>246990</v>
      </c>
    </row>
    <row r="2533" spans="1:22" x14ac:dyDescent="0.35">
      <c r="A2533" s="1">
        <v>92700111</v>
      </c>
      <c r="B2533" s="3" t="s">
        <v>18</v>
      </c>
      <c r="C2533" s="29">
        <f t="shared" si="315"/>
        <v>1</v>
      </c>
      <c r="D2533" s="29" t="str">
        <f t="shared" si="312"/>
        <v>1</v>
      </c>
      <c r="E2533" s="42" t="str">
        <f t="shared" si="313"/>
        <v>1</v>
      </c>
      <c r="F2533" s="1">
        <v>27</v>
      </c>
      <c r="G2533" s="28" t="str">
        <f t="shared" si="314"/>
        <v>127</v>
      </c>
      <c r="H2533" s="1">
        <v>45</v>
      </c>
      <c r="I2533" s="1">
        <v>1055</v>
      </c>
      <c r="L2533" s="1">
        <v>40525</v>
      </c>
      <c r="M2533" s="1">
        <v>295746</v>
      </c>
      <c r="N2533" s="2">
        <f>INT(VLOOKUP(--D2533,'属性表（单）'!$H$7:$I$11,2,0)*VLOOKUP(F2533,'属性表（单）'!$B$4:$D$53,3,0))</f>
        <v>6950</v>
      </c>
      <c r="O2533" s="34">
        <f t="shared" si="316"/>
        <v>5429</v>
      </c>
      <c r="P2533" s="1">
        <f>IF(H2533=26,VLOOKUP(G2533,'属性表（单核）'!$H$2:$I$251,2,0),IF(H2533=59,VLOOKUP(G2533,'属性表（单核）'!$C$2:$D$251,2,0),INT(N2533/VLOOKUP(H2533,'属性表（单）'!$N$4:$O$24,2,0))))</f>
        <v>5429</v>
      </c>
      <c r="S2533" s="1">
        <f t="shared" si="317"/>
        <v>33950</v>
      </c>
      <c r="T2533" s="28">
        <f>VLOOKUP(--F2533,经验表!$A$4:$B$53,2,0)*VLOOKUP(--E2533,经验表!$W$8:$X$17,2,0)</f>
        <v>33950</v>
      </c>
      <c r="U2533" s="1">
        <f t="shared" si="318"/>
        <v>277940</v>
      </c>
      <c r="V2533" s="1">
        <f t="shared" si="319"/>
        <v>277940</v>
      </c>
    </row>
    <row r="2534" spans="1:22" x14ac:dyDescent="0.35">
      <c r="A2534" s="1">
        <v>92800111</v>
      </c>
      <c r="B2534" s="3" t="s">
        <v>18</v>
      </c>
      <c r="C2534" s="29">
        <f t="shared" si="315"/>
        <v>1</v>
      </c>
      <c r="D2534" s="29" t="str">
        <f t="shared" si="312"/>
        <v>1</v>
      </c>
      <c r="E2534" s="42" t="str">
        <f t="shared" si="313"/>
        <v>1</v>
      </c>
      <c r="F2534" s="1">
        <v>28</v>
      </c>
      <c r="G2534" s="28" t="str">
        <f t="shared" si="314"/>
        <v>128</v>
      </c>
      <c r="H2534" s="1">
        <v>45</v>
      </c>
      <c r="I2534" s="1">
        <v>1090</v>
      </c>
      <c r="L2534" s="1">
        <v>45446</v>
      </c>
      <c r="M2534" s="1">
        <v>336271</v>
      </c>
      <c r="N2534" s="2">
        <f>INT(VLOOKUP(--D2534,'属性表（单）'!$H$7:$I$11,2,0)*VLOOKUP(F2534,'属性表（单）'!$B$4:$D$53,3,0))</f>
        <v>7300</v>
      </c>
      <c r="O2534" s="34">
        <f t="shared" si="316"/>
        <v>5703</v>
      </c>
      <c r="P2534" s="1">
        <f>IF(H2534=26,VLOOKUP(G2534,'属性表（单核）'!$H$2:$I$251,2,0),IF(H2534=59,VLOOKUP(G2534,'属性表（单核）'!$C$2:$D$251,2,0),INT(N2534/VLOOKUP(H2534,'属性表（单）'!$N$4:$O$24,2,0))))</f>
        <v>5703</v>
      </c>
      <c r="S2534" s="1">
        <f t="shared" si="317"/>
        <v>36950</v>
      </c>
      <c r="T2534" s="28">
        <f>VLOOKUP(--F2534,经验表!$A$4:$B$53,2,0)*VLOOKUP(--E2534,经验表!$W$8:$X$17,2,0)</f>
        <v>36950</v>
      </c>
      <c r="U2534" s="1">
        <f t="shared" si="318"/>
        <v>311890</v>
      </c>
      <c r="V2534" s="1">
        <f t="shared" si="319"/>
        <v>311890</v>
      </c>
    </row>
    <row r="2535" spans="1:22" x14ac:dyDescent="0.35">
      <c r="A2535" s="1">
        <v>92900111</v>
      </c>
      <c r="B2535" s="3" t="s">
        <v>18</v>
      </c>
      <c r="C2535" s="29">
        <f t="shared" si="315"/>
        <v>1</v>
      </c>
      <c r="D2535" s="29" t="str">
        <f t="shared" si="312"/>
        <v>1</v>
      </c>
      <c r="E2535" s="42" t="str">
        <f t="shared" si="313"/>
        <v>1</v>
      </c>
      <c r="F2535" s="1">
        <v>29</v>
      </c>
      <c r="G2535" s="28" t="str">
        <f t="shared" si="314"/>
        <v>129</v>
      </c>
      <c r="H2535" s="1">
        <v>45</v>
      </c>
      <c r="I2535" s="1">
        <v>1125</v>
      </c>
      <c r="L2535" s="1">
        <v>50931</v>
      </c>
      <c r="M2535" s="1">
        <v>381717</v>
      </c>
      <c r="N2535" s="2">
        <f>INT(VLOOKUP(--D2535,'属性表（单）'!$H$7:$I$11,2,0)*VLOOKUP(F2535,'属性表（单）'!$B$4:$D$53,3,0))</f>
        <v>7650</v>
      </c>
      <c r="O2535" s="34">
        <f t="shared" si="316"/>
        <v>5976</v>
      </c>
      <c r="P2535" s="1">
        <f>IF(H2535=26,VLOOKUP(G2535,'属性表（单核）'!$H$2:$I$251,2,0),IF(H2535=59,VLOOKUP(G2535,'属性表（单核）'!$C$2:$D$251,2,0),INT(N2535/VLOOKUP(H2535,'属性表（单）'!$N$4:$O$24,2,0))))</f>
        <v>5976</v>
      </c>
      <c r="S2535" s="1">
        <f t="shared" si="317"/>
        <v>39950</v>
      </c>
      <c r="T2535" s="28">
        <f>VLOOKUP(--F2535,经验表!$A$4:$B$53,2,0)*VLOOKUP(--E2535,经验表!$W$8:$X$17,2,0)</f>
        <v>39950</v>
      </c>
      <c r="U2535" s="1">
        <f t="shared" si="318"/>
        <v>348840</v>
      </c>
      <c r="V2535" s="1">
        <f t="shared" si="319"/>
        <v>348840</v>
      </c>
    </row>
    <row r="2536" spans="1:22" x14ac:dyDescent="0.35">
      <c r="A2536" s="1">
        <v>93000111</v>
      </c>
      <c r="B2536" s="3" t="s">
        <v>18</v>
      </c>
      <c r="C2536" s="29">
        <f t="shared" si="315"/>
        <v>1</v>
      </c>
      <c r="D2536" s="29" t="str">
        <f t="shared" si="312"/>
        <v>1</v>
      </c>
      <c r="E2536" s="42" t="str">
        <f t="shared" si="313"/>
        <v>1</v>
      </c>
      <c r="F2536" s="1">
        <v>30</v>
      </c>
      <c r="G2536" s="28" t="str">
        <f t="shared" si="314"/>
        <v>130</v>
      </c>
      <c r="H2536" s="1">
        <v>45</v>
      </c>
      <c r="I2536" s="1">
        <v>1160</v>
      </c>
      <c r="L2536" s="1">
        <v>57045</v>
      </c>
      <c r="M2536" s="1">
        <v>432648</v>
      </c>
      <c r="N2536" s="2">
        <f>INT(VLOOKUP(--D2536,'属性表（单）'!$H$7:$I$11,2,0)*VLOOKUP(F2536,'属性表（单）'!$B$4:$D$53,3,0))</f>
        <v>8000</v>
      </c>
      <c r="O2536" s="34">
        <f t="shared" si="316"/>
        <v>6250</v>
      </c>
      <c r="P2536" s="1">
        <f>IF(H2536=26,VLOOKUP(G2536,'属性表（单核）'!$H$2:$I$251,2,0),IF(H2536=59,VLOOKUP(G2536,'属性表（单核）'!$C$2:$D$251,2,0),INT(N2536/VLOOKUP(H2536,'属性表（单）'!$N$4:$O$24,2,0))))</f>
        <v>6250</v>
      </c>
      <c r="S2536" s="1">
        <f t="shared" si="317"/>
        <v>43750</v>
      </c>
      <c r="T2536" s="28">
        <f>VLOOKUP(--F2536,经验表!$A$4:$B$53,2,0)*VLOOKUP(--E2536,经验表!$W$8:$X$17,2,0)</f>
        <v>43750</v>
      </c>
      <c r="U2536" s="1">
        <f t="shared" si="318"/>
        <v>388790</v>
      </c>
      <c r="V2536" s="1">
        <f t="shared" si="319"/>
        <v>388790</v>
      </c>
    </row>
    <row r="2537" spans="1:22" x14ac:dyDescent="0.35">
      <c r="A2537" s="1">
        <v>93100111</v>
      </c>
      <c r="B2537" s="3" t="s">
        <v>18</v>
      </c>
      <c r="C2537" s="29">
        <f t="shared" si="315"/>
        <v>1</v>
      </c>
      <c r="D2537" s="29" t="str">
        <f t="shared" si="312"/>
        <v>1</v>
      </c>
      <c r="E2537" s="42" t="str">
        <f t="shared" si="313"/>
        <v>1</v>
      </c>
      <c r="F2537" s="1">
        <v>31</v>
      </c>
      <c r="G2537" s="28" t="str">
        <f t="shared" si="314"/>
        <v>131</v>
      </c>
      <c r="H2537" s="1">
        <v>45</v>
      </c>
      <c r="I2537" s="1">
        <v>1195</v>
      </c>
      <c r="L2537" s="1">
        <v>63857</v>
      </c>
      <c r="M2537" s="1">
        <v>489693</v>
      </c>
      <c r="N2537" s="2">
        <f>INT(VLOOKUP(--D2537,'属性表（单）'!$H$7:$I$11,2,0)*VLOOKUP(F2537,'属性表（单）'!$B$4:$D$53,3,0))</f>
        <v>8350</v>
      </c>
      <c r="O2537" s="34">
        <f t="shared" si="316"/>
        <v>6523</v>
      </c>
      <c r="P2537" s="1">
        <f>IF(H2537=26,VLOOKUP(G2537,'属性表（单核）'!$H$2:$I$251,2,0),IF(H2537=59,VLOOKUP(G2537,'属性表（单核）'!$C$2:$D$251,2,0),INT(N2537/VLOOKUP(H2537,'属性表（单）'!$N$4:$O$24,2,0))))</f>
        <v>6523</v>
      </c>
      <c r="S2537" s="1">
        <f t="shared" si="317"/>
        <v>47550</v>
      </c>
      <c r="T2537" s="28">
        <f>VLOOKUP(--F2537,经验表!$A$4:$B$53,2,0)*VLOOKUP(--E2537,经验表!$W$8:$X$17,2,0)</f>
        <v>47550</v>
      </c>
      <c r="U2537" s="1">
        <f t="shared" si="318"/>
        <v>432540</v>
      </c>
      <c r="V2537" s="1">
        <f t="shared" si="319"/>
        <v>432540</v>
      </c>
    </row>
    <row r="2538" spans="1:22" x14ac:dyDescent="0.35">
      <c r="A2538" s="1">
        <v>93200111</v>
      </c>
      <c r="B2538" s="3" t="s">
        <v>18</v>
      </c>
      <c r="C2538" s="29">
        <f t="shared" si="315"/>
        <v>1</v>
      </c>
      <c r="D2538" s="29" t="str">
        <f t="shared" si="312"/>
        <v>1</v>
      </c>
      <c r="E2538" s="42" t="str">
        <f t="shared" si="313"/>
        <v>1</v>
      </c>
      <c r="F2538" s="1">
        <v>32</v>
      </c>
      <c r="G2538" s="28" t="str">
        <f t="shared" si="314"/>
        <v>132</v>
      </c>
      <c r="H2538" s="1">
        <v>45</v>
      </c>
      <c r="I2538" s="1">
        <v>1230</v>
      </c>
      <c r="L2538" s="1">
        <v>71446</v>
      </c>
      <c r="M2538" s="1">
        <v>553550</v>
      </c>
      <c r="N2538" s="2">
        <f>INT(VLOOKUP(--D2538,'属性表（单）'!$H$7:$I$11,2,0)*VLOOKUP(F2538,'属性表（单）'!$B$4:$D$53,3,0))</f>
        <v>8750</v>
      </c>
      <c r="O2538" s="34">
        <f t="shared" si="316"/>
        <v>6835</v>
      </c>
      <c r="P2538" s="1">
        <f>IF(H2538=26,VLOOKUP(G2538,'属性表（单核）'!$H$2:$I$251,2,0),IF(H2538=59,VLOOKUP(G2538,'属性表（单核）'!$C$2:$D$251,2,0),INT(N2538/VLOOKUP(H2538,'属性表（单）'!$N$4:$O$24,2,0))))</f>
        <v>6835</v>
      </c>
      <c r="S2538" s="1">
        <f t="shared" si="317"/>
        <v>51350</v>
      </c>
      <c r="T2538" s="28">
        <f>VLOOKUP(--F2538,经验表!$A$4:$B$53,2,0)*VLOOKUP(--E2538,经验表!$W$8:$X$17,2,0)</f>
        <v>51350</v>
      </c>
      <c r="U2538" s="1">
        <f t="shared" si="318"/>
        <v>480090</v>
      </c>
      <c r="V2538" s="1">
        <f t="shared" si="319"/>
        <v>480090</v>
      </c>
    </row>
    <row r="2539" spans="1:22" x14ac:dyDescent="0.35">
      <c r="A2539" s="1">
        <v>93300111</v>
      </c>
      <c r="B2539" s="3" t="s">
        <v>18</v>
      </c>
      <c r="C2539" s="29">
        <f t="shared" si="315"/>
        <v>1</v>
      </c>
      <c r="D2539" s="29" t="str">
        <f t="shared" si="312"/>
        <v>1</v>
      </c>
      <c r="E2539" s="42" t="str">
        <f t="shared" si="313"/>
        <v>1</v>
      </c>
      <c r="F2539" s="1">
        <v>33</v>
      </c>
      <c r="G2539" s="28" t="str">
        <f t="shared" si="314"/>
        <v>133</v>
      </c>
      <c r="H2539" s="1">
        <v>45</v>
      </c>
      <c r="I2539" s="1">
        <v>1265</v>
      </c>
      <c r="L2539" s="1">
        <v>79901</v>
      </c>
      <c r="M2539" s="1">
        <v>624996</v>
      </c>
      <c r="N2539" s="2">
        <f>INT(VLOOKUP(--D2539,'属性表（单）'!$H$7:$I$11,2,0)*VLOOKUP(F2539,'属性表（单）'!$B$4:$D$53,3,0))</f>
        <v>9150</v>
      </c>
      <c r="O2539" s="34">
        <f t="shared" si="316"/>
        <v>7148</v>
      </c>
      <c r="P2539" s="1">
        <f>IF(H2539=26,VLOOKUP(G2539,'属性表（单核）'!$H$2:$I$251,2,0),IF(H2539=59,VLOOKUP(G2539,'属性表（单核）'!$C$2:$D$251,2,0),INT(N2539/VLOOKUP(H2539,'属性表（单）'!$N$4:$O$24,2,0))))</f>
        <v>7148</v>
      </c>
      <c r="S2539" s="1">
        <f t="shared" si="317"/>
        <v>55150</v>
      </c>
      <c r="T2539" s="28">
        <f>VLOOKUP(--F2539,经验表!$A$4:$B$53,2,0)*VLOOKUP(--E2539,经验表!$W$8:$X$17,2,0)</f>
        <v>55150</v>
      </c>
      <c r="U2539" s="1">
        <f t="shared" si="318"/>
        <v>531440</v>
      </c>
      <c r="V2539" s="1">
        <f t="shared" si="319"/>
        <v>531440</v>
      </c>
    </row>
    <row r="2540" spans="1:22" x14ac:dyDescent="0.35">
      <c r="A2540" s="1">
        <v>93400111</v>
      </c>
      <c r="B2540" s="3" t="s">
        <v>18</v>
      </c>
      <c r="C2540" s="29">
        <f t="shared" si="315"/>
        <v>1</v>
      </c>
      <c r="D2540" s="29" t="str">
        <f t="shared" si="312"/>
        <v>1</v>
      </c>
      <c r="E2540" s="42" t="str">
        <f t="shared" si="313"/>
        <v>1</v>
      </c>
      <c r="F2540" s="1">
        <v>34</v>
      </c>
      <c r="G2540" s="28" t="str">
        <f t="shared" si="314"/>
        <v>134</v>
      </c>
      <c r="H2540" s="1">
        <v>45</v>
      </c>
      <c r="I2540" s="1">
        <v>1300</v>
      </c>
      <c r="L2540" s="1">
        <v>89319</v>
      </c>
      <c r="M2540" s="1">
        <v>704897</v>
      </c>
      <c r="N2540" s="2">
        <f>INT(VLOOKUP(--D2540,'属性表（单）'!$H$7:$I$11,2,0)*VLOOKUP(F2540,'属性表（单）'!$B$4:$D$53,3,0))</f>
        <v>9550</v>
      </c>
      <c r="O2540" s="34">
        <f t="shared" si="316"/>
        <v>7460</v>
      </c>
      <c r="P2540" s="1">
        <f>IF(H2540=26,VLOOKUP(G2540,'属性表（单核）'!$H$2:$I$251,2,0),IF(H2540=59,VLOOKUP(G2540,'属性表（单核）'!$C$2:$D$251,2,0),INT(N2540/VLOOKUP(H2540,'属性表（单）'!$N$4:$O$24,2,0))))</f>
        <v>7460</v>
      </c>
      <c r="S2540" s="1">
        <f t="shared" si="317"/>
        <v>59850</v>
      </c>
      <c r="T2540" s="28">
        <f>VLOOKUP(--F2540,经验表!$A$4:$B$53,2,0)*VLOOKUP(--E2540,经验表!$W$8:$X$17,2,0)</f>
        <v>59850</v>
      </c>
      <c r="U2540" s="1">
        <f t="shared" si="318"/>
        <v>586590</v>
      </c>
      <c r="V2540" s="1">
        <f t="shared" si="319"/>
        <v>586590</v>
      </c>
    </row>
    <row r="2541" spans="1:22" x14ac:dyDescent="0.35">
      <c r="A2541" s="1">
        <v>93500111</v>
      </c>
      <c r="B2541" s="3" t="s">
        <v>18</v>
      </c>
      <c r="C2541" s="29">
        <f t="shared" si="315"/>
        <v>1</v>
      </c>
      <c r="D2541" s="29" t="str">
        <f t="shared" si="312"/>
        <v>1</v>
      </c>
      <c r="E2541" s="42" t="str">
        <f t="shared" si="313"/>
        <v>1</v>
      </c>
      <c r="F2541" s="1">
        <v>35</v>
      </c>
      <c r="G2541" s="28" t="str">
        <f t="shared" si="314"/>
        <v>135</v>
      </c>
      <c r="H2541" s="1">
        <v>45</v>
      </c>
      <c r="I2541" s="1">
        <v>1335</v>
      </c>
      <c r="L2541" s="1">
        <v>99809</v>
      </c>
      <c r="M2541" s="1">
        <v>794216</v>
      </c>
      <c r="N2541" s="2">
        <f>INT(VLOOKUP(--D2541,'属性表（单）'!$H$7:$I$11,2,0)*VLOOKUP(F2541,'属性表（单）'!$B$4:$D$53,3,0))</f>
        <v>9950</v>
      </c>
      <c r="O2541" s="34">
        <f t="shared" si="316"/>
        <v>7773</v>
      </c>
      <c r="P2541" s="1">
        <f>IF(H2541=26,VLOOKUP(G2541,'属性表（单核）'!$H$2:$I$251,2,0),IF(H2541=59,VLOOKUP(G2541,'属性表（单核）'!$C$2:$D$251,2,0),INT(N2541/VLOOKUP(H2541,'属性表（单）'!$N$4:$O$24,2,0))))</f>
        <v>7773</v>
      </c>
      <c r="S2541" s="1">
        <f t="shared" si="317"/>
        <v>64550</v>
      </c>
      <c r="T2541" s="28">
        <f>VLOOKUP(--F2541,经验表!$A$4:$B$53,2,0)*VLOOKUP(--E2541,经验表!$W$8:$X$17,2,0)</f>
        <v>64550</v>
      </c>
      <c r="U2541" s="1">
        <f t="shared" si="318"/>
        <v>646440</v>
      </c>
      <c r="V2541" s="1">
        <f t="shared" si="319"/>
        <v>646440</v>
      </c>
    </row>
    <row r="2542" spans="1:22" x14ac:dyDescent="0.35">
      <c r="A2542" s="1">
        <v>93600111</v>
      </c>
      <c r="B2542" s="3" t="s">
        <v>18</v>
      </c>
      <c r="C2542" s="29">
        <f t="shared" si="315"/>
        <v>1</v>
      </c>
      <c r="D2542" s="29" t="str">
        <f t="shared" si="312"/>
        <v>1</v>
      </c>
      <c r="E2542" s="42" t="str">
        <f t="shared" si="313"/>
        <v>1</v>
      </c>
      <c r="F2542" s="1">
        <v>36</v>
      </c>
      <c r="G2542" s="28" t="str">
        <f t="shared" si="314"/>
        <v>136</v>
      </c>
      <c r="H2542" s="1">
        <v>45</v>
      </c>
      <c r="I2542" s="1">
        <v>1370</v>
      </c>
      <c r="L2542" s="1">
        <v>111492</v>
      </c>
      <c r="M2542" s="1">
        <v>894025</v>
      </c>
      <c r="N2542" s="2">
        <f>INT(VLOOKUP(--D2542,'属性表（单）'!$H$7:$I$11,2,0)*VLOOKUP(F2542,'属性表（单）'!$B$4:$D$53,3,0))</f>
        <v>10350</v>
      </c>
      <c r="O2542" s="34">
        <f t="shared" si="316"/>
        <v>8085</v>
      </c>
      <c r="P2542" s="1">
        <f>IF(H2542=26,VLOOKUP(G2542,'属性表（单核）'!$H$2:$I$251,2,0),IF(H2542=59,VLOOKUP(G2542,'属性表（单核）'!$C$2:$D$251,2,0),INT(N2542/VLOOKUP(H2542,'属性表（单）'!$N$4:$O$24,2,0))))</f>
        <v>8085</v>
      </c>
      <c r="S2542" s="1">
        <f t="shared" si="317"/>
        <v>69250</v>
      </c>
      <c r="T2542" s="28">
        <f>VLOOKUP(--F2542,经验表!$A$4:$B$53,2,0)*VLOOKUP(--E2542,经验表!$W$8:$X$17,2,0)</f>
        <v>69250</v>
      </c>
      <c r="U2542" s="1">
        <f t="shared" si="318"/>
        <v>710990</v>
      </c>
      <c r="V2542" s="1">
        <f t="shared" si="319"/>
        <v>710990</v>
      </c>
    </row>
    <row r="2543" spans="1:22" x14ac:dyDescent="0.35">
      <c r="A2543" s="1">
        <v>93700111</v>
      </c>
      <c r="B2543" s="3" t="s">
        <v>18</v>
      </c>
      <c r="C2543" s="29">
        <f t="shared" si="315"/>
        <v>1</v>
      </c>
      <c r="D2543" s="29" t="str">
        <f t="shared" si="312"/>
        <v>1</v>
      </c>
      <c r="E2543" s="42" t="str">
        <f t="shared" si="313"/>
        <v>1</v>
      </c>
      <c r="F2543" s="1">
        <v>37</v>
      </c>
      <c r="G2543" s="28" t="str">
        <f t="shared" si="314"/>
        <v>137</v>
      </c>
      <c r="H2543" s="1">
        <v>45</v>
      </c>
      <c r="I2543" s="1">
        <v>1405</v>
      </c>
      <c r="L2543" s="1">
        <v>124501</v>
      </c>
      <c r="M2543" s="1">
        <v>1005517</v>
      </c>
      <c r="N2543" s="2">
        <f>INT(VLOOKUP(--D2543,'属性表（单）'!$H$7:$I$11,2,0)*VLOOKUP(F2543,'属性表（单）'!$B$4:$D$53,3,0))</f>
        <v>10800</v>
      </c>
      <c r="O2543" s="34">
        <f t="shared" si="316"/>
        <v>8437</v>
      </c>
      <c r="P2543" s="1">
        <f>IF(H2543=26,VLOOKUP(G2543,'属性表（单核）'!$H$2:$I$251,2,0),IF(H2543=59,VLOOKUP(G2543,'属性表（单核）'!$C$2:$D$251,2,0),INT(N2543/VLOOKUP(H2543,'属性表（单）'!$N$4:$O$24,2,0))))</f>
        <v>8437</v>
      </c>
      <c r="S2543" s="1">
        <f t="shared" si="317"/>
        <v>73950</v>
      </c>
      <c r="T2543" s="28">
        <f>VLOOKUP(--F2543,经验表!$A$4:$B$53,2,0)*VLOOKUP(--E2543,经验表!$W$8:$X$17,2,0)</f>
        <v>73950</v>
      </c>
      <c r="U2543" s="1">
        <f t="shared" si="318"/>
        <v>780240</v>
      </c>
      <c r="V2543" s="1">
        <f t="shared" si="319"/>
        <v>780240</v>
      </c>
    </row>
    <row r="2544" spans="1:22" x14ac:dyDescent="0.35">
      <c r="A2544" s="1">
        <v>93800111</v>
      </c>
      <c r="B2544" s="3" t="s">
        <v>18</v>
      </c>
      <c r="C2544" s="29">
        <f t="shared" si="315"/>
        <v>1</v>
      </c>
      <c r="D2544" s="29" t="str">
        <f t="shared" si="312"/>
        <v>1</v>
      </c>
      <c r="E2544" s="42" t="str">
        <f t="shared" si="313"/>
        <v>1</v>
      </c>
      <c r="F2544" s="1">
        <v>38</v>
      </c>
      <c r="G2544" s="28" t="str">
        <f t="shared" si="314"/>
        <v>138</v>
      </c>
      <c r="H2544" s="1">
        <v>45</v>
      </c>
      <c r="I2544" s="1">
        <v>1440</v>
      </c>
      <c r="L2544" s="1">
        <v>138988</v>
      </c>
      <c r="M2544" s="1">
        <v>1130018</v>
      </c>
      <c r="N2544" s="2">
        <f>INT(VLOOKUP(--D2544,'属性表（单）'!$H$7:$I$11,2,0)*VLOOKUP(F2544,'属性表（单）'!$B$4:$D$53,3,0))</f>
        <v>11250</v>
      </c>
      <c r="O2544" s="34">
        <f t="shared" si="316"/>
        <v>8789</v>
      </c>
      <c r="P2544" s="1">
        <f>IF(H2544=26,VLOOKUP(G2544,'属性表（单核）'!$H$2:$I$251,2,0),IF(H2544=59,VLOOKUP(G2544,'属性表（单核）'!$C$2:$D$251,2,0),INT(N2544/VLOOKUP(H2544,'属性表（单）'!$N$4:$O$24,2,0))))</f>
        <v>8789</v>
      </c>
      <c r="S2544" s="1">
        <f t="shared" si="317"/>
        <v>79650</v>
      </c>
      <c r="T2544" s="28">
        <f>VLOOKUP(--F2544,经验表!$A$4:$B$53,2,0)*VLOOKUP(--E2544,经验表!$W$8:$X$17,2,0)</f>
        <v>79650</v>
      </c>
      <c r="U2544" s="1">
        <f t="shared" si="318"/>
        <v>854190</v>
      </c>
      <c r="V2544" s="1">
        <f t="shared" si="319"/>
        <v>854190</v>
      </c>
    </row>
    <row r="2545" spans="1:22" x14ac:dyDescent="0.35">
      <c r="A2545" s="1">
        <v>93900111</v>
      </c>
      <c r="B2545" s="3" t="s">
        <v>18</v>
      </c>
      <c r="C2545" s="29">
        <f t="shared" si="315"/>
        <v>1</v>
      </c>
      <c r="D2545" s="29" t="str">
        <f t="shared" si="312"/>
        <v>1</v>
      </c>
      <c r="E2545" s="42" t="str">
        <f t="shared" si="313"/>
        <v>1</v>
      </c>
      <c r="F2545" s="1">
        <v>39</v>
      </c>
      <c r="G2545" s="28" t="str">
        <f t="shared" si="314"/>
        <v>139</v>
      </c>
      <c r="H2545" s="1">
        <v>45</v>
      </c>
      <c r="I2545" s="1">
        <v>1475</v>
      </c>
      <c r="L2545" s="1">
        <v>155117</v>
      </c>
      <c r="M2545" s="1">
        <v>1269006</v>
      </c>
      <c r="N2545" s="2">
        <f>INT(VLOOKUP(--D2545,'属性表（单）'!$H$7:$I$11,2,0)*VLOOKUP(F2545,'属性表（单）'!$B$4:$D$53,3,0))</f>
        <v>11700</v>
      </c>
      <c r="O2545" s="34">
        <f t="shared" si="316"/>
        <v>9140</v>
      </c>
      <c r="P2545" s="1">
        <f>IF(H2545=26,VLOOKUP(G2545,'属性表（单核）'!$H$2:$I$251,2,0),IF(H2545=59,VLOOKUP(G2545,'属性表（单核）'!$C$2:$D$251,2,0),INT(N2545/VLOOKUP(H2545,'属性表（单）'!$N$4:$O$24,2,0))))</f>
        <v>9140</v>
      </c>
      <c r="S2545" s="1">
        <f t="shared" si="317"/>
        <v>85350</v>
      </c>
      <c r="T2545" s="28">
        <f>VLOOKUP(--F2545,经验表!$A$4:$B$53,2,0)*VLOOKUP(--E2545,经验表!$W$8:$X$17,2,0)</f>
        <v>85350</v>
      </c>
      <c r="U2545" s="1">
        <f t="shared" si="318"/>
        <v>933840</v>
      </c>
      <c r="V2545" s="1">
        <f t="shared" si="319"/>
        <v>933840</v>
      </c>
    </row>
    <row r="2546" spans="1:22" x14ac:dyDescent="0.35">
      <c r="A2546" s="1">
        <v>94000111</v>
      </c>
      <c r="B2546" s="3" t="s">
        <v>18</v>
      </c>
      <c r="C2546" s="29">
        <f t="shared" si="315"/>
        <v>1</v>
      </c>
      <c r="D2546" s="29" t="str">
        <f t="shared" si="312"/>
        <v>1</v>
      </c>
      <c r="E2546" s="42" t="str">
        <f t="shared" si="313"/>
        <v>1</v>
      </c>
      <c r="F2546" s="1">
        <v>40</v>
      </c>
      <c r="G2546" s="28" t="str">
        <f t="shared" si="314"/>
        <v>140</v>
      </c>
      <c r="H2546" s="1">
        <v>45</v>
      </c>
      <c r="I2546" s="1">
        <v>1510</v>
      </c>
      <c r="L2546" s="1">
        <v>173074</v>
      </c>
      <c r="M2546" s="1">
        <v>1424123</v>
      </c>
      <c r="N2546" s="2">
        <f>INT(VLOOKUP(--D2546,'属性表（单）'!$H$7:$I$11,2,0)*VLOOKUP(F2546,'属性表（单）'!$B$4:$D$53,3,0))</f>
        <v>12150</v>
      </c>
      <c r="O2546" s="34">
        <f t="shared" si="316"/>
        <v>9492</v>
      </c>
      <c r="P2546" s="1">
        <f>IF(H2546=26,VLOOKUP(G2546,'属性表（单核）'!$H$2:$I$251,2,0),IF(H2546=59,VLOOKUP(G2546,'属性表（单核）'!$C$2:$D$251,2,0),INT(N2546/VLOOKUP(H2546,'属性表（单）'!$N$4:$O$24,2,0))))</f>
        <v>9492</v>
      </c>
      <c r="S2546" s="1">
        <f t="shared" si="317"/>
        <v>91050</v>
      </c>
      <c r="T2546" s="28">
        <f>VLOOKUP(--F2546,经验表!$A$4:$B$53,2,0)*VLOOKUP(--E2546,经验表!$W$8:$X$17,2,0)</f>
        <v>91050</v>
      </c>
      <c r="U2546" s="1">
        <f t="shared" si="318"/>
        <v>1019190</v>
      </c>
      <c r="V2546" s="1">
        <f t="shared" si="319"/>
        <v>1019190</v>
      </c>
    </row>
    <row r="2547" spans="1:22" x14ac:dyDescent="0.35">
      <c r="A2547" s="1">
        <v>94100111</v>
      </c>
      <c r="B2547" s="3" t="s">
        <v>18</v>
      </c>
      <c r="C2547" s="29">
        <f t="shared" si="315"/>
        <v>1</v>
      </c>
      <c r="D2547" s="29" t="str">
        <f t="shared" si="312"/>
        <v>1</v>
      </c>
      <c r="E2547" s="42" t="str">
        <f t="shared" si="313"/>
        <v>1</v>
      </c>
      <c r="F2547" s="1">
        <v>41</v>
      </c>
      <c r="G2547" s="28" t="str">
        <f t="shared" si="314"/>
        <v>141</v>
      </c>
      <c r="H2547" s="1">
        <v>45</v>
      </c>
      <c r="I2547" s="1">
        <v>1545</v>
      </c>
      <c r="L2547" s="1">
        <v>193065</v>
      </c>
      <c r="M2547" s="1">
        <v>1597197</v>
      </c>
      <c r="N2547" s="2">
        <f>INT(VLOOKUP(--D2547,'属性表（单）'!$H$7:$I$11,2,0)*VLOOKUP(F2547,'属性表（单）'!$B$4:$D$53,3,0))</f>
        <v>12600</v>
      </c>
      <c r="O2547" s="34">
        <f t="shared" si="316"/>
        <v>9843</v>
      </c>
      <c r="P2547" s="1">
        <f>IF(H2547=26,VLOOKUP(G2547,'属性表（单核）'!$H$2:$I$251,2,0),IF(H2547=59,VLOOKUP(G2547,'属性表（单核）'!$C$2:$D$251,2,0),INT(N2547/VLOOKUP(H2547,'属性表（单）'!$N$4:$O$24,2,0))))</f>
        <v>9843</v>
      </c>
      <c r="S2547" s="1">
        <f t="shared" si="317"/>
        <v>96750</v>
      </c>
      <c r="T2547" s="28">
        <f>VLOOKUP(--F2547,经验表!$A$4:$B$53,2,0)*VLOOKUP(--E2547,经验表!$W$8:$X$17,2,0)</f>
        <v>96750</v>
      </c>
      <c r="U2547" s="1">
        <f t="shared" si="318"/>
        <v>1110240</v>
      </c>
      <c r="V2547" s="1">
        <f t="shared" si="319"/>
        <v>1110240</v>
      </c>
    </row>
    <row r="2548" spans="1:22" x14ac:dyDescent="0.35">
      <c r="A2548" s="1">
        <v>94200111</v>
      </c>
      <c r="B2548" s="3" t="s">
        <v>18</v>
      </c>
      <c r="C2548" s="29">
        <f t="shared" si="315"/>
        <v>1</v>
      </c>
      <c r="D2548" s="29" t="str">
        <f t="shared" si="312"/>
        <v>1</v>
      </c>
      <c r="E2548" s="42" t="str">
        <f t="shared" si="313"/>
        <v>1</v>
      </c>
      <c r="F2548" s="1">
        <v>42</v>
      </c>
      <c r="G2548" s="28" t="str">
        <f t="shared" si="314"/>
        <v>142</v>
      </c>
      <c r="H2548" s="1">
        <v>45</v>
      </c>
      <c r="I2548" s="1">
        <v>1580</v>
      </c>
      <c r="L2548" s="1">
        <v>215320</v>
      </c>
      <c r="M2548" s="1">
        <v>1790262</v>
      </c>
      <c r="N2548" s="2">
        <f>INT(VLOOKUP(--D2548,'属性表（单）'!$H$7:$I$11,2,0)*VLOOKUP(F2548,'属性表（单）'!$B$4:$D$53,3,0))</f>
        <v>13100</v>
      </c>
      <c r="O2548" s="34">
        <f t="shared" si="316"/>
        <v>10234</v>
      </c>
      <c r="P2548" s="1">
        <f>IF(H2548=26,VLOOKUP(G2548,'属性表（单核）'!$H$2:$I$251,2,0),IF(H2548=59,VLOOKUP(G2548,'属性表（单核）'!$C$2:$D$251,2,0),INT(N2548/VLOOKUP(H2548,'属性表（单）'!$N$4:$O$24,2,0))))</f>
        <v>10234</v>
      </c>
      <c r="S2548" s="1">
        <f t="shared" si="317"/>
        <v>103550</v>
      </c>
      <c r="T2548" s="28">
        <f>VLOOKUP(--F2548,经验表!$A$4:$B$53,2,0)*VLOOKUP(--E2548,经验表!$W$8:$X$17,2,0)</f>
        <v>103550</v>
      </c>
      <c r="U2548" s="1">
        <f t="shared" si="318"/>
        <v>1206990</v>
      </c>
      <c r="V2548" s="1">
        <f t="shared" si="319"/>
        <v>1206990</v>
      </c>
    </row>
    <row r="2549" spans="1:22" x14ac:dyDescent="0.35">
      <c r="A2549" s="1">
        <v>94300111</v>
      </c>
      <c r="B2549" s="3" t="s">
        <v>18</v>
      </c>
      <c r="C2549" s="29">
        <f t="shared" si="315"/>
        <v>1</v>
      </c>
      <c r="D2549" s="29" t="str">
        <f t="shared" si="312"/>
        <v>1</v>
      </c>
      <c r="E2549" s="42" t="str">
        <f t="shared" si="313"/>
        <v>1</v>
      </c>
      <c r="F2549" s="1">
        <v>43</v>
      </c>
      <c r="G2549" s="28" t="str">
        <f t="shared" si="314"/>
        <v>143</v>
      </c>
      <c r="H2549" s="1">
        <v>45</v>
      </c>
      <c r="I2549" s="1">
        <v>1615</v>
      </c>
      <c r="L2549" s="1">
        <v>240092</v>
      </c>
      <c r="M2549" s="1">
        <v>2005582</v>
      </c>
      <c r="N2549" s="2">
        <f>INT(VLOOKUP(--D2549,'属性表（单）'!$H$7:$I$11,2,0)*VLOOKUP(F2549,'属性表（单）'!$B$4:$D$53,3,0))</f>
        <v>13600</v>
      </c>
      <c r="O2549" s="34">
        <f t="shared" si="316"/>
        <v>10625</v>
      </c>
      <c r="P2549" s="1">
        <f>IF(H2549=26,VLOOKUP(G2549,'属性表（单核）'!$H$2:$I$251,2,0),IF(H2549=59,VLOOKUP(G2549,'属性表（单核）'!$C$2:$D$251,2,0),INT(N2549/VLOOKUP(H2549,'属性表（单）'!$N$4:$O$24,2,0))))</f>
        <v>10625</v>
      </c>
      <c r="S2549" s="1">
        <f t="shared" si="317"/>
        <v>110350</v>
      </c>
      <c r="T2549" s="28">
        <f>VLOOKUP(--F2549,经验表!$A$4:$B$53,2,0)*VLOOKUP(--E2549,经验表!$W$8:$X$17,2,0)</f>
        <v>110350</v>
      </c>
      <c r="U2549" s="1">
        <f t="shared" si="318"/>
        <v>1310540</v>
      </c>
      <c r="V2549" s="1">
        <f t="shared" si="319"/>
        <v>1310540</v>
      </c>
    </row>
    <row r="2550" spans="1:22" x14ac:dyDescent="0.35">
      <c r="A2550" s="1">
        <v>94400111</v>
      </c>
      <c r="B2550" s="3" t="s">
        <v>18</v>
      </c>
      <c r="C2550" s="29">
        <f t="shared" si="315"/>
        <v>1</v>
      </c>
      <c r="D2550" s="29" t="str">
        <f t="shared" si="312"/>
        <v>1</v>
      </c>
      <c r="E2550" s="42" t="str">
        <f t="shared" si="313"/>
        <v>1</v>
      </c>
      <c r="F2550" s="1">
        <v>44</v>
      </c>
      <c r="G2550" s="28" t="str">
        <f t="shared" si="314"/>
        <v>144</v>
      </c>
      <c r="H2550" s="1">
        <v>45</v>
      </c>
      <c r="I2550" s="1">
        <v>1650</v>
      </c>
      <c r="L2550" s="1">
        <v>267666</v>
      </c>
      <c r="M2550" s="1">
        <v>2245674</v>
      </c>
      <c r="N2550" s="2">
        <f>INT(VLOOKUP(--D2550,'属性表（单）'!$H$7:$I$11,2,0)*VLOOKUP(F2550,'属性表（单）'!$B$4:$D$53,3,0))</f>
        <v>14100</v>
      </c>
      <c r="O2550" s="34">
        <f t="shared" si="316"/>
        <v>11015</v>
      </c>
      <c r="P2550" s="1">
        <f>IF(H2550=26,VLOOKUP(G2550,'属性表（单核）'!$H$2:$I$251,2,0),IF(H2550=59,VLOOKUP(G2550,'属性表（单核）'!$C$2:$D$251,2,0),INT(N2550/VLOOKUP(H2550,'属性表（单）'!$N$4:$O$24,2,0))))</f>
        <v>11015</v>
      </c>
      <c r="S2550" s="1">
        <f t="shared" si="317"/>
        <v>117150</v>
      </c>
      <c r="T2550" s="28">
        <f>VLOOKUP(--F2550,经验表!$A$4:$B$53,2,0)*VLOOKUP(--E2550,经验表!$W$8:$X$17,2,0)</f>
        <v>117150</v>
      </c>
      <c r="U2550" s="1">
        <f t="shared" si="318"/>
        <v>1420890</v>
      </c>
      <c r="V2550" s="1">
        <f t="shared" si="319"/>
        <v>1420890</v>
      </c>
    </row>
    <row r="2551" spans="1:22" x14ac:dyDescent="0.35">
      <c r="A2551" s="1">
        <v>94500111</v>
      </c>
      <c r="B2551" s="3" t="s">
        <v>18</v>
      </c>
      <c r="C2551" s="29">
        <f t="shared" si="315"/>
        <v>1</v>
      </c>
      <c r="D2551" s="29" t="str">
        <f t="shared" si="312"/>
        <v>1</v>
      </c>
      <c r="E2551" s="42" t="str">
        <f t="shared" si="313"/>
        <v>1</v>
      </c>
      <c r="F2551" s="1">
        <v>45</v>
      </c>
      <c r="G2551" s="28" t="str">
        <f t="shared" si="314"/>
        <v>145</v>
      </c>
      <c r="H2551" s="1">
        <v>45</v>
      </c>
      <c r="I2551" s="1">
        <v>1685</v>
      </c>
      <c r="L2551" s="1">
        <v>298357</v>
      </c>
      <c r="M2551" s="1">
        <v>2513340</v>
      </c>
      <c r="N2551" s="2">
        <f>INT(VLOOKUP(--D2551,'属性表（单）'!$H$7:$I$11,2,0)*VLOOKUP(F2551,'属性表（单）'!$B$4:$D$53,3,0))</f>
        <v>14600</v>
      </c>
      <c r="O2551" s="34">
        <f t="shared" si="316"/>
        <v>11406</v>
      </c>
      <c r="P2551" s="1">
        <f>IF(H2551=26,VLOOKUP(G2551,'属性表（单核）'!$H$2:$I$251,2,0),IF(H2551=59,VLOOKUP(G2551,'属性表（单核）'!$C$2:$D$251,2,0),INT(N2551/VLOOKUP(H2551,'属性表（单）'!$N$4:$O$24,2,0))))</f>
        <v>11406</v>
      </c>
      <c r="S2551" s="1">
        <f t="shared" si="317"/>
        <v>123950</v>
      </c>
      <c r="T2551" s="28">
        <f>VLOOKUP(--F2551,经验表!$A$4:$B$53,2,0)*VLOOKUP(--E2551,经验表!$W$8:$X$17,2,0)</f>
        <v>123950</v>
      </c>
      <c r="U2551" s="1">
        <f t="shared" si="318"/>
        <v>1538040</v>
      </c>
      <c r="V2551" s="1">
        <f t="shared" si="319"/>
        <v>1538040</v>
      </c>
    </row>
    <row r="2552" spans="1:22" x14ac:dyDescent="0.35">
      <c r="A2552" s="1">
        <v>94600111</v>
      </c>
      <c r="B2552" s="3" t="s">
        <v>18</v>
      </c>
      <c r="C2552" s="29">
        <f t="shared" si="315"/>
        <v>1</v>
      </c>
      <c r="D2552" s="29" t="str">
        <f t="shared" si="312"/>
        <v>1</v>
      </c>
      <c r="E2552" s="42" t="str">
        <f t="shared" si="313"/>
        <v>1</v>
      </c>
      <c r="F2552" s="1">
        <v>46</v>
      </c>
      <c r="G2552" s="28" t="str">
        <f t="shared" si="314"/>
        <v>146</v>
      </c>
      <c r="H2552" s="1">
        <v>45</v>
      </c>
      <c r="I2552" s="1">
        <v>1720</v>
      </c>
      <c r="L2552" s="1">
        <v>332516</v>
      </c>
      <c r="M2552" s="1">
        <v>2811697</v>
      </c>
      <c r="N2552" s="2">
        <f>INT(VLOOKUP(--D2552,'属性表（单）'!$H$7:$I$11,2,0)*VLOOKUP(F2552,'属性表（单）'!$B$4:$D$53,3,0))</f>
        <v>15100</v>
      </c>
      <c r="O2552" s="34">
        <f t="shared" si="316"/>
        <v>11796</v>
      </c>
      <c r="P2552" s="1">
        <f>IF(H2552=26,VLOOKUP(G2552,'属性表（单核）'!$H$2:$I$251,2,0),IF(H2552=59,VLOOKUP(G2552,'属性表（单核）'!$C$2:$D$251,2,0),INT(N2552/VLOOKUP(H2552,'属性表（单）'!$N$4:$O$24,2,0))))</f>
        <v>11796</v>
      </c>
      <c r="S2552" s="1">
        <f t="shared" si="317"/>
        <v>131950</v>
      </c>
      <c r="T2552" s="28">
        <f>VLOOKUP(--F2552,经验表!$A$4:$B$53,2,0)*VLOOKUP(--E2552,经验表!$W$8:$X$17,2,0)</f>
        <v>131950</v>
      </c>
      <c r="U2552" s="1">
        <f t="shared" si="318"/>
        <v>1661990</v>
      </c>
      <c r="V2552" s="1">
        <f t="shared" si="319"/>
        <v>1661990</v>
      </c>
    </row>
    <row r="2553" spans="1:22" x14ac:dyDescent="0.35">
      <c r="A2553" s="1">
        <v>94700111</v>
      </c>
      <c r="B2553" s="3" t="s">
        <v>18</v>
      </c>
      <c r="C2553" s="29">
        <f t="shared" si="315"/>
        <v>1</v>
      </c>
      <c r="D2553" s="29" t="str">
        <f t="shared" si="312"/>
        <v>1</v>
      </c>
      <c r="E2553" s="42" t="str">
        <f t="shared" si="313"/>
        <v>1</v>
      </c>
      <c r="F2553" s="1">
        <v>47</v>
      </c>
      <c r="G2553" s="28" t="str">
        <f t="shared" si="314"/>
        <v>147</v>
      </c>
      <c r="H2553" s="1">
        <v>45</v>
      </c>
      <c r="I2553" s="1">
        <v>1755</v>
      </c>
      <c r="L2553" s="1">
        <v>370533</v>
      </c>
      <c r="M2553" s="1">
        <v>3144213</v>
      </c>
      <c r="N2553" s="2">
        <f>INT(VLOOKUP(--D2553,'属性表（单）'!$H$7:$I$11,2,0)*VLOOKUP(F2553,'属性表（单）'!$B$4:$D$53,3,0))</f>
        <v>15650</v>
      </c>
      <c r="O2553" s="34">
        <f t="shared" si="316"/>
        <v>12226</v>
      </c>
      <c r="P2553" s="1">
        <f>IF(H2553=26,VLOOKUP(G2553,'属性表（单核）'!$H$2:$I$251,2,0),IF(H2553=59,VLOOKUP(G2553,'属性表（单核）'!$C$2:$D$251,2,0),INT(N2553/VLOOKUP(H2553,'属性表（单）'!$N$4:$O$24,2,0))))</f>
        <v>12226</v>
      </c>
      <c r="S2553" s="1">
        <f t="shared" si="317"/>
        <v>139950</v>
      </c>
      <c r="T2553" s="28">
        <f>VLOOKUP(--F2553,经验表!$A$4:$B$53,2,0)*VLOOKUP(--E2553,经验表!$W$8:$X$17,2,0)</f>
        <v>139950</v>
      </c>
      <c r="U2553" s="1">
        <f t="shared" si="318"/>
        <v>1793940</v>
      </c>
      <c r="V2553" s="1">
        <f t="shared" si="319"/>
        <v>1793940</v>
      </c>
    </row>
    <row r="2554" spans="1:22" x14ac:dyDescent="0.35">
      <c r="A2554" s="1">
        <v>94800111</v>
      </c>
      <c r="B2554" s="3" t="s">
        <v>18</v>
      </c>
      <c r="C2554" s="29">
        <f t="shared" si="315"/>
        <v>1</v>
      </c>
      <c r="D2554" s="29" t="str">
        <f t="shared" si="312"/>
        <v>1</v>
      </c>
      <c r="E2554" s="42" t="str">
        <f t="shared" si="313"/>
        <v>1</v>
      </c>
      <c r="F2554" s="1">
        <v>48</v>
      </c>
      <c r="G2554" s="28" t="str">
        <f t="shared" si="314"/>
        <v>148</v>
      </c>
      <c r="H2554" s="1">
        <v>45</v>
      </c>
      <c r="I2554" s="1">
        <v>1790</v>
      </c>
      <c r="L2554" s="1">
        <v>412842</v>
      </c>
      <c r="M2554" s="1">
        <v>3514746</v>
      </c>
      <c r="N2554" s="2">
        <f>INT(VLOOKUP(--D2554,'属性表（单）'!$H$7:$I$11,2,0)*VLOOKUP(F2554,'属性表（单）'!$B$4:$D$53,3,0))</f>
        <v>16200</v>
      </c>
      <c r="O2554" s="34">
        <f t="shared" si="316"/>
        <v>12656</v>
      </c>
      <c r="P2554" s="1">
        <f>IF(H2554=26,VLOOKUP(G2554,'属性表（单核）'!$H$2:$I$251,2,0),IF(H2554=59,VLOOKUP(G2554,'属性表（单核）'!$C$2:$D$251,2,0),INT(N2554/VLOOKUP(H2554,'属性表（单）'!$N$4:$O$24,2,0))))</f>
        <v>12656</v>
      </c>
      <c r="S2554" s="1">
        <f t="shared" si="317"/>
        <v>147950</v>
      </c>
      <c r="T2554" s="28">
        <f>VLOOKUP(--F2554,经验表!$A$4:$B$53,2,0)*VLOOKUP(--E2554,经验表!$W$8:$X$17,2,0)</f>
        <v>147950</v>
      </c>
      <c r="U2554" s="1">
        <f t="shared" si="318"/>
        <v>1933890</v>
      </c>
      <c r="V2554" s="1">
        <f t="shared" si="319"/>
        <v>1933890</v>
      </c>
    </row>
    <row r="2555" spans="1:22" x14ac:dyDescent="0.35">
      <c r="A2555" s="1">
        <v>94900111</v>
      </c>
      <c r="B2555" s="3" t="s">
        <v>18</v>
      </c>
      <c r="C2555" s="29">
        <f t="shared" si="315"/>
        <v>1</v>
      </c>
      <c r="D2555" s="29" t="str">
        <f t="shared" si="312"/>
        <v>1</v>
      </c>
      <c r="E2555" s="42" t="str">
        <f t="shared" si="313"/>
        <v>1</v>
      </c>
      <c r="F2555" s="1">
        <v>49</v>
      </c>
      <c r="G2555" s="28" t="str">
        <f t="shared" si="314"/>
        <v>149</v>
      </c>
      <c r="H2555" s="1">
        <v>45</v>
      </c>
      <c r="I2555" s="1">
        <v>1825</v>
      </c>
      <c r="L2555" s="1">
        <v>459927</v>
      </c>
      <c r="M2555" s="1">
        <v>3927588</v>
      </c>
      <c r="N2555" s="2">
        <f>INT(VLOOKUP(--D2555,'属性表（单）'!$H$7:$I$11,2,0)*VLOOKUP(F2555,'属性表（单）'!$B$4:$D$53,3,0))</f>
        <v>16750</v>
      </c>
      <c r="O2555" s="34">
        <f t="shared" si="316"/>
        <v>13085</v>
      </c>
      <c r="P2555" s="1">
        <f>IF(H2555=26,VLOOKUP(G2555,'属性表（单核）'!$H$2:$I$251,2,0),IF(H2555=59,VLOOKUP(G2555,'属性表（单核）'!$C$2:$D$251,2,0),INT(N2555/VLOOKUP(H2555,'属性表（单）'!$N$4:$O$24,2,0))))</f>
        <v>13085</v>
      </c>
      <c r="S2555" s="1">
        <f t="shared" si="317"/>
        <v>155950</v>
      </c>
      <c r="T2555" s="28">
        <f>VLOOKUP(--F2555,经验表!$A$4:$B$53,2,0)*VLOOKUP(--E2555,经验表!$W$8:$X$17,2,0)</f>
        <v>155950</v>
      </c>
      <c r="U2555" s="1">
        <f t="shared" si="318"/>
        <v>2081840</v>
      </c>
      <c r="V2555" s="1">
        <f t="shared" si="319"/>
        <v>2081840</v>
      </c>
    </row>
    <row r="2556" spans="1:22" x14ac:dyDescent="0.35">
      <c r="A2556" s="1">
        <v>95000111</v>
      </c>
      <c r="B2556" s="3" t="s">
        <v>18</v>
      </c>
      <c r="C2556" s="29">
        <f t="shared" si="315"/>
        <v>1</v>
      </c>
      <c r="D2556" s="29" t="str">
        <f t="shared" si="312"/>
        <v>1</v>
      </c>
      <c r="E2556" s="42" t="str">
        <f t="shared" si="313"/>
        <v>1</v>
      </c>
      <c r="F2556" s="1">
        <v>50</v>
      </c>
      <c r="G2556" s="28" t="str">
        <f t="shared" si="314"/>
        <v>150</v>
      </c>
      <c r="H2556" s="1">
        <v>45</v>
      </c>
      <c r="I2556" s="1">
        <v>1860</v>
      </c>
      <c r="L2556" s="1">
        <v>99999999</v>
      </c>
      <c r="M2556" s="1">
        <v>4387515</v>
      </c>
      <c r="N2556" s="2">
        <f>INT(VLOOKUP(--D2556,'属性表（单）'!$H$7:$I$11,2,0)*VLOOKUP(F2556,'属性表（单）'!$B$4:$D$53,3,0))</f>
        <v>17300</v>
      </c>
      <c r="O2556" s="34">
        <f t="shared" si="316"/>
        <v>13515</v>
      </c>
      <c r="P2556" s="1">
        <f>IF(H2556=26,VLOOKUP(G2556,'属性表（单核）'!$H$2:$I$251,2,0),IF(H2556=59,VLOOKUP(G2556,'属性表（单核）'!$C$2:$D$251,2,0),INT(N2556/VLOOKUP(H2556,'属性表（单）'!$N$4:$O$24,2,0))))</f>
        <v>13515</v>
      </c>
      <c r="S2556" s="1">
        <f t="shared" si="317"/>
        <v>165250</v>
      </c>
      <c r="T2556" s="28">
        <f>VLOOKUP(--F2556,经验表!$A$4:$B$53,2,0)*VLOOKUP(--E2556,经验表!$W$8:$X$17,2,0)</f>
        <v>165250</v>
      </c>
      <c r="U2556" s="1">
        <f t="shared" si="318"/>
        <v>2237790</v>
      </c>
      <c r="V2556" s="1">
        <f t="shared" si="319"/>
        <v>2237790</v>
      </c>
    </row>
    <row r="2557" spans="1:22" x14ac:dyDescent="0.35">
      <c r="A2557" s="1">
        <v>90100112</v>
      </c>
      <c r="B2557" s="3" t="s">
        <v>18</v>
      </c>
      <c r="C2557" s="29">
        <f t="shared" si="315"/>
        <v>1</v>
      </c>
      <c r="D2557" s="29" t="str">
        <f t="shared" si="312"/>
        <v>2</v>
      </c>
      <c r="E2557" s="42" t="str">
        <f t="shared" si="313"/>
        <v>2</v>
      </c>
      <c r="F2557" s="1">
        <v>1</v>
      </c>
      <c r="G2557" s="28" t="str">
        <f t="shared" si="314"/>
        <v>21</v>
      </c>
      <c r="H2557" s="1">
        <v>45</v>
      </c>
      <c r="I2557" s="1">
        <v>245</v>
      </c>
      <c r="L2557" s="1">
        <v>987</v>
      </c>
      <c r="M2557" s="1">
        <v>1000</v>
      </c>
      <c r="N2557" s="2">
        <f>INT(VLOOKUP(--D2557,'属性表（单）'!$H$7:$I$11,2,0)*VLOOKUP(F2557,'属性表（单）'!$B$4:$D$53,3,0))</f>
        <v>2400</v>
      </c>
      <c r="O2557" s="34">
        <f t="shared" si="316"/>
        <v>1875</v>
      </c>
      <c r="P2557" s="1">
        <f>IF(H2557=26,VLOOKUP(G2557,'属性表（单核）'!$H$2:$I$251,2,0),IF(H2557=59,VLOOKUP(G2557,'属性表（单核）'!$C$2:$D$251,2,0),INT(N2557/VLOOKUP(H2557,'属性表（单）'!$N$4:$O$24,2,0))))</f>
        <v>1875</v>
      </c>
      <c r="S2557" s="1">
        <f t="shared" si="317"/>
        <v>900</v>
      </c>
      <c r="T2557" s="28">
        <f>VLOOKUP(--F2557,经验表!$A$4:$B$53,2,0)*VLOOKUP(--E2557,经验表!$W$8:$X$17,2,0)</f>
        <v>900</v>
      </c>
      <c r="U2557" s="1">
        <f t="shared" si="318"/>
        <v>1200</v>
      </c>
      <c r="V2557" s="1">
        <f t="shared" si="319"/>
        <v>2403040</v>
      </c>
    </row>
    <row r="2558" spans="1:22" x14ac:dyDescent="0.35">
      <c r="A2558" s="1">
        <v>90200112</v>
      </c>
      <c r="B2558" s="3" t="s">
        <v>18</v>
      </c>
      <c r="C2558" s="29">
        <f t="shared" si="315"/>
        <v>1</v>
      </c>
      <c r="D2558" s="29" t="str">
        <f t="shared" si="312"/>
        <v>2</v>
      </c>
      <c r="E2558" s="42" t="str">
        <f t="shared" si="313"/>
        <v>2</v>
      </c>
      <c r="F2558" s="1">
        <v>2</v>
      </c>
      <c r="G2558" s="28" t="str">
        <f t="shared" si="314"/>
        <v>22</v>
      </c>
      <c r="H2558" s="1">
        <v>45</v>
      </c>
      <c r="I2558" s="1">
        <v>300</v>
      </c>
      <c r="L2558" s="1">
        <v>1312</v>
      </c>
      <c r="M2558" s="1">
        <v>1987</v>
      </c>
      <c r="N2558" s="2">
        <f>INT(VLOOKUP(--D2558,'属性表（单）'!$H$7:$I$11,2,0)*VLOOKUP(F2558,'属性表（单）'!$B$4:$D$53,3,0))</f>
        <v>2550</v>
      </c>
      <c r="O2558" s="34">
        <f t="shared" si="316"/>
        <v>1992</v>
      </c>
      <c r="P2558" s="1">
        <f>IF(H2558=26,VLOOKUP(G2558,'属性表（单核）'!$H$2:$I$251,2,0),IF(H2558=59,VLOOKUP(G2558,'属性表（单核）'!$C$2:$D$251,2,0),INT(N2558/VLOOKUP(H2558,'属性表（单）'!$N$4:$O$24,2,0))))</f>
        <v>1992</v>
      </c>
      <c r="S2558" s="1">
        <f t="shared" si="317"/>
        <v>1260</v>
      </c>
      <c r="T2558" s="28">
        <f>VLOOKUP(--F2558,经验表!$A$4:$B$53,2,0)*VLOOKUP(--E2558,经验表!$W$8:$X$17,2,0)</f>
        <v>1260</v>
      </c>
      <c r="U2558" s="1">
        <f t="shared" si="318"/>
        <v>2100</v>
      </c>
      <c r="V2558" s="1">
        <f t="shared" si="319"/>
        <v>2100</v>
      </c>
    </row>
    <row r="2559" spans="1:22" x14ac:dyDescent="0.35">
      <c r="A2559" s="1">
        <v>90300112</v>
      </c>
      <c r="B2559" s="3" t="s">
        <v>18</v>
      </c>
      <c r="C2559" s="29">
        <f t="shared" si="315"/>
        <v>1</v>
      </c>
      <c r="D2559" s="29" t="str">
        <f t="shared" si="312"/>
        <v>2</v>
      </c>
      <c r="E2559" s="42" t="str">
        <f t="shared" si="313"/>
        <v>2</v>
      </c>
      <c r="F2559" s="1">
        <v>3</v>
      </c>
      <c r="G2559" s="28" t="str">
        <f t="shared" si="314"/>
        <v>23</v>
      </c>
      <c r="H2559" s="1">
        <v>45</v>
      </c>
      <c r="I2559" s="1">
        <v>355</v>
      </c>
      <c r="L2559" s="1">
        <v>1678</v>
      </c>
      <c r="M2559" s="1">
        <v>3299</v>
      </c>
      <c r="N2559" s="2">
        <f>INT(VLOOKUP(--D2559,'属性表（单）'!$H$7:$I$11,2,0)*VLOOKUP(F2559,'属性表（单）'!$B$4:$D$53,3,0))</f>
        <v>2700</v>
      </c>
      <c r="O2559" s="34">
        <f t="shared" si="316"/>
        <v>2109</v>
      </c>
      <c r="P2559" s="1">
        <f>IF(H2559=26,VLOOKUP(G2559,'属性表（单核）'!$H$2:$I$251,2,0),IF(H2559=59,VLOOKUP(G2559,'属性表（单核）'!$C$2:$D$251,2,0),INT(N2559/VLOOKUP(H2559,'属性表（单）'!$N$4:$O$24,2,0))))</f>
        <v>2109</v>
      </c>
      <c r="S2559" s="1">
        <f t="shared" si="317"/>
        <v>1620</v>
      </c>
      <c r="T2559" s="28">
        <f>VLOOKUP(--F2559,经验表!$A$4:$B$53,2,0)*VLOOKUP(--E2559,经验表!$W$8:$X$17,2,0)</f>
        <v>1620</v>
      </c>
      <c r="U2559" s="1">
        <f t="shared" si="318"/>
        <v>3360</v>
      </c>
      <c r="V2559" s="1">
        <f t="shared" si="319"/>
        <v>3360</v>
      </c>
    </row>
    <row r="2560" spans="1:22" x14ac:dyDescent="0.35">
      <c r="A2560" s="1">
        <v>90400112</v>
      </c>
      <c r="B2560" s="3" t="s">
        <v>18</v>
      </c>
      <c r="C2560" s="29">
        <f t="shared" si="315"/>
        <v>1</v>
      </c>
      <c r="D2560" s="29" t="str">
        <f t="shared" si="312"/>
        <v>2</v>
      </c>
      <c r="E2560" s="42" t="str">
        <f t="shared" si="313"/>
        <v>2</v>
      </c>
      <c r="F2560" s="1">
        <v>4</v>
      </c>
      <c r="G2560" s="28" t="str">
        <f t="shared" si="314"/>
        <v>24</v>
      </c>
      <c r="H2560" s="1">
        <v>45</v>
      </c>
      <c r="I2560" s="1">
        <v>410</v>
      </c>
      <c r="L2560" s="1">
        <v>2088</v>
      </c>
      <c r="M2560" s="1">
        <v>4977</v>
      </c>
      <c r="N2560" s="2">
        <f>INT(VLOOKUP(--D2560,'属性表（单）'!$H$7:$I$11,2,0)*VLOOKUP(F2560,'属性表（单）'!$B$4:$D$53,3,0))</f>
        <v>2850</v>
      </c>
      <c r="O2560" s="34">
        <f t="shared" si="316"/>
        <v>2226</v>
      </c>
      <c r="P2560" s="1">
        <f>IF(H2560=26,VLOOKUP(G2560,'属性表（单核）'!$H$2:$I$251,2,0),IF(H2560=59,VLOOKUP(G2560,'属性表（单核）'!$C$2:$D$251,2,0),INT(N2560/VLOOKUP(H2560,'属性表（单）'!$N$4:$O$24,2,0))))</f>
        <v>2226</v>
      </c>
      <c r="S2560" s="1">
        <f t="shared" si="317"/>
        <v>1980</v>
      </c>
      <c r="T2560" s="28">
        <f>VLOOKUP(--F2560,经验表!$A$4:$B$53,2,0)*VLOOKUP(--E2560,经验表!$W$8:$X$17,2,0)</f>
        <v>1980</v>
      </c>
      <c r="U2560" s="1">
        <f t="shared" si="318"/>
        <v>4980</v>
      </c>
      <c r="V2560" s="1">
        <f t="shared" si="319"/>
        <v>4980</v>
      </c>
    </row>
    <row r="2561" spans="1:22" x14ac:dyDescent="0.35">
      <c r="A2561" s="1">
        <v>90500112</v>
      </c>
      <c r="B2561" s="3" t="s">
        <v>18</v>
      </c>
      <c r="C2561" s="29">
        <f t="shared" si="315"/>
        <v>1</v>
      </c>
      <c r="D2561" s="29" t="str">
        <f t="shared" si="312"/>
        <v>2</v>
      </c>
      <c r="E2561" s="42" t="str">
        <f t="shared" si="313"/>
        <v>2</v>
      </c>
      <c r="F2561" s="1">
        <v>5</v>
      </c>
      <c r="G2561" s="28" t="str">
        <f t="shared" si="314"/>
        <v>25</v>
      </c>
      <c r="H2561" s="1">
        <v>45</v>
      </c>
      <c r="I2561" s="1">
        <v>465</v>
      </c>
      <c r="L2561" s="1">
        <v>2549</v>
      </c>
      <c r="M2561" s="1">
        <v>7065</v>
      </c>
      <c r="N2561" s="2">
        <f>INT(VLOOKUP(--D2561,'属性表（单）'!$H$7:$I$11,2,0)*VLOOKUP(F2561,'属性表（单）'!$B$4:$D$53,3,0))</f>
        <v>3000</v>
      </c>
      <c r="O2561" s="34">
        <f t="shared" si="316"/>
        <v>2343</v>
      </c>
      <c r="P2561" s="1">
        <f>IF(H2561=26,VLOOKUP(G2561,'属性表（单核）'!$H$2:$I$251,2,0),IF(H2561=59,VLOOKUP(G2561,'属性表（单核）'!$C$2:$D$251,2,0),INT(N2561/VLOOKUP(H2561,'属性表（单）'!$N$4:$O$24,2,0))))</f>
        <v>2343</v>
      </c>
      <c r="S2561" s="1">
        <f t="shared" si="317"/>
        <v>2340</v>
      </c>
      <c r="T2561" s="28">
        <f>VLOOKUP(--F2561,经验表!$A$4:$B$53,2,0)*VLOOKUP(--E2561,经验表!$W$8:$X$17,2,0)</f>
        <v>2340</v>
      </c>
      <c r="U2561" s="1">
        <f t="shared" si="318"/>
        <v>6960</v>
      </c>
      <c r="V2561" s="1">
        <f t="shared" si="319"/>
        <v>6960</v>
      </c>
    </row>
    <row r="2562" spans="1:22" x14ac:dyDescent="0.35">
      <c r="A2562" s="1">
        <v>90600112</v>
      </c>
      <c r="B2562" s="3" t="s">
        <v>18</v>
      </c>
      <c r="C2562" s="29">
        <f t="shared" si="315"/>
        <v>1</v>
      </c>
      <c r="D2562" s="29" t="str">
        <f t="shared" si="312"/>
        <v>2</v>
      </c>
      <c r="E2562" s="42" t="str">
        <f t="shared" si="313"/>
        <v>2</v>
      </c>
      <c r="F2562" s="1">
        <v>6</v>
      </c>
      <c r="G2562" s="28" t="str">
        <f t="shared" si="314"/>
        <v>26</v>
      </c>
      <c r="H2562" s="1">
        <v>45</v>
      </c>
      <c r="I2562" s="1">
        <v>520</v>
      </c>
      <c r="L2562" s="1">
        <v>3064</v>
      </c>
      <c r="M2562" s="1">
        <v>9614</v>
      </c>
      <c r="N2562" s="2">
        <f>INT(VLOOKUP(--D2562,'属性表（单）'!$H$7:$I$11,2,0)*VLOOKUP(F2562,'属性表（单）'!$B$4:$D$53,3,0))</f>
        <v>3150</v>
      </c>
      <c r="O2562" s="34">
        <f t="shared" si="316"/>
        <v>2460</v>
      </c>
      <c r="P2562" s="1">
        <f>IF(H2562=26,VLOOKUP(G2562,'属性表（单核）'!$H$2:$I$251,2,0),IF(H2562=59,VLOOKUP(G2562,'属性表（单核）'!$C$2:$D$251,2,0),INT(N2562/VLOOKUP(H2562,'属性表（单）'!$N$4:$O$24,2,0))))</f>
        <v>2460</v>
      </c>
      <c r="S2562" s="1">
        <f t="shared" si="317"/>
        <v>2940</v>
      </c>
      <c r="T2562" s="28">
        <f>VLOOKUP(--F2562,经验表!$A$4:$B$53,2,0)*VLOOKUP(--E2562,经验表!$W$8:$X$17,2,0)</f>
        <v>2940</v>
      </c>
      <c r="U2562" s="1">
        <f t="shared" si="318"/>
        <v>9300</v>
      </c>
      <c r="V2562" s="1">
        <f t="shared" si="319"/>
        <v>9300</v>
      </c>
    </row>
    <row r="2563" spans="1:22" x14ac:dyDescent="0.35">
      <c r="A2563" s="1">
        <v>90700112</v>
      </c>
      <c r="B2563" s="3" t="s">
        <v>18</v>
      </c>
      <c r="C2563" s="29">
        <f t="shared" si="315"/>
        <v>1</v>
      </c>
      <c r="D2563" s="29" t="str">
        <f t="shared" ref="D2563:D2626" si="320">RIGHT(A2563,1)</f>
        <v>2</v>
      </c>
      <c r="E2563" s="42" t="str">
        <f t="shared" ref="E2563:E2626" si="321">IF(C2563=1,RIGHT(A2563,1),C2563&amp;RIGHT(A2563,1))</f>
        <v>2</v>
      </c>
      <c r="F2563" s="1">
        <v>7</v>
      </c>
      <c r="G2563" s="28" t="str">
        <f t="shared" ref="G2563:G2626" si="322">D2563&amp;F2563</f>
        <v>27</v>
      </c>
      <c r="H2563" s="1">
        <v>45</v>
      </c>
      <c r="I2563" s="1">
        <v>575</v>
      </c>
      <c r="L2563" s="1">
        <v>3640</v>
      </c>
      <c r="M2563" s="1">
        <v>12678</v>
      </c>
      <c r="N2563" s="2">
        <f>INT(VLOOKUP(--D2563,'属性表（单）'!$H$7:$I$11,2,0)*VLOOKUP(F2563,'属性表（单）'!$B$4:$D$53,3,0))</f>
        <v>3375</v>
      </c>
      <c r="O2563" s="34">
        <f t="shared" si="316"/>
        <v>2636</v>
      </c>
      <c r="P2563" s="1">
        <f>IF(H2563=26,VLOOKUP(G2563,'属性表（单核）'!$H$2:$I$251,2,0),IF(H2563=59,VLOOKUP(G2563,'属性表（单核）'!$C$2:$D$251,2,0),INT(N2563/VLOOKUP(H2563,'属性表（单）'!$N$4:$O$24,2,0))))</f>
        <v>2636</v>
      </c>
      <c r="S2563" s="1">
        <f t="shared" si="317"/>
        <v>3540</v>
      </c>
      <c r="T2563" s="28">
        <f>VLOOKUP(--F2563,经验表!$A$4:$B$53,2,0)*VLOOKUP(--E2563,经验表!$W$8:$X$17,2,0)</f>
        <v>3540</v>
      </c>
      <c r="U2563" s="1">
        <f t="shared" si="318"/>
        <v>12240</v>
      </c>
      <c r="V2563" s="1">
        <f t="shared" si="319"/>
        <v>12240</v>
      </c>
    </row>
    <row r="2564" spans="1:22" x14ac:dyDescent="0.35">
      <c r="A2564" s="1">
        <v>90800112</v>
      </c>
      <c r="B2564" s="3" t="s">
        <v>18</v>
      </c>
      <c r="C2564" s="29">
        <f t="shared" ref="C2564:C2627" si="323">C2563</f>
        <v>1</v>
      </c>
      <c r="D2564" s="29" t="str">
        <f t="shared" si="320"/>
        <v>2</v>
      </c>
      <c r="E2564" s="42" t="str">
        <f t="shared" si="321"/>
        <v>2</v>
      </c>
      <c r="F2564" s="1">
        <v>8</v>
      </c>
      <c r="G2564" s="28" t="str">
        <f t="shared" si="322"/>
        <v>28</v>
      </c>
      <c r="H2564" s="1">
        <v>45</v>
      </c>
      <c r="I2564" s="1">
        <v>630</v>
      </c>
      <c r="L2564" s="1">
        <v>4285</v>
      </c>
      <c r="M2564" s="1">
        <v>16318</v>
      </c>
      <c r="N2564" s="2">
        <f>INT(VLOOKUP(--D2564,'属性表（单）'!$H$7:$I$11,2,0)*VLOOKUP(F2564,'属性表（单）'!$B$4:$D$53,3,0))</f>
        <v>3600</v>
      </c>
      <c r="O2564" s="34">
        <f t="shared" si="316"/>
        <v>2812</v>
      </c>
      <c r="P2564" s="1">
        <f>IF(H2564=26,VLOOKUP(G2564,'属性表（单核）'!$H$2:$I$251,2,0),IF(H2564=59,VLOOKUP(G2564,'属性表（单核）'!$C$2:$D$251,2,0),INT(N2564/VLOOKUP(H2564,'属性表（单）'!$N$4:$O$24,2,0))))</f>
        <v>2812</v>
      </c>
      <c r="S2564" s="1">
        <f t="shared" si="317"/>
        <v>4140</v>
      </c>
      <c r="T2564" s="28">
        <f>VLOOKUP(--F2564,经验表!$A$4:$B$53,2,0)*VLOOKUP(--E2564,经验表!$W$8:$X$17,2,0)</f>
        <v>4140</v>
      </c>
      <c r="U2564" s="1">
        <f t="shared" si="318"/>
        <v>15780</v>
      </c>
      <c r="V2564" s="1">
        <f t="shared" si="319"/>
        <v>15780</v>
      </c>
    </row>
    <row r="2565" spans="1:22" x14ac:dyDescent="0.35">
      <c r="A2565" s="1">
        <v>90900112</v>
      </c>
      <c r="B2565" s="3" t="s">
        <v>18</v>
      </c>
      <c r="C2565" s="29">
        <f t="shared" si="323"/>
        <v>1</v>
      </c>
      <c r="D2565" s="29" t="str">
        <f t="shared" si="320"/>
        <v>2</v>
      </c>
      <c r="E2565" s="42" t="str">
        <f t="shared" si="321"/>
        <v>2</v>
      </c>
      <c r="F2565" s="1">
        <v>9</v>
      </c>
      <c r="G2565" s="28" t="str">
        <f t="shared" si="322"/>
        <v>29</v>
      </c>
      <c r="H2565" s="1">
        <v>45</v>
      </c>
      <c r="I2565" s="1">
        <v>685</v>
      </c>
      <c r="L2565" s="1">
        <v>5005</v>
      </c>
      <c r="M2565" s="1">
        <v>20603</v>
      </c>
      <c r="N2565" s="2">
        <f>INT(VLOOKUP(--D2565,'属性表（单）'!$H$7:$I$11,2,0)*VLOOKUP(F2565,'属性表（单）'!$B$4:$D$53,3,0))</f>
        <v>3825</v>
      </c>
      <c r="O2565" s="34">
        <f t="shared" si="316"/>
        <v>2988</v>
      </c>
      <c r="P2565" s="1">
        <f>IF(H2565=26,VLOOKUP(G2565,'属性表（单核）'!$H$2:$I$251,2,0),IF(H2565=59,VLOOKUP(G2565,'属性表（单核）'!$C$2:$D$251,2,0),INT(N2565/VLOOKUP(H2565,'属性表（单）'!$N$4:$O$24,2,0))))</f>
        <v>2988</v>
      </c>
      <c r="S2565" s="1">
        <f t="shared" si="317"/>
        <v>4740</v>
      </c>
      <c r="T2565" s="28">
        <f>VLOOKUP(--F2565,经验表!$A$4:$B$53,2,0)*VLOOKUP(--E2565,经验表!$W$8:$X$17,2,0)</f>
        <v>4740</v>
      </c>
      <c r="U2565" s="1">
        <f t="shared" si="318"/>
        <v>19920</v>
      </c>
      <c r="V2565" s="1">
        <f t="shared" si="319"/>
        <v>19920</v>
      </c>
    </row>
    <row r="2566" spans="1:22" x14ac:dyDescent="0.35">
      <c r="A2566" s="1">
        <v>91000112</v>
      </c>
      <c r="B2566" s="3" t="s">
        <v>18</v>
      </c>
      <c r="C2566" s="29">
        <f t="shared" si="323"/>
        <v>1</v>
      </c>
      <c r="D2566" s="29" t="str">
        <f t="shared" si="320"/>
        <v>2</v>
      </c>
      <c r="E2566" s="42" t="str">
        <f t="shared" si="321"/>
        <v>2</v>
      </c>
      <c r="F2566" s="1">
        <v>10</v>
      </c>
      <c r="G2566" s="28" t="str">
        <f t="shared" si="322"/>
        <v>210</v>
      </c>
      <c r="H2566" s="1">
        <v>45</v>
      </c>
      <c r="I2566" s="1">
        <v>740</v>
      </c>
      <c r="L2566" s="1">
        <v>5808</v>
      </c>
      <c r="M2566" s="1">
        <v>25608</v>
      </c>
      <c r="N2566" s="2">
        <f>INT(VLOOKUP(--D2566,'属性表（单）'!$H$7:$I$11,2,0)*VLOOKUP(F2566,'属性表（单）'!$B$4:$D$53,3,0))</f>
        <v>4050</v>
      </c>
      <c r="O2566" s="34">
        <f t="shared" si="316"/>
        <v>3164</v>
      </c>
      <c r="P2566" s="1">
        <f>IF(H2566=26,VLOOKUP(G2566,'属性表（单核）'!$H$2:$I$251,2,0),IF(H2566=59,VLOOKUP(G2566,'属性表（单核）'!$C$2:$D$251,2,0),INT(N2566/VLOOKUP(H2566,'属性表（单）'!$N$4:$O$24,2,0))))</f>
        <v>3164</v>
      </c>
      <c r="S2566" s="1">
        <f t="shared" si="317"/>
        <v>5700</v>
      </c>
      <c r="T2566" s="28">
        <f>VLOOKUP(--F2566,经验表!$A$4:$B$53,2,0)*VLOOKUP(--E2566,经验表!$W$8:$X$17,2,0)</f>
        <v>5700</v>
      </c>
      <c r="U2566" s="1">
        <f t="shared" si="318"/>
        <v>24660</v>
      </c>
      <c r="V2566" s="1">
        <f t="shared" si="319"/>
        <v>24660</v>
      </c>
    </row>
    <row r="2567" spans="1:22" x14ac:dyDescent="0.35">
      <c r="A2567" s="1">
        <v>91100112</v>
      </c>
      <c r="B2567" s="3" t="s">
        <v>18</v>
      </c>
      <c r="C2567" s="29">
        <f t="shared" si="323"/>
        <v>1</v>
      </c>
      <c r="D2567" s="29" t="str">
        <f t="shared" si="320"/>
        <v>2</v>
      </c>
      <c r="E2567" s="42" t="str">
        <f t="shared" si="321"/>
        <v>2</v>
      </c>
      <c r="F2567" s="1">
        <v>11</v>
      </c>
      <c r="G2567" s="28" t="str">
        <f t="shared" si="322"/>
        <v>211</v>
      </c>
      <c r="H2567" s="1">
        <v>45</v>
      </c>
      <c r="I2567" s="1">
        <v>795</v>
      </c>
      <c r="L2567" s="1">
        <v>6704</v>
      </c>
      <c r="M2567" s="1">
        <v>31416</v>
      </c>
      <c r="N2567" s="2">
        <f>INT(VLOOKUP(--D2567,'属性表（单）'!$H$7:$I$11,2,0)*VLOOKUP(F2567,'属性表（单）'!$B$4:$D$53,3,0))</f>
        <v>4275</v>
      </c>
      <c r="O2567" s="34">
        <f t="shared" ref="O2567:O2630" si="324">INT(IF(C2567=1,P2567,P2567*$X$14))</f>
        <v>3339</v>
      </c>
      <c r="P2567" s="1">
        <f>IF(H2567=26,VLOOKUP(G2567,'属性表（单核）'!$H$2:$I$251,2,0),IF(H2567=59,VLOOKUP(G2567,'属性表（单核）'!$C$2:$D$251,2,0),INT(N2567/VLOOKUP(H2567,'属性表（单）'!$N$4:$O$24,2,0))))</f>
        <v>3339</v>
      </c>
      <c r="S2567" s="1">
        <f t="shared" si="317"/>
        <v>6660</v>
      </c>
      <c r="T2567" s="28">
        <f>VLOOKUP(--F2567,经验表!$A$4:$B$53,2,0)*VLOOKUP(--E2567,经验表!$W$8:$X$17,2,0)</f>
        <v>6660</v>
      </c>
      <c r="U2567" s="1">
        <f t="shared" si="318"/>
        <v>30360</v>
      </c>
      <c r="V2567" s="1">
        <f t="shared" si="319"/>
        <v>30360</v>
      </c>
    </row>
    <row r="2568" spans="1:22" x14ac:dyDescent="0.35">
      <c r="A2568" s="1">
        <v>91200112</v>
      </c>
      <c r="B2568" s="3" t="s">
        <v>18</v>
      </c>
      <c r="C2568" s="29">
        <f t="shared" si="323"/>
        <v>1</v>
      </c>
      <c r="D2568" s="29" t="str">
        <f t="shared" si="320"/>
        <v>2</v>
      </c>
      <c r="E2568" s="42" t="str">
        <f t="shared" si="321"/>
        <v>2</v>
      </c>
      <c r="F2568" s="1">
        <v>12</v>
      </c>
      <c r="G2568" s="28" t="str">
        <f t="shared" si="322"/>
        <v>212</v>
      </c>
      <c r="H2568" s="1">
        <v>45</v>
      </c>
      <c r="I2568" s="1">
        <v>850</v>
      </c>
      <c r="L2568" s="1">
        <v>7703</v>
      </c>
      <c r="M2568" s="1">
        <v>38120</v>
      </c>
      <c r="N2568" s="2">
        <f>INT(VLOOKUP(--D2568,'属性表（单）'!$H$7:$I$11,2,0)*VLOOKUP(F2568,'属性表（单）'!$B$4:$D$53,3,0))</f>
        <v>4575</v>
      </c>
      <c r="O2568" s="34">
        <f t="shared" si="324"/>
        <v>3574</v>
      </c>
      <c r="P2568" s="1">
        <f>IF(H2568=26,VLOOKUP(G2568,'属性表（单核）'!$H$2:$I$251,2,0),IF(H2568=59,VLOOKUP(G2568,'属性表（单核）'!$C$2:$D$251,2,0),INT(N2568/VLOOKUP(H2568,'属性表（单）'!$N$4:$O$24,2,0))))</f>
        <v>3574</v>
      </c>
      <c r="S2568" s="1">
        <f t="shared" ref="S2568:S2631" si="325">INT(T2568)</f>
        <v>7620</v>
      </c>
      <c r="T2568" s="28">
        <f>VLOOKUP(--F2568,经验表!$A$4:$B$53,2,0)*VLOOKUP(--E2568,经验表!$W$8:$X$17,2,0)</f>
        <v>7620</v>
      </c>
      <c r="U2568" s="1">
        <f t="shared" ref="U2568:U2631" si="326">INT(IF(C2568=1,IF(F2568=1,VLOOKUP(--D2568,$X$8:$Y$12,2,0),V2568),IF(F2568=1,VLOOKUP(--D2568,$X$17:$Y$21,2,0),V2568)))</f>
        <v>37020</v>
      </c>
      <c r="V2568" s="1">
        <f t="shared" si="319"/>
        <v>37020</v>
      </c>
    </row>
    <row r="2569" spans="1:22" x14ac:dyDescent="0.35">
      <c r="A2569" s="1">
        <v>91300112</v>
      </c>
      <c r="B2569" s="3" t="s">
        <v>18</v>
      </c>
      <c r="C2569" s="29">
        <f t="shared" si="323"/>
        <v>1</v>
      </c>
      <c r="D2569" s="29" t="str">
        <f t="shared" si="320"/>
        <v>2</v>
      </c>
      <c r="E2569" s="42" t="str">
        <f t="shared" si="321"/>
        <v>2</v>
      </c>
      <c r="F2569" s="1">
        <v>13</v>
      </c>
      <c r="G2569" s="28" t="str">
        <f t="shared" si="322"/>
        <v>213</v>
      </c>
      <c r="H2569" s="1">
        <v>45</v>
      </c>
      <c r="I2569" s="1">
        <v>905</v>
      </c>
      <c r="L2569" s="1">
        <v>8816</v>
      </c>
      <c r="M2569" s="1">
        <v>45823</v>
      </c>
      <c r="N2569" s="2">
        <f>INT(VLOOKUP(--D2569,'属性表（单）'!$H$7:$I$11,2,0)*VLOOKUP(F2569,'属性表（单）'!$B$4:$D$53,3,0))</f>
        <v>4875</v>
      </c>
      <c r="O2569" s="34">
        <f t="shared" si="324"/>
        <v>3808</v>
      </c>
      <c r="P2569" s="1">
        <f>IF(H2569=26,VLOOKUP(G2569,'属性表（单核）'!$H$2:$I$251,2,0),IF(H2569=59,VLOOKUP(G2569,'属性表（单核）'!$C$2:$D$251,2,0),INT(N2569/VLOOKUP(H2569,'属性表（单）'!$N$4:$O$24,2,0))))</f>
        <v>3808</v>
      </c>
      <c r="S2569" s="1">
        <f t="shared" si="325"/>
        <v>8580</v>
      </c>
      <c r="T2569" s="28">
        <f>VLOOKUP(--F2569,经验表!$A$4:$B$53,2,0)*VLOOKUP(--E2569,经验表!$W$8:$X$17,2,0)</f>
        <v>8580</v>
      </c>
      <c r="U2569" s="1">
        <f t="shared" si="326"/>
        <v>44640</v>
      </c>
      <c r="V2569" s="1">
        <f t="shared" ref="V2569:V2632" si="327">S2568+U2568</f>
        <v>44640</v>
      </c>
    </row>
    <row r="2570" spans="1:22" x14ac:dyDescent="0.35">
      <c r="A2570" s="1">
        <v>91400112</v>
      </c>
      <c r="B2570" s="3" t="s">
        <v>18</v>
      </c>
      <c r="C2570" s="29">
        <f t="shared" si="323"/>
        <v>1</v>
      </c>
      <c r="D2570" s="29" t="str">
        <f t="shared" si="320"/>
        <v>2</v>
      </c>
      <c r="E2570" s="42" t="str">
        <f t="shared" si="321"/>
        <v>2</v>
      </c>
      <c r="F2570" s="1">
        <v>14</v>
      </c>
      <c r="G2570" s="28" t="str">
        <f t="shared" si="322"/>
        <v>214</v>
      </c>
      <c r="H2570" s="1">
        <v>45</v>
      </c>
      <c r="I2570" s="1">
        <v>960</v>
      </c>
      <c r="L2570" s="1">
        <v>10055</v>
      </c>
      <c r="M2570" s="1">
        <v>54639</v>
      </c>
      <c r="N2570" s="2">
        <f>INT(VLOOKUP(--D2570,'属性表（单）'!$H$7:$I$11,2,0)*VLOOKUP(F2570,'属性表（单）'!$B$4:$D$53,3,0))</f>
        <v>5175</v>
      </c>
      <c r="O2570" s="34">
        <f t="shared" si="324"/>
        <v>4042</v>
      </c>
      <c r="P2570" s="1">
        <f>IF(H2570=26,VLOOKUP(G2570,'属性表（单核）'!$H$2:$I$251,2,0),IF(H2570=59,VLOOKUP(G2570,'属性表（单核）'!$C$2:$D$251,2,0),INT(N2570/VLOOKUP(H2570,'属性表（单）'!$N$4:$O$24,2,0))))</f>
        <v>4042</v>
      </c>
      <c r="S2570" s="1">
        <f t="shared" si="325"/>
        <v>10020</v>
      </c>
      <c r="T2570" s="28">
        <f>VLOOKUP(--F2570,经验表!$A$4:$B$53,2,0)*VLOOKUP(--E2570,经验表!$W$8:$X$17,2,0)</f>
        <v>10020</v>
      </c>
      <c r="U2570" s="1">
        <f t="shared" si="326"/>
        <v>53220</v>
      </c>
      <c r="V2570" s="1">
        <f t="shared" si="327"/>
        <v>53220</v>
      </c>
    </row>
    <row r="2571" spans="1:22" x14ac:dyDescent="0.35">
      <c r="A2571" s="1">
        <v>91500112</v>
      </c>
      <c r="B2571" s="3" t="s">
        <v>18</v>
      </c>
      <c r="C2571" s="29">
        <f t="shared" si="323"/>
        <v>1</v>
      </c>
      <c r="D2571" s="29" t="str">
        <f t="shared" si="320"/>
        <v>2</v>
      </c>
      <c r="E2571" s="42" t="str">
        <f t="shared" si="321"/>
        <v>2</v>
      </c>
      <c r="F2571" s="1">
        <v>15</v>
      </c>
      <c r="G2571" s="28" t="str">
        <f t="shared" si="322"/>
        <v>215</v>
      </c>
      <c r="H2571" s="1">
        <v>45</v>
      </c>
      <c r="I2571" s="1">
        <v>1015</v>
      </c>
      <c r="L2571" s="1">
        <v>11434</v>
      </c>
      <c r="M2571" s="1">
        <v>64694</v>
      </c>
      <c r="N2571" s="2">
        <f>INT(VLOOKUP(--D2571,'属性表（单）'!$H$7:$I$11,2,0)*VLOOKUP(F2571,'属性表（单）'!$B$4:$D$53,3,0))</f>
        <v>5475</v>
      </c>
      <c r="O2571" s="34">
        <f t="shared" si="324"/>
        <v>4277</v>
      </c>
      <c r="P2571" s="1">
        <f>IF(H2571=26,VLOOKUP(G2571,'属性表（单核）'!$H$2:$I$251,2,0),IF(H2571=59,VLOOKUP(G2571,'属性表（单核）'!$C$2:$D$251,2,0),INT(N2571/VLOOKUP(H2571,'属性表（单）'!$N$4:$O$24,2,0))))</f>
        <v>4277</v>
      </c>
      <c r="S2571" s="1">
        <f t="shared" si="325"/>
        <v>11460</v>
      </c>
      <c r="T2571" s="28">
        <f>VLOOKUP(--F2571,经验表!$A$4:$B$53,2,0)*VLOOKUP(--E2571,经验表!$W$8:$X$17,2,0)</f>
        <v>11460</v>
      </c>
      <c r="U2571" s="1">
        <f t="shared" si="326"/>
        <v>63240</v>
      </c>
      <c r="V2571" s="1">
        <f t="shared" si="327"/>
        <v>63240</v>
      </c>
    </row>
    <row r="2572" spans="1:22" x14ac:dyDescent="0.35">
      <c r="A2572" s="1">
        <v>91600112</v>
      </c>
      <c r="B2572" s="3" t="s">
        <v>18</v>
      </c>
      <c r="C2572" s="29">
        <f t="shared" si="323"/>
        <v>1</v>
      </c>
      <c r="D2572" s="29" t="str">
        <f t="shared" si="320"/>
        <v>2</v>
      </c>
      <c r="E2572" s="42" t="str">
        <f t="shared" si="321"/>
        <v>2</v>
      </c>
      <c r="F2572" s="1">
        <v>16</v>
      </c>
      <c r="G2572" s="28" t="str">
        <f t="shared" si="322"/>
        <v>216</v>
      </c>
      <c r="H2572" s="1">
        <v>45</v>
      </c>
      <c r="I2572" s="1">
        <v>1070</v>
      </c>
      <c r="L2572" s="1">
        <v>12968</v>
      </c>
      <c r="M2572" s="1">
        <v>76128</v>
      </c>
      <c r="N2572" s="2">
        <f>INT(VLOOKUP(--D2572,'属性表（单）'!$H$7:$I$11,2,0)*VLOOKUP(F2572,'属性表（单）'!$B$4:$D$53,3,0))</f>
        <v>5775</v>
      </c>
      <c r="O2572" s="34">
        <f t="shared" si="324"/>
        <v>4511</v>
      </c>
      <c r="P2572" s="1">
        <f>IF(H2572=26,VLOOKUP(G2572,'属性表（单核）'!$H$2:$I$251,2,0),IF(H2572=59,VLOOKUP(G2572,'属性表（单核）'!$C$2:$D$251,2,0),INT(N2572/VLOOKUP(H2572,'属性表（单）'!$N$4:$O$24,2,0))))</f>
        <v>4511</v>
      </c>
      <c r="S2572" s="1">
        <f t="shared" si="325"/>
        <v>12900</v>
      </c>
      <c r="T2572" s="28">
        <f>VLOOKUP(--F2572,经验表!$A$4:$B$53,2,0)*VLOOKUP(--E2572,经验表!$W$8:$X$17,2,0)</f>
        <v>12900</v>
      </c>
      <c r="U2572" s="1">
        <f t="shared" si="326"/>
        <v>74700</v>
      </c>
      <c r="V2572" s="1">
        <f t="shared" si="327"/>
        <v>74700</v>
      </c>
    </row>
    <row r="2573" spans="1:22" x14ac:dyDescent="0.35">
      <c r="A2573" s="1">
        <v>91700112</v>
      </c>
      <c r="B2573" s="3" t="s">
        <v>18</v>
      </c>
      <c r="C2573" s="29">
        <f t="shared" si="323"/>
        <v>1</v>
      </c>
      <c r="D2573" s="29" t="str">
        <f t="shared" si="320"/>
        <v>2</v>
      </c>
      <c r="E2573" s="42" t="str">
        <f t="shared" si="321"/>
        <v>2</v>
      </c>
      <c r="F2573" s="1">
        <v>17</v>
      </c>
      <c r="G2573" s="28" t="str">
        <f t="shared" si="322"/>
        <v>217</v>
      </c>
      <c r="H2573" s="1">
        <v>45</v>
      </c>
      <c r="I2573" s="1">
        <v>1125</v>
      </c>
      <c r="L2573" s="1">
        <v>14674</v>
      </c>
      <c r="M2573" s="1">
        <v>89096</v>
      </c>
      <c r="N2573" s="2">
        <f>INT(VLOOKUP(--D2573,'属性表（单）'!$H$7:$I$11,2,0)*VLOOKUP(F2573,'属性表（单）'!$B$4:$D$53,3,0))</f>
        <v>6150</v>
      </c>
      <c r="O2573" s="34">
        <f t="shared" si="324"/>
        <v>4804</v>
      </c>
      <c r="P2573" s="1">
        <f>IF(H2573=26,VLOOKUP(G2573,'属性表（单核）'!$H$2:$I$251,2,0),IF(H2573=59,VLOOKUP(G2573,'属性表（单核）'!$C$2:$D$251,2,0),INT(N2573/VLOOKUP(H2573,'属性表（单）'!$N$4:$O$24,2,0))))</f>
        <v>4804</v>
      </c>
      <c r="S2573" s="1">
        <f t="shared" si="325"/>
        <v>14340</v>
      </c>
      <c r="T2573" s="28">
        <f>VLOOKUP(--F2573,经验表!$A$4:$B$53,2,0)*VLOOKUP(--E2573,经验表!$W$8:$X$17,2,0)</f>
        <v>14340</v>
      </c>
      <c r="U2573" s="1">
        <f t="shared" si="326"/>
        <v>87600</v>
      </c>
      <c r="V2573" s="1">
        <f t="shared" si="327"/>
        <v>87600</v>
      </c>
    </row>
    <row r="2574" spans="1:22" x14ac:dyDescent="0.35">
      <c r="A2574" s="1">
        <v>91800112</v>
      </c>
      <c r="B2574" s="3" t="s">
        <v>18</v>
      </c>
      <c r="C2574" s="29">
        <f t="shared" si="323"/>
        <v>1</v>
      </c>
      <c r="D2574" s="29" t="str">
        <f t="shared" si="320"/>
        <v>2</v>
      </c>
      <c r="E2574" s="42" t="str">
        <f t="shared" si="321"/>
        <v>2</v>
      </c>
      <c r="F2574" s="1">
        <v>18</v>
      </c>
      <c r="G2574" s="28" t="str">
        <f t="shared" si="322"/>
        <v>218</v>
      </c>
      <c r="H2574" s="1">
        <v>45</v>
      </c>
      <c r="I2574" s="1">
        <v>1180</v>
      </c>
      <c r="L2574" s="1">
        <v>16570</v>
      </c>
      <c r="M2574" s="1">
        <v>103770</v>
      </c>
      <c r="N2574" s="2">
        <f>INT(VLOOKUP(--D2574,'属性表（单）'!$H$7:$I$11,2,0)*VLOOKUP(F2574,'属性表（单）'!$B$4:$D$53,3,0))</f>
        <v>6525</v>
      </c>
      <c r="O2574" s="34">
        <f t="shared" si="324"/>
        <v>5097</v>
      </c>
      <c r="P2574" s="1">
        <f>IF(H2574=26,VLOOKUP(G2574,'属性表（单核）'!$H$2:$I$251,2,0),IF(H2574=59,VLOOKUP(G2574,'属性表（单核）'!$C$2:$D$251,2,0),INT(N2574/VLOOKUP(H2574,'属性表（单）'!$N$4:$O$24,2,0))))</f>
        <v>5097</v>
      </c>
      <c r="S2574" s="1">
        <f t="shared" si="325"/>
        <v>16380</v>
      </c>
      <c r="T2574" s="28">
        <f>VLOOKUP(--F2574,经验表!$A$4:$B$53,2,0)*VLOOKUP(--E2574,经验表!$W$8:$X$17,2,0)</f>
        <v>16380</v>
      </c>
      <c r="U2574" s="1">
        <f t="shared" si="326"/>
        <v>101940</v>
      </c>
      <c r="V2574" s="1">
        <f t="shared" si="327"/>
        <v>101940</v>
      </c>
    </row>
    <row r="2575" spans="1:22" x14ac:dyDescent="0.35">
      <c r="A2575" s="1">
        <v>91900112</v>
      </c>
      <c r="B2575" s="3" t="s">
        <v>18</v>
      </c>
      <c r="C2575" s="29">
        <f t="shared" si="323"/>
        <v>1</v>
      </c>
      <c r="D2575" s="29" t="str">
        <f t="shared" si="320"/>
        <v>2</v>
      </c>
      <c r="E2575" s="42" t="str">
        <f t="shared" si="321"/>
        <v>2</v>
      </c>
      <c r="F2575" s="1">
        <v>19</v>
      </c>
      <c r="G2575" s="28" t="str">
        <f t="shared" si="322"/>
        <v>219</v>
      </c>
      <c r="H2575" s="1">
        <v>45</v>
      </c>
      <c r="I2575" s="1">
        <v>1235</v>
      </c>
      <c r="L2575" s="1">
        <v>18678</v>
      </c>
      <c r="M2575" s="1">
        <v>120340</v>
      </c>
      <c r="N2575" s="2">
        <f>INT(VLOOKUP(--D2575,'属性表（单）'!$H$7:$I$11,2,0)*VLOOKUP(F2575,'属性表（单）'!$B$4:$D$53,3,0))</f>
        <v>6900</v>
      </c>
      <c r="O2575" s="34">
        <f t="shared" si="324"/>
        <v>5390</v>
      </c>
      <c r="P2575" s="1">
        <f>IF(H2575=26,VLOOKUP(G2575,'属性表（单核）'!$H$2:$I$251,2,0),IF(H2575=59,VLOOKUP(G2575,'属性表（单核）'!$C$2:$D$251,2,0),INT(N2575/VLOOKUP(H2575,'属性表（单）'!$N$4:$O$24,2,0))))</f>
        <v>5390</v>
      </c>
      <c r="S2575" s="1">
        <f t="shared" si="325"/>
        <v>18420</v>
      </c>
      <c r="T2575" s="28">
        <f>VLOOKUP(--F2575,经验表!$A$4:$B$53,2,0)*VLOOKUP(--E2575,经验表!$W$8:$X$17,2,0)</f>
        <v>18420</v>
      </c>
      <c r="U2575" s="1">
        <f t="shared" si="326"/>
        <v>118320</v>
      </c>
      <c r="V2575" s="1">
        <f t="shared" si="327"/>
        <v>118320</v>
      </c>
    </row>
    <row r="2576" spans="1:22" x14ac:dyDescent="0.35">
      <c r="A2576" s="1">
        <v>92000112</v>
      </c>
      <c r="B2576" s="3" t="s">
        <v>18</v>
      </c>
      <c r="C2576" s="29">
        <f t="shared" si="323"/>
        <v>1</v>
      </c>
      <c r="D2576" s="29" t="str">
        <f t="shared" si="320"/>
        <v>2</v>
      </c>
      <c r="E2576" s="42" t="str">
        <f t="shared" si="321"/>
        <v>2</v>
      </c>
      <c r="F2576" s="1">
        <v>20</v>
      </c>
      <c r="G2576" s="28" t="str">
        <f t="shared" si="322"/>
        <v>220</v>
      </c>
      <c r="H2576" s="1">
        <v>45</v>
      </c>
      <c r="I2576" s="1">
        <v>1290</v>
      </c>
      <c r="L2576" s="1">
        <v>21019</v>
      </c>
      <c r="M2576" s="1">
        <v>139018</v>
      </c>
      <c r="N2576" s="2">
        <f>INT(VLOOKUP(--D2576,'属性表（单）'!$H$7:$I$11,2,0)*VLOOKUP(F2576,'属性表（单）'!$B$4:$D$53,3,0))</f>
        <v>7275</v>
      </c>
      <c r="O2576" s="34">
        <f t="shared" si="324"/>
        <v>5683</v>
      </c>
      <c r="P2576" s="1">
        <f>IF(H2576=26,VLOOKUP(G2576,'属性表（单核）'!$H$2:$I$251,2,0),IF(H2576=59,VLOOKUP(G2576,'属性表（单核）'!$C$2:$D$251,2,0),INT(N2576/VLOOKUP(H2576,'属性表（单）'!$N$4:$O$24,2,0))))</f>
        <v>5683</v>
      </c>
      <c r="S2576" s="1">
        <f t="shared" si="325"/>
        <v>20460</v>
      </c>
      <c r="T2576" s="28">
        <f>VLOOKUP(--F2576,经验表!$A$4:$B$53,2,0)*VLOOKUP(--E2576,经验表!$W$8:$X$17,2,0)</f>
        <v>20460</v>
      </c>
      <c r="U2576" s="1">
        <f t="shared" si="326"/>
        <v>136740</v>
      </c>
      <c r="V2576" s="1">
        <f t="shared" si="327"/>
        <v>136740</v>
      </c>
    </row>
    <row r="2577" spans="1:22" x14ac:dyDescent="0.35">
      <c r="A2577" s="1">
        <v>92100112</v>
      </c>
      <c r="B2577" s="3" t="s">
        <v>18</v>
      </c>
      <c r="C2577" s="29">
        <f t="shared" si="323"/>
        <v>1</v>
      </c>
      <c r="D2577" s="29" t="str">
        <f t="shared" si="320"/>
        <v>2</v>
      </c>
      <c r="E2577" s="42" t="str">
        <f t="shared" si="321"/>
        <v>2</v>
      </c>
      <c r="F2577" s="1">
        <v>21</v>
      </c>
      <c r="G2577" s="28" t="str">
        <f t="shared" si="322"/>
        <v>221</v>
      </c>
      <c r="H2577" s="1">
        <v>45</v>
      </c>
      <c r="I2577" s="1">
        <v>1345</v>
      </c>
      <c r="L2577" s="1">
        <v>23619</v>
      </c>
      <c r="M2577" s="1">
        <v>160037</v>
      </c>
      <c r="N2577" s="2">
        <f>INT(VLOOKUP(--D2577,'属性表（单）'!$H$7:$I$11,2,0)*VLOOKUP(F2577,'属性表（单）'!$B$4:$D$53,3,0))</f>
        <v>7650</v>
      </c>
      <c r="O2577" s="34">
        <f t="shared" si="324"/>
        <v>5976</v>
      </c>
      <c r="P2577" s="1">
        <f>IF(H2577=26,VLOOKUP(G2577,'属性表（单核）'!$H$2:$I$251,2,0),IF(H2577=59,VLOOKUP(G2577,'属性表（单核）'!$C$2:$D$251,2,0),INT(N2577/VLOOKUP(H2577,'属性表（单）'!$N$4:$O$24,2,0))))</f>
        <v>5976</v>
      </c>
      <c r="S2577" s="1">
        <f t="shared" si="325"/>
        <v>22500</v>
      </c>
      <c r="T2577" s="28">
        <f>VLOOKUP(--F2577,经验表!$A$4:$B$53,2,0)*VLOOKUP(--E2577,经验表!$W$8:$X$17,2,0)</f>
        <v>22500</v>
      </c>
      <c r="U2577" s="1">
        <f t="shared" si="326"/>
        <v>157200</v>
      </c>
      <c r="V2577" s="1">
        <f t="shared" si="327"/>
        <v>157200</v>
      </c>
    </row>
    <row r="2578" spans="1:22" x14ac:dyDescent="0.35">
      <c r="A2578" s="1">
        <v>92200112</v>
      </c>
      <c r="B2578" s="3" t="s">
        <v>18</v>
      </c>
      <c r="C2578" s="29">
        <f t="shared" si="323"/>
        <v>1</v>
      </c>
      <c r="D2578" s="29" t="str">
        <f t="shared" si="320"/>
        <v>2</v>
      </c>
      <c r="E2578" s="42" t="str">
        <f t="shared" si="321"/>
        <v>2</v>
      </c>
      <c r="F2578" s="1">
        <v>22</v>
      </c>
      <c r="G2578" s="28" t="str">
        <f t="shared" si="322"/>
        <v>222</v>
      </c>
      <c r="H2578" s="1">
        <v>45</v>
      </c>
      <c r="I2578" s="1">
        <v>1400</v>
      </c>
      <c r="L2578" s="1">
        <v>26507</v>
      </c>
      <c r="M2578" s="1">
        <v>183656</v>
      </c>
      <c r="N2578" s="2">
        <f>INT(VLOOKUP(--D2578,'属性表（单）'!$H$7:$I$11,2,0)*VLOOKUP(F2578,'属性表（单）'!$B$4:$D$53,3,0))</f>
        <v>8100</v>
      </c>
      <c r="O2578" s="34">
        <f t="shared" si="324"/>
        <v>6328</v>
      </c>
      <c r="P2578" s="1">
        <f>IF(H2578=26,VLOOKUP(G2578,'属性表（单核）'!$H$2:$I$251,2,0),IF(H2578=59,VLOOKUP(G2578,'属性表（单核）'!$C$2:$D$251,2,0),INT(N2578/VLOOKUP(H2578,'属性表（单）'!$N$4:$O$24,2,0))))</f>
        <v>6328</v>
      </c>
      <c r="S2578" s="1">
        <f t="shared" si="325"/>
        <v>25260</v>
      </c>
      <c r="T2578" s="28">
        <f>VLOOKUP(--F2578,经验表!$A$4:$B$53,2,0)*VLOOKUP(--E2578,经验表!$W$8:$X$17,2,0)</f>
        <v>25260</v>
      </c>
      <c r="U2578" s="1">
        <f t="shared" si="326"/>
        <v>179700</v>
      </c>
      <c r="V2578" s="1">
        <f t="shared" si="327"/>
        <v>179700</v>
      </c>
    </row>
    <row r="2579" spans="1:22" x14ac:dyDescent="0.35">
      <c r="A2579" s="1">
        <v>92300112</v>
      </c>
      <c r="B2579" s="3" t="s">
        <v>18</v>
      </c>
      <c r="C2579" s="29">
        <f t="shared" si="323"/>
        <v>1</v>
      </c>
      <c r="D2579" s="29" t="str">
        <f t="shared" si="320"/>
        <v>2</v>
      </c>
      <c r="E2579" s="42" t="str">
        <f t="shared" si="321"/>
        <v>2</v>
      </c>
      <c r="F2579" s="1">
        <v>23</v>
      </c>
      <c r="G2579" s="28" t="str">
        <f t="shared" si="322"/>
        <v>223</v>
      </c>
      <c r="H2579" s="1">
        <v>45</v>
      </c>
      <c r="I2579" s="1">
        <v>1455</v>
      </c>
      <c r="L2579" s="1">
        <v>29712</v>
      </c>
      <c r="M2579" s="1">
        <v>210163</v>
      </c>
      <c r="N2579" s="2">
        <f>INT(VLOOKUP(--D2579,'属性表（单）'!$H$7:$I$11,2,0)*VLOOKUP(F2579,'属性表（单）'!$B$4:$D$53,3,0))</f>
        <v>8550</v>
      </c>
      <c r="O2579" s="34">
        <f t="shared" si="324"/>
        <v>6679</v>
      </c>
      <c r="P2579" s="1">
        <f>IF(H2579=26,VLOOKUP(G2579,'属性表（单核）'!$H$2:$I$251,2,0),IF(H2579=59,VLOOKUP(G2579,'属性表（单核）'!$C$2:$D$251,2,0),INT(N2579/VLOOKUP(H2579,'属性表（单）'!$N$4:$O$24,2,0))))</f>
        <v>6679</v>
      </c>
      <c r="S2579" s="1">
        <f t="shared" si="325"/>
        <v>28020</v>
      </c>
      <c r="T2579" s="28">
        <f>VLOOKUP(--F2579,经验表!$A$4:$B$53,2,0)*VLOOKUP(--E2579,经验表!$W$8:$X$17,2,0)</f>
        <v>28020</v>
      </c>
      <c r="U2579" s="1">
        <f t="shared" si="326"/>
        <v>204960</v>
      </c>
      <c r="V2579" s="1">
        <f t="shared" si="327"/>
        <v>204960</v>
      </c>
    </row>
    <row r="2580" spans="1:22" x14ac:dyDescent="0.35">
      <c r="A2580" s="1">
        <v>92400112</v>
      </c>
      <c r="B2580" s="3" t="s">
        <v>18</v>
      </c>
      <c r="C2580" s="29">
        <f t="shared" si="323"/>
        <v>1</v>
      </c>
      <c r="D2580" s="29" t="str">
        <f t="shared" si="320"/>
        <v>2</v>
      </c>
      <c r="E2580" s="42" t="str">
        <f t="shared" si="321"/>
        <v>2</v>
      </c>
      <c r="F2580" s="1">
        <v>24</v>
      </c>
      <c r="G2580" s="28" t="str">
        <f t="shared" si="322"/>
        <v>224</v>
      </c>
      <c r="H2580" s="1">
        <v>45</v>
      </c>
      <c r="I2580" s="1">
        <v>1510</v>
      </c>
      <c r="L2580" s="1">
        <v>33270</v>
      </c>
      <c r="M2580" s="1">
        <v>239875</v>
      </c>
      <c r="N2580" s="2">
        <f>INT(VLOOKUP(--D2580,'属性表（单）'!$H$7:$I$11,2,0)*VLOOKUP(F2580,'属性表（单）'!$B$4:$D$53,3,0))</f>
        <v>9000</v>
      </c>
      <c r="O2580" s="34">
        <f t="shared" si="324"/>
        <v>7031</v>
      </c>
      <c r="P2580" s="1">
        <f>IF(H2580=26,VLOOKUP(G2580,'属性表（单核）'!$H$2:$I$251,2,0),IF(H2580=59,VLOOKUP(G2580,'属性表（单核）'!$C$2:$D$251,2,0),INT(N2580/VLOOKUP(H2580,'属性表（单）'!$N$4:$O$24,2,0))))</f>
        <v>7031</v>
      </c>
      <c r="S2580" s="1">
        <f t="shared" si="325"/>
        <v>30780</v>
      </c>
      <c r="T2580" s="28">
        <f>VLOOKUP(--F2580,经验表!$A$4:$B$53,2,0)*VLOOKUP(--E2580,经验表!$W$8:$X$17,2,0)</f>
        <v>30780</v>
      </c>
      <c r="U2580" s="1">
        <f t="shared" si="326"/>
        <v>232980</v>
      </c>
      <c r="V2580" s="1">
        <f t="shared" si="327"/>
        <v>232980</v>
      </c>
    </row>
    <row r="2581" spans="1:22" x14ac:dyDescent="0.35">
      <c r="A2581" s="1">
        <v>92500112</v>
      </c>
      <c r="B2581" s="3" t="s">
        <v>18</v>
      </c>
      <c r="C2581" s="29">
        <f t="shared" si="323"/>
        <v>1</v>
      </c>
      <c r="D2581" s="29" t="str">
        <f t="shared" si="320"/>
        <v>2</v>
      </c>
      <c r="E2581" s="42" t="str">
        <f t="shared" si="321"/>
        <v>2</v>
      </c>
      <c r="F2581" s="1">
        <v>25</v>
      </c>
      <c r="G2581" s="28" t="str">
        <f t="shared" si="322"/>
        <v>225</v>
      </c>
      <c r="H2581" s="1">
        <v>45</v>
      </c>
      <c r="I2581" s="1">
        <v>1565</v>
      </c>
      <c r="L2581" s="1">
        <v>37218</v>
      </c>
      <c r="M2581" s="1">
        <v>273145</v>
      </c>
      <c r="N2581" s="2">
        <f>INT(VLOOKUP(--D2581,'属性表（单）'!$H$7:$I$11,2,0)*VLOOKUP(F2581,'属性表（单）'!$B$4:$D$53,3,0))</f>
        <v>9450</v>
      </c>
      <c r="O2581" s="34">
        <f t="shared" si="324"/>
        <v>7382</v>
      </c>
      <c r="P2581" s="1">
        <f>IF(H2581=26,VLOOKUP(G2581,'属性表（单核）'!$H$2:$I$251,2,0),IF(H2581=59,VLOOKUP(G2581,'属性表（单核）'!$C$2:$D$251,2,0),INT(N2581/VLOOKUP(H2581,'属性表（单）'!$N$4:$O$24,2,0))))</f>
        <v>7382</v>
      </c>
      <c r="S2581" s="1">
        <f t="shared" si="325"/>
        <v>33540</v>
      </c>
      <c r="T2581" s="28">
        <f>VLOOKUP(--F2581,经验表!$A$4:$B$53,2,0)*VLOOKUP(--E2581,经验表!$W$8:$X$17,2,0)</f>
        <v>33540</v>
      </c>
      <c r="U2581" s="1">
        <f t="shared" si="326"/>
        <v>263760</v>
      </c>
      <c r="V2581" s="1">
        <f t="shared" si="327"/>
        <v>263760</v>
      </c>
    </row>
    <row r="2582" spans="1:22" x14ac:dyDescent="0.35">
      <c r="A2582" s="1">
        <v>92600112</v>
      </c>
      <c r="B2582" s="3" t="s">
        <v>18</v>
      </c>
      <c r="C2582" s="29">
        <f t="shared" si="323"/>
        <v>1</v>
      </c>
      <c r="D2582" s="29" t="str">
        <f t="shared" si="320"/>
        <v>2</v>
      </c>
      <c r="E2582" s="42" t="str">
        <f t="shared" si="321"/>
        <v>2</v>
      </c>
      <c r="F2582" s="1">
        <v>26</v>
      </c>
      <c r="G2582" s="28" t="str">
        <f t="shared" si="322"/>
        <v>226</v>
      </c>
      <c r="H2582" s="1">
        <v>45</v>
      </c>
      <c r="I2582" s="1">
        <v>1620</v>
      </c>
      <c r="L2582" s="1">
        <v>41598</v>
      </c>
      <c r="M2582" s="1">
        <v>310363</v>
      </c>
      <c r="N2582" s="2">
        <f>INT(VLOOKUP(--D2582,'属性表（单）'!$H$7:$I$11,2,0)*VLOOKUP(F2582,'属性表（单）'!$B$4:$D$53,3,0))</f>
        <v>9900</v>
      </c>
      <c r="O2582" s="34">
        <f t="shared" si="324"/>
        <v>7734</v>
      </c>
      <c r="P2582" s="1">
        <f>IF(H2582=26,VLOOKUP(G2582,'属性表（单核）'!$H$2:$I$251,2,0),IF(H2582=59,VLOOKUP(G2582,'属性表（单核）'!$C$2:$D$251,2,0),INT(N2582/VLOOKUP(H2582,'属性表（单）'!$N$4:$O$24,2,0))))</f>
        <v>7734</v>
      </c>
      <c r="S2582" s="1">
        <f t="shared" si="325"/>
        <v>37140</v>
      </c>
      <c r="T2582" s="28">
        <f>VLOOKUP(--F2582,经验表!$A$4:$B$53,2,0)*VLOOKUP(--E2582,经验表!$W$8:$X$17,2,0)</f>
        <v>37140</v>
      </c>
      <c r="U2582" s="1">
        <f t="shared" si="326"/>
        <v>297300</v>
      </c>
      <c r="V2582" s="1">
        <f t="shared" si="327"/>
        <v>297300</v>
      </c>
    </row>
    <row r="2583" spans="1:22" x14ac:dyDescent="0.35">
      <c r="A2583" s="1">
        <v>92700112</v>
      </c>
      <c r="B2583" s="3" t="s">
        <v>18</v>
      </c>
      <c r="C2583" s="29">
        <f t="shared" si="323"/>
        <v>1</v>
      </c>
      <c r="D2583" s="29" t="str">
        <f t="shared" si="320"/>
        <v>2</v>
      </c>
      <c r="E2583" s="42" t="str">
        <f t="shared" si="321"/>
        <v>2</v>
      </c>
      <c r="F2583" s="1">
        <v>27</v>
      </c>
      <c r="G2583" s="28" t="str">
        <f t="shared" si="322"/>
        <v>227</v>
      </c>
      <c r="H2583" s="1">
        <v>45</v>
      </c>
      <c r="I2583" s="1">
        <v>1675</v>
      </c>
      <c r="L2583" s="1">
        <v>46457</v>
      </c>
      <c r="M2583" s="1">
        <v>351961</v>
      </c>
      <c r="N2583" s="2">
        <f>INT(VLOOKUP(--D2583,'属性表（单）'!$H$7:$I$11,2,0)*VLOOKUP(F2583,'属性表（单）'!$B$4:$D$53,3,0))</f>
        <v>10425</v>
      </c>
      <c r="O2583" s="34">
        <f t="shared" si="324"/>
        <v>8144</v>
      </c>
      <c r="P2583" s="1">
        <f>IF(H2583=26,VLOOKUP(G2583,'属性表（单核）'!$H$2:$I$251,2,0),IF(H2583=59,VLOOKUP(G2583,'属性表（单核）'!$C$2:$D$251,2,0),INT(N2583/VLOOKUP(H2583,'属性表（单）'!$N$4:$O$24,2,0))))</f>
        <v>8144</v>
      </c>
      <c r="S2583" s="1">
        <f t="shared" si="325"/>
        <v>40740</v>
      </c>
      <c r="T2583" s="28">
        <f>VLOOKUP(--F2583,经验表!$A$4:$B$53,2,0)*VLOOKUP(--E2583,经验表!$W$8:$X$17,2,0)</f>
        <v>40740</v>
      </c>
      <c r="U2583" s="1">
        <f t="shared" si="326"/>
        <v>334440</v>
      </c>
      <c r="V2583" s="1">
        <f t="shared" si="327"/>
        <v>334440</v>
      </c>
    </row>
    <row r="2584" spans="1:22" x14ac:dyDescent="0.35">
      <c r="A2584" s="1">
        <v>92800112</v>
      </c>
      <c r="B2584" s="3" t="s">
        <v>18</v>
      </c>
      <c r="C2584" s="29">
        <f t="shared" si="323"/>
        <v>1</v>
      </c>
      <c r="D2584" s="29" t="str">
        <f t="shared" si="320"/>
        <v>2</v>
      </c>
      <c r="E2584" s="42" t="str">
        <f t="shared" si="321"/>
        <v>2</v>
      </c>
      <c r="F2584" s="1">
        <v>28</v>
      </c>
      <c r="G2584" s="28" t="str">
        <f t="shared" si="322"/>
        <v>228</v>
      </c>
      <c r="H2584" s="1">
        <v>45</v>
      </c>
      <c r="I2584" s="1">
        <v>1730</v>
      </c>
      <c r="L2584" s="1">
        <v>51845</v>
      </c>
      <c r="M2584" s="1">
        <v>398418</v>
      </c>
      <c r="N2584" s="2">
        <f>INT(VLOOKUP(--D2584,'属性表（单）'!$H$7:$I$11,2,0)*VLOOKUP(F2584,'属性表（单）'!$B$4:$D$53,3,0))</f>
        <v>10950</v>
      </c>
      <c r="O2584" s="34">
        <f t="shared" si="324"/>
        <v>8554</v>
      </c>
      <c r="P2584" s="1">
        <f>IF(H2584=26,VLOOKUP(G2584,'属性表（单核）'!$H$2:$I$251,2,0),IF(H2584=59,VLOOKUP(G2584,'属性表（单核）'!$C$2:$D$251,2,0),INT(N2584/VLOOKUP(H2584,'属性表（单）'!$N$4:$O$24,2,0))))</f>
        <v>8554</v>
      </c>
      <c r="S2584" s="1">
        <f t="shared" si="325"/>
        <v>44340</v>
      </c>
      <c r="T2584" s="28">
        <f>VLOOKUP(--F2584,经验表!$A$4:$B$53,2,0)*VLOOKUP(--E2584,经验表!$W$8:$X$17,2,0)</f>
        <v>44340</v>
      </c>
      <c r="U2584" s="1">
        <f t="shared" si="326"/>
        <v>375180</v>
      </c>
      <c r="V2584" s="1">
        <f t="shared" si="327"/>
        <v>375180</v>
      </c>
    </row>
    <row r="2585" spans="1:22" x14ac:dyDescent="0.35">
      <c r="A2585" s="1">
        <v>92900112</v>
      </c>
      <c r="B2585" s="3" t="s">
        <v>18</v>
      </c>
      <c r="C2585" s="29">
        <f t="shared" si="323"/>
        <v>1</v>
      </c>
      <c r="D2585" s="29" t="str">
        <f t="shared" si="320"/>
        <v>2</v>
      </c>
      <c r="E2585" s="42" t="str">
        <f t="shared" si="321"/>
        <v>2</v>
      </c>
      <c r="F2585" s="1">
        <v>29</v>
      </c>
      <c r="G2585" s="28" t="str">
        <f t="shared" si="322"/>
        <v>229</v>
      </c>
      <c r="H2585" s="1">
        <v>45</v>
      </c>
      <c r="I2585" s="1">
        <v>1785</v>
      </c>
      <c r="L2585" s="1">
        <v>57821</v>
      </c>
      <c r="M2585" s="1">
        <v>450263</v>
      </c>
      <c r="N2585" s="2">
        <f>INT(VLOOKUP(--D2585,'属性表（单）'!$H$7:$I$11,2,0)*VLOOKUP(F2585,'属性表（单）'!$B$4:$D$53,3,0))</f>
        <v>11475</v>
      </c>
      <c r="O2585" s="34">
        <f t="shared" si="324"/>
        <v>8964</v>
      </c>
      <c r="P2585" s="1">
        <f>IF(H2585=26,VLOOKUP(G2585,'属性表（单核）'!$H$2:$I$251,2,0),IF(H2585=59,VLOOKUP(G2585,'属性表（单核）'!$C$2:$D$251,2,0),INT(N2585/VLOOKUP(H2585,'属性表（单）'!$N$4:$O$24,2,0))))</f>
        <v>8964</v>
      </c>
      <c r="S2585" s="1">
        <f t="shared" si="325"/>
        <v>47940</v>
      </c>
      <c r="T2585" s="28">
        <f>VLOOKUP(--F2585,经验表!$A$4:$B$53,2,0)*VLOOKUP(--E2585,经验表!$W$8:$X$17,2,0)</f>
        <v>47940</v>
      </c>
      <c r="U2585" s="1">
        <f t="shared" si="326"/>
        <v>419520</v>
      </c>
      <c r="V2585" s="1">
        <f t="shared" si="327"/>
        <v>419520</v>
      </c>
    </row>
    <row r="2586" spans="1:22" x14ac:dyDescent="0.35">
      <c r="A2586" s="1">
        <v>93000112</v>
      </c>
      <c r="B2586" s="3" t="s">
        <v>18</v>
      </c>
      <c r="C2586" s="29">
        <f t="shared" si="323"/>
        <v>1</v>
      </c>
      <c r="D2586" s="29" t="str">
        <f t="shared" si="320"/>
        <v>2</v>
      </c>
      <c r="E2586" s="42" t="str">
        <f t="shared" si="321"/>
        <v>2</v>
      </c>
      <c r="F2586" s="1">
        <v>30</v>
      </c>
      <c r="G2586" s="28" t="str">
        <f t="shared" si="322"/>
        <v>230</v>
      </c>
      <c r="H2586" s="1">
        <v>45</v>
      </c>
      <c r="I2586" s="1">
        <v>1840</v>
      </c>
      <c r="L2586" s="1">
        <v>64447</v>
      </c>
      <c r="M2586" s="1">
        <v>508084</v>
      </c>
      <c r="N2586" s="2">
        <f>INT(VLOOKUP(--D2586,'属性表（单）'!$H$7:$I$11,2,0)*VLOOKUP(F2586,'属性表（单）'!$B$4:$D$53,3,0))</f>
        <v>12000</v>
      </c>
      <c r="O2586" s="34">
        <f t="shared" si="324"/>
        <v>9375</v>
      </c>
      <c r="P2586" s="1">
        <f>IF(H2586=26,VLOOKUP(G2586,'属性表（单核）'!$H$2:$I$251,2,0),IF(H2586=59,VLOOKUP(G2586,'属性表（单核）'!$C$2:$D$251,2,0),INT(N2586/VLOOKUP(H2586,'属性表（单）'!$N$4:$O$24,2,0))))</f>
        <v>9375</v>
      </c>
      <c r="S2586" s="1">
        <f t="shared" si="325"/>
        <v>52500</v>
      </c>
      <c r="T2586" s="28">
        <f>VLOOKUP(--F2586,经验表!$A$4:$B$53,2,0)*VLOOKUP(--E2586,经验表!$W$8:$X$17,2,0)</f>
        <v>52500</v>
      </c>
      <c r="U2586" s="1">
        <f t="shared" si="326"/>
        <v>467460</v>
      </c>
      <c r="V2586" s="1">
        <f t="shared" si="327"/>
        <v>467460</v>
      </c>
    </row>
    <row r="2587" spans="1:22" x14ac:dyDescent="0.35">
      <c r="A2587" s="1">
        <v>93100112</v>
      </c>
      <c r="B2587" s="3" t="s">
        <v>18</v>
      </c>
      <c r="C2587" s="29">
        <f t="shared" si="323"/>
        <v>1</v>
      </c>
      <c r="D2587" s="29" t="str">
        <f t="shared" si="320"/>
        <v>2</v>
      </c>
      <c r="E2587" s="42" t="str">
        <f t="shared" si="321"/>
        <v>2</v>
      </c>
      <c r="F2587" s="1">
        <v>31</v>
      </c>
      <c r="G2587" s="28" t="str">
        <f t="shared" si="322"/>
        <v>231</v>
      </c>
      <c r="H2587" s="1">
        <v>45</v>
      </c>
      <c r="I2587" s="1">
        <v>1895</v>
      </c>
      <c r="L2587" s="1">
        <v>71792</v>
      </c>
      <c r="M2587" s="1">
        <v>572531</v>
      </c>
      <c r="N2587" s="2">
        <f>INT(VLOOKUP(--D2587,'属性表（单）'!$H$7:$I$11,2,0)*VLOOKUP(F2587,'属性表（单）'!$B$4:$D$53,3,0))</f>
        <v>12525</v>
      </c>
      <c r="O2587" s="34">
        <f t="shared" si="324"/>
        <v>9785</v>
      </c>
      <c r="P2587" s="1">
        <f>IF(H2587=26,VLOOKUP(G2587,'属性表（单核）'!$H$2:$I$251,2,0),IF(H2587=59,VLOOKUP(G2587,'属性表（单核）'!$C$2:$D$251,2,0),INT(N2587/VLOOKUP(H2587,'属性表（单）'!$N$4:$O$24,2,0))))</f>
        <v>9785</v>
      </c>
      <c r="S2587" s="1">
        <f t="shared" si="325"/>
        <v>57060</v>
      </c>
      <c r="T2587" s="28">
        <f>VLOOKUP(--F2587,经验表!$A$4:$B$53,2,0)*VLOOKUP(--E2587,经验表!$W$8:$X$17,2,0)</f>
        <v>57060</v>
      </c>
      <c r="U2587" s="1">
        <f t="shared" si="326"/>
        <v>519960</v>
      </c>
      <c r="V2587" s="1">
        <f t="shared" si="327"/>
        <v>519960</v>
      </c>
    </row>
    <row r="2588" spans="1:22" x14ac:dyDescent="0.35">
      <c r="A2588" s="1">
        <v>93200112</v>
      </c>
      <c r="B2588" s="3" t="s">
        <v>18</v>
      </c>
      <c r="C2588" s="29">
        <f t="shared" si="323"/>
        <v>1</v>
      </c>
      <c r="D2588" s="29" t="str">
        <f t="shared" si="320"/>
        <v>2</v>
      </c>
      <c r="E2588" s="42" t="str">
        <f t="shared" si="321"/>
        <v>2</v>
      </c>
      <c r="F2588" s="1">
        <v>32</v>
      </c>
      <c r="G2588" s="28" t="str">
        <f t="shared" si="322"/>
        <v>232</v>
      </c>
      <c r="H2588" s="1">
        <v>45</v>
      </c>
      <c r="I2588" s="1">
        <v>1950</v>
      </c>
      <c r="L2588" s="1">
        <v>79935</v>
      </c>
      <c r="M2588" s="1">
        <v>644323</v>
      </c>
      <c r="N2588" s="2">
        <f>INT(VLOOKUP(--D2588,'属性表（单）'!$H$7:$I$11,2,0)*VLOOKUP(F2588,'属性表（单）'!$B$4:$D$53,3,0))</f>
        <v>13125</v>
      </c>
      <c r="O2588" s="34">
        <f t="shared" si="324"/>
        <v>10253</v>
      </c>
      <c r="P2588" s="1">
        <f>IF(H2588=26,VLOOKUP(G2588,'属性表（单核）'!$H$2:$I$251,2,0),IF(H2588=59,VLOOKUP(G2588,'属性表（单核）'!$C$2:$D$251,2,0),INT(N2588/VLOOKUP(H2588,'属性表（单）'!$N$4:$O$24,2,0))))</f>
        <v>10253</v>
      </c>
      <c r="S2588" s="1">
        <f t="shared" si="325"/>
        <v>61620</v>
      </c>
      <c r="T2588" s="28">
        <f>VLOOKUP(--F2588,经验表!$A$4:$B$53,2,0)*VLOOKUP(--E2588,经验表!$W$8:$X$17,2,0)</f>
        <v>61620</v>
      </c>
      <c r="U2588" s="1">
        <f t="shared" si="326"/>
        <v>577020</v>
      </c>
      <c r="V2588" s="1">
        <f t="shared" si="327"/>
        <v>577020</v>
      </c>
    </row>
    <row r="2589" spans="1:22" x14ac:dyDescent="0.35">
      <c r="A2589" s="1">
        <v>93300112</v>
      </c>
      <c r="B2589" s="3" t="s">
        <v>18</v>
      </c>
      <c r="C2589" s="29">
        <f t="shared" si="323"/>
        <v>1</v>
      </c>
      <c r="D2589" s="29" t="str">
        <f t="shared" si="320"/>
        <v>2</v>
      </c>
      <c r="E2589" s="42" t="str">
        <f t="shared" si="321"/>
        <v>2</v>
      </c>
      <c r="F2589" s="1">
        <v>33</v>
      </c>
      <c r="G2589" s="28" t="str">
        <f t="shared" si="322"/>
        <v>233</v>
      </c>
      <c r="H2589" s="1">
        <v>45</v>
      </c>
      <c r="I2589" s="1">
        <v>2005</v>
      </c>
      <c r="L2589" s="1">
        <v>88961</v>
      </c>
      <c r="M2589" s="1">
        <v>724258</v>
      </c>
      <c r="N2589" s="2">
        <f>INT(VLOOKUP(--D2589,'属性表（单）'!$H$7:$I$11,2,0)*VLOOKUP(F2589,'属性表（单）'!$B$4:$D$53,3,0))</f>
        <v>13725</v>
      </c>
      <c r="O2589" s="34">
        <f t="shared" si="324"/>
        <v>10722</v>
      </c>
      <c r="P2589" s="1">
        <f>IF(H2589=26,VLOOKUP(G2589,'属性表（单核）'!$H$2:$I$251,2,0),IF(H2589=59,VLOOKUP(G2589,'属性表（单核）'!$C$2:$D$251,2,0),INT(N2589/VLOOKUP(H2589,'属性表（单）'!$N$4:$O$24,2,0))))</f>
        <v>10722</v>
      </c>
      <c r="S2589" s="1">
        <f t="shared" si="325"/>
        <v>66180</v>
      </c>
      <c r="T2589" s="28">
        <f>VLOOKUP(--F2589,经验表!$A$4:$B$53,2,0)*VLOOKUP(--E2589,经验表!$W$8:$X$17,2,0)</f>
        <v>66180</v>
      </c>
      <c r="U2589" s="1">
        <f t="shared" si="326"/>
        <v>638640</v>
      </c>
      <c r="V2589" s="1">
        <f t="shared" si="327"/>
        <v>638640</v>
      </c>
    </row>
    <row r="2590" spans="1:22" x14ac:dyDescent="0.35">
      <c r="A2590" s="1">
        <v>93400112</v>
      </c>
      <c r="B2590" s="3" t="s">
        <v>18</v>
      </c>
      <c r="C2590" s="29">
        <f t="shared" si="323"/>
        <v>1</v>
      </c>
      <c r="D2590" s="29" t="str">
        <f t="shared" si="320"/>
        <v>2</v>
      </c>
      <c r="E2590" s="42" t="str">
        <f t="shared" si="321"/>
        <v>2</v>
      </c>
      <c r="F2590" s="1">
        <v>34</v>
      </c>
      <c r="G2590" s="28" t="str">
        <f t="shared" si="322"/>
        <v>234</v>
      </c>
      <c r="H2590" s="1">
        <v>45</v>
      </c>
      <c r="I2590" s="1">
        <v>2060</v>
      </c>
      <c r="L2590" s="1">
        <v>98964</v>
      </c>
      <c r="M2590" s="1">
        <v>813219</v>
      </c>
      <c r="N2590" s="2">
        <f>INT(VLOOKUP(--D2590,'属性表（单）'!$H$7:$I$11,2,0)*VLOOKUP(F2590,'属性表（单）'!$B$4:$D$53,3,0))</f>
        <v>14325</v>
      </c>
      <c r="O2590" s="34">
        <f t="shared" si="324"/>
        <v>11191</v>
      </c>
      <c r="P2590" s="1">
        <f>IF(H2590=26,VLOOKUP(G2590,'属性表（单核）'!$H$2:$I$251,2,0),IF(H2590=59,VLOOKUP(G2590,'属性表（单核）'!$C$2:$D$251,2,0),INT(N2590/VLOOKUP(H2590,'属性表（单）'!$N$4:$O$24,2,0))))</f>
        <v>11191</v>
      </c>
      <c r="S2590" s="1">
        <f t="shared" si="325"/>
        <v>71820</v>
      </c>
      <c r="T2590" s="28">
        <f>VLOOKUP(--F2590,经验表!$A$4:$B$53,2,0)*VLOOKUP(--E2590,经验表!$W$8:$X$17,2,0)</f>
        <v>71820</v>
      </c>
      <c r="U2590" s="1">
        <f t="shared" si="326"/>
        <v>704820</v>
      </c>
      <c r="V2590" s="1">
        <f t="shared" si="327"/>
        <v>704820</v>
      </c>
    </row>
    <row r="2591" spans="1:22" x14ac:dyDescent="0.35">
      <c r="A2591" s="1">
        <v>93500112</v>
      </c>
      <c r="B2591" s="3" t="s">
        <v>18</v>
      </c>
      <c r="C2591" s="29">
        <f t="shared" si="323"/>
        <v>1</v>
      </c>
      <c r="D2591" s="29" t="str">
        <f t="shared" si="320"/>
        <v>2</v>
      </c>
      <c r="E2591" s="42" t="str">
        <f t="shared" si="321"/>
        <v>2</v>
      </c>
      <c r="F2591" s="1">
        <v>35</v>
      </c>
      <c r="G2591" s="28" t="str">
        <f t="shared" si="322"/>
        <v>235</v>
      </c>
      <c r="H2591" s="1">
        <v>45</v>
      </c>
      <c r="I2591" s="1">
        <v>2115</v>
      </c>
      <c r="L2591" s="1">
        <v>110050</v>
      </c>
      <c r="M2591" s="1">
        <v>912183</v>
      </c>
      <c r="N2591" s="2">
        <f>INT(VLOOKUP(--D2591,'属性表（单）'!$H$7:$I$11,2,0)*VLOOKUP(F2591,'属性表（单）'!$B$4:$D$53,3,0))</f>
        <v>14925</v>
      </c>
      <c r="O2591" s="34">
        <f t="shared" si="324"/>
        <v>11660</v>
      </c>
      <c r="P2591" s="1">
        <f>IF(H2591=26,VLOOKUP(G2591,'属性表（单核）'!$H$2:$I$251,2,0),IF(H2591=59,VLOOKUP(G2591,'属性表（单核）'!$C$2:$D$251,2,0),INT(N2591/VLOOKUP(H2591,'属性表（单）'!$N$4:$O$24,2,0))))</f>
        <v>11660</v>
      </c>
      <c r="S2591" s="1">
        <f t="shared" si="325"/>
        <v>77460</v>
      </c>
      <c r="T2591" s="28">
        <f>VLOOKUP(--F2591,经验表!$A$4:$B$53,2,0)*VLOOKUP(--E2591,经验表!$W$8:$X$17,2,0)</f>
        <v>77460</v>
      </c>
      <c r="U2591" s="1">
        <f t="shared" si="326"/>
        <v>776640</v>
      </c>
      <c r="V2591" s="1">
        <f t="shared" si="327"/>
        <v>776640</v>
      </c>
    </row>
    <row r="2592" spans="1:22" x14ac:dyDescent="0.35">
      <c r="A2592" s="1">
        <v>93600112</v>
      </c>
      <c r="B2592" s="3" t="s">
        <v>18</v>
      </c>
      <c r="C2592" s="29">
        <f t="shared" si="323"/>
        <v>1</v>
      </c>
      <c r="D2592" s="29" t="str">
        <f t="shared" si="320"/>
        <v>2</v>
      </c>
      <c r="E2592" s="42" t="str">
        <f t="shared" si="321"/>
        <v>2</v>
      </c>
      <c r="F2592" s="1">
        <v>36</v>
      </c>
      <c r="G2592" s="28" t="str">
        <f t="shared" si="322"/>
        <v>236</v>
      </c>
      <c r="H2592" s="1">
        <v>45</v>
      </c>
      <c r="I2592" s="1">
        <v>2170</v>
      </c>
      <c r="L2592" s="1">
        <v>122334</v>
      </c>
      <c r="M2592" s="1">
        <v>1022233</v>
      </c>
      <c r="N2592" s="2">
        <f>INT(VLOOKUP(--D2592,'属性表（单）'!$H$7:$I$11,2,0)*VLOOKUP(F2592,'属性表（单）'!$B$4:$D$53,3,0))</f>
        <v>15525</v>
      </c>
      <c r="O2592" s="34">
        <f t="shared" si="324"/>
        <v>12128</v>
      </c>
      <c r="P2592" s="1">
        <f>IF(H2592=26,VLOOKUP(G2592,'属性表（单核）'!$H$2:$I$251,2,0),IF(H2592=59,VLOOKUP(G2592,'属性表（单核）'!$C$2:$D$251,2,0),INT(N2592/VLOOKUP(H2592,'属性表（单）'!$N$4:$O$24,2,0))))</f>
        <v>12128</v>
      </c>
      <c r="S2592" s="1">
        <f t="shared" si="325"/>
        <v>83100</v>
      </c>
      <c r="T2592" s="28">
        <f>VLOOKUP(--F2592,经验表!$A$4:$B$53,2,0)*VLOOKUP(--E2592,经验表!$W$8:$X$17,2,0)</f>
        <v>83100</v>
      </c>
      <c r="U2592" s="1">
        <f t="shared" si="326"/>
        <v>854100</v>
      </c>
      <c r="V2592" s="1">
        <f t="shared" si="327"/>
        <v>854100</v>
      </c>
    </row>
    <row r="2593" spans="1:22" x14ac:dyDescent="0.35">
      <c r="A2593" s="1">
        <v>93700112</v>
      </c>
      <c r="B2593" s="3" t="s">
        <v>18</v>
      </c>
      <c r="C2593" s="29">
        <f t="shared" si="323"/>
        <v>1</v>
      </c>
      <c r="D2593" s="29" t="str">
        <f t="shared" si="320"/>
        <v>2</v>
      </c>
      <c r="E2593" s="42" t="str">
        <f t="shared" si="321"/>
        <v>2</v>
      </c>
      <c r="F2593" s="1">
        <v>37</v>
      </c>
      <c r="G2593" s="28" t="str">
        <f t="shared" si="322"/>
        <v>237</v>
      </c>
      <c r="H2593" s="1">
        <v>45</v>
      </c>
      <c r="I2593" s="1">
        <v>2225</v>
      </c>
      <c r="L2593" s="1">
        <v>135946</v>
      </c>
      <c r="M2593" s="1">
        <v>1144567</v>
      </c>
      <c r="N2593" s="2">
        <f>INT(VLOOKUP(--D2593,'属性表（单）'!$H$7:$I$11,2,0)*VLOOKUP(F2593,'属性表（单）'!$B$4:$D$53,3,0))</f>
        <v>16200</v>
      </c>
      <c r="O2593" s="34">
        <f t="shared" si="324"/>
        <v>12656</v>
      </c>
      <c r="P2593" s="1">
        <f>IF(H2593=26,VLOOKUP(G2593,'属性表（单核）'!$H$2:$I$251,2,0),IF(H2593=59,VLOOKUP(G2593,'属性表（单核）'!$C$2:$D$251,2,0),INT(N2593/VLOOKUP(H2593,'属性表（单）'!$N$4:$O$24,2,0))))</f>
        <v>12656</v>
      </c>
      <c r="S2593" s="1">
        <f t="shared" si="325"/>
        <v>88740</v>
      </c>
      <c r="T2593" s="28">
        <f>VLOOKUP(--F2593,经验表!$A$4:$B$53,2,0)*VLOOKUP(--E2593,经验表!$W$8:$X$17,2,0)</f>
        <v>88740</v>
      </c>
      <c r="U2593" s="1">
        <f t="shared" si="326"/>
        <v>937200</v>
      </c>
      <c r="V2593" s="1">
        <f t="shared" si="327"/>
        <v>937200</v>
      </c>
    </row>
    <row r="2594" spans="1:22" x14ac:dyDescent="0.35">
      <c r="A2594" s="1">
        <v>93800112</v>
      </c>
      <c r="B2594" s="3" t="s">
        <v>18</v>
      </c>
      <c r="C2594" s="29">
        <f t="shared" si="323"/>
        <v>1</v>
      </c>
      <c r="D2594" s="29" t="str">
        <f t="shared" si="320"/>
        <v>2</v>
      </c>
      <c r="E2594" s="42" t="str">
        <f t="shared" si="321"/>
        <v>2</v>
      </c>
      <c r="F2594" s="1">
        <v>38</v>
      </c>
      <c r="G2594" s="28" t="str">
        <f t="shared" si="322"/>
        <v>238</v>
      </c>
      <c r="H2594" s="1">
        <v>45</v>
      </c>
      <c r="I2594" s="1">
        <v>2280</v>
      </c>
      <c r="L2594" s="1">
        <v>151027</v>
      </c>
      <c r="M2594" s="1">
        <v>1280513</v>
      </c>
      <c r="N2594" s="2">
        <f>INT(VLOOKUP(--D2594,'属性表（单）'!$H$7:$I$11,2,0)*VLOOKUP(F2594,'属性表（单）'!$B$4:$D$53,3,0))</f>
        <v>16875</v>
      </c>
      <c r="O2594" s="34">
        <f t="shared" si="324"/>
        <v>13183</v>
      </c>
      <c r="P2594" s="1">
        <f>IF(H2594=26,VLOOKUP(G2594,'属性表（单核）'!$H$2:$I$251,2,0),IF(H2594=59,VLOOKUP(G2594,'属性表（单核）'!$C$2:$D$251,2,0),INT(N2594/VLOOKUP(H2594,'属性表（单）'!$N$4:$O$24,2,0))))</f>
        <v>13183</v>
      </c>
      <c r="S2594" s="1">
        <f t="shared" si="325"/>
        <v>95580</v>
      </c>
      <c r="T2594" s="28">
        <f>VLOOKUP(--F2594,经验表!$A$4:$B$53,2,0)*VLOOKUP(--E2594,经验表!$W$8:$X$17,2,0)</f>
        <v>95580</v>
      </c>
      <c r="U2594" s="1">
        <f t="shared" si="326"/>
        <v>1025940</v>
      </c>
      <c r="V2594" s="1">
        <f t="shared" si="327"/>
        <v>1025940</v>
      </c>
    </row>
    <row r="2595" spans="1:22" x14ac:dyDescent="0.35">
      <c r="A2595" s="1">
        <v>93900112</v>
      </c>
      <c r="B2595" s="3" t="s">
        <v>18</v>
      </c>
      <c r="C2595" s="29">
        <f t="shared" si="323"/>
        <v>1</v>
      </c>
      <c r="D2595" s="29" t="str">
        <f t="shared" si="320"/>
        <v>2</v>
      </c>
      <c r="E2595" s="42" t="str">
        <f t="shared" si="321"/>
        <v>2</v>
      </c>
      <c r="F2595" s="1">
        <v>39</v>
      </c>
      <c r="G2595" s="28" t="str">
        <f t="shared" si="322"/>
        <v>239</v>
      </c>
      <c r="H2595" s="1">
        <v>45</v>
      </c>
      <c r="I2595" s="1">
        <v>2335</v>
      </c>
      <c r="L2595" s="1">
        <v>167735</v>
      </c>
      <c r="M2595" s="1">
        <v>1431540</v>
      </c>
      <c r="N2595" s="2">
        <f>INT(VLOOKUP(--D2595,'属性表（单）'!$H$7:$I$11,2,0)*VLOOKUP(F2595,'属性表（单）'!$B$4:$D$53,3,0))</f>
        <v>17550</v>
      </c>
      <c r="O2595" s="34">
        <f t="shared" si="324"/>
        <v>13710</v>
      </c>
      <c r="P2595" s="1">
        <f>IF(H2595=26,VLOOKUP(G2595,'属性表（单核）'!$H$2:$I$251,2,0),IF(H2595=59,VLOOKUP(G2595,'属性表（单核）'!$C$2:$D$251,2,0),INT(N2595/VLOOKUP(H2595,'属性表（单）'!$N$4:$O$24,2,0))))</f>
        <v>13710</v>
      </c>
      <c r="S2595" s="1">
        <f t="shared" si="325"/>
        <v>102420</v>
      </c>
      <c r="T2595" s="28">
        <f>VLOOKUP(--F2595,经验表!$A$4:$B$53,2,0)*VLOOKUP(--E2595,经验表!$W$8:$X$17,2,0)</f>
        <v>102420</v>
      </c>
      <c r="U2595" s="1">
        <f t="shared" si="326"/>
        <v>1121520</v>
      </c>
      <c r="V2595" s="1">
        <f t="shared" si="327"/>
        <v>1121520</v>
      </c>
    </row>
    <row r="2596" spans="1:22" x14ac:dyDescent="0.35">
      <c r="A2596" s="1">
        <v>94000112</v>
      </c>
      <c r="B2596" s="3" t="s">
        <v>18</v>
      </c>
      <c r="C2596" s="29">
        <f t="shared" si="323"/>
        <v>1</v>
      </c>
      <c r="D2596" s="29" t="str">
        <f t="shared" si="320"/>
        <v>2</v>
      </c>
      <c r="E2596" s="42" t="str">
        <f t="shared" si="321"/>
        <v>2</v>
      </c>
      <c r="F2596" s="1">
        <v>40</v>
      </c>
      <c r="G2596" s="28" t="str">
        <f t="shared" si="322"/>
        <v>240</v>
      </c>
      <c r="H2596" s="1">
        <v>45</v>
      </c>
      <c r="I2596" s="1">
        <v>2390</v>
      </c>
      <c r="L2596" s="1">
        <v>186245</v>
      </c>
      <c r="M2596" s="1">
        <v>1599275</v>
      </c>
      <c r="N2596" s="2">
        <f>INT(VLOOKUP(--D2596,'属性表（单）'!$H$7:$I$11,2,0)*VLOOKUP(F2596,'属性表（单）'!$B$4:$D$53,3,0))</f>
        <v>18225</v>
      </c>
      <c r="O2596" s="34">
        <f t="shared" si="324"/>
        <v>14238</v>
      </c>
      <c r="P2596" s="1">
        <f>IF(H2596=26,VLOOKUP(G2596,'属性表（单核）'!$H$2:$I$251,2,0),IF(H2596=59,VLOOKUP(G2596,'属性表（单核）'!$C$2:$D$251,2,0),INT(N2596/VLOOKUP(H2596,'属性表（单）'!$N$4:$O$24,2,0))))</f>
        <v>14238</v>
      </c>
      <c r="S2596" s="1">
        <f t="shared" si="325"/>
        <v>109260</v>
      </c>
      <c r="T2596" s="28">
        <f>VLOOKUP(--F2596,经验表!$A$4:$B$53,2,0)*VLOOKUP(--E2596,经验表!$W$8:$X$17,2,0)</f>
        <v>109260</v>
      </c>
      <c r="U2596" s="1">
        <f t="shared" si="326"/>
        <v>1223940</v>
      </c>
      <c r="V2596" s="1">
        <f t="shared" si="327"/>
        <v>1223940</v>
      </c>
    </row>
    <row r="2597" spans="1:22" x14ac:dyDescent="0.35">
      <c r="A2597" s="1">
        <v>94100112</v>
      </c>
      <c r="B2597" s="3" t="s">
        <v>18</v>
      </c>
      <c r="C2597" s="29">
        <f t="shared" si="323"/>
        <v>1</v>
      </c>
      <c r="D2597" s="29" t="str">
        <f t="shared" si="320"/>
        <v>2</v>
      </c>
      <c r="E2597" s="42" t="str">
        <f t="shared" si="321"/>
        <v>2</v>
      </c>
      <c r="F2597" s="1">
        <v>41</v>
      </c>
      <c r="G2597" s="28" t="str">
        <f t="shared" si="322"/>
        <v>241</v>
      </c>
      <c r="H2597" s="1">
        <v>45</v>
      </c>
      <c r="I2597" s="1">
        <v>2445</v>
      </c>
      <c r="L2597" s="1">
        <v>206749</v>
      </c>
      <c r="M2597" s="1">
        <v>1785520</v>
      </c>
      <c r="N2597" s="2">
        <f>INT(VLOOKUP(--D2597,'属性表（单）'!$H$7:$I$11,2,0)*VLOOKUP(F2597,'属性表（单）'!$B$4:$D$53,3,0))</f>
        <v>18900</v>
      </c>
      <c r="O2597" s="34">
        <f t="shared" si="324"/>
        <v>14765</v>
      </c>
      <c r="P2597" s="1">
        <f>IF(H2597=26,VLOOKUP(G2597,'属性表（单核）'!$H$2:$I$251,2,0),IF(H2597=59,VLOOKUP(G2597,'属性表（单核）'!$C$2:$D$251,2,0),INT(N2597/VLOOKUP(H2597,'属性表（单）'!$N$4:$O$24,2,0))))</f>
        <v>14765</v>
      </c>
      <c r="S2597" s="1">
        <f t="shared" si="325"/>
        <v>116100</v>
      </c>
      <c r="T2597" s="28">
        <f>VLOOKUP(--F2597,经验表!$A$4:$B$53,2,0)*VLOOKUP(--E2597,经验表!$W$8:$X$17,2,0)</f>
        <v>116100</v>
      </c>
      <c r="U2597" s="1">
        <f t="shared" si="326"/>
        <v>1333200</v>
      </c>
      <c r="V2597" s="1">
        <f t="shared" si="327"/>
        <v>1333200</v>
      </c>
    </row>
    <row r="2598" spans="1:22" x14ac:dyDescent="0.35">
      <c r="A2598" s="1">
        <v>94200112</v>
      </c>
      <c r="B2598" s="3" t="s">
        <v>18</v>
      </c>
      <c r="C2598" s="29">
        <f t="shared" si="323"/>
        <v>1</v>
      </c>
      <c r="D2598" s="29" t="str">
        <f t="shared" si="320"/>
        <v>2</v>
      </c>
      <c r="E2598" s="42" t="str">
        <f t="shared" si="321"/>
        <v>2</v>
      </c>
      <c r="F2598" s="1">
        <v>42</v>
      </c>
      <c r="G2598" s="28" t="str">
        <f t="shared" si="322"/>
        <v>242</v>
      </c>
      <c r="H2598" s="1">
        <v>45</v>
      </c>
      <c r="I2598" s="1">
        <v>2500</v>
      </c>
      <c r="L2598" s="1">
        <v>229461</v>
      </c>
      <c r="M2598" s="1">
        <v>1992269</v>
      </c>
      <c r="N2598" s="2">
        <f>INT(VLOOKUP(--D2598,'属性表（单）'!$H$7:$I$11,2,0)*VLOOKUP(F2598,'属性表（单）'!$B$4:$D$53,3,0))</f>
        <v>19650</v>
      </c>
      <c r="O2598" s="34">
        <f t="shared" si="324"/>
        <v>15351</v>
      </c>
      <c r="P2598" s="1">
        <f>IF(H2598=26,VLOOKUP(G2598,'属性表（单核）'!$H$2:$I$251,2,0),IF(H2598=59,VLOOKUP(G2598,'属性表（单核）'!$C$2:$D$251,2,0),INT(N2598/VLOOKUP(H2598,'属性表（单）'!$N$4:$O$24,2,0))))</f>
        <v>15351</v>
      </c>
      <c r="S2598" s="1">
        <f t="shared" si="325"/>
        <v>124260</v>
      </c>
      <c r="T2598" s="28">
        <f>VLOOKUP(--F2598,经验表!$A$4:$B$53,2,0)*VLOOKUP(--E2598,经验表!$W$8:$X$17,2,0)</f>
        <v>124260</v>
      </c>
      <c r="U2598" s="1">
        <f t="shared" si="326"/>
        <v>1449300</v>
      </c>
      <c r="V2598" s="1">
        <f t="shared" si="327"/>
        <v>1449300</v>
      </c>
    </row>
    <row r="2599" spans="1:22" x14ac:dyDescent="0.35">
      <c r="A2599" s="1">
        <v>94300112</v>
      </c>
      <c r="B2599" s="3" t="s">
        <v>18</v>
      </c>
      <c r="C2599" s="29">
        <f t="shared" si="323"/>
        <v>1</v>
      </c>
      <c r="D2599" s="29" t="str">
        <f t="shared" si="320"/>
        <v>2</v>
      </c>
      <c r="E2599" s="42" t="str">
        <f t="shared" si="321"/>
        <v>2</v>
      </c>
      <c r="F2599" s="1">
        <v>43</v>
      </c>
      <c r="G2599" s="28" t="str">
        <f t="shared" si="322"/>
        <v>243</v>
      </c>
      <c r="H2599" s="1">
        <v>45</v>
      </c>
      <c r="I2599" s="1">
        <v>2555</v>
      </c>
      <c r="L2599" s="1">
        <v>254619</v>
      </c>
      <c r="M2599" s="1">
        <v>2221730</v>
      </c>
      <c r="N2599" s="2">
        <f>INT(VLOOKUP(--D2599,'属性表（单）'!$H$7:$I$11,2,0)*VLOOKUP(F2599,'属性表（单）'!$B$4:$D$53,3,0))</f>
        <v>20400</v>
      </c>
      <c r="O2599" s="34">
        <f t="shared" si="324"/>
        <v>15937</v>
      </c>
      <c r="P2599" s="1">
        <f>IF(H2599=26,VLOOKUP(G2599,'属性表（单核）'!$H$2:$I$251,2,0),IF(H2599=59,VLOOKUP(G2599,'属性表（单核）'!$C$2:$D$251,2,0),INT(N2599/VLOOKUP(H2599,'属性表（单）'!$N$4:$O$24,2,0))))</f>
        <v>15937</v>
      </c>
      <c r="S2599" s="1">
        <f t="shared" si="325"/>
        <v>132420</v>
      </c>
      <c r="T2599" s="28">
        <f>VLOOKUP(--F2599,经验表!$A$4:$B$53,2,0)*VLOOKUP(--E2599,经验表!$W$8:$X$17,2,0)</f>
        <v>132420</v>
      </c>
      <c r="U2599" s="1">
        <f t="shared" si="326"/>
        <v>1573560</v>
      </c>
      <c r="V2599" s="1">
        <f t="shared" si="327"/>
        <v>1573560</v>
      </c>
    </row>
    <row r="2600" spans="1:22" x14ac:dyDescent="0.35">
      <c r="A2600" s="1">
        <v>94400112</v>
      </c>
      <c r="B2600" s="3" t="s">
        <v>18</v>
      </c>
      <c r="C2600" s="29">
        <f t="shared" si="323"/>
        <v>1</v>
      </c>
      <c r="D2600" s="29" t="str">
        <f t="shared" si="320"/>
        <v>2</v>
      </c>
      <c r="E2600" s="42" t="str">
        <f t="shared" si="321"/>
        <v>2</v>
      </c>
      <c r="F2600" s="1">
        <v>44</v>
      </c>
      <c r="G2600" s="28" t="str">
        <f t="shared" si="322"/>
        <v>244</v>
      </c>
      <c r="H2600" s="1">
        <v>45</v>
      </c>
      <c r="I2600" s="1">
        <v>2610</v>
      </c>
      <c r="L2600" s="1">
        <v>282483</v>
      </c>
      <c r="M2600" s="1">
        <v>2476349</v>
      </c>
      <c r="N2600" s="2">
        <f>INT(VLOOKUP(--D2600,'属性表（单）'!$H$7:$I$11,2,0)*VLOOKUP(F2600,'属性表（单）'!$B$4:$D$53,3,0))</f>
        <v>21150</v>
      </c>
      <c r="O2600" s="34">
        <f t="shared" si="324"/>
        <v>16523</v>
      </c>
      <c r="P2600" s="1">
        <f>IF(H2600=26,VLOOKUP(G2600,'属性表（单核）'!$H$2:$I$251,2,0),IF(H2600=59,VLOOKUP(G2600,'属性表（单核）'!$C$2:$D$251,2,0),INT(N2600/VLOOKUP(H2600,'属性表（单）'!$N$4:$O$24,2,0))))</f>
        <v>16523</v>
      </c>
      <c r="S2600" s="1">
        <f t="shared" si="325"/>
        <v>140580</v>
      </c>
      <c r="T2600" s="28">
        <f>VLOOKUP(--F2600,经验表!$A$4:$B$53,2,0)*VLOOKUP(--E2600,经验表!$W$8:$X$17,2,0)</f>
        <v>140580</v>
      </c>
      <c r="U2600" s="1">
        <f t="shared" si="326"/>
        <v>1705980</v>
      </c>
      <c r="V2600" s="1">
        <f t="shared" si="327"/>
        <v>1705980</v>
      </c>
    </row>
    <row r="2601" spans="1:22" x14ac:dyDescent="0.35">
      <c r="A2601" s="1">
        <v>94500112</v>
      </c>
      <c r="B2601" s="3" t="s">
        <v>18</v>
      </c>
      <c r="C2601" s="29">
        <f t="shared" si="323"/>
        <v>1</v>
      </c>
      <c r="D2601" s="29" t="str">
        <f t="shared" si="320"/>
        <v>2</v>
      </c>
      <c r="E2601" s="42" t="str">
        <f t="shared" si="321"/>
        <v>2</v>
      </c>
      <c r="F2601" s="1">
        <v>45</v>
      </c>
      <c r="G2601" s="28" t="str">
        <f t="shared" si="322"/>
        <v>245</v>
      </c>
      <c r="H2601" s="1">
        <v>45</v>
      </c>
      <c r="I2601" s="1">
        <v>2665</v>
      </c>
      <c r="L2601" s="1">
        <v>313344</v>
      </c>
      <c r="M2601" s="1">
        <v>2758832</v>
      </c>
      <c r="N2601" s="2">
        <f>INT(VLOOKUP(--D2601,'属性表（单）'!$H$7:$I$11,2,0)*VLOOKUP(F2601,'属性表（单）'!$B$4:$D$53,3,0))</f>
        <v>21900</v>
      </c>
      <c r="O2601" s="34">
        <f t="shared" si="324"/>
        <v>17109</v>
      </c>
      <c r="P2601" s="1">
        <f>IF(H2601=26,VLOOKUP(G2601,'属性表（单核）'!$H$2:$I$251,2,0),IF(H2601=59,VLOOKUP(G2601,'属性表（单核）'!$C$2:$D$251,2,0),INT(N2601/VLOOKUP(H2601,'属性表（单）'!$N$4:$O$24,2,0))))</f>
        <v>17109</v>
      </c>
      <c r="S2601" s="1">
        <f t="shared" si="325"/>
        <v>148740</v>
      </c>
      <c r="T2601" s="28">
        <f>VLOOKUP(--F2601,经验表!$A$4:$B$53,2,0)*VLOOKUP(--E2601,经验表!$W$8:$X$17,2,0)</f>
        <v>148740</v>
      </c>
      <c r="U2601" s="1">
        <f t="shared" si="326"/>
        <v>1846560</v>
      </c>
      <c r="V2601" s="1">
        <f t="shared" si="327"/>
        <v>1846560</v>
      </c>
    </row>
    <row r="2602" spans="1:22" x14ac:dyDescent="0.35">
      <c r="A2602" s="1">
        <v>94600112</v>
      </c>
      <c r="B2602" s="3" t="s">
        <v>18</v>
      </c>
      <c r="C2602" s="29">
        <f t="shared" si="323"/>
        <v>1</v>
      </c>
      <c r="D2602" s="29" t="str">
        <f t="shared" si="320"/>
        <v>2</v>
      </c>
      <c r="E2602" s="42" t="str">
        <f t="shared" si="321"/>
        <v>2</v>
      </c>
      <c r="F2602" s="1">
        <v>46</v>
      </c>
      <c r="G2602" s="28" t="str">
        <f t="shared" si="322"/>
        <v>246</v>
      </c>
      <c r="H2602" s="1">
        <v>45</v>
      </c>
      <c r="I2602" s="1">
        <v>2720</v>
      </c>
      <c r="L2602" s="1">
        <v>347524</v>
      </c>
      <c r="M2602" s="1">
        <v>3072176</v>
      </c>
      <c r="N2602" s="2">
        <f>INT(VLOOKUP(--D2602,'属性表（单）'!$H$7:$I$11,2,0)*VLOOKUP(F2602,'属性表（单）'!$B$4:$D$53,3,0))</f>
        <v>22650</v>
      </c>
      <c r="O2602" s="34">
        <f t="shared" si="324"/>
        <v>17695</v>
      </c>
      <c r="P2602" s="1">
        <f>IF(H2602=26,VLOOKUP(G2602,'属性表（单核）'!$H$2:$I$251,2,0),IF(H2602=59,VLOOKUP(G2602,'属性表（单核）'!$C$2:$D$251,2,0),INT(N2602/VLOOKUP(H2602,'属性表（单）'!$N$4:$O$24,2,0))))</f>
        <v>17695</v>
      </c>
      <c r="S2602" s="1">
        <f t="shared" si="325"/>
        <v>158340</v>
      </c>
      <c r="T2602" s="28">
        <f>VLOOKUP(--F2602,经验表!$A$4:$B$53,2,0)*VLOOKUP(--E2602,经验表!$W$8:$X$17,2,0)</f>
        <v>158340</v>
      </c>
      <c r="U2602" s="1">
        <f t="shared" si="326"/>
        <v>1995300</v>
      </c>
      <c r="V2602" s="1">
        <f t="shared" si="327"/>
        <v>1995300</v>
      </c>
    </row>
    <row r="2603" spans="1:22" x14ac:dyDescent="0.35">
      <c r="A2603" s="1">
        <v>94700112</v>
      </c>
      <c r="B2603" s="3" t="s">
        <v>18</v>
      </c>
      <c r="C2603" s="29">
        <f t="shared" si="323"/>
        <v>1</v>
      </c>
      <c r="D2603" s="29" t="str">
        <f t="shared" si="320"/>
        <v>2</v>
      </c>
      <c r="E2603" s="42" t="str">
        <f t="shared" si="321"/>
        <v>2</v>
      </c>
      <c r="F2603" s="1">
        <v>47</v>
      </c>
      <c r="G2603" s="28" t="str">
        <f t="shared" si="322"/>
        <v>247</v>
      </c>
      <c r="H2603" s="1">
        <v>45</v>
      </c>
      <c r="I2603" s="1">
        <v>2775</v>
      </c>
      <c r="L2603" s="1">
        <v>385377</v>
      </c>
      <c r="M2603" s="1">
        <v>3419700</v>
      </c>
      <c r="N2603" s="2">
        <f>INT(VLOOKUP(--D2603,'属性表（单）'!$H$7:$I$11,2,0)*VLOOKUP(F2603,'属性表（单）'!$B$4:$D$53,3,0))</f>
        <v>23475</v>
      </c>
      <c r="O2603" s="34">
        <f t="shared" si="324"/>
        <v>18339</v>
      </c>
      <c r="P2603" s="1">
        <f>IF(H2603=26,VLOOKUP(G2603,'属性表（单核）'!$H$2:$I$251,2,0),IF(H2603=59,VLOOKUP(G2603,'属性表（单核）'!$C$2:$D$251,2,0),INT(N2603/VLOOKUP(H2603,'属性表（单）'!$N$4:$O$24,2,0))))</f>
        <v>18339</v>
      </c>
      <c r="S2603" s="1">
        <f t="shared" si="325"/>
        <v>167940</v>
      </c>
      <c r="T2603" s="28">
        <f>VLOOKUP(--F2603,经验表!$A$4:$B$53,2,0)*VLOOKUP(--E2603,经验表!$W$8:$X$17,2,0)</f>
        <v>167940</v>
      </c>
      <c r="U2603" s="1">
        <f t="shared" si="326"/>
        <v>2153640</v>
      </c>
      <c r="V2603" s="1">
        <f t="shared" si="327"/>
        <v>2153640</v>
      </c>
    </row>
    <row r="2604" spans="1:22" x14ac:dyDescent="0.35">
      <c r="A2604" s="1">
        <v>94800112</v>
      </c>
      <c r="B2604" s="3" t="s">
        <v>18</v>
      </c>
      <c r="C2604" s="29">
        <f t="shared" si="323"/>
        <v>1</v>
      </c>
      <c r="D2604" s="29" t="str">
        <f t="shared" si="320"/>
        <v>2</v>
      </c>
      <c r="E2604" s="42" t="str">
        <f t="shared" si="321"/>
        <v>2</v>
      </c>
      <c r="F2604" s="1">
        <v>48</v>
      </c>
      <c r="G2604" s="28" t="str">
        <f t="shared" si="322"/>
        <v>248</v>
      </c>
      <c r="H2604" s="1">
        <v>45</v>
      </c>
      <c r="I2604" s="1">
        <v>2830</v>
      </c>
      <c r="L2604" s="1">
        <v>427297</v>
      </c>
      <c r="M2604" s="1">
        <v>3805077</v>
      </c>
      <c r="N2604" s="2">
        <f>INT(VLOOKUP(--D2604,'属性表（单）'!$H$7:$I$11,2,0)*VLOOKUP(F2604,'属性表（单）'!$B$4:$D$53,3,0))</f>
        <v>24300</v>
      </c>
      <c r="O2604" s="34">
        <f t="shared" si="324"/>
        <v>18984</v>
      </c>
      <c r="P2604" s="1">
        <f>IF(H2604=26,VLOOKUP(G2604,'属性表（单核）'!$H$2:$I$251,2,0),IF(H2604=59,VLOOKUP(G2604,'属性表（单核）'!$C$2:$D$251,2,0),INT(N2604/VLOOKUP(H2604,'属性表（单）'!$N$4:$O$24,2,0))))</f>
        <v>18984</v>
      </c>
      <c r="S2604" s="1">
        <f t="shared" si="325"/>
        <v>177540</v>
      </c>
      <c r="T2604" s="28">
        <f>VLOOKUP(--F2604,经验表!$A$4:$B$53,2,0)*VLOOKUP(--E2604,经验表!$W$8:$X$17,2,0)</f>
        <v>177540</v>
      </c>
      <c r="U2604" s="1">
        <f t="shared" si="326"/>
        <v>2321580</v>
      </c>
      <c r="V2604" s="1">
        <f t="shared" si="327"/>
        <v>2321580</v>
      </c>
    </row>
    <row r="2605" spans="1:22" x14ac:dyDescent="0.35">
      <c r="A2605" s="1">
        <v>94900112</v>
      </c>
      <c r="B2605" s="3" t="s">
        <v>18</v>
      </c>
      <c r="C2605" s="29">
        <f t="shared" si="323"/>
        <v>1</v>
      </c>
      <c r="D2605" s="29" t="str">
        <f t="shared" si="320"/>
        <v>2</v>
      </c>
      <c r="E2605" s="42" t="str">
        <f t="shared" si="321"/>
        <v>2</v>
      </c>
      <c r="F2605" s="1">
        <v>49</v>
      </c>
      <c r="G2605" s="28" t="str">
        <f t="shared" si="322"/>
        <v>249</v>
      </c>
      <c r="H2605" s="1">
        <v>45</v>
      </c>
      <c r="I2605" s="1">
        <v>2885</v>
      </c>
      <c r="L2605" s="1">
        <v>473719</v>
      </c>
      <c r="M2605" s="1">
        <v>4232374</v>
      </c>
      <c r="N2605" s="2">
        <f>INT(VLOOKUP(--D2605,'属性表（单）'!$H$7:$I$11,2,0)*VLOOKUP(F2605,'属性表（单）'!$B$4:$D$53,3,0))</f>
        <v>25125</v>
      </c>
      <c r="O2605" s="34">
        <f t="shared" si="324"/>
        <v>19628</v>
      </c>
      <c r="P2605" s="1">
        <f>IF(H2605=26,VLOOKUP(G2605,'属性表（单核）'!$H$2:$I$251,2,0),IF(H2605=59,VLOOKUP(G2605,'属性表（单核）'!$C$2:$D$251,2,0),INT(N2605/VLOOKUP(H2605,'属性表（单）'!$N$4:$O$24,2,0))))</f>
        <v>19628</v>
      </c>
      <c r="S2605" s="1">
        <f t="shared" si="325"/>
        <v>187140</v>
      </c>
      <c r="T2605" s="28">
        <f>VLOOKUP(--F2605,经验表!$A$4:$B$53,2,0)*VLOOKUP(--E2605,经验表!$W$8:$X$17,2,0)</f>
        <v>187140</v>
      </c>
      <c r="U2605" s="1">
        <f t="shared" si="326"/>
        <v>2499120</v>
      </c>
      <c r="V2605" s="1">
        <f t="shared" si="327"/>
        <v>2499120</v>
      </c>
    </row>
    <row r="2606" spans="1:22" x14ac:dyDescent="0.35">
      <c r="A2606" s="1">
        <v>95000112</v>
      </c>
      <c r="B2606" s="3" t="s">
        <v>18</v>
      </c>
      <c r="C2606" s="29">
        <f t="shared" si="323"/>
        <v>1</v>
      </c>
      <c r="D2606" s="29" t="str">
        <f t="shared" si="320"/>
        <v>2</v>
      </c>
      <c r="E2606" s="42" t="str">
        <f t="shared" si="321"/>
        <v>2</v>
      </c>
      <c r="F2606" s="1">
        <v>50</v>
      </c>
      <c r="G2606" s="28" t="str">
        <f t="shared" si="322"/>
        <v>250</v>
      </c>
      <c r="H2606" s="1">
        <v>45</v>
      </c>
      <c r="I2606" s="1">
        <v>2940</v>
      </c>
      <c r="L2606" s="1">
        <v>99999999</v>
      </c>
      <c r="M2606" s="1">
        <v>4706093</v>
      </c>
      <c r="N2606" s="2">
        <f>INT(VLOOKUP(--D2606,'属性表（单）'!$H$7:$I$11,2,0)*VLOOKUP(F2606,'属性表（单）'!$B$4:$D$53,3,0))</f>
        <v>25950</v>
      </c>
      <c r="O2606" s="34">
        <f t="shared" si="324"/>
        <v>20273</v>
      </c>
      <c r="P2606" s="1">
        <f>IF(H2606=26,VLOOKUP(G2606,'属性表（单核）'!$H$2:$I$251,2,0),IF(H2606=59,VLOOKUP(G2606,'属性表（单核）'!$C$2:$D$251,2,0),INT(N2606/VLOOKUP(H2606,'属性表（单）'!$N$4:$O$24,2,0))))</f>
        <v>20273</v>
      </c>
      <c r="S2606" s="1">
        <f t="shared" si="325"/>
        <v>198300</v>
      </c>
      <c r="T2606" s="28">
        <f>VLOOKUP(--F2606,经验表!$A$4:$B$53,2,0)*VLOOKUP(--E2606,经验表!$W$8:$X$17,2,0)</f>
        <v>198300</v>
      </c>
      <c r="U2606" s="1">
        <f t="shared" si="326"/>
        <v>2686260</v>
      </c>
      <c r="V2606" s="1">
        <f t="shared" si="327"/>
        <v>2686260</v>
      </c>
    </row>
    <row r="2607" spans="1:22" x14ac:dyDescent="0.35">
      <c r="A2607" s="1">
        <v>90100113</v>
      </c>
      <c r="B2607" s="3" t="s">
        <v>18</v>
      </c>
      <c r="C2607" s="29">
        <f t="shared" si="323"/>
        <v>1</v>
      </c>
      <c r="D2607" s="29" t="str">
        <f t="shared" si="320"/>
        <v>3</v>
      </c>
      <c r="E2607" s="42" t="str">
        <f t="shared" si="321"/>
        <v>3</v>
      </c>
      <c r="F2607" s="1">
        <v>1</v>
      </c>
      <c r="G2607" s="28" t="str">
        <f t="shared" si="322"/>
        <v>31</v>
      </c>
      <c r="H2607" s="1">
        <v>45</v>
      </c>
      <c r="I2607" s="1">
        <v>355</v>
      </c>
      <c r="L2607" s="1">
        <v>1324</v>
      </c>
      <c r="M2607" s="1">
        <v>5000</v>
      </c>
      <c r="N2607" s="2">
        <f>INT(VLOOKUP(--D2607,'属性表（单）'!$H$7:$I$11,2,0)*VLOOKUP(F2607,'属性表（单）'!$B$4:$D$53,3,0))</f>
        <v>3600</v>
      </c>
      <c r="O2607" s="34">
        <f t="shared" si="324"/>
        <v>2812</v>
      </c>
      <c r="P2607" s="1">
        <f>IF(H2607=26,VLOOKUP(G2607,'属性表（单核）'!$H$2:$I$251,2,0),IF(H2607=59,VLOOKUP(G2607,'属性表（单核）'!$C$2:$D$251,2,0),INT(N2607/VLOOKUP(H2607,'属性表（单）'!$N$4:$O$24,2,0))))</f>
        <v>2812</v>
      </c>
      <c r="S2607" s="1">
        <f t="shared" si="325"/>
        <v>1125</v>
      </c>
      <c r="T2607" s="28">
        <f>VLOOKUP(--F2607,经验表!$A$4:$B$53,2,0)*VLOOKUP(--E2607,经验表!$W$8:$X$17,2,0)</f>
        <v>1125</v>
      </c>
      <c r="U2607" s="1">
        <f t="shared" si="326"/>
        <v>6000</v>
      </c>
      <c r="V2607" s="1">
        <f t="shared" si="327"/>
        <v>2884560</v>
      </c>
    </row>
    <row r="2608" spans="1:22" x14ac:dyDescent="0.35">
      <c r="A2608" s="1">
        <v>90200113</v>
      </c>
      <c r="B2608" s="3" t="s">
        <v>18</v>
      </c>
      <c r="C2608" s="29">
        <f t="shared" si="323"/>
        <v>1</v>
      </c>
      <c r="D2608" s="29" t="str">
        <f t="shared" si="320"/>
        <v>3</v>
      </c>
      <c r="E2608" s="42" t="str">
        <f t="shared" si="321"/>
        <v>3</v>
      </c>
      <c r="F2608" s="1">
        <v>2</v>
      </c>
      <c r="G2608" s="28" t="str">
        <f t="shared" si="322"/>
        <v>32</v>
      </c>
      <c r="H2608" s="1">
        <v>45</v>
      </c>
      <c r="I2608" s="1">
        <v>425</v>
      </c>
      <c r="L2608" s="1">
        <v>1752</v>
      </c>
      <c r="M2608" s="1">
        <v>6324</v>
      </c>
      <c r="N2608" s="2">
        <f>INT(VLOOKUP(--D2608,'属性表（单）'!$H$7:$I$11,2,0)*VLOOKUP(F2608,'属性表（单）'!$B$4:$D$53,3,0))</f>
        <v>3825</v>
      </c>
      <c r="O2608" s="34">
        <f t="shared" si="324"/>
        <v>2988</v>
      </c>
      <c r="P2608" s="1">
        <f>IF(H2608=26,VLOOKUP(G2608,'属性表（单核）'!$H$2:$I$251,2,0),IF(H2608=59,VLOOKUP(G2608,'属性表（单核）'!$C$2:$D$251,2,0),INT(N2608/VLOOKUP(H2608,'属性表（单）'!$N$4:$O$24,2,0))))</f>
        <v>2988</v>
      </c>
      <c r="S2608" s="1">
        <f t="shared" si="325"/>
        <v>1575</v>
      </c>
      <c r="T2608" s="28">
        <f>VLOOKUP(--F2608,经验表!$A$4:$B$53,2,0)*VLOOKUP(--E2608,经验表!$W$8:$X$17,2,0)</f>
        <v>1575</v>
      </c>
      <c r="U2608" s="1">
        <f t="shared" si="326"/>
        <v>7125</v>
      </c>
      <c r="V2608" s="1">
        <f t="shared" si="327"/>
        <v>7125</v>
      </c>
    </row>
    <row r="2609" spans="1:22" x14ac:dyDescent="0.35">
      <c r="A2609" s="1">
        <v>90300113</v>
      </c>
      <c r="B2609" s="3" t="s">
        <v>18</v>
      </c>
      <c r="C2609" s="29">
        <f t="shared" si="323"/>
        <v>1</v>
      </c>
      <c r="D2609" s="29" t="str">
        <f t="shared" si="320"/>
        <v>3</v>
      </c>
      <c r="E2609" s="42" t="str">
        <f t="shared" si="321"/>
        <v>3</v>
      </c>
      <c r="F2609" s="1">
        <v>3</v>
      </c>
      <c r="G2609" s="28" t="str">
        <f t="shared" si="322"/>
        <v>33</v>
      </c>
      <c r="H2609" s="1">
        <v>45</v>
      </c>
      <c r="I2609" s="1">
        <v>495</v>
      </c>
      <c r="L2609" s="1">
        <v>2230</v>
      </c>
      <c r="M2609" s="1">
        <v>8076</v>
      </c>
      <c r="N2609" s="2">
        <f>INT(VLOOKUP(--D2609,'属性表（单）'!$H$7:$I$11,2,0)*VLOOKUP(F2609,'属性表（单）'!$B$4:$D$53,3,0))</f>
        <v>4050</v>
      </c>
      <c r="O2609" s="34">
        <f t="shared" si="324"/>
        <v>3164</v>
      </c>
      <c r="P2609" s="1">
        <f>IF(H2609=26,VLOOKUP(G2609,'属性表（单核）'!$H$2:$I$251,2,0),IF(H2609=59,VLOOKUP(G2609,'属性表（单核）'!$C$2:$D$251,2,0),INT(N2609/VLOOKUP(H2609,'属性表（单）'!$N$4:$O$24,2,0))))</f>
        <v>3164</v>
      </c>
      <c r="S2609" s="1">
        <f t="shared" si="325"/>
        <v>2025</v>
      </c>
      <c r="T2609" s="28">
        <f>VLOOKUP(--F2609,经验表!$A$4:$B$53,2,0)*VLOOKUP(--E2609,经验表!$W$8:$X$17,2,0)</f>
        <v>2025</v>
      </c>
      <c r="U2609" s="1">
        <f t="shared" si="326"/>
        <v>8700</v>
      </c>
      <c r="V2609" s="1">
        <f t="shared" si="327"/>
        <v>8700</v>
      </c>
    </row>
    <row r="2610" spans="1:22" x14ac:dyDescent="0.35">
      <c r="A2610" s="1">
        <v>90400113</v>
      </c>
      <c r="B2610" s="3" t="s">
        <v>18</v>
      </c>
      <c r="C2610" s="29">
        <f t="shared" si="323"/>
        <v>1</v>
      </c>
      <c r="D2610" s="29" t="str">
        <f t="shared" si="320"/>
        <v>3</v>
      </c>
      <c r="E2610" s="42" t="str">
        <f t="shared" si="321"/>
        <v>3</v>
      </c>
      <c r="F2610" s="1">
        <v>4</v>
      </c>
      <c r="G2610" s="28" t="str">
        <f t="shared" si="322"/>
        <v>34</v>
      </c>
      <c r="H2610" s="1">
        <v>45</v>
      </c>
      <c r="I2610" s="1">
        <v>565</v>
      </c>
      <c r="L2610" s="1">
        <v>2762</v>
      </c>
      <c r="M2610" s="1">
        <v>10306</v>
      </c>
      <c r="N2610" s="2">
        <f>INT(VLOOKUP(--D2610,'属性表（单）'!$H$7:$I$11,2,0)*VLOOKUP(F2610,'属性表（单）'!$B$4:$D$53,3,0))</f>
        <v>4275</v>
      </c>
      <c r="O2610" s="34">
        <f t="shared" si="324"/>
        <v>3339</v>
      </c>
      <c r="P2610" s="1">
        <f>IF(H2610=26,VLOOKUP(G2610,'属性表（单核）'!$H$2:$I$251,2,0),IF(H2610=59,VLOOKUP(G2610,'属性表（单核）'!$C$2:$D$251,2,0),INT(N2610/VLOOKUP(H2610,'属性表（单）'!$N$4:$O$24,2,0))))</f>
        <v>3339</v>
      </c>
      <c r="S2610" s="1">
        <f t="shared" si="325"/>
        <v>2475</v>
      </c>
      <c r="T2610" s="28">
        <f>VLOOKUP(--F2610,经验表!$A$4:$B$53,2,0)*VLOOKUP(--E2610,经验表!$W$8:$X$17,2,0)</f>
        <v>2475</v>
      </c>
      <c r="U2610" s="1">
        <f t="shared" si="326"/>
        <v>10725</v>
      </c>
      <c r="V2610" s="1">
        <f t="shared" si="327"/>
        <v>10725</v>
      </c>
    </row>
    <row r="2611" spans="1:22" x14ac:dyDescent="0.35">
      <c r="A2611" s="1">
        <v>90500113</v>
      </c>
      <c r="B2611" s="3" t="s">
        <v>18</v>
      </c>
      <c r="C2611" s="29">
        <f t="shared" si="323"/>
        <v>1</v>
      </c>
      <c r="D2611" s="29" t="str">
        <f t="shared" si="320"/>
        <v>3</v>
      </c>
      <c r="E2611" s="42" t="str">
        <f t="shared" si="321"/>
        <v>3</v>
      </c>
      <c r="F2611" s="1">
        <v>5</v>
      </c>
      <c r="G2611" s="28" t="str">
        <f t="shared" si="322"/>
        <v>35</v>
      </c>
      <c r="H2611" s="1">
        <v>45</v>
      </c>
      <c r="I2611" s="1">
        <v>635</v>
      </c>
      <c r="L2611" s="1">
        <v>3354</v>
      </c>
      <c r="M2611" s="1">
        <v>13068</v>
      </c>
      <c r="N2611" s="2">
        <f>INT(VLOOKUP(--D2611,'属性表（单）'!$H$7:$I$11,2,0)*VLOOKUP(F2611,'属性表（单）'!$B$4:$D$53,3,0))</f>
        <v>4500</v>
      </c>
      <c r="O2611" s="34">
        <f t="shared" si="324"/>
        <v>3515</v>
      </c>
      <c r="P2611" s="1">
        <f>IF(H2611=26,VLOOKUP(G2611,'属性表（单核）'!$H$2:$I$251,2,0),IF(H2611=59,VLOOKUP(G2611,'属性表（单核）'!$C$2:$D$251,2,0),INT(N2611/VLOOKUP(H2611,'属性表（单）'!$N$4:$O$24,2,0))))</f>
        <v>3515</v>
      </c>
      <c r="S2611" s="1">
        <f t="shared" si="325"/>
        <v>2925</v>
      </c>
      <c r="T2611" s="28">
        <f>VLOOKUP(--F2611,经验表!$A$4:$B$53,2,0)*VLOOKUP(--E2611,经验表!$W$8:$X$17,2,0)</f>
        <v>2925</v>
      </c>
      <c r="U2611" s="1">
        <f t="shared" si="326"/>
        <v>13200</v>
      </c>
      <c r="V2611" s="1">
        <f t="shared" si="327"/>
        <v>13200</v>
      </c>
    </row>
    <row r="2612" spans="1:22" x14ac:dyDescent="0.35">
      <c r="A2612" s="1">
        <v>90600113</v>
      </c>
      <c r="B2612" s="3" t="s">
        <v>18</v>
      </c>
      <c r="C2612" s="29">
        <f t="shared" si="323"/>
        <v>1</v>
      </c>
      <c r="D2612" s="29" t="str">
        <f t="shared" si="320"/>
        <v>3</v>
      </c>
      <c r="E2612" s="42" t="str">
        <f t="shared" si="321"/>
        <v>3</v>
      </c>
      <c r="F2612" s="1">
        <v>6</v>
      </c>
      <c r="G2612" s="28" t="str">
        <f t="shared" si="322"/>
        <v>36</v>
      </c>
      <c r="H2612" s="1">
        <v>45</v>
      </c>
      <c r="I2612" s="1">
        <v>705</v>
      </c>
      <c r="L2612" s="1">
        <v>4013</v>
      </c>
      <c r="M2612" s="1">
        <v>16422</v>
      </c>
      <c r="N2612" s="2">
        <f>INT(VLOOKUP(--D2612,'属性表（单）'!$H$7:$I$11,2,0)*VLOOKUP(F2612,'属性表（单）'!$B$4:$D$53,3,0))</f>
        <v>4725</v>
      </c>
      <c r="O2612" s="34">
        <f t="shared" si="324"/>
        <v>3691</v>
      </c>
      <c r="P2612" s="1">
        <f>IF(H2612=26,VLOOKUP(G2612,'属性表（单核）'!$H$2:$I$251,2,0),IF(H2612=59,VLOOKUP(G2612,'属性表（单核）'!$C$2:$D$251,2,0),INT(N2612/VLOOKUP(H2612,'属性表（单）'!$N$4:$O$24,2,0))))</f>
        <v>3691</v>
      </c>
      <c r="S2612" s="1">
        <f t="shared" si="325"/>
        <v>3675</v>
      </c>
      <c r="T2612" s="28">
        <f>VLOOKUP(--F2612,经验表!$A$4:$B$53,2,0)*VLOOKUP(--E2612,经验表!$W$8:$X$17,2,0)</f>
        <v>3675</v>
      </c>
      <c r="U2612" s="1">
        <f t="shared" si="326"/>
        <v>16125</v>
      </c>
      <c r="V2612" s="1">
        <f t="shared" si="327"/>
        <v>16125</v>
      </c>
    </row>
    <row r="2613" spans="1:22" x14ac:dyDescent="0.35">
      <c r="A2613" s="1">
        <v>90700113</v>
      </c>
      <c r="B2613" s="3" t="s">
        <v>18</v>
      </c>
      <c r="C2613" s="29">
        <f t="shared" si="323"/>
        <v>1</v>
      </c>
      <c r="D2613" s="29" t="str">
        <f t="shared" si="320"/>
        <v>3</v>
      </c>
      <c r="E2613" s="42" t="str">
        <f t="shared" si="321"/>
        <v>3</v>
      </c>
      <c r="F2613" s="1">
        <v>7</v>
      </c>
      <c r="G2613" s="28" t="str">
        <f t="shared" si="322"/>
        <v>37</v>
      </c>
      <c r="H2613" s="1">
        <v>45</v>
      </c>
      <c r="I2613" s="1">
        <v>775</v>
      </c>
      <c r="L2613" s="1">
        <v>4744</v>
      </c>
      <c r="M2613" s="1">
        <v>20435</v>
      </c>
      <c r="N2613" s="2">
        <f>INT(VLOOKUP(--D2613,'属性表（单）'!$H$7:$I$11,2,0)*VLOOKUP(F2613,'属性表（单）'!$B$4:$D$53,3,0))</f>
        <v>5062</v>
      </c>
      <c r="O2613" s="34">
        <f t="shared" si="324"/>
        <v>3954</v>
      </c>
      <c r="P2613" s="1">
        <f>IF(H2613=26,VLOOKUP(G2613,'属性表（单核）'!$H$2:$I$251,2,0),IF(H2613=59,VLOOKUP(G2613,'属性表（单核）'!$C$2:$D$251,2,0),INT(N2613/VLOOKUP(H2613,'属性表（单）'!$N$4:$O$24,2,0))))</f>
        <v>3954</v>
      </c>
      <c r="S2613" s="1">
        <f t="shared" si="325"/>
        <v>4425</v>
      </c>
      <c r="T2613" s="28">
        <f>VLOOKUP(--F2613,经验表!$A$4:$B$53,2,0)*VLOOKUP(--E2613,经验表!$W$8:$X$17,2,0)</f>
        <v>4425</v>
      </c>
      <c r="U2613" s="1">
        <f t="shared" si="326"/>
        <v>19800</v>
      </c>
      <c r="V2613" s="1">
        <f t="shared" si="327"/>
        <v>19800</v>
      </c>
    </row>
    <row r="2614" spans="1:22" x14ac:dyDescent="0.35">
      <c r="A2614" s="1">
        <v>90800113</v>
      </c>
      <c r="B2614" s="3" t="s">
        <v>18</v>
      </c>
      <c r="C2614" s="29">
        <f t="shared" si="323"/>
        <v>1</v>
      </c>
      <c r="D2614" s="29" t="str">
        <f t="shared" si="320"/>
        <v>3</v>
      </c>
      <c r="E2614" s="42" t="str">
        <f t="shared" si="321"/>
        <v>3</v>
      </c>
      <c r="F2614" s="1">
        <v>8</v>
      </c>
      <c r="G2614" s="28" t="str">
        <f t="shared" si="322"/>
        <v>38</v>
      </c>
      <c r="H2614" s="1">
        <v>45</v>
      </c>
      <c r="I2614" s="1">
        <v>845</v>
      </c>
      <c r="L2614" s="1">
        <v>5557</v>
      </c>
      <c r="M2614" s="1">
        <v>25179</v>
      </c>
      <c r="N2614" s="2">
        <f>INT(VLOOKUP(--D2614,'属性表（单）'!$H$7:$I$11,2,0)*VLOOKUP(F2614,'属性表（单）'!$B$4:$D$53,3,0))</f>
        <v>5400</v>
      </c>
      <c r="O2614" s="34">
        <f t="shared" si="324"/>
        <v>4218</v>
      </c>
      <c r="P2614" s="1">
        <f>IF(H2614=26,VLOOKUP(G2614,'属性表（单核）'!$H$2:$I$251,2,0),IF(H2614=59,VLOOKUP(G2614,'属性表（单核）'!$C$2:$D$251,2,0),INT(N2614/VLOOKUP(H2614,'属性表（单）'!$N$4:$O$24,2,0))))</f>
        <v>4218</v>
      </c>
      <c r="S2614" s="1">
        <f t="shared" si="325"/>
        <v>5175</v>
      </c>
      <c r="T2614" s="28">
        <f>VLOOKUP(--F2614,经验表!$A$4:$B$53,2,0)*VLOOKUP(--E2614,经验表!$W$8:$X$17,2,0)</f>
        <v>5175</v>
      </c>
      <c r="U2614" s="1">
        <f t="shared" si="326"/>
        <v>24225</v>
      </c>
      <c r="V2614" s="1">
        <f t="shared" si="327"/>
        <v>24225</v>
      </c>
    </row>
    <row r="2615" spans="1:22" x14ac:dyDescent="0.35">
      <c r="A2615" s="1">
        <v>90900113</v>
      </c>
      <c r="B2615" s="3" t="s">
        <v>18</v>
      </c>
      <c r="C2615" s="29">
        <f t="shared" si="323"/>
        <v>1</v>
      </c>
      <c r="D2615" s="29" t="str">
        <f t="shared" si="320"/>
        <v>3</v>
      </c>
      <c r="E2615" s="42" t="str">
        <f t="shared" si="321"/>
        <v>3</v>
      </c>
      <c r="F2615" s="1">
        <v>9</v>
      </c>
      <c r="G2615" s="28" t="str">
        <f t="shared" si="322"/>
        <v>39</v>
      </c>
      <c r="H2615" s="1">
        <v>45</v>
      </c>
      <c r="I2615" s="1">
        <v>915</v>
      </c>
      <c r="L2615" s="1">
        <v>6459</v>
      </c>
      <c r="M2615" s="1">
        <v>30736</v>
      </c>
      <c r="N2615" s="2">
        <f>INT(VLOOKUP(--D2615,'属性表（单）'!$H$7:$I$11,2,0)*VLOOKUP(F2615,'属性表（单）'!$B$4:$D$53,3,0))</f>
        <v>5737</v>
      </c>
      <c r="O2615" s="34">
        <f t="shared" si="324"/>
        <v>4482</v>
      </c>
      <c r="P2615" s="1">
        <f>IF(H2615=26,VLOOKUP(G2615,'属性表（单核）'!$H$2:$I$251,2,0),IF(H2615=59,VLOOKUP(G2615,'属性表（单核）'!$C$2:$D$251,2,0),INT(N2615/VLOOKUP(H2615,'属性表（单）'!$N$4:$O$24,2,0))))</f>
        <v>4482</v>
      </c>
      <c r="S2615" s="1">
        <f t="shared" si="325"/>
        <v>5925</v>
      </c>
      <c r="T2615" s="28">
        <f>VLOOKUP(--F2615,经验表!$A$4:$B$53,2,0)*VLOOKUP(--E2615,经验表!$W$8:$X$17,2,0)</f>
        <v>5925</v>
      </c>
      <c r="U2615" s="1">
        <f t="shared" si="326"/>
        <v>29400</v>
      </c>
      <c r="V2615" s="1">
        <f t="shared" si="327"/>
        <v>29400</v>
      </c>
    </row>
    <row r="2616" spans="1:22" x14ac:dyDescent="0.35">
      <c r="A2616" s="1">
        <v>91000113</v>
      </c>
      <c r="B2616" s="3" t="s">
        <v>18</v>
      </c>
      <c r="C2616" s="29">
        <f t="shared" si="323"/>
        <v>1</v>
      </c>
      <c r="D2616" s="29" t="str">
        <f t="shared" si="320"/>
        <v>3</v>
      </c>
      <c r="E2616" s="42" t="str">
        <f t="shared" si="321"/>
        <v>3</v>
      </c>
      <c r="F2616" s="1">
        <v>10</v>
      </c>
      <c r="G2616" s="28" t="str">
        <f t="shared" si="322"/>
        <v>310</v>
      </c>
      <c r="H2616" s="1">
        <v>45</v>
      </c>
      <c r="I2616" s="1">
        <v>985</v>
      </c>
      <c r="L2616" s="1">
        <v>7459</v>
      </c>
      <c r="M2616" s="1">
        <v>37195</v>
      </c>
      <c r="N2616" s="2">
        <f>INT(VLOOKUP(--D2616,'属性表（单）'!$H$7:$I$11,2,0)*VLOOKUP(F2616,'属性表（单）'!$B$4:$D$53,3,0))</f>
        <v>6075</v>
      </c>
      <c r="O2616" s="34">
        <f t="shared" si="324"/>
        <v>4746</v>
      </c>
      <c r="P2616" s="1">
        <f>IF(H2616=26,VLOOKUP(G2616,'属性表（单核）'!$H$2:$I$251,2,0),IF(H2616=59,VLOOKUP(G2616,'属性表（单核）'!$C$2:$D$251,2,0),INT(N2616/VLOOKUP(H2616,'属性表（单）'!$N$4:$O$24,2,0))))</f>
        <v>4746</v>
      </c>
      <c r="S2616" s="1">
        <f t="shared" si="325"/>
        <v>7125</v>
      </c>
      <c r="T2616" s="28">
        <f>VLOOKUP(--F2616,经验表!$A$4:$B$53,2,0)*VLOOKUP(--E2616,经验表!$W$8:$X$17,2,0)</f>
        <v>7125</v>
      </c>
      <c r="U2616" s="1">
        <f t="shared" si="326"/>
        <v>35325</v>
      </c>
      <c r="V2616" s="1">
        <f t="shared" si="327"/>
        <v>35325</v>
      </c>
    </row>
    <row r="2617" spans="1:22" x14ac:dyDescent="0.35">
      <c r="A2617" s="1">
        <v>91100113</v>
      </c>
      <c r="B2617" s="3" t="s">
        <v>18</v>
      </c>
      <c r="C2617" s="29">
        <f t="shared" si="323"/>
        <v>1</v>
      </c>
      <c r="D2617" s="29" t="str">
        <f t="shared" si="320"/>
        <v>3</v>
      </c>
      <c r="E2617" s="42" t="str">
        <f t="shared" si="321"/>
        <v>3</v>
      </c>
      <c r="F2617" s="1">
        <v>11</v>
      </c>
      <c r="G2617" s="28" t="str">
        <f t="shared" si="322"/>
        <v>311</v>
      </c>
      <c r="H2617" s="1">
        <v>45</v>
      </c>
      <c r="I2617" s="1">
        <v>1055</v>
      </c>
      <c r="L2617" s="1">
        <v>8568</v>
      </c>
      <c r="M2617" s="1">
        <v>44654</v>
      </c>
      <c r="N2617" s="2">
        <f>INT(VLOOKUP(--D2617,'属性表（单）'!$H$7:$I$11,2,0)*VLOOKUP(F2617,'属性表（单）'!$B$4:$D$53,3,0))</f>
        <v>6412</v>
      </c>
      <c r="O2617" s="34">
        <f t="shared" si="324"/>
        <v>5009</v>
      </c>
      <c r="P2617" s="1">
        <f>IF(H2617=26,VLOOKUP(G2617,'属性表（单核）'!$H$2:$I$251,2,0),IF(H2617=59,VLOOKUP(G2617,'属性表（单核）'!$C$2:$D$251,2,0),INT(N2617/VLOOKUP(H2617,'属性表（单）'!$N$4:$O$24,2,0))))</f>
        <v>5009</v>
      </c>
      <c r="S2617" s="1">
        <f t="shared" si="325"/>
        <v>8325</v>
      </c>
      <c r="T2617" s="28">
        <f>VLOOKUP(--F2617,经验表!$A$4:$B$53,2,0)*VLOOKUP(--E2617,经验表!$W$8:$X$17,2,0)</f>
        <v>8325</v>
      </c>
      <c r="U2617" s="1">
        <f t="shared" si="326"/>
        <v>42450</v>
      </c>
      <c r="V2617" s="1">
        <f t="shared" si="327"/>
        <v>42450</v>
      </c>
    </row>
    <row r="2618" spans="1:22" x14ac:dyDescent="0.35">
      <c r="A2618" s="1">
        <v>91200113</v>
      </c>
      <c r="B2618" s="3" t="s">
        <v>18</v>
      </c>
      <c r="C2618" s="29">
        <f t="shared" si="323"/>
        <v>1</v>
      </c>
      <c r="D2618" s="29" t="str">
        <f t="shared" si="320"/>
        <v>3</v>
      </c>
      <c r="E2618" s="42" t="str">
        <f t="shared" si="321"/>
        <v>3</v>
      </c>
      <c r="F2618" s="1">
        <v>12</v>
      </c>
      <c r="G2618" s="28" t="str">
        <f t="shared" si="322"/>
        <v>312</v>
      </c>
      <c r="H2618" s="1">
        <v>45</v>
      </c>
      <c r="I2618" s="1">
        <v>1125</v>
      </c>
      <c r="L2618" s="1">
        <v>9797</v>
      </c>
      <c r="M2618" s="1">
        <v>53222</v>
      </c>
      <c r="N2618" s="2">
        <f>INT(VLOOKUP(--D2618,'属性表（单）'!$H$7:$I$11,2,0)*VLOOKUP(F2618,'属性表（单）'!$B$4:$D$53,3,0))</f>
        <v>6862</v>
      </c>
      <c r="O2618" s="34">
        <f t="shared" si="324"/>
        <v>5360</v>
      </c>
      <c r="P2618" s="1">
        <f>IF(H2618=26,VLOOKUP(G2618,'属性表（单核）'!$H$2:$I$251,2,0),IF(H2618=59,VLOOKUP(G2618,'属性表（单核）'!$C$2:$D$251,2,0),INT(N2618/VLOOKUP(H2618,'属性表（单）'!$N$4:$O$24,2,0))))</f>
        <v>5360</v>
      </c>
      <c r="S2618" s="1">
        <f t="shared" si="325"/>
        <v>9525</v>
      </c>
      <c r="T2618" s="28">
        <f>VLOOKUP(--F2618,经验表!$A$4:$B$53,2,0)*VLOOKUP(--E2618,经验表!$W$8:$X$17,2,0)</f>
        <v>9525</v>
      </c>
      <c r="U2618" s="1">
        <f t="shared" si="326"/>
        <v>50775</v>
      </c>
      <c r="V2618" s="1">
        <f t="shared" si="327"/>
        <v>50775</v>
      </c>
    </row>
    <row r="2619" spans="1:22" x14ac:dyDescent="0.35">
      <c r="A2619" s="1">
        <v>91300113</v>
      </c>
      <c r="B2619" s="3" t="s">
        <v>18</v>
      </c>
      <c r="C2619" s="29">
        <f t="shared" si="323"/>
        <v>1</v>
      </c>
      <c r="D2619" s="29" t="str">
        <f t="shared" si="320"/>
        <v>3</v>
      </c>
      <c r="E2619" s="42" t="str">
        <f t="shared" si="321"/>
        <v>3</v>
      </c>
      <c r="F2619" s="1">
        <v>13</v>
      </c>
      <c r="G2619" s="28" t="str">
        <f t="shared" si="322"/>
        <v>313</v>
      </c>
      <c r="H2619" s="1">
        <v>45</v>
      </c>
      <c r="I2619" s="1">
        <v>1195</v>
      </c>
      <c r="L2619" s="1">
        <v>11157</v>
      </c>
      <c r="M2619" s="1">
        <v>63019</v>
      </c>
      <c r="N2619" s="2">
        <f>INT(VLOOKUP(--D2619,'属性表（单）'!$H$7:$I$11,2,0)*VLOOKUP(F2619,'属性表（单）'!$B$4:$D$53,3,0))</f>
        <v>7312</v>
      </c>
      <c r="O2619" s="34">
        <f t="shared" si="324"/>
        <v>5712</v>
      </c>
      <c r="P2619" s="1">
        <f>IF(H2619=26,VLOOKUP(G2619,'属性表（单核）'!$H$2:$I$251,2,0),IF(H2619=59,VLOOKUP(G2619,'属性表（单核）'!$C$2:$D$251,2,0),INT(N2619/VLOOKUP(H2619,'属性表（单）'!$N$4:$O$24,2,0))))</f>
        <v>5712</v>
      </c>
      <c r="S2619" s="1">
        <f t="shared" si="325"/>
        <v>10725</v>
      </c>
      <c r="T2619" s="28">
        <f>VLOOKUP(--F2619,经验表!$A$4:$B$53,2,0)*VLOOKUP(--E2619,经验表!$W$8:$X$17,2,0)</f>
        <v>10725</v>
      </c>
      <c r="U2619" s="1">
        <f t="shared" si="326"/>
        <v>60300</v>
      </c>
      <c r="V2619" s="1">
        <f t="shared" si="327"/>
        <v>60300</v>
      </c>
    </row>
    <row r="2620" spans="1:22" x14ac:dyDescent="0.35">
      <c r="A2620" s="1">
        <v>91400113</v>
      </c>
      <c r="B2620" s="3" t="s">
        <v>18</v>
      </c>
      <c r="C2620" s="29">
        <f t="shared" si="323"/>
        <v>1</v>
      </c>
      <c r="D2620" s="29" t="str">
        <f t="shared" si="320"/>
        <v>3</v>
      </c>
      <c r="E2620" s="42" t="str">
        <f t="shared" si="321"/>
        <v>3</v>
      </c>
      <c r="F2620" s="1">
        <v>14</v>
      </c>
      <c r="G2620" s="28" t="str">
        <f t="shared" si="322"/>
        <v>314</v>
      </c>
      <c r="H2620" s="1">
        <v>45</v>
      </c>
      <c r="I2620" s="1">
        <v>1265</v>
      </c>
      <c r="L2620" s="1">
        <v>12663</v>
      </c>
      <c r="M2620" s="1">
        <v>74176</v>
      </c>
      <c r="N2620" s="2">
        <f>INT(VLOOKUP(--D2620,'属性表（单）'!$H$7:$I$11,2,0)*VLOOKUP(F2620,'属性表（单）'!$B$4:$D$53,3,0))</f>
        <v>7762</v>
      </c>
      <c r="O2620" s="34">
        <f t="shared" si="324"/>
        <v>6064</v>
      </c>
      <c r="P2620" s="1">
        <f>IF(H2620=26,VLOOKUP(G2620,'属性表（单核）'!$H$2:$I$251,2,0),IF(H2620=59,VLOOKUP(G2620,'属性表（单核）'!$C$2:$D$251,2,0),INT(N2620/VLOOKUP(H2620,'属性表（单）'!$N$4:$O$24,2,0))))</f>
        <v>6064</v>
      </c>
      <c r="S2620" s="1">
        <f t="shared" si="325"/>
        <v>12525</v>
      </c>
      <c r="T2620" s="28">
        <f>VLOOKUP(--F2620,经验表!$A$4:$B$53,2,0)*VLOOKUP(--E2620,经验表!$W$8:$X$17,2,0)</f>
        <v>12525</v>
      </c>
      <c r="U2620" s="1">
        <f t="shared" si="326"/>
        <v>71025</v>
      </c>
      <c r="V2620" s="1">
        <f t="shared" si="327"/>
        <v>71025</v>
      </c>
    </row>
    <row r="2621" spans="1:22" x14ac:dyDescent="0.35">
      <c r="A2621" s="1">
        <v>91500113</v>
      </c>
      <c r="B2621" s="3" t="s">
        <v>18</v>
      </c>
      <c r="C2621" s="29">
        <f t="shared" si="323"/>
        <v>1</v>
      </c>
      <c r="D2621" s="29" t="str">
        <f t="shared" si="320"/>
        <v>3</v>
      </c>
      <c r="E2621" s="42" t="str">
        <f t="shared" si="321"/>
        <v>3</v>
      </c>
      <c r="F2621" s="1">
        <v>15</v>
      </c>
      <c r="G2621" s="28" t="str">
        <f t="shared" si="322"/>
        <v>315</v>
      </c>
      <c r="H2621" s="1">
        <v>45</v>
      </c>
      <c r="I2621" s="1">
        <v>1335</v>
      </c>
      <c r="L2621" s="1">
        <v>14329</v>
      </c>
      <c r="M2621" s="1">
        <v>86839</v>
      </c>
      <c r="N2621" s="2">
        <f>INT(VLOOKUP(--D2621,'属性表（单）'!$H$7:$I$11,2,0)*VLOOKUP(F2621,'属性表（单）'!$B$4:$D$53,3,0))</f>
        <v>8212</v>
      </c>
      <c r="O2621" s="34">
        <f t="shared" si="324"/>
        <v>6415</v>
      </c>
      <c r="P2621" s="1">
        <f>IF(H2621=26,VLOOKUP(G2621,'属性表（单核）'!$H$2:$I$251,2,0),IF(H2621=59,VLOOKUP(G2621,'属性表（单核）'!$C$2:$D$251,2,0),INT(N2621/VLOOKUP(H2621,'属性表（单）'!$N$4:$O$24,2,0))))</f>
        <v>6415</v>
      </c>
      <c r="S2621" s="1">
        <f t="shared" si="325"/>
        <v>14325</v>
      </c>
      <c r="T2621" s="28">
        <f>VLOOKUP(--F2621,经验表!$A$4:$B$53,2,0)*VLOOKUP(--E2621,经验表!$W$8:$X$17,2,0)</f>
        <v>14325</v>
      </c>
      <c r="U2621" s="1">
        <f t="shared" si="326"/>
        <v>83550</v>
      </c>
      <c r="V2621" s="1">
        <f t="shared" si="327"/>
        <v>83550</v>
      </c>
    </row>
    <row r="2622" spans="1:22" x14ac:dyDescent="0.35">
      <c r="A2622" s="1">
        <v>91600113</v>
      </c>
      <c r="B2622" s="3" t="s">
        <v>18</v>
      </c>
      <c r="C2622" s="29">
        <f t="shared" si="323"/>
        <v>1</v>
      </c>
      <c r="D2622" s="29" t="str">
        <f t="shared" si="320"/>
        <v>3</v>
      </c>
      <c r="E2622" s="42" t="str">
        <f t="shared" si="321"/>
        <v>3</v>
      </c>
      <c r="F2622" s="1">
        <v>16</v>
      </c>
      <c r="G2622" s="28" t="str">
        <f t="shared" si="322"/>
        <v>316</v>
      </c>
      <c r="H2622" s="1">
        <v>45</v>
      </c>
      <c r="I2622" s="1">
        <v>1405</v>
      </c>
      <c r="L2622" s="1">
        <v>16173</v>
      </c>
      <c r="M2622" s="1">
        <v>101168</v>
      </c>
      <c r="N2622" s="2">
        <f>INT(VLOOKUP(--D2622,'属性表（单）'!$H$7:$I$11,2,0)*VLOOKUP(F2622,'属性表（单）'!$B$4:$D$53,3,0))</f>
        <v>8662</v>
      </c>
      <c r="O2622" s="34">
        <f t="shared" si="324"/>
        <v>6767</v>
      </c>
      <c r="P2622" s="1">
        <f>IF(H2622=26,VLOOKUP(G2622,'属性表（单核）'!$H$2:$I$251,2,0),IF(H2622=59,VLOOKUP(G2622,'属性表（单核）'!$C$2:$D$251,2,0),INT(N2622/VLOOKUP(H2622,'属性表（单）'!$N$4:$O$24,2,0))))</f>
        <v>6767</v>
      </c>
      <c r="S2622" s="1">
        <f t="shared" si="325"/>
        <v>16125</v>
      </c>
      <c r="T2622" s="28">
        <f>VLOOKUP(--F2622,经验表!$A$4:$B$53,2,0)*VLOOKUP(--E2622,经验表!$W$8:$X$17,2,0)</f>
        <v>16125</v>
      </c>
      <c r="U2622" s="1">
        <f t="shared" si="326"/>
        <v>97875</v>
      </c>
      <c r="V2622" s="1">
        <f t="shared" si="327"/>
        <v>97875</v>
      </c>
    </row>
    <row r="2623" spans="1:22" x14ac:dyDescent="0.35">
      <c r="A2623" s="1">
        <v>91700113</v>
      </c>
      <c r="B2623" s="3" t="s">
        <v>18</v>
      </c>
      <c r="C2623" s="29">
        <f t="shared" si="323"/>
        <v>1</v>
      </c>
      <c r="D2623" s="29" t="str">
        <f t="shared" si="320"/>
        <v>3</v>
      </c>
      <c r="E2623" s="42" t="str">
        <f t="shared" si="321"/>
        <v>3</v>
      </c>
      <c r="F2623" s="1">
        <v>17</v>
      </c>
      <c r="G2623" s="28" t="str">
        <f t="shared" si="322"/>
        <v>317</v>
      </c>
      <c r="H2623" s="1">
        <v>45</v>
      </c>
      <c r="I2623" s="1">
        <v>1475</v>
      </c>
      <c r="L2623" s="1">
        <v>18211</v>
      </c>
      <c r="M2623" s="1">
        <v>117341</v>
      </c>
      <c r="N2623" s="2">
        <f>INT(VLOOKUP(--D2623,'属性表（单）'!$H$7:$I$11,2,0)*VLOOKUP(F2623,'属性表（单）'!$B$4:$D$53,3,0))</f>
        <v>9225</v>
      </c>
      <c r="O2623" s="34">
        <f t="shared" si="324"/>
        <v>7207</v>
      </c>
      <c r="P2623" s="1">
        <f>IF(H2623=26,VLOOKUP(G2623,'属性表（单核）'!$H$2:$I$251,2,0),IF(H2623=59,VLOOKUP(G2623,'属性表（单核）'!$C$2:$D$251,2,0),INT(N2623/VLOOKUP(H2623,'属性表（单）'!$N$4:$O$24,2,0))))</f>
        <v>7207</v>
      </c>
      <c r="S2623" s="1">
        <f t="shared" si="325"/>
        <v>17925</v>
      </c>
      <c r="T2623" s="28">
        <f>VLOOKUP(--F2623,经验表!$A$4:$B$53,2,0)*VLOOKUP(--E2623,经验表!$W$8:$X$17,2,0)</f>
        <v>17925</v>
      </c>
      <c r="U2623" s="1">
        <f t="shared" si="326"/>
        <v>114000</v>
      </c>
      <c r="V2623" s="1">
        <f t="shared" si="327"/>
        <v>114000</v>
      </c>
    </row>
    <row r="2624" spans="1:22" x14ac:dyDescent="0.35">
      <c r="A2624" s="1">
        <v>91800113</v>
      </c>
      <c r="B2624" s="3" t="s">
        <v>18</v>
      </c>
      <c r="C2624" s="29">
        <f t="shared" si="323"/>
        <v>1</v>
      </c>
      <c r="D2624" s="29" t="str">
        <f t="shared" si="320"/>
        <v>3</v>
      </c>
      <c r="E2624" s="42" t="str">
        <f t="shared" si="321"/>
        <v>3</v>
      </c>
      <c r="F2624" s="1">
        <v>18</v>
      </c>
      <c r="G2624" s="28" t="str">
        <f t="shared" si="322"/>
        <v>318</v>
      </c>
      <c r="H2624" s="1">
        <v>45</v>
      </c>
      <c r="I2624" s="1">
        <v>1545</v>
      </c>
      <c r="L2624" s="1">
        <v>20464</v>
      </c>
      <c r="M2624" s="1">
        <v>135552</v>
      </c>
      <c r="N2624" s="2">
        <f>INT(VLOOKUP(--D2624,'属性表（单）'!$H$7:$I$11,2,0)*VLOOKUP(F2624,'属性表（单）'!$B$4:$D$53,3,0))</f>
        <v>9787</v>
      </c>
      <c r="O2624" s="34">
        <f t="shared" si="324"/>
        <v>7646</v>
      </c>
      <c r="P2624" s="1">
        <f>IF(H2624=26,VLOOKUP(G2624,'属性表（单核）'!$H$2:$I$251,2,0),IF(H2624=59,VLOOKUP(G2624,'属性表（单核）'!$C$2:$D$251,2,0),INT(N2624/VLOOKUP(H2624,'属性表（单）'!$N$4:$O$24,2,0))))</f>
        <v>7646</v>
      </c>
      <c r="S2624" s="1">
        <f t="shared" si="325"/>
        <v>20475</v>
      </c>
      <c r="T2624" s="28">
        <f>VLOOKUP(--F2624,经验表!$A$4:$B$53,2,0)*VLOOKUP(--E2624,经验表!$W$8:$X$17,2,0)</f>
        <v>20475</v>
      </c>
      <c r="U2624" s="1">
        <f t="shared" si="326"/>
        <v>131925</v>
      </c>
      <c r="V2624" s="1">
        <f t="shared" si="327"/>
        <v>131925</v>
      </c>
    </row>
    <row r="2625" spans="1:22" x14ac:dyDescent="0.35">
      <c r="A2625" s="1">
        <v>91900113</v>
      </c>
      <c r="B2625" s="3" t="s">
        <v>18</v>
      </c>
      <c r="C2625" s="29">
        <f t="shared" si="323"/>
        <v>1</v>
      </c>
      <c r="D2625" s="29" t="str">
        <f t="shared" si="320"/>
        <v>3</v>
      </c>
      <c r="E2625" s="42" t="str">
        <f t="shared" si="321"/>
        <v>3</v>
      </c>
      <c r="F2625" s="1">
        <v>19</v>
      </c>
      <c r="G2625" s="28" t="str">
        <f t="shared" si="322"/>
        <v>319</v>
      </c>
      <c r="H2625" s="1">
        <v>45</v>
      </c>
      <c r="I2625" s="1">
        <v>1615</v>
      </c>
      <c r="L2625" s="1">
        <v>22954</v>
      </c>
      <c r="M2625" s="1">
        <v>156016</v>
      </c>
      <c r="N2625" s="2">
        <f>INT(VLOOKUP(--D2625,'属性表（单）'!$H$7:$I$11,2,0)*VLOOKUP(F2625,'属性表（单）'!$B$4:$D$53,3,0))</f>
        <v>10350</v>
      </c>
      <c r="O2625" s="34">
        <f t="shared" si="324"/>
        <v>8085</v>
      </c>
      <c r="P2625" s="1">
        <f>IF(H2625=26,VLOOKUP(G2625,'属性表（单核）'!$H$2:$I$251,2,0),IF(H2625=59,VLOOKUP(G2625,'属性表（单核）'!$C$2:$D$251,2,0),INT(N2625/VLOOKUP(H2625,'属性表（单）'!$N$4:$O$24,2,0))))</f>
        <v>8085</v>
      </c>
      <c r="S2625" s="1">
        <f t="shared" si="325"/>
        <v>23025</v>
      </c>
      <c r="T2625" s="28">
        <f>VLOOKUP(--F2625,经验表!$A$4:$B$53,2,0)*VLOOKUP(--E2625,经验表!$W$8:$X$17,2,0)</f>
        <v>23025</v>
      </c>
      <c r="U2625" s="1">
        <f t="shared" si="326"/>
        <v>152400</v>
      </c>
      <c r="V2625" s="1">
        <f t="shared" si="327"/>
        <v>152400</v>
      </c>
    </row>
    <row r="2626" spans="1:22" x14ac:dyDescent="0.35">
      <c r="A2626" s="1">
        <v>92000113</v>
      </c>
      <c r="B2626" s="3" t="s">
        <v>18</v>
      </c>
      <c r="C2626" s="29">
        <f t="shared" si="323"/>
        <v>1</v>
      </c>
      <c r="D2626" s="29" t="str">
        <f t="shared" si="320"/>
        <v>3</v>
      </c>
      <c r="E2626" s="42" t="str">
        <f t="shared" si="321"/>
        <v>3</v>
      </c>
      <c r="F2626" s="1">
        <v>20</v>
      </c>
      <c r="G2626" s="28" t="str">
        <f t="shared" si="322"/>
        <v>320</v>
      </c>
      <c r="H2626" s="1">
        <v>45</v>
      </c>
      <c r="I2626" s="1">
        <v>1685</v>
      </c>
      <c r="L2626" s="1">
        <v>25706</v>
      </c>
      <c r="M2626" s="1">
        <v>178970</v>
      </c>
      <c r="N2626" s="2">
        <f>INT(VLOOKUP(--D2626,'属性表（单）'!$H$7:$I$11,2,0)*VLOOKUP(F2626,'属性表（单）'!$B$4:$D$53,3,0))</f>
        <v>10912</v>
      </c>
      <c r="O2626" s="34">
        <f t="shared" si="324"/>
        <v>8525</v>
      </c>
      <c r="P2626" s="1">
        <f>IF(H2626=26,VLOOKUP(G2626,'属性表（单核）'!$H$2:$I$251,2,0),IF(H2626=59,VLOOKUP(G2626,'属性表（单核）'!$C$2:$D$251,2,0),INT(N2626/VLOOKUP(H2626,'属性表（单）'!$N$4:$O$24,2,0))))</f>
        <v>8525</v>
      </c>
      <c r="S2626" s="1">
        <f t="shared" si="325"/>
        <v>25575</v>
      </c>
      <c r="T2626" s="28">
        <f>VLOOKUP(--F2626,经验表!$A$4:$B$53,2,0)*VLOOKUP(--E2626,经验表!$W$8:$X$17,2,0)</f>
        <v>25575</v>
      </c>
      <c r="U2626" s="1">
        <f t="shared" si="326"/>
        <v>175425</v>
      </c>
      <c r="V2626" s="1">
        <f t="shared" si="327"/>
        <v>175425</v>
      </c>
    </row>
    <row r="2627" spans="1:22" x14ac:dyDescent="0.35">
      <c r="A2627" s="1">
        <v>92100113</v>
      </c>
      <c r="B2627" s="3" t="s">
        <v>18</v>
      </c>
      <c r="C2627" s="29">
        <f t="shared" si="323"/>
        <v>1</v>
      </c>
      <c r="D2627" s="29" t="str">
        <f t="shared" ref="D2627:D2690" si="328">RIGHT(A2627,1)</f>
        <v>3</v>
      </c>
      <c r="E2627" s="42" t="str">
        <f t="shared" ref="E2627:E2690" si="329">IF(C2627=1,RIGHT(A2627,1),C2627&amp;RIGHT(A2627,1))</f>
        <v>3</v>
      </c>
      <c r="F2627" s="1">
        <v>21</v>
      </c>
      <c r="G2627" s="28" t="str">
        <f t="shared" ref="G2627:G2690" si="330">D2627&amp;F2627</f>
        <v>321</v>
      </c>
      <c r="H2627" s="1">
        <v>45</v>
      </c>
      <c r="I2627" s="1">
        <v>1755</v>
      </c>
      <c r="L2627" s="1">
        <v>28745</v>
      </c>
      <c r="M2627" s="1">
        <v>204676</v>
      </c>
      <c r="N2627" s="2">
        <f>INT(VLOOKUP(--D2627,'属性表（单）'!$H$7:$I$11,2,0)*VLOOKUP(F2627,'属性表（单）'!$B$4:$D$53,3,0))</f>
        <v>11475</v>
      </c>
      <c r="O2627" s="34">
        <f t="shared" si="324"/>
        <v>8964</v>
      </c>
      <c r="P2627" s="1">
        <f>IF(H2627=26,VLOOKUP(G2627,'属性表（单核）'!$H$2:$I$251,2,0),IF(H2627=59,VLOOKUP(G2627,'属性表（单核）'!$C$2:$D$251,2,0),INT(N2627/VLOOKUP(H2627,'属性表（单）'!$N$4:$O$24,2,0))))</f>
        <v>8964</v>
      </c>
      <c r="S2627" s="1">
        <f t="shared" si="325"/>
        <v>28125</v>
      </c>
      <c r="T2627" s="28">
        <f>VLOOKUP(--F2627,经验表!$A$4:$B$53,2,0)*VLOOKUP(--E2627,经验表!$W$8:$X$17,2,0)</f>
        <v>28125</v>
      </c>
      <c r="U2627" s="1">
        <f t="shared" si="326"/>
        <v>201000</v>
      </c>
      <c r="V2627" s="1">
        <f t="shared" si="327"/>
        <v>201000</v>
      </c>
    </row>
    <row r="2628" spans="1:22" x14ac:dyDescent="0.35">
      <c r="A2628" s="1">
        <v>92200113</v>
      </c>
      <c r="B2628" s="3" t="s">
        <v>18</v>
      </c>
      <c r="C2628" s="29">
        <f t="shared" ref="C2628:C2691" si="331">C2627</f>
        <v>1</v>
      </c>
      <c r="D2628" s="29" t="str">
        <f t="shared" si="328"/>
        <v>3</v>
      </c>
      <c r="E2628" s="42" t="str">
        <f t="shared" si="329"/>
        <v>3</v>
      </c>
      <c r="F2628" s="1">
        <v>22</v>
      </c>
      <c r="G2628" s="28" t="str">
        <f t="shared" si="330"/>
        <v>322</v>
      </c>
      <c r="H2628" s="1">
        <v>45</v>
      </c>
      <c r="I2628" s="1">
        <v>1825</v>
      </c>
      <c r="L2628" s="1">
        <v>32102</v>
      </c>
      <c r="M2628" s="1">
        <v>233421</v>
      </c>
      <c r="N2628" s="2">
        <f>INT(VLOOKUP(--D2628,'属性表（单）'!$H$7:$I$11,2,0)*VLOOKUP(F2628,'属性表（单）'!$B$4:$D$53,3,0))</f>
        <v>12150</v>
      </c>
      <c r="O2628" s="34">
        <f t="shared" si="324"/>
        <v>9492</v>
      </c>
      <c r="P2628" s="1">
        <f>IF(H2628=26,VLOOKUP(G2628,'属性表（单核）'!$H$2:$I$251,2,0),IF(H2628=59,VLOOKUP(G2628,'属性表（单核）'!$C$2:$D$251,2,0),INT(N2628/VLOOKUP(H2628,'属性表（单）'!$N$4:$O$24,2,0))))</f>
        <v>9492</v>
      </c>
      <c r="S2628" s="1">
        <f t="shared" si="325"/>
        <v>31575</v>
      </c>
      <c r="T2628" s="28">
        <f>VLOOKUP(--F2628,经验表!$A$4:$B$53,2,0)*VLOOKUP(--E2628,经验表!$W$8:$X$17,2,0)</f>
        <v>31575</v>
      </c>
      <c r="U2628" s="1">
        <f t="shared" si="326"/>
        <v>229125</v>
      </c>
      <c r="V2628" s="1">
        <f t="shared" si="327"/>
        <v>229125</v>
      </c>
    </row>
    <row r="2629" spans="1:22" x14ac:dyDescent="0.35">
      <c r="A2629" s="1">
        <v>92300113</v>
      </c>
      <c r="B2629" s="3" t="s">
        <v>18</v>
      </c>
      <c r="C2629" s="29">
        <f t="shared" si="331"/>
        <v>1</v>
      </c>
      <c r="D2629" s="29" t="str">
        <f t="shared" si="328"/>
        <v>3</v>
      </c>
      <c r="E2629" s="42" t="str">
        <f t="shared" si="329"/>
        <v>3</v>
      </c>
      <c r="F2629" s="1">
        <v>23</v>
      </c>
      <c r="G2629" s="28" t="str">
        <f t="shared" si="330"/>
        <v>323</v>
      </c>
      <c r="H2629" s="1">
        <v>45</v>
      </c>
      <c r="I2629" s="1">
        <v>1895</v>
      </c>
      <c r="L2629" s="1">
        <v>35809</v>
      </c>
      <c r="M2629" s="1">
        <v>265523</v>
      </c>
      <c r="N2629" s="2">
        <f>INT(VLOOKUP(--D2629,'属性表（单）'!$H$7:$I$11,2,0)*VLOOKUP(F2629,'属性表（单）'!$B$4:$D$53,3,0))</f>
        <v>12825</v>
      </c>
      <c r="O2629" s="34">
        <f t="shared" si="324"/>
        <v>10019</v>
      </c>
      <c r="P2629" s="1">
        <f>IF(H2629=26,VLOOKUP(G2629,'属性表（单核）'!$H$2:$I$251,2,0),IF(H2629=59,VLOOKUP(G2629,'属性表（单核）'!$C$2:$D$251,2,0),INT(N2629/VLOOKUP(H2629,'属性表（单）'!$N$4:$O$24,2,0))))</f>
        <v>10019</v>
      </c>
      <c r="S2629" s="1">
        <f t="shared" si="325"/>
        <v>35025</v>
      </c>
      <c r="T2629" s="28">
        <f>VLOOKUP(--F2629,经验表!$A$4:$B$53,2,0)*VLOOKUP(--E2629,经验表!$W$8:$X$17,2,0)</f>
        <v>35025</v>
      </c>
      <c r="U2629" s="1">
        <f t="shared" si="326"/>
        <v>260700</v>
      </c>
      <c r="V2629" s="1">
        <f t="shared" si="327"/>
        <v>260700</v>
      </c>
    </row>
    <row r="2630" spans="1:22" x14ac:dyDescent="0.35">
      <c r="A2630" s="1">
        <v>92400113</v>
      </c>
      <c r="B2630" s="3" t="s">
        <v>18</v>
      </c>
      <c r="C2630" s="29">
        <f t="shared" si="331"/>
        <v>1</v>
      </c>
      <c r="D2630" s="29" t="str">
        <f t="shared" si="328"/>
        <v>3</v>
      </c>
      <c r="E2630" s="42" t="str">
        <f t="shared" si="329"/>
        <v>3</v>
      </c>
      <c r="F2630" s="1">
        <v>24</v>
      </c>
      <c r="G2630" s="28" t="str">
        <f t="shared" si="330"/>
        <v>324</v>
      </c>
      <c r="H2630" s="1">
        <v>45</v>
      </c>
      <c r="I2630" s="1">
        <v>1965</v>
      </c>
      <c r="L2630" s="1">
        <v>39901</v>
      </c>
      <c r="M2630" s="1">
        <v>301332</v>
      </c>
      <c r="N2630" s="2">
        <f>INT(VLOOKUP(--D2630,'属性表（单）'!$H$7:$I$11,2,0)*VLOOKUP(F2630,'属性表（单）'!$B$4:$D$53,3,0))</f>
        <v>13500</v>
      </c>
      <c r="O2630" s="34">
        <f t="shared" si="324"/>
        <v>10546</v>
      </c>
      <c r="P2630" s="1">
        <f>IF(H2630=26,VLOOKUP(G2630,'属性表（单核）'!$H$2:$I$251,2,0),IF(H2630=59,VLOOKUP(G2630,'属性表（单核）'!$C$2:$D$251,2,0),INT(N2630/VLOOKUP(H2630,'属性表（单）'!$N$4:$O$24,2,0))))</f>
        <v>10546</v>
      </c>
      <c r="S2630" s="1">
        <f t="shared" si="325"/>
        <v>38475</v>
      </c>
      <c r="T2630" s="28">
        <f>VLOOKUP(--F2630,经验表!$A$4:$B$53,2,0)*VLOOKUP(--E2630,经验表!$W$8:$X$17,2,0)</f>
        <v>38475</v>
      </c>
      <c r="U2630" s="1">
        <f t="shared" si="326"/>
        <v>295725</v>
      </c>
      <c r="V2630" s="1">
        <f t="shared" si="327"/>
        <v>295725</v>
      </c>
    </row>
    <row r="2631" spans="1:22" x14ac:dyDescent="0.35">
      <c r="A2631" s="1">
        <v>92500113</v>
      </c>
      <c r="B2631" s="3" t="s">
        <v>18</v>
      </c>
      <c r="C2631" s="29">
        <f t="shared" si="331"/>
        <v>1</v>
      </c>
      <c r="D2631" s="29" t="str">
        <f t="shared" si="328"/>
        <v>3</v>
      </c>
      <c r="E2631" s="42" t="str">
        <f t="shared" si="329"/>
        <v>3</v>
      </c>
      <c r="F2631" s="1">
        <v>25</v>
      </c>
      <c r="G2631" s="28" t="str">
        <f t="shared" si="330"/>
        <v>325</v>
      </c>
      <c r="H2631" s="1">
        <v>45</v>
      </c>
      <c r="I2631" s="1">
        <v>2035</v>
      </c>
      <c r="L2631" s="1">
        <v>44418</v>
      </c>
      <c r="M2631" s="1">
        <v>341233</v>
      </c>
      <c r="N2631" s="2">
        <f>INT(VLOOKUP(--D2631,'属性表（单）'!$H$7:$I$11,2,0)*VLOOKUP(F2631,'属性表（单）'!$B$4:$D$53,3,0))</f>
        <v>14175</v>
      </c>
      <c r="O2631" s="34">
        <f t="shared" ref="O2631:O2694" si="332">INT(IF(C2631=1,P2631,P2631*$X$14))</f>
        <v>11074</v>
      </c>
      <c r="P2631" s="1">
        <f>IF(H2631=26,VLOOKUP(G2631,'属性表（单核）'!$H$2:$I$251,2,0),IF(H2631=59,VLOOKUP(G2631,'属性表（单核）'!$C$2:$D$251,2,0),INT(N2631/VLOOKUP(H2631,'属性表（单）'!$N$4:$O$24,2,0))))</f>
        <v>11074</v>
      </c>
      <c r="S2631" s="1">
        <f t="shared" si="325"/>
        <v>41925</v>
      </c>
      <c r="T2631" s="28">
        <f>VLOOKUP(--F2631,经验表!$A$4:$B$53,2,0)*VLOOKUP(--E2631,经验表!$W$8:$X$17,2,0)</f>
        <v>41925</v>
      </c>
      <c r="U2631" s="1">
        <f t="shared" si="326"/>
        <v>334200</v>
      </c>
      <c r="V2631" s="1">
        <f t="shared" si="327"/>
        <v>334200</v>
      </c>
    </row>
    <row r="2632" spans="1:22" x14ac:dyDescent="0.35">
      <c r="A2632" s="1">
        <v>92600113</v>
      </c>
      <c r="B2632" s="3" t="s">
        <v>18</v>
      </c>
      <c r="C2632" s="29">
        <f t="shared" si="331"/>
        <v>1</v>
      </c>
      <c r="D2632" s="29" t="str">
        <f t="shared" si="328"/>
        <v>3</v>
      </c>
      <c r="E2632" s="42" t="str">
        <f t="shared" si="329"/>
        <v>3</v>
      </c>
      <c r="F2632" s="1">
        <v>26</v>
      </c>
      <c r="G2632" s="28" t="str">
        <f t="shared" si="330"/>
        <v>326</v>
      </c>
      <c r="H2632" s="1">
        <v>45</v>
      </c>
      <c r="I2632" s="1">
        <v>2105</v>
      </c>
      <c r="L2632" s="1">
        <v>49403</v>
      </c>
      <c r="M2632" s="1">
        <v>385651</v>
      </c>
      <c r="N2632" s="2">
        <f>INT(VLOOKUP(--D2632,'属性表（单）'!$H$7:$I$11,2,0)*VLOOKUP(F2632,'属性表（单）'!$B$4:$D$53,3,0))</f>
        <v>14850</v>
      </c>
      <c r="O2632" s="34">
        <f t="shared" si="332"/>
        <v>11601</v>
      </c>
      <c r="P2632" s="1">
        <f>IF(H2632=26,VLOOKUP(G2632,'属性表（单核）'!$H$2:$I$251,2,0),IF(H2632=59,VLOOKUP(G2632,'属性表（单核）'!$C$2:$D$251,2,0),INT(N2632/VLOOKUP(H2632,'属性表（单）'!$N$4:$O$24,2,0))))</f>
        <v>11601</v>
      </c>
      <c r="S2632" s="1">
        <f t="shared" ref="S2632:S2695" si="333">INT(T2632)</f>
        <v>46425</v>
      </c>
      <c r="T2632" s="28">
        <f>VLOOKUP(--F2632,经验表!$A$4:$B$53,2,0)*VLOOKUP(--E2632,经验表!$W$8:$X$17,2,0)</f>
        <v>46425</v>
      </c>
      <c r="U2632" s="1">
        <f t="shared" ref="U2632:U2695" si="334">INT(IF(C2632=1,IF(F2632=1,VLOOKUP(--D2632,$X$8:$Y$12,2,0),V2632),IF(F2632=1,VLOOKUP(--D2632,$X$17:$Y$21,2,0),V2632)))</f>
        <v>376125</v>
      </c>
      <c r="V2632" s="1">
        <f t="shared" si="327"/>
        <v>376125</v>
      </c>
    </row>
    <row r="2633" spans="1:22" x14ac:dyDescent="0.35">
      <c r="A2633" s="1">
        <v>92700113</v>
      </c>
      <c r="B2633" s="3" t="s">
        <v>18</v>
      </c>
      <c r="C2633" s="29">
        <f t="shared" si="331"/>
        <v>1</v>
      </c>
      <c r="D2633" s="29" t="str">
        <f t="shared" si="328"/>
        <v>3</v>
      </c>
      <c r="E2633" s="42" t="str">
        <f t="shared" si="329"/>
        <v>3</v>
      </c>
      <c r="F2633" s="1">
        <v>27</v>
      </c>
      <c r="G2633" s="28" t="str">
        <f t="shared" si="330"/>
        <v>327</v>
      </c>
      <c r="H2633" s="1">
        <v>45</v>
      </c>
      <c r="I2633" s="1">
        <v>2175</v>
      </c>
      <c r="L2633" s="1">
        <v>54904</v>
      </c>
      <c r="M2633" s="1">
        <v>435054</v>
      </c>
      <c r="N2633" s="2">
        <f>INT(VLOOKUP(--D2633,'属性表（单）'!$H$7:$I$11,2,0)*VLOOKUP(F2633,'属性表（单）'!$B$4:$D$53,3,0))</f>
        <v>15637</v>
      </c>
      <c r="O2633" s="34">
        <f t="shared" si="332"/>
        <v>12216</v>
      </c>
      <c r="P2633" s="1">
        <f>IF(H2633=26,VLOOKUP(G2633,'属性表（单核）'!$H$2:$I$251,2,0),IF(H2633=59,VLOOKUP(G2633,'属性表（单核）'!$C$2:$D$251,2,0),INT(N2633/VLOOKUP(H2633,'属性表（单）'!$N$4:$O$24,2,0))))</f>
        <v>12216</v>
      </c>
      <c r="S2633" s="1">
        <f t="shared" si="333"/>
        <v>50925</v>
      </c>
      <c r="T2633" s="28">
        <f>VLOOKUP(--F2633,经验表!$A$4:$B$53,2,0)*VLOOKUP(--E2633,经验表!$W$8:$X$17,2,0)</f>
        <v>50925</v>
      </c>
      <c r="U2633" s="1">
        <f t="shared" si="334"/>
        <v>422550</v>
      </c>
      <c r="V2633" s="1">
        <f t="shared" ref="V2633:V2696" si="335">S2632+U2632</f>
        <v>422550</v>
      </c>
    </row>
    <row r="2634" spans="1:22" x14ac:dyDescent="0.35">
      <c r="A2634" s="1">
        <v>92800113</v>
      </c>
      <c r="B2634" s="3" t="s">
        <v>18</v>
      </c>
      <c r="C2634" s="29">
        <f t="shared" si="331"/>
        <v>1</v>
      </c>
      <c r="D2634" s="29" t="str">
        <f t="shared" si="328"/>
        <v>3</v>
      </c>
      <c r="E2634" s="42" t="str">
        <f t="shared" si="329"/>
        <v>3</v>
      </c>
      <c r="F2634" s="1">
        <v>28</v>
      </c>
      <c r="G2634" s="28" t="str">
        <f t="shared" si="330"/>
        <v>328</v>
      </c>
      <c r="H2634" s="1">
        <v>45</v>
      </c>
      <c r="I2634" s="1">
        <v>2245</v>
      </c>
      <c r="L2634" s="1">
        <v>60974</v>
      </c>
      <c r="M2634" s="1">
        <v>489958</v>
      </c>
      <c r="N2634" s="2">
        <f>INT(VLOOKUP(--D2634,'属性表（单）'!$H$7:$I$11,2,0)*VLOOKUP(F2634,'属性表（单）'!$B$4:$D$53,3,0))</f>
        <v>16425</v>
      </c>
      <c r="O2634" s="34">
        <f t="shared" si="332"/>
        <v>12832</v>
      </c>
      <c r="P2634" s="1">
        <f>IF(H2634=26,VLOOKUP(G2634,'属性表（单核）'!$H$2:$I$251,2,0),IF(H2634=59,VLOOKUP(G2634,'属性表（单核）'!$C$2:$D$251,2,0),INT(N2634/VLOOKUP(H2634,'属性表（单）'!$N$4:$O$24,2,0))))</f>
        <v>12832</v>
      </c>
      <c r="S2634" s="1">
        <f t="shared" si="333"/>
        <v>55425</v>
      </c>
      <c r="T2634" s="28">
        <f>VLOOKUP(--F2634,经验表!$A$4:$B$53,2,0)*VLOOKUP(--E2634,经验表!$W$8:$X$17,2,0)</f>
        <v>55425</v>
      </c>
      <c r="U2634" s="1">
        <f t="shared" si="334"/>
        <v>473475</v>
      </c>
      <c r="V2634" s="1">
        <f t="shared" si="335"/>
        <v>473475</v>
      </c>
    </row>
    <row r="2635" spans="1:22" x14ac:dyDescent="0.35">
      <c r="A2635" s="1">
        <v>92900113</v>
      </c>
      <c r="B2635" s="3" t="s">
        <v>18</v>
      </c>
      <c r="C2635" s="29">
        <f t="shared" si="331"/>
        <v>1</v>
      </c>
      <c r="D2635" s="29" t="str">
        <f t="shared" si="328"/>
        <v>3</v>
      </c>
      <c r="E2635" s="42" t="str">
        <f t="shared" si="329"/>
        <v>3</v>
      </c>
      <c r="F2635" s="1">
        <v>29</v>
      </c>
      <c r="G2635" s="28" t="str">
        <f t="shared" si="330"/>
        <v>329</v>
      </c>
      <c r="H2635" s="1">
        <v>45</v>
      </c>
      <c r="I2635" s="1">
        <v>2315</v>
      </c>
      <c r="L2635" s="1">
        <v>67670</v>
      </c>
      <c r="M2635" s="1">
        <v>550932</v>
      </c>
      <c r="N2635" s="2">
        <f>INT(VLOOKUP(--D2635,'属性表（单）'!$H$7:$I$11,2,0)*VLOOKUP(F2635,'属性表（单）'!$B$4:$D$53,3,0))</f>
        <v>17212</v>
      </c>
      <c r="O2635" s="34">
        <f t="shared" si="332"/>
        <v>13446</v>
      </c>
      <c r="P2635" s="1">
        <f>IF(H2635=26,VLOOKUP(G2635,'属性表（单核）'!$H$2:$I$251,2,0),IF(H2635=59,VLOOKUP(G2635,'属性表（单核）'!$C$2:$D$251,2,0),INT(N2635/VLOOKUP(H2635,'属性表（单）'!$N$4:$O$24,2,0))))</f>
        <v>13446</v>
      </c>
      <c r="S2635" s="1">
        <f t="shared" si="333"/>
        <v>59925</v>
      </c>
      <c r="T2635" s="28">
        <f>VLOOKUP(--F2635,经验表!$A$4:$B$53,2,0)*VLOOKUP(--E2635,经验表!$W$8:$X$17,2,0)</f>
        <v>59925</v>
      </c>
      <c r="U2635" s="1">
        <f t="shared" si="334"/>
        <v>528900</v>
      </c>
      <c r="V2635" s="1">
        <f t="shared" si="335"/>
        <v>528900</v>
      </c>
    </row>
    <row r="2636" spans="1:22" x14ac:dyDescent="0.35">
      <c r="A2636" s="1">
        <v>93000113</v>
      </c>
      <c r="B2636" s="3" t="s">
        <v>18</v>
      </c>
      <c r="C2636" s="29">
        <f t="shared" si="331"/>
        <v>1</v>
      </c>
      <c r="D2636" s="29" t="str">
        <f t="shared" si="328"/>
        <v>3</v>
      </c>
      <c r="E2636" s="42" t="str">
        <f t="shared" si="329"/>
        <v>3</v>
      </c>
      <c r="F2636" s="1">
        <v>30</v>
      </c>
      <c r="G2636" s="28" t="str">
        <f t="shared" si="330"/>
        <v>330</v>
      </c>
      <c r="H2636" s="1">
        <v>45</v>
      </c>
      <c r="I2636" s="1">
        <v>2385</v>
      </c>
      <c r="L2636" s="1">
        <v>75056</v>
      </c>
      <c r="M2636" s="1">
        <v>618602</v>
      </c>
      <c r="N2636" s="2">
        <f>INT(VLOOKUP(--D2636,'属性表（单）'!$H$7:$I$11,2,0)*VLOOKUP(F2636,'属性表（单）'!$B$4:$D$53,3,0))</f>
        <v>18000</v>
      </c>
      <c r="O2636" s="34">
        <f t="shared" si="332"/>
        <v>14062</v>
      </c>
      <c r="P2636" s="1">
        <f>IF(H2636=26,VLOOKUP(G2636,'属性表（单核）'!$H$2:$I$251,2,0),IF(H2636=59,VLOOKUP(G2636,'属性表（单核）'!$C$2:$D$251,2,0),INT(N2636/VLOOKUP(H2636,'属性表（单）'!$N$4:$O$24,2,0))))</f>
        <v>14062</v>
      </c>
      <c r="S2636" s="1">
        <f t="shared" si="333"/>
        <v>65625</v>
      </c>
      <c r="T2636" s="28">
        <f>VLOOKUP(--F2636,经验表!$A$4:$B$53,2,0)*VLOOKUP(--E2636,经验表!$W$8:$X$17,2,0)</f>
        <v>65625</v>
      </c>
      <c r="U2636" s="1">
        <f t="shared" si="334"/>
        <v>588825</v>
      </c>
      <c r="V2636" s="1">
        <f t="shared" si="335"/>
        <v>588825</v>
      </c>
    </row>
    <row r="2637" spans="1:22" x14ac:dyDescent="0.35">
      <c r="A2637" s="1">
        <v>93100113</v>
      </c>
      <c r="B2637" s="3" t="s">
        <v>18</v>
      </c>
      <c r="C2637" s="29">
        <f t="shared" si="331"/>
        <v>1</v>
      </c>
      <c r="D2637" s="29" t="str">
        <f t="shared" si="328"/>
        <v>3</v>
      </c>
      <c r="E2637" s="42" t="str">
        <f t="shared" si="329"/>
        <v>3</v>
      </c>
      <c r="F2637" s="1">
        <v>31</v>
      </c>
      <c r="G2637" s="28" t="str">
        <f t="shared" si="330"/>
        <v>331</v>
      </c>
      <c r="H2637" s="1">
        <v>45</v>
      </c>
      <c r="I2637" s="1">
        <v>2455</v>
      </c>
      <c r="L2637" s="1">
        <v>83203</v>
      </c>
      <c r="M2637" s="1">
        <v>693658</v>
      </c>
      <c r="N2637" s="2">
        <f>INT(VLOOKUP(--D2637,'属性表（单）'!$H$7:$I$11,2,0)*VLOOKUP(F2637,'属性表（单）'!$B$4:$D$53,3,0))</f>
        <v>18787</v>
      </c>
      <c r="O2637" s="34">
        <f t="shared" si="332"/>
        <v>14677</v>
      </c>
      <c r="P2637" s="1">
        <f>IF(H2637=26,VLOOKUP(G2637,'属性表（单核）'!$H$2:$I$251,2,0),IF(H2637=59,VLOOKUP(G2637,'属性表（单核）'!$C$2:$D$251,2,0),INT(N2637/VLOOKUP(H2637,'属性表（单）'!$N$4:$O$24,2,0))))</f>
        <v>14677</v>
      </c>
      <c r="S2637" s="1">
        <f t="shared" si="333"/>
        <v>71325</v>
      </c>
      <c r="T2637" s="28">
        <f>VLOOKUP(--F2637,经验表!$A$4:$B$53,2,0)*VLOOKUP(--E2637,经验表!$W$8:$X$17,2,0)</f>
        <v>71325</v>
      </c>
      <c r="U2637" s="1">
        <f t="shared" si="334"/>
        <v>654450</v>
      </c>
      <c r="V2637" s="1">
        <f t="shared" si="335"/>
        <v>654450</v>
      </c>
    </row>
    <row r="2638" spans="1:22" x14ac:dyDescent="0.35">
      <c r="A2638" s="1">
        <v>93200113</v>
      </c>
      <c r="B2638" s="3" t="s">
        <v>18</v>
      </c>
      <c r="C2638" s="29">
        <f t="shared" si="331"/>
        <v>1</v>
      </c>
      <c r="D2638" s="29" t="str">
        <f t="shared" si="328"/>
        <v>3</v>
      </c>
      <c r="E2638" s="42" t="str">
        <f t="shared" si="329"/>
        <v>3</v>
      </c>
      <c r="F2638" s="1">
        <v>32</v>
      </c>
      <c r="G2638" s="28" t="str">
        <f t="shared" si="330"/>
        <v>332</v>
      </c>
      <c r="H2638" s="1">
        <v>45</v>
      </c>
      <c r="I2638" s="1">
        <v>2525</v>
      </c>
      <c r="L2638" s="1">
        <v>92189</v>
      </c>
      <c r="M2638" s="1">
        <v>776861</v>
      </c>
      <c r="N2638" s="2">
        <f>INT(VLOOKUP(--D2638,'属性表（单）'!$H$7:$I$11,2,0)*VLOOKUP(F2638,'属性表（单）'!$B$4:$D$53,3,0))</f>
        <v>19687</v>
      </c>
      <c r="O2638" s="34">
        <f t="shared" si="332"/>
        <v>15380</v>
      </c>
      <c r="P2638" s="1">
        <f>IF(H2638=26,VLOOKUP(G2638,'属性表（单核）'!$H$2:$I$251,2,0),IF(H2638=59,VLOOKUP(G2638,'属性表（单核）'!$C$2:$D$251,2,0),INT(N2638/VLOOKUP(H2638,'属性表（单）'!$N$4:$O$24,2,0))))</f>
        <v>15380</v>
      </c>
      <c r="S2638" s="1">
        <f t="shared" si="333"/>
        <v>77025</v>
      </c>
      <c r="T2638" s="28">
        <f>VLOOKUP(--F2638,经验表!$A$4:$B$53,2,0)*VLOOKUP(--E2638,经验表!$W$8:$X$17,2,0)</f>
        <v>77025</v>
      </c>
      <c r="U2638" s="1">
        <f t="shared" si="334"/>
        <v>725775</v>
      </c>
      <c r="V2638" s="1">
        <f t="shared" si="335"/>
        <v>725775</v>
      </c>
    </row>
    <row r="2639" spans="1:22" x14ac:dyDescent="0.35">
      <c r="A2639" s="1">
        <v>93300113</v>
      </c>
      <c r="B2639" s="3" t="s">
        <v>18</v>
      </c>
      <c r="C2639" s="29">
        <f t="shared" si="331"/>
        <v>1</v>
      </c>
      <c r="D2639" s="29" t="str">
        <f t="shared" si="328"/>
        <v>3</v>
      </c>
      <c r="E2639" s="42" t="str">
        <f t="shared" si="329"/>
        <v>3</v>
      </c>
      <c r="F2639" s="1">
        <v>33</v>
      </c>
      <c r="G2639" s="28" t="str">
        <f t="shared" si="330"/>
        <v>333</v>
      </c>
      <c r="H2639" s="1">
        <v>45</v>
      </c>
      <c r="I2639" s="1">
        <v>2595</v>
      </c>
      <c r="L2639" s="1">
        <v>102097</v>
      </c>
      <c r="M2639" s="1">
        <v>869050</v>
      </c>
      <c r="N2639" s="2">
        <f>INT(VLOOKUP(--D2639,'属性表（单）'!$H$7:$I$11,2,0)*VLOOKUP(F2639,'属性表（单）'!$B$4:$D$53,3,0))</f>
        <v>20587</v>
      </c>
      <c r="O2639" s="34">
        <f t="shared" si="332"/>
        <v>16083</v>
      </c>
      <c r="P2639" s="1">
        <f>IF(H2639=26,VLOOKUP(G2639,'属性表（单核）'!$H$2:$I$251,2,0),IF(H2639=59,VLOOKUP(G2639,'属性表（单核）'!$C$2:$D$251,2,0),INT(N2639/VLOOKUP(H2639,'属性表（单）'!$N$4:$O$24,2,0))))</f>
        <v>16083</v>
      </c>
      <c r="S2639" s="1">
        <f t="shared" si="333"/>
        <v>82725</v>
      </c>
      <c r="T2639" s="28">
        <f>VLOOKUP(--F2639,经验表!$A$4:$B$53,2,0)*VLOOKUP(--E2639,经验表!$W$8:$X$17,2,0)</f>
        <v>82725</v>
      </c>
      <c r="U2639" s="1">
        <f t="shared" si="334"/>
        <v>802800</v>
      </c>
      <c r="V2639" s="1">
        <f t="shared" si="335"/>
        <v>802800</v>
      </c>
    </row>
    <row r="2640" spans="1:22" x14ac:dyDescent="0.35">
      <c r="A2640" s="1">
        <v>93400113</v>
      </c>
      <c r="B2640" s="3" t="s">
        <v>18</v>
      </c>
      <c r="C2640" s="29">
        <f t="shared" si="331"/>
        <v>1</v>
      </c>
      <c r="D2640" s="29" t="str">
        <f t="shared" si="328"/>
        <v>3</v>
      </c>
      <c r="E2640" s="42" t="str">
        <f t="shared" si="329"/>
        <v>3</v>
      </c>
      <c r="F2640" s="1">
        <v>34</v>
      </c>
      <c r="G2640" s="28" t="str">
        <f t="shared" si="330"/>
        <v>334</v>
      </c>
      <c r="H2640" s="1">
        <v>45</v>
      </c>
      <c r="I2640" s="1">
        <v>2665</v>
      </c>
      <c r="L2640" s="1">
        <v>113024</v>
      </c>
      <c r="M2640" s="1">
        <v>971147</v>
      </c>
      <c r="N2640" s="2">
        <f>INT(VLOOKUP(--D2640,'属性表（单）'!$H$7:$I$11,2,0)*VLOOKUP(F2640,'属性表（单）'!$B$4:$D$53,3,0))</f>
        <v>21487</v>
      </c>
      <c r="O2640" s="34">
        <f t="shared" si="332"/>
        <v>16786</v>
      </c>
      <c r="P2640" s="1">
        <f>IF(H2640=26,VLOOKUP(G2640,'属性表（单核）'!$H$2:$I$251,2,0),IF(H2640=59,VLOOKUP(G2640,'属性表（单核）'!$C$2:$D$251,2,0),INT(N2640/VLOOKUP(H2640,'属性表（单）'!$N$4:$O$24,2,0))))</f>
        <v>16786</v>
      </c>
      <c r="S2640" s="1">
        <f t="shared" si="333"/>
        <v>89775</v>
      </c>
      <c r="T2640" s="28">
        <f>VLOOKUP(--F2640,经验表!$A$4:$B$53,2,0)*VLOOKUP(--E2640,经验表!$W$8:$X$17,2,0)</f>
        <v>89775</v>
      </c>
      <c r="U2640" s="1">
        <f t="shared" si="334"/>
        <v>885525</v>
      </c>
      <c r="V2640" s="1">
        <f t="shared" si="335"/>
        <v>885525</v>
      </c>
    </row>
    <row r="2641" spans="1:22" x14ac:dyDescent="0.35">
      <c r="A2641" s="1">
        <v>93500113</v>
      </c>
      <c r="B2641" s="3" t="s">
        <v>18</v>
      </c>
      <c r="C2641" s="29">
        <f t="shared" si="331"/>
        <v>1</v>
      </c>
      <c r="D2641" s="29" t="str">
        <f t="shared" si="328"/>
        <v>3</v>
      </c>
      <c r="E2641" s="42" t="str">
        <f t="shared" si="329"/>
        <v>3</v>
      </c>
      <c r="F2641" s="1">
        <v>35</v>
      </c>
      <c r="G2641" s="28" t="str">
        <f t="shared" si="330"/>
        <v>335</v>
      </c>
      <c r="H2641" s="1">
        <v>45</v>
      </c>
      <c r="I2641" s="1">
        <v>2735</v>
      </c>
      <c r="L2641" s="1">
        <v>125071</v>
      </c>
      <c r="M2641" s="1">
        <v>1084171</v>
      </c>
      <c r="N2641" s="2">
        <f>INT(VLOOKUP(--D2641,'属性表（单）'!$H$7:$I$11,2,0)*VLOOKUP(F2641,'属性表（单）'!$B$4:$D$53,3,0))</f>
        <v>22387</v>
      </c>
      <c r="O2641" s="34">
        <f t="shared" si="332"/>
        <v>17489</v>
      </c>
      <c r="P2641" s="1">
        <f>IF(H2641=26,VLOOKUP(G2641,'属性表（单核）'!$H$2:$I$251,2,0),IF(H2641=59,VLOOKUP(G2641,'属性表（单核）'!$C$2:$D$251,2,0),INT(N2641/VLOOKUP(H2641,'属性表（单）'!$N$4:$O$24,2,0))))</f>
        <v>17489</v>
      </c>
      <c r="S2641" s="1">
        <f t="shared" si="333"/>
        <v>96825</v>
      </c>
      <c r="T2641" s="28">
        <f>VLOOKUP(--F2641,经验表!$A$4:$B$53,2,0)*VLOOKUP(--E2641,经验表!$W$8:$X$17,2,0)</f>
        <v>96825</v>
      </c>
      <c r="U2641" s="1">
        <f t="shared" si="334"/>
        <v>975300</v>
      </c>
      <c r="V2641" s="1">
        <f t="shared" si="335"/>
        <v>975300</v>
      </c>
    </row>
    <row r="2642" spans="1:22" x14ac:dyDescent="0.35">
      <c r="A2642" s="1">
        <v>93600113</v>
      </c>
      <c r="B2642" s="3" t="s">
        <v>18</v>
      </c>
      <c r="C2642" s="29">
        <f t="shared" si="331"/>
        <v>1</v>
      </c>
      <c r="D2642" s="29" t="str">
        <f t="shared" si="328"/>
        <v>3</v>
      </c>
      <c r="E2642" s="42" t="str">
        <f t="shared" si="329"/>
        <v>3</v>
      </c>
      <c r="F2642" s="1">
        <v>36</v>
      </c>
      <c r="G2642" s="28" t="str">
        <f t="shared" si="330"/>
        <v>336</v>
      </c>
      <c r="H2642" s="1">
        <v>45</v>
      </c>
      <c r="I2642" s="1">
        <v>2805</v>
      </c>
      <c r="L2642" s="1">
        <v>138354</v>
      </c>
      <c r="M2642" s="1">
        <v>1209242</v>
      </c>
      <c r="N2642" s="2">
        <f>INT(VLOOKUP(--D2642,'属性表（单）'!$H$7:$I$11,2,0)*VLOOKUP(F2642,'属性表（单）'!$B$4:$D$53,3,0))</f>
        <v>23287</v>
      </c>
      <c r="O2642" s="34">
        <f t="shared" si="332"/>
        <v>18192</v>
      </c>
      <c r="P2642" s="1">
        <f>IF(H2642=26,VLOOKUP(G2642,'属性表（单核）'!$H$2:$I$251,2,0),IF(H2642=59,VLOOKUP(G2642,'属性表（单核）'!$C$2:$D$251,2,0),INT(N2642/VLOOKUP(H2642,'属性表（单）'!$N$4:$O$24,2,0))))</f>
        <v>18192</v>
      </c>
      <c r="S2642" s="1">
        <f t="shared" si="333"/>
        <v>103875</v>
      </c>
      <c r="T2642" s="28">
        <f>VLOOKUP(--F2642,经验表!$A$4:$B$53,2,0)*VLOOKUP(--E2642,经验表!$W$8:$X$17,2,0)</f>
        <v>103875</v>
      </c>
      <c r="U2642" s="1">
        <f t="shared" si="334"/>
        <v>1072125</v>
      </c>
      <c r="V2642" s="1">
        <f t="shared" si="335"/>
        <v>1072125</v>
      </c>
    </row>
    <row r="2643" spans="1:22" x14ac:dyDescent="0.35">
      <c r="A2643" s="1">
        <v>93700113</v>
      </c>
      <c r="B2643" s="3" t="s">
        <v>18</v>
      </c>
      <c r="C2643" s="29">
        <f t="shared" si="331"/>
        <v>1</v>
      </c>
      <c r="D2643" s="29" t="str">
        <f t="shared" si="328"/>
        <v>3</v>
      </c>
      <c r="E2643" s="42" t="str">
        <f t="shared" si="329"/>
        <v>3</v>
      </c>
      <c r="F2643" s="1">
        <v>37</v>
      </c>
      <c r="G2643" s="28" t="str">
        <f t="shared" si="330"/>
        <v>337</v>
      </c>
      <c r="H2643" s="1">
        <v>45</v>
      </c>
      <c r="I2643" s="1">
        <v>2875</v>
      </c>
      <c r="L2643" s="1">
        <v>152998</v>
      </c>
      <c r="M2643" s="1">
        <v>1347596</v>
      </c>
      <c r="N2643" s="2">
        <f>INT(VLOOKUP(--D2643,'属性表（单）'!$H$7:$I$11,2,0)*VLOOKUP(F2643,'属性表（单）'!$B$4:$D$53,3,0))</f>
        <v>24300</v>
      </c>
      <c r="O2643" s="34">
        <f t="shared" si="332"/>
        <v>18984</v>
      </c>
      <c r="P2643" s="1">
        <f>IF(H2643=26,VLOOKUP(G2643,'属性表（单核）'!$H$2:$I$251,2,0),IF(H2643=59,VLOOKUP(G2643,'属性表（单核）'!$C$2:$D$251,2,0),INT(N2643/VLOOKUP(H2643,'属性表（单）'!$N$4:$O$24,2,0))))</f>
        <v>18984</v>
      </c>
      <c r="S2643" s="1">
        <f t="shared" si="333"/>
        <v>110925</v>
      </c>
      <c r="T2643" s="28">
        <f>VLOOKUP(--F2643,经验表!$A$4:$B$53,2,0)*VLOOKUP(--E2643,经验表!$W$8:$X$17,2,0)</f>
        <v>110925</v>
      </c>
      <c r="U2643" s="1">
        <f t="shared" si="334"/>
        <v>1176000</v>
      </c>
      <c r="V2643" s="1">
        <f t="shared" si="335"/>
        <v>1176000</v>
      </c>
    </row>
    <row r="2644" spans="1:22" x14ac:dyDescent="0.35">
      <c r="A2644" s="1">
        <v>93800113</v>
      </c>
      <c r="B2644" s="3" t="s">
        <v>18</v>
      </c>
      <c r="C2644" s="29">
        <f t="shared" si="331"/>
        <v>1</v>
      </c>
      <c r="D2644" s="29" t="str">
        <f t="shared" si="328"/>
        <v>3</v>
      </c>
      <c r="E2644" s="42" t="str">
        <f t="shared" si="329"/>
        <v>3</v>
      </c>
      <c r="F2644" s="1">
        <v>38</v>
      </c>
      <c r="G2644" s="28" t="str">
        <f t="shared" si="330"/>
        <v>338</v>
      </c>
      <c r="H2644" s="1">
        <v>45</v>
      </c>
      <c r="I2644" s="1">
        <v>2945</v>
      </c>
      <c r="L2644" s="1">
        <v>169142</v>
      </c>
      <c r="M2644" s="1">
        <v>1500594</v>
      </c>
      <c r="N2644" s="2">
        <f>INT(VLOOKUP(--D2644,'属性表（单）'!$H$7:$I$11,2,0)*VLOOKUP(F2644,'属性表（单）'!$B$4:$D$53,3,0))</f>
        <v>25312</v>
      </c>
      <c r="O2644" s="34">
        <f t="shared" si="332"/>
        <v>19775</v>
      </c>
      <c r="P2644" s="1">
        <f>IF(H2644=26,VLOOKUP(G2644,'属性表（单核）'!$H$2:$I$251,2,0),IF(H2644=59,VLOOKUP(G2644,'属性表（单核）'!$C$2:$D$251,2,0),INT(N2644/VLOOKUP(H2644,'属性表（单）'!$N$4:$O$24,2,0))))</f>
        <v>19775</v>
      </c>
      <c r="S2644" s="1">
        <f t="shared" si="333"/>
        <v>119475</v>
      </c>
      <c r="T2644" s="28">
        <f>VLOOKUP(--F2644,经验表!$A$4:$B$53,2,0)*VLOOKUP(--E2644,经验表!$W$8:$X$17,2,0)</f>
        <v>119475</v>
      </c>
      <c r="U2644" s="1">
        <f t="shared" si="334"/>
        <v>1286925</v>
      </c>
      <c r="V2644" s="1">
        <f t="shared" si="335"/>
        <v>1286925</v>
      </c>
    </row>
    <row r="2645" spans="1:22" x14ac:dyDescent="0.35">
      <c r="A2645" s="1">
        <v>93900113</v>
      </c>
      <c r="B2645" s="3" t="s">
        <v>18</v>
      </c>
      <c r="C2645" s="29">
        <f t="shared" si="331"/>
        <v>1</v>
      </c>
      <c r="D2645" s="29" t="str">
        <f t="shared" si="328"/>
        <v>3</v>
      </c>
      <c r="E2645" s="42" t="str">
        <f t="shared" si="329"/>
        <v>3</v>
      </c>
      <c r="F2645" s="1">
        <v>39</v>
      </c>
      <c r="G2645" s="28" t="str">
        <f t="shared" si="330"/>
        <v>339</v>
      </c>
      <c r="H2645" s="1">
        <v>45</v>
      </c>
      <c r="I2645" s="1">
        <v>3015</v>
      </c>
      <c r="L2645" s="1">
        <v>186938</v>
      </c>
      <c r="M2645" s="1">
        <v>1669736</v>
      </c>
      <c r="N2645" s="2">
        <f>INT(VLOOKUP(--D2645,'属性表（单）'!$H$7:$I$11,2,0)*VLOOKUP(F2645,'属性表（单）'!$B$4:$D$53,3,0))</f>
        <v>26325</v>
      </c>
      <c r="O2645" s="34">
        <f t="shared" si="332"/>
        <v>20566</v>
      </c>
      <c r="P2645" s="1">
        <f>IF(H2645=26,VLOOKUP(G2645,'属性表（单核）'!$H$2:$I$251,2,0),IF(H2645=59,VLOOKUP(G2645,'属性表（单核）'!$C$2:$D$251,2,0),INT(N2645/VLOOKUP(H2645,'属性表（单）'!$N$4:$O$24,2,0))))</f>
        <v>20566</v>
      </c>
      <c r="S2645" s="1">
        <f t="shared" si="333"/>
        <v>128025</v>
      </c>
      <c r="T2645" s="28">
        <f>VLOOKUP(--F2645,经验表!$A$4:$B$53,2,0)*VLOOKUP(--E2645,经验表!$W$8:$X$17,2,0)</f>
        <v>128025</v>
      </c>
      <c r="U2645" s="1">
        <f t="shared" si="334"/>
        <v>1406400</v>
      </c>
      <c r="V2645" s="1">
        <f t="shared" si="335"/>
        <v>1406400</v>
      </c>
    </row>
    <row r="2646" spans="1:22" x14ac:dyDescent="0.35">
      <c r="A2646" s="1">
        <v>94000113</v>
      </c>
      <c r="B2646" s="3" t="s">
        <v>18</v>
      </c>
      <c r="C2646" s="29">
        <f t="shared" si="331"/>
        <v>1</v>
      </c>
      <c r="D2646" s="29" t="str">
        <f t="shared" si="328"/>
        <v>3</v>
      </c>
      <c r="E2646" s="42" t="str">
        <f t="shared" si="329"/>
        <v>3</v>
      </c>
      <c r="F2646" s="1">
        <v>40</v>
      </c>
      <c r="G2646" s="28" t="str">
        <f t="shared" si="330"/>
        <v>340</v>
      </c>
      <c r="H2646" s="1">
        <v>45</v>
      </c>
      <c r="I2646" s="1">
        <v>3085</v>
      </c>
      <c r="L2646" s="1">
        <v>206554</v>
      </c>
      <c r="M2646" s="1">
        <v>1856674</v>
      </c>
      <c r="N2646" s="2">
        <f>INT(VLOOKUP(--D2646,'属性表（单）'!$H$7:$I$11,2,0)*VLOOKUP(F2646,'属性表（单）'!$B$4:$D$53,3,0))</f>
        <v>27337</v>
      </c>
      <c r="O2646" s="34">
        <f t="shared" si="332"/>
        <v>21357</v>
      </c>
      <c r="P2646" s="1">
        <f>IF(H2646=26,VLOOKUP(G2646,'属性表（单核）'!$H$2:$I$251,2,0),IF(H2646=59,VLOOKUP(G2646,'属性表（单核）'!$C$2:$D$251,2,0),INT(N2646/VLOOKUP(H2646,'属性表（单）'!$N$4:$O$24,2,0))))</f>
        <v>21357</v>
      </c>
      <c r="S2646" s="1">
        <f t="shared" si="333"/>
        <v>136575</v>
      </c>
      <c r="T2646" s="28">
        <f>VLOOKUP(--F2646,经验表!$A$4:$B$53,2,0)*VLOOKUP(--E2646,经验表!$W$8:$X$17,2,0)</f>
        <v>136575</v>
      </c>
      <c r="U2646" s="1">
        <f t="shared" si="334"/>
        <v>1534425</v>
      </c>
      <c r="V2646" s="1">
        <f t="shared" si="335"/>
        <v>1534425</v>
      </c>
    </row>
    <row r="2647" spans="1:22" x14ac:dyDescent="0.35">
      <c r="A2647" s="1">
        <v>94100113</v>
      </c>
      <c r="B2647" s="3" t="s">
        <v>18</v>
      </c>
      <c r="C2647" s="29">
        <f t="shared" si="331"/>
        <v>1</v>
      </c>
      <c r="D2647" s="29" t="str">
        <f t="shared" si="328"/>
        <v>3</v>
      </c>
      <c r="E2647" s="42" t="str">
        <f t="shared" si="329"/>
        <v>3</v>
      </c>
      <c r="F2647" s="1">
        <v>41</v>
      </c>
      <c r="G2647" s="28" t="str">
        <f t="shared" si="330"/>
        <v>341</v>
      </c>
      <c r="H2647" s="1">
        <v>45</v>
      </c>
      <c r="I2647" s="1">
        <v>3155</v>
      </c>
      <c r="L2647" s="1">
        <v>228175</v>
      </c>
      <c r="M2647" s="1">
        <v>2063228</v>
      </c>
      <c r="N2647" s="2">
        <f>INT(VLOOKUP(--D2647,'属性表（单）'!$H$7:$I$11,2,0)*VLOOKUP(F2647,'属性表（单）'!$B$4:$D$53,3,0))</f>
        <v>28350</v>
      </c>
      <c r="O2647" s="34">
        <f t="shared" si="332"/>
        <v>22148</v>
      </c>
      <c r="P2647" s="1">
        <f>IF(H2647=26,VLOOKUP(G2647,'属性表（单核）'!$H$2:$I$251,2,0),IF(H2647=59,VLOOKUP(G2647,'属性表（单核）'!$C$2:$D$251,2,0),INT(N2647/VLOOKUP(H2647,'属性表（单）'!$N$4:$O$24,2,0))))</f>
        <v>22148</v>
      </c>
      <c r="S2647" s="1">
        <f t="shared" si="333"/>
        <v>145125</v>
      </c>
      <c r="T2647" s="28">
        <f>VLOOKUP(--F2647,经验表!$A$4:$B$53,2,0)*VLOOKUP(--E2647,经验表!$W$8:$X$17,2,0)</f>
        <v>145125</v>
      </c>
      <c r="U2647" s="1">
        <f t="shared" si="334"/>
        <v>1671000</v>
      </c>
      <c r="V2647" s="1">
        <f t="shared" si="335"/>
        <v>1671000</v>
      </c>
    </row>
    <row r="2648" spans="1:22" x14ac:dyDescent="0.35">
      <c r="A2648" s="1">
        <v>94200113</v>
      </c>
      <c r="B2648" s="3" t="s">
        <v>18</v>
      </c>
      <c r="C2648" s="29">
        <f t="shared" si="331"/>
        <v>1</v>
      </c>
      <c r="D2648" s="29" t="str">
        <f t="shared" si="328"/>
        <v>3</v>
      </c>
      <c r="E2648" s="42" t="str">
        <f t="shared" si="329"/>
        <v>3</v>
      </c>
      <c r="F2648" s="1">
        <v>42</v>
      </c>
      <c r="G2648" s="28" t="str">
        <f t="shared" si="330"/>
        <v>342</v>
      </c>
      <c r="H2648" s="1">
        <v>45</v>
      </c>
      <c r="I2648" s="1">
        <v>3225</v>
      </c>
      <c r="L2648" s="1">
        <v>252006</v>
      </c>
      <c r="M2648" s="1">
        <v>2291403</v>
      </c>
      <c r="N2648" s="2">
        <f>INT(VLOOKUP(--D2648,'属性表（单）'!$H$7:$I$11,2,0)*VLOOKUP(F2648,'属性表（单）'!$B$4:$D$53,3,0))</f>
        <v>29475</v>
      </c>
      <c r="O2648" s="34">
        <f t="shared" si="332"/>
        <v>23027</v>
      </c>
      <c r="P2648" s="1">
        <f>IF(H2648=26,VLOOKUP(G2648,'属性表（单核）'!$H$2:$I$251,2,0),IF(H2648=59,VLOOKUP(G2648,'属性表（单核）'!$C$2:$D$251,2,0),INT(N2648/VLOOKUP(H2648,'属性表（单）'!$N$4:$O$24,2,0))))</f>
        <v>23027</v>
      </c>
      <c r="S2648" s="1">
        <f t="shared" si="333"/>
        <v>155325</v>
      </c>
      <c r="T2648" s="28">
        <f>VLOOKUP(--F2648,经验表!$A$4:$B$53,2,0)*VLOOKUP(--E2648,经验表!$W$8:$X$17,2,0)</f>
        <v>155325</v>
      </c>
      <c r="U2648" s="1">
        <f t="shared" si="334"/>
        <v>1816125</v>
      </c>
      <c r="V2648" s="1">
        <f t="shared" si="335"/>
        <v>1816125</v>
      </c>
    </row>
    <row r="2649" spans="1:22" x14ac:dyDescent="0.35">
      <c r="A2649" s="1">
        <v>94300113</v>
      </c>
      <c r="B2649" s="3" t="s">
        <v>18</v>
      </c>
      <c r="C2649" s="29">
        <f t="shared" si="331"/>
        <v>1</v>
      </c>
      <c r="D2649" s="29" t="str">
        <f t="shared" si="328"/>
        <v>3</v>
      </c>
      <c r="E2649" s="42" t="str">
        <f t="shared" si="329"/>
        <v>3</v>
      </c>
      <c r="F2649" s="1">
        <v>43</v>
      </c>
      <c r="G2649" s="28" t="str">
        <f t="shared" si="330"/>
        <v>343</v>
      </c>
      <c r="H2649" s="1">
        <v>45</v>
      </c>
      <c r="I2649" s="1">
        <v>3295</v>
      </c>
      <c r="L2649" s="1">
        <v>278271</v>
      </c>
      <c r="M2649" s="1">
        <v>2543409</v>
      </c>
      <c r="N2649" s="2">
        <f>INT(VLOOKUP(--D2649,'属性表（单）'!$H$7:$I$11,2,0)*VLOOKUP(F2649,'属性表（单）'!$B$4:$D$53,3,0))</f>
        <v>30600</v>
      </c>
      <c r="O2649" s="34">
        <f t="shared" si="332"/>
        <v>23906</v>
      </c>
      <c r="P2649" s="1">
        <f>IF(H2649=26,VLOOKUP(G2649,'属性表（单核）'!$H$2:$I$251,2,0),IF(H2649=59,VLOOKUP(G2649,'属性表（单核）'!$C$2:$D$251,2,0),INT(N2649/VLOOKUP(H2649,'属性表（单）'!$N$4:$O$24,2,0))))</f>
        <v>23906</v>
      </c>
      <c r="S2649" s="1">
        <f t="shared" si="333"/>
        <v>165525</v>
      </c>
      <c r="T2649" s="28">
        <f>VLOOKUP(--F2649,经验表!$A$4:$B$53,2,0)*VLOOKUP(--E2649,经验表!$W$8:$X$17,2,0)</f>
        <v>165525</v>
      </c>
      <c r="U2649" s="1">
        <f t="shared" si="334"/>
        <v>1971450</v>
      </c>
      <c r="V2649" s="1">
        <f t="shared" si="335"/>
        <v>1971450</v>
      </c>
    </row>
    <row r="2650" spans="1:22" x14ac:dyDescent="0.35">
      <c r="A2650" s="1">
        <v>94400113</v>
      </c>
      <c r="B2650" s="3" t="s">
        <v>18</v>
      </c>
      <c r="C2650" s="29">
        <f t="shared" si="331"/>
        <v>1</v>
      </c>
      <c r="D2650" s="29" t="str">
        <f t="shared" si="328"/>
        <v>3</v>
      </c>
      <c r="E2650" s="42" t="str">
        <f t="shared" si="329"/>
        <v>3</v>
      </c>
      <c r="F2650" s="1">
        <v>44</v>
      </c>
      <c r="G2650" s="28" t="str">
        <f t="shared" si="330"/>
        <v>344</v>
      </c>
      <c r="H2650" s="1">
        <v>45</v>
      </c>
      <c r="I2650" s="1">
        <v>3365</v>
      </c>
      <c r="L2650" s="1">
        <v>307218</v>
      </c>
      <c r="M2650" s="1">
        <v>2821680</v>
      </c>
      <c r="N2650" s="2">
        <f>INT(VLOOKUP(--D2650,'属性表（单）'!$H$7:$I$11,2,0)*VLOOKUP(F2650,'属性表（单）'!$B$4:$D$53,3,0))</f>
        <v>31725</v>
      </c>
      <c r="O2650" s="34">
        <f t="shared" si="332"/>
        <v>24785</v>
      </c>
      <c r="P2650" s="1">
        <f>IF(H2650=26,VLOOKUP(G2650,'属性表（单核）'!$H$2:$I$251,2,0),IF(H2650=59,VLOOKUP(G2650,'属性表（单核）'!$C$2:$D$251,2,0),INT(N2650/VLOOKUP(H2650,'属性表（单）'!$N$4:$O$24,2,0))))</f>
        <v>24785</v>
      </c>
      <c r="S2650" s="1">
        <f t="shared" si="333"/>
        <v>175725</v>
      </c>
      <c r="T2650" s="28">
        <f>VLOOKUP(--F2650,经验表!$A$4:$B$53,2,0)*VLOOKUP(--E2650,经验表!$W$8:$X$17,2,0)</f>
        <v>175725</v>
      </c>
      <c r="U2650" s="1">
        <f t="shared" si="334"/>
        <v>2136975</v>
      </c>
      <c r="V2650" s="1">
        <f t="shared" si="335"/>
        <v>2136975</v>
      </c>
    </row>
    <row r="2651" spans="1:22" x14ac:dyDescent="0.35">
      <c r="A2651" s="1">
        <v>94500113</v>
      </c>
      <c r="B2651" s="3" t="s">
        <v>18</v>
      </c>
      <c r="C2651" s="29">
        <f t="shared" si="331"/>
        <v>1</v>
      </c>
      <c r="D2651" s="29" t="str">
        <f t="shared" si="328"/>
        <v>3</v>
      </c>
      <c r="E2651" s="42" t="str">
        <f t="shared" si="329"/>
        <v>3</v>
      </c>
      <c r="F2651" s="1">
        <v>45</v>
      </c>
      <c r="G2651" s="28" t="str">
        <f t="shared" si="330"/>
        <v>345</v>
      </c>
      <c r="H2651" s="1">
        <v>45</v>
      </c>
      <c r="I2651" s="1">
        <v>3435</v>
      </c>
      <c r="L2651" s="1">
        <v>339119</v>
      </c>
      <c r="M2651" s="1">
        <v>3128898</v>
      </c>
      <c r="N2651" s="2">
        <f>INT(VLOOKUP(--D2651,'属性表（单）'!$H$7:$I$11,2,0)*VLOOKUP(F2651,'属性表（单）'!$B$4:$D$53,3,0))</f>
        <v>32850</v>
      </c>
      <c r="O2651" s="34">
        <f t="shared" si="332"/>
        <v>25664</v>
      </c>
      <c r="P2651" s="1">
        <f>IF(H2651=26,VLOOKUP(G2651,'属性表（单核）'!$H$2:$I$251,2,0),IF(H2651=59,VLOOKUP(G2651,'属性表（单核）'!$C$2:$D$251,2,0),INT(N2651/VLOOKUP(H2651,'属性表（单）'!$N$4:$O$24,2,0))))</f>
        <v>25664</v>
      </c>
      <c r="S2651" s="1">
        <f t="shared" si="333"/>
        <v>185925</v>
      </c>
      <c r="T2651" s="28">
        <f>VLOOKUP(--F2651,经验表!$A$4:$B$53,2,0)*VLOOKUP(--E2651,经验表!$W$8:$X$17,2,0)</f>
        <v>185925</v>
      </c>
      <c r="U2651" s="1">
        <f t="shared" si="334"/>
        <v>2312700</v>
      </c>
      <c r="V2651" s="1">
        <f t="shared" si="335"/>
        <v>2312700</v>
      </c>
    </row>
    <row r="2652" spans="1:22" x14ac:dyDescent="0.35">
      <c r="A2652" s="1">
        <v>94600113</v>
      </c>
      <c r="B2652" s="3" t="s">
        <v>18</v>
      </c>
      <c r="C2652" s="29">
        <f t="shared" si="331"/>
        <v>1</v>
      </c>
      <c r="D2652" s="29" t="str">
        <f t="shared" si="328"/>
        <v>3</v>
      </c>
      <c r="E2652" s="42" t="str">
        <f t="shared" si="329"/>
        <v>3</v>
      </c>
      <c r="F2652" s="1">
        <v>46</v>
      </c>
      <c r="G2652" s="28" t="str">
        <f t="shared" si="330"/>
        <v>346</v>
      </c>
      <c r="H2652" s="1">
        <v>45</v>
      </c>
      <c r="I2652" s="1">
        <v>3505</v>
      </c>
      <c r="L2652" s="1">
        <v>374276</v>
      </c>
      <c r="M2652" s="1">
        <v>3468017</v>
      </c>
      <c r="N2652" s="2">
        <f>INT(VLOOKUP(--D2652,'属性表（单）'!$H$7:$I$11,2,0)*VLOOKUP(F2652,'属性表（单）'!$B$4:$D$53,3,0))</f>
        <v>33975</v>
      </c>
      <c r="O2652" s="34">
        <f t="shared" si="332"/>
        <v>26542</v>
      </c>
      <c r="P2652" s="1">
        <f>IF(H2652=26,VLOOKUP(G2652,'属性表（单核）'!$H$2:$I$251,2,0),IF(H2652=59,VLOOKUP(G2652,'属性表（单核）'!$C$2:$D$251,2,0),INT(N2652/VLOOKUP(H2652,'属性表（单）'!$N$4:$O$24,2,0))))</f>
        <v>26542</v>
      </c>
      <c r="S2652" s="1">
        <f t="shared" si="333"/>
        <v>197925</v>
      </c>
      <c r="T2652" s="28">
        <f>VLOOKUP(--F2652,经验表!$A$4:$B$53,2,0)*VLOOKUP(--E2652,经验表!$W$8:$X$17,2,0)</f>
        <v>197925</v>
      </c>
      <c r="U2652" s="1">
        <f t="shared" si="334"/>
        <v>2498625</v>
      </c>
      <c r="V2652" s="1">
        <f t="shared" si="335"/>
        <v>2498625</v>
      </c>
    </row>
    <row r="2653" spans="1:22" x14ac:dyDescent="0.35">
      <c r="A2653" s="1">
        <v>94700113</v>
      </c>
      <c r="B2653" s="3" t="s">
        <v>18</v>
      </c>
      <c r="C2653" s="29">
        <f t="shared" si="331"/>
        <v>1</v>
      </c>
      <c r="D2653" s="29" t="str">
        <f t="shared" si="328"/>
        <v>3</v>
      </c>
      <c r="E2653" s="42" t="str">
        <f t="shared" si="329"/>
        <v>3</v>
      </c>
      <c r="F2653" s="1">
        <v>47</v>
      </c>
      <c r="G2653" s="28" t="str">
        <f t="shared" si="330"/>
        <v>347</v>
      </c>
      <c r="H2653" s="1">
        <v>45</v>
      </c>
      <c r="I2653" s="1">
        <v>3575</v>
      </c>
      <c r="L2653" s="1">
        <v>413018</v>
      </c>
      <c r="M2653" s="1">
        <v>3842293</v>
      </c>
      <c r="N2653" s="2">
        <f>INT(VLOOKUP(--D2653,'属性表（单）'!$H$7:$I$11,2,0)*VLOOKUP(F2653,'属性表（单）'!$B$4:$D$53,3,0))</f>
        <v>35212</v>
      </c>
      <c r="O2653" s="34">
        <f t="shared" si="332"/>
        <v>27509</v>
      </c>
      <c r="P2653" s="1">
        <f>IF(H2653=26,VLOOKUP(G2653,'属性表（单核）'!$H$2:$I$251,2,0),IF(H2653=59,VLOOKUP(G2653,'属性表（单核）'!$C$2:$D$251,2,0),INT(N2653/VLOOKUP(H2653,'属性表（单）'!$N$4:$O$24,2,0))))</f>
        <v>27509</v>
      </c>
      <c r="S2653" s="1">
        <f t="shared" si="333"/>
        <v>209925</v>
      </c>
      <c r="T2653" s="28">
        <f>VLOOKUP(--F2653,经验表!$A$4:$B$53,2,0)*VLOOKUP(--E2653,经验表!$W$8:$X$17,2,0)</f>
        <v>209925</v>
      </c>
      <c r="U2653" s="1">
        <f t="shared" si="334"/>
        <v>2696550</v>
      </c>
      <c r="V2653" s="1">
        <f t="shared" si="335"/>
        <v>2696550</v>
      </c>
    </row>
    <row r="2654" spans="1:22" x14ac:dyDescent="0.35">
      <c r="A2654" s="1">
        <v>94800113</v>
      </c>
      <c r="B2654" s="3" t="s">
        <v>18</v>
      </c>
      <c r="C2654" s="29">
        <f t="shared" si="331"/>
        <v>1</v>
      </c>
      <c r="D2654" s="29" t="str">
        <f t="shared" si="328"/>
        <v>3</v>
      </c>
      <c r="E2654" s="42" t="str">
        <f t="shared" si="329"/>
        <v>3</v>
      </c>
      <c r="F2654" s="1">
        <v>48</v>
      </c>
      <c r="G2654" s="28" t="str">
        <f t="shared" si="330"/>
        <v>348</v>
      </c>
      <c r="H2654" s="1">
        <v>45</v>
      </c>
      <c r="I2654" s="1">
        <v>3645</v>
      </c>
      <c r="L2654" s="1">
        <v>455711</v>
      </c>
      <c r="M2654" s="1">
        <v>4255311</v>
      </c>
      <c r="N2654" s="2">
        <f>INT(VLOOKUP(--D2654,'属性表（单）'!$H$7:$I$11,2,0)*VLOOKUP(F2654,'属性表（单）'!$B$4:$D$53,3,0))</f>
        <v>36450</v>
      </c>
      <c r="O2654" s="34">
        <f t="shared" si="332"/>
        <v>28476</v>
      </c>
      <c r="P2654" s="1">
        <f>IF(H2654=26,VLOOKUP(G2654,'属性表（单核）'!$H$2:$I$251,2,0),IF(H2654=59,VLOOKUP(G2654,'属性表（单核）'!$C$2:$D$251,2,0),INT(N2654/VLOOKUP(H2654,'属性表（单）'!$N$4:$O$24,2,0))))</f>
        <v>28476</v>
      </c>
      <c r="S2654" s="1">
        <f t="shared" si="333"/>
        <v>221925</v>
      </c>
      <c r="T2654" s="28">
        <f>VLOOKUP(--F2654,经验表!$A$4:$B$53,2,0)*VLOOKUP(--E2654,经验表!$W$8:$X$17,2,0)</f>
        <v>221925</v>
      </c>
      <c r="U2654" s="1">
        <f t="shared" si="334"/>
        <v>2906475</v>
      </c>
      <c r="V2654" s="1">
        <f t="shared" si="335"/>
        <v>2906475</v>
      </c>
    </row>
    <row r="2655" spans="1:22" x14ac:dyDescent="0.35">
      <c r="A2655" s="1">
        <v>94900113</v>
      </c>
      <c r="B2655" s="3" t="s">
        <v>18</v>
      </c>
      <c r="C2655" s="29">
        <f t="shared" si="331"/>
        <v>1</v>
      </c>
      <c r="D2655" s="29" t="str">
        <f t="shared" si="328"/>
        <v>3</v>
      </c>
      <c r="E2655" s="42" t="str">
        <f t="shared" si="329"/>
        <v>3</v>
      </c>
      <c r="F2655" s="1">
        <v>49</v>
      </c>
      <c r="G2655" s="28" t="str">
        <f t="shared" si="330"/>
        <v>349</v>
      </c>
      <c r="H2655" s="1">
        <v>45</v>
      </c>
      <c r="I2655" s="1">
        <v>3715</v>
      </c>
      <c r="L2655" s="1">
        <v>502756</v>
      </c>
      <c r="M2655" s="1">
        <v>4711022</v>
      </c>
      <c r="N2655" s="2">
        <f>INT(VLOOKUP(--D2655,'属性表（单）'!$H$7:$I$11,2,0)*VLOOKUP(F2655,'属性表（单）'!$B$4:$D$53,3,0))</f>
        <v>37687</v>
      </c>
      <c r="O2655" s="34">
        <f t="shared" si="332"/>
        <v>29442</v>
      </c>
      <c r="P2655" s="1">
        <f>IF(H2655=26,VLOOKUP(G2655,'属性表（单核）'!$H$2:$I$251,2,0),IF(H2655=59,VLOOKUP(G2655,'属性表（单核）'!$C$2:$D$251,2,0),INT(N2655/VLOOKUP(H2655,'属性表（单）'!$N$4:$O$24,2,0))))</f>
        <v>29442</v>
      </c>
      <c r="S2655" s="1">
        <f t="shared" si="333"/>
        <v>233925</v>
      </c>
      <c r="T2655" s="28">
        <f>VLOOKUP(--F2655,经验表!$A$4:$B$53,2,0)*VLOOKUP(--E2655,经验表!$W$8:$X$17,2,0)</f>
        <v>233925</v>
      </c>
      <c r="U2655" s="1">
        <f t="shared" si="334"/>
        <v>3128400</v>
      </c>
      <c r="V2655" s="1">
        <f t="shared" si="335"/>
        <v>3128400</v>
      </c>
    </row>
    <row r="2656" spans="1:22" x14ac:dyDescent="0.35">
      <c r="A2656" s="1">
        <v>95000113</v>
      </c>
      <c r="B2656" s="3" t="s">
        <v>18</v>
      </c>
      <c r="C2656" s="29">
        <f t="shared" si="331"/>
        <v>1</v>
      </c>
      <c r="D2656" s="29" t="str">
        <f t="shared" si="328"/>
        <v>3</v>
      </c>
      <c r="E2656" s="42" t="str">
        <f t="shared" si="329"/>
        <v>3</v>
      </c>
      <c r="F2656" s="1">
        <v>50</v>
      </c>
      <c r="G2656" s="28" t="str">
        <f t="shared" si="330"/>
        <v>350</v>
      </c>
      <c r="H2656" s="1">
        <v>45</v>
      </c>
      <c r="I2656" s="1">
        <v>3785</v>
      </c>
      <c r="L2656" s="1">
        <v>99999999</v>
      </c>
      <c r="M2656" s="1">
        <v>5213778</v>
      </c>
      <c r="N2656" s="2">
        <f>INT(VLOOKUP(--D2656,'属性表（单）'!$H$7:$I$11,2,0)*VLOOKUP(F2656,'属性表（单）'!$B$4:$D$53,3,0))</f>
        <v>38925</v>
      </c>
      <c r="O2656" s="34">
        <f t="shared" si="332"/>
        <v>30410</v>
      </c>
      <c r="P2656" s="1">
        <f>IF(H2656=26,VLOOKUP(G2656,'属性表（单核）'!$H$2:$I$251,2,0),IF(H2656=59,VLOOKUP(G2656,'属性表（单核）'!$C$2:$D$251,2,0),INT(N2656/VLOOKUP(H2656,'属性表（单）'!$N$4:$O$24,2,0))))</f>
        <v>30410</v>
      </c>
      <c r="S2656" s="1">
        <f t="shared" si="333"/>
        <v>247875</v>
      </c>
      <c r="T2656" s="28">
        <f>VLOOKUP(--F2656,经验表!$A$4:$B$53,2,0)*VLOOKUP(--E2656,经验表!$W$8:$X$17,2,0)</f>
        <v>247875</v>
      </c>
      <c r="U2656" s="1">
        <f t="shared" si="334"/>
        <v>3362325</v>
      </c>
      <c r="V2656" s="1">
        <f t="shared" si="335"/>
        <v>3362325</v>
      </c>
    </row>
    <row r="2657" spans="1:22" x14ac:dyDescent="0.35">
      <c r="A2657" s="1">
        <v>90100114</v>
      </c>
      <c r="B2657" s="3" t="s">
        <v>18</v>
      </c>
      <c r="C2657" s="29">
        <f t="shared" si="331"/>
        <v>1</v>
      </c>
      <c r="D2657" s="29" t="str">
        <f t="shared" si="328"/>
        <v>4</v>
      </c>
      <c r="E2657" s="42" t="str">
        <f t="shared" si="329"/>
        <v>4</v>
      </c>
      <c r="F2657" s="1">
        <v>1</v>
      </c>
      <c r="G2657" s="28" t="str">
        <f t="shared" si="330"/>
        <v>41</v>
      </c>
      <c r="H2657" s="1">
        <v>45</v>
      </c>
      <c r="I2657" s="1">
        <v>540</v>
      </c>
      <c r="L2657" s="1">
        <v>1862</v>
      </c>
      <c r="M2657" s="1">
        <v>25000</v>
      </c>
      <c r="N2657" s="2">
        <f>INT(VLOOKUP(--D2657,'属性表（单）'!$H$7:$I$11,2,0)*VLOOKUP(F2657,'属性表（单）'!$B$4:$D$53,3,0))</f>
        <v>6400</v>
      </c>
      <c r="O2657" s="34">
        <f t="shared" si="332"/>
        <v>5000</v>
      </c>
      <c r="P2657" s="1">
        <f>IF(H2657=26,VLOOKUP(G2657,'属性表（单核）'!$H$2:$I$251,2,0),IF(H2657=59,VLOOKUP(G2657,'属性表（单核）'!$C$2:$D$251,2,0),INT(N2657/VLOOKUP(H2657,'属性表（单）'!$N$4:$O$24,2,0))))</f>
        <v>5000</v>
      </c>
      <c r="S2657" s="1">
        <f t="shared" si="333"/>
        <v>1462</v>
      </c>
      <c r="T2657" s="28">
        <f>VLOOKUP(--F2657,经验表!$A$4:$B$53,2,0)*VLOOKUP(--E2657,经验表!$W$8:$X$17,2,0)</f>
        <v>1462.5000000000002</v>
      </c>
      <c r="U2657" s="1">
        <f t="shared" si="334"/>
        <v>25000</v>
      </c>
      <c r="V2657" s="1">
        <f t="shared" si="335"/>
        <v>3610200</v>
      </c>
    </row>
    <row r="2658" spans="1:22" x14ac:dyDescent="0.35">
      <c r="A2658" s="1">
        <v>90200114</v>
      </c>
      <c r="B2658" s="3" t="s">
        <v>18</v>
      </c>
      <c r="C2658" s="29">
        <f t="shared" si="331"/>
        <v>1</v>
      </c>
      <c r="D2658" s="29" t="str">
        <f t="shared" si="328"/>
        <v>4</v>
      </c>
      <c r="E2658" s="42" t="str">
        <f t="shared" si="329"/>
        <v>4</v>
      </c>
      <c r="F2658" s="1">
        <v>2</v>
      </c>
      <c r="G2658" s="28" t="str">
        <f t="shared" si="330"/>
        <v>42</v>
      </c>
      <c r="H2658" s="1">
        <v>45</v>
      </c>
      <c r="I2658" s="1">
        <v>640</v>
      </c>
      <c r="L2658" s="1">
        <v>2430</v>
      </c>
      <c r="M2658" s="1">
        <v>26862</v>
      </c>
      <c r="N2658" s="2">
        <f>INT(VLOOKUP(--D2658,'属性表（单）'!$H$7:$I$11,2,0)*VLOOKUP(F2658,'属性表（单）'!$B$4:$D$53,3,0))</f>
        <v>6800</v>
      </c>
      <c r="O2658" s="34">
        <f t="shared" si="332"/>
        <v>5312</v>
      </c>
      <c r="P2658" s="1">
        <f>IF(H2658=26,VLOOKUP(G2658,'属性表（单核）'!$H$2:$I$251,2,0),IF(H2658=59,VLOOKUP(G2658,'属性表（单核）'!$C$2:$D$251,2,0),INT(N2658/VLOOKUP(H2658,'属性表（单）'!$N$4:$O$24,2,0))))</f>
        <v>5312</v>
      </c>
      <c r="S2658" s="1">
        <f t="shared" si="333"/>
        <v>2047</v>
      </c>
      <c r="T2658" s="28">
        <f>VLOOKUP(--F2658,经验表!$A$4:$B$53,2,0)*VLOOKUP(--E2658,经验表!$W$8:$X$17,2,0)</f>
        <v>2047.5000000000002</v>
      </c>
      <c r="U2658" s="1">
        <f t="shared" si="334"/>
        <v>26462</v>
      </c>
      <c r="V2658" s="1">
        <f t="shared" si="335"/>
        <v>26462</v>
      </c>
    </row>
    <row r="2659" spans="1:22" x14ac:dyDescent="0.35">
      <c r="A2659" s="1">
        <v>90300114</v>
      </c>
      <c r="B2659" s="3" t="s">
        <v>18</v>
      </c>
      <c r="C2659" s="29">
        <f t="shared" si="331"/>
        <v>1</v>
      </c>
      <c r="D2659" s="29" t="str">
        <f t="shared" si="328"/>
        <v>4</v>
      </c>
      <c r="E2659" s="42" t="str">
        <f t="shared" si="329"/>
        <v>4</v>
      </c>
      <c r="F2659" s="1">
        <v>3</v>
      </c>
      <c r="G2659" s="28" t="str">
        <f t="shared" si="330"/>
        <v>43</v>
      </c>
      <c r="H2659" s="1">
        <v>45</v>
      </c>
      <c r="I2659" s="1">
        <v>740</v>
      </c>
      <c r="L2659" s="1">
        <v>3059</v>
      </c>
      <c r="M2659" s="1">
        <v>29292</v>
      </c>
      <c r="N2659" s="2">
        <f>INT(VLOOKUP(--D2659,'属性表（单）'!$H$7:$I$11,2,0)*VLOOKUP(F2659,'属性表（单）'!$B$4:$D$53,3,0))</f>
        <v>7200</v>
      </c>
      <c r="O2659" s="34">
        <f t="shared" si="332"/>
        <v>5625</v>
      </c>
      <c r="P2659" s="1">
        <f>IF(H2659=26,VLOOKUP(G2659,'属性表（单核）'!$H$2:$I$251,2,0),IF(H2659=59,VLOOKUP(G2659,'属性表（单核）'!$C$2:$D$251,2,0),INT(N2659/VLOOKUP(H2659,'属性表（单）'!$N$4:$O$24,2,0))))</f>
        <v>5625</v>
      </c>
      <c r="S2659" s="1">
        <f t="shared" si="333"/>
        <v>2632</v>
      </c>
      <c r="T2659" s="28">
        <f>VLOOKUP(--F2659,经验表!$A$4:$B$53,2,0)*VLOOKUP(--E2659,经验表!$W$8:$X$17,2,0)</f>
        <v>2632.5000000000005</v>
      </c>
      <c r="U2659" s="1">
        <f t="shared" si="334"/>
        <v>28509</v>
      </c>
      <c r="V2659" s="1">
        <f t="shared" si="335"/>
        <v>28509</v>
      </c>
    </row>
    <row r="2660" spans="1:22" x14ac:dyDescent="0.35">
      <c r="A2660" s="1">
        <v>90400114</v>
      </c>
      <c r="B2660" s="3" t="s">
        <v>18</v>
      </c>
      <c r="C2660" s="29">
        <f t="shared" si="331"/>
        <v>1</v>
      </c>
      <c r="D2660" s="29" t="str">
        <f t="shared" si="328"/>
        <v>4</v>
      </c>
      <c r="E2660" s="42" t="str">
        <f t="shared" si="329"/>
        <v>4</v>
      </c>
      <c r="F2660" s="1">
        <v>4</v>
      </c>
      <c r="G2660" s="28" t="str">
        <f t="shared" si="330"/>
        <v>44</v>
      </c>
      <c r="H2660" s="1">
        <v>45</v>
      </c>
      <c r="I2660" s="1">
        <v>840</v>
      </c>
      <c r="L2660" s="1">
        <v>3754</v>
      </c>
      <c r="M2660" s="1">
        <v>32351</v>
      </c>
      <c r="N2660" s="2">
        <f>INT(VLOOKUP(--D2660,'属性表（单）'!$H$7:$I$11,2,0)*VLOOKUP(F2660,'属性表（单）'!$B$4:$D$53,3,0))</f>
        <v>7600</v>
      </c>
      <c r="O2660" s="34">
        <f t="shared" si="332"/>
        <v>5937</v>
      </c>
      <c r="P2660" s="1">
        <f>IF(H2660=26,VLOOKUP(G2660,'属性表（单核）'!$H$2:$I$251,2,0),IF(H2660=59,VLOOKUP(G2660,'属性表（单核）'!$C$2:$D$251,2,0),INT(N2660/VLOOKUP(H2660,'属性表（单）'!$N$4:$O$24,2,0))))</f>
        <v>5937</v>
      </c>
      <c r="S2660" s="1">
        <f t="shared" si="333"/>
        <v>3217</v>
      </c>
      <c r="T2660" s="28">
        <f>VLOOKUP(--F2660,经验表!$A$4:$B$53,2,0)*VLOOKUP(--E2660,经验表!$W$8:$X$17,2,0)</f>
        <v>3217.5000000000005</v>
      </c>
      <c r="U2660" s="1">
        <f t="shared" si="334"/>
        <v>31141</v>
      </c>
      <c r="V2660" s="1">
        <f t="shared" si="335"/>
        <v>31141</v>
      </c>
    </row>
    <row r="2661" spans="1:22" x14ac:dyDescent="0.35">
      <c r="A2661" s="1">
        <v>90500114</v>
      </c>
      <c r="B2661" s="3" t="s">
        <v>18</v>
      </c>
      <c r="C2661" s="29">
        <f t="shared" si="331"/>
        <v>1</v>
      </c>
      <c r="D2661" s="29" t="str">
        <f t="shared" si="328"/>
        <v>4</v>
      </c>
      <c r="E2661" s="42" t="str">
        <f t="shared" si="329"/>
        <v>4</v>
      </c>
      <c r="F2661" s="1">
        <v>5</v>
      </c>
      <c r="G2661" s="28" t="str">
        <f t="shared" si="330"/>
        <v>45</v>
      </c>
      <c r="H2661" s="1">
        <v>45</v>
      </c>
      <c r="I2661" s="1">
        <v>940</v>
      </c>
      <c r="L2661" s="1">
        <v>4522</v>
      </c>
      <c r="M2661" s="1">
        <v>36105</v>
      </c>
      <c r="N2661" s="2">
        <f>INT(VLOOKUP(--D2661,'属性表（单）'!$H$7:$I$11,2,0)*VLOOKUP(F2661,'属性表（单）'!$B$4:$D$53,3,0))</f>
        <v>8000</v>
      </c>
      <c r="O2661" s="34">
        <f t="shared" si="332"/>
        <v>6250</v>
      </c>
      <c r="P2661" s="1">
        <f>IF(H2661=26,VLOOKUP(G2661,'属性表（单核）'!$H$2:$I$251,2,0),IF(H2661=59,VLOOKUP(G2661,'属性表（单核）'!$C$2:$D$251,2,0),INT(N2661/VLOOKUP(H2661,'属性表（单）'!$N$4:$O$24,2,0))))</f>
        <v>6250</v>
      </c>
      <c r="S2661" s="1">
        <f t="shared" si="333"/>
        <v>3802</v>
      </c>
      <c r="T2661" s="28">
        <f>VLOOKUP(--F2661,经验表!$A$4:$B$53,2,0)*VLOOKUP(--E2661,经验表!$W$8:$X$17,2,0)</f>
        <v>3802.5000000000005</v>
      </c>
      <c r="U2661" s="1">
        <f t="shared" si="334"/>
        <v>34358</v>
      </c>
      <c r="V2661" s="1">
        <f t="shared" si="335"/>
        <v>34358</v>
      </c>
    </row>
    <row r="2662" spans="1:22" x14ac:dyDescent="0.35">
      <c r="A2662" s="1">
        <v>90600114</v>
      </c>
      <c r="B2662" s="3" t="s">
        <v>18</v>
      </c>
      <c r="C2662" s="29">
        <f t="shared" si="331"/>
        <v>1</v>
      </c>
      <c r="D2662" s="29" t="str">
        <f t="shared" si="328"/>
        <v>4</v>
      </c>
      <c r="E2662" s="42" t="str">
        <f t="shared" si="329"/>
        <v>4</v>
      </c>
      <c r="F2662" s="1">
        <v>6</v>
      </c>
      <c r="G2662" s="28" t="str">
        <f t="shared" si="330"/>
        <v>46</v>
      </c>
      <c r="H2662" s="1">
        <v>45</v>
      </c>
      <c r="I2662" s="1">
        <v>1040</v>
      </c>
      <c r="L2662" s="1">
        <v>5370</v>
      </c>
      <c r="M2662" s="1">
        <v>40627</v>
      </c>
      <c r="N2662" s="2">
        <f>INT(VLOOKUP(--D2662,'属性表（单）'!$H$7:$I$11,2,0)*VLOOKUP(F2662,'属性表（单）'!$B$4:$D$53,3,0))</f>
        <v>8400</v>
      </c>
      <c r="O2662" s="34">
        <f t="shared" si="332"/>
        <v>6562</v>
      </c>
      <c r="P2662" s="1">
        <f>IF(H2662=26,VLOOKUP(G2662,'属性表（单核）'!$H$2:$I$251,2,0),IF(H2662=59,VLOOKUP(G2662,'属性表（单核）'!$C$2:$D$251,2,0),INT(N2662/VLOOKUP(H2662,'属性表（单）'!$N$4:$O$24,2,0))))</f>
        <v>6562</v>
      </c>
      <c r="S2662" s="1">
        <f t="shared" si="333"/>
        <v>4777</v>
      </c>
      <c r="T2662" s="28">
        <f>VLOOKUP(--F2662,经验表!$A$4:$B$53,2,0)*VLOOKUP(--E2662,经验表!$W$8:$X$17,2,0)</f>
        <v>4777.5</v>
      </c>
      <c r="U2662" s="1">
        <f t="shared" si="334"/>
        <v>38160</v>
      </c>
      <c r="V2662" s="1">
        <f t="shared" si="335"/>
        <v>38160</v>
      </c>
    </row>
    <row r="2663" spans="1:22" x14ac:dyDescent="0.35">
      <c r="A2663" s="1">
        <v>90700114</v>
      </c>
      <c r="B2663" s="3" t="s">
        <v>18</v>
      </c>
      <c r="C2663" s="29">
        <f t="shared" si="331"/>
        <v>1</v>
      </c>
      <c r="D2663" s="29" t="str">
        <f t="shared" si="328"/>
        <v>4</v>
      </c>
      <c r="E2663" s="42" t="str">
        <f t="shared" si="329"/>
        <v>4</v>
      </c>
      <c r="F2663" s="1">
        <v>7</v>
      </c>
      <c r="G2663" s="28" t="str">
        <f t="shared" si="330"/>
        <v>47</v>
      </c>
      <c r="H2663" s="1">
        <v>45</v>
      </c>
      <c r="I2663" s="1">
        <v>1140</v>
      </c>
      <c r="L2663" s="1">
        <v>6305</v>
      </c>
      <c r="M2663" s="1">
        <v>45997</v>
      </c>
      <c r="N2663" s="2">
        <f>INT(VLOOKUP(--D2663,'属性表（单）'!$H$7:$I$11,2,0)*VLOOKUP(F2663,'属性表（单）'!$B$4:$D$53,3,0))</f>
        <v>9000</v>
      </c>
      <c r="O2663" s="34">
        <f t="shared" si="332"/>
        <v>7031</v>
      </c>
      <c r="P2663" s="1">
        <f>IF(H2663=26,VLOOKUP(G2663,'属性表（单核）'!$H$2:$I$251,2,0),IF(H2663=59,VLOOKUP(G2663,'属性表（单核）'!$C$2:$D$251,2,0),INT(N2663/VLOOKUP(H2663,'属性表（单）'!$N$4:$O$24,2,0))))</f>
        <v>7031</v>
      </c>
      <c r="S2663" s="1">
        <f t="shared" si="333"/>
        <v>5752</v>
      </c>
      <c r="T2663" s="28">
        <f>VLOOKUP(--F2663,经验表!$A$4:$B$53,2,0)*VLOOKUP(--E2663,经验表!$W$8:$X$17,2,0)</f>
        <v>5752.5000000000009</v>
      </c>
      <c r="U2663" s="1">
        <f t="shared" si="334"/>
        <v>42937</v>
      </c>
      <c r="V2663" s="1">
        <f t="shared" si="335"/>
        <v>42937</v>
      </c>
    </row>
    <row r="2664" spans="1:22" x14ac:dyDescent="0.35">
      <c r="A2664" s="1">
        <v>90800114</v>
      </c>
      <c r="B2664" s="3" t="s">
        <v>18</v>
      </c>
      <c r="C2664" s="29">
        <f t="shared" si="331"/>
        <v>1</v>
      </c>
      <c r="D2664" s="29" t="str">
        <f t="shared" si="328"/>
        <v>4</v>
      </c>
      <c r="E2664" s="42" t="str">
        <f t="shared" si="329"/>
        <v>4</v>
      </c>
      <c r="F2664" s="1">
        <v>8</v>
      </c>
      <c r="G2664" s="28" t="str">
        <f t="shared" si="330"/>
        <v>48</v>
      </c>
      <c r="H2664" s="1">
        <v>45</v>
      </c>
      <c r="I2664" s="1">
        <v>1240</v>
      </c>
      <c r="L2664" s="1">
        <v>7337</v>
      </c>
      <c r="M2664" s="1">
        <v>52302</v>
      </c>
      <c r="N2664" s="2">
        <f>INT(VLOOKUP(--D2664,'属性表（单）'!$H$7:$I$11,2,0)*VLOOKUP(F2664,'属性表（单）'!$B$4:$D$53,3,0))</f>
        <v>9600</v>
      </c>
      <c r="O2664" s="34">
        <f t="shared" si="332"/>
        <v>7500</v>
      </c>
      <c r="P2664" s="1">
        <f>IF(H2664=26,VLOOKUP(G2664,'属性表（单核）'!$H$2:$I$251,2,0),IF(H2664=59,VLOOKUP(G2664,'属性表（单核）'!$C$2:$D$251,2,0),INT(N2664/VLOOKUP(H2664,'属性表（单）'!$N$4:$O$24,2,0))))</f>
        <v>7500</v>
      </c>
      <c r="S2664" s="1">
        <f t="shared" si="333"/>
        <v>6727</v>
      </c>
      <c r="T2664" s="28">
        <f>VLOOKUP(--F2664,经验表!$A$4:$B$53,2,0)*VLOOKUP(--E2664,经验表!$W$8:$X$17,2,0)</f>
        <v>6727.5000000000009</v>
      </c>
      <c r="U2664" s="1">
        <f t="shared" si="334"/>
        <v>48689</v>
      </c>
      <c r="V2664" s="1">
        <f t="shared" si="335"/>
        <v>48689</v>
      </c>
    </row>
    <row r="2665" spans="1:22" x14ac:dyDescent="0.35">
      <c r="A2665" s="1">
        <v>90900114</v>
      </c>
      <c r="B2665" s="3" t="s">
        <v>18</v>
      </c>
      <c r="C2665" s="29">
        <f t="shared" si="331"/>
        <v>1</v>
      </c>
      <c r="D2665" s="29" t="str">
        <f t="shared" si="328"/>
        <v>4</v>
      </c>
      <c r="E2665" s="42" t="str">
        <f t="shared" si="329"/>
        <v>4</v>
      </c>
      <c r="F2665" s="1">
        <v>9</v>
      </c>
      <c r="G2665" s="28" t="str">
        <f t="shared" si="330"/>
        <v>49</v>
      </c>
      <c r="H2665" s="1">
        <v>45</v>
      </c>
      <c r="I2665" s="1">
        <v>1340</v>
      </c>
      <c r="L2665" s="1">
        <v>8475</v>
      </c>
      <c r="M2665" s="1">
        <v>59639</v>
      </c>
      <c r="N2665" s="2">
        <f>INT(VLOOKUP(--D2665,'属性表（单）'!$H$7:$I$11,2,0)*VLOOKUP(F2665,'属性表（单）'!$B$4:$D$53,3,0))</f>
        <v>10200</v>
      </c>
      <c r="O2665" s="34">
        <f t="shared" si="332"/>
        <v>7968</v>
      </c>
      <c r="P2665" s="1">
        <f>IF(H2665=26,VLOOKUP(G2665,'属性表（单核）'!$H$2:$I$251,2,0),IF(H2665=59,VLOOKUP(G2665,'属性表（单核）'!$C$2:$D$251,2,0),INT(N2665/VLOOKUP(H2665,'属性表（单）'!$N$4:$O$24,2,0))))</f>
        <v>7968</v>
      </c>
      <c r="S2665" s="1">
        <f t="shared" si="333"/>
        <v>7702</v>
      </c>
      <c r="T2665" s="28">
        <f>VLOOKUP(--F2665,经验表!$A$4:$B$53,2,0)*VLOOKUP(--E2665,经验表!$W$8:$X$17,2,0)</f>
        <v>7702.5000000000009</v>
      </c>
      <c r="U2665" s="1">
        <f t="shared" si="334"/>
        <v>55416</v>
      </c>
      <c r="V2665" s="1">
        <f t="shared" si="335"/>
        <v>55416</v>
      </c>
    </row>
    <row r="2666" spans="1:22" x14ac:dyDescent="0.35">
      <c r="A2666" s="1">
        <v>91000114</v>
      </c>
      <c r="B2666" s="3" t="s">
        <v>18</v>
      </c>
      <c r="C2666" s="29">
        <f t="shared" si="331"/>
        <v>1</v>
      </c>
      <c r="D2666" s="29" t="str">
        <f t="shared" si="328"/>
        <v>4</v>
      </c>
      <c r="E2666" s="42" t="str">
        <f t="shared" si="329"/>
        <v>4</v>
      </c>
      <c r="F2666" s="1">
        <v>10</v>
      </c>
      <c r="G2666" s="28" t="str">
        <f t="shared" si="330"/>
        <v>410</v>
      </c>
      <c r="H2666" s="1">
        <v>45</v>
      </c>
      <c r="I2666" s="1">
        <v>1440</v>
      </c>
      <c r="L2666" s="1">
        <v>9729</v>
      </c>
      <c r="M2666" s="1">
        <v>68114</v>
      </c>
      <c r="N2666" s="2">
        <f>INT(VLOOKUP(--D2666,'属性表（单）'!$H$7:$I$11,2,0)*VLOOKUP(F2666,'属性表（单）'!$B$4:$D$53,3,0))</f>
        <v>10800</v>
      </c>
      <c r="O2666" s="34">
        <f t="shared" si="332"/>
        <v>8437</v>
      </c>
      <c r="P2666" s="1">
        <f>IF(H2666=26,VLOOKUP(G2666,'属性表（单核）'!$H$2:$I$251,2,0),IF(H2666=59,VLOOKUP(G2666,'属性表（单核）'!$C$2:$D$251,2,0),INT(N2666/VLOOKUP(H2666,'属性表（单）'!$N$4:$O$24,2,0))))</f>
        <v>8437</v>
      </c>
      <c r="S2666" s="1">
        <f t="shared" si="333"/>
        <v>9262</v>
      </c>
      <c r="T2666" s="28">
        <f>VLOOKUP(--F2666,经验表!$A$4:$B$53,2,0)*VLOOKUP(--E2666,经验表!$W$8:$X$17,2,0)</f>
        <v>9262.5</v>
      </c>
      <c r="U2666" s="1">
        <f t="shared" si="334"/>
        <v>63118</v>
      </c>
      <c r="V2666" s="1">
        <f t="shared" si="335"/>
        <v>63118</v>
      </c>
    </row>
    <row r="2667" spans="1:22" x14ac:dyDescent="0.35">
      <c r="A2667" s="1">
        <v>91100114</v>
      </c>
      <c r="B2667" s="3" t="s">
        <v>18</v>
      </c>
      <c r="C2667" s="29">
        <f t="shared" si="331"/>
        <v>1</v>
      </c>
      <c r="D2667" s="29" t="str">
        <f t="shared" si="328"/>
        <v>4</v>
      </c>
      <c r="E2667" s="42" t="str">
        <f t="shared" si="329"/>
        <v>4</v>
      </c>
      <c r="F2667" s="1">
        <v>11</v>
      </c>
      <c r="G2667" s="28" t="str">
        <f t="shared" si="330"/>
        <v>411</v>
      </c>
      <c r="H2667" s="1">
        <v>45</v>
      </c>
      <c r="I2667" s="1">
        <v>1540</v>
      </c>
      <c r="L2667" s="1">
        <v>11110</v>
      </c>
      <c r="M2667" s="1">
        <v>77843</v>
      </c>
      <c r="N2667" s="2">
        <f>INT(VLOOKUP(--D2667,'属性表（单）'!$H$7:$I$11,2,0)*VLOOKUP(F2667,'属性表（单）'!$B$4:$D$53,3,0))</f>
        <v>11400</v>
      </c>
      <c r="O2667" s="34">
        <f t="shared" si="332"/>
        <v>8906</v>
      </c>
      <c r="P2667" s="1">
        <f>IF(H2667=26,VLOOKUP(G2667,'属性表（单核）'!$H$2:$I$251,2,0),IF(H2667=59,VLOOKUP(G2667,'属性表（单核）'!$C$2:$D$251,2,0),INT(N2667/VLOOKUP(H2667,'属性表（单）'!$N$4:$O$24,2,0))))</f>
        <v>8906</v>
      </c>
      <c r="S2667" s="1">
        <f t="shared" si="333"/>
        <v>10822</v>
      </c>
      <c r="T2667" s="28">
        <f>VLOOKUP(--F2667,经验表!$A$4:$B$53,2,0)*VLOOKUP(--E2667,经验表!$W$8:$X$17,2,0)</f>
        <v>10822.500000000002</v>
      </c>
      <c r="U2667" s="1">
        <f t="shared" si="334"/>
        <v>72380</v>
      </c>
      <c r="V2667" s="1">
        <f t="shared" si="335"/>
        <v>72380</v>
      </c>
    </row>
    <row r="2668" spans="1:22" x14ac:dyDescent="0.35">
      <c r="A2668" s="1">
        <v>91200114</v>
      </c>
      <c r="B2668" s="3" t="s">
        <v>18</v>
      </c>
      <c r="C2668" s="29">
        <f t="shared" si="331"/>
        <v>1</v>
      </c>
      <c r="D2668" s="29" t="str">
        <f t="shared" si="328"/>
        <v>4</v>
      </c>
      <c r="E2668" s="42" t="str">
        <f t="shared" si="329"/>
        <v>4</v>
      </c>
      <c r="F2668" s="1">
        <v>12</v>
      </c>
      <c r="G2668" s="28" t="str">
        <f t="shared" si="330"/>
        <v>412</v>
      </c>
      <c r="H2668" s="1">
        <v>45</v>
      </c>
      <c r="I2668" s="1">
        <v>1640</v>
      </c>
      <c r="L2668" s="1">
        <v>12630</v>
      </c>
      <c r="M2668" s="1">
        <v>88953</v>
      </c>
      <c r="N2668" s="2">
        <f>INT(VLOOKUP(--D2668,'属性表（单）'!$H$7:$I$11,2,0)*VLOOKUP(F2668,'属性表（单）'!$B$4:$D$53,3,0))</f>
        <v>12200</v>
      </c>
      <c r="O2668" s="34">
        <f t="shared" si="332"/>
        <v>9531</v>
      </c>
      <c r="P2668" s="1">
        <f>IF(H2668=26,VLOOKUP(G2668,'属性表（单核）'!$H$2:$I$251,2,0),IF(H2668=59,VLOOKUP(G2668,'属性表（单核）'!$C$2:$D$251,2,0),INT(N2668/VLOOKUP(H2668,'属性表（单）'!$N$4:$O$24,2,0))))</f>
        <v>9531</v>
      </c>
      <c r="S2668" s="1">
        <f t="shared" si="333"/>
        <v>12382</v>
      </c>
      <c r="T2668" s="28">
        <f>VLOOKUP(--F2668,经验表!$A$4:$B$53,2,0)*VLOOKUP(--E2668,经验表!$W$8:$X$17,2,0)</f>
        <v>12382.500000000002</v>
      </c>
      <c r="U2668" s="1">
        <f t="shared" si="334"/>
        <v>83202</v>
      </c>
      <c r="V2668" s="1">
        <f t="shared" si="335"/>
        <v>83202</v>
      </c>
    </row>
    <row r="2669" spans="1:22" x14ac:dyDescent="0.35">
      <c r="A2669" s="1">
        <v>91300114</v>
      </c>
      <c r="B2669" s="3" t="s">
        <v>18</v>
      </c>
      <c r="C2669" s="29">
        <f t="shared" si="331"/>
        <v>1</v>
      </c>
      <c r="D2669" s="29" t="str">
        <f t="shared" si="328"/>
        <v>4</v>
      </c>
      <c r="E2669" s="42" t="str">
        <f t="shared" si="329"/>
        <v>4</v>
      </c>
      <c r="F2669" s="1">
        <v>13</v>
      </c>
      <c r="G2669" s="28" t="str">
        <f t="shared" si="330"/>
        <v>413</v>
      </c>
      <c r="H2669" s="1">
        <v>45</v>
      </c>
      <c r="I2669" s="1">
        <v>1740</v>
      </c>
      <c r="L2669" s="1">
        <v>14303</v>
      </c>
      <c r="M2669" s="1">
        <v>101583</v>
      </c>
      <c r="N2669" s="2">
        <f>INT(VLOOKUP(--D2669,'属性表（单）'!$H$7:$I$11,2,0)*VLOOKUP(F2669,'属性表（单）'!$B$4:$D$53,3,0))</f>
        <v>13000</v>
      </c>
      <c r="O2669" s="34">
        <f t="shared" si="332"/>
        <v>10156</v>
      </c>
      <c r="P2669" s="1">
        <f>IF(H2669=26,VLOOKUP(G2669,'属性表（单核）'!$H$2:$I$251,2,0),IF(H2669=59,VLOOKUP(G2669,'属性表（单核）'!$C$2:$D$251,2,0),INT(N2669/VLOOKUP(H2669,'属性表（单）'!$N$4:$O$24,2,0))))</f>
        <v>10156</v>
      </c>
      <c r="S2669" s="1">
        <f t="shared" si="333"/>
        <v>13942</v>
      </c>
      <c r="T2669" s="28">
        <f>VLOOKUP(--F2669,经验表!$A$4:$B$53,2,0)*VLOOKUP(--E2669,经验表!$W$8:$X$17,2,0)</f>
        <v>13942.500000000002</v>
      </c>
      <c r="U2669" s="1">
        <f t="shared" si="334"/>
        <v>95584</v>
      </c>
      <c r="V2669" s="1">
        <f t="shared" si="335"/>
        <v>95584</v>
      </c>
    </row>
    <row r="2670" spans="1:22" x14ac:dyDescent="0.35">
      <c r="A2670" s="1">
        <v>91400114</v>
      </c>
      <c r="B2670" s="3" t="s">
        <v>18</v>
      </c>
      <c r="C2670" s="29">
        <f t="shared" si="331"/>
        <v>1</v>
      </c>
      <c r="D2670" s="29" t="str">
        <f t="shared" si="328"/>
        <v>4</v>
      </c>
      <c r="E2670" s="42" t="str">
        <f t="shared" si="329"/>
        <v>4</v>
      </c>
      <c r="F2670" s="1">
        <v>14</v>
      </c>
      <c r="G2670" s="28" t="str">
        <f t="shared" si="330"/>
        <v>414</v>
      </c>
      <c r="H2670" s="1">
        <v>45</v>
      </c>
      <c r="I2670" s="1">
        <v>1840</v>
      </c>
      <c r="L2670" s="1">
        <v>16144</v>
      </c>
      <c r="M2670" s="1">
        <v>115886</v>
      </c>
      <c r="N2670" s="2">
        <f>INT(VLOOKUP(--D2670,'属性表（单）'!$H$7:$I$11,2,0)*VLOOKUP(F2670,'属性表（单）'!$B$4:$D$53,3,0))</f>
        <v>13800</v>
      </c>
      <c r="O2670" s="34">
        <f t="shared" si="332"/>
        <v>10781</v>
      </c>
      <c r="P2670" s="1">
        <f>IF(H2670=26,VLOOKUP(G2670,'属性表（单核）'!$H$2:$I$251,2,0),IF(H2670=59,VLOOKUP(G2670,'属性表（单核）'!$C$2:$D$251,2,0),INT(N2670/VLOOKUP(H2670,'属性表（单）'!$N$4:$O$24,2,0))))</f>
        <v>10781</v>
      </c>
      <c r="S2670" s="1">
        <f t="shared" si="333"/>
        <v>16282</v>
      </c>
      <c r="T2670" s="28">
        <f>VLOOKUP(--F2670,经验表!$A$4:$B$53,2,0)*VLOOKUP(--E2670,经验表!$W$8:$X$17,2,0)</f>
        <v>16282.500000000002</v>
      </c>
      <c r="U2670" s="1">
        <f t="shared" si="334"/>
        <v>109526</v>
      </c>
      <c r="V2670" s="1">
        <f t="shared" si="335"/>
        <v>109526</v>
      </c>
    </row>
    <row r="2671" spans="1:22" x14ac:dyDescent="0.35">
      <c r="A2671" s="1">
        <v>91500114</v>
      </c>
      <c r="B2671" s="3" t="s">
        <v>18</v>
      </c>
      <c r="C2671" s="29">
        <f t="shared" si="331"/>
        <v>1</v>
      </c>
      <c r="D2671" s="29" t="str">
        <f t="shared" si="328"/>
        <v>4</v>
      </c>
      <c r="E2671" s="42" t="str">
        <f t="shared" si="329"/>
        <v>4</v>
      </c>
      <c r="F2671" s="1">
        <v>15</v>
      </c>
      <c r="G2671" s="28" t="str">
        <f t="shared" si="330"/>
        <v>415</v>
      </c>
      <c r="H2671" s="1">
        <v>45</v>
      </c>
      <c r="I2671" s="1">
        <v>1940</v>
      </c>
      <c r="L2671" s="1">
        <v>18170</v>
      </c>
      <c r="M2671" s="1">
        <v>132030</v>
      </c>
      <c r="N2671" s="2">
        <f>INT(VLOOKUP(--D2671,'属性表（单）'!$H$7:$I$11,2,0)*VLOOKUP(F2671,'属性表（单）'!$B$4:$D$53,3,0))</f>
        <v>14600</v>
      </c>
      <c r="O2671" s="34">
        <f t="shared" si="332"/>
        <v>11406</v>
      </c>
      <c r="P2671" s="1">
        <f>IF(H2671=26,VLOOKUP(G2671,'属性表（单核）'!$H$2:$I$251,2,0),IF(H2671=59,VLOOKUP(G2671,'属性表（单核）'!$C$2:$D$251,2,0),INT(N2671/VLOOKUP(H2671,'属性表（单）'!$N$4:$O$24,2,0))))</f>
        <v>11406</v>
      </c>
      <c r="S2671" s="1">
        <f t="shared" si="333"/>
        <v>18622</v>
      </c>
      <c r="T2671" s="28">
        <f>VLOOKUP(--F2671,经验表!$A$4:$B$53,2,0)*VLOOKUP(--E2671,经验表!$W$8:$X$17,2,0)</f>
        <v>18622.5</v>
      </c>
      <c r="U2671" s="1">
        <f t="shared" si="334"/>
        <v>125808</v>
      </c>
      <c r="V2671" s="1">
        <f t="shared" si="335"/>
        <v>125808</v>
      </c>
    </row>
    <row r="2672" spans="1:22" x14ac:dyDescent="0.35">
      <c r="A2672" s="1">
        <v>91600114</v>
      </c>
      <c r="B2672" s="3" t="s">
        <v>18</v>
      </c>
      <c r="C2672" s="29">
        <f t="shared" si="331"/>
        <v>1</v>
      </c>
      <c r="D2672" s="29" t="str">
        <f t="shared" si="328"/>
        <v>4</v>
      </c>
      <c r="E2672" s="42" t="str">
        <f t="shared" si="329"/>
        <v>4</v>
      </c>
      <c r="F2672" s="1">
        <v>16</v>
      </c>
      <c r="G2672" s="28" t="str">
        <f t="shared" si="330"/>
        <v>416</v>
      </c>
      <c r="H2672" s="1">
        <v>45</v>
      </c>
      <c r="I2672" s="1">
        <v>2040</v>
      </c>
      <c r="L2672" s="1">
        <v>20397</v>
      </c>
      <c r="M2672" s="1">
        <v>150200</v>
      </c>
      <c r="N2672" s="2">
        <f>INT(VLOOKUP(--D2672,'属性表（单）'!$H$7:$I$11,2,0)*VLOOKUP(F2672,'属性表（单）'!$B$4:$D$53,3,0))</f>
        <v>15400</v>
      </c>
      <c r="O2672" s="34">
        <f t="shared" si="332"/>
        <v>12031</v>
      </c>
      <c r="P2672" s="1">
        <f>IF(H2672=26,VLOOKUP(G2672,'属性表（单核）'!$H$2:$I$251,2,0),IF(H2672=59,VLOOKUP(G2672,'属性表（单核）'!$C$2:$D$251,2,0),INT(N2672/VLOOKUP(H2672,'属性表（单）'!$N$4:$O$24,2,0))))</f>
        <v>12031</v>
      </c>
      <c r="S2672" s="1">
        <f t="shared" si="333"/>
        <v>20962</v>
      </c>
      <c r="T2672" s="28">
        <f>VLOOKUP(--F2672,经验表!$A$4:$B$53,2,0)*VLOOKUP(--E2672,经验表!$W$8:$X$17,2,0)</f>
        <v>20962.500000000004</v>
      </c>
      <c r="U2672" s="1">
        <f t="shared" si="334"/>
        <v>144430</v>
      </c>
      <c r="V2672" s="1">
        <f t="shared" si="335"/>
        <v>144430</v>
      </c>
    </row>
    <row r="2673" spans="1:22" x14ac:dyDescent="0.35">
      <c r="A2673" s="1">
        <v>91700114</v>
      </c>
      <c r="B2673" s="3" t="s">
        <v>18</v>
      </c>
      <c r="C2673" s="29">
        <f t="shared" si="331"/>
        <v>1</v>
      </c>
      <c r="D2673" s="29" t="str">
        <f t="shared" si="328"/>
        <v>4</v>
      </c>
      <c r="E2673" s="42" t="str">
        <f t="shared" si="329"/>
        <v>4</v>
      </c>
      <c r="F2673" s="1">
        <v>17</v>
      </c>
      <c r="G2673" s="28" t="str">
        <f t="shared" si="330"/>
        <v>417</v>
      </c>
      <c r="H2673" s="1">
        <v>45</v>
      </c>
      <c r="I2673" s="1">
        <v>2140</v>
      </c>
      <c r="L2673" s="1">
        <v>22845</v>
      </c>
      <c r="M2673" s="1">
        <v>170597</v>
      </c>
      <c r="N2673" s="2">
        <f>INT(VLOOKUP(--D2673,'属性表（单）'!$H$7:$I$11,2,0)*VLOOKUP(F2673,'属性表（单）'!$B$4:$D$53,3,0))</f>
        <v>16400</v>
      </c>
      <c r="O2673" s="34">
        <f t="shared" si="332"/>
        <v>12812</v>
      </c>
      <c r="P2673" s="1">
        <f>IF(H2673=26,VLOOKUP(G2673,'属性表（单核）'!$H$2:$I$251,2,0),IF(H2673=59,VLOOKUP(G2673,'属性表（单核）'!$C$2:$D$251,2,0),INT(N2673/VLOOKUP(H2673,'属性表（单）'!$N$4:$O$24,2,0))))</f>
        <v>12812</v>
      </c>
      <c r="S2673" s="1">
        <f t="shared" si="333"/>
        <v>23302</v>
      </c>
      <c r="T2673" s="28">
        <f>VLOOKUP(--F2673,经验表!$A$4:$B$53,2,0)*VLOOKUP(--E2673,经验表!$W$8:$X$17,2,0)</f>
        <v>23302.500000000004</v>
      </c>
      <c r="U2673" s="1">
        <f t="shared" si="334"/>
        <v>165392</v>
      </c>
      <c r="V2673" s="1">
        <f t="shared" si="335"/>
        <v>165392</v>
      </c>
    </row>
    <row r="2674" spans="1:22" x14ac:dyDescent="0.35">
      <c r="A2674" s="1">
        <v>91800114</v>
      </c>
      <c r="B2674" s="3" t="s">
        <v>18</v>
      </c>
      <c r="C2674" s="29">
        <f t="shared" si="331"/>
        <v>1</v>
      </c>
      <c r="D2674" s="29" t="str">
        <f t="shared" si="328"/>
        <v>4</v>
      </c>
      <c r="E2674" s="42" t="str">
        <f t="shared" si="329"/>
        <v>4</v>
      </c>
      <c r="F2674" s="1">
        <v>18</v>
      </c>
      <c r="G2674" s="28" t="str">
        <f t="shared" si="330"/>
        <v>418</v>
      </c>
      <c r="H2674" s="1">
        <v>45</v>
      </c>
      <c r="I2674" s="1">
        <v>2240</v>
      </c>
      <c r="L2674" s="1">
        <v>25537</v>
      </c>
      <c r="M2674" s="1">
        <v>193442</v>
      </c>
      <c r="N2674" s="2">
        <f>INT(VLOOKUP(--D2674,'属性表（单）'!$H$7:$I$11,2,0)*VLOOKUP(F2674,'属性表（单）'!$B$4:$D$53,3,0))</f>
        <v>17400</v>
      </c>
      <c r="O2674" s="34">
        <f t="shared" si="332"/>
        <v>13593</v>
      </c>
      <c r="P2674" s="1">
        <f>IF(H2674=26,VLOOKUP(G2674,'属性表（单核）'!$H$2:$I$251,2,0),IF(H2674=59,VLOOKUP(G2674,'属性表（单核）'!$C$2:$D$251,2,0),INT(N2674/VLOOKUP(H2674,'属性表（单）'!$N$4:$O$24,2,0))))</f>
        <v>13593</v>
      </c>
      <c r="S2674" s="1">
        <f t="shared" si="333"/>
        <v>26617</v>
      </c>
      <c r="T2674" s="28">
        <f>VLOOKUP(--F2674,经验表!$A$4:$B$53,2,0)*VLOOKUP(--E2674,经验表!$W$8:$X$17,2,0)</f>
        <v>26617.500000000004</v>
      </c>
      <c r="U2674" s="1">
        <f t="shared" si="334"/>
        <v>188694</v>
      </c>
      <c r="V2674" s="1">
        <f t="shared" si="335"/>
        <v>188694</v>
      </c>
    </row>
    <row r="2675" spans="1:22" x14ac:dyDescent="0.35">
      <c r="A2675" s="1">
        <v>91900114</v>
      </c>
      <c r="B2675" s="3" t="s">
        <v>18</v>
      </c>
      <c r="C2675" s="29">
        <f t="shared" si="331"/>
        <v>1</v>
      </c>
      <c r="D2675" s="29" t="str">
        <f t="shared" si="328"/>
        <v>4</v>
      </c>
      <c r="E2675" s="42" t="str">
        <f t="shared" si="329"/>
        <v>4</v>
      </c>
      <c r="F2675" s="1">
        <v>19</v>
      </c>
      <c r="G2675" s="28" t="str">
        <f t="shared" si="330"/>
        <v>419</v>
      </c>
      <c r="H2675" s="1">
        <v>45</v>
      </c>
      <c r="I2675" s="1">
        <v>2340</v>
      </c>
      <c r="L2675" s="1">
        <v>28494</v>
      </c>
      <c r="M2675" s="1">
        <v>218979</v>
      </c>
      <c r="N2675" s="2">
        <f>INT(VLOOKUP(--D2675,'属性表（单）'!$H$7:$I$11,2,0)*VLOOKUP(F2675,'属性表（单）'!$B$4:$D$53,3,0))</f>
        <v>18400</v>
      </c>
      <c r="O2675" s="34">
        <f t="shared" si="332"/>
        <v>14375</v>
      </c>
      <c r="P2675" s="1">
        <f>IF(H2675=26,VLOOKUP(G2675,'属性表（单核）'!$H$2:$I$251,2,0),IF(H2675=59,VLOOKUP(G2675,'属性表（单核）'!$C$2:$D$251,2,0),INT(N2675/VLOOKUP(H2675,'属性表（单）'!$N$4:$O$24,2,0))))</f>
        <v>14375</v>
      </c>
      <c r="S2675" s="1">
        <f t="shared" si="333"/>
        <v>29932</v>
      </c>
      <c r="T2675" s="28">
        <f>VLOOKUP(--F2675,经验表!$A$4:$B$53,2,0)*VLOOKUP(--E2675,经验表!$W$8:$X$17,2,0)</f>
        <v>29932.500000000004</v>
      </c>
      <c r="U2675" s="1">
        <f t="shared" si="334"/>
        <v>215311</v>
      </c>
      <c r="V2675" s="1">
        <f t="shared" si="335"/>
        <v>215311</v>
      </c>
    </row>
    <row r="2676" spans="1:22" x14ac:dyDescent="0.35">
      <c r="A2676" s="1">
        <v>92000114</v>
      </c>
      <c r="B2676" s="3" t="s">
        <v>18</v>
      </c>
      <c r="C2676" s="29">
        <f t="shared" si="331"/>
        <v>1</v>
      </c>
      <c r="D2676" s="29" t="str">
        <f t="shared" si="328"/>
        <v>4</v>
      </c>
      <c r="E2676" s="42" t="str">
        <f t="shared" si="329"/>
        <v>4</v>
      </c>
      <c r="F2676" s="1">
        <v>20</v>
      </c>
      <c r="G2676" s="28" t="str">
        <f t="shared" si="330"/>
        <v>420</v>
      </c>
      <c r="H2676" s="1">
        <v>45</v>
      </c>
      <c r="I2676" s="1">
        <v>2440</v>
      </c>
      <c r="L2676" s="1">
        <v>31744</v>
      </c>
      <c r="M2676" s="1">
        <v>247473</v>
      </c>
      <c r="N2676" s="2">
        <f>INT(VLOOKUP(--D2676,'属性表（单）'!$H$7:$I$11,2,0)*VLOOKUP(F2676,'属性表（单）'!$B$4:$D$53,3,0))</f>
        <v>19400</v>
      </c>
      <c r="O2676" s="34">
        <f t="shared" si="332"/>
        <v>15156</v>
      </c>
      <c r="P2676" s="1">
        <f>IF(H2676=26,VLOOKUP(G2676,'属性表（单核）'!$H$2:$I$251,2,0),IF(H2676=59,VLOOKUP(G2676,'属性表（单核）'!$C$2:$D$251,2,0),INT(N2676/VLOOKUP(H2676,'属性表（单）'!$N$4:$O$24,2,0))))</f>
        <v>15156</v>
      </c>
      <c r="S2676" s="1">
        <f t="shared" si="333"/>
        <v>33247</v>
      </c>
      <c r="T2676" s="28">
        <f>VLOOKUP(--F2676,经验表!$A$4:$B$53,2,0)*VLOOKUP(--E2676,经验表!$W$8:$X$17,2,0)</f>
        <v>33247.5</v>
      </c>
      <c r="U2676" s="1">
        <f t="shared" si="334"/>
        <v>245243</v>
      </c>
      <c r="V2676" s="1">
        <f t="shared" si="335"/>
        <v>245243</v>
      </c>
    </row>
    <row r="2677" spans="1:22" x14ac:dyDescent="0.35">
      <c r="A2677" s="1">
        <v>92100114</v>
      </c>
      <c r="B2677" s="3" t="s">
        <v>18</v>
      </c>
      <c r="C2677" s="29">
        <f t="shared" si="331"/>
        <v>1</v>
      </c>
      <c r="D2677" s="29" t="str">
        <f t="shared" si="328"/>
        <v>4</v>
      </c>
      <c r="E2677" s="42" t="str">
        <f t="shared" si="329"/>
        <v>4</v>
      </c>
      <c r="F2677" s="1">
        <v>21</v>
      </c>
      <c r="G2677" s="28" t="str">
        <f t="shared" si="330"/>
        <v>421</v>
      </c>
      <c r="H2677" s="1">
        <v>45</v>
      </c>
      <c r="I2677" s="1">
        <v>2540</v>
      </c>
      <c r="L2677" s="1">
        <v>35314</v>
      </c>
      <c r="M2677" s="1">
        <v>279217</v>
      </c>
      <c r="N2677" s="2">
        <f>INT(VLOOKUP(--D2677,'属性表（单）'!$H$7:$I$11,2,0)*VLOOKUP(F2677,'属性表（单）'!$B$4:$D$53,3,0))</f>
        <v>20400</v>
      </c>
      <c r="O2677" s="34">
        <f t="shared" si="332"/>
        <v>15937</v>
      </c>
      <c r="P2677" s="1">
        <f>IF(H2677=26,VLOOKUP(G2677,'属性表（单核）'!$H$2:$I$251,2,0),IF(H2677=59,VLOOKUP(G2677,'属性表（单核）'!$C$2:$D$251,2,0),INT(N2677/VLOOKUP(H2677,'属性表（单）'!$N$4:$O$24,2,0))))</f>
        <v>15937</v>
      </c>
      <c r="S2677" s="1">
        <f t="shared" si="333"/>
        <v>36562</v>
      </c>
      <c r="T2677" s="28">
        <f>VLOOKUP(--F2677,经验表!$A$4:$B$53,2,0)*VLOOKUP(--E2677,经验表!$W$8:$X$17,2,0)</f>
        <v>36562.5</v>
      </c>
      <c r="U2677" s="1">
        <f t="shared" si="334"/>
        <v>278490</v>
      </c>
      <c r="V2677" s="1">
        <f t="shared" si="335"/>
        <v>278490</v>
      </c>
    </row>
    <row r="2678" spans="1:22" x14ac:dyDescent="0.35">
      <c r="A2678" s="1">
        <v>92200114</v>
      </c>
      <c r="B2678" s="3" t="s">
        <v>18</v>
      </c>
      <c r="C2678" s="29">
        <f t="shared" si="331"/>
        <v>1</v>
      </c>
      <c r="D2678" s="29" t="str">
        <f t="shared" si="328"/>
        <v>4</v>
      </c>
      <c r="E2678" s="42" t="str">
        <f t="shared" si="329"/>
        <v>4</v>
      </c>
      <c r="F2678" s="1">
        <v>22</v>
      </c>
      <c r="G2678" s="28" t="str">
        <f t="shared" si="330"/>
        <v>422</v>
      </c>
      <c r="H2678" s="1">
        <v>45</v>
      </c>
      <c r="I2678" s="1">
        <v>2640</v>
      </c>
      <c r="L2678" s="1">
        <v>39236</v>
      </c>
      <c r="M2678" s="1">
        <v>314531</v>
      </c>
      <c r="N2678" s="2">
        <f>INT(VLOOKUP(--D2678,'属性表（单）'!$H$7:$I$11,2,0)*VLOOKUP(F2678,'属性表（单）'!$B$4:$D$53,3,0))</f>
        <v>21600</v>
      </c>
      <c r="O2678" s="34">
        <f t="shared" si="332"/>
        <v>16875</v>
      </c>
      <c r="P2678" s="1">
        <f>IF(H2678=26,VLOOKUP(G2678,'属性表（单核）'!$H$2:$I$251,2,0),IF(H2678=59,VLOOKUP(G2678,'属性表（单核）'!$C$2:$D$251,2,0),INT(N2678/VLOOKUP(H2678,'属性表（单）'!$N$4:$O$24,2,0))))</f>
        <v>16875</v>
      </c>
      <c r="S2678" s="1">
        <f t="shared" si="333"/>
        <v>41047</v>
      </c>
      <c r="T2678" s="28">
        <f>VLOOKUP(--F2678,经验表!$A$4:$B$53,2,0)*VLOOKUP(--E2678,经验表!$W$8:$X$17,2,0)</f>
        <v>41047.500000000007</v>
      </c>
      <c r="U2678" s="1">
        <f t="shared" si="334"/>
        <v>315052</v>
      </c>
      <c r="V2678" s="1">
        <f t="shared" si="335"/>
        <v>315052</v>
      </c>
    </row>
    <row r="2679" spans="1:22" x14ac:dyDescent="0.35">
      <c r="A2679" s="1">
        <v>92300114</v>
      </c>
      <c r="B2679" s="3" t="s">
        <v>18</v>
      </c>
      <c r="C2679" s="29">
        <f t="shared" si="331"/>
        <v>1</v>
      </c>
      <c r="D2679" s="29" t="str">
        <f t="shared" si="328"/>
        <v>4</v>
      </c>
      <c r="E2679" s="42" t="str">
        <f t="shared" si="329"/>
        <v>4</v>
      </c>
      <c r="F2679" s="1">
        <v>23</v>
      </c>
      <c r="G2679" s="28" t="str">
        <f t="shared" si="330"/>
        <v>423</v>
      </c>
      <c r="H2679" s="1">
        <v>45</v>
      </c>
      <c r="I2679" s="1">
        <v>2740</v>
      </c>
      <c r="L2679" s="1">
        <v>43542</v>
      </c>
      <c r="M2679" s="1">
        <v>353767</v>
      </c>
      <c r="N2679" s="2">
        <f>INT(VLOOKUP(--D2679,'属性表（单）'!$H$7:$I$11,2,0)*VLOOKUP(F2679,'属性表（单）'!$B$4:$D$53,3,0))</f>
        <v>22800</v>
      </c>
      <c r="O2679" s="34">
        <f t="shared" si="332"/>
        <v>17812</v>
      </c>
      <c r="P2679" s="1">
        <f>IF(H2679=26,VLOOKUP(G2679,'属性表（单核）'!$H$2:$I$251,2,0),IF(H2679=59,VLOOKUP(G2679,'属性表（单核）'!$C$2:$D$251,2,0),INT(N2679/VLOOKUP(H2679,'属性表（单）'!$N$4:$O$24,2,0))))</f>
        <v>17812</v>
      </c>
      <c r="S2679" s="1">
        <f t="shared" si="333"/>
        <v>45532</v>
      </c>
      <c r="T2679" s="28">
        <f>VLOOKUP(--F2679,经验表!$A$4:$B$53,2,0)*VLOOKUP(--E2679,经验表!$W$8:$X$17,2,0)</f>
        <v>45532.500000000007</v>
      </c>
      <c r="U2679" s="1">
        <f t="shared" si="334"/>
        <v>356099</v>
      </c>
      <c r="V2679" s="1">
        <f t="shared" si="335"/>
        <v>356099</v>
      </c>
    </row>
    <row r="2680" spans="1:22" x14ac:dyDescent="0.35">
      <c r="A2680" s="1">
        <v>92400114</v>
      </c>
      <c r="B2680" s="3" t="s">
        <v>18</v>
      </c>
      <c r="C2680" s="29">
        <f t="shared" si="331"/>
        <v>1</v>
      </c>
      <c r="D2680" s="29" t="str">
        <f t="shared" si="328"/>
        <v>4</v>
      </c>
      <c r="E2680" s="42" t="str">
        <f t="shared" si="329"/>
        <v>4</v>
      </c>
      <c r="F2680" s="1">
        <v>24</v>
      </c>
      <c r="G2680" s="28" t="str">
        <f t="shared" si="330"/>
        <v>424</v>
      </c>
      <c r="H2680" s="1">
        <v>45</v>
      </c>
      <c r="I2680" s="1">
        <v>2840</v>
      </c>
      <c r="L2680" s="1">
        <v>48271</v>
      </c>
      <c r="M2680" s="1">
        <v>397309</v>
      </c>
      <c r="N2680" s="2">
        <f>INT(VLOOKUP(--D2680,'属性表（单）'!$H$7:$I$11,2,0)*VLOOKUP(F2680,'属性表（单）'!$B$4:$D$53,3,0))</f>
        <v>24000</v>
      </c>
      <c r="O2680" s="34">
        <f t="shared" si="332"/>
        <v>18750</v>
      </c>
      <c r="P2680" s="1">
        <f>IF(H2680=26,VLOOKUP(G2680,'属性表（单核）'!$H$2:$I$251,2,0),IF(H2680=59,VLOOKUP(G2680,'属性表（单核）'!$C$2:$D$251,2,0),INT(N2680/VLOOKUP(H2680,'属性表（单）'!$N$4:$O$24,2,0))))</f>
        <v>18750</v>
      </c>
      <c r="S2680" s="1">
        <f t="shared" si="333"/>
        <v>50017</v>
      </c>
      <c r="T2680" s="28">
        <f>VLOOKUP(--F2680,经验表!$A$4:$B$53,2,0)*VLOOKUP(--E2680,经验表!$W$8:$X$17,2,0)</f>
        <v>50017.500000000007</v>
      </c>
      <c r="U2680" s="1">
        <f t="shared" si="334"/>
        <v>401631</v>
      </c>
      <c r="V2680" s="1">
        <f t="shared" si="335"/>
        <v>401631</v>
      </c>
    </row>
    <row r="2681" spans="1:22" x14ac:dyDescent="0.35">
      <c r="A2681" s="1">
        <v>92500114</v>
      </c>
      <c r="B2681" s="3" t="s">
        <v>18</v>
      </c>
      <c r="C2681" s="29">
        <f t="shared" si="331"/>
        <v>1</v>
      </c>
      <c r="D2681" s="29" t="str">
        <f t="shared" si="328"/>
        <v>4</v>
      </c>
      <c r="E2681" s="42" t="str">
        <f t="shared" si="329"/>
        <v>4</v>
      </c>
      <c r="F2681" s="1">
        <v>25</v>
      </c>
      <c r="G2681" s="28" t="str">
        <f t="shared" si="330"/>
        <v>425</v>
      </c>
      <c r="H2681" s="1">
        <v>45</v>
      </c>
      <c r="I2681" s="1">
        <v>2940</v>
      </c>
      <c r="L2681" s="1">
        <v>53462</v>
      </c>
      <c r="M2681" s="1">
        <v>445580</v>
      </c>
      <c r="N2681" s="2">
        <f>INT(VLOOKUP(--D2681,'属性表（单）'!$H$7:$I$11,2,0)*VLOOKUP(F2681,'属性表（单）'!$B$4:$D$53,3,0))</f>
        <v>25200</v>
      </c>
      <c r="O2681" s="34">
        <f t="shared" si="332"/>
        <v>19687</v>
      </c>
      <c r="P2681" s="1">
        <f>IF(H2681=26,VLOOKUP(G2681,'属性表（单核）'!$H$2:$I$251,2,0),IF(H2681=59,VLOOKUP(G2681,'属性表（单核）'!$C$2:$D$251,2,0),INT(N2681/VLOOKUP(H2681,'属性表（单）'!$N$4:$O$24,2,0))))</f>
        <v>19687</v>
      </c>
      <c r="S2681" s="1">
        <f t="shared" si="333"/>
        <v>54502</v>
      </c>
      <c r="T2681" s="28">
        <f>VLOOKUP(--F2681,经验表!$A$4:$B$53,2,0)*VLOOKUP(--E2681,经验表!$W$8:$X$17,2,0)</f>
        <v>54502.500000000007</v>
      </c>
      <c r="U2681" s="1">
        <f t="shared" si="334"/>
        <v>451648</v>
      </c>
      <c r="V2681" s="1">
        <f t="shared" si="335"/>
        <v>451648</v>
      </c>
    </row>
    <row r="2682" spans="1:22" x14ac:dyDescent="0.35">
      <c r="A2682" s="1">
        <v>92600114</v>
      </c>
      <c r="B2682" s="3" t="s">
        <v>18</v>
      </c>
      <c r="C2682" s="29">
        <f t="shared" si="331"/>
        <v>1</v>
      </c>
      <c r="D2682" s="29" t="str">
        <f t="shared" si="328"/>
        <v>4</v>
      </c>
      <c r="E2682" s="42" t="str">
        <f t="shared" si="329"/>
        <v>4</v>
      </c>
      <c r="F2682" s="1">
        <v>26</v>
      </c>
      <c r="G2682" s="28" t="str">
        <f t="shared" si="330"/>
        <v>426</v>
      </c>
      <c r="H2682" s="1">
        <v>45</v>
      </c>
      <c r="I2682" s="1">
        <v>3040</v>
      </c>
      <c r="L2682" s="1">
        <v>59161</v>
      </c>
      <c r="M2682" s="1">
        <v>499042</v>
      </c>
      <c r="N2682" s="2">
        <f>INT(VLOOKUP(--D2682,'属性表（单）'!$H$7:$I$11,2,0)*VLOOKUP(F2682,'属性表（单）'!$B$4:$D$53,3,0))</f>
        <v>26400</v>
      </c>
      <c r="O2682" s="34">
        <f t="shared" si="332"/>
        <v>20625</v>
      </c>
      <c r="P2682" s="1">
        <f>IF(H2682=26,VLOOKUP(G2682,'属性表（单核）'!$H$2:$I$251,2,0),IF(H2682=59,VLOOKUP(G2682,'属性表（单核）'!$C$2:$D$251,2,0),INT(N2682/VLOOKUP(H2682,'属性表（单）'!$N$4:$O$24,2,0))))</f>
        <v>20625</v>
      </c>
      <c r="S2682" s="1">
        <f t="shared" si="333"/>
        <v>60352</v>
      </c>
      <c r="T2682" s="28">
        <f>VLOOKUP(--F2682,经验表!$A$4:$B$53,2,0)*VLOOKUP(--E2682,经验表!$W$8:$X$17,2,0)</f>
        <v>60352.500000000007</v>
      </c>
      <c r="U2682" s="1">
        <f t="shared" si="334"/>
        <v>506150</v>
      </c>
      <c r="V2682" s="1">
        <f t="shared" si="335"/>
        <v>506150</v>
      </c>
    </row>
    <row r="2683" spans="1:22" x14ac:dyDescent="0.35">
      <c r="A2683" s="1">
        <v>92700114</v>
      </c>
      <c r="B2683" s="3" t="s">
        <v>18</v>
      </c>
      <c r="C2683" s="29">
        <f t="shared" si="331"/>
        <v>1</v>
      </c>
      <c r="D2683" s="29" t="str">
        <f t="shared" si="328"/>
        <v>4</v>
      </c>
      <c r="E2683" s="42" t="str">
        <f t="shared" si="329"/>
        <v>4</v>
      </c>
      <c r="F2683" s="1">
        <v>27</v>
      </c>
      <c r="G2683" s="28" t="str">
        <f t="shared" si="330"/>
        <v>427</v>
      </c>
      <c r="H2683" s="1">
        <v>45</v>
      </c>
      <c r="I2683" s="1">
        <v>3140</v>
      </c>
      <c r="L2683" s="1">
        <v>65417</v>
      </c>
      <c r="M2683" s="1">
        <v>558203</v>
      </c>
      <c r="N2683" s="2">
        <f>INT(VLOOKUP(--D2683,'属性表（单）'!$H$7:$I$11,2,0)*VLOOKUP(F2683,'属性表（单）'!$B$4:$D$53,3,0))</f>
        <v>27800</v>
      </c>
      <c r="O2683" s="34">
        <f t="shared" si="332"/>
        <v>21718</v>
      </c>
      <c r="P2683" s="1">
        <f>IF(H2683=26,VLOOKUP(G2683,'属性表（单核）'!$H$2:$I$251,2,0),IF(H2683=59,VLOOKUP(G2683,'属性表（单核）'!$C$2:$D$251,2,0),INT(N2683/VLOOKUP(H2683,'属性表（单）'!$N$4:$O$24,2,0))))</f>
        <v>21718</v>
      </c>
      <c r="S2683" s="1">
        <f t="shared" si="333"/>
        <v>66202</v>
      </c>
      <c r="T2683" s="28">
        <f>VLOOKUP(--F2683,经验表!$A$4:$B$53,2,0)*VLOOKUP(--E2683,经验表!$W$8:$X$17,2,0)</f>
        <v>66202.5</v>
      </c>
      <c r="U2683" s="1">
        <f t="shared" si="334"/>
        <v>566502</v>
      </c>
      <c r="V2683" s="1">
        <f t="shared" si="335"/>
        <v>566502</v>
      </c>
    </row>
    <row r="2684" spans="1:22" x14ac:dyDescent="0.35">
      <c r="A2684" s="1">
        <v>92800114</v>
      </c>
      <c r="B2684" s="3" t="s">
        <v>18</v>
      </c>
      <c r="C2684" s="29">
        <f t="shared" si="331"/>
        <v>1</v>
      </c>
      <c r="D2684" s="29" t="str">
        <f t="shared" si="328"/>
        <v>4</v>
      </c>
      <c r="E2684" s="42" t="str">
        <f t="shared" si="329"/>
        <v>4</v>
      </c>
      <c r="F2684" s="1">
        <v>28</v>
      </c>
      <c r="G2684" s="28" t="str">
        <f t="shared" si="330"/>
        <v>428</v>
      </c>
      <c r="H2684" s="1">
        <v>45</v>
      </c>
      <c r="I2684" s="1">
        <v>3240</v>
      </c>
      <c r="L2684" s="1">
        <v>72283</v>
      </c>
      <c r="M2684" s="1">
        <v>623620</v>
      </c>
      <c r="N2684" s="2">
        <f>INT(VLOOKUP(--D2684,'属性表（单）'!$H$7:$I$11,2,0)*VLOOKUP(F2684,'属性表（单）'!$B$4:$D$53,3,0))</f>
        <v>29200</v>
      </c>
      <c r="O2684" s="34">
        <f t="shared" si="332"/>
        <v>22812</v>
      </c>
      <c r="P2684" s="1">
        <f>IF(H2684=26,VLOOKUP(G2684,'属性表（单核）'!$H$2:$I$251,2,0),IF(H2684=59,VLOOKUP(G2684,'属性表（单核）'!$C$2:$D$251,2,0),INT(N2684/VLOOKUP(H2684,'属性表（单）'!$N$4:$O$24,2,0))))</f>
        <v>22812</v>
      </c>
      <c r="S2684" s="1">
        <f t="shared" si="333"/>
        <v>72052</v>
      </c>
      <c r="T2684" s="28">
        <f>VLOOKUP(--F2684,经验表!$A$4:$B$53,2,0)*VLOOKUP(--E2684,经验表!$W$8:$X$17,2,0)</f>
        <v>72052.5</v>
      </c>
      <c r="U2684" s="1">
        <f t="shared" si="334"/>
        <v>632704</v>
      </c>
      <c r="V2684" s="1">
        <f t="shared" si="335"/>
        <v>632704</v>
      </c>
    </row>
    <row r="2685" spans="1:22" x14ac:dyDescent="0.35">
      <c r="A2685" s="1">
        <v>92900114</v>
      </c>
      <c r="B2685" s="3" t="s">
        <v>18</v>
      </c>
      <c r="C2685" s="29">
        <f t="shared" si="331"/>
        <v>1</v>
      </c>
      <c r="D2685" s="29" t="str">
        <f t="shared" si="328"/>
        <v>4</v>
      </c>
      <c r="E2685" s="42" t="str">
        <f t="shared" si="329"/>
        <v>4</v>
      </c>
      <c r="F2685" s="1">
        <v>29</v>
      </c>
      <c r="G2685" s="28" t="str">
        <f t="shared" si="330"/>
        <v>429</v>
      </c>
      <c r="H2685" s="1">
        <v>45</v>
      </c>
      <c r="I2685" s="1">
        <v>3340</v>
      </c>
      <c r="L2685" s="1">
        <v>79819</v>
      </c>
      <c r="M2685" s="1">
        <v>695903</v>
      </c>
      <c r="N2685" s="2">
        <f>INT(VLOOKUP(--D2685,'属性表（单）'!$H$7:$I$11,2,0)*VLOOKUP(F2685,'属性表（单）'!$B$4:$D$53,3,0))</f>
        <v>30600</v>
      </c>
      <c r="O2685" s="34">
        <f t="shared" si="332"/>
        <v>23906</v>
      </c>
      <c r="P2685" s="1">
        <f>IF(H2685=26,VLOOKUP(G2685,'属性表（单核）'!$H$2:$I$251,2,0),IF(H2685=59,VLOOKUP(G2685,'属性表（单核）'!$C$2:$D$251,2,0),INT(N2685/VLOOKUP(H2685,'属性表（单）'!$N$4:$O$24,2,0))))</f>
        <v>23906</v>
      </c>
      <c r="S2685" s="1">
        <f t="shared" si="333"/>
        <v>77902</v>
      </c>
      <c r="T2685" s="28">
        <f>VLOOKUP(--F2685,经验表!$A$4:$B$53,2,0)*VLOOKUP(--E2685,经验表!$W$8:$X$17,2,0)</f>
        <v>77902.5</v>
      </c>
      <c r="U2685" s="1">
        <f t="shared" si="334"/>
        <v>704756</v>
      </c>
      <c r="V2685" s="1">
        <f t="shared" si="335"/>
        <v>704756</v>
      </c>
    </row>
    <row r="2686" spans="1:22" x14ac:dyDescent="0.35">
      <c r="A2686" s="1">
        <v>93000114</v>
      </c>
      <c r="B2686" s="3" t="s">
        <v>18</v>
      </c>
      <c r="C2686" s="29">
        <f t="shared" si="331"/>
        <v>1</v>
      </c>
      <c r="D2686" s="29" t="str">
        <f t="shared" si="328"/>
        <v>4</v>
      </c>
      <c r="E2686" s="42" t="str">
        <f t="shared" si="329"/>
        <v>4</v>
      </c>
      <c r="F2686" s="1">
        <v>30</v>
      </c>
      <c r="G2686" s="28" t="str">
        <f t="shared" si="330"/>
        <v>430</v>
      </c>
      <c r="H2686" s="1">
        <v>45</v>
      </c>
      <c r="I2686" s="1">
        <v>3440</v>
      </c>
      <c r="L2686" s="1">
        <v>88088</v>
      </c>
      <c r="M2686" s="1">
        <v>775722</v>
      </c>
      <c r="N2686" s="2">
        <f>INT(VLOOKUP(--D2686,'属性表（单）'!$H$7:$I$11,2,0)*VLOOKUP(F2686,'属性表（单）'!$B$4:$D$53,3,0))</f>
        <v>32000</v>
      </c>
      <c r="O2686" s="34">
        <f t="shared" si="332"/>
        <v>25000</v>
      </c>
      <c r="P2686" s="1">
        <f>IF(H2686=26,VLOOKUP(G2686,'属性表（单核）'!$H$2:$I$251,2,0),IF(H2686=59,VLOOKUP(G2686,'属性表（单核）'!$C$2:$D$251,2,0),INT(N2686/VLOOKUP(H2686,'属性表（单）'!$N$4:$O$24,2,0))))</f>
        <v>25000</v>
      </c>
      <c r="S2686" s="1">
        <f t="shared" si="333"/>
        <v>85312</v>
      </c>
      <c r="T2686" s="28">
        <f>VLOOKUP(--F2686,经验表!$A$4:$B$53,2,0)*VLOOKUP(--E2686,经验表!$W$8:$X$17,2,0)</f>
        <v>85312.500000000015</v>
      </c>
      <c r="U2686" s="1">
        <f t="shared" si="334"/>
        <v>782658</v>
      </c>
      <c r="V2686" s="1">
        <f t="shared" si="335"/>
        <v>782658</v>
      </c>
    </row>
    <row r="2687" spans="1:22" x14ac:dyDescent="0.35">
      <c r="A2687" s="1">
        <v>93100114</v>
      </c>
      <c r="B2687" s="3" t="s">
        <v>18</v>
      </c>
      <c r="C2687" s="29">
        <f t="shared" si="331"/>
        <v>1</v>
      </c>
      <c r="D2687" s="29" t="str">
        <f t="shared" si="328"/>
        <v>4</v>
      </c>
      <c r="E2687" s="42" t="str">
        <f t="shared" si="329"/>
        <v>4</v>
      </c>
      <c r="F2687" s="1">
        <v>31</v>
      </c>
      <c r="G2687" s="28" t="str">
        <f t="shared" si="330"/>
        <v>431</v>
      </c>
      <c r="H2687" s="1">
        <v>45</v>
      </c>
      <c r="I2687" s="1">
        <v>3540</v>
      </c>
      <c r="L2687" s="1">
        <v>97161</v>
      </c>
      <c r="M2687" s="1">
        <v>863810</v>
      </c>
      <c r="N2687" s="2">
        <f>INT(VLOOKUP(--D2687,'属性表（单）'!$H$7:$I$11,2,0)*VLOOKUP(F2687,'属性表（单）'!$B$4:$D$53,3,0))</f>
        <v>33400</v>
      </c>
      <c r="O2687" s="34">
        <f t="shared" si="332"/>
        <v>26093</v>
      </c>
      <c r="P2687" s="1">
        <f>IF(H2687=26,VLOOKUP(G2687,'属性表（单核）'!$H$2:$I$251,2,0),IF(H2687=59,VLOOKUP(G2687,'属性表（单核）'!$C$2:$D$251,2,0),INT(N2687/VLOOKUP(H2687,'属性表（单）'!$N$4:$O$24,2,0))))</f>
        <v>26093</v>
      </c>
      <c r="S2687" s="1">
        <f t="shared" si="333"/>
        <v>92722</v>
      </c>
      <c r="T2687" s="28">
        <f>VLOOKUP(--F2687,经验表!$A$4:$B$53,2,0)*VLOOKUP(--E2687,经验表!$W$8:$X$17,2,0)</f>
        <v>92722.500000000015</v>
      </c>
      <c r="U2687" s="1">
        <f t="shared" si="334"/>
        <v>867970</v>
      </c>
      <c r="V2687" s="1">
        <f t="shared" si="335"/>
        <v>867970</v>
      </c>
    </row>
    <row r="2688" spans="1:22" x14ac:dyDescent="0.35">
      <c r="A2688" s="1">
        <v>93200114</v>
      </c>
      <c r="B2688" s="3" t="s">
        <v>18</v>
      </c>
      <c r="C2688" s="29">
        <f t="shared" si="331"/>
        <v>1</v>
      </c>
      <c r="D2688" s="29" t="str">
        <f t="shared" si="328"/>
        <v>4</v>
      </c>
      <c r="E2688" s="42" t="str">
        <f t="shared" si="329"/>
        <v>4</v>
      </c>
      <c r="F2688" s="1">
        <v>32</v>
      </c>
      <c r="G2688" s="28" t="str">
        <f t="shared" si="330"/>
        <v>432</v>
      </c>
      <c r="H2688" s="1">
        <v>45</v>
      </c>
      <c r="I2688" s="1">
        <v>3640</v>
      </c>
      <c r="L2688" s="1">
        <v>107116</v>
      </c>
      <c r="M2688" s="1">
        <v>960971</v>
      </c>
      <c r="N2688" s="2">
        <f>INT(VLOOKUP(--D2688,'属性表（单）'!$H$7:$I$11,2,0)*VLOOKUP(F2688,'属性表（单）'!$B$4:$D$53,3,0))</f>
        <v>35000</v>
      </c>
      <c r="O2688" s="34">
        <f t="shared" si="332"/>
        <v>27343</v>
      </c>
      <c r="P2688" s="1">
        <f>IF(H2688=26,VLOOKUP(G2688,'属性表（单核）'!$H$2:$I$251,2,0),IF(H2688=59,VLOOKUP(G2688,'属性表（单核）'!$C$2:$D$251,2,0),INT(N2688/VLOOKUP(H2688,'属性表（单）'!$N$4:$O$24,2,0))))</f>
        <v>27343</v>
      </c>
      <c r="S2688" s="1">
        <f t="shared" si="333"/>
        <v>100132</v>
      </c>
      <c r="T2688" s="28">
        <f>VLOOKUP(--F2688,经验表!$A$4:$B$53,2,0)*VLOOKUP(--E2688,经验表!$W$8:$X$17,2,0)</f>
        <v>100132.50000000001</v>
      </c>
      <c r="U2688" s="1">
        <f t="shared" si="334"/>
        <v>960692</v>
      </c>
      <c r="V2688" s="1">
        <f t="shared" si="335"/>
        <v>960692</v>
      </c>
    </row>
    <row r="2689" spans="1:22" x14ac:dyDescent="0.35">
      <c r="A2689" s="1">
        <v>93300114</v>
      </c>
      <c r="B2689" s="3" t="s">
        <v>18</v>
      </c>
      <c r="C2689" s="29">
        <f t="shared" si="331"/>
        <v>1</v>
      </c>
      <c r="D2689" s="29" t="str">
        <f t="shared" si="328"/>
        <v>4</v>
      </c>
      <c r="E2689" s="42" t="str">
        <f t="shared" si="329"/>
        <v>4</v>
      </c>
      <c r="F2689" s="1">
        <v>33</v>
      </c>
      <c r="G2689" s="28" t="str">
        <f t="shared" si="330"/>
        <v>433</v>
      </c>
      <c r="H2689" s="1">
        <v>45</v>
      </c>
      <c r="I2689" s="1">
        <v>3740</v>
      </c>
      <c r="L2689" s="1">
        <v>118038</v>
      </c>
      <c r="M2689" s="1">
        <v>1068087</v>
      </c>
      <c r="N2689" s="2">
        <f>INT(VLOOKUP(--D2689,'属性表（单）'!$H$7:$I$11,2,0)*VLOOKUP(F2689,'属性表（单）'!$B$4:$D$53,3,0))</f>
        <v>36600</v>
      </c>
      <c r="O2689" s="34">
        <f t="shared" si="332"/>
        <v>28593</v>
      </c>
      <c r="P2689" s="1">
        <f>IF(H2689=26,VLOOKUP(G2689,'属性表（单核）'!$H$2:$I$251,2,0),IF(H2689=59,VLOOKUP(G2689,'属性表（单核）'!$C$2:$D$251,2,0),INT(N2689/VLOOKUP(H2689,'属性表（单）'!$N$4:$O$24,2,0))))</f>
        <v>28593</v>
      </c>
      <c r="S2689" s="1">
        <f t="shared" si="333"/>
        <v>107542</v>
      </c>
      <c r="T2689" s="28">
        <f>VLOOKUP(--F2689,经验表!$A$4:$B$53,2,0)*VLOOKUP(--E2689,经验表!$W$8:$X$17,2,0)</f>
        <v>107542.50000000001</v>
      </c>
      <c r="U2689" s="1">
        <f t="shared" si="334"/>
        <v>1060824</v>
      </c>
      <c r="V2689" s="1">
        <f t="shared" si="335"/>
        <v>1060824</v>
      </c>
    </row>
    <row r="2690" spans="1:22" x14ac:dyDescent="0.35">
      <c r="A2690" s="1">
        <v>93400114</v>
      </c>
      <c r="B2690" s="3" t="s">
        <v>18</v>
      </c>
      <c r="C2690" s="29">
        <f t="shared" si="331"/>
        <v>1</v>
      </c>
      <c r="D2690" s="29" t="str">
        <f t="shared" si="328"/>
        <v>4</v>
      </c>
      <c r="E2690" s="42" t="str">
        <f t="shared" si="329"/>
        <v>4</v>
      </c>
      <c r="F2690" s="1">
        <v>34</v>
      </c>
      <c r="G2690" s="28" t="str">
        <f t="shared" si="330"/>
        <v>434</v>
      </c>
      <c r="H2690" s="1">
        <v>45</v>
      </c>
      <c r="I2690" s="1">
        <v>3840</v>
      </c>
      <c r="L2690" s="1">
        <v>130019</v>
      </c>
      <c r="M2690" s="1">
        <v>1186125</v>
      </c>
      <c r="N2690" s="2">
        <f>INT(VLOOKUP(--D2690,'属性表（单）'!$H$7:$I$11,2,0)*VLOOKUP(F2690,'属性表（单）'!$B$4:$D$53,3,0))</f>
        <v>38200</v>
      </c>
      <c r="O2690" s="34">
        <f t="shared" si="332"/>
        <v>29843</v>
      </c>
      <c r="P2690" s="1">
        <f>IF(H2690=26,VLOOKUP(G2690,'属性表（单核）'!$H$2:$I$251,2,0),IF(H2690=59,VLOOKUP(G2690,'属性表（单核）'!$C$2:$D$251,2,0),INT(N2690/VLOOKUP(H2690,'属性表（单）'!$N$4:$O$24,2,0))))</f>
        <v>29843</v>
      </c>
      <c r="S2690" s="1">
        <f t="shared" si="333"/>
        <v>116707</v>
      </c>
      <c r="T2690" s="28">
        <f>VLOOKUP(--F2690,经验表!$A$4:$B$53,2,0)*VLOOKUP(--E2690,经验表!$W$8:$X$17,2,0)</f>
        <v>116707.50000000001</v>
      </c>
      <c r="U2690" s="1">
        <f t="shared" si="334"/>
        <v>1168366</v>
      </c>
      <c r="V2690" s="1">
        <f t="shared" si="335"/>
        <v>1168366</v>
      </c>
    </row>
    <row r="2691" spans="1:22" x14ac:dyDescent="0.35">
      <c r="A2691" s="1">
        <v>93500114</v>
      </c>
      <c r="B2691" s="3" t="s">
        <v>18</v>
      </c>
      <c r="C2691" s="29">
        <f t="shared" si="331"/>
        <v>1</v>
      </c>
      <c r="D2691" s="29" t="str">
        <f t="shared" ref="D2691:D2754" si="336">RIGHT(A2691,1)</f>
        <v>4</v>
      </c>
      <c r="E2691" s="42" t="str">
        <f t="shared" ref="E2691:E2754" si="337">IF(C2691=1,RIGHT(A2691,1),C2691&amp;RIGHT(A2691,1))</f>
        <v>4</v>
      </c>
      <c r="F2691" s="1">
        <v>35</v>
      </c>
      <c r="G2691" s="28" t="str">
        <f t="shared" ref="G2691:G2754" si="338">D2691&amp;F2691</f>
        <v>435</v>
      </c>
      <c r="H2691" s="1">
        <v>45</v>
      </c>
      <c r="I2691" s="1">
        <v>3940</v>
      </c>
      <c r="L2691" s="1">
        <v>143163</v>
      </c>
      <c r="M2691" s="1">
        <v>1316144</v>
      </c>
      <c r="N2691" s="2">
        <f>INT(VLOOKUP(--D2691,'属性表（单）'!$H$7:$I$11,2,0)*VLOOKUP(F2691,'属性表（单）'!$B$4:$D$53,3,0))</f>
        <v>39800</v>
      </c>
      <c r="O2691" s="34">
        <f t="shared" si="332"/>
        <v>31093</v>
      </c>
      <c r="P2691" s="1">
        <f>IF(H2691=26,VLOOKUP(G2691,'属性表（单核）'!$H$2:$I$251,2,0),IF(H2691=59,VLOOKUP(G2691,'属性表（单核）'!$C$2:$D$251,2,0),INT(N2691/VLOOKUP(H2691,'属性表（单）'!$N$4:$O$24,2,0))))</f>
        <v>31093</v>
      </c>
      <c r="S2691" s="1">
        <f t="shared" si="333"/>
        <v>125872</v>
      </c>
      <c r="T2691" s="28">
        <f>VLOOKUP(--F2691,经验表!$A$4:$B$53,2,0)*VLOOKUP(--E2691,经验表!$W$8:$X$17,2,0)</f>
        <v>125872.50000000001</v>
      </c>
      <c r="U2691" s="1">
        <f t="shared" si="334"/>
        <v>1285073</v>
      </c>
      <c r="V2691" s="1">
        <f t="shared" si="335"/>
        <v>1285073</v>
      </c>
    </row>
    <row r="2692" spans="1:22" x14ac:dyDescent="0.35">
      <c r="A2692" s="1">
        <v>93600114</v>
      </c>
      <c r="B2692" s="3" t="s">
        <v>18</v>
      </c>
      <c r="C2692" s="29">
        <f t="shared" ref="C2692:C2755" si="339">C2691</f>
        <v>1</v>
      </c>
      <c r="D2692" s="29" t="str">
        <f t="shared" si="336"/>
        <v>4</v>
      </c>
      <c r="E2692" s="42" t="str">
        <f t="shared" si="337"/>
        <v>4</v>
      </c>
      <c r="F2692" s="1">
        <v>36</v>
      </c>
      <c r="G2692" s="28" t="str">
        <f t="shared" si="338"/>
        <v>436</v>
      </c>
      <c r="H2692" s="1">
        <v>45</v>
      </c>
      <c r="I2692" s="1">
        <v>4040</v>
      </c>
      <c r="L2692" s="1">
        <v>157581</v>
      </c>
      <c r="M2692" s="1">
        <v>1459307</v>
      </c>
      <c r="N2692" s="2">
        <f>INT(VLOOKUP(--D2692,'属性表（单）'!$H$7:$I$11,2,0)*VLOOKUP(F2692,'属性表（单）'!$B$4:$D$53,3,0))</f>
        <v>41400</v>
      </c>
      <c r="O2692" s="34">
        <f t="shared" si="332"/>
        <v>32343</v>
      </c>
      <c r="P2692" s="1">
        <f>IF(H2692=26,VLOOKUP(G2692,'属性表（单核）'!$H$2:$I$251,2,0),IF(H2692=59,VLOOKUP(G2692,'属性表（单核）'!$C$2:$D$251,2,0),INT(N2692/VLOOKUP(H2692,'属性表（单）'!$N$4:$O$24,2,0))))</f>
        <v>32343</v>
      </c>
      <c r="S2692" s="1">
        <f t="shared" si="333"/>
        <v>135037</v>
      </c>
      <c r="T2692" s="28">
        <f>VLOOKUP(--F2692,经验表!$A$4:$B$53,2,0)*VLOOKUP(--E2692,经验表!$W$8:$X$17,2,0)</f>
        <v>135037.5</v>
      </c>
      <c r="U2692" s="1">
        <f t="shared" si="334"/>
        <v>1410945</v>
      </c>
      <c r="V2692" s="1">
        <f t="shared" si="335"/>
        <v>1410945</v>
      </c>
    </row>
    <row r="2693" spans="1:22" x14ac:dyDescent="0.35">
      <c r="A2693" s="1">
        <v>93700114</v>
      </c>
      <c r="B2693" s="3" t="s">
        <v>18</v>
      </c>
      <c r="C2693" s="29">
        <f t="shared" si="339"/>
        <v>1</v>
      </c>
      <c r="D2693" s="29" t="str">
        <f t="shared" si="336"/>
        <v>4</v>
      </c>
      <c r="E2693" s="42" t="str">
        <f t="shared" si="337"/>
        <v>4</v>
      </c>
      <c r="F2693" s="1">
        <v>37</v>
      </c>
      <c r="G2693" s="28" t="str">
        <f t="shared" si="338"/>
        <v>437</v>
      </c>
      <c r="H2693" s="1">
        <v>45</v>
      </c>
      <c r="I2693" s="1">
        <v>4140</v>
      </c>
      <c r="L2693" s="1">
        <v>173395</v>
      </c>
      <c r="M2693" s="1">
        <v>1616888</v>
      </c>
      <c r="N2693" s="2">
        <f>INT(VLOOKUP(--D2693,'属性表（单）'!$H$7:$I$11,2,0)*VLOOKUP(F2693,'属性表（单）'!$B$4:$D$53,3,0))</f>
        <v>43200</v>
      </c>
      <c r="O2693" s="34">
        <f t="shared" si="332"/>
        <v>33750</v>
      </c>
      <c r="P2693" s="1">
        <f>IF(H2693=26,VLOOKUP(G2693,'属性表（单核）'!$H$2:$I$251,2,0),IF(H2693=59,VLOOKUP(G2693,'属性表（单核）'!$C$2:$D$251,2,0),INT(N2693/VLOOKUP(H2693,'属性表（单）'!$N$4:$O$24,2,0))))</f>
        <v>33750</v>
      </c>
      <c r="S2693" s="1">
        <f t="shared" si="333"/>
        <v>144202</v>
      </c>
      <c r="T2693" s="28">
        <f>VLOOKUP(--F2693,经验表!$A$4:$B$53,2,0)*VLOOKUP(--E2693,经验表!$W$8:$X$17,2,0)</f>
        <v>144202.5</v>
      </c>
      <c r="U2693" s="1">
        <f t="shared" si="334"/>
        <v>1545982</v>
      </c>
      <c r="V2693" s="1">
        <f t="shared" si="335"/>
        <v>1545982</v>
      </c>
    </row>
    <row r="2694" spans="1:22" x14ac:dyDescent="0.35">
      <c r="A2694" s="1">
        <v>93800114</v>
      </c>
      <c r="B2694" s="3" t="s">
        <v>18</v>
      </c>
      <c r="C2694" s="29">
        <f t="shared" si="339"/>
        <v>1</v>
      </c>
      <c r="D2694" s="29" t="str">
        <f t="shared" si="336"/>
        <v>4</v>
      </c>
      <c r="E2694" s="42" t="str">
        <f t="shared" si="337"/>
        <v>4</v>
      </c>
      <c r="F2694" s="1">
        <v>38</v>
      </c>
      <c r="G2694" s="28" t="str">
        <f t="shared" si="338"/>
        <v>438</v>
      </c>
      <c r="H2694" s="1">
        <v>45</v>
      </c>
      <c r="I2694" s="1">
        <v>4240</v>
      </c>
      <c r="L2694" s="1">
        <v>190741</v>
      </c>
      <c r="M2694" s="1">
        <v>1790283</v>
      </c>
      <c r="N2694" s="2">
        <f>INT(VLOOKUP(--D2694,'属性表（单）'!$H$7:$I$11,2,0)*VLOOKUP(F2694,'属性表（单）'!$B$4:$D$53,3,0))</f>
        <v>45000</v>
      </c>
      <c r="O2694" s="34">
        <f t="shared" si="332"/>
        <v>35156</v>
      </c>
      <c r="P2694" s="1">
        <f>IF(H2694=26,VLOOKUP(G2694,'属性表（单核）'!$H$2:$I$251,2,0),IF(H2694=59,VLOOKUP(G2694,'属性表（单核）'!$C$2:$D$251,2,0),INT(N2694/VLOOKUP(H2694,'属性表（单）'!$N$4:$O$24,2,0))))</f>
        <v>35156</v>
      </c>
      <c r="S2694" s="1">
        <f t="shared" si="333"/>
        <v>155317</v>
      </c>
      <c r="T2694" s="28">
        <f>VLOOKUP(--F2694,经验表!$A$4:$B$53,2,0)*VLOOKUP(--E2694,经验表!$W$8:$X$17,2,0)</f>
        <v>155317.5</v>
      </c>
      <c r="U2694" s="1">
        <f t="shared" si="334"/>
        <v>1690184</v>
      </c>
      <c r="V2694" s="1">
        <f t="shared" si="335"/>
        <v>1690184</v>
      </c>
    </row>
    <row r="2695" spans="1:22" x14ac:dyDescent="0.35">
      <c r="A2695" s="1">
        <v>93900114</v>
      </c>
      <c r="B2695" s="3" t="s">
        <v>18</v>
      </c>
      <c r="C2695" s="29">
        <f t="shared" si="339"/>
        <v>1</v>
      </c>
      <c r="D2695" s="29" t="str">
        <f t="shared" si="336"/>
        <v>4</v>
      </c>
      <c r="E2695" s="42" t="str">
        <f t="shared" si="337"/>
        <v>4</v>
      </c>
      <c r="F2695" s="1">
        <v>39</v>
      </c>
      <c r="G2695" s="28" t="str">
        <f t="shared" si="338"/>
        <v>439</v>
      </c>
      <c r="H2695" s="1">
        <v>45</v>
      </c>
      <c r="I2695" s="1">
        <v>4340</v>
      </c>
      <c r="L2695" s="1">
        <v>209765</v>
      </c>
      <c r="M2695" s="1">
        <v>1981024</v>
      </c>
      <c r="N2695" s="2">
        <f>INT(VLOOKUP(--D2695,'属性表（单）'!$H$7:$I$11,2,0)*VLOOKUP(F2695,'属性表（单）'!$B$4:$D$53,3,0))</f>
        <v>46800</v>
      </c>
      <c r="O2695" s="34">
        <f t="shared" ref="O2695:O2758" si="340">INT(IF(C2695=1,P2695,P2695*$X$14))</f>
        <v>36562</v>
      </c>
      <c r="P2695" s="1">
        <f>IF(H2695=26,VLOOKUP(G2695,'属性表（单核）'!$H$2:$I$251,2,0),IF(H2695=59,VLOOKUP(G2695,'属性表（单核）'!$C$2:$D$251,2,0),INT(N2695/VLOOKUP(H2695,'属性表（单）'!$N$4:$O$24,2,0))))</f>
        <v>36562</v>
      </c>
      <c r="S2695" s="1">
        <f t="shared" si="333"/>
        <v>166432</v>
      </c>
      <c r="T2695" s="28">
        <f>VLOOKUP(--F2695,经验表!$A$4:$B$53,2,0)*VLOOKUP(--E2695,经验表!$W$8:$X$17,2,0)</f>
        <v>166432.50000000003</v>
      </c>
      <c r="U2695" s="1">
        <f t="shared" si="334"/>
        <v>1845501</v>
      </c>
      <c r="V2695" s="1">
        <f t="shared" si="335"/>
        <v>1845501</v>
      </c>
    </row>
    <row r="2696" spans="1:22" x14ac:dyDescent="0.35">
      <c r="A2696" s="1">
        <v>94000114</v>
      </c>
      <c r="B2696" s="3" t="s">
        <v>18</v>
      </c>
      <c r="C2696" s="29">
        <f t="shared" si="339"/>
        <v>1</v>
      </c>
      <c r="D2696" s="29" t="str">
        <f t="shared" si="336"/>
        <v>4</v>
      </c>
      <c r="E2696" s="42" t="str">
        <f t="shared" si="337"/>
        <v>4</v>
      </c>
      <c r="F2696" s="1">
        <v>40</v>
      </c>
      <c r="G2696" s="28" t="str">
        <f t="shared" si="338"/>
        <v>440</v>
      </c>
      <c r="H2696" s="1">
        <v>45</v>
      </c>
      <c r="I2696" s="1">
        <v>4440</v>
      </c>
      <c r="L2696" s="1">
        <v>230630</v>
      </c>
      <c r="M2696" s="1">
        <v>2190789</v>
      </c>
      <c r="N2696" s="2">
        <f>INT(VLOOKUP(--D2696,'属性表（单）'!$H$7:$I$11,2,0)*VLOOKUP(F2696,'属性表（单）'!$B$4:$D$53,3,0))</f>
        <v>48600</v>
      </c>
      <c r="O2696" s="34">
        <f t="shared" si="340"/>
        <v>37968</v>
      </c>
      <c r="P2696" s="1">
        <f>IF(H2696=26,VLOOKUP(G2696,'属性表（单核）'!$H$2:$I$251,2,0),IF(H2696=59,VLOOKUP(G2696,'属性表（单核）'!$C$2:$D$251,2,0),INT(N2696/VLOOKUP(H2696,'属性表（单）'!$N$4:$O$24,2,0))))</f>
        <v>37968</v>
      </c>
      <c r="S2696" s="1">
        <f t="shared" ref="S2696:S2759" si="341">INT(T2696)</f>
        <v>177547</v>
      </c>
      <c r="T2696" s="28">
        <f>VLOOKUP(--F2696,经验表!$A$4:$B$53,2,0)*VLOOKUP(--E2696,经验表!$W$8:$X$17,2,0)</f>
        <v>177547.50000000003</v>
      </c>
      <c r="U2696" s="1">
        <f t="shared" ref="U2696:U2759" si="342">INT(IF(C2696=1,IF(F2696=1,VLOOKUP(--D2696,$X$8:$Y$12,2,0),V2696),IF(F2696=1,VLOOKUP(--D2696,$X$17:$Y$21,2,0),V2696)))</f>
        <v>2011933</v>
      </c>
      <c r="V2696" s="1">
        <f t="shared" si="335"/>
        <v>2011933</v>
      </c>
    </row>
    <row r="2697" spans="1:22" x14ac:dyDescent="0.35">
      <c r="A2697" s="1">
        <v>94100114</v>
      </c>
      <c r="B2697" s="3" t="s">
        <v>18</v>
      </c>
      <c r="C2697" s="29">
        <f t="shared" si="339"/>
        <v>1</v>
      </c>
      <c r="D2697" s="29" t="str">
        <f t="shared" si="336"/>
        <v>4</v>
      </c>
      <c r="E2697" s="42" t="str">
        <f t="shared" si="337"/>
        <v>4</v>
      </c>
      <c r="F2697" s="1">
        <v>41</v>
      </c>
      <c r="G2697" s="28" t="str">
        <f t="shared" si="338"/>
        <v>441</v>
      </c>
      <c r="H2697" s="1">
        <v>45</v>
      </c>
      <c r="I2697" s="1">
        <v>4540</v>
      </c>
      <c r="L2697" s="1">
        <v>253512</v>
      </c>
      <c r="M2697" s="1">
        <v>2421419</v>
      </c>
      <c r="N2697" s="2">
        <f>INT(VLOOKUP(--D2697,'属性表（单）'!$H$7:$I$11,2,0)*VLOOKUP(F2697,'属性表（单）'!$B$4:$D$53,3,0))</f>
        <v>50400</v>
      </c>
      <c r="O2697" s="34">
        <f t="shared" si="340"/>
        <v>39375</v>
      </c>
      <c r="P2697" s="1">
        <f>IF(H2697=26,VLOOKUP(G2697,'属性表（单核）'!$H$2:$I$251,2,0),IF(H2697=59,VLOOKUP(G2697,'属性表（单核）'!$C$2:$D$251,2,0),INT(N2697/VLOOKUP(H2697,'属性表（单）'!$N$4:$O$24,2,0))))</f>
        <v>39375</v>
      </c>
      <c r="S2697" s="1">
        <f t="shared" si="341"/>
        <v>188662</v>
      </c>
      <c r="T2697" s="28">
        <f>VLOOKUP(--F2697,经验表!$A$4:$B$53,2,0)*VLOOKUP(--E2697,经验表!$W$8:$X$17,2,0)</f>
        <v>188662.50000000003</v>
      </c>
      <c r="U2697" s="1">
        <f t="shared" si="342"/>
        <v>2189480</v>
      </c>
      <c r="V2697" s="1">
        <f t="shared" ref="V2697:V2760" si="343">S2696+U2696</f>
        <v>2189480</v>
      </c>
    </row>
    <row r="2698" spans="1:22" x14ac:dyDescent="0.35">
      <c r="A2698" s="1">
        <v>94200114</v>
      </c>
      <c r="B2698" s="3" t="s">
        <v>18</v>
      </c>
      <c r="C2698" s="29">
        <f t="shared" si="339"/>
        <v>1</v>
      </c>
      <c r="D2698" s="29" t="str">
        <f t="shared" si="336"/>
        <v>4</v>
      </c>
      <c r="E2698" s="42" t="str">
        <f t="shared" si="337"/>
        <v>4</v>
      </c>
      <c r="F2698" s="1">
        <v>42</v>
      </c>
      <c r="G2698" s="28" t="str">
        <f t="shared" si="338"/>
        <v>442</v>
      </c>
      <c r="H2698" s="1">
        <v>45</v>
      </c>
      <c r="I2698" s="1">
        <v>4640</v>
      </c>
      <c r="L2698" s="1">
        <v>278605</v>
      </c>
      <c r="M2698" s="1">
        <v>2674931</v>
      </c>
      <c r="N2698" s="2">
        <f>INT(VLOOKUP(--D2698,'属性表（单）'!$H$7:$I$11,2,0)*VLOOKUP(F2698,'属性表（单）'!$B$4:$D$53,3,0))</f>
        <v>52400</v>
      </c>
      <c r="O2698" s="34">
        <f t="shared" si="340"/>
        <v>40937</v>
      </c>
      <c r="P2698" s="1">
        <f>IF(H2698=26,VLOOKUP(G2698,'属性表（单核）'!$H$2:$I$251,2,0),IF(H2698=59,VLOOKUP(G2698,'属性表（单核）'!$C$2:$D$251,2,0),INT(N2698/VLOOKUP(H2698,'属性表（单）'!$N$4:$O$24,2,0))))</f>
        <v>40937</v>
      </c>
      <c r="S2698" s="1">
        <f t="shared" si="341"/>
        <v>201922</v>
      </c>
      <c r="T2698" s="28">
        <f>VLOOKUP(--F2698,经验表!$A$4:$B$53,2,0)*VLOOKUP(--E2698,经验表!$W$8:$X$17,2,0)</f>
        <v>201922.50000000003</v>
      </c>
      <c r="U2698" s="1">
        <f t="shared" si="342"/>
        <v>2378142</v>
      </c>
      <c r="V2698" s="1">
        <f t="shared" si="343"/>
        <v>2378142</v>
      </c>
    </row>
    <row r="2699" spans="1:22" x14ac:dyDescent="0.35">
      <c r="A2699" s="1">
        <v>94300114</v>
      </c>
      <c r="B2699" s="3" t="s">
        <v>18</v>
      </c>
      <c r="C2699" s="29">
        <f t="shared" si="339"/>
        <v>1</v>
      </c>
      <c r="D2699" s="29" t="str">
        <f t="shared" si="336"/>
        <v>4</v>
      </c>
      <c r="E2699" s="42" t="str">
        <f t="shared" si="337"/>
        <v>4</v>
      </c>
      <c r="F2699" s="1">
        <v>43</v>
      </c>
      <c r="G2699" s="28" t="str">
        <f t="shared" si="338"/>
        <v>443</v>
      </c>
      <c r="H2699" s="1">
        <v>45</v>
      </c>
      <c r="I2699" s="1">
        <v>4740</v>
      </c>
      <c r="L2699" s="1">
        <v>306124</v>
      </c>
      <c r="M2699" s="1">
        <v>2953536</v>
      </c>
      <c r="N2699" s="2">
        <f>INT(VLOOKUP(--D2699,'属性表（单）'!$H$7:$I$11,2,0)*VLOOKUP(F2699,'属性表（单）'!$B$4:$D$53,3,0))</f>
        <v>54400</v>
      </c>
      <c r="O2699" s="34">
        <f t="shared" si="340"/>
        <v>42500</v>
      </c>
      <c r="P2699" s="1">
        <f>IF(H2699=26,VLOOKUP(G2699,'属性表（单核）'!$H$2:$I$251,2,0),IF(H2699=59,VLOOKUP(G2699,'属性表（单核）'!$C$2:$D$251,2,0),INT(N2699/VLOOKUP(H2699,'属性表（单）'!$N$4:$O$24,2,0))))</f>
        <v>42500</v>
      </c>
      <c r="S2699" s="1">
        <f t="shared" si="341"/>
        <v>215182</v>
      </c>
      <c r="T2699" s="28">
        <f>VLOOKUP(--F2699,经验表!$A$4:$B$53,2,0)*VLOOKUP(--E2699,经验表!$W$8:$X$17,2,0)</f>
        <v>215182.50000000003</v>
      </c>
      <c r="U2699" s="1">
        <f t="shared" si="342"/>
        <v>2580064</v>
      </c>
      <c r="V2699" s="1">
        <f t="shared" si="343"/>
        <v>2580064</v>
      </c>
    </row>
    <row r="2700" spans="1:22" x14ac:dyDescent="0.35">
      <c r="A2700" s="1">
        <v>94400114</v>
      </c>
      <c r="B2700" s="3" t="s">
        <v>18</v>
      </c>
      <c r="C2700" s="29">
        <f t="shared" si="339"/>
        <v>1</v>
      </c>
      <c r="D2700" s="29" t="str">
        <f t="shared" si="336"/>
        <v>4</v>
      </c>
      <c r="E2700" s="42" t="str">
        <f t="shared" si="337"/>
        <v>4</v>
      </c>
      <c r="F2700" s="1">
        <v>44</v>
      </c>
      <c r="G2700" s="28" t="str">
        <f t="shared" si="338"/>
        <v>444</v>
      </c>
      <c r="H2700" s="1">
        <v>45</v>
      </c>
      <c r="I2700" s="1">
        <v>4840</v>
      </c>
      <c r="L2700" s="1">
        <v>336300</v>
      </c>
      <c r="M2700" s="1">
        <v>3259660</v>
      </c>
      <c r="N2700" s="2">
        <f>INT(VLOOKUP(--D2700,'属性表（单）'!$H$7:$I$11,2,0)*VLOOKUP(F2700,'属性表（单）'!$B$4:$D$53,3,0))</f>
        <v>56400</v>
      </c>
      <c r="O2700" s="34">
        <f t="shared" si="340"/>
        <v>44062</v>
      </c>
      <c r="P2700" s="1">
        <f>IF(H2700=26,VLOOKUP(G2700,'属性表（单核）'!$H$2:$I$251,2,0),IF(H2700=59,VLOOKUP(G2700,'属性表（单核）'!$C$2:$D$251,2,0),INT(N2700/VLOOKUP(H2700,'属性表（单）'!$N$4:$O$24,2,0))))</f>
        <v>44062</v>
      </c>
      <c r="S2700" s="1">
        <f t="shared" si="341"/>
        <v>228442</v>
      </c>
      <c r="T2700" s="28">
        <f>VLOOKUP(--F2700,经验表!$A$4:$B$53,2,0)*VLOOKUP(--E2700,经验表!$W$8:$X$17,2,0)</f>
        <v>228442.50000000003</v>
      </c>
      <c r="U2700" s="1">
        <f t="shared" si="342"/>
        <v>2795246</v>
      </c>
      <c r="V2700" s="1">
        <f t="shared" si="343"/>
        <v>2795246</v>
      </c>
    </row>
    <row r="2701" spans="1:22" x14ac:dyDescent="0.35">
      <c r="A2701" s="1">
        <v>94500114</v>
      </c>
      <c r="B2701" s="3" t="s">
        <v>18</v>
      </c>
      <c r="C2701" s="29">
        <f t="shared" si="339"/>
        <v>1</v>
      </c>
      <c r="D2701" s="29" t="str">
        <f t="shared" si="336"/>
        <v>4</v>
      </c>
      <c r="E2701" s="42" t="str">
        <f t="shared" si="337"/>
        <v>4</v>
      </c>
      <c r="F2701" s="1">
        <v>45</v>
      </c>
      <c r="G2701" s="28" t="str">
        <f t="shared" si="338"/>
        <v>445</v>
      </c>
      <c r="H2701" s="1">
        <v>45</v>
      </c>
      <c r="I2701" s="1">
        <v>4940</v>
      </c>
      <c r="L2701" s="1">
        <v>369390</v>
      </c>
      <c r="M2701" s="1">
        <v>3595960</v>
      </c>
      <c r="N2701" s="2">
        <f>INT(VLOOKUP(--D2701,'属性表（单）'!$H$7:$I$11,2,0)*VLOOKUP(F2701,'属性表（单）'!$B$4:$D$53,3,0))</f>
        <v>58400</v>
      </c>
      <c r="O2701" s="34">
        <f t="shared" si="340"/>
        <v>45625</v>
      </c>
      <c r="P2701" s="1">
        <f>IF(H2701=26,VLOOKUP(G2701,'属性表（单核）'!$H$2:$I$251,2,0),IF(H2701=59,VLOOKUP(G2701,'属性表（单核）'!$C$2:$D$251,2,0),INT(N2701/VLOOKUP(H2701,'属性表（单）'!$N$4:$O$24,2,0))))</f>
        <v>45625</v>
      </c>
      <c r="S2701" s="1">
        <f t="shared" si="341"/>
        <v>241702</v>
      </c>
      <c r="T2701" s="28">
        <f>VLOOKUP(--F2701,经验表!$A$4:$B$53,2,0)*VLOOKUP(--E2701,经验表!$W$8:$X$17,2,0)</f>
        <v>241702.50000000003</v>
      </c>
      <c r="U2701" s="1">
        <f t="shared" si="342"/>
        <v>3023688</v>
      </c>
      <c r="V2701" s="1">
        <f t="shared" si="343"/>
        <v>3023688</v>
      </c>
    </row>
    <row r="2702" spans="1:22" x14ac:dyDescent="0.35">
      <c r="A2702" s="1">
        <v>94600114</v>
      </c>
      <c r="B2702" s="3" t="s">
        <v>18</v>
      </c>
      <c r="C2702" s="29">
        <f t="shared" si="339"/>
        <v>1</v>
      </c>
      <c r="D2702" s="29" t="str">
        <f t="shared" si="336"/>
        <v>4</v>
      </c>
      <c r="E2702" s="42" t="str">
        <f t="shared" si="337"/>
        <v>4</v>
      </c>
      <c r="F2702" s="1">
        <v>46</v>
      </c>
      <c r="G2702" s="28" t="str">
        <f t="shared" si="338"/>
        <v>446</v>
      </c>
      <c r="H2702" s="1">
        <v>45</v>
      </c>
      <c r="I2702" s="1">
        <v>5040</v>
      </c>
      <c r="L2702" s="1">
        <v>405674</v>
      </c>
      <c r="M2702" s="1">
        <v>3965350</v>
      </c>
      <c r="N2702" s="2">
        <f>INT(VLOOKUP(--D2702,'属性表（单）'!$H$7:$I$11,2,0)*VLOOKUP(F2702,'属性表（单）'!$B$4:$D$53,3,0))</f>
        <v>60400</v>
      </c>
      <c r="O2702" s="34">
        <f t="shared" si="340"/>
        <v>47187</v>
      </c>
      <c r="P2702" s="1">
        <f>IF(H2702=26,VLOOKUP(G2702,'属性表（单核）'!$H$2:$I$251,2,0),IF(H2702=59,VLOOKUP(G2702,'属性表（单核）'!$C$2:$D$251,2,0),INT(N2702/VLOOKUP(H2702,'属性表（单）'!$N$4:$O$24,2,0))))</f>
        <v>47187</v>
      </c>
      <c r="S2702" s="1">
        <f t="shared" si="341"/>
        <v>257302</v>
      </c>
      <c r="T2702" s="28">
        <f>VLOOKUP(--F2702,经验表!$A$4:$B$53,2,0)*VLOOKUP(--E2702,经验表!$W$8:$X$17,2,0)</f>
        <v>257302.50000000003</v>
      </c>
      <c r="U2702" s="1">
        <f t="shared" si="342"/>
        <v>3265390</v>
      </c>
      <c r="V2702" s="1">
        <f t="shared" si="343"/>
        <v>3265390</v>
      </c>
    </row>
    <row r="2703" spans="1:22" x14ac:dyDescent="0.35">
      <c r="A2703" s="1">
        <v>94700114</v>
      </c>
      <c r="B2703" s="3" t="s">
        <v>18</v>
      </c>
      <c r="C2703" s="29">
        <f t="shared" si="339"/>
        <v>1</v>
      </c>
      <c r="D2703" s="29" t="str">
        <f t="shared" si="336"/>
        <v>4</v>
      </c>
      <c r="E2703" s="42" t="str">
        <f t="shared" si="337"/>
        <v>4</v>
      </c>
      <c r="F2703" s="1">
        <v>47</v>
      </c>
      <c r="G2703" s="28" t="str">
        <f t="shared" si="338"/>
        <v>447</v>
      </c>
      <c r="H2703" s="1">
        <v>45</v>
      </c>
      <c r="I2703" s="1">
        <v>5140</v>
      </c>
      <c r="L2703" s="1">
        <v>445460</v>
      </c>
      <c r="M2703" s="1">
        <v>4371024</v>
      </c>
      <c r="N2703" s="2">
        <f>INT(VLOOKUP(--D2703,'属性表（单）'!$H$7:$I$11,2,0)*VLOOKUP(F2703,'属性表（单）'!$B$4:$D$53,3,0))</f>
        <v>62600</v>
      </c>
      <c r="O2703" s="34">
        <f t="shared" si="340"/>
        <v>48906</v>
      </c>
      <c r="P2703" s="1">
        <f>IF(H2703=26,VLOOKUP(G2703,'属性表（单核）'!$H$2:$I$251,2,0),IF(H2703=59,VLOOKUP(G2703,'属性表（单核）'!$C$2:$D$251,2,0),INT(N2703/VLOOKUP(H2703,'属性表（单）'!$N$4:$O$24,2,0))))</f>
        <v>48906</v>
      </c>
      <c r="S2703" s="1">
        <f t="shared" si="341"/>
        <v>272902</v>
      </c>
      <c r="T2703" s="28">
        <f>VLOOKUP(--F2703,经验表!$A$4:$B$53,2,0)*VLOOKUP(--E2703,经验表!$W$8:$X$17,2,0)</f>
        <v>272902.5</v>
      </c>
      <c r="U2703" s="1">
        <f t="shared" si="342"/>
        <v>3522692</v>
      </c>
      <c r="V2703" s="1">
        <f t="shared" si="343"/>
        <v>3522692</v>
      </c>
    </row>
    <row r="2704" spans="1:22" x14ac:dyDescent="0.35">
      <c r="A2704" s="1">
        <v>94800114</v>
      </c>
      <c r="B2704" s="3" t="s">
        <v>18</v>
      </c>
      <c r="C2704" s="29">
        <f t="shared" si="339"/>
        <v>1</v>
      </c>
      <c r="D2704" s="29" t="str">
        <f t="shared" si="336"/>
        <v>4</v>
      </c>
      <c r="E2704" s="42" t="str">
        <f t="shared" si="337"/>
        <v>4</v>
      </c>
      <c r="F2704" s="1">
        <v>48</v>
      </c>
      <c r="G2704" s="28" t="str">
        <f t="shared" si="338"/>
        <v>448</v>
      </c>
      <c r="H2704" s="1">
        <v>45</v>
      </c>
      <c r="I2704" s="1">
        <v>5240</v>
      </c>
      <c r="L2704" s="1">
        <v>489086</v>
      </c>
      <c r="M2704" s="1">
        <v>4816484</v>
      </c>
      <c r="N2704" s="2">
        <f>INT(VLOOKUP(--D2704,'属性表（单）'!$H$7:$I$11,2,0)*VLOOKUP(F2704,'属性表（单）'!$B$4:$D$53,3,0))</f>
        <v>64800</v>
      </c>
      <c r="O2704" s="34">
        <f t="shared" si="340"/>
        <v>50625</v>
      </c>
      <c r="P2704" s="1">
        <f>IF(H2704=26,VLOOKUP(G2704,'属性表（单核）'!$H$2:$I$251,2,0),IF(H2704=59,VLOOKUP(G2704,'属性表（单核）'!$C$2:$D$251,2,0),INT(N2704/VLOOKUP(H2704,'属性表（单）'!$N$4:$O$24,2,0))))</f>
        <v>50625</v>
      </c>
      <c r="S2704" s="1">
        <f t="shared" si="341"/>
        <v>288502</v>
      </c>
      <c r="T2704" s="28">
        <f>VLOOKUP(--F2704,经验表!$A$4:$B$53,2,0)*VLOOKUP(--E2704,经验表!$W$8:$X$17,2,0)</f>
        <v>288502.5</v>
      </c>
      <c r="U2704" s="1">
        <f t="shared" si="342"/>
        <v>3795594</v>
      </c>
      <c r="V2704" s="1">
        <f t="shared" si="343"/>
        <v>3795594</v>
      </c>
    </row>
    <row r="2705" spans="1:22" x14ac:dyDescent="0.35">
      <c r="A2705" s="1">
        <v>94900114</v>
      </c>
      <c r="B2705" s="3" t="s">
        <v>18</v>
      </c>
      <c r="C2705" s="29">
        <f t="shared" si="339"/>
        <v>1</v>
      </c>
      <c r="D2705" s="29" t="str">
        <f t="shared" si="336"/>
        <v>4</v>
      </c>
      <c r="E2705" s="42" t="str">
        <f t="shared" si="337"/>
        <v>4</v>
      </c>
      <c r="F2705" s="1">
        <v>49</v>
      </c>
      <c r="G2705" s="28" t="str">
        <f t="shared" si="338"/>
        <v>449</v>
      </c>
      <c r="H2705" s="1">
        <v>45</v>
      </c>
      <c r="I2705" s="1">
        <v>5340</v>
      </c>
      <c r="L2705" s="1">
        <v>536919</v>
      </c>
      <c r="M2705" s="1">
        <v>5305570</v>
      </c>
      <c r="N2705" s="2">
        <f>INT(VLOOKUP(--D2705,'属性表（单）'!$H$7:$I$11,2,0)*VLOOKUP(F2705,'属性表（单）'!$B$4:$D$53,3,0))</f>
        <v>67000</v>
      </c>
      <c r="O2705" s="34">
        <f t="shared" si="340"/>
        <v>52343</v>
      </c>
      <c r="P2705" s="1">
        <f>IF(H2705=26,VLOOKUP(G2705,'属性表（单核）'!$H$2:$I$251,2,0),IF(H2705=59,VLOOKUP(G2705,'属性表（单核）'!$C$2:$D$251,2,0),INT(N2705/VLOOKUP(H2705,'属性表（单）'!$N$4:$O$24,2,0))))</f>
        <v>52343</v>
      </c>
      <c r="S2705" s="1">
        <f t="shared" si="341"/>
        <v>304102</v>
      </c>
      <c r="T2705" s="28">
        <f>VLOOKUP(--F2705,经验表!$A$4:$B$53,2,0)*VLOOKUP(--E2705,经验表!$W$8:$X$17,2,0)</f>
        <v>304102.5</v>
      </c>
      <c r="U2705" s="1">
        <f t="shared" si="342"/>
        <v>4084096</v>
      </c>
      <c r="V2705" s="1">
        <f t="shared" si="343"/>
        <v>4084096</v>
      </c>
    </row>
    <row r="2706" spans="1:22" x14ac:dyDescent="0.35">
      <c r="A2706" s="1">
        <v>95000114</v>
      </c>
      <c r="B2706" s="3" t="s">
        <v>18</v>
      </c>
      <c r="C2706" s="29">
        <f t="shared" si="339"/>
        <v>1</v>
      </c>
      <c r="D2706" s="29" t="str">
        <f t="shared" si="336"/>
        <v>4</v>
      </c>
      <c r="E2706" s="42" t="str">
        <f t="shared" si="337"/>
        <v>4</v>
      </c>
      <c r="F2706" s="1">
        <v>50</v>
      </c>
      <c r="G2706" s="28" t="str">
        <f t="shared" si="338"/>
        <v>450</v>
      </c>
      <c r="H2706" s="1">
        <v>45</v>
      </c>
      <c r="I2706" s="1">
        <v>5440</v>
      </c>
      <c r="L2706" s="1">
        <v>99999999</v>
      </c>
      <c r="M2706" s="1">
        <v>5842489</v>
      </c>
      <c r="N2706" s="2">
        <f>INT(VLOOKUP(--D2706,'属性表（单）'!$H$7:$I$11,2,0)*VLOOKUP(F2706,'属性表（单）'!$B$4:$D$53,3,0))</f>
        <v>69200</v>
      </c>
      <c r="O2706" s="34">
        <f t="shared" si="340"/>
        <v>54062</v>
      </c>
      <c r="P2706" s="1">
        <f>IF(H2706=26,VLOOKUP(G2706,'属性表（单核）'!$H$2:$I$251,2,0),IF(H2706=59,VLOOKUP(G2706,'属性表（单核）'!$C$2:$D$251,2,0),INT(N2706/VLOOKUP(H2706,'属性表（单）'!$N$4:$O$24,2,0))))</f>
        <v>54062</v>
      </c>
      <c r="S2706" s="1">
        <f t="shared" si="341"/>
        <v>322237</v>
      </c>
      <c r="T2706" s="28">
        <f>VLOOKUP(--F2706,经验表!$A$4:$B$53,2,0)*VLOOKUP(--E2706,经验表!$W$8:$X$17,2,0)</f>
        <v>322237.50000000006</v>
      </c>
      <c r="U2706" s="1">
        <f t="shared" si="342"/>
        <v>4388198</v>
      </c>
      <c r="V2706" s="1">
        <f t="shared" si="343"/>
        <v>4388198</v>
      </c>
    </row>
    <row r="2707" spans="1:22" x14ac:dyDescent="0.35">
      <c r="A2707" s="1">
        <v>90100115</v>
      </c>
      <c r="B2707" s="3" t="s">
        <v>18</v>
      </c>
      <c r="C2707" s="29">
        <f t="shared" si="339"/>
        <v>1</v>
      </c>
      <c r="D2707" s="29" t="str">
        <f t="shared" si="336"/>
        <v>5</v>
      </c>
      <c r="E2707" s="42" t="str">
        <f t="shared" si="337"/>
        <v>5</v>
      </c>
      <c r="F2707" s="1">
        <v>1</v>
      </c>
      <c r="G2707" s="28" t="str">
        <f t="shared" si="338"/>
        <v>51</v>
      </c>
      <c r="H2707" s="1">
        <v>45</v>
      </c>
      <c r="I2707" s="1">
        <v>715</v>
      </c>
      <c r="L2707" s="1">
        <v>2650</v>
      </c>
      <c r="M2707" s="1">
        <v>75000</v>
      </c>
      <c r="N2707" s="2">
        <f>INT(VLOOKUP(--D2707,'属性表（单）'!$H$7:$I$11,2,0)*VLOOKUP(F2707,'属性表（单）'!$B$4:$D$53,3,0))</f>
        <v>9600</v>
      </c>
      <c r="O2707" s="34">
        <f t="shared" si="340"/>
        <v>7500</v>
      </c>
      <c r="P2707" s="1">
        <f>IF(H2707=26,VLOOKUP(G2707,'属性表（单核）'!$H$2:$I$251,2,0),IF(H2707=59,VLOOKUP(G2707,'属性表（单核）'!$C$2:$D$251,2,0),INT(N2707/VLOOKUP(H2707,'属性表（单）'!$N$4:$O$24,2,0))))</f>
        <v>7500</v>
      </c>
      <c r="S2707" s="1">
        <f t="shared" si="341"/>
        <v>1901</v>
      </c>
      <c r="T2707" s="28">
        <f>VLOOKUP(--F2707,经验表!$A$4:$B$53,2,0)*VLOOKUP(--E2707,经验表!$W$8:$X$17,2,0)</f>
        <v>1901.25</v>
      </c>
      <c r="U2707" s="1">
        <f t="shared" si="342"/>
        <v>75000</v>
      </c>
      <c r="V2707" s="1">
        <f t="shared" si="343"/>
        <v>4710435</v>
      </c>
    </row>
    <row r="2708" spans="1:22" x14ac:dyDescent="0.35">
      <c r="A2708" s="1">
        <v>90200115</v>
      </c>
      <c r="B2708" s="3" t="s">
        <v>18</v>
      </c>
      <c r="C2708" s="29">
        <f t="shared" si="339"/>
        <v>1</v>
      </c>
      <c r="D2708" s="29" t="str">
        <f t="shared" si="336"/>
        <v>5</v>
      </c>
      <c r="E2708" s="42" t="str">
        <f t="shared" si="337"/>
        <v>5</v>
      </c>
      <c r="F2708" s="1">
        <v>2</v>
      </c>
      <c r="G2708" s="28" t="str">
        <f t="shared" si="338"/>
        <v>52</v>
      </c>
      <c r="H2708" s="1">
        <v>45</v>
      </c>
      <c r="I2708" s="1">
        <v>845</v>
      </c>
      <c r="L2708" s="1">
        <v>3394</v>
      </c>
      <c r="M2708" s="1">
        <v>77650</v>
      </c>
      <c r="N2708" s="2">
        <f>INT(VLOOKUP(--D2708,'属性表（单）'!$H$7:$I$11,2,0)*VLOOKUP(F2708,'属性表（单）'!$B$4:$D$53,3,0))</f>
        <v>10200</v>
      </c>
      <c r="O2708" s="34">
        <f t="shared" si="340"/>
        <v>7968</v>
      </c>
      <c r="P2708" s="1">
        <f>IF(H2708=26,VLOOKUP(G2708,'属性表（单核）'!$H$2:$I$251,2,0),IF(H2708=59,VLOOKUP(G2708,'属性表（单核）'!$C$2:$D$251,2,0),INT(N2708/VLOOKUP(H2708,'属性表（单）'!$N$4:$O$24,2,0))))</f>
        <v>7968</v>
      </c>
      <c r="S2708" s="1">
        <f t="shared" si="341"/>
        <v>2661</v>
      </c>
      <c r="T2708" s="28">
        <f>VLOOKUP(--F2708,经验表!$A$4:$B$53,2,0)*VLOOKUP(--E2708,经验表!$W$8:$X$17,2,0)</f>
        <v>2661.75</v>
      </c>
      <c r="U2708" s="1">
        <f t="shared" si="342"/>
        <v>76901</v>
      </c>
      <c r="V2708" s="1">
        <f t="shared" si="343"/>
        <v>76901</v>
      </c>
    </row>
    <row r="2709" spans="1:22" x14ac:dyDescent="0.35">
      <c r="A2709" s="1">
        <v>90300115</v>
      </c>
      <c r="B2709" s="3" t="s">
        <v>18</v>
      </c>
      <c r="C2709" s="29">
        <f t="shared" si="339"/>
        <v>1</v>
      </c>
      <c r="D2709" s="29" t="str">
        <f t="shared" si="336"/>
        <v>5</v>
      </c>
      <c r="E2709" s="42" t="str">
        <f t="shared" si="337"/>
        <v>5</v>
      </c>
      <c r="F2709" s="1">
        <v>3</v>
      </c>
      <c r="G2709" s="28" t="str">
        <f t="shared" si="338"/>
        <v>53</v>
      </c>
      <c r="H2709" s="1">
        <v>45</v>
      </c>
      <c r="I2709" s="1">
        <v>975</v>
      </c>
      <c r="L2709" s="1">
        <v>4210</v>
      </c>
      <c r="M2709" s="1">
        <v>81044</v>
      </c>
      <c r="N2709" s="2">
        <f>INT(VLOOKUP(--D2709,'属性表（单）'!$H$7:$I$11,2,0)*VLOOKUP(F2709,'属性表（单）'!$B$4:$D$53,3,0))</f>
        <v>10800</v>
      </c>
      <c r="O2709" s="34">
        <f t="shared" si="340"/>
        <v>8437</v>
      </c>
      <c r="P2709" s="1">
        <f>IF(H2709=26,VLOOKUP(G2709,'属性表（单核）'!$H$2:$I$251,2,0),IF(H2709=59,VLOOKUP(G2709,'属性表（单核）'!$C$2:$D$251,2,0),INT(N2709/VLOOKUP(H2709,'属性表（单）'!$N$4:$O$24,2,0))))</f>
        <v>8437</v>
      </c>
      <c r="S2709" s="1">
        <f t="shared" si="341"/>
        <v>3422</v>
      </c>
      <c r="T2709" s="28">
        <f>VLOOKUP(--F2709,经验表!$A$4:$B$53,2,0)*VLOOKUP(--E2709,经验表!$W$8:$X$17,2,0)</f>
        <v>3422.25</v>
      </c>
      <c r="U2709" s="1">
        <f t="shared" si="342"/>
        <v>79562</v>
      </c>
      <c r="V2709" s="1">
        <f t="shared" si="343"/>
        <v>79562</v>
      </c>
    </row>
    <row r="2710" spans="1:22" x14ac:dyDescent="0.35">
      <c r="A2710" s="1">
        <v>90400115</v>
      </c>
      <c r="B2710" s="3" t="s">
        <v>18</v>
      </c>
      <c r="C2710" s="29">
        <f t="shared" si="339"/>
        <v>1</v>
      </c>
      <c r="D2710" s="29" t="str">
        <f t="shared" si="336"/>
        <v>5</v>
      </c>
      <c r="E2710" s="42" t="str">
        <f t="shared" si="337"/>
        <v>5</v>
      </c>
      <c r="F2710" s="1">
        <v>4</v>
      </c>
      <c r="G2710" s="28" t="str">
        <f t="shared" si="338"/>
        <v>54</v>
      </c>
      <c r="H2710" s="1">
        <v>45</v>
      </c>
      <c r="I2710" s="1">
        <v>1105</v>
      </c>
      <c r="L2710" s="1">
        <v>5105</v>
      </c>
      <c r="M2710" s="1">
        <v>85254</v>
      </c>
      <c r="N2710" s="2">
        <f>INT(VLOOKUP(--D2710,'属性表（单）'!$H$7:$I$11,2,0)*VLOOKUP(F2710,'属性表（单）'!$B$4:$D$53,3,0))</f>
        <v>11400</v>
      </c>
      <c r="O2710" s="34">
        <f t="shared" si="340"/>
        <v>8906</v>
      </c>
      <c r="P2710" s="1">
        <f>IF(H2710=26,VLOOKUP(G2710,'属性表（单核）'!$H$2:$I$251,2,0),IF(H2710=59,VLOOKUP(G2710,'属性表（单核）'!$C$2:$D$251,2,0),INT(N2710/VLOOKUP(H2710,'属性表（单）'!$N$4:$O$24,2,0))))</f>
        <v>8906</v>
      </c>
      <c r="S2710" s="1">
        <f t="shared" si="341"/>
        <v>4182</v>
      </c>
      <c r="T2710" s="28">
        <f>VLOOKUP(--F2710,经验表!$A$4:$B$53,2,0)*VLOOKUP(--E2710,经验表!$W$8:$X$17,2,0)</f>
        <v>4182.75</v>
      </c>
      <c r="U2710" s="1">
        <f t="shared" si="342"/>
        <v>82984</v>
      </c>
      <c r="V2710" s="1">
        <f t="shared" si="343"/>
        <v>82984</v>
      </c>
    </row>
    <row r="2711" spans="1:22" x14ac:dyDescent="0.35">
      <c r="A2711" s="1">
        <v>90500115</v>
      </c>
      <c r="B2711" s="3" t="s">
        <v>18</v>
      </c>
      <c r="C2711" s="29">
        <f t="shared" si="339"/>
        <v>1</v>
      </c>
      <c r="D2711" s="29" t="str">
        <f t="shared" si="336"/>
        <v>5</v>
      </c>
      <c r="E2711" s="42" t="str">
        <f t="shared" si="337"/>
        <v>5</v>
      </c>
      <c r="F2711" s="1">
        <v>5</v>
      </c>
      <c r="G2711" s="28" t="str">
        <f t="shared" si="338"/>
        <v>55</v>
      </c>
      <c r="H2711" s="1">
        <v>45</v>
      </c>
      <c r="I2711" s="1">
        <v>1235</v>
      </c>
      <c r="L2711" s="1">
        <v>6087</v>
      </c>
      <c r="M2711" s="1">
        <v>90359</v>
      </c>
      <c r="N2711" s="2">
        <f>INT(VLOOKUP(--D2711,'属性表（单）'!$H$7:$I$11,2,0)*VLOOKUP(F2711,'属性表（单）'!$B$4:$D$53,3,0))</f>
        <v>12000</v>
      </c>
      <c r="O2711" s="34">
        <f t="shared" si="340"/>
        <v>9375</v>
      </c>
      <c r="P2711" s="1">
        <f>IF(H2711=26,VLOOKUP(G2711,'属性表（单核）'!$H$2:$I$251,2,0),IF(H2711=59,VLOOKUP(G2711,'属性表（单核）'!$C$2:$D$251,2,0),INT(N2711/VLOOKUP(H2711,'属性表（单）'!$N$4:$O$24,2,0))))</f>
        <v>9375</v>
      </c>
      <c r="S2711" s="1">
        <f t="shared" si="341"/>
        <v>4943</v>
      </c>
      <c r="T2711" s="28">
        <f>VLOOKUP(--F2711,经验表!$A$4:$B$53,2,0)*VLOOKUP(--E2711,经验表!$W$8:$X$17,2,0)</f>
        <v>4943.25</v>
      </c>
      <c r="U2711" s="1">
        <f t="shared" si="342"/>
        <v>87166</v>
      </c>
      <c r="V2711" s="1">
        <f t="shared" si="343"/>
        <v>87166</v>
      </c>
    </row>
    <row r="2712" spans="1:22" x14ac:dyDescent="0.35">
      <c r="A2712" s="1">
        <v>90600115</v>
      </c>
      <c r="B2712" s="3" t="s">
        <v>18</v>
      </c>
      <c r="C2712" s="29">
        <f t="shared" si="339"/>
        <v>1</v>
      </c>
      <c r="D2712" s="29" t="str">
        <f t="shared" si="336"/>
        <v>5</v>
      </c>
      <c r="E2712" s="42" t="str">
        <f t="shared" si="337"/>
        <v>5</v>
      </c>
      <c r="F2712" s="1">
        <v>6</v>
      </c>
      <c r="G2712" s="28" t="str">
        <f t="shared" si="338"/>
        <v>56</v>
      </c>
      <c r="H2712" s="1">
        <v>45</v>
      </c>
      <c r="I2712" s="1">
        <v>1365</v>
      </c>
      <c r="L2712" s="1">
        <v>7163</v>
      </c>
      <c r="M2712" s="1">
        <v>96446</v>
      </c>
      <c r="N2712" s="2">
        <f>INT(VLOOKUP(--D2712,'属性表（单）'!$H$7:$I$11,2,0)*VLOOKUP(F2712,'属性表（单）'!$B$4:$D$53,3,0))</f>
        <v>12600</v>
      </c>
      <c r="O2712" s="34">
        <f t="shared" si="340"/>
        <v>9843</v>
      </c>
      <c r="P2712" s="1">
        <f>IF(H2712=26,VLOOKUP(G2712,'属性表（单核）'!$H$2:$I$251,2,0),IF(H2712=59,VLOOKUP(G2712,'属性表（单核）'!$C$2:$D$251,2,0),INT(N2712/VLOOKUP(H2712,'属性表（单）'!$N$4:$O$24,2,0))))</f>
        <v>9843</v>
      </c>
      <c r="S2712" s="1">
        <f t="shared" si="341"/>
        <v>6210</v>
      </c>
      <c r="T2712" s="28">
        <f>VLOOKUP(--F2712,经验表!$A$4:$B$53,2,0)*VLOOKUP(--E2712,经验表!$W$8:$X$17,2,0)</f>
        <v>6210.75</v>
      </c>
      <c r="U2712" s="1">
        <f t="shared" si="342"/>
        <v>92109</v>
      </c>
      <c r="V2712" s="1">
        <f t="shared" si="343"/>
        <v>92109</v>
      </c>
    </row>
    <row r="2713" spans="1:22" x14ac:dyDescent="0.35">
      <c r="A2713" s="1">
        <v>90700115</v>
      </c>
      <c r="B2713" s="3" t="s">
        <v>18</v>
      </c>
      <c r="C2713" s="29">
        <f t="shared" si="339"/>
        <v>1</v>
      </c>
      <c r="D2713" s="29" t="str">
        <f t="shared" si="336"/>
        <v>5</v>
      </c>
      <c r="E2713" s="42" t="str">
        <f t="shared" si="337"/>
        <v>5</v>
      </c>
      <c r="F2713" s="1">
        <v>7</v>
      </c>
      <c r="G2713" s="28" t="str">
        <f t="shared" si="338"/>
        <v>57</v>
      </c>
      <c r="H2713" s="1">
        <v>45</v>
      </c>
      <c r="I2713" s="1">
        <v>1495</v>
      </c>
      <c r="L2713" s="1">
        <v>8342</v>
      </c>
      <c r="M2713" s="1">
        <v>103609</v>
      </c>
      <c r="N2713" s="2">
        <f>INT(VLOOKUP(--D2713,'属性表（单）'!$H$7:$I$11,2,0)*VLOOKUP(F2713,'属性表（单）'!$B$4:$D$53,3,0))</f>
        <v>13500</v>
      </c>
      <c r="O2713" s="34">
        <f t="shared" si="340"/>
        <v>10546</v>
      </c>
      <c r="P2713" s="1">
        <f>IF(H2713=26,VLOOKUP(G2713,'属性表（单核）'!$H$2:$I$251,2,0),IF(H2713=59,VLOOKUP(G2713,'属性表（单核）'!$C$2:$D$251,2,0),INT(N2713/VLOOKUP(H2713,'属性表（单）'!$N$4:$O$24,2,0))))</f>
        <v>10546</v>
      </c>
      <c r="S2713" s="1">
        <f t="shared" si="341"/>
        <v>7478</v>
      </c>
      <c r="T2713" s="28">
        <f>VLOOKUP(--F2713,经验表!$A$4:$B$53,2,0)*VLOOKUP(--E2713,经验表!$W$8:$X$17,2,0)</f>
        <v>7478.25</v>
      </c>
      <c r="U2713" s="1">
        <f t="shared" si="342"/>
        <v>98319</v>
      </c>
      <c r="V2713" s="1">
        <f t="shared" si="343"/>
        <v>98319</v>
      </c>
    </row>
    <row r="2714" spans="1:22" x14ac:dyDescent="0.35">
      <c r="A2714" s="1">
        <v>90800115</v>
      </c>
      <c r="B2714" s="3" t="s">
        <v>18</v>
      </c>
      <c r="C2714" s="29">
        <f t="shared" si="339"/>
        <v>1</v>
      </c>
      <c r="D2714" s="29" t="str">
        <f t="shared" si="336"/>
        <v>5</v>
      </c>
      <c r="E2714" s="42" t="str">
        <f t="shared" si="337"/>
        <v>5</v>
      </c>
      <c r="F2714" s="1">
        <v>8</v>
      </c>
      <c r="G2714" s="28" t="str">
        <f t="shared" si="338"/>
        <v>58</v>
      </c>
      <c r="H2714" s="1">
        <v>45</v>
      </c>
      <c r="I2714" s="1">
        <v>1625</v>
      </c>
      <c r="L2714" s="1">
        <v>9634</v>
      </c>
      <c r="M2714" s="1">
        <v>111951</v>
      </c>
      <c r="N2714" s="2">
        <f>INT(VLOOKUP(--D2714,'属性表（单）'!$H$7:$I$11,2,0)*VLOOKUP(F2714,'属性表（单）'!$B$4:$D$53,3,0))</f>
        <v>14400</v>
      </c>
      <c r="O2714" s="34">
        <f t="shared" si="340"/>
        <v>11250</v>
      </c>
      <c r="P2714" s="1">
        <f>IF(H2714=26,VLOOKUP(G2714,'属性表（单核）'!$H$2:$I$251,2,0),IF(H2714=59,VLOOKUP(G2714,'属性表（单核）'!$C$2:$D$251,2,0),INT(N2714/VLOOKUP(H2714,'属性表（单）'!$N$4:$O$24,2,0))))</f>
        <v>11250</v>
      </c>
      <c r="S2714" s="1">
        <f t="shared" si="341"/>
        <v>8745</v>
      </c>
      <c r="T2714" s="28">
        <f>VLOOKUP(--F2714,经验表!$A$4:$B$53,2,0)*VLOOKUP(--E2714,经验表!$W$8:$X$17,2,0)</f>
        <v>8745.75</v>
      </c>
      <c r="U2714" s="1">
        <f t="shared" si="342"/>
        <v>105797</v>
      </c>
      <c r="V2714" s="1">
        <f t="shared" si="343"/>
        <v>105797</v>
      </c>
    </row>
    <row r="2715" spans="1:22" x14ac:dyDescent="0.35">
      <c r="A2715" s="1">
        <v>90900115</v>
      </c>
      <c r="B2715" s="3" t="s">
        <v>18</v>
      </c>
      <c r="C2715" s="29">
        <f t="shared" si="339"/>
        <v>1</v>
      </c>
      <c r="D2715" s="29" t="str">
        <f t="shared" si="336"/>
        <v>5</v>
      </c>
      <c r="E2715" s="42" t="str">
        <f t="shared" si="337"/>
        <v>5</v>
      </c>
      <c r="F2715" s="1">
        <v>9</v>
      </c>
      <c r="G2715" s="28" t="str">
        <f t="shared" si="338"/>
        <v>59</v>
      </c>
      <c r="H2715" s="1">
        <v>45</v>
      </c>
      <c r="I2715" s="1">
        <v>1755</v>
      </c>
      <c r="L2715" s="1">
        <v>11048</v>
      </c>
      <c r="M2715" s="1">
        <v>121585</v>
      </c>
      <c r="N2715" s="2">
        <f>INT(VLOOKUP(--D2715,'属性表（单）'!$H$7:$I$11,2,0)*VLOOKUP(F2715,'属性表（单）'!$B$4:$D$53,3,0))</f>
        <v>15300</v>
      </c>
      <c r="O2715" s="34">
        <f t="shared" si="340"/>
        <v>11953</v>
      </c>
      <c r="P2715" s="1">
        <f>IF(H2715=26,VLOOKUP(G2715,'属性表（单核）'!$H$2:$I$251,2,0),IF(H2715=59,VLOOKUP(G2715,'属性表（单核）'!$C$2:$D$251,2,0),INT(N2715/VLOOKUP(H2715,'属性表（单）'!$N$4:$O$24,2,0))))</f>
        <v>11953</v>
      </c>
      <c r="S2715" s="1">
        <f t="shared" si="341"/>
        <v>10013</v>
      </c>
      <c r="T2715" s="28">
        <f>VLOOKUP(--F2715,经验表!$A$4:$B$53,2,0)*VLOOKUP(--E2715,经验表!$W$8:$X$17,2,0)</f>
        <v>10013.25</v>
      </c>
      <c r="U2715" s="1">
        <f t="shared" si="342"/>
        <v>114542</v>
      </c>
      <c r="V2715" s="1">
        <f t="shared" si="343"/>
        <v>114542</v>
      </c>
    </row>
    <row r="2716" spans="1:22" x14ac:dyDescent="0.35">
      <c r="A2716" s="1">
        <v>91000115</v>
      </c>
      <c r="B2716" s="3" t="s">
        <v>18</v>
      </c>
      <c r="C2716" s="29">
        <f t="shared" si="339"/>
        <v>1</v>
      </c>
      <c r="D2716" s="29" t="str">
        <f t="shared" si="336"/>
        <v>5</v>
      </c>
      <c r="E2716" s="42" t="str">
        <f t="shared" si="337"/>
        <v>5</v>
      </c>
      <c r="F2716" s="1">
        <v>10</v>
      </c>
      <c r="G2716" s="28" t="str">
        <f t="shared" si="338"/>
        <v>510</v>
      </c>
      <c r="H2716" s="1">
        <v>45</v>
      </c>
      <c r="I2716" s="1">
        <v>1885</v>
      </c>
      <c r="L2716" s="1">
        <v>12596</v>
      </c>
      <c r="M2716" s="1">
        <v>132633</v>
      </c>
      <c r="N2716" s="2">
        <f>INT(VLOOKUP(--D2716,'属性表（单）'!$H$7:$I$11,2,0)*VLOOKUP(F2716,'属性表（单）'!$B$4:$D$53,3,0))</f>
        <v>16200</v>
      </c>
      <c r="O2716" s="34">
        <f t="shared" si="340"/>
        <v>12656</v>
      </c>
      <c r="P2716" s="1">
        <f>IF(H2716=26,VLOOKUP(G2716,'属性表（单核）'!$H$2:$I$251,2,0),IF(H2716=59,VLOOKUP(G2716,'属性表（单核）'!$C$2:$D$251,2,0),INT(N2716/VLOOKUP(H2716,'属性表（单）'!$N$4:$O$24,2,0))))</f>
        <v>12656</v>
      </c>
      <c r="S2716" s="1">
        <f t="shared" si="341"/>
        <v>12041</v>
      </c>
      <c r="T2716" s="28">
        <f>VLOOKUP(--F2716,经验表!$A$4:$B$53,2,0)*VLOOKUP(--E2716,经验表!$W$8:$X$17,2,0)</f>
        <v>12041.25</v>
      </c>
      <c r="U2716" s="1">
        <f t="shared" si="342"/>
        <v>124555</v>
      </c>
      <c r="V2716" s="1">
        <f t="shared" si="343"/>
        <v>124555</v>
      </c>
    </row>
    <row r="2717" spans="1:22" x14ac:dyDescent="0.35">
      <c r="A2717" s="1">
        <v>91100115</v>
      </c>
      <c r="B2717" s="3" t="s">
        <v>18</v>
      </c>
      <c r="C2717" s="29">
        <f t="shared" si="339"/>
        <v>1</v>
      </c>
      <c r="D2717" s="29" t="str">
        <f t="shared" si="336"/>
        <v>5</v>
      </c>
      <c r="E2717" s="42" t="str">
        <f t="shared" si="337"/>
        <v>5</v>
      </c>
      <c r="F2717" s="1">
        <v>11</v>
      </c>
      <c r="G2717" s="28" t="str">
        <f t="shared" si="338"/>
        <v>511</v>
      </c>
      <c r="H2717" s="1">
        <v>45</v>
      </c>
      <c r="I2717" s="1">
        <v>2015</v>
      </c>
      <c r="L2717" s="1">
        <v>14290</v>
      </c>
      <c r="M2717" s="1">
        <v>145229</v>
      </c>
      <c r="N2717" s="2">
        <f>INT(VLOOKUP(--D2717,'属性表（单）'!$H$7:$I$11,2,0)*VLOOKUP(F2717,'属性表（单）'!$B$4:$D$53,3,0))</f>
        <v>17100</v>
      </c>
      <c r="O2717" s="34">
        <f t="shared" si="340"/>
        <v>13359</v>
      </c>
      <c r="P2717" s="1">
        <f>IF(H2717=26,VLOOKUP(G2717,'属性表（单核）'!$H$2:$I$251,2,0),IF(H2717=59,VLOOKUP(G2717,'属性表（单核）'!$C$2:$D$251,2,0),INT(N2717/VLOOKUP(H2717,'属性表（单）'!$N$4:$O$24,2,0))))</f>
        <v>13359</v>
      </c>
      <c r="S2717" s="1">
        <f t="shared" si="341"/>
        <v>14069</v>
      </c>
      <c r="T2717" s="28">
        <f>VLOOKUP(--F2717,经验表!$A$4:$B$53,2,0)*VLOOKUP(--E2717,经验表!$W$8:$X$17,2,0)</f>
        <v>14069.25</v>
      </c>
      <c r="U2717" s="1">
        <f t="shared" si="342"/>
        <v>136596</v>
      </c>
      <c r="V2717" s="1">
        <f t="shared" si="343"/>
        <v>136596</v>
      </c>
    </row>
    <row r="2718" spans="1:22" x14ac:dyDescent="0.35">
      <c r="A2718" s="1">
        <v>91200115</v>
      </c>
      <c r="B2718" s="3" t="s">
        <v>18</v>
      </c>
      <c r="C2718" s="29">
        <f t="shared" si="339"/>
        <v>1</v>
      </c>
      <c r="D2718" s="29" t="str">
        <f t="shared" si="336"/>
        <v>5</v>
      </c>
      <c r="E2718" s="42" t="str">
        <f t="shared" si="337"/>
        <v>5</v>
      </c>
      <c r="F2718" s="1">
        <v>12</v>
      </c>
      <c r="G2718" s="28" t="str">
        <f t="shared" si="338"/>
        <v>512</v>
      </c>
      <c r="H2718" s="1">
        <v>45</v>
      </c>
      <c r="I2718" s="1">
        <v>2145</v>
      </c>
      <c r="L2718" s="1">
        <v>16143</v>
      </c>
      <c r="M2718" s="1">
        <v>159519</v>
      </c>
      <c r="N2718" s="2">
        <f>INT(VLOOKUP(--D2718,'属性表（单）'!$H$7:$I$11,2,0)*VLOOKUP(F2718,'属性表（单）'!$B$4:$D$53,3,0))</f>
        <v>18300</v>
      </c>
      <c r="O2718" s="34">
        <f t="shared" si="340"/>
        <v>14296</v>
      </c>
      <c r="P2718" s="1">
        <f>IF(H2718=26,VLOOKUP(G2718,'属性表（单核）'!$H$2:$I$251,2,0),IF(H2718=59,VLOOKUP(G2718,'属性表（单核）'!$C$2:$D$251,2,0),INT(N2718/VLOOKUP(H2718,'属性表（单）'!$N$4:$O$24,2,0))))</f>
        <v>14296</v>
      </c>
      <c r="S2718" s="1">
        <f t="shared" si="341"/>
        <v>16097</v>
      </c>
      <c r="T2718" s="28">
        <f>VLOOKUP(--F2718,经验表!$A$4:$B$53,2,0)*VLOOKUP(--E2718,经验表!$W$8:$X$17,2,0)</f>
        <v>16097.25</v>
      </c>
      <c r="U2718" s="1">
        <f t="shared" si="342"/>
        <v>150665</v>
      </c>
      <c r="V2718" s="1">
        <f t="shared" si="343"/>
        <v>150665</v>
      </c>
    </row>
    <row r="2719" spans="1:22" x14ac:dyDescent="0.35">
      <c r="A2719" s="1">
        <v>91300115</v>
      </c>
      <c r="B2719" s="3" t="s">
        <v>18</v>
      </c>
      <c r="C2719" s="29">
        <f t="shared" si="339"/>
        <v>1</v>
      </c>
      <c r="D2719" s="29" t="str">
        <f t="shared" si="336"/>
        <v>5</v>
      </c>
      <c r="E2719" s="42" t="str">
        <f t="shared" si="337"/>
        <v>5</v>
      </c>
      <c r="F2719" s="1">
        <v>13</v>
      </c>
      <c r="G2719" s="28" t="str">
        <f t="shared" si="338"/>
        <v>513</v>
      </c>
      <c r="H2719" s="1">
        <v>45</v>
      </c>
      <c r="I2719" s="1">
        <v>2275</v>
      </c>
      <c r="L2719" s="1">
        <v>18170</v>
      </c>
      <c r="M2719" s="1">
        <v>175662</v>
      </c>
      <c r="N2719" s="2">
        <f>INT(VLOOKUP(--D2719,'属性表（单）'!$H$7:$I$11,2,0)*VLOOKUP(F2719,'属性表（单）'!$B$4:$D$53,3,0))</f>
        <v>19500</v>
      </c>
      <c r="O2719" s="34">
        <f t="shared" si="340"/>
        <v>15234</v>
      </c>
      <c r="P2719" s="1">
        <f>IF(H2719=26,VLOOKUP(G2719,'属性表（单核）'!$H$2:$I$251,2,0),IF(H2719=59,VLOOKUP(G2719,'属性表（单核）'!$C$2:$D$251,2,0),INT(N2719/VLOOKUP(H2719,'属性表（单）'!$N$4:$O$24,2,0))))</f>
        <v>15234</v>
      </c>
      <c r="S2719" s="1">
        <f t="shared" si="341"/>
        <v>18125</v>
      </c>
      <c r="T2719" s="28">
        <f>VLOOKUP(--F2719,经验表!$A$4:$B$53,2,0)*VLOOKUP(--E2719,经验表!$W$8:$X$17,2,0)</f>
        <v>18125.25</v>
      </c>
      <c r="U2719" s="1">
        <f t="shared" si="342"/>
        <v>166762</v>
      </c>
      <c r="V2719" s="1">
        <f t="shared" si="343"/>
        <v>166762</v>
      </c>
    </row>
    <row r="2720" spans="1:22" x14ac:dyDescent="0.35">
      <c r="A2720" s="1">
        <v>91400115</v>
      </c>
      <c r="B2720" s="3" t="s">
        <v>18</v>
      </c>
      <c r="C2720" s="29">
        <f t="shared" si="339"/>
        <v>1</v>
      </c>
      <c r="D2720" s="29" t="str">
        <f t="shared" si="336"/>
        <v>5</v>
      </c>
      <c r="E2720" s="42" t="str">
        <f t="shared" si="337"/>
        <v>5</v>
      </c>
      <c r="F2720" s="1">
        <v>14</v>
      </c>
      <c r="G2720" s="28" t="str">
        <f t="shared" si="338"/>
        <v>514</v>
      </c>
      <c r="H2720" s="1">
        <v>45</v>
      </c>
      <c r="I2720" s="1">
        <v>2405</v>
      </c>
      <c r="L2720" s="1">
        <v>20387</v>
      </c>
      <c r="M2720" s="1">
        <v>193832</v>
      </c>
      <c r="N2720" s="2">
        <f>INT(VLOOKUP(--D2720,'属性表（单）'!$H$7:$I$11,2,0)*VLOOKUP(F2720,'属性表（单）'!$B$4:$D$53,3,0))</f>
        <v>20700</v>
      </c>
      <c r="O2720" s="34">
        <f t="shared" si="340"/>
        <v>16171</v>
      </c>
      <c r="P2720" s="1">
        <f>IF(H2720=26,VLOOKUP(G2720,'属性表（单核）'!$H$2:$I$251,2,0),IF(H2720=59,VLOOKUP(G2720,'属性表（单核）'!$C$2:$D$251,2,0),INT(N2720/VLOOKUP(H2720,'属性表（单）'!$N$4:$O$24,2,0))))</f>
        <v>16171</v>
      </c>
      <c r="S2720" s="1">
        <f t="shared" si="341"/>
        <v>21167</v>
      </c>
      <c r="T2720" s="28">
        <f>VLOOKUP(--F2720,经验表!$A$4:$B$53,2,0)*VLOOKUP(--E2720,经验表!$W$8:$X$17,2,0)</f>
        <v>21167.25</v>
      </c>
      <c r="U2720" s="1">
        <f t="shared" si="342"/>
        <v>184887</v>
      </c>
      <c r="V2720" s="1">
        <f t="shared" si="343"/>
        <v>184887</v>
      </c>
    </row>
    <row r="2721" spans="1:22" x14ac:dyDescent="0.35">
      <c r="A2721" s="1">
        <v>91500115</v>
      </c>
      <c r="B2721" s="3" t="s">
        <v>18</v>
      </c>
      <c r="C2721" s="29">
        <f t="shared" si="339"/>
        <v>1</v>
      </c>
      <c r="D2721" s="29" t="str">
        <f t="shared" si="336"/>
        <v>5</v>
      </c>
      <c r="E2721" s="42" t="str">
        <f t="shared" si="337"/>
        <v>5</v>
      </c>
      <c r="F2721" s="1">
        <v>15</v>
      </c>
      <c r="G2721" s="28" t="str">
        <f t="shared" si="338"/>
        <v>515</v>
      </c>
      <c r="H2721" s="1">
        <v>45</v>
      </c>
      <c r="I2721" s="1">
        <v>2535</v>
      </c>
      <c r="L2721" s="1">
        <v>22811</v>
      </c>
      <c r="M2721" s="1">
        <v>214219</v>
      </c>
      <c r="N2721" s="2">
        <f>INT(VLOOKUP(--D2721,'属性表（单）'!$H$7:$I$11,2,0)*VLOOKUP(F2721,'属性表（单）'!$B$4:$D$53,3,0))</f>
        <v>21900</v>
      </c>
      <c r="O2721" s="34">
        <f t="shared" si="340"/>
        <v>17109</v>
      </c>
      <c r="P2721" s="1">
        <f>IF(H2721=26,VLOOKUP(G2721,'属性表（单核）'!$H$2:$I$251,2,0),IF(H2721=59,VLOOKUP(G2721,'属性表（单核）'!$C$2:$D$251,2,0),INT(N2721/VLOOKUP(H2721,'属性表（单）'!$N$4:$O$24,2,0))))</f>
        <v>17109</v>
      </c>
      <c r="S2721" s="1">
        <f t="shared" si="341"/>
        <v>24209</v>
      </c>
      <c r="T2721" s="28">
        <f>VLOOKUP(--F2721,经验表!$A$4:$B$53,2,0)*VLOOKUP(--E2721,经验表!$W$8:$X$17,2,0)</f>
        <v>24209.25</v>
      </c>
      <c r="U2721" s="1">
        <f t="shared" si="342"/>
        <v>206054</v>
      </c>
      <c r="V2721" s="1">
        <f t="shared" si="343"/>
        <v>206054</v>
      </c>
    </row>
    <row r="2722" spans="1:22" x14ac:dyDescent="0.35">
      <c r="A2722" s="1">
        <v>91600115</v>
      </c>
      <c r="B2722" s="3" t="s">
        <v>18</v>
      </c>
      <c r="C2722" s="29">
        <f t="shared" si="339"/>
        <v>1</v>
      </c>
      <c r="D2722" s="29" t="str">
        <f t="shared" si="336"/>
        <v>5</v>
      </c>
      <c r="E2722" s="42" t="str">
        <f t="shared" si="337"/>
        <v>5</v>
      </c>
      <c r="F2722" s="1">
        <v>16</v>
      </c>
      <c r="G2722" s="28" t="str">
        <f t="shared" si="338"/>
        <v>516</v>
      </c>
      <c r="H2722" s="1">
        <v>45</v>
      </c>
      <c r="I2722" s="1">
        <v>2665</v>
      </c>
      <c r="L2722" s="1">
        <v>25460</v>
      </c>
      <c r="M2722" s="1">
        <v>237030</v>
      </c>
      <c r="N2722" s="2">
        <f>INT(VLOOKUP(--D2722,'属性表（单）'!$H$7:$I$11,2,0)*VLOOKUP(F2722,'属性表（单）'!$B$4:$D$53,3,0))</f>
        <v>23100</v>
      </c>
      <c r="O2722" s="34">
        <f t="shared" si="340"/>
        <v>18046</v>
      </c>
      <c r="P2722" s="1">
        <f>IF(H2722=26,VLOOKUP(G2722,'属性表（单核）'!$H$2:$I$251,2,0),IF(H2722=59,VLOOKUP(G2722,'属性表（单核）'!$C$2:$D$251,2,0),INT(N2722/VLOOKUP(H2722,'属性表（单）'!$N$4:$O$24,2,0))))</f>
        <v>18046</v>
      </c>
      <c r="S2722" s="1">
        <f t="shared" si="341"/>
        <v>27251</v>
      </c>
      <c r="T2722" s="28">
        <f>VLOOKUP(--F2722,经验表!$A$4:$B$53,2,0)*VLOOKUP(--E2722,经验表!$W$8:$X$17,2,0)</f>
        <v>27251.25</v>
      </c>
      <c r="U2722" s="1">
        <f t="shared" si="342"/>
        <v>230263</v>
      </c>
      <c r="V2722" s="1">
        <f t="shared" si="343"/>
        <v>230263</v>
      </c>
    </row>
    <row r="2723" spans="1:22" x14ac:dyDescent="0.35">
      <c r="A2723" s="1">
        <v>91700115</v>
      </c>
      <c r="B2723" s="3" t="s">
        <v>18</v>
      </c>
      <c r="C2723" s="29">
        <f t="shared" si="339"/>
        <v>1</v>
      </c>
      <c r="D2723" s="29" t="str">
        <f t="shared" si="336"/>
        <v>5</v>
      </c>
      <c r="E2723" s="42" t="str">
        <f t="shared" si="337"/>
        <v>5</v>
      </c>
      <c r="F2723" s="1">
        <v>17</v>
      </c>
      <c r="G2723" s="28" t="str">
        <f t="shared" si="338"/>
        <v>517</v>
      </c>
      <c r="H2723" s="1">
        <v>45</v>
      </c>
      <c r="I2723" s="1">
        <v>2795</v>
      </c>
      <c r="L2723" s="1">
        <v>28356</v>
      </c>
      <c r="M2723" s="1">
        <v>262490</v>
      </c>
      <c r="N2723" s="2">
        <f>INT(VLOOKUP(--D2723,'属性表（单）'!$H$7:$I$11,2,0)*VLOOKUP(F2723,'属性表（单）'!$B$4:$D$53,3,0))</f>
        <v>24600</v>
      </c>
      <c r="O2723" s="34">
        <f t="shared" si="340"/>
        <v>19218</v>
      </c>
      <c r="P2723" s="1">
        <f>IF(H2723=26,VLOOKUP(G2723,'属性表（单核）'!$H$2:$I$251,2,0),IF(H2723=59,VLOOKUP(G2723,'属性表（单核）'!$C$2:$D$251,2,0),INT(N2723/VLOOKUP(H2723,'属性表（单）'!$N$4:$O$24,2,0))))</f>
        <v>19218</v>
      </c>
      <c r="S2723" s="1">
        <f t="shared" si="341"/>
        <v>30293</v>
      </c>
      <c r="T2723" s="28">
        <f>VLOOKUP(--F2723,经验表!$A$4:$B$53,2,0)*VLOOKUP(--E2723,经验表!$W$8:$X$17,2,0)</f>
        <v>30293.25</v>
      </c>
      <c r="U2723" s="1">
        <f t="shared" si="342"/>
        <v>257514</v>
      </c>
      <c r="V2723" s="1">
        <f t="shared" si="343"/>
        <v>257514</v>
      </c>
    </row>
    <row r="2724" spans="1:22" x14ac:dyDescent="0.35">
      <c r="A2724" s="1">
        <v>91800115</v>
      </c>
      <c r="B2724" s="3" t="s">
        <v>18</v>
      </c>
      <c r="C2724" s="29">
        <f t="shared" si="339"/>
        <v>1</v>
      </c>
      <c r="D2724" s="29" t="str">
        <f t="shared" si="336"/>
        <v>5</v>
      </c>
      <c r="E2724" s="42" t="str">
        <f t="shared" si="337"/>
        <v>5</v>
      </c>
      <c r="F2724" s="1">
        <v>18</v>
      </c>
      <c r="G2724" s="28" t="str">
        <f t="shared" si="338"/>
        <v>518</v>
      </c>
      <c r="H2724" s="1">
        <v>45</v>
      </c>
      <c r="I2724" s="1">
        <v>2925</v>
      </c>
      <c r="L2724" s="1">
        <v>31521</v>
      </c>
      <c r="M2724" s="1">
        <v>290846</v>
      </c>
      <c r="N2724" s="2">
        <f>INT(VLOOKUP(--D2724,'属性表（单）'!$H$7:$I$11,2,0)*VLOOKUP(F2724,'属性表（单）'!$B$4:$D$53,3,0))</f>
        <v>26100</v>
      </c>
      <c r="O2724" s="34">
        <f t="shared" si="340"/>
        <v>20390</v>
      </c>
      <c r="P2724" s="1">
        <f>IF(H2724=26,VLOOKUP(G2724,'属性表（单核）'!$H$2:$I$251,2,0),IF(H2724=59,VLOOKUP(G2724,'属性表（单核）'!$C$2:$D$251,2,0),INT(N2724/VLOOKUP(H2724,'属性表（单）'!$N$4:$O$24,2,0))))</f>
        <v>20390</v>
      </c>
      <c r="S2724" s="1">
        <f t="shared" si="341"/>
        <v>34602</v>
      </c>
      <c r="T2724" s="28">
        <f>VLOOKUP(--F2724,经验表!$A$4:$B$53,2,0)*VLOOKUP(--E2724,经验表!$W$8:$X$17,2,0)</f>
        <v>34602.75</v>
      </c>
      <c r="U2724" s="1">
        <f t="shared" si="342"/>
        <v>287807</v>
      </c>
      <c r="V2724" s="1">
        <f t="shared" si="343"/>
        <v>287807</v>
      </c>
    </row>
    <row r="2725" spans="1:22" x14ac:dyDescent="0.35">
      <c r="A2725" s="1">
        <v>91900115</v>
      </c>
      <c r="B2725" s="3" t="s">
        <v>18</v>
      </c>
      <c r="C2725" s="29">
        <f t="shared" si="339"/>
        <v>1</v>
      </c>
      <c r="D2725" s="29" t="str">
        <f t="shared" si="336"/>
        <v>5</v>
      </c>
      <c r="E2725" s="42" t="str">
        <f t="shared" si="337"/>
        <v>5</v>
      </c>
      <c r="F2725" s="1">
        <v>19</v>
      </c>
      <c r="G2725" s="28" t="str">
        <f t="shared" si="338"/>
        <v>519</v>
      </c>
      <c r="H2725" s="1">
        <v>45</v>
      </c>
      <c r="I2725" s="1">
        <v>3055</v>
      </c>
      <c r="L2725" s="1">
        <v>34978</v>
      </c>
      <c r="M2725" s="1">
        <v>322367</v>
      </c>
      <c r="N2725" s="2">
        <f>INT(VLOOKUP(--D2725,'属性表（单）'!$H$7:$I$11,2,0)*VLOOKUP(F2725,'属性表（单）'!$B$4:$D$53,3,0))</f>
        <v>27600</v>
      </c>
      <c r="O2725" s="34">
        <f t="shared" si="340"/>
        <v>21562</v>
      </c>
      <c r="P2725" s="1">
        <f>IF(H2725=26,VLOOKUP(G2725,'属性表（单核）'!$H$2:$I$251,2,0),IF(H2725=59,VLOOKUP(G2725,'属性表（单核）'!$C$2:$D$251,2,0),INT(N2725/VLOOKUP(H2725,'属性表（单）'!$N$4:$O$24,2,0))))</f>
        <v>21562</v>
      </c>
      <c r="S2725" s="1">
        <f t="shared" si="341"/>
        <v>38912</v>
      </c>
      <c r="T2725" s="28">
        <f>VLOOKUP(--F2725,经验表!$A$4:$B$53,2,0)*VLOOKUP(--E2725,经验表!$W$8:$X$17,2,0)</f>
        <v>38912.25</v>
      </c>
      <c r="U2725" s="1">
        <f t="shared" si="342"/>
        <v>322409</v>
      </c>
      <c r="V2725" s="1">
        <f t="shared" si="343"/>
        <v>322409</v>
      </c>
    </row>
    <row r="2726" spans="1:22" x14ac:dyDescent="0.35">
      <c r="A2726" s="1">
        <v>92000115</v>
      </c>
      <c r="B2726" s="3" t="s">
        <v>18</v>
      </c>
      <c r="C2726" s="29">
        <f t="shared" si="339"/>
        <v>1</v>
      </c>
      <c r="D2726" s="29" t="str">
        <f t="shared" si="336"/>
        <v>5</v>
      </c>
      <c r="E2726" s="42" t="str">
        <f t="shared" si="337"/>
        <v>5</v>
      </c>
      <c r="F2726" s="1">
        <v>20</v>
      </c>
      <c r="G2726" s="28" t="str">
        <f t="shared" si="338"/>
        <v>520</v>
      </c>
      <c r="H2726" s="1">
        <v>45</v>
      </c>
      <c r="I2726" s="1">
        <v>3185</v>
      </c>
      <c r="L2726" s="1">
        <v>38756</v>
      </c>
      <c r="M2726" s="1">
        <v>357345</v>
      </c>
      <c r="N2726" s="2">
        <f>INT(VLOOKUP(--D2726,'属性表（单）'!$H$7:$I$11,2,0)*VLOOKUP(F2726,'属性表（单）'!$B$4:$D$53,3,0))</f>
        <v>29100</v>
      </c>
      <c r="O2726" s="34">
        <f t="shared" si="340"/>
        <v>22734</v>
      </c>
      <c r="P2726" s="1">
        <f>IF(H2726=26,VLOOKUP(G2726,'属性表（单核）'!$H$2:$I$251,2,0),IF(H2726=59,VLOOKUP(G2726,'属性表（单核）'!$C$2:$D$251,2,0),INT(N2726/VLOOKUP(H2726,'属性表（单）'!$N$4:$O$24,2,0))))</f>
        <v>22734</v>
      </c>
      <c r="S2726" s="1">
        <f t="shared" si="341"/>
        <v>43221</v>
      </c>
      <c r="T2726" s="28">
        <f>VLOOKUP(--F2726,经验表!$A$4:$B$53,2,0)*VLOOKUP(--E2726,经验表!$W$8:$X$17,2,0)</f>
        <v>43221.75</v>
      </c>
      <c r="U2726" s="1">
        <f t="shared" si="342"/>
        <v>361321</v>
      </c>
      <c r="V2726" s="1">
        <f t="shared" si="343"/>
        <v>361321</v>
      </c>
    </row>
    <row r="2727" spans="1:22" x14ac:dyDescent="0.35">
      <c r="A2727" s="1">
        <v>92100115</v>
      </c>
      <c r="B2727" s="3" t="s">
        <v>18</v>
      </c>
      <c r="C2727" s="29">
        <f t="shared" si="339"/>
        <v>1</v>
      </c>
      <c r="D2727" s="29" t="str">
        <f t="shared" si="336"/>
        <v>5</v>
      </c>
      <c r="E2727" s="42" t="str">
        <f t="shared" si="337"/>
        <v>5</v>
      </c>
      <c r="F2727" s="1">
        <v>21</v>
      </c>
      <c r="G2727" s="28" t="str">
        <f t="shared" si="338"/>
        <v>521</v>
      </c>
      <c r="H2727" s="1">
        <v>45</v>
      </c>
      <c r="I2727" s="1">
        <v>3315</v>
      </c>
      <c r="L2727" s="1">
        <v>42883</v>
      </c>
      <c r="M2727" s="1">
        <v>396101</v>
      </c>
      <c r="N2727" s="2">
        <f>INT(VLOOKUP(--D2727,'属性表（单）'!$H$7:$I$11,2,0)*VLOOKUP(F2727,'属性表（单）'!$B$4:$D$53,3,0))</f>
        <v>30600</v>
      </c>
      <c r="O2727" s="34">
        <f t="shared" si="340"/>
        <v>23906</v>
      </c>
      <c r="P2727" s="1">
        <f>IF(H2727=26,VLOOKUP(G2727,'属性表（单核）'!$H$2:$I$251,2,0),IF(H2727=59,VLOOKUP(G2727,'属性表（单核）'!$C$2:$D$251,2,0),INT(N2727/VLOOKUP(H2727,'属性表（单）'!$N$4:$O$24,2,0))))</f>
        <v>23906</v>
      </c>
      <c r="S2727" s="1">
        <f t="shared" si="341"/>
        <v>47531</v>
      </c>
      <c r="T2727" s="28">
        <f>VLOOKUP(--F2727,经验表!$A$4:$B$53,2,0)*VLOOKUP(--E2727,经验表!$W$8:$X$17,2,0)</f>
        <v>47531.25</v>
      </c>
      <c r="U2727" s="1">
        <f t="shared" si="342"/>
        <v>404542</v>
      </c>
      <c r="V2727" s="1">
        <f t="shared" si="343"/>
        <v>404542</v>
      </c>
    </row>
    <row r="2728" spans="1:22" x14ac:dyDescent="0.35">
      <c r="A2728" s="1">
        <v>92200115</v>
      </c>
      <c r="B2728" s="3" t="s">
        <v>18</v>
      </c>
      <c r="C2728" s="29">
        <f t="shared" si="339"/>
        <v>1</v>
      </c>
      <c r="D2728" s="29" t="str">
        <f t="shared" si="336"/>
        <v>5</v>
      </c>
      <c r="E2728" s="42" t="str">
        <f t="shared" si="337"/>
        <v>5</v>
      </c>
      <c r="F2728" s="1">
        <v>22</v>
      </c>
      <c r="G2728" s="28" t="str">
        <f t="shared" si="338"/>
        <v>522</v>
      </c>
      <c r="H2728" s="1">
        <v>45</v>
      </c>
      <c r="I2728" s="1">
        <v>3445</v>
      </c>
      <c r="L2728" s="1">
        <v>47391</v>
      </c>
      <c r="M2728" s="1">
        <v>438984</v>
      </c>
      <c r="N2728" s="2">
        <f>INT(VLOOKUP(--D2728,'属性表（单）'!$H$7:$I$11,2,0)*VLOOKUP(F2728,'属性表（单）'!$B$4:$D$53,3,0))</f>
        <v>32400</v>
      </c>
      <c r="O2728" s="34">
        <f t="shared" si="340"/>
        <v>25312</v>
      </c>
      <c r="P2728" s="1">
        <f>IF(H2728=26,VLOOKUP(G2728,'属性表（单核）'!$H$2:$I$251,2,0),IF(H2728=59,VLOOKUP(G2728,'属性表（单核）'!$C$2:$D$251,2,0),INT(N2728/VLOOKUP(H2728,'属性表（单）'!$N$4:$O$24,2,0))))</f>
        <v>25312</v>
      </c>
      <c r="S2728" s="1">
        <f t="shared" si="341"/>
        <v>53361</v>
      </c>
      <c r="T2728" s="28">
        <f>VLOOKUP(--F2728,经验表!$A$4:$B$53,2,0)*VLOOKUP(--E2728,经验表!$W$8:$X$17,2,0)</f>
        <v>53361.75</v>
      </c>
      <c r="U2728" s="1">
        <f t="shared" si="342"/>
        <v>452073</v>
      </c>
      <c r="V2728" s="1">
        <f t="shared" si="343"/>
        <v>452073</v>
      </c>
    </row>
    <row r="2729" spans="1:22" x14ac:dyDescent="0.35">
      <c r="A2729" s="1">
        <v>92300115</v>
      </c>
      <c r="B2729" s="3" t="s">
        <v>18</v>
      </c>
      <c r="C2729" s="29">
        <f t="shared" si="339"/>
        <v>1</v>
      </c>
      <c r="D2729" s="29" t="str">
        <f t="shared" si="336"/>
        <v>5</v>
      </c>
      <c r="E2729" s="42" t="str">
        <f t="shared" si="337"/>
        <v>5</v>
      </c>
      <c r="F2729" s="1">
        <v>23</v>
      </c>
      <c r="G2729" s="28" t="str">
        <f t="shared" si="338"/>
        <v>523</v>
      </c>
      <c r="H2729" s="1">
        <v>45</v>
      </c>
      <c r="I2729" s="1">
        <v>3575</v>
      </c>
      <c r="L2729" s="1">
        <v>52314</v>
      </c>
      <c r="M2729" s="1">
        <v>486375</v>
      </c>
      <c r="N2729" s="2">
        <f>INT(VLOOKUP(--D2729,'属性表（单）'!$H$7:$I$11,2,0)*VLOOKUP(F2729,'属性表（单）'!$B$4:$D$53,3,0))</f>
        <v>34200</v>
      </c>
      <c r="O2729" s="34">
        <f t="shared" si="340"/>
        <v>26718</v>
      </c>
      <c r="P2729" s="1">
        <f>IF(H2729=26,VLOOKUP(G2729,'属性表（单核）'!$H$2:$I$251,2,0),IF(H2729=59,VLOOKUP(G2729,'属性表（单核）'!$C$2:$D$251,2,0),INT(N2729/VLOOKUP(H2729,'属性表（单）'!$N$4:$O$24,2,0))))</f>
        <v>26718</v>
      </c>
      <c r="S2729" s="1">
        <f t="shared" si="341"/>
        <v>59192</v>
      </c>
      <c r="T2729" s="28">
        <f>VLOOKUP(--F2729,经验表!$A$4:$B$53,2,0)*VLOOKUP(--E2729,经验表!$W$8:$X$17,2,0)</f>
        <v>59192.25</v>
      </c>
      <c r="U2729" s="1">
        <f t="shared" si="342"/>
        <v>505434</v>
      </c>
      <c r="V2729" s="1">
        <f t="shared" si="343"/>
        <v>505434</v>
      </c>
    </row>
    <row r="2730" spans="1:22" x14ac:dyDescent="0.35">
      <c r="A2730" s="1">
        <v>92400115</v>
      </c>
      <c r="B2730" s="3" t="s">
        <v>18</v>
      </c>
      <c r="C2730" s="29">
        <f t="shared" si="339"/>
        <v>1</v>
      </c>
      <c r="D2730" s="29" t="str">
        <f t="shared" si="336"/>
        <v>5</v>
      </c>
      <c r="E2730" s="42" t="str">
        <f t="shared" si="337"/>
        <v>5</v>
      </c>
      <c r="F2730" s="1">
        <v>24</v>
      </c>
      <c r="G2730" s="28" t="str">
        <f t="shared" si="338"/>
        <v>524</v>
      </c>
      <c r="H2730" s="1">
        <v>45</v>
      </c>
      <c r="I2730" s="1">
        <v>3705</v>
      </c>
      <c r="L2730" s="1">
        <v>57690</v>
      </c>
      <c r="M2730" s="1">
        <v>538689</v>
      </c>
      <c r="N2730" s="2">
        <f>INT(VLOOKUP(--D2730,'属性表（单）'!$H$7:$I$11,2,0)*VLOOKUP(F2730,'属性表（单）'!$B$4:$D$53,3,0))</f>
        <v>36000</v>
      </c>
      <c r="O2730" s="34">
        <f t="shared" si="340"/>
        <v>28125</v>
      </c>
      <c r="P2730" s="1">
        <f>IF(H2730=26,VLOOKUP(G2730,'属性表（单核）'!$H$2:$I$251,2,0),IF(H2730=59,VLOOKUP(G2730,'属性表（单核）'!$C$2:$D$251,2,0),INT(N2730/VLOOKUP(H2730,'属性表（单）'!$N$4:$O$24,2,0))))</f>
        <v>28125</v>
      </c>
      <c r="S2730" s="1">
        <f t="shared" si="341"/>
        <v>65022</v>
      </c>
      <c r="T2730" s="28">
        <f>VLOOKUP(--F2730,经验表!$A$4:$B$53,2,0)*VLOOKUP(--E2730,经验表!$W$8:$X$17,2,0)</f>
        <v>65022.750000000007</v>
      </c>
      <c r="U2730" s="1">
        <f t="shared" si="342"/>
        <v>564626</v>
      </c>
      <c r="V2730" s="1">
        <f t="shared" si="343"/>
        <v>564626</v>
      </c>
    </row>
    <row r="2731" spans="1:22" x14ac:dyDescent="0.35">
      <c r="A2731" s="1">
        <v>92500115</v>
      </c>
      <c r="B2731" s="3" t="s">
        <v>18</v>
      </c>
      <c r="C2731" s="29">
        <f t="shared" si="339"/>
        <v>1</v>
      </c>
      <c r="D2731" s="29" t="str">
        <f t="shared" si="336"/>
        <v>5</v>
      </c>
      <c r="E2731" s="42" t="str">
        <f t="shared" si="337"/>
        <v>5</v>
      </c>
      <c r="F2731" s="1">
        <v>25</v>
      </c>
      <c r="G2731" s="28" t="str">
        <f t="shared" si="338"/>
        <v>525</v>
      </c>
      <c r="H2731" s="1">
        <v>45</v>
      </c>
      <c r="I2731" s="1">
        <v>3835</v>
      </c>
      <c r="L2731" s="1">
        <v>63561</v>
      </c>
      <c r="M2731" s="1">
        <v>596379</v>
      </c>
      <c r="N2731" s="2">
        <f>INT(VLOOKUP(--D2731,'属性表（单）'!$H$7:$I$11,2,0)*VLOOKUP(F2731,'属性表（单）'!$B$4:$D$53,3,0))</f>
        <v>37800</v>
      </c>
      <c r="O2731" s="34">
        <f t="shared" si="340"/>
        <v>29531</v>
      </c>
      <c r="P2731" s="1">
        <f>IF(H2731=26,VLOOKUP(G2731,'属性表（单核）'!$H$2:$I$251,2,0),IF(H2731=59,VLOOKUP(G2731,'属性表（单核）'!$C$2:$D$251,2,0),INT(N2731/VLOOKUP(H2731,'属性表（单）'!$N$4:$O$24,2,0))))</f>
        <v>29531</v>
      </c>
      <c r="S2731" s="1">
        <f t="shared" si="341"/>
        <v>70853</v>
      </c>
      <c r="T2731" s="28">
        <f>VLOOKUP(--F2731,经验表!$A$4:$B$53,2,0)*VLOOKUP(--E2731,经验表!$W$8:$X$17,2,0)</f>
        <v>70853.25</v>
      </c>
      <c r="U2731" s="1">
        <f t="shared" si="342"/>
        <v>629648</v>
      </c>
      <c r="V2731" s="1">
        <f t="shared" si="343"/>
        <v>629648</v>
      </c>
    </row>
    <row r="2732" spans="1:22" x14ac:dyDescent="0.35">
      <c r="A2732" s="1">
        <v>92600115</v>
      </c>
      <c r="B2732" s="3" t="s">
        <v>18</v>
      </c>
      <c r="C2732" s="29">
        <f t="shared" si="339"/>
        <v>1</v>
      </c>
      <c r="D2732" s="29" t="str">
        <f t="shared" si="336"/>
        <v>5</v>
      </c>
      <c r="E2732" s="42" t="str">
        <f t="shared" si="337"/>
        <v>5</v>
      </c>
      <c r="F2732" s="1">
        <v>26</v>
      </c>
      <c r="G2732" s="28" t="str">
        <f t="shared" si="338"/>
        <v>526</v>
      </c>
      <c r="H2732" s="1">
        <v>45</v>
      </c>
      <c r="I2732" s="1">
        <v>3965</v>
      </c>
      <c r="L2732" s="1">
        <v>69971</v>
      </c>
      <c r="M2732" s="1">
        <v>659940</v>
      </c>
      <c r="N2732" s="2">
        <f>INT(VLOOKUP(--D2732,'属性表（单）'!$H$7:$I$11,2,0)*VLOOKUP(F2732,'属性表（单）'!$B$4:$D$53,3,0))</f>
        <v>39600</v>
      </c>
      <c r="O2732" s="34">
        <f t="shared" si="340"/>
        <v>30937</v>
      </c>
      <c r="P2732" s="1">
        <f>IF(H2732=26,VLOOKUP(G2732,'属性表（单核）'!$H$2:$I$251,2,0),IF(H2732=59,VLOOKUP(G2732,'属性表（单核）'!$C$2:$D$251,2,0),INT(N2732/VLOOKUP(H2732,'属性表（单）'!$N$4:$O$24,2,0))))</f>
        <v>30937</v>
      </c>
      <c r="S2732" s="1">
        <f t="shared" si="341"/>
        <v>78458</v>
      </c>
      <c r="T2732" s="28">
        <f>VLOOKUP(--F2732,经验表!$A$4:$B$53,2,0)*VLOOKUP(--E2732,经验表!$W$8:$X$17,2,0)</f>
        <v>78458.25</v>
      </c>
      <c r="U2732" s="1">
        <f t="shared" si="342"/>
        <v>700501</v>
      </c>
      <c r="V2732" s="1">
        <f t="shared" si="343"/>
        <v>700501</v>
      </c>
    </row>
    <row r="2733" spans="1:22" x14ac:dyDescent="0.35">
      <c r="A2733" s="1">
        <v>92700115</v>
      </c>
      <c r="B2733" s="3" t="s">
        <v>18</v>
      </c>
      <c r="C2733" s="29">
        <f t="shared" si="339"/>
        <v>1</v>
      </c>
      <c r="D2733" s="29" t="str">
        <f t="shared" si="336"/>
        <v>5</v>
      </c>
      <c r="E2733" s="42" t="str">
        <f t="shared" si="337"/>
        <v>5</v>
      </c>
      <c r="F2733" s="1">
        <v>27</v>
      </c>
      <c r="G2733" s="28" t="str">
        <f t="shared" si="338"/>
        <v>527</v>
      </c>
      <c r="H2733" s="1">
        <v>45</v>
      </c>
      <c r="I2733" s="1">
        <v>4095</v>
      </c>
      <c r="L2733" s="1">
        <v>76969</v>
      </c>
      <c r="M2733" s="1">
        <v>729911</v>
      </c>
      <c r="N2733" s="2">
        <f>INT(VLOOKUP(--D2733,'属性表（单）'!$H$7:$I$11,2,0)*VLOOKUP(F2733,'属性表（单）'!$B$4:$D$53,3,0))</f>
        <v>41700</v>
      </c>
      <c r="O2733" s="34">
        <f t="shared" si="340"/>
        <v>32578</v>
      </c>
      <c r="P2733" s="1">
        <f>IF(H2733=26,VLOOKUP(G2733,'属性表（单核）'!$H$2:$I$251,2,0),IF(H2733=59,VLOOKUP(G2733,'属性表（单核）'!$C$2:$D$251,2,0),INT(N2733/VLOOKUP(H2733,'属性表（单）'!$N$4:$O$24,2,0))))</f>
        <v>32578</v>
      </c>
      <c r="S2733" s="1">
        <f t="shared" si="341"/>
        <v>86063</v>
      </c>
      <c r="T2733" s="28">
        <f>VLOOKUP(--F2733,经验表!$A$4:$B$53,2,0)*VLOOKUP(--E2733,经验表!$W$8:$X$17,2,0)</f>
        <v>86063.25</v>
      </c>
      <c r="U2733" s="1">
        <f t="shared" si="342"/>
        <v>778959</v>
      </c>
      <c r="V2733" s="1">
        <f t="shared" si="343"/>
        <v>778959</v>
      </c>
    </row>
    <row r="2734" spans="1:22" x14ac:dyDescent="0.35">
      <c r="A2734" s="1">
        <v>92800115</v>
      </c>
      <c r="B2734" s="3" t="s">
        <v>18</v>
      </c>
      <c r="C2734" s="29">
        <f t="shared" si="339"/>
        <v>1</v>
      </c>
      <c r="D2734" s="29" t="str">
        <f t="shared" si="336"/>
        <v>5</v>
      </c>
      <c r="E2734" s="42" t="str">
        <f t="shared" si="337"/>
        <v>5</v>
      </c>
      <c r="F2734" s="1">
        <v>28</v>
      </c>
      <c r="G2734" s="28" t="str">
        <f t="shared" si="338"/>
        <v>528</v>
      </c>
      <c r="H2734" s="1">
        <v>45</v>
      </c>
      <c r="I2734" s="1">
        <v>4225</v>
      </c>
      <c r="L2734" s="1">
        <v>84610</v>
      </c>
      <c r="M2734" s="1">
        <v>806880</v>
      </c>
      <c r="N2734" s="2">
        <f>INT(VLOOKUP(--D2734,'属性表（单）'!$H$7:$I$11,2,0)*VLOOKUP(F2734,'属性表（单）'!$B$4:$D$53,3,0))</f>
        <v>43800</v>
      </c>
      <c r="O2734" s="34">
        <f t="shared" si="340"/>
        <v>34218</v>
      </c>
      <c r="P2734" s="1">
        <f>IF(H2734=26,VLOOKUP(G2734,'属性表（单核）'!$H$2:$I$251,2,0),IF(H2734=59,VLOOKUP(G2734,'属性表（单核）'!$C$2:$D$251,2,0),INT(N2734/VLOOKUP(H2734,'属性表（单）'!$N$4:$O$24,2,0))))</f>
        <v>34218</v>
      </c>
      <c r="S2734" s="1">
        <f t="shared" si="341"/>
        <v>93668</v>
      </c>
      <c r="T2734" s="28">
        <f>VLOOKUP(--F2734,经验表!$A$4:$B$53,2,0)*VLOOKUP(--E2734,经验表!$W$8:$X$17,2,0)</f>
        <v>93668.25</v>
      </c>
      <c r="U2734" s="1">
        <f t="shared" si="342"/>
        <v>865022</v>
      </c>
      <c r="V2734" s="1">
        <f t="shared" si="343"/>
        <v>865022</v>
      </c>
    </row>
    <row r="2735" spans="1:22" x14ac:dyDescent="0.35">
      <c r="A2735" s="1">
        <v>92900115</v>
      </c>
      <c r="B2735" s="3" t="s">
        <v>18</v>
      </c>
      <c r="C2735" s="29">
        <f t="shared" si="339"/>
        <v>1</v>
      </c>
      <c r="D2735" s="29" t="str">
        <f t="shared" si="336"/>
        <v>5</v>
      </c>
      <c r="E2735" s="42" t="str">
        <f t="shared" si="337"/>
        <v>5</v>
      </c>
      <c r="F2735" s="1">
        <v>29</v>
      </c>
      <c r="G2735" s="28" t="str">
        <f t="shared" si="338"/>
        <v>529</v>
      </c>
      <c r="H2735" s="1">
        <v>45</v>
      </c>
      <c r="I2735" s="1">
        <v>4355</v>
      </c>
      <c r="L2735" s="1">
        <v>92951</v>
      </c>
      <c r="M2735" s="1">
        <v>891490</v>
      </c>
      <c r="N2735" s="2">
        <f>INT(VLOOKUP(--D2735,'属性表（单）'!$H$7:$I$11,2,0)*VLOOKUP(F2735,'属性表（单）'!$B$4:$D$53,3,0))</f>
        <v>45900</v>
      </c>
      <c r="O2735" s="34">
        <f t="shared" si="340"/>
        <v>35859</v>
      </c>
      <c r="P2735" s="1">
        <f>IF(H2735=26,VLOOKUP(G2735,'属性表（单核）'!$H$2:$I$251,2,0),IF(H2735=59,VLOOKUP(G2735,'属性表（单核）'!$C$2:$D$251,2,0),INT(N2735/VLOOKUP(H2735,'属性表（单）'!$N$4:$O$24,2,0))))</f>
        <v>35859</v>
      </c>
      <c r="S2735" s="1">
        <f t="shared" si="341"/>
        <v>101273</v>
      </c>
      <c r="T2735" s="28">
        <f>VLOOKUP(--F2735,经验表!$A$4:$B$53,2,0)*VLOOKUP(--E2735,经验表!$W$8:$X$17,2,0)</f>
        <v>101273.25</v>
      </c>
      <c r="U2735" s="1">
        <f t="shared" si="342"/>
        <v>958690</v>
      </c>
      <c r="V2735" s="1">
        <f t="shared" si="343"/>
        <v>958690</v>
      </c>
    </row>
    <row r="2736" spans="1:22" x14ac:dyDescent="0.35">
      <c r="A2736" s="1">
        <v>93000115</v>
      </c>
      <c r="B2736" s="3" t="s">
        <v>18</v>
      </c>
      <c r="C2736" s="29">
        <f t="shared" si="339"/>
        <v>1</v>
      </c>
      <c r="D2736" s="29" t="str">
        <f t="shared" si="336"/>
        <v>5</v>
      </c>
      <c r="E2736" s="42" t="str">
        <f t="shared" si="337"/>
        <v>5</v>
      </c>
      <c r="F2736" s="1">
        <v>30</v>
      </c>
      <c r="G2736" s="28" t="str">
        <f t="shared" si="338"/>
        <v>530</v>
      </c>
      <c r="H2736" s="1">
        <v>45</v>
      </c>
      <c r="I2736" s="1">
        <v>4485</v>
      </c>
      <c r="L2736" s="1">
        <v>102055</v>
      </c>
      <c r="M2736" s="1">
        <v>984441</v>
      </c>
      <c r="N2736" s="2">
        <f>INT(VLOOKUP(--D2736,'属性表（单）'!$H$7:$I$11,2,0)*VLOOKUP(F2736,'属性表（单）'!$B$4:$D$53,3,0))</f>
        <v>48000</v>
      </c>
      <c r="O2736" s="34">
        <f t="shared" si="340"/>
        <v>37500</v>
      </c>
      <c r="P2736" s="1">
        <f>IF(H2736=26,VLOOKUP(G2736,'属性表（单核）'!$H$2:$I$251,2,0),IF(H2736=59,VLOOKUP(G2736,'属性表（单核）'!$C$2:$D$251,2,0),INT(N2736/VLOOKUP(H2736,'属性表（单）'!$N$4:$O$24,2,0))))</f>
        <v>37500</v>
      </c>
      <c r="S2736" s="1">
        <f t="shared" si="341"/>
        <v>110906</v>
      </c>
      <c r="T2736" s="28">
        <f>VLOOKUP(--F2736,经验表!$A$4:$B$53,2,0)*VLOOKUP(--E2736,经验表!$W$8:$X$17,2,0)</f>
        <v>110906.25</v>
      </c>
      <c r="U2736" s="1">
        <f t="shared" si="342"/>
        <v>1059963</v>
      </c>
      <c r="V2736" s="1">
        <f t="shared" si="343"/>
        <v>1059963</v>
      </c>
    </row>
    <row r="2737" spans="1:22" x14ac:dyDescent="0.35">
      <c r="A2737" s="1">
        <v>93100115</v>
      </c>
      <c r="B2737" s="3" t="s">
        <v>18</v>
      </c>
      <c r="C2737" s="29">
        <f t="shared" si="339"/>
        <v>1</v>
      </c>
      <c r="D2737" s="29" t="str">
        <f t="shared" si="336"/>
        <v>5</v>
      </c>
      <c r="E2737" s="42" t="str">
        <f t="shared" si="337"/>
        <v>5</v>
      </c>
      <c r="F2737" s="1">
        <v>31</v>
      </c>
      <c r="G2737" s="28" t="str">
        <f t="shared" si="338"/>
        <v>531</v>
      </c>
      <c r="H2737" s="1">
        <v>45</v>
      </c>
      <c r="I2737" s="1">
        <v>4615</v>
      </c>
      <c r="L2737" s="1">
        <v>111993</v>
      </c>
      <c r="M2737" s="1">
        <v>1086496</v>
      </c>
      <c r="N2737" s="2">
        <f>INT(VLOOKUP(--D2737,'属性表（单）'!$H$7:$I$11,2,0)*VLOOKUP(F2737,'属性表（单）'!$B$4:$D$53,3,0))</f>
        <v>50100</v>
      </c>
      <c r="O2737" s="34">
        <f t="shared" si="340"/>
        <v>39140</v>
      </c>
      <c r="P2737" s="1">
        <f>IF(H2737=26,VLOOKUP(G2737,'属性表（单核）'!$H$2:$I$251,2,0),IF(H2737=59,VLOOKUP(G2737,'属性表（单核）'!$C$2:$D$251,2,0),INT(N2737/VLOOKUP(H2737,'属性表（单）'!$N$4:$O$24,2,0))))</f>
        <v>39140</v>
      </c>
      <c r="S2737" s="1">
        <f t="shared" si="341"/>
        <v>120539</v>
      </c>
      <c r="T2737" s="28">
        <f>VLOOKUP(--F2737,经验表!$A$4:$B$53,2,0)*VLOOKUP(--E2737,经验表!$W$8:$X$17,2,0)</f>
        <v>120539.25</v>
      </c>
      <c r="U2737" s="1">
        <f t="shared" si="342"/>
        <v>1170869</v>
      </c>
      <c r="V2737" s="1">
        <f t="shared" si="343"/>
        <v>1170869</v>
      </c>
    </row>
    <row r="2738" spans="1:22" x14ac:dyDescent="0.35">
      <c r="A2738" s="1">
        <v>93200115</v>
      </c>
      <c r="B2738" s="3" t="s">
        <v>18</v>
      </c>
      <c r="C2738" s="29">
        <f t="shared" si="339"/>
        <v>1</v>
      </c>
      <c r="D2738" s="29" t="str">
        <f t="shared" si="336"/>
        <v>5</v>
      </c>
      <c r="E2738" s="42" t="str">
        <f t="shared" si="337"/>
        <v>5</v>
      </c>
      <c r="F2738" s="1">
        <v>32</v>
      </c>
      <c r="G2738" s="28" t="str">
        <f t="shared" si="338"/>
        <v>532</v>
      </c>
      <c r="H2738" s="1">
        <v>45</v>
      </c>
      <c r="I2738" s="1">
        <v>4745</v>
      </c>
      <c r="L2738" s="1">
        <v>122840</v>
      </c>
      <c r="M2738" s="1">
        <v>1198489</v>
      </c>
      <c r="N2738" s="2">
        <f>INT(VLOOKUP(--D2738,'属性表（单）'!$H$7:$I$11,2,0)*VLOOKUP(F2738,'属性表（单）'!$B$4:$D$53,3,0))</f>
        <v>52500</v>
      </c>
      <c r="O2738" s="34">
        <f t="shared" si="340"/>
        <v>41015</v>
      </c>
      <c r="P2738" s="1">
        <f>IF(H2738=26,VLOOKUP(G2738,'属性表（单核）'!$H$2:$I$251,2,0),IF(H2738=59,VLOOKUP(G2738,'属性表（单核）'!$C$2:$D$251,2,0),INT(N2738/VLOOKUP(H2738,'属性表（单）'!$N$4:$O$24,2,0))))</f>
        <v>41015</v>
      </c>
      <c r="S2738" s="1">
        <f t="shared" si="341"/>
        <v>130172</v>
      </c>
      <c r="T2738" s="28">
        <f>VLOOKUP(--F2738,经验表!$A$4:$B$53,2,0)*VLOOKUP(--E2738,经验表!$W$8:$X$17,2,0)</f>
        <v>130172.25000000001</v>
      </c>
      <c r="U2738" s="1">
        <f t="shared" si="342"/>
        <v>1291408</v>
      </c>
      <c r="V2738" s="1">
        <f t="shared" si="343"/>
        <v>1291408</v>
      </c>
    </row>
    <row r="2739" spans="1:22" x14ac:dyDescent="0.35">
      <c r="A2739" s="1">
        <v>93300115</v>
      </c>
      <c r="B2739" s="3" t="s">
        <v>18</v>
      </c>
      <c r="C2739" s="29">
        <f t="shared" si="339"/>
        <v>1</v>
      </c>
      <c r="D2739" s="29" t="str">
        <f t="shared" si="336"/>
        <v>5</v>
      </c>
      <c r="E2739" s="42" t="str">
        <f t="shared" si="337"/>
        <v>5</v>
      </c>
      <c r="F2739" s="1">
        <v>33</v>
      </c>
      <c r="G2739" s="28" t="str">
        <f t="shared" si="338"/>
        <v>533</v>
      </c>
      <c r="H2739" s="1">
        <v>45</v>
      </c>
      <c r="I2739" s="1">
        <v>4875</v>
      </c>
      <c r="L2739" s="1">
        <v>134679</v>
      </c>
      <c r="M2739" s="1">
        <v>1321329</v>
      </c>
      <c r="N2739" s="2">
        <f>INT(VLOOKUP(--D2739,'属性表（单）'!$H$7:$I$11,2,0)*VLOOKUP(F2739,'属性表（单）'!$B$4:$D$53,3,0))</f>
        <v>54900</v>
      </c>
      <c r="O2739" s="34">
        <f t="shared" si="340"/>
        <v>42890</v>
      </c>
      <c r="P2739" s="1">
        <f>IF(H2739=26,VLOOKUP(G2739,'属性表（单核）'!$H$2:$I$251,2,0),IF(H2739=59,VLOOKUP(G2739,'属性表（单核）'!$C$2:$D$251,2,0),INT(N2739/VLOOKUP(H2739,'属性表（单）'!$N$4:$O$24,2,0))))</f>
        <v>42890</v>
      </c>
      <c r="S2739" s="1">
        <f t="shared" si="341"/>
        <v>139805</v>
      </c>
      <c r="T2739" s="28">
        <f>VLOOKUP(--F2739,经验表!$A$4:$B$53,2,0)*VLOOKUP(--E2739,经验表!$W$8:$X$17,2,0)</f>
        <v>139805.25</v>
      </c>
      <c r="U2739" s="1">
        <f t="shared" si="342"/>
        <v>1421580</v>
      </c>
      <c r="V2739" s="1">
        <f t="shared" si="343"/>
        <v>1421580</v>
      </c>
    </row>
    <row r="2740" spans="1:22" x14ac:dyDescent="0.35">
      <c r="A2740" s="1">
        <v>93400115</v>
      </c>
      <c r="B2740" s="3" t="s">
        <v>18</v>
      </c>
      <c r="C2740" s="29">
        <f t="shared" si="339"/>
        <v>1</v>
      </c>
      <c r="D2740" s="29" t="str">
        <f t="shared" si="336"/>
        <v>5</v>
      </c>
      <c r="E2740" s="42" t="str">
        <f t="shared" si="337"/>
        <v>5</v>
      </c>
      <c r="F2740" s="1">
        <v>34</v>
      </c>
      <c r="G2740" s="28" t="str">
        <f t="shared" si="338"/>
        <v>534</v>
      </c>
      <c r="H2740" s="1">
        <v>45</v>
      </c>
      <c r="I2740" s="1">
        <v>5005</v>
      </c>
      <c r="L2740" s="1">
        <v>147599</v>
      </c>
      <c r="M2740" s="1">
        <v>1456008</v>
      </c>
      <c r="N2740" s="2">
        <f>INT(VLOOKUP(--D2740,'属性表（单）'!$H$7:$I$11,2,0)*VLOOKUP(F2740,'属性表（单）'!$B$4:$D$53,3,0))</f>
        <v>57300</v>
      </c>
      <c r="O2740" s="34">
        <f t="shared" si="340"/>
        <v>44765</v>
      </c>
      <c r="P2740" s="1">
        <f>IF(H2740=26,VLOOKUP(G2740,'属性表（单核）'!$H$2:$I$251,2,0),IF(H2740=59,VLOOKUP(G2740,'属性表（单核）'!$C$2:$D$251,2,0),INT(N2740/VLOOKUP(H2740,'属性表（单）'!$N$4:$O$24,2,0))))</f>
        <v>44765</v>
      </c>
      <c r="S2740" s="1">
        <f t="shared" si="341"/>
        <v>151719</v>
      </c>
      <c r="T2740" s="28">
        <f>VLOOKUP(--F2740,经验表!$A$4:$B$53,2,0)*VLOOKUP(--E2740,经验表!$W$8:$X$17,2,0)</f>
        <v>151719.75</v>
      </c>
      <c r="U2740" s="1">
        <f t="shared" si="342"/>
        <v>1561385</v>
      </c>
      <c r="V2740" s="1">
        <f t="shared" si="343"/>
        <v>1561385</v>
      </c>
    </row>
    <row r="2741" spans="1:22" x14ac:dyDescent="0.35">
      <c r="A2741" s="1">
        <v>93500115</v>
      </c>
      <c r="B2741" s="3" t="s">
        <v>18</v>
      </c>
      <c r="C2741" s="29">
        <f t="shared" si="339"/>
        <v>1</v>
      </c>
      <c r="D2741" s="29" t="str">
        <f t="shared" si="336"/>
        <v>5</v>
      </c>
      <c r="E2741" s="42" t="str">
        <f t="shared" si="337"/>
        <v>5</v>
      </c>
      <c r="F2741" s="1">
        <v>35</v>
      </c>
      <c r="G2741" s="28" t="str">
        <f t="shared" si="338"/>
        <v>535</v>
      </c>
      <c r="H2741" s="1">
        <v>45</v>
      </c>
      <c r="I2741" s="1">
        <v>5135</v>
      </c>
      <c r="L2741" s="1">
        <v>161700</v>
      </c>
      <c r="M2741" s="1">
        <v>1603607</v>
      </c>
      <c r="N2741" s="2">
        <f>INT(VLOOKUP(--D2741,'属性表（单）'!$H$7:$I$11,2,0)*VLOOKUP(F2741,'属性表（单）'!$B$4:$D$53,3,0))</f>
        <v>59700</v>
      </c>
      <c r="O2741" s="34">
        <f t="shared" si="340"/>
        <v>46640</v>
      </c>
      <c r="P2741" s="1">
        <f>IF(H2741=26,VLOOKUP(G2741,'属性表（单核）'!$H$2:$I$251,2,0),IF(H2741=59,VLOOKUP(G2741,'属性表（单核）'!$C$2:$D$251,2,0),INT(N2741/VLOOKUP(H2741,'属性表（单）'!$N$4:$O$24,2,0))))</f>
        <v>46640</v>
      </c>
      <c r="S2741" s="1">
        <f t="shared" si="341"/>
        <v>163634</v>
      </c>
      <c r="T2741" s="28">
        <f>VLOOKUP(--F2741,经验表!$A$4:$B$53,2,0)*VLOOKUP(--E2741,经验表!$W$8:$X$17,2,0)</f>
        <v>163634.25</v>
      </c>
      <c r="U2741" s="1">
        <f t="shared" si="342"/>
        <v>1713104</v>
      </c>
      <c r="V2741" s="1">
        <f t="shared" si="343"/>
        <v>1713104</v>
      </c>
    </row>
    <row r="2742" spans="1:22" x14ac:dyDescent="0.35">
      <c r="A2742" s="1">
        <v>93600115</v>
      </c>
      <c r="B2742" s="3" t="s">
        <v>18</v>
      </c>
      <c r="C2742" s="29">
        <f t="shared" si="339"/>
        <v>1</v>
      </c>
      <c r="D2742" s="29" t="str">
        <f t="shared" si="336"/>
        <v>5</v>
      </c>
      <c r="E2742" s="42" t="str">
        <f t="shared" si="337"/>
        <v>5</v>
      </c>
      <c r="F2742" s="1">
        <v>36</v>
      </c>
      <c r="G2742" s="28" t="str">
        <f t="shared" si="338"/>
        <v>536</v>
      </c>
      <c r="H2742" s="1">
        <v>45</v>
      </c>
      <c r="I2742" s="1">
        <v>5265</v>
      </c>
      <c r="L2742" s="1">
        <v>177088</v>
      </c>
      <c r="M2742" s="1">
        <v>1765307</v>
      </c>
      <c r="N2742" s="2">
        <f>INT(VLOOKUP(--D2742,'属性表（单）'!$H$7:$I$11,2,0)*VLOOKUP(F2742,'属性表（单）'!$B$4:$D$53,3,0))</f>
        <v>62100</v>
      </c>
      <c r="O2742" s="34">
        <f t="shared" si="340"/>
        <v>48515</v>
      </c>
      <c r="P2742" s="1">
        <f>IF(H2742=26,VLOOKUP(G2742,'属性表（单核）'!$H$2:$I$251,2,0),IF(H2742=59,VLOOKUP(G2742,'属性表（单核）'!$C$2:$D$251,2,0),INT(N2742/VLOOKUP(H2742,'属性表（单）'!$N$4:$O$24,2,0))))</f>
        <v>48515</v>
      </c>
      <c r="S2742" s="1">
        <f t="shared" si="341"/>
        <v>175548</v>
      </c>
      <c r="T2742" s="28">
        <f>VLOOKUP(--F2742,经验表!$A$4:$B$53,2,0)*VLOOKUP(--E2742,经验表!$W$8:$X$17,2,0)</f>
        <v>175548.75</v>
      </c>
      <c r="U2742" s="1">
        <f t="shared" si="342"/>
        <v>1876738</v>
      </c>
      <c r="V2742" s="1">
        <f t="shared" si="343"/>
        <v>1876738</v>
      </c>
    </row>
    <row r="2743" spans="1:22" x14ac:dyDescent="0.35">
      <c r="A2743" s="1">
        <v>93700115</v>
      </c>
      <c r="B2743" s="3" t="s">
        <v>18</v>
      </c>
      <c r="C2743" s="29">
        <f t="shared" si="339"/>
        <v>1</v>
      </c>
      <c r="D2743" s="29" t="str">
        <f t="shared" si="336"/>
        <v>5</v>
      </c>
      <c r="E2743" s="42" t="str">
        <f t="shared" si="337"/>
        <v>5</v>
      </c>
      <c r="F2743" s="1">
        <v>37</v>
      </c>
      <c r="G2743" s="28" t="str">
        <f t="shared" si="338"/>
        <v>537</v>
      </c>
      <c r="H2743" s="1">
        <v>45</v>
      </c>
      <c r="I2743" s="1">
        <v>5395</v>
      </c>
      <c r="L2743" s="1">
        <v>193880</v>
      </c>
      <c r="M2743" s="1">
        <v>1942395</v>
      </c>
      <c r="N2743" s="2">
        <f>INT(VLOOKUP(--D2743,'属性表（单）'!$H$7:$I$11,2,0)*VLOOKUP(F2743,'属性表（单）'!$B$4:$D$53,3,0))</f>
        <v>64800</v>
      </c>
      <c r="O2743" s="34">
        <f t="shared" si="340"/>
        <v>50625</v>
      </c>
      <c r="P2743" s="1">
        <f>IF(H2743=26,VLOOKUP(G2743,'属性表（单核）'!$H$2:$I$251,2,0),IF(H2743=59,VLOOKUP(G2743,'属性表（单核）'!$C$2:$D$251,2,0),INT(N2743/VLOOKUP(H2743,'属性表（单）'!$N$4:$O$24,2,0))))</f>
        <v>50625</v>
      </c>
      <c r="S2743" s="1">
        <f t="shared" si="341"/>
        <v>187463</v>
      </c>
      <c r="T2743" s="28">
        <f>VLOOKUP(--F2743,经验表!$A$4:$B$53,2,0)*VLOOKUP(--E2743,经验表!$W$8:$X$17,2,0)</f>
        <v>187463.25</v>
      </c>
      <c r="U2743" s="1">
        <f t="shared" si="342"/>
        <v>2052286</v>
      </c>
      <c r="V2743" s="1">
        <f t="shared" si="343"/>
        <v>2052286</v>
      </c>
    </row>
    <row r="2744" spans="1:22" x14ac:dyDescent="0.35">
      <c r="A2744" s="1">
        <v>93800115</v>
      </c>
      <c r="B2744" s="3" t="s">
        <v>18</v>
      </c>
      <c r="C2744" s="29">
        <f t="shared" si="339"/>
        <v>1</v>
      </c>
      <c r="D2744" s="29" t="str">
        <f t="shared" si="336"/>
        <v>5</v>
      </c>
      <c r="E2744" s="42" t="str">
        <f t="shared" si="337"/>
        <v>5</v>
      </c>
      <c r="F2744" s="1">
        <v>38</v>
      </c>
      <c r="G2744" s="28" t="str">
        <f t="shared" si="338"/>
        <v>538</v>
      </c>
      <c r="H2744" s="1">
        <v>45</v>
      </c>
      <c r="I2744" s="1">
        <v>5525</v>
      </c>
      <c r="L2744" s="1">
        <v>212204</v>
      </c>
      <c r="M2744" s="1">
        <v>2136275</v>
      </c>
      <c r="N2744" s="2">
        <f>INT(VLOOKUP(--D2744,'属性表（单）'!$H$7:$I$11,2,0)*VLOOKUP(F2744,'属性表（单）'!$B$4:$D$53,3,0))</f>
        <v>67500</v>
      </c>
      <c r="O2744" s="34">
        <f t="shared" si="340"/>
        <v>52734</v>
      </c>
      <c r="P2744" s="1">
        <f>IF(H2744=26,VLOOKUP(G2744,'属性表（单核）'!$H$2:$I$251,2,0),IF(H2744=59,VLOOKUP(G2744,'属性表（单核）'!$C$2:$D$251,2,0),INT(N2744/VLOOKUP(H2744,'属性表（单）'!$N$4:$O$24,2,0))))</f>
        <v>52734</v>
      </c>
      <c r="S2744" s="1">
        <f t="shared" si="341"/>
        <v>201912</v>
      </c>
      <c r="T2744" s="28">
        <f>VLOOKUP(--F2744,经验表!$A$4:$B$53,2,0)*VLOOKUP(--E2744,经验表!$W$8:$X$17,2,0)</f>
        <v>201912.75</v>
      </c>
      <c r="U2744" s="1">
        <f t="shared" si="342"/>
        <v>2239749</v>
      </c>
      <c r="V2744" s="1">
        <f t="shared" si="343"/>
        <v>2239749</v>
      </c>
    </row>
    <row r="2745" spans="1:22" x14ac:dyDescent="0.35">
      <c r="A2745" s="1">
        <v>93900115</v>
      </c>
      <c r="B2745" s="3" t="s">
        <v>18</v>
      </c>
      <c r="C2745" s="29">
        <f t="shared" si="339"/>
        <v>1</v>
      </c>
      <c r="D2745" s="29" t="str">
        <f t="shared" si="336"/>
        <v>5</v>
      </c>
      <c r="E2745" s="42" t="str">
        <f t="shared" si="337"/>
        <v>5</v>
      </c>
      <c r="F2745" s="1">
        <v>39</v>
      </c>
      <c r="G2745" s="28" t="str">
        <f t="shared" si="338"/>
        <v>539</v>
      </c>
      <c r="H2745" s="1">
        <v>45</v>
      </c>
      <c r="I2745" s="1">
        <v>5655</v>
      </c>
      <c r="L2745" s="1">
        <v>232200</v>
      </c>
      <c r="M2745" s="1">
        <v>2348479</v>
      </c>
      <c r="N2745" s="2">
        <f>INT(VLOOKUP(--D2745,'属性表（单）'!$H$7:$I$11,2,0)*VLOOKUP(F2745,'属性表（单）'!$B$4:$D$53,3,0))</f>
        <v>70200</v>
      </c>
      <c r="O2745" s="34">
        <f t="shared" si="340"/>
        <v>54843</v>
      </c>
      <c r="P2745" s="1">
        <f>IF(H2745=26,VLOOKUP(G2745,'属性表（单核）'!$H$2:$I$251,2,0),IF(H2745=59,VLOOKUP(G2745,'属性表（单核）'!$C$2:$D$251,2,0),INT(N2745/VLOOKUP(H2745,'属性表（单）'!$N$4:$O$24,2,0))))</f>
        <v>54843</v>
      </c>
      <c r="S2745" s="1">
        <f t="shared" si="341"/>
        <v>216362</v>
      </c>
      <c r="T2745" s="28">
        <f>VLOOKUP(--F2745,经验表!$A$4:$B$53,2,0)*VLOOKUP(--E2745,经验表!$W$8:$X$17,2,0)</f>
        <v>216362.25</v>
      </c>
      <c r="U2745" s="1">
        <f t="shared" si="342"/>
        <v>2441661</v>
      </c>
      <c r="V2745" s="1">
        <f t="shared" si="343"/>
        <v>2441661</v>
      </c>
    </row>
    <row r="2746" spans="1:22" x14ac:dyDescent="0.35">
      <c r="A2746" s="1">
        <v>94000115</v>
      </c>
      <c r="B2746" s="3" t="s">
        <v>18</v>
      </c>
      <c r="C2746" s="29">
        <f t="shared" si="339"/>
        <v>1</v>
      </c>
      <c r="D2746" s="29" t="str">
        <f t="shared" si="336"/>
        <v>5</v>
      </c>
      <c r="E2746" s="42" t="str">
        <f t="shared" si="337"/>
        <v>5</v>
      </c>
      <c r="F2746" s="1">
        <v>40</v>
      </c>
      <c r="G2746" s="28" t="str">
        <f t="shared" si="338"/>
        <v>540</v>
      </c>
      <c r="H2746" s="1">
        <v>45</v>
      </c>
      <c r="I2746" s="1">
        <v>5785</v>
      </c>
      <c r="L2746" s="1">
        <v>254017</v>
      </c>
      <c r="M2746" s="1">
        <v>2580679</v>
      </c>
      <c r="N2746" s="2">
        <f>INT(VLOOKUP(--D2746,'属性表（单）'!$H$7:$I$11,2,0)*VLOOKUP(F2746,'属性表（单）'!$B$4:$D$53,3,0))</f>
        <v>72900</v>
      </c>
      <c r="O2746" s="34">
        <f t="shared" si="340"/>
        <v>56953</v>
      </c>
      <c r="P2746" s="1">
        <f>IF(H2746=26,VLOOKUP(G2746,'属性表（单核）'!$H$2:$I$251,2,0),IF(H2746=59,VLOOKUP(G2746,'属性表（单核）'!$C$2:$D$251,2,0),INT(N2746/VLOOKUP(H2746,'属性表（单）'!$N$4:$O$24,2,0))))</f>
        <v>56953</v>
      </c>
      <c r="S2746" s="1">
        <f t="shared" si="341"/>
        <v>230811</v>
      </c>
      <c r="T2746" s="28">
        <f>VLOOKUP(--F2746,经验表!$A$4:$B$53,2,0)*VLOOKUP(--E2746,经验表!$W$8:$X$17,2,0)</f>
        <v>230811.75</v>
      </c>
      <c r="U2746" s="1">
        <f t="shared" si="342"/>
        <v>2658023</v>
      </c>
      <c r="V2746" s="1">
        <f t="shared" si="343"/>
        <v>2658023</v>
      </c>
    </row>
    <row r="2747" spans="1:22" x14ac:dyDescent="0.35">
      <c r="A2747" s="1">
        <v>94100115</v>
      </c>
      <c r="B2747" s="3" t="s">
        <v>18</v>
      </c>
      <c r="C2747" s="29">
        <f t="shared" si="339"/>
        <v>1</v>
      </c>
      <c r="D2747" s="29" t="str">
        <f t="shared" si="336"/>
        <v>5</v>
      </c>
      <c r="E2747" s="42" t="str">
        <f t="shared" si="337"/>
        <v>5</v>
      </c>
      <c r="F2747" s="1">
        <v>41</v>
      </c>
      <c r="G2747" s="28" t="str">
        <f t="shared" si="338"/>
        <v>541</v>
      </c>
      <c r="H2747" s="1">
        <v>45</v>
      </c>
      <c r="I2747" s="1">
        <v>5915</v>
      </c>
      <c r="L2747" s="1">
        <v>277824</v>
      </c>
      <c r="M2747" s="1">
        <v>2834696</v>
      </c>
      <c r="N2747" s="2">
        <f>INT(VLOOKUP(--D2747,'属性表（单）'!$H$7:$I$11,2,0)*VLOOKUP(F2747,'属性表（单）'!$B$4:$D$53,3,0))</f>
        <v>75600</v>
      </c>
      <c r="O2747" s="34">
        <f t="shared" si="340"/>
        <v>59062</v>
      </c>
      <c r="P2747" s="1">
        <f>IF(H2747=26,VLOOKUP(G2747,'属性表（单核）'!$H$2:$I$251,2,0),IF(H2747=59,VLOOKUP(G2747,'属性表（单核）'!$C$2:$D$251,2,0),INT(N2747/VLOOKUP(H2747,'属性表（单）'!$N$4:$O$24,2,0))))</f>
        <v>59062</v>
      </c>
      <c r="S2747" s="1">
        <f t="shared" si="341"/>
        <v>245261</v>
      </c>
      <c r="T2747" s="28">
        <f>VLOOKUP(--F2747,经验表!$A$4:$B$53,2,0)*VLOOKUP(--E2747,经验表!$W$8:$X$17,2,0)</f>
        <v>245261.25</v>
      </c>
      <c r="U2747" s="1">
        <f t="shared" si="342"/>
        <v>2888834</v>
      </c>
      <c r="V2747" s="1">
        <f t="shared" si="343"/>
        <v>2888834</v>
      </c>
    </row>
    <row r="2748" spans="1:22" x14ac:dyDescent="0.35">
      <c r="A2748" s="1">
        <v>94200115</v>
      </c>
      <c r="B2748" s="3" t="s">
        <v>18</v>
      </c>
      <c r="C2748" s="29">
        <f t="shared" si="339"/>
        <v>1</v>
      </c>
      <c r="D2748" s="29" t="str">
        <f t="shared" si="336"/>
        <v>5</v>
      </c>
      <c r="E2748" s="42" t="str">
        <f t="shared" si="337"/>
        <v>5</v>
      </c>
      <c r="F2748" s="1">
        <v>42</v>
      </c>
      <c r="G2748" s="28" t="str">
        <f t="shared" si="338"/>
        <v>542</v>
      </c>
      <c r="H2748" s="1">
        <v>45</v>
      </c>
      <c r="I2748" s="1">
        <v>6045</v>
      </c>
      <c r="L2748" s="1">
        <v>303799</v>
      </c>
      <c r="M2748" s="1">
        <v>3112520</v>
      </c>
      <c r="N2748" s="2">
        <f>INT(VLOOKUP(--D2748,'属性表（单）'!$H$7:$I$11,2,0)*VLOOKUP(F2748,'属性表（单）'!$B$4:$D$53,3,0))</f>
        <v>78600</v>
      </c>
      <c r="O2748" s="34">
        <f t="shared" si="340"/>
        <v>61406</v>
      </c>
      <c r="P2748" s="1">
        <f>IF(H2748=26,VLOOKUP(G2748,'属性表（单核）'!$H$2:$I$251,2,0),IF(H2748=59,VLOOKUP(G2748,'属性表（单核）'!$C$2:$D$251,2,0),INT(N2748/VLOOKUP(H2748,'属性表（单）'!$N$4:$O$24,2,0))))</f>
        <v>61406</v>
      </c>
      <c r="S2748" s="1">
        <f t="shared" si="341"/>
        <v>262499</v>
      </c>
      <c r="T2748" s="28">
        <f>VLOOKUP(--F2748,经验表!$A$4:$B$53,2,0)*VLOOKUP(--E2748,经验表!$W$8:$X$17,2,0)</f>
        <v>262499.25</v>
      </c>
      <c r="U2748" s="1">
        <f t="shared" si="342"/>
        <v>3134095</v>
      </c>
      <c r="V2748" s="1">
        <f t="shared" si="343"/>
        <v>3134095</v>
      </c>
    </row>
    <row r="2749" spans="1:22" x14ac:dyDescent="0.35">
      <c r="A2749" s="1">
        <v>94300115</v>
      </c>
      <c r="B2749" s="3" t="s">
        <v>18</v>
      </c>
      <c r="C2749" s="29">
        <f t="shared" si="339"/>
        <v>1</v>
      </c>
      <c r="D2749" s="29" t="str">
        <f t="shared" si="336"/>
        <v>5</v>
      </c>
      <c r="E2749" s="42" t="str">
        <f t="shared" si="337"/>
        <v>5</v>
      </c>
      <c r="F2749" s="1">
        <v>43</v>
      </c>
      <c r="G2749" s="28" t="str">
        <f t="shared" si="338"/>
        <v>543</v>
      </c>
      <c r="H2749" s="1">
        <v>45</v>
      </c>
      <c r="I2749" s="1">
        <v>6175</v>
      </c>
      <c r="L2749" s="1">
        <v>332141</v>
      </c>
      <c r="M2749" s="1">
        <v>3416319</v>
      </c>
      <c r="N2749" s="2">
        <f>INT(VLOOKUP(--D2749,'属性表（单）'!$H$7:$I$11,2,0)*VLOOKUP(F2749,'属性表（单）'!$B$4:$D$53,3,0))</f>
        <v>81600</v>
      </c>
      <c r="O2749" s="34">
        <f t="shared" si="340"/>
        <v>63750</v>
      </c>
      <c r="P2749" s="1">
        <f>IF(H2749=26,VLOOKUP(G2749,'属性表（单核）'!$H$2:$I$251,2,0),IF(H2749=59,VLOOKUP(G2749,'属性表（单核）'!$C$2:$D$251,2,0),INT(N2749/VLOOKUP(H2749,'属性表（单）'!$N$4:$O$24,2,0))))</f>
        <v>63750</v>
      </c>
      <c r="S2749" s="1">
        <f t="shared" si="341"/>
        <v>279737</v>
      </c>
      <c r="T2749" s="28">
        <f>VLOOKUP(--F2749,经验表!$A$4:$B$53,2,0)*VLOOKUP(--E2749,经验表!$W$8:$X$17,2,0)</f>
        <v>279737.25</v>
      </c>
      <c r="U2749" s="1">
        <f t="shared" si="342"/>
        <v>3396594</v>
      </c>
      <c r="V2749" s="1">
        <f t="shared" si="343"/>
        <v>3396594</v>
      </c>
    </row>
    <row r="2750" spans="1:22" x14ac:dyDescent="0.35">
      <c r="A2750" s="1">
        <v>94400115</v>
      </c>
      <c r="B2750" s="3" t="s">
        <v>18</v>
      </c>
      <c r="C2750" s="29">
        <f t="shared" si="339"/>
        <v>1</v>
      </c>
      <c r="D2750" s="29" t="str">
        <f t="shared" si="336"/>
        <v>5</v>
      </c>
      <c r="E2750" s="42" t="str">
        <f t="shared" si="337"/>
        <v>5</v>
      </c>
      <c r="F2750" s="1">
        <v>44</v>
      </c>
      <c r="G2750" s="28" t="str">
        <f t="shared" si="338"/>
        <v>544</v>
      </c>
      <c r="H2750" s="1">
        <v>45</v>
      </c>
      <c r="I2750" s="1">
        <v>6305</v>
      </c>
      <c r="L2750" s="1">
        <v>363063</v>
      </c>
      <c r="M2750" s="1">
        <v>3748460</v>
      </c>
      <c r="N2750" s="2">
        <f>INT(VLOOKUP(--D2750,'属性表（单）'!$H$7:$I$11,2,0)*VLOOKUP(F2750,'属性表（单）'!$B$4:$D$53,3,0))</f>
        <v>84600</v>
      </c>
      <c r="O2750" s="34">
        <f t="shared" si="340"/>
        <v>66093</v>
      </c>
      <c r="P2750" s="1">
        <f>IF(H2750=26,VLOOKUP(G2750,'属性表（单核）'!$H$2:$I$251,2,0),IF(H2750=59,VLOOKUP(G2750,'属性表（单核）'!$C$2:$D$251,2,0),INT(N2750/VLOOKUP(H2750,'属性表（单）'!$N$4:$O$24,2,0))))</f>
        <v>66093</v>
      </c>
      <c r="S2750" s="1">
        <f t="shared" si="341"/>
        <v>296975</v>
      </c>
      <c r="T2750" s="28">
        <f>VLOOKUP(--F2750,经验表!$A$4:$B$53,2,0)*VLOOKUP(--E2750,经验表!$W$8:$X$17,2,0)</f>
        <v>296975.25</v>
      </c>
      <c r="U2750" s="1">
        <f t="shared" si="342"/>
        <v>3676331</v>
      </c>
      <c r="V2750" s="1">
        <f t="shared" si="343"/>
        <v>3676331</v>
      </c>
    </row>
    <row r="2751" spans="1:22" x14ac:dyDescent="0.35">
      <c r="A2751" s="1">
        <v>94500115</v>
      </c>
      <c r="B2751" s="3" t="s">
        <v>18</v>
      </c>
      <c r="C2751" s="29">
        <f t="shared" si="339"/>
        <v>1</v>
      </c>
      <c r="D2751" s="29" t="str">
        <f t="shared" si="336"/>
        <v>5</v>
      </c>
      <c r="E2751" s="42" t="str">
        <f t="shared" si="337"/>
        <v>5</v>
      </c>
      <c r="F2751" s="1">
        <v>45</v>
      </c>
      <c r="G2751" s="28" t="str">
        <f t="shared" si="338"/>
        <v>545</v>
      </c>
      <c r="H2751" s="1">
        <v>45</v>
      </c>
      <c r="I2751" s="1">
        <v>6435</v>
      </c>
      <c r="L2751" s="1">
        <v>396801</v>
      </c>
      <c r="M2751" s="1">
        <v>4111523</v>
      </c>
      <c r="N2751" s="2">
        <f>INT(VLOOKUP(--D2751,'属性表（单）'!$H$7:$I$11,2,0)*VLOOKUP(F2751,'属性表（单）'!$B$4:$D$53,3,0))</f>
        <v>87600</v>
      </c>
      <c r="O2751" s="34">
        <f t="shared" si="340"/>
        <v>68437</v>
      </c>
      <c r="P2751" s="1">
        <f>IF(H2751=26,VLOOKUP(G2751,'属性表（单核）'!$H$2:$I$251,2,0),IF(H2751=59,VLOOKUP(G2751,'属性表（单核）'!$C$2:$D$251,2,0),INT(N2751/VLOOKUP(H2751,'属性表（单）'!$N$4:$O$24,2,0))))</f>
        <v>68437</v>
      </c>
      <c r="S2751" s="1">
        <f t="shared" si="341"/>
        <v>314213</v>
      </c>
      <c r="T2751" s="28">
        <f>VLOOKUP(--F2751,经验表!$A$4:$B$53,2,0)*VLOOKUP(--E2751,经验表!$W$8:$X$17,2,0)</f>
        <v>314213.25</v>
      </c>
      <c r="U2751" s="1">
        <f t="shared" si="342"/>
        <v>3973306</v>
      </c>
      <c r="V2751" s="1">
        <f t="shared" si="343"/>
        <v>3973306</v>
      </c>
    </row>
    <row r="2752" spans="1:22" x14ac:dyDescent="0.35">
      <c r="A2752" s="1">
        <v>94600115</v>
      </c>
      <c r="B2752" s="3" t="s">
        <v>18</v>
      </c>
      <c r="C2752" s="29">
        <f t="shared" si="339"/>
        <v>1</v>
      </c>
      <c r="D2752" s="29" t="str">
        <f t="shared" si="336"/>
        <v>5</v>
      </c>
      <c r="E2752" s="42" t="str">
        <f t="shared" si="337"/>
        <v>5</v>
      </c>
      <c r="F2752" s="1">
        <v>46</v>
      </c>
      <c r="G2752" s="28" t="str">
        <f t="shared" si="338"/>
        <v>546</v>
      </c>
      <c r="H2752" s="1">
        <v>45</v>
      </c>
      <c r="I2752" s="1">
        <v>6565</v>
      </c>
      <c r="L2752" s="1">
        <v>433610</v>
      </c>
      <c r="M2752" s="1">
        <v>4508324</v>
      </c>
      <c r="N2752" s="2">
        <f>INT(VLOOKUP(--D2752,'属性表（单）'!$H$7:$I$11,2,0)*VLOOKUP(F2752,'属性表（单）'!$B$4:$D$53,3,0))</f>
        <v>90600</v>
      </c>
      <c r="O2752" s="34">
        <f t="shared" si="340"/>
        <v>70781</v>
      </c>
      <c r="P2752" s="1">
        <f>IF(H2752=26,VLOOKUP(G2752,'属性表（单核）'!$H$2:$I$251,2,0),IF(H2752=59,VLOOKUP(G2752,'属性表（单核）'!$C$2:$D$251,2,0),INT(N2752/VLOOKUP(H2752,'属性表（单）'!$N$4:$O$24,2,0))))</f>
        <v>70781</v>
      </c>
      <c r="S2752" s="1">
        <f t="shared" si="341"/>
        <v>334493</v>
      </c>
      <c r="T2752" s="28">
        <f>VLOOKUP(--F2752,经验表!$A$4:$B$53,2,0)*VLOOKUP(--E2752,经验表!$W$8:$X$17,2,0)</f>
        <v>334493.25</v>
      </c>
      <c r="U2752" s="1">
        <f t="shared" si="342"/>
        <v>4287519</v>
      </c>
      <c r="V2752" s="1">
        <f t="shared" si="343"/>
        <v>4287519</v>
      </c>
    </row>
    <row r="2753" spans="1:22" x14ac:dyDescent="0.35">
      <c r="A2753" s="1">
        <v>94700115</v>
      </c>
      <c r="B2753" s="3" t="s">
        <v>18</v>
      </c>
      <c r="C2753" s="29">
        <f t="shared" si="339"/>
        <v>1</v>
      </c>
      <c r="D2753" s="29" t="str">
        <f t="shared" si="336"/>
        <v>5</v>
      </c>
      <c r="E2753" s="42" t="str">
        <f t="shared" si="337"/>
        <v>5</v>
      </c>
      <c r="F2753" s="1">
        <v>47</v>
      </c>
      <c r="G2753" s="28" t="str">
        <f t="shared" si="338"/>
        <v>547</v>
      </c>
      <c r="H2753" s="1">
        <v>45</v>
      </c>
      <c r="I2753" s="1">
        <v>6695</v>
      </c>
      <c r="L2753" s="1">
        <v>473769</v>
      </c>
      <c r="M2753" s="1">
        <v>4941934</v>
      </c>
      <c r="N2753" s="2">
        <f>INT(VLOOKUP(--D2753,'属性表（单）'!$H$7:$I$11,2,0)*VLOOKUP(F2753,'属性表（单）'!$B$4:$D$53,3,0))</f>
        <v>93900</v>
      </c>
      <c r="O2753" s="34">
        <f t="shared" si="340"/>
        <v>73359</v>
      </c>
      <c r="P2753" s="1">
        <f>IF(H2753=26,VLOOKUP(G2753,'属性表（单核）'!$H$2:$I$251,2,0),IF(H2753=59,VLOOKUP(G2753,'属性表（单核）'!$C$2:$D$251,2,0),INT(N2753/VLOOKUP(H2753,'属性表（单）'!$N$4:$O$24,2,0))))</f>
        <v>73359</v>
      </c>
      <c r="S2753" s="1">
        <f t="shared" si="341"/>
        <v>354773</v>
      </c>
      <c r="T2753" s="28">
        <f>VLOOKUP(--F2753,经验表!$A$4:$B$53,2,0)*VLOOKUP(--E2753,经验表!$W$8:$X$17,2,0)</f>
        <v>354773.25</v>
      </c>
      <c r="U2753" s="1">
        <f t="shared" si="342"/>
        <v>4622012</v>
      </c>
      <c r="V2753" s="1">
        <f t="shared" si="343"/>
        <v>4622012</v>
      </c>
    </row>
    <row r="2754" spans="1:22" x14ac:dyDescent="0.35">
      <c r="A2754" s="1">
        <v>94800115</v>
      </c>
      <c r="B2754" s="3" t="s">
        <v>18</v>
      </c>
      <c r="C2754" s="29">
        <f t="shared" si="339"/>
        <v>1</v>
      </c>
      <c r="D2754" s="29" t="str">
        <f t="shared" si="336"/>
        <v>5</v>
      </c>
      <c r="E2754" s="42" t="str">
        <f t="shared" si="337"/>
        <v>5</v>
      </c>
      <c r="F2754" s="1">
        <v>48</v>
      </c>
      <c r="G2754" s="28" t="str">
        <f t="shared" si="338"/>
        <v>548</v>
      </c>
      <c r="H2754" s="1">
        <v>45</v>
      </c>
      <c r="I2754" s="1">
        <v>6825</v>
      </c>
      <c r="L2754" s="1">
        <v>517582</v>
      </c>
      <c r="M2754" s="1">
        <v>5415703</v>
      </c>
      <c r="N2754" s="2">
        <f>INT(VLOOKUP(--D2754,'属性表（单）'!$H$7:$I$11,2,0)*VLOOKUP(F2754,'属性表（单）'!$B$4:$D$53,3,0))</f>
        <v>97200</v>
      </c>
      <c r="O2754" s="34">
        <f t="shared" si="340"/>
        <v>75937</v>
      </c>
      <c r="P2754" s="1">
        <f>IF(H2754=26,VLOOKUP(G2754,'属性表（单核）'!$H$2:$I$251,2,0),IF(H2754=59,VLOOKUP(G2754,'属性表（单核）'!$C$2:$D$251,2,0),INT(N2754/VLOOKUP(H2754,'属性表（单）'!$N$4:$O$24,2,0))))</f>
        <v>75937</v>
      </c>
      <c r="S2754" s="1">
        <f t="shared" si="341"/>
        <v>375053</v>
      </c>
      <c r="T2754" s="28">
        <f>VLOOKUP(--F2754,经验表!$A$4:$B$53,2,0)*VLOOKUP(--E2754,经验表!$W$8:$X$17,2,0)</f>
        <v>375053.25</v>
      </c>
      <c r="U2754" s="1">
        <f t="shared" si="342"/>
        <v>4976785</v>
      </c>
      <c r="V2754" s="1">
        <f t="shared" si="343"/>
        <v>4976785</v>
      </c>
    </row>
    <row r="2755" spans="1:22" x14ac:dyDescent="0.35">
      <c r="A2755" s="1">
        <v>94900115</v>
      </c>
      <c r="B2755" s="3" t="s">
        <v>18</v>
      </c>
      <c r="C2755" s="29">
        <f t="shared" si="339"/>
        <v>1</v>
      </c>
      <c r="D2755" s="29" t="str">
        <f t="shared" ref="D2755:D2818" si="344">RIGHT(A2755,1)</f>
        <v>5</v>
      </c>
      <c r="E2755" s="42" t="str">
        <f t="shared" ref="E2755:E2818" si="345">IF(C2755=1,RIGHT(A2755,1),C2755&amp;RIGHT(A2755,1))</f>
        <v>5</v>
      </c>
      <c r="F2755" s="1">
        <v>49</v>
      </c>
      <c r="G2755" s="28" t="str">
        <f t="shared" ref="G2755:G2818" si="346">D2755&amp;F2755</f>
        <v>549</v>
      </c>
      <c r="H2755" s="1">
        <v>45</v>
      </c>
      <c r="I2755" s="1">
        <v>6955</v>
      </c>
      <c r="L2755" s="1">
        <v>565382</v>
      </c>
      <c r="M2755" s="1">
        <v>5933285</v>
      </c>
      <c r="N2755" s="2">
        <f>INT(VLOOKUP(--D2755,'属性表（单）'!$H$7:$I$11,2,0)*VLOOKUP(F2755,'属性表（单）'!$B$4:$D$53,3,0))</f>
        <v>100500</v>
      </c>
      <c r="O2755" s="34">
        <f t="shared" si="340"/>
        <v>78515</v>
      </c>
      <c r="P2755" s="1">
        <f>IF(H2755=26,VLOOKUP(G2755,'属性表（单核）'!$H$2:$I$251,2,0),IF(H2755=59,VLOOKUP(G2755,'属性表（单核）'!$C$2:$D$251,2,0),INT(N2755/VLOOKUP(H2755,'属性表（单）'!$N$4:$O$24,2,0))))</f>
        <v>78515</v>
      </c>
      <c r="S2755" s="1">
        <f t="shared" si="341"/>
        <v>395333</v>
      </c>
      <c r="T2755" s="28">
        <f>VLOOKUP(--F2755,经验表!$A$4:$B$53,2,0)*VLOOKUP(--E2755,经验表!$W$8:$X$17,2,0)</f>
        <v>395333.25</v>
      </c>
      <c r="U2755" s="1">
        <f t="shared" si="342"/>
        <v>5351838</v>
      </c>
      <c r="V2755" s="1">
        <f t="shared" si="343"/>
        <v>5351838</v>
      </c>
    </row>
    <row r="2756" spans="1:22" x14ac:dyDescent="0.35">
      <c r="A2756" s="1">
        <v>95000115</v>
      </c>
      <c r="B2756" s="3" t="s">
        <v>18</v>
      </c>
      <c r="C2756" s="29">
        <f t="shared" ref="C2756:C2819" si="347">C2755</f>
        <v>1</v>
      </c>
      <c r="D2756" s="29" t="str">
        <f t="shared" si="344"/>
        <v>5</v>
      </c>
      <c r="E2756" s="42" t="str">
        <f t="shared" si="345"/>
        <v>5</v>
      </c>
      <c r="F2756" s="1">
        <v>50</v>
      </c>
      <c r="G2756" s="28" t="str">
        <f t="shared" si="346"/>
        <v>550</v>
      </c>
      <c r="H2756" s="1">
        <v>45</v>
      </c>
      <c r="I2756" s="1">
        <v>7085</v>
      </c>
      <c r="L2756" s="1">
        <v>99999999</v>
      </c>
      <c r="M2756" s="1">
        <v>6498667</v>
      </c>
      <c r="N2756" s="2">
        <f>INT(VLOOKUP(--D2756,'属性表（单）'!$H$7:$I$11,2,0)*VLOOKUP(F2756,'属性表（单）'!$B$4:$D$53,3,0))</f>
        <v>103800</v>
      </c>
      <c r="O2756" s="34">
        <f t="shared" si="340"/>
        <v>81093</v>
      </c>
      <c r="P2756" s="1">
        <f>IF(H2756=26,VLOOKUP(G2756,'属性表（单核）'!$H$2:$I$251,2,0),IF(H2756=59,VLOOKUP(G2756,'属性表（单核）'!$C$2:$D$251,2,0),INT(N2756/VLOOKUP(H2756,'属性表（单）'!$N$4:$O$24,2,0))))</f>
        <v>81093</v>
      </c>
      <c r="S2756" s="1">
        <f t="shared" si="341"/>
        <v>418908</v>
      </c>
      <c r="T2756" s="28">
        <f>VLOOKUP(--F2756,经验表!$A$4:$B$53,2,0)*VLOOKUP(--E2756,经验表!$W$8:$X$17,2,0)</f>
        <v>418908.75</v>
      </c>
      <c r="U2756" s="1">
        <f t="shared" si="342"/>
        <v>5747171</v>
      </c>
      <c r="V2756" s="1">
        <f t="shared" si="343"/>
        <v>5747171</v>
      </c>
    </row>
    <row r="2757" spans="1:22" x14ac:dyDescent="0.35">
      <c r="A2757" s="1">
        <v>90100121</v>
      </c>
      <c r="B2757" s="3" t="s">
        <v>19</v>
      </c>
      <c r="C2757" s="29">
        <f t="shared" si="347"/>
        <v>1</v>
      </c>
      <c r="D2757" s="29" t="str">
        <f t="shared" si="344"/>
        <v>1</v>
      </c>
      <c r="E2757" s="42" t="str">
        <f t="shared" si="345"/>
        <v>1</v>
      </c>
      <c r="F2757" s="1">
        <v>1</v>
      </c>
      <c r="G2757" s="28" t="str">
        <f t="shared" si="346"/>
        <v>11</v>
      </c>
      <c r="H2757" s="1">
        <v>48</v>
      </c>
      <c r="I2757" s="1">
        <v>290</v>
      </c>
      <c r="L2757" s="1">
        <v>758</v>
      </c>
      <c r="M2757" s="1">
        <v>200</v>
      </c>
      <c r="N2757" s="2">
        <f>INT(VLOOKUP(--D2757,'属性表（单）'!$H$7:$I$11,2,0)*VLOOKUP(F2757,'属性表（单）'!$B$4:$D$53,3,0))</f>
        <v>1600</v>
      </c>
      <c r="O2757" s="34">
        <f t="shared" si="340"/>
        <v>2500</v>
      </c>
      <c r="P2757" s="1">
        <f>IF(H2757=26,VLOOKUP(G2757,'属性表（单核）'!$H$2:$I$251,2,0),IF(H2757=59,VLOOKUP(G2757,'属性表（单核）'!$C$2:$D$251,2,0),INT(N2757/VLOOKUP(H2757,'属性表（单）'!$N$4:$O$24,2,0))))</f>
        <v>2500</v>
      </c>
      <c r="S2757" s="1">
        <f t="shared" si="341"/>
        <v>750</v>
      </c>
      <c r="T2757" s="28">
        <f>VLOOKUP(--F2757,经验表!$A$4:$B$53,2,0)*VLOOKUP(--E2757,经验表!$W$8:$X$17,2,0)</f>
        <v>750</v>
      </c>
      <c r="U2757" s="1">
        <f t="shared" si="342"/>
        <v>240</v>
      </c>
      <c r="V2757" s="1">
        <f t="shared" si="343"/>
        <v>6166079</v>
      </c>
    </row>
    <row r="2758" spans="1:22" x14ac:dyDescent="0.35">
      <c r="A2758" s="1">
        <v>90200121</v>
      </c>
      <c r="B2758" s="3" t="s">
        <v>19</v>
      </c>
      <c r="C2758" s="29">
        <f t="shared" si="347"/>
        <v>1</v>
      </c>
      <c r="D2758" s="29" t="str">
        <f t="shared" si="344"/>
        <v>1</v>
      </c>
      <c r="E2758" s="42" t="str">
        <f t="shared" si="345"/>
        <v>1</v>
      </c>
      <c r="F2758" s="1">
        <v>2</v>
      </c>
      <c r="G2758" s="28" t="str">
        <f t="shared" si="346"/>
        <v>12</v>
      </c>
      <c r="H2758" s="1">
        <v>48</v>
      </c>
      <c r="I2758" s="1">
        <v>360</v>
      </c>
      <c r="L2758" s="1">
        <v>1013</v>
      </c>
      <c r="M2758" s="1">
        <v>958</v>
      </c>
      <c r="N2758" s="2">
        <f>INT(VLOOKUP(--D2758,'属性表（单）'!$H$7:$I$11,2,0)*VLOOKUP(F2758,'属性表（单）'!$B$4:$D$53,3,0))</f>
        <v>1700</v>
      </c>
      <c r="O2758" s="34">
        <f t="shared" si="340"/>
        <v>2656</v>
      </c>
      <c r="P2758" s="1">
        <f>IF(H2758=26,VLOOKUP(G2758,'属性表（单核）'!$H$2:$I$251,2,0),IF(H2758=59,VLOOKUP(G2758,'属性表（单核）'!$C$2:$D$251,2,0),INT(N2758/VLOOKUP(H2758,'属性表（单）'!$N$4:$O$24,2,0))))</f>
        <v>2656</v>
      </c>
      <c r="S2758" s="1">
        <f t="shared" si="341"/>
        <v>1050</v>
      </c>
      <c r="T2758" s="28">
        <f>VLOOKUP(--F2758,经验表!$A$4:$B$53,2,0)*VLOOKUP(--E2758,经验表!$W$8:$X$17,2,0)</f>
        <v>1050</v>
      </c>
      <c r="U2758" s="1">
        <f t="shared" si="342"/>
        <v>990</v>
      </c>
      <c r="V2758" s="1">
        <f t="shared" si="343"/>
        <v>990</v>
      </c>
    </row>
    <row r="2759" spans="1:22" x14ac:dyDescent="0.35">
      <c r="A2759" s="1">
        <v>90300121</v>
      </c>
      <c r="B2759" s="3" t="s">
        <v>19</v>
      </c>
      <c r="C2759" s="29">
        <f t="shared" si="347"/>
        <v>1</v>
      </c>
      <c r="D2759" s="29" t="str">
        <f t="shared" si="344"/>
        <v>1</v>
      </c>
      <c r="E2759" s="42" t="str">
        <f t="shared" si="345"/>
        <v>1</v>
      </c>
      <c r="F2759" s="1">
        <v>3</v>
      </c>
      <c r="G2759" s="28" t="str">
        <f t="shared" si="346"/>
        <v>13</v>
      </c>
      <c r="H2759" s="1">
        <v>48</v>
      </c>
      <c r="I2759" s="1">
        <v>430</v>
      </c>
      <c r="L2759" s="1">
        <v>1302</v>
      </c>
      <c r="M2759" s="1">
        <v>1971</v>
      </c>
      <c r="N2759" s="2">
        <f>INT(VLOOKUP(--D2759,'属性表（单）'!$H$7:$I$11,2,0)*VLOOKUP(F2759,'属性表（单）'!$B$4:$D$53,3,0))</f>
        <v>1800</v>
      </c>
      <c r="O2759" s="34">
        <f t="shared" ref="O2759:O2822" si="348">INT(IF(C2759=1,P2759,P2759*$X$14))</f>
        <v>2812</v>
      </c>
      <c r="P2759" s="1">
        <f>IF(H2759=26,VLOOKUP(G2759,'属性表（单核）'!$H$2:$I$251,2,0),IF(H2759=59,VLOOKUP(G2759,'属性表（单核）'!$C$2:$D$251,2,0),INT(N2759/VLOOKUP(H2759,'属性表（单）'!$N$4:$O$24,2,0))))</f>
        <v>2812</v>
      </c>
      <c r="S2759" s="1">
        <f t="shared" si="341"/>
        <v>1350</v>
      </c>
      <c r="T2759" s="28">
        <f>VLOOKUP(--F2759,经验表!$A$4:$B$53,2,0)*VLOOKUP(--E2759,经验表!$W$8:$X$17,2,0)</f>
        <v>1350</v>
      </c>
      <c r="U2759" s="1">
        <f t="shared" si="342"/>
        <v>2040</v>
      </c>
      <c r="V2759" s="1">
        <f t="shared" si="343"/>
        <v>2040</v>
      </c>
    </row>
    <row r="2760" spans="1:22" x14ac:dyDescent="0.35">
      <c r="A2760" s="1">
        <v>90400121</v>
      </c>
      <c r="B2760" s="3" t="s">
        <v>19</v>
      </c>
      <c r="C2760" s="29">
        <f t="shared" si="347"/>
        <v>1</v>
      </c>
      <c r="D2760" s="29" t="str">
        <f t="shared" si="344"/>
        <v>1</v>
      </c>
      <c r="E2760" s="42" t="str">
        <f t="shared" si="345"/>
        <v>1</v>
      </c>
      <c r="F2760" s="1">
        <v>4</v>
      </c>
      <c r="G2760" s="28" t="str">
        <f t="shared" si="346"/>
        <v>14</v>
      </c>
      <c r="H2760" s="1">
        <v>48</v>
      </c>
      <c r="I2760" s="1">
        <v>500</v>
      </c>
      <c r="L2760" s="1">
        <v>1629</v>
      </c>
      <c r="M2760" s="1">
        <v>3273</v>
      </c>
      <c r="N2760" s="2">
        <f>INT(VLOOKUP(--D2760,'属性表（单）'!$H$7:$I$11,2,0)*VLOOKUP(F2760,'属性表（单）'!$B$4:$D$53,3,0))</f>
        <v>1900</v>
      </c>
      <c r="O2760" s="34">
        <f t="shared" si="348"/>
        <v>2968</v>
      </c>
      <c r="P2760" s="1">
        <f>IF(H2760=26,VLOOKUP(G2760,'属性表（单核）'!$H$2:$I$251,2,0),IF(H2760=59,VLOOKUP(G2760,'属性表（单核）'!$C$2:$D$251,2,0),INT(N2760/VLOOKUP(H2760,'属性表（单）'!$N$4:$O$24,2,0))))</f>
        <v>2968</v>
      </c>
      <c r="S2760" s="1">
        <f t="shared" ref="S2760:S2823" si="349">INT(T2760)</f>
        <v>1650</v>
      </c>
      <c r="T2760" s="28">
        <f>VLOOKUP(--F2760,经验表!$A$4:$B$53,2,0)*VLOOKUP(--E2760,经验表!$W$8:$X$17,2,0)</f>
        <v>1650</v>
      </c>
      <c r="U2760" s="1">
        <f t="shared" ref="U2760:U2823" si="350">INT(IF(C2760=1,IF(F2760=1,VLOOKUP(--D2760,$X$8:$Y$12,2,0),V2760),IF(F2760=1,VLOOKUP(--D2760,$X$17:$Y$21,2,0),V2760)))</f>
        <v>3390</v>
      </c>
      <c r="V2760" s="1">
        <f t="shared" si="343"/>
        <v>3390</v>
      </c>
    </row>
    <row r="2761" spans="1:22" x14ac:dyDescent="0.35">
      <c r="A2761" s="1">
        <v>90500121</v>
      </c>
      <c r="B2761" s="3" t="s">
        <v>19</v>
      </c>
      <c r="C2761" s="29">
        <f t="shared" si="347"/>
        <v>1</v>
      </c>
      <c r="D2761" s="29" t="str">
        <f t="shared" si="344"/>
        <v>1</v>
      </c>
      <c r="E2761" s="42" t="str">
        <f t="shared" si="345"/>
        <v>1</v>
      </c>
      <c r="F2761" s="1">
        <v>5</v>
      </c>
      <c r="G2761" s="28" t="str">
        <f t="shared" si="346"/>
        <v>15</v>
      </c>
      <c r="H2761" s="1">
        <v>48</v>
      </c>
      <c r="I2761" s="1">
        <v>570</v>
      </c>
      <c r="L2761" s="1">
        <v>1997</v>
      </c>
      <c r="M2761" s="1">
        <v>4902</v>
      </c>
      <c r="N2761" s="2">
        <f>INT(VLOOKUP(--D2761,'属性表（单）'!$H$7:$I$11,2,0)*VLOOKUP(F2761,'属性表（单）'!$B$4:$D$53,3,0))</f>
        <v>2000</v>
      </c>
      <c r="O2761" s="34">
        <f t="shared" si="348"/>
        <v>3125</v>
      </c>
      <c r="P2761" s="1">
        <f>IF(H2761=26,VLOOKUP(G2761,'属性表（单核）'!$H$2:$I$251,2,0),IF(H2761=59,VLOOKUP(G2761,'属性表（单核）'!$C$2:$D$251,2,0),INT(N2761/VLOOKUP(H2761,'属性表（单）'!$N$4:$O$24,2,0))))</f>
        <v>3125</v>
      </c>
      <c r="S2761" s="1">
        <f t="shared" si="349"/>
        <v>1950</v>
      </c>
      <c r="T2761" s="28">
        <f>VLOOKUP(--F2761,经验表!$A$4:$B$53,2,0)*VLOOKUP(--E2761,经验表!$W$8:$X$17,2,0)</f>
        <v>1950</v>
      </c>
      <c r="U2761" s="1">
        <f t="shared" si="350"/>
        <v>5040</v>
      </c>
      <c r="V2761" s="1">
        <f t="shared" ref="V2761:V2824" si="351">S2760+U2760</f>
        <v>5040</v>
      </c>
    </row>
    <row r="2762" spans="1:22" x14ac:dyDescent="0.35">
      <c r="A2762" s="1">
        <v>90600121</v>
      </c>
      <c r="B2762" s="3" t="s">
        <v>19</v>
      </c>
      <c r="C2762" s="29">
        <f t="shared" si="347"/>
        <v>1</v>
      </c>
      <c r="D2762" s="29" t="str">
        <f t="shared" si="344"/>
        <v>1</v>
      </c>
      <c r="E2762" s="42" t="str">
        <f t="shared" si="345"/>
        <v>1</v>
      </c>
      <c r="F2762" s="1">
        <v>6</v>
      </c>
      <c r="G2762" s="28" t="str">
        <f t="shared" si="346"/>
        <v>16</v>
      </c>
      <c r="H2762" s="1">
        <v>48</v>
      </c>
      <c r="I2762" s="1">
        <v>640</v>
      </c>
      <c r="L2762" s="1">
        <v>2413</v>
      </c>
      <c r="M2762" s="1">
        <v>6899</v>
      </c>
      <c r="N2762" s="2">
        <f>INT(VLOOKUP(--D2762,'属性表（单）'!$H$7:$I$11,2,0)*VLOOKUP(F2762,'属性表（单）'!$B$4:$D$53,3,0))</f>
        <v>2100</v>
      </c>
      <c r="O2762" s="34">
        <f t="shared" si="348"/>
        <v>3281</v>
      </c>
      <c r="P2762" s="1">
        <f>IF(H2762=26,VLOOKUP(G2762,'属性表（单核）'!$H$2:$I$251,2,0),IF(H2762=59,VLOOKUP(G2762,'属性表（单核）'!$C$2:$D$251,2,0),INT(N2762/VLOOKUP(H2762,'属性表（单）'!$N$4:$O$24,2,0))))</f>
        <v>3281</v>
      </c>
      <c r="S2762" s="1">
        <f t="shared" si="349"/>
        <v>2450</v>
      </c>
      <c r="T2762" s="28">
        <f>VLOOKUP(--F2762,经验表!$A$4:$B$53,2,0)*VLOOKUP(--E2762,经验表!$W$8:$X$17,2,0)</f>
        <v>2450</v>
      </c>
      <c r="U2762" s="1">
        <f t="shared" si="350"/>
        <v>6990</v>
      </c>
      <c r="V2762" s="1">
        <f t="shared" si="351"/>
        <v>6990</v>
      </c>
    </row>
    <row r="2763" spans="1:22" x14ac:dyDescent="0.35">
      <c r="A2763" s="1">
        <v>90700121</v>
      </c>
      <c r="B2763" s="3" t="s">
        <v>19</v>
      </c>
      <c r="C2763" s="29">
        <f t="shared" si="347"/>
        <v>1</v>
      </c>
      <c r="D2763" s="29" t="str">
        <f t="shared" si="344"/>
        <v>1</v>
      </c>
      <c r="E2763" s="42" t="str">
        <f t="shared" si="345"/>
        <v>1</v>
      </c>
      <c r="F2763" s="1">
        <v>7</v>
      </c>
      <c r="G2763" s="28" t="str">
        <f t="shared" si="346"/>
        <v>17</v>
      </c>
      <c r="H2763" s="1">
        <v>48</v>
      </c>
      <c r="I2763" s="1">
        <v>710</v>
      </c>
      <c r="L2763" s="1">
        <v>2881</v>
      </c>
      <c r="M2763" s="1">
        <v>9312</v>
      </c>
      <c r="N2763" s="2">
        <f>INT(VLOOKUP(--D2763,'属性表（单）'!$H$7:$I$11,2,0)*VLOOKUP(F2763,'属性表（单）'!$B$4:$D$53,3,0))</f>
        <v>2250</v>
      </c>
      <c r="O2763" s="34">
        <f t="shared" si="348"/>
        <v>3515</v>
      </c>
      <c r="P2763" s="1">
        <f>IF(H2763=26,VLOOKUP(G2763,'属性表（单核）'!$H$2:$I$251,2,0),IF(H2763=59,VLOOKUP(G2763,'属性表（单核）'!$C$2:$D$251,2,0),INT(N2763/VLOOKUP(H2763,'属性表（单）'!$N$4:$O$24,2,0))))</f>
        <v>3515</v>
      </c>
      <c r="S2763" s="1">
        <f t="shared" si="349"/>
        <v>2950</v>
      </c>
      <c r="T2763" s="28">
        <f>VLOOKUP(--F2763,经验表!$A$4:$B$53,2,0)*VLOOKUP(--E2763,经验表!$W$8:$X$17,2,0)</f>
        <v>2950</v>
      </c>
      <c r="U2763" s="1">
        <f t="shared" si="350"/>
        <v>9440</v>
      </c>
      <c r="V2763" s="1">
        <f t="shared" si="351"/>
        <v>9440</v>
      </c>
    </row>
    <row r="2764" spans="1:22" x14ac:dyDescent="0.35">
      <c r="A2764" s="1">
        <v>90800121</v>
      </c>
      <c r="B2764" s="3" t="s">
        <v>19</v>
      </c>
      <c r="C2764" s="29">
        <f t="shared" si="347"/>
        <v>1</v>
      </c>
      <c r="D2764" s="29" t="str">
        <f t="shared" si="344"/>
        <v>1</v>
      </c>
      <c r="E2764" s="42" t="str">
        <f t="shared" si="345"/>
        <v>1</v>
      </c>
      <c r="F2764" s="1">
        <v>8</v>
      </c>
      <c r="G2764" s="28" t="str">
        <f t="shared" si="346"/>
        <v>18</v>
      </c>
      <c r="H2764" s="1">
        <v>48</v>
      </c>
      <c r="I2764" s="1">
        <v>780</v>
      </c>
      <c r="L2764" s="1">
        <v>3408</v>
      </c>
      <c r="M2764" s="1">
        <v>12193</v>
      </c>
      <c r="N2764" s="2">
        <f>INT(VLOOKUP(--D2764,'属性表（单）'!$H$7:$I$11,2,0)*VLOOKUP(F2764,'属性表（单）'!$B$4:$D$53,3,0))</f>
        <v>2400</v>
      </c>
      <c r="O2764" s="34">
        <f t="shared" si="348"/>
        <v>3750</v>
      </c>
      <c r="P2764" s="1">
        <f>IF(H2764=26,VLOOKUP(G2764,'属性表（单核）'!$H$2:$I$251,2,0),IF(H2764=59,VLOOKUP(G2764,'属性表（单核）'!$C$2:$D$251,2,0),INT(N2764/VLOOKUP(H2764,'属性表（单）'!$N$4:$O$24,2,0))))</f>
        <v>3750</v>
      </c>
      <c r="S2764" s="1">
        <f t="shared" si="349"/>
        <v>3450</v>
      </c>
      <c r="T2764" s="28">
        <f>VLOOKUP(--F2764,经验表!$A$4:$B$53,2,0)*VLOOKUP(--E2764,经验表!$W$8:$X$17,2,0)</f>
        <v>3450</v>
      </c>
      <c r="U2764" s="1">
        <f t="shared" si="350"/>
        <v>12390</v>
      </c>
      <c r="V2764" s="1">
        <f t="shared" si="351"/>
        <v>12390</v>
      </c>
    </row>
    <row r="2765" spans="1:22" x14ac:dyDescent="0.35">
      <c r="A2765" s="1">
        <v>90900121</v>
      </c>
      <c r="B2765" s="3" t="s">
        <v>19</v>
      </c>
      <c r="C2765" s="29">
        <f t="shared" si="347"/>
        <v>1</v>
      </c>
      <c r="D2765" s="29" t="str">
        <f t="shared" si="344"/>
        <v>1</v>
      </c>
      <c r="E2765" s="42" t="str">
        <f t="shared" si="345"/>
        <v>1</v>
      </c>
      <c r="F2765" s="1">
        <v>9</v>
      </c>
      <c r="G2765" s="28" t="str">
        <f t="shared" si="346"/>
        <v>19</v>
      </c>
      <c r="H2765" s="1">
        <v>48</v>
      </c>
      <c r="I2765" s="1">
        <v>850</v>
      </c>
      <c r="L2765" s="1">
        <v>4000</v>
      </c>
      <c r="M2765" s="1">
        <v>15601</v>
      </c>
      <c r="N2765" s="2">
        <f>INT(VLOOKUP(--D2765,'属性表（单）'!$H$7:$I$11,2,0)*VLOOKUP(F2765,'属性表（单）'!$B$4:$D$53,3,0))</f>
        <v>2550</v>
      </c>
      <c r="O2765" s="34">
        <f t="shared" si="348"/>
        <v>3984</v>
      </c>
      <c r="P2765" s="1">
        <f>IF(H2765=26,VLOOKUP(G2765,'属性表（单核）'!$H$2:$I$251,2,0),IF(H2765=59,VLOOKUP(G2765,'属性表（单核）'!$C$2:$D$251,2,0),INT(N2765/VLOOKUP(H2765,'属性表（单）'!$N$4:$O$24,2,0))))</f>
        <v>3984</v>
      </c>
      <c r="S2765" s="1">
        <f t="shared" si="349"/>
        <v>3950</v>
      </c>
      <c r="T2765" s="28">
        <f>VLOOKUP(--F2765,经验表!$A$4:$B$53,2,0)*VLOOKUP(--E2765,经验表!$W$8:$X$17,2,0)</f>
        <v>3950</v>
      </c>
      <c r="U2765" s="1">
        <f t="shared" si="350"/>
        <v>15840</v>
      </c>
      <c r="V2765" s="1">
        <f t="shared" si="351"/>
        <v>15840</v>
      </c>
    </row>
    <row r="2766" spans="1:22" x14ac:dyDescent="0.35">
      <c r="A2766" s="1">
        <v>91000121</v>
      </c>
      <c r="B2766" s="3" t="s">
        <v>19</v>
      </c>
      <c r="C2766" s="29">
        <f t="shared" si="347"/>
        <v>1</v>
      </c>
      <c r="D2766" s="29" t="str">
        <f t="shared" si="344"/>
        <v>1</v>
      </c>
      <c r="E2766" s="42" t="str">
        <f t="shared" si="345"/>
        <v>1</v>
      </c>
      <c r="F2766" s="1">
        <v>10</v>
      </c>
      <c r="G2766" s="28" t="str">
        <f t="shared" si="346"/>
        <v>110</v>
      </c>
      <c r="H2766" s="1">
        <v>48</v>
      </c>
      <c r="I2766" s="1">
        <v>920</v>
      </c>
      <c r="L2766" s="1">
        <v>4664</v>
      </c>
      <c r="M2766" s="1">
        <v>19601</v>
      </c>
      <c r="N2766" s="2">
        <f>INT(VLOOKUP(--D2766,'属性表（单）'!$H$7:$I$11,2,0)*VLOOKUP(F2766,'属性表（单）'!$B$4:$D$53,3,0))</f>
        <v>2700</v>
      </c>
      <c r="O2766" s="34">
        <f t="shared" si="348"/>
        <v>4218</v>
      </c>
      <c r="P2766" s="1">
        <f>IF(H2766=26,VLOOKUP(G2766,'属性表（单核）'!$H$2:$I$251,2,0),IF(H2766=59,VLOOKUP(G2766,'属性表（单核）'!$C$2:$D$251,2,0),INT(N2766/VLOOKUP(H2766,'属性表（单）'!$N$4:$O$24,2,0))))</f>
        <v>4218</v>
      </c>
      <c r="S2766" s="1">
        <f t="shared" si="349"/>
        <v>4750</v>
      </c>
      <c r="T2766" s="28">
        <f>VLOOKUP(--F2766,经验表!$A$4:$B$53,2,0)*VLOOKUP(--E2766,经验表!$W$8:$X$17,2,0)</f>
        <v>4750</v>
      </c>
      <c r="U2766" s="1">
        <f t="shared" si="350"/>
        <v>19790</v>
      </c>
      <c r="V2766" s="1">
        <f t="shared" si="351"/>
        <v>19790</v>
      </c>
    </row>
    <row r="2767" spans="1:22" x14ac:dyDescent="0.35">
      <c r="A2767" s="1">
        <v>91100121</v>
      </c>
      <c r="B2767" s="3" t="s">
        <v>19</v>
      </c>
      <c r="C2767" s="29">
        <f t="shared" si="347"/>
        <v>1</v>
      </c>
      <c r="D2767" s="29" t="str">
        <f t="shared" si="344"/>
        <v>1</v>
      </c>
      <c r="E2767" s="42" t="str">
        <f t="shared" si="345"/>
        <v>1</v>
      </c>
      <c r="F2767" s="1">
        <v>11</v>
      </c>
      <c r="G2767" s="28" t="str">
        <f t="shared" si="346"/>
        <v>111</v>
      </c>
      <c r="H2767" s="1">
        <v>48</v>
      </c>
      <c r="I2767" s="1">
        <v>990</v>
      </c>
      <c r="L2767" s="1">
        <v>5410</v>
      </c>
      <c r="M2767" s="1">
        <v>24265</v>
      </c>
      <c r="N2767" s="2">
        <f>INT(VLOOKUP(--D2767,'属性表（单）'!$H$7:$I$11,2,0)*VLOOKUP(F2767,'属性表（单）'!$B$4:$D$53,3,0))</f>
        <v>2850</v>
      </c>
      <c r="O2767" s="34">
        <f t="shared" si="348"/>
        <v>4453</v>
      </c>
      <c r="P2767" s="1">
        <f>IF(H2767=26,VLOOKUP(G2767,'属性表（单核）'!$H$2:$I$251,2,0),IF(H2767=59,VLOOKUP(G2767,'属性表（单核）'!$C$2:$D$251,2,0),INT(N2767/VLOOKUP(H2767,'属性表（单）'!$N$4:$O$24,2,0))))</f>
        <v>4453</v>
      </c>
      <c r="S2767" s="1">
        <f t="shared" si="349"/>
        <v>5550</v>
      </c>
      <c r="T2767" s="28">
        <f>VLOOKUP(--F2767,经验表!$A$4:$B$53,2,0)*VLOOKUP(--E2767,经验表!$W$8:$X$17,2,0)</f>
        <v>5550</v>
      </c>
      <c r="U2767" s="1">
        <f t="shared" si="350"/>
        <v>24540</v>
      </c>
      <c r="V2767" s="1">
        <f t="shared" si="351"/>
        <v>24540</v>
      </c>
    </row>
    <row r="2768" spans="1:22" x14ac:dyDescent="0.35">
      <c r="A2768" s="1">
        <v>91200121</v>
      </c>
      <c r="B2768" s="3" t="s">
        <v>19</v>
      </c>
      <c r="C2768" s="29">
        <f t="shared" si="347"/>
        <v>1</v>
      </c>
      <c r="D2768" s="29" t="str">
        <f t="shared" si="344"/>
        <v>1</v>
      </c>
      <c r="E2768" s="42" t="str">
        <f t="shared" si="345"/>
        <v>1</v>
      </c>
      <c r="F2768" s="1">
        <v>12</v>
      </c>
      <c r="G2768" s="28" t="str">
        <f t="shared" si="346"/>
        <v>112</v>
      </c>
      <c r="H2768" s="1">
        <v>48</v>
      </c>
      <c r="I2768" s="1">
        <v>1060</v>
      </c>
      <c r="L2768" s="1">
        <v>6246</v>
      </c>
      <c r="M2768" s="1">
        <v>29675</v>
      </c>
      <c r="N2768" s="2">
        <f>INT(VLOOKUP(--D2768,'属性表（单）'!$H$7:$I$11,2,0)*VLOOKUP(F2768,'属性表（单）'!$B$4:$D$53,3,0))</f>
        <v>3050</v>
      </c>
      <c r="O2768" s="34">
        <f t="shared" si="348"/>
        <v>4765</v>
      </c>
      <c r="P2768" s="1">
        <f>IF(H2768=26,VLOOKUP(G2768,'属性表（单核）'!$H$2:$I$251,2,0),IF(H2768=59,VLOOKUP(G2768,'属性表（单核）'!$C$2:$D$251,2,0),INT(N2768/VLOOKUP(H2768,'属性表（单）'!$N$4:$O$24,2,0))))</f>
        <v>4765</v>
      </c>
      <c r="S2768" s="1">
        <f t="shared" si="349"/>
        <v>6350</v>
      </c>
      <c r="T2768" s="28">
        <f>VLOOKUP(--F2768,经验表!$A$4:$B$53,2,0)*VLOOKUP(--E2768,经验表!$W$8:$X$17,2,0)</f>
        <v>6350</v>
      </c>
      <c r="U2768" s="1">
        <f t="shared" si="350"/>
        <v>30090</v>
      </c>
      <c r="V2768" s="1">
        <f t="shared" si="351"/>
        <v>30090</v>
      </c>
    </row>
    <row r="2769" spans="1:22" x14ac:dyDescent="0.35">
      <c r="A2769" s="1">
        <v>91300121</v>
      </c>
      <c r="B2769" s="3" t="s">
        <v>19</v>
      </c>
      <c r="C2769" s="29">
        <f t="shared" si="347"/>
        <v>1</v>
      </c>
      <c r="D2769" s="29" t="str">
        <f t="shared" si="344"/>
        <v>1</v>
      </c>
      <c r="E2769" s="42" t="str">
        <f t="shared" si="345"/>
        <v>1</v>
      </c>
      <c r="F2769" s="1">
        <v>13</v>
      </c>
      <c r="G2769" s="28" t="str">
        <f t="shared" si="346"/>
        <v>113</v>
      </c>
      <c r="H2769" s="1">
        <v>48</v>
      </c>
      <c r="I2769" s="1">
        <v>1130</v>
      </c>
      <c r="L2769" s="1">
        <v>7184</v>
      </c>
      <c r="M2769" s="1">
        <v>35921</v>
      </c>
      <c r="N2769" s="2">
        <f>INT(VLOOKUP(--D2769,'属性表（单）'!$H$7:$I$11,2,0)*VLOOKUP(F2769,'属性表（单）'!$B$4:$D$53,3,0))</f>
        <v>3250</v>
      </c>
      <c r="O2769" s="34">
        <f t="shared" si="348"/>
        <v>5078</v>
      </c>
      <c r="P2769" s="1">
        <f>IF(H2769=26,VLOOKUP(G2769,'属性表（单核）'!$H$2:$I$251,2,0),IF(H2769=59,VLOOKUP(G2769,'属性表（单核）'!$C$2:$D$251,2,0),INT(N2769/VLOOKUP(H2769,'属性表（单）'!$N$4:$O$24,2,0))))</f>
        <v>5078</v>
      </c>
      <c r="S2769" s="1">
        <f t="shared" si="349"/>
        <v>7150</v>
      </c>
      <c r="T2769" s="28">
        <f>VLOOKUP(--F2769,经验表!$A$4:$B$53,2,0)*VLOOKUP(--E2769,经验表!$W$8:$X$17,2,0)</f>
        <v>7150</v>
      </c>
      <c r="U2769" s="1">
        <f t="shared" si="350"/>
        <v>36440</v>
      </c>
      <c r="V2769" s="1">
        <f t="shared" si="351"/>
        <v>36440</v>
      </c>
    </row>
    <row r="2770" spans="1:22" x14ac:dyDescent="0.35">
      <c r="A2770" s="1">
        <v>91400121</v>
      </c>
      <c r="B2770" s="3" t="s">
        <v>19</v>
      </c>
      <c r="C2770" s="29">
        <f t="shared" si="347"/>
        <v>1</v>
      </c>
      <c r="D2770" s="29" t="str">
        <f t="shared" si="344"/>
        <v>1</v>
      </c>
      <c r="E2770" s="42" t="str">
        <f t="shared" si="345"/>
        <v>1</v>
      </c>
      <c r="F2770" s="1">
        <v>14</v>
      </c>
      <c r="G2770" s="28" t="str">
        <f t="shared" si="346"/>
        <v>114</v>
      </c>
      <c r="H2770" s="1">
        <v>48</v>
      </c>
      <c r="I2770" s="1">
        <v>1200</v>
      </c>
      <c r="L2770" s="1">
        <v>8233</v>
      </c>
      <c r="M2770" s="1">
        <v>43105</v>
      </c>
      <c r="N2770" s="2">
        <f>INT(VLOOKUP(--D2770,'属性表（单）'!$H$7:$I$11,2,0)*VLOOKUP(F2770,'属性表（单）'!$B$4:$D$53,3,0))</f>
        <v>3450</v>
      </c>
      <c r="O2770" s="34">
        <f t="shared" si="348"/>
        <v>5390</v>
      </c>
      <c r="P2770" s="1">
        <f>IF(H2770=26,VLOOKUP(G2770,'属性表（单核）'!$H$2:$I$251,2,0),IF(H2770=59,VLOOKUP(G2770,'属性表（单核）'!$C$2:$D$251,2,0),INT(N2770/VLOOKUP(H2770,'属性表（单）'!$N$4:$O$24,2,0))))</f>
        <v>5390</v>
      </c>
      <c r="S2770" s="1">
        <f t="shared" si="349"/>
        <v>8350</v>
      </c>
      <c r="T2770" s="28">
        <f>VLOOKUP(--F2770,经验表!$A$4:$B$53,2,0)*VLOOKUP(--E2770,经验表!$W$8:$X$17,2,0)</f>
        <v>8350</v>
      </c>
      <c r="U2770" s="1">
        <f t="shared" si="350"/>
        <v>43590</v>
      </c>
      <c r="V2770" s="1">
        <f t="shared" si="351"/>
        <v>43590</v>
      </c>
    </row>
    <row r="2771" spans="1:22" x14ac:dyDescent="0.35">
      <c r="A2771" s="1">
        <v>91500121</v>
      </c>
      <c r="B2771" s="3" t="s">
        <v>19</v>
      </c>
      <c r="C2771" s="29">
        <f t="shared" si="347"/>
        <v>1</v>
      </c>
      <c r="D2771" s="29" t="str">
        <f t="shared" si="344"/>
        <v>1</v>
      </c>
      <c r="E2771" s="42" t="str">
        <f t="shared" si="345"/>
        <v>1</v>
      </c>
      <c r="F2771" s="1">
        <v>15</v>
      </c>
      <c r="G2771" s="28" t="str">
        <f t="shared" si="346"/>
        <v>115</v>
      </c>
      <c r="H2771" s="1">
        <v>48</v>
      </c>
      <c r="I2771" s="1">
        <v>1270</v>
      </c>
      <c r="L2771" s="1">
        <v>9408</v>
      </c>
      <c r="M2771" s="1">
        <v>51338</v>
      </c>
      <c r="N2771" s="2">
        <f>INT(VLOOKUP(--D2771,'属性表（单）'!$H$7:$I$11,2,0)*VLOOKUP(F2771,'属性表（单）'!$B$4:$D$53,3,0))</f>
        <v>3650</v>
      </c>
      <c r="O2771" s="34">
        <f t="shared" si="348"/>
        <v>5703</v>
      </c>
      <c r="P2771" s="1">
        <f>IF(H2771=26,VLOOKUP(G2771,'属性表（单核）'!$H$2:$I$251,2,0),IF(H2771=59,VLOOKUP(G2771,'属性表（单核）'!$C$2:$D$251,2,0),INT(N2771/VLOOKUP(H2771,'属性表（单）'!$N$4:$O$24,2,0))))</f>
        <v>5703</v>
      </c>
      <c r="S2771" s="1">
        <f t="shared" si="349"/>
        <v>9550</v>
      </c>
      <c r="T2771" s="28">
        <f>VLOOKUP(--F2771,经验表!$A$4:$B$53,2,0)*VLOOKUP(--E2771,经验表!$W$8:$X$17,2,0)</f>
        <v>9550</v>
      </c>
      <c r="U2771" s="1">
        <f t="shared" si="350"/>
        <v>51940</v>
      </c>
      <c r="V2771" s="1">
        <f t="shared" si="351"/>
        <v>51940</v>
      </c>
    </row>
    <row r="2772" spans="1:22" x14ac:dyDescent="0.35">
      <c r="A2772" s="1">
        <v>91600121</v>
      </c>
      <c r="B2772" s="3" t="s">
        <v>19</v>
      </c>
      <c r="C2772" s="29">
        <f t="shared" si="347"/>
        <v>1</v>
      </c>
      <c r="D2772" s="29" t="str">
        <f t="shared" si="344"/>
        <v>1</v>
      </c>
      <c r="E2772" s="42" t="str">
        <f t="shared" si="345"/>
        <v>1</v>
      </c>
      <c r="F2772" s="1">
        <v>16</v>
      </c>
      <c r="G2772" s="28" t="str">
        <f t="shared" si="346"/>
        <v>116</v>
      </c>
      <c r="H2772" s="1">
        <v>48</v>
      </c>
      <c r="I2772" s="1">
        <v>1340</v>
      </c>
      <c r="L2772" s="1">
        <v>10722</v>
      </c>
      <c r="M2772" s="1">
        <v>60746</v>
      </c>
      <c r="N2772" s="2">
        <f>INT(VLOOKUP(--D2772,'属性表（单）'!$H$7:$I$11,2,0)*VLOOKUP(F2772,'属性表（单）'!$B$4:$D$53,3,0))</f>
        <v>3850</v>
      </c>
      <c r="O2772" s="34">
        <f t="shared" si="348"/>
        <v>6015</v>
      </c>
      <c r="P2772" s="1">
        <f>IF(H2772=26,VLOOKUP(G2772,'属性表（单核）'!$H$2:$I$251,2,0),IF(H2772=59,VLOOKUP(G2772,'属性表（单核）'!$C$2:$D$251,2,0),INT(N2772/VLOOKUP(H2772,'属性表（单）'!$N$4:$O$24,2,0))))</f>
        <v>6015</v>
      </c>
      <c r="S2772" s="1">
        <f t="shared" si="349"/>
        <v>10750</v>
      </c>
      <c r="T2772" s="28">
        <f>VLOOKUP(--F2772,经验表!$A$4:$B$53,2,0)*VLOOKUP(--E2772,经验表!$W$8:$X$17,2,0)</f>
        <v>10750</v>
      </c>
      <c r="U2772" s="1">
        <f t="shared" si="350"/>
        <v>61490</v>
      </c>
      <c r="V2772" s="1">
        <f t="shared" si="351"/>
        <v>61490</v>
      </c>
    </row>
    <row r="2773" spans="1:22" x14ac:dyDescent="0.35">
      <c r="A2773" s="1">
        <v>91700121</v>
      </c>
      <c r="B2773" s="3" t="s">
        <v>19</v>
      </c>
      <c r="C2773" s="29">
        <f t="shared" si="347"/>
        <v>1</v>
      </c>
      <c r="D2773" s="29" t="str">
        <f t="shared" si="344"/>
        <v>1</v>
      </c>
      <c r="E2773" s="42" t="str">
        <f t="shared" si="345"/>
        <v>1</v>
      </c>
      <c r="F2773" s="1">
        <v>17</v>
      </c>
      <c r="G2773" s="28" t="str">
        <f t="shared" si="346"/>
        <v>117</v>
      </c>
      <c r="H2773" s="1">
        <v>48</v>
      </c>
      <c r="I2773" s="1">
        <v>1410</v>
      </c>
      <c r="L2773" s="1">
        <v>12192</v>
      </c>
      <c r="M2773" s="1">
        <v>71468</v>
      </c>
      <c r="N2773" s="2">
        <f>INT(VLOOKUP(--D2773,'属性表（单）'!$H$7:$I$11,2,0)*VLOOKUP(F2773,'属性表（单）'!$B$4:$D$53,3,0))</f>
        <v>4100</v>
      </c>
      <c r="O2773" s="34">
        <f t="shared" si="348"/>
        <v>6406</v>
      </c>
      <c r="P2773" s="1">
        <f>IF(H2773=26,VLOOKUP(G2773,'属性表（单核）'!$H$2:$I$251,2,0),IF(H2773=59,VLOOKUP(G2773,'属性表（单核）'!$C$2:$D$251,2,0),INT(N2773/VLOOKUP(H2773,'属性表（单）'!$N$4:$O$24,2,0))))</f>
        <v>6406</v>
      </c>
      <c r="S2773" s="1">
        <f t="shared" si="349"/>
        <v>11950</v>
      </c>
      <c r="T2773" s="28">
        <f>VLOOKUP(--F2773,经验表!$A$4:$B$53,2,0)*VLOOKUP(--E2773,经验表!$W$8:$X$17,2,0)</f>
        <v>11950</v>
      </c>
      <c r="U2773" s="1">
        <f t="shared" si="350"/>
        <v>72240</v>
      </c>
      <c r="V2773" s="1">
        <f t="shared" si="351"/>
        <v>72240</v>
      </c>
    </row>
    <row r="2774" spans="1:22" x14ac:dyDescent="0.35">
      <c r="A2774" s="1">
        <v>91800121</v>
      </c>
      <c r="B2774" s="3" t="s">
        <v>19</v>
      </c>
      <c r="C2774" s="29">
        <f t="shared" si="347"/>
        <v>1</v>
      </c>
      <c r="D2774" s="29" t="str">
        <f t="shared" si="344"/>
        <v>1</v>
      </c>
      <c r="E2774" s="42" t="str">
        <f t="shared" si="345"/>
        <v>1</v>
      </c>
      <c r="F2774" s="1">
        <v>18</v>
      </c>
      <c r="G2774" s="28" t="str">
        <f t="shared" si="346"/>
        <v>118</v>
      </c>
      <c r="H2774" s="1">
        <v>48</v>
      </c>
      <c r="I2774" s="1">
        <v>1480</v>
      </c>
      <c r="L2774" s="1">
        <v>13835</v>
      </c>
      <c r="M2774" s="1">
        <v>83660</v>
      </c>
      <c r="N2774" s="2">
        <f>INT(VLOOKUP(--D2774,'属性表（单）'!$H$7:$I$11,2,0)*VLOOKUP(F2774,'属性表（单）'!$B$4:$D$53,3,0))</f>
        <v>4350</v>
      </c>
      <c r="O2774" s="34">
        <f t="shared" si="348"/>
        <v>6796</v>
      </c>
      <c r="P2774" s="1">
        <f>IF(H2774=26,VLOOKUP(G2774,'属性表（单核）'!$H$2:$I$251,2,0),IF(H2774=59,VLOOKUP(G2774,'属性表（单核）'!$C$2:$D$251,2,0),INT(N2774/VLOOKUP(H2774,'属性表（单）'!$N$4:$O$24,2,0))))</f>
        <v>6796</v>
      </c>
      <c r="S2774" s="1">
        <f t="shared" si="349"/>
        <v>13650</v>
      </c>
      <c r="T2774" s="28">
        <f>VLOOKUP(--F2774,经验表!$A$4:$B$53,2,0)*VLOOKUP(--E2774,经验表!$W$8:$X$17,2,0)</f>
        <v>13650</v>
      </c>
      <c r="U2774" s="1">
        <f t="shared" si="350"/>
        <v>84190</v>
      </c>
      <c r="V2774" s="1">
        <f t="shared" si="351"/>
        <v>84190</v>
      </c>
    </row>
    <row r="2775" spans="1:22" x14ac:dyDescent="0.35">
      <c r="A2775" s="1">
        <v>91900121</v>
      </c>
      <c r="B2775" s="3" t="s">
        <v>19</v>
      </c>
      <c r="C2775" s="29">
        <f t="shared" si="347"/>
        <v>1</v>
      </c>
      <c r="D2775" s="29" t="str">
        <f t="shared" si="344"/>
        <v>1</v>
      </c>
      <c r="E2775" s="42" t="str">
        <f t="shared" si="345"/>
        <v>1</v>
      </c>
      <c r="F2775" s="1">
        <v>19</v>
      </c>
      <c r="G2775" s="28" t="str">
        <f t="shared" si="346"/>
        <v>119</v>
      </c>
      <c r="H2775" s="1">
        <v>48</v>
      </c>
      <c r="I2775" s="1">
        <v>1550</v>
      </c>
      <c r="L2775" s="1">
        <v>15671</v>
      </c>
      <c r="M2775" s="1">
        <v>97495</v>
      </c>
      <c r="N2775" s="2">
        <f>INT(VLOOKUP(--D2775,'属性表（单）'!$H$7:$I$11,2,0)*VLOOKUP(F2775,'属性表（单）'!$B$4:$D$53,3,0))</f>
        <v>4600</v>
      </c>
      <c r="O2775" s="34">
        <f t="shared" si="348"/>
        <v>7187</v>
      </c>
      <c r="P2775" s="1">
        <f>IF(H2775=26,VLOOKUP(G2775,'属性表（单核）'!$H$2:$I$251,2,0),IF(H2775=59,VLOOKUP(G2775,'属性表（单核）'!$C$2:$D$251,2,0),INT(N2775/VLOOKUP(H2775,'属性表（单）'!$N$4:$O$24,2,0))))</f>
        <v>7187</v>
      </c>
      <c r="S2775" s="1">
        <f t="shared" si="349"/>
        <v>15350</v>
      </c>
      <c r="T2775" s="28">
        <f>VLOOKUP(--F2775,经验表!$A$4:$B$53,2,0)*VLOOKUP(--E2775,经验表!$W$8:$X$17,2,0)</f>
        <v>15350</v>
      </c>
      <c r="U2775" s="1">
        <f t="shared" si="350"/>
        <v>97840</v>
      </c>
      <c r="V2775" s="1">
        <f t="shared" si="351"/>
        <v>97840</v>
      </c>
    </row>
    <row r="2776" spans="1:22" x14ac:dyDescent="0.35">
      <c r="A2776" s="1">
        <v>92000121</v>
      </c>
      <c r="B2776" s="3" t="s">
        <v>19</v>
      </c>
      <c r="C2776" s="29">
        <f t="shared" si="347"/>
        <v>1</v>
      </c>
      <c r="D2776" s="29" t="str">
        <f t="shared" si="344"/>
        <v>1</v>
      </c>
      <c r="E2776" s="42" t="str">
        <f t="shared" si="345"/>
        <v>1</v>
      </c>
      <c r="F2776" s="1">
        <v>20</v>
      </c>
      <c r="G2776" s="28" t="str">
        <f t="shared" si="346"/>
        <v>120</v>
      </c>
      <c r="H2776" s="1">
        <v>48</v>
      </c>
      <c r="I2776" s="1">
        <v>1620</v>
      </c>
      <c r="L2776" s="1">
        <v>17721</v>
      </c>
      <c r="M2776" s="1">
        <v>113166</v>
      </c>
      <c r="N2776" s="2">
        <f>INT(VLOOKUP(--D2776,'属性表（单）'!$H$7:$I$11,2,0)*VLOOKUP(F2776,'属性表（单）'!$B$4:$D$53,3,0))</f>
        <v>4850</v>
      </c>
      <c r="O2776" s="34">
        <f t="shared" si="348"/>
        <v>7578</v>
      </c>
      <c r="P2776" s="1">
        <f>IF(H2776=26,VLOOKUP(G2776,'属性表（单核）'!$H$2:$I$251,2,0),IF(H2776=59,VLOOKUP(G2776,'属性表（单核）'!$C$2:$D$251,2,0),INT(N2776/VLOOKUP(H2776,'属性表（单）'!$N$4:$O$24,2,0))))</f>
        <v>7578</v>
      </c>
      <c r="S2776" s="1">
        <f t="shared" si="349"/>
        <v>17050</v>
      </c>
      <c r="T2776" s="28">
        <f>VLOOKUP(--F2776,经验表!$A$4:$B$53,2,0)*VLOOKUP(--E2776,经验表!$W$8:$X$17,2,0)</f>
        <v>17050</v>
      </c>
      <c r="U2776" s="1">
        <f t="shared" si="350"/>
        <v>113190</v>
      </c>
      <c r="V2776" s="1">
        <f t="shared" si="351"/>
        <v>113190</v>
      </c>
    </row>
    <row r="2777" spans="1:22" x14ac:dyDescent="0.35">
      <c r="A2777" s="1">
        <v>92100121</v>
      </c>
      <c r="B2777" s="3" t="s">
        <v>19</v>
      </c>
      <c r="C2777" s="29">
        <f t="shared" si="347"/>
        <v>1</v>
      </c>
      <c r="D2777" s="29" t="str">
        <f t="shared" si="344"/>
        <v>1</v>
      </c>
      <c r="E2777" s="42" t="str">
        <f t="shared" si="345"/>
        <v>1</v>
      </c>
      <c r="F2777" s="1">
        <v>21</v>
      </c>
      <c r="G2777" s="28" t="str">
        <f t="shared" si="346"/>
        <v>121</v>
      </c>
      <c r="H2777" s="1">
        <v>48</v>
      </c>
      <c r="I2777" s="1">
        <v>1690</v>
      </c>
      <c r="L2777" s="1">
        <v>20011</v>
      </c>
      <c r="M2777" s="1">
        <v>130887</v>
      </c>
      <c r="N2777" s="2">
        <f>INT(VLOOKUP(--D2777,'属性表（单）'!$H$7:$I$11,2,0)*VLOOKUP(F2777,'属性表（单）'!$B$4:$D$53,3,0))</f>
        <v>5100</v>
      </c>
      <c r="O2777" s="34">
        <f t="shared" si="348"/>
        <v>7968</v>
      </c>
      <c r="P2777" s="1">
        <f>IF(H2777=26,VLOOKUP(G2777,'属性表（单核）'!$H$2:$I$251,2,0),IF(H2777=59,VLOOKUP(G2777,'属性表（单核）'!$C$2:$D$251,2,0),INT(N2777/VLOOKUP(H2777,'属性表（单）'!$N$4:$O$24,2,0))))</f>
        <v>7968</v>
      </c>
      <c r="S2777" s="1">
        <f t="shared" si="349"/>
        <v>18750</v>
      </c>
      <c r="T2777" s="28">
        <f>VLOOKUP(--F2777,经验表!$A$4:$B$53,2,0)*VLOOKUP(--E2777,经验表!$W$8:$X$17,2,0)</f>
        <v>18750</v>
      </c>
      <c r="U2777" s="1">
        <f t="shared" si="350"/>
        <v>130240</v>
      </c>
      <c r="V2777" s="1">
        <f t="shared" si="351"/>
        <v>130240</v>
      </c>
    </row>
    <row r="2778" spans="1:22" x14ac:dyDescent="0.35">
      <c r="A2778" s="1">
        <v>92200121</v>
      </c>
      <c r="B2778" s="3" t="s">
        <v>19</v>
      </c>
      <c r="C2778" s="29">
        <f t="shared" si="347"/>
        <v>1</v>
      </c>
      <c r="D2778" s="29" t="str">
        <f t="shared" si="344"/>
        <v>1</v>
      </c>
      <c r="E2778" s="42" t="str">
        <f t="shared" si="345"/>
        <v>1</v>
      </c>
      <c r="F2778" s="1">
        <v>22</v>
      </c>
      <c r="G2778" s="28" t="str">
        <f t="shared" si="346"/>
        <v>122</v>
      </c>
      <c r="H2778" s="1">
        <v>48</v>
      </c>
      <c r="I2778" s="1">
        <v>1760</v>
      </c>
      <c r="L2778" s="1">
        <v>22567</v>
      </c>
      <c r="M2778" s="1">
        <v>150898</v>
      </c>
      <c r="N2778" s="2">
        <f>INT(VLOOKUP(--D2778,'属性表（单）'!$H$7:$I$11,2,0)*VLOOKUP(F2778,'属性表（单）'!$B$4:$D$53,3,0))</f>
        <v>5400</v>
      </c>
      <c r="O2778" s="34">
        <f t="shared" si="348"/>
        <v>8437</v>
      </c>
      <c r="P2778" s="1">
        <f>IF(H2778=26,VLOOKUP(G2778,'属性表（单核）'!$H$2:$I$251,2,0),IF(H2778=59,VLOOKUP(G2778,'属性表（单核）'!$C$2:$D$251,2,0),INT(N2778/VLOOKUP(H2778,'属性表（单）'!$N$4:$O$24,2,0))))</f>
        <v>8437</v>
      </c>
      <c r="S2778" s="1">
        <f t="shared" si="349"/>
        <v>21050</v>
      </c>
      <c r="T2778" s="28">
        <f>VLOOKUP(--F2778,经验表!$A$4:$B$53,2,0)*VLOOKUP(--E2778,经验表!$W$8:$X$17,2,0)</f>
        <v>21050</v>
      </c>
      <c r="U2778" s="1">
        <f t="shared" si="350"/>
        <v>148990</v>
      </c>
      <c r="V2778" s="1">
        <f t="shared" si="351"/>
        <v>148990</v>
      </c>
    </row>
    <row r="2779" spans="1:22" x14ac:dyDescent="0.35">
      <c r="A2779" s="1">
        <v>92300121</v>
      </c>
      <c r="B2779" s="3" t="s">
        <v>19</v>
      </c>
      <c r="C2779" s="29">
        <f t="shared" si="347"/>
        <v>1</v>
      </c>
      <c r="D2779" s="29" t="str">
        <f t="shared" si="344"/>
        <v>1</v>
      </c>
      <c r="E2779" s="42" t="str">
        <f t="shared" si="345"/>
        <v>1</v>
      </c>
      <c r="F2779" s="1">
        <v>23</v>
      </c>
      <c r="G2779" s="28" t="str">
        <f t="shared" si="346"/>
        <v>123</v>
      </c>
      <c r="H2779" s="1">
        <v>48</v>
      </c>
      <c r="I2779" s="1">
        <v>1830</v>
      </c>
      <c r="L2779" s="1">
        <v>25419</v>
      </c>
      <c r="M2779" s="1">
        <v>173465</v>
      </c>
      <c r="N2779" s="2">
        <f>INT(VLOOKUP(--D2779,'属性表（单）'!$H$7:$I$11,2,0)*VLOOKUP(F2779,'属性表（单）'!$B$4:$D$53,3,0))</f>
        <v>5700</v>
      </c>
      <c r="O2779" s="34">
        <f t="shared" si="348"/>
        <v>8906</v>
      </c>
      <c r="P2779" s="1">
        <f>IF(H2779=26,VLOOKUP(G2779,'属性表（单核）'!$H$2:$I$251,2,0),IF(H2779=59,VLOOKUP(G2779,'属性表（单核）'!$C$2:$D$251,2,0),INT(N2779/VLOOKUP(H2779,'属性表（单）'!$N$4:$O$24,2,0))))</f>
        <v>8906</v>
      </c>
      <c r="S2779" s="1">
        <f t="shared" si="349"/>
        <v>23350</v>
      </c>
      <c r="T2779" s="28">
        <f>VLOOKUP(--F2779,经验表!$A$4:$B$53,2,0)*VLOOKUP(--E2779,经验表!$W$8:$X$17,2,0)</f>
        <v>23350</v>
      </c>
      <c r="U2779" s="1">
        <f t="shared" si="350"/>
        <v>170040</v>
      </c>
      <c r="V2779" s="1">
        <f t="shared" si="351"/>
        <v>170040</v>
      </c>
    </row>
    <row r="2780" spans="1:22" x14ac:dyDescent="0.35">
      <c r="A2780" s="1">
        <v>92400121</v>
      </c>
      <c r="B2780" s="3" t="s">
        <v>19</v>
      </c>
      <c r="C2780" s="29">
        <f t="shared" si="347"/>
        <v>1</v>
      </c>
      <c r="D2780" s="29" t="str">
        <f t="shared" si="344"/>
        <v>1</v>
      </c>
      <c r="E2780" s="42" t="str">
        <f t="shared" si="345"/>
        <v>1</v>
      </c>
      <c r="F2780" s="1">
        <v>24</v>
      </c>
      <c r="G2780" s="28" t="str">
        <f t="shared" si="346"/>
        <v>124</v>
      </c>
      <c r="H2780" s="1">
        <v>48</v>
      </c>
      <c r="I2780" s="1">
        <v>1900</v>
      </c>
      <c r="L2780" s="1">
        <v>28601</v>
      </c>
      <c r="M2780" s="1">
        <v>198884</v>
      </c>
      <c r="N2780" s="2">
        <f>INT(VLOOKUP(--D2780,'属性表（单）'!$H$7:$I$11,2,0)*VLOOKUP(F2780,'属性表（单）'!$B$4:$D$53,3,0))</f>
        <v>6000</v>
      </c>
      <c r="O2780" s="34">
        <f t="shared" si="348"/>
        <v>9375</v>
      </c>
      <c r="P2780" s="1">
        <f>IF(H2780=26,VLOOKUP(G2780,'属性表（单核）'!$H$2:$I$251,2,0),IF(H2780=59,VLOOKUP(G2780,'属性表（单核）'!$C$2:$D$251,2,0),INT(N2780/VLOOKUP(H2780,'属性表（单）'!$N$4:$O$24,2,0))))</f>
        <v>9375</v>
      </c>
      <c r="S2780" s="1">
        <f t="shared" si="349"/>
        <v>25650</v>
      </c>
      <c r="T2780" s="28">
        <f>VLOOKUP(--F2780,经验表!$A$4:$B$53,2,0)*VLOOKUP(--E2780,经验表!$W$8:$X$17,2,0)</f>
        <v>25650</v>
      </c>
      <c r="U2780" s="1">
        <f t="shared" si="350"/>
        <v>193390</v>
      </c>
      <c r="V2780" s="1">
        <f t="shared" si="351"/>
        <v>193390</v>
      </c>
    </row>
    <row r="2781" spans="1:22" x14ac:dyDescent="0.35">
      <c r="A2781" s="1">
        <v>92500121</v>
      </c>
      <c r="B2781" s="3" t="s">
        <v>19</v>
      </c>
      <c r="C2781" s="29">
        <f t="shared" si="347"/>
        <v>1</v>
      </c>
      <c r="D2781" s="29" t="str">
        <f t="shared" si="344"/>
        <v>1</v>
      </c>
      <c r="E2781" s="42" t="str">
        <f t="shared" si="345"/>
        <v>1</v>
      </c>
      <c r="F2781" s="1">
        <v>25</v>
      </c>
      <c r="G2781" s="28" t="str">
        <f t="shared" si="346"/>
        <v>125</v>
      </c>
      <c r="H2781" s="1">
        <v>48</v>
      </c>
      <c r="I2781" s="1">
        <v>1970</v>
      </c>
      <c r="L2781" s="1">
        <v>32151</v>
      </c>
      <c r="M2781" s="1">
        <v>227485</v>
      </c>
      <c r="N2781" s="2">
        <f>INT(VLOOKUP(--D2781,'属性表（单）'!$H$7:$I$11,2,0)*VLOOKUP(F2781,'属性表（单）'!$B$4:$D$53,3,0))</f>
        <v>6300</v>
      </c>
      <c r="O2781" s="34">
        <f t="shared" si="348"/>
        <v>9843</v>
      </c>
      <c r="P2781" s="1">
        <f>IF(H2781=26,VLOOKUP(G2781,'属性表（单核）'!$H$2:$I$251,2,0),IF(H2781=59,VLOOKUP(G2781,'属性表（单核）'!$C$2:$D$251,2,0),INT(N2781/VLOOKUP(H2781,'属性表（单）'!$N$4:$O$24,2,0))))</f>
        <v>9843</v>
      </c>
      <c r="S2781" s="1">
        <f t="shared" si="349"/>
        <v>27950</v>
      </c>
      <c r="T2781" s="28">
        <f>VLOOKUP(--F2781,经验表!$A$4:$B$53,2,0)*VLOOKUP(--E2781,经验表!$W$8:$X$17,2,0)</f>
        <v>27950</v>
      </c>
      <c r="U2781" s="1">
        <f t="shared" si="350"/>
        <v>219040</v>
      </c>
      <c r="V2781" s="1">
        <f t="shared" si="351"/>
        <v>219040</v>
      </c>
    </row>
    <row r="2782" spans="1:22" x14ac:dyDescent="0.35">
      <c r="A2782" s="1">
        <v>92600121</v>
      </c>
      <c r="B2782" s="3" t="s">
        <v>19</v>
      </c>
      <c r="C2782" s="29">
        <f t="shared" si="347"/>
        <v>1</v>
      </c>
      <c r="D2782" s="29" t="str">
        <f t="shared" si="344"/>
        <v>1</v>
      </c>
      <c r="E2782" s="42" t="str">
        <f t="shared" si="345"/>
        <v>1</v>
      </c>
      <c r="F2782" s="1">
        <v>26</v>
      </c>
      <c r="G2782" s="28" t="str">
        <f t="shared" si="346"/>
        <v>126</v>
      </c>
      <c r="H2782" s="1">
        <v>48</v>
      </c>
      <c r="I2782" s="1">
        <v>2040</v>
      </c>
      <c r="L2782" s="1">
        <v>36110</v>
      </c>
      <c r="M2782" s="1">
        <v>259636</v>
      </c>
      <c r="N2782" s="2">
        <f>INT(VLOOKUP(--D2782,'属性表（单）'!$H$7:$I$11,2,0)*VLOOKUP(F2782,'属性表（单）'!$B$4:$D$53,3,0))</f>
        <v>6600</v>
      </c>
      <c r="O2782" s="34">
        <f t="shared" si="348"/>
        <v>10312</v>
      </c>
      <c r="P2782" s="1">
        <f>IF(H2782=26,VLOOKUP(G2782,'属性表（单核）'!$H$2:$I$251,2,0),IF(H2782=59,VLOOKUP(G2782,'属性表（单核）'!$C$2:$D$251,2,0),INT(N2782/VLOOKUP(H2782,'属性表（单）'!$N$4:$O$24,2,0))))</f>
        <v>10312</v>
      </c>
      <c r="S2782" s="1">
        <f t="shared" si="349"/>
        <v>30950</v>
      </c>
      <c r="T2782" s="28">
        <f>VLOOKUP(--F2782,经验表!$A$4:$B$53,2,0)*VLOOKUP(--E2782,经验表!$W$8:$X$17,2,0)</f>
        <v>30950</v>
      </c>
      <c r="U2782" s="1">
        <f t="shared" si="350"/>
        <v>246990</v>
      </c>
      <c r="V2782" s="1">
        <f t="shared" si="351"/>
        <v>246990</v>
      </c>
    </row>
    <row r="2783" spans="1:22" x14ac:dyDescent="0.35">
      <c r="A2783" s="1">
        <v>92700121</v>
      </c>
      <c r="B2783" s="3" t="s">
        <v>19</v>
      </c>
      <c r="C2783" s="29">
        <f t="shared" si="347"/>
        <v>1</v>
      </c>
      <c r="D2783" s="29" t="str">
        <f t="shared" si="344"/>
        <v>1</v>
      </c>
      <c r="E2783" s="42" t="str">
        <f t="shared" si="345"/>
        <v>1</v>
      </c>
      <c r="F2783" s="1">
        <v>27</v>
      </c>
      <c r="G2783" s="28" t="str">
        <f t="shared" si="346"/>
        <v>127</v>
      </c>
      <c r="H2783" s="1">
        <v>48</v>
      </c>
      <c r="I2783" s="1">
        <v>2110</v>
      </c>
      <c r="L2783" s="1">
        <v>40525</v>
      </c>
      <c r="M2783" s="1">
        <v>295746</v>
      </c>
      <c r="N2783" s="2">
        <f>INT(VLOOKUP(--D2783,'属性表（单）'!$H$7:$I$11,2,0)*VLOOKUP(F2783,'属性表（单）'!$B$4:$D$53,3,0))</f>
        <v>6950</v>
      </c>
      <c r="O2783" s="34">
        <f t="shared" si="348"/>
        <v>10859</v>
      </c>
      <c r="P2783" s="1">
        <f>IF(H2783=26,VLOOKUP(G2783,'属性表（单核）'!$H$2:$I$251,2,0),IF(H2783=59,VLOOKUP(G2783,'属性表（单核）'!$C$2:$D$251,2,0),INT(N2783/VLOOKUP(H2783,'属性表（单）'!$N$4:$O$24,2,0))))</f>
        <v>10859</v>
      </c>
      <c r="S2783" s="1">
        <f t="shared" si="349"/>
        <v>33950</v>
      </c>
      <c r="T2783" s="28">
        <f>VLOOKUP(--F2783,经验表!$A$4:$B$53,2,0)*VLOOKUP(--E2783,经验表!$W$8:$X$17,2,0)</f>
        <v>33950</v>
      </c>
      <c r="U2783" s="1">
        <f t="shared" si="350"/>
        <v>277940</v>
      </c>
      <c r="V2783" s="1">
        <f t="shared" si="351"/>
        <v>277940</v>
      </c>
    </row>
    <row r="2784" spans="1:22" x14ac:dyDescent="0.35">
      <c r="A2784" s="1">
        <v>92800121</v>
      </c>
      <c r="B2784" s="3" t="s">
        <v>19</v>
      </c>
      <c r="C2784" s="29">
        <f t="shared" si="347"/>
        <v>1</v>
      </c>
      <c r="D2784" s="29" t="str">
        <f t="shared" si="344"/>
        <v>1</v>
      </c>
      <c r="E2784" s="42" t="str">
        <f t="shared" si="345"/>
        <v>1</v>
      </c>
      <c r="F2784" s="1">
        <v>28</v>
      </c>
      <c r="G2784" s="28" t="str">
        <f t="shared" si="346"/>
        <v>128</v>
      </c>
      <c r="H2784" s="1">
        <v>48</v>
      </c>
      <c r="I2784" s="1">
        <v>2180</v>
      </c>
      <c r="L2784" s="1">
        <v>45446</v>
      </c>
      <c r="M2784" s="1">
        <v>336271</v>
      </c>
      <c r="N2784" s="2">
        <f>INT(VLOOKUP(--D2784,'属性表（单）'!$H$7:$I$11,2,0)*VLOOKUP(F2784,'属性表（单）'!$B$4:$D$53,3,0))</f>
        <v>7300</v>
      </c>
      <c r="O2784" s="34">
        <f t="shared" si="348"/>
        <v>11406</v>
      </c>
      <c r="P2784" s="1">
        <f>IF(H2784=26,VLOOKUP(G2784,'属性表（单核）'!$H$2:$I$251,2,0),IF(H2784=59,VLOOKUP(G2784,'属性表（单核）'!$C$2:$D$251,2,0),INT(N2784/VLOOKUP(H2784,'属性表（单）'!$N$4:$O$24,2,0))))</f>
        <v>11406</v>
      </c>
      <c r="S2784" s="1">
        <f t="shared" si="349"/>
        <v>36950</v>
      </c>
      <c r="T2784" s="28">
        <f>VLOOKUP(--F2784,经验表!$A$4:$B$53,2,0)*VLOOKUP(--E2784,经验表!$W$8:$X$17,2,0)</f>
        <v>36950</v>
      </c>
      <c r="U2784" s="1">
        <f t="shared" si="350"/>
        <v>311890</v>
      </c>
      <c r="V2784" s="1">
        <f t="shared" si="351"/>
        <v>311890</v>
      </c>
    </row>
    <row r="2785" spans="1:22" x14ac:dyDescent="0.35">
      <c r="A2785" s="1">
        <v>92900121</v>
      </c>
      <c r="B2785" s="3" t="s">
        <v>19</v>
      </c>
      <c r="C2785" s="29">
        <f t="shared" si="347"/>
        <v>1</v>
      </c>
      <c r="D2785" s="29" t="str">
        <f t="shared" si="344"/>
        <v>1</v>
      </c>
      <c r="E2785" s="42" t="str">
        <f t="shared" si="345"/>
        <v>1</v>
      </c>
      <c r="F2785" s="1">
        <v>29</v>
      </c>
      <c r="G2785" s="28" t="str">
        <f t="shared" si="346"/>
        <v>129</v>
      </c>
      <c r="H2785" s="1">
        <v>48</v>
      </c>
      <c r="I2785" s="1">
        <v>2250</v>
      </c>
      <c r="L2785" s="1">
        <v>50931</v>
      </c>
      <c r="M2785" s="1">
        <v>381717</v>
      </c>
      <c r="N2785" s="2">
        <f>INT(VLOOKUP(--D2785,'属性表（单）'!$H$7:$I$11,2,0)*VLOOKUP(F2785,'属性表（单）'!$B$4:$D$53,3,0))</f>
        <v>7650</v>
      </c>
      <c r="O2785" s="34">
        <f t="shared" si="348"/>
        <v>11953</v>
      </c>
      <c r="P2785" s="1">
        <f>IF(H2785=26,VLOOKUP(G2785,'属性表（单核）'!$H$2:$I$251,2,0),IF(H2785=59,VLOOKUP(G2785,'属性表（单核）'!$C$2:$D$251,2,0),INT(N2785/VLOOKUP(H2785,'属性表（单）'!$N$4:$O$24,2,0))))</f>
        <v>11953</v>
      </c>
      <c r="S2785" s="1">
        <f t="shared" si="349"/>
        <v>39950</v>
      </c>
      <c r="T2785" s="28">
        <f>VLOOKUP(--F2785,经验表!$A$4:$B$53,2,0)*VLOOKUP(--E2785,经验表!$W$8:$X$17,2,0)</f>
        <v>39950</v>
      </c>
      <c r="U2785" s="1">
        <f t="shared" si="350"/>
        <v>348840</v>
      </c>
      <c r="V2785" s="1">
        <f t="shared" si="351"/>
        <v>348840</v>
      </c>
    </row>
    <row r="2786" spans="1:22" x14ac:dyDescent="0.35">
      <c r="A2786" s="1">
        <v>93000121</v>
      </c>
      <c r="B2786" s="3" t="s">
        <v>19</v>
      </c>
      <c r="C2786" s="29">
        <f t="shared" si="347"/>
        <v>1</v>
      </c>
      <c r="D2786" s="29" t="str">
        <f t="shared" si="344"/>
        <v>1</v>
      </c>
      <c r="E2786" s="42" t="str">
        <f t="shared" si="345"/>
        <v>1</v>
      </c>
      <c r="F2786" s="1">
        <v>30</v>
      </c>
      <c r="G2786" s="28" t="str">
        <f t="shared" si="346"/>
        <v>130</v>
      </c>
      <c r="H2786" s="1">
        <v>48</v>
      </c>
      <c r="I2786" s="1">
        <v>2320</v>
      </c>
      <c r="L2786" s="1">
        <v>57045</v>
      </c>
      <c r="M2786" s="1">
        <v>432648</v>
      </c>
      <c r="N2786" s="2">
        <f>INT(VLOOKUP(--D2786,'属性表（单）'!$H$7:$I$11,2,0)*VLOOKUP(F2786,'属性表（单）'!$B$4:$D$53,3,0))</f>
        <v>8000</v>
      </c>
      <c r="O2786" s="34">
        <f t="shared" si="348"/>
        <v>12500</v>
      </c>
      <c r="P2786" s="1">
        <f>IF(H2786=26,VLOOKUP(G2786,'属性表（单核）'!$H$2:$I$251,2,0),IF(H2786=59,VLOOKUP(G2786,'属性表（单核）'!$C$2:$D$251,2,0),INT(N2786/VLOOKUP(H2786,'属性表（单）'!$N$4:$O$24,2,0))))</f>
        <v>12500</v>
      </c>
      <c r="S2786" s="1">
        <f t="shared" si="349"/>
        <v>43750</v>
      </c>
      <c r="T2786" s="28">
        <f>VLOOKUP(--F2786,经验表!$A$4:$B$53,2,0)*VLOOKUP(--E2786,经验表!$W$8:$X$17,2,0)</f>
        <v>43750</v>
      </c>
      <c r="U2786" s="1">
        <f t="shared" si="350"/>
        <v>388790</v>
      </c>
      <c r="V2786" s="1">
        <f t="shared" si="351"/>
        <v>388790</v>
      </c>
    </row>
    <row r="2787" spans="1:22" x14ac:dyDescent="0.35">
      <c r="A2787" s="1">
        <v>93100121</v>
      </c>
      <c r="B2787" s="3" t="s">
        <v>19</v>
      </c>
      <c r="C2787" s="29">
        <f t="shared" si="347"/>
        <v>1</v>
      </c>
      <c r="D2787" s="29" t="str">
        <f t="shared" si="344"/>
        <v>1</v>
      </c>
      <c r="E2787" s="42" t="str">
        <f t="shared" si="345"/>
        <v>1</v>
      </c>
      <c r="F2787" s="1">
        <v>31</v>
      </c>
      <c r="G2787" s="28" t="str">
        <f t="shared" si="346"/>
        <v>131</v>
      </c>
      <c r="H2787" s="1">
        <v>48</v>
      </c>
      <c r="I2787" s="1">
        <v>2390</v>
      </c>
      <c r="L2787" s="1">
        <v>63857</v>
      </c>
      <c r="M2787" s="1">
        <v>489693</v>
      </c>
      <c r="N2787" s="2">
        <f>INT(VLOOKUP(--D2787,'属性表（单）'!$H$7:$I$11,2,0)*VLOOKUP(F2787,'属性表（单）'!$B$4:$D$53,3,0))</f>
        <v>8350</v>
      </c>
      <c r="O2787" s="34">
        <f t="shared" si="348"/>
        <v>13046</v>
      </c>
      <c r="P2787" s="1">
        <f>IF(H2787=26,VLOOKUP(G2787,'属性表（单核）'!$H$2:$I$251,2,0),IF(H2787=59,VLOOKUP(G2787,'属性表（单核）'!$C$2:$D$251,2,0),INT(N2787/VLOOKUP(H2787,'属性表（单）'!$N$4:$O$24,2,0))))</f>
        <v>13046</v>
      </c>
      <c r="S2787" s="1">
        <f t="shared" si="349"/>
        <v>47550</v>
      </c>
      <c r="T2787" s="28">
        <f>VLOOKUP(--F2787,经验表!$A$4:$B$53,2,0)*VLOOKUP(--E2787,经验表!$W$8:$X$17,2,0)</f>
        <v>47550</v>
      </c>
      <c r="U2787" s="1">
        <f t="shared" si="350"/>
        <v>432540</v>
      </c>
      <c r="V2787" s="1">
        <f t="shared" si="351"/>
        <v>432540</v>
      </c>
    </row>
    <row r="2788" spans="1:22" x14ac:dyDescent="0.35">
      <c r="A2788" s="1">
        <v>93200121</v>
      </c>
      <c r="B2788" s="3" t="s">
        <v>19</v>
      </c>
      <c r="C2788" s="29">
        <f t="shared" si="347"/>
        <v>1</v>
      </c>
      <c r="D2788" s="29" t="str">
        <f t="shared" si="344"/>
        <v>1</v>
      </c>
      <c r="E2788" s="42" t="str">
        <f t="shared" si="345"/>
        <v>1</v>
      </c>
      <c r="F2788" s="1">
        <v>32</v>
      </c>
      <c r="G2788" s="28" t="str">
        <f t="shared" si="346"/>
        <v>132</v>
      </c>
      <c r="H2788" s="1">
        <v>48</v>
      </c>
      <c r="I2788" s="1">
        <v>2460</v>
      </c>
      <c r="L2788" s="1">
        <v>71446</v>
      </c>
      <c r="M2788" s="1">
        <v>553550</v>
      </c>
      <c r="N2788" s="2">
        <f>INT(VLOOKUP(--D2788,'属性表（单）'!$H$7:$I$11,2,0)*VLOOKUP(F2788,'属性表（单）'!$B$4:$D$53,3,0))</f>
        <v>8750</v>
      </c>
      <c r="O2788" s="34">
        <f t="shared" si="348"/>
        <v>13671</v>
      </c>
      <c r="P2788" s="1">
        <f>IF(H2788=26,VLOOKUP(G2788,'属性表（单核）'!$H$2:$I$251,2,0),IF(H2788=59,VLOOKUP(G2788,'属性表（单核）'!$C$2:$D$251,2,0),INT(N2788/VLOOKUP(H2788,'属性表（单）'!$N$4:$O$24,2,0))))</f>
        <v>13671</v>
      </c>
      <c r="S2788" s="1">
        <f t="shared" si="349"/>
        <v>51350</v>
      </c>
      <c r="T2788" s="28">
        <f>VLOOKUP(--F2788,经验表!$A$4:$B$53,2,0)*VLOOKUP(--E2788,经验表!$W$8:$X$17,2,0)</f>
        <v>51350</v>
      </c>
      <c r="U2788" s="1">
        <f t="shared" si="350"/>
        <v>480090</v>
      </c>
      <c r="V2788" s="1">
        <f t="shared" si="351"/>
        <v>480090</v>
      </c>
    </row>
    <row r="2789" spans="1:22" x14ac:dyDescent="0.35">
      <c r="A2789" s="1">
        <v>93300121</v>
      </c>
      <c r="B2789" s="3" t="s">
        <v>19</v>
      </c>
      <c r="C2789" s="29">
        <f t="shared" si="347"/>
        <v>1</v>
      </c>
      <c r="D2789" s="29" t="str">
        <f t="shared" si="344"/>
        <v>1</v>
      </c>
      <c r="E2789" s="42" t="str">
        <f t="shared" si="345"/>
        <v>1</v>
      </c>
      <c r="F2789" s="1">
        <v>33</v>
      </c>
      <c r="G2789" s="28" t="str">
        <f t="shared" si="346"/>
        <v>133</v>
      </c>
      <c r="H2789" s="1">
        <v>48</v>
      </c>
      <c r="I2789" s="1">
        <v>2530</v>
      </c>
      <c r="L2789" s="1">
        <v>79901</v>
      </c>
      <c r="M2789" s="1">
        <v>624996</v>
      </c>
      <c r="N2789" s="2">
        <f>INT(VLOOKUP(--D2789,'属性表（单）'!$H$7:$I$11,2,0)*VLOOKUP(F2789,'属性表（单）'!$B$4:$D$53,3,0))</f>
        <v>9150</v>
      </c>
      <c r="O2789" s="34">
        <f t="shared" si="348"/>
        <v>14296</v>
      </c>
      <c r="P2789" s="1">
        <f>IF(H2789=26,VLOOKUP(G2789,'属性表（单核）'!$H$2:$I$251,2,0),IF(H2789=59,VLOOKUP(G2789,'属性表（单核）'!$C$2:$D$251,2,0),INT(N2789/VLOOKUP(H2789,'属性表（单）'!$N$4:$O$24,2,0))))</f>
        <v>14296</v>
      </c>
      <c r="S2789" s="1">
        <f t="shared" si="349"/>
        <v>55150</v>
      </c>
      <c r="T2789" s="28">
        <f>VLOOKUP(--F2789,经验表!$A$4:$B$53,2,0)*VLOOKUP(--E2789,经验表!$W$8:$X$17,2,0)</f>
        <v>55150</v>
      </c>
      <c r="U2789" s="1">
        <f t="shared" si="350"/>
        <v>531440</v>
      </c>
      <c r="V2789" s="1">
        <f t="shared" si="351"/>
        <v>531440</v>
      </c>
    </row>
    <row r="2790" spans="1:22" x14ac:dyDescent="0.35">
      <c r="A2790" s="1">
        <v>93400121</v>
      </c>
      <c r="B2790" s="3" t="s">
        <v>19</v>
      </c>
      <c r="C2790" s="29">
        <f t="shared" si="347"/>
        <v>1</v>
      </c>
      <c r="D2790" s="29" t="str">
        <f t="shared" si="344"/>
        <v>1</v>
      </c>
      <c r="E2790" s="42" t="str">
        <f t="shared" si="345"/>
        <v>1</v>
      </c>
      <c r="F2790" s="1">
        <v>34</v>
      </c>
      <c r="G2790" s="28" t="str">
        <f t="shared" si="346"/>
        <v>134</v>
      </c>
      <c r="H2790" s="1">
        <v>48</v>
      </c>
      <c r="I2790" s="1">
        <v>2600</v>
      </c>
      <c r="L2790" s="1">
        <v>89319</v>
      </c>
      <c r="M2790" s="1">
        <v>704897</v>
      </c>
      <c r="N2790" s="2">
        <f>INT(VLOOKUP(--D2790,'属性表（单）'!$H$7:$I$11,2,0)*VLOOKUP(F2790,'属性表（单）'!$B$4:$D$53,3,0))</f>
        <v>9550</v>
      </c>
      <c r="O2790" s="34">
        <f t="shared" si="348"/>
        <v>14921</v>
      </c>
      <c r="P2790" s="1">
        <f>IF(H2790=26,VLOOKUP(G2790,'属性表（单核）'!$H$2:$I$251,2,0),IF(H2790=59,VLOOKUP(G2790,'属性表（单核）'!$C$2:$D$251,2,0),INT(N2790/VLOOKUP(H2790,'属性表（单）'!$N$4:$O$24,2,0))))</f>
        <v>14921</v>
      </c>
      <c r="S2790" s="1">
        <f t="shared" si="349"/>
        <v>59850</v>
      </c>
      <c r="T2790" s="28">
        <f>VLOOKUP(--F2790,经验表!$A$4:$B$53,2,0)*VLOOKUP(--E2790,经验表!$W$8:$X$17,2,0)</f>
        <v>59850</v>
      </c>
      <c r="U2790" s="1">
        <f t="shared" si="350"/>
        <v>586590</v>
      </c>
      <c r="V2790" s="1">
        <f t="shared" si="351"/>
        <v>586590</v>
      </c>
    </row>
    <row r="2791" spans="1:22" x14ac:dyDescent="0.35">
      <c r="A2791" s="1">
        <v>93500121</v>
      </c>
      <c r="B2791" s="3" t="s">
        <v>19</v>
      </c>
      <c r="C2791" s="29">
        <f t="shared" si="347"/>
        <v>1</v>
      </c>
      <c r="D2791" s="29" t="str">
        <f t="shared" si="344"/>
        <v>1</v>
      </c>
      <c r="E2791" s="42" t="str">
        <f t="shared" si="345"/>
        <v>1</v>
      </c>
      <c r="F2791" s="1">
        <v>35</v>
      </c>
      <c r="G2791" s="28" t="str">
        <f t="shared" si="346"/>
        <v>135</v>
      </c>
      <c r="H2791" s="1">
        <v>48</v>
      </c>
      <c r="I2791" s="1">
        <v>2670</v>
      </c>
      <c r="L2791" s="1">
        <v>99809</v>
      </c>
      <c r="M2791" s="1">
        <v>794216</v>
      </c>
      <c r="N2791" s="2">
        <f>INT(VLOOKUP(--D2791,'属性表（单）'!$H$7:$I$11,2,0)*VLOOKUP(F2791,'属性表（单）'!$B$4:$D$53,3,0))</f>
        <v>9950</v>
      </c>
      <c r="O2791" s="34">
        <f t="shared" si="348"/>
        <v>15546</v>
      </c>
      <c r="P2791" s="1">
        <f>IF(H2791=26,VLOOKUP(G2791,'属性表（单核）'!$H$2:$I$251,2,0),IF(H2791=59,VLOOKUP(G2791,'属性表（单核）'!$C$2:$D$251,2,0),INT(N2791/VLOOKUP(H2791,'属性表（单）'!$N$4:$O$24,2,0))))</f>
        <v>15546</v>
      </c>
      <c r="S2791" s="1">
        <f t="shared" si="349"/>
        <v>64550</v>
      </c>
      <c r="T2791" s="28">
        <f>VLOOKUP(--F2791,经验表!$A$4:$B$53,2,0)*VLOOKUP(--E2791,经验表!$W$8:$X$17,2,0)</f>
        <v>64550</v>
      </c>
      <c r="U2791" s="1">
        <f t="shared" si="350"/>
        <v>646440</v>
      </c>
      <c r="V2791" s="1">
        <f t="shared" si="351"/>
        <v>646440</v>
      </c>
    </row>
    <row r="2792" spans="1:22" x14ac:dyDescent="0.35">
      <c r="A2792" s="1">
        <v>93600121</v>
      </c>
      <c r="B2792" s="3" t="s">
        <v>19</v>
      </c>
      <c r="C2792" s="29">
        <f t="shared" si="347"/>
        <v>1</v>
      </c>
      <c r="D2792" s="29" t="str">
        <f t="shared" si="344"/>
        <v>1</v>
      </c>
      <c r="E2792" s="42" t="str">
        <f t="shared" si="345"/>
        <v>1</v>
      </c>
      <c r="F2792" s="1">
        <v>36</v>
      </c>
      <c r="G2792" s="28" t="str">
        <f t="shared" si="346"/>
        <v>136</v>
      </c>
      <c r="H2792" s="1">
        <v>48</v>
      </c>
      <c r="I2792" s="1">
        <v>2740</v>
      </c>
      <c r="L2792" s="1">
        <v>111492</v>
      </c>
      <c r="M2792" s="1">
        <v>894025</v>
      </c>
      <c r="N2792" s="2">
        <f>INT(VLOOKUP(--D2792,'属性表（单）'!$H$7:$I$11,2,0)*VLOOKUP(F2792,'属性表（单）'!$B$4:$D$53,3,0))</f>
        <v>10350</v>
      </c>
      <c r="O2792" s="34">
        <f t="shared" si="348"/>
        <v>16171</v>
      </c>
      <c r="P2792" s="1">
        <f>IF(H2792=26,VLOOKUP(G2792,'属性表（单核）'!$H$2:$I$251,2,0),IF(H2792=59,VLOOKUP(G2792,'属性表（单核）'!$C$2:$D$251,2,0),INT(N2792/VLOOKUP(H2792,'属性表（单）'!$N$4:$O$24,2,0))))</f>
        <v>16171</v>
      </c>
      <c r="S2792" s="1">
        <f t="shared" si="349"/>
        <v>69250</v>
      </c>
      <c r="T2792" s="28">
        <f>VLOOKUP(--F2792,经验表!$A$4:$B$53,2,0)*VLOOKUP(--E2792,经验表!$W$8:$X$17,2,0)</f>
        <v>69250</v>
      </c>
      <c r="U2792" s="1">
        <f t="shared" si="350"/>
        <v>710990</v>
      </c>
      <c r="V2792" s="1">
        <f t="shared" si="351"/>
        <v>710990</v>
      </c>
    </row>
    <row r="2793" spans="1:22" x14ac:dyDescent="0.35">
      <c r="A2793" s="1">
        <v>93700121</v>
      </c>
      <c r="B2793" s="3" t="s">
        <v>19</v>
      </c>
      <c r="C2793" s="29">
        <f t="shared" si="347"/>
        <v>1</v>
      </c>
      <c r="D2793" s="29" t="str">
        <f t="shared" si="344"/>
        <v>1</v>
      </c>
      <c r="E2793" s="42" t="str">
        <f t="shared" si="345"/>
        <v>1</v>
      </c>
      <c r="F2793" s="1">
        <v>37</v>
      </c>
      <c r="G2793" s="28" t="str">
        <f t="shared" si="346"/>
        <v>137</v>
      </c>
      <c r="H2793" s="1">
        <v>48</v>
      </c>
      <c r="I2793" s="1">
        <v>2810</v>
      </c>
      <c r="L2793" s="1">
        <v>124501</v>
      </c>
      <c r="M2793" s="1">
        <v>1005517</v>
      </c>
      <c r="N2793" s="2">
        <f>INT(VLOOKUP(--D2793,'属性表（单）'!$H$7:$I$11,2,0)*VLOOKUP(F2793,'属性表（单）'!$B$4:$D$53,3,0))</f>
        <v>10800</v>
      </c>
      <c r="O2793" s="34">
        <f t="shared" si="348"/>
        <v>16875</v>
      </c>
      <c r="P2793" s="1">
        <f>IF(H2793=26,VLOOKUP(G2793,'属性表（单核）'!$H$2:$I$251,2,0),IF(H2793=59,VLOOKUP(G2793,'属性表（单核）'!$C$2:$D$251,2,0),INT(N2793/VLOOKUP(H2793,'属性表（单）'!$N$4:$O$24,2,0))))</f>
        <v>16875</v>
      </c>
      <c r="S2793" s="1">
        <f t="shared" si="349"/>
        <v>73950</v>
      </c>
      <c r="T2793" s="28">
        <f>VLOOKUP(--F2793,经验表!$A$4:$B$53,2,0)*VLOOKUP(--E2793,经验表!$W$8:$X$17,2,0)</f>
        <v>73950</v>
      </c>
      <c r="U2793" s="1">
        <f t="shared" si="350"/>
        <v>780240</v>
      </c>
      <c r="V2793" s="1">
        <f t="shared" si="351"/>
        <v>780240</v>
      </c>
    </row>
    <row r="2794" spans="1:22" x14ac:dyDescent="0.35">
      <c r="A2794" s="1">
        <v>93800121</v>
      </c>
      <c r="B2794" s="3" t="s">
        <v>19</v>
      </c>
      <c r="C2794" s="29">
        <f t="shared" si="347"/>
        <v>1</v>
      </c>
      <c r="D2794" s="29" t="str">
        <f t="shared" si="344"/>
        <v>1</v>
      </c>
      <c r="E2794" s="42" t="str">
        <f t="shared" si="345"/>
        <v>1</v>
      </c>
      <c r="F2794" s="1">
        <v>38</v>
      </c>
      <c r="G2794" s="28" t="str">
        <f t="shared" si="346"/>
        <v>138</v>
      </c>
      <c r="H2794" s="1">
        <v>48</v>
      </c>
      <c r="I2794" s="1">
        <v>2880</v>
      </c>
      <c r="L2794" s="1">
        <v>138988</v>
      </c>
      <c r="M2794" s="1">
        <v>1130018</v>
      </c>
      <c r="N2794" s="2">
        <f>INT(VLOOKUP(--D2794,'属性表（单）'!$H$7:$I$11,2,0)*VLOOKUP(F2794,'属性表（单）'!$B$4:$D$53,3,0))</f>
        <v>11250</v>
      </c>
      <c r="O2794" s="34">
        <f t="shared" si="348"/>
        <v>17578</v>
      </c>
      <c r="P2794" s="1">
        <f>IF(H2794=26,VLOOKUP(G2794,'属性表（单核）'!$H$2:$I$251,2,0),IF(H2794=59,VLOOKUP(G2794,'属性表（单核）'!$C$2:$D$251,2,0),INT(N2794/VLOOKUP(H2794,'属性表（单）'!$N$4:$O$24,2,0))))</f>
        <v>17578</v>
      </c>
      <c r="S2794" s="1">
        <f t="shared" si="349"/>
        <v>79650</v>
      </c>
      <c r="T2794" s="28">
        <f>VLOOKUP(--F2794,经验表!$A$4:$B$53,2,0)*VLOOKUP(--E2794,经验表!$W$8:$X$17,2,0)</f>
        <v>79650</v>
      </c>
      <c r="U2794" s="1">
        <f t="shared" si="350"/>
        <v>854190</v>
      </c>
      <c r="V2794" s="1">
        <f t="shared" si="351"/>
        <v>854190</v>
      </c>
    </row>
    <row r="2795" spans="1:22" x14ac:dyDescent="0.35">
      <c r="A2795" s="1">
        <v>93900121</v>
      </c>
      <c r="B2795" s="3" t="s">
        <v>19</v>
      </c>
      <c r="C2795" s="29">
        <f t="shared" si="347"/>
        <v>1</v>
      </c>
      <c r="D2795" s="29" t="str">
        <f t="shared" si="344"/>
        <v>1</v>
      </c>
      <c r="E2795" s="42" t="str">
        <f t="shared" si="345"/>
        <v>1</v>
      </c>
      <c r="F2795" s="1">
        <v>39</v>
      </c>
      <c r="G2795" s="28" t="str">
        <f t="shared" si="346"/>
        <v>139</v>
      </c>
      <c r="H2795" s="1">
        <v>48</v>
      </c>
      <c r="I2795" s="1">
        <v>2950</v>
      </c>
      <c r="L2795" s="1">
        <v>155117</v>
      </c>
      <c r="M2795" s="1">
        <v>1269006</v>
      </c>
      <c r="N2795" s="2">
        <f>INT(VLOOKUP(--D2795,'属性表（单）'!$H$7:$I$11,2,0)*VLOOKUP(F2795,'属性表（单）'!$B$4:$D$53,3,0))</f>
        <v>11700</v>
      </c>
      <c r="O2795" s="34">
        <f t="shared" si="348"/>
        <v>18281</v>
      </c>
      <c r="P2795" s="1">
        <f>IF(H2795=26,VLOOKUP(G2795,'属性表（单核）'!$H$2:$I$251,2,0),IF(H2795=59,VLOOKUP(G2795,'属性表（单核）'!$C$2:$D$251,2,0),INT(N2795/VLOOKUP(H2795,'属性表（单）'!$N$4:$O$24,2,0))))</f>
        <v>18281</v>
      </c>
      <c r="S2795" s="1">
        <f t="shared" si="349"/>
        <v>85350</v>
      </c>
      <c r="T2795" s="28">
        <f>VLOOKUP(--F2795,经验表!$A$4:$B$53,2,0)*VLOOKUP(--E2795,经验表!$W$8:$X$17,2,0)</f>
        <v>85350</v>
      </c>
      <c r="U2795" s="1">
        <f t="shared" si="350"/>
        <v>933840</v>
      </c>
      <c r="V2795" s="1">
        <f t="shared" si="351"/>
        <v>933840</v>
      </c>
    </row>
    <row r="2796" spans="1:22" x14ac:dyDescent="0.35">
      <c r="A2796" s="1">
        <v>94000121</v>
      </c>
      <c r="B2796" s="3" t="s">
        <v>19</v>
      </c>
      <c r="C2796" s="29">
        <f t="shared" si="347"/>
        <v>1</v>
      </c>
      <c r="D2796" s="29" t="str">
        <f t="shared" si="344"/>
        <v>1</v>
      </c>
      <c r="E2796" s="42" t="str">
        <f t="shared" si="345"/>
        <v>1</v>
      </c>
      <c r="F2796" s="1">
        <v>40</v>
      </c>
      <c r="G2796" s="28" t="str">
        <f t="shared" si="346"/>
        <v>140</v>
      </c>
      <c r="H2796" s="1">
        <v>48</v>
      </c>
      <c r="I2796" s="1">
        <v>3020</v>
      </c>
      <c r="L2796" s="1">
        <v>173074</v>
      </c>
      <c r="M2796" s="1">
        <v>1424123</v>
      </c>
      <c r="N2796" s="2">
        <f>INT(VLOOKUP(--D2796,'属性表（单）'!$H$7:$I$11,2,0)*VLOOKUP(F2796,'属性表（单）'!$B$4:$D$53,3,0))</f>
        <v>12150</v>
      </c>
      <c r="O2796" s="34">
        <f t="shared" si="348"/>
        <v>18984</v>
      </c>
      <c r="P2796" s="1">
        <f>IF(H2796=26,VLOOKUP(G2796,'属性表（单核）'!$H$2:$I$251,2,0),IF(H2796=59,VLOOKUP(G2796,'属性表（单核）'!$C$2:$D$251,2,0),INT(N2796/VLOOKUP(H2796,'属性表（单）'!$N$4:$O$24,2,0))))</f>
        <v>18984</v>
      </c>
      <c r="S2796" s="1">
        <f t="shared" si="349"/>
        <v>91050</v>
      </c>
      <c r="T2796" s="28">
        <f>VLOOKUP(--F2796,经验表!$A$4:$B$53,2,0)*VLOOKUP(--E2796,经验表!$W$8:$X$17,2,0)</f>
        <v>91050</v>
      </c>
      <c r="U2796" s="1">
        <f t="shared" si="350"/>
        <v>1019190</v>
      </c>
      <c r="V2796" s="1">
        <f t="shared" si="351"/>
        <v>1019190</v>
      </c>
    </row>
    <row r="2797" spans="1:22" x14ac:dyDescent="0.35">
      <c r="A2797" s="1">
        <v>94100121</v>
      </c>
      <c r="B2797" s="3" t="s">
        <v>19</v>
      </c>
      <c r="C2797" s="29">
        <f t="shared" si="347"/>
        <v>1</v>
      </c>
      <c r="D2797" s="29" t="str">
        <f t="shared" si="344"/>
        <v>1</v>
      </c>
      <c r="E2797" s="42" t="str">
        <f t="shared" si="345"/>
        <v>1</v>
      </c>
      <c r="F2797" s="1">
        <v>41</v>
      </c>
      <c r="G2797" s="28" t="str">
        <f t="shared" si="346"/>
        <v>141</v>
      </c>
      <c r="H2797" s="1">
        <v>48</v>
      </c>
      <c r="I2797" s="1">
        <v>3090</v>
      </c>
      <c r="L2797" s="1">
        <v>193065</v>
      </c>
      <c r="M2797" s="1">
        <v>1597197</v>
      </c>
      <c r="N2797" s="2">
        <f>INT(VLOOKUP(--D2797,'属性表（单）'!$H$7:$I$11,2,0)*VLOOKUP(F2797,'属性表（单）'!$B$4:$D$53,3,0))</f>
        <v>12600</v>
      </c>
      <c r="O2797" s="34">
        <f t="shared" si="348"/>
        <v>19687</v>
      </c>
      <c r="P2797" s="1">
        <f>IF(H2797=26,VLOOKUP(G2797,'属性表（单核）'!$H$2:$I$251,2,0),IF(H2797=59,VLOOKUP(G2797,'属性表（单核）'!$C$2:$D$251,2,0),INT(N2797/VLOOKUP(H2797,'属性表（单）'!$N$4:$O$24,2,0))))</f>
        <v>19687</v>
      </c>
      <c r="S2797" s="1">
        <f t="shared" si="349"/>
        <v>96750</v>
      </c>
      <c r="T2797" s="28">
        <f>VLOOKUP(--F2797,经验表!$A$4:$B$53,2,0)*VLOOKUP(--E2797,经验表!$W$8:$X$17,2,0)</f>
        <v>96750</v>
      </c>
      <c r="U2797" s="1">
        <f t="shared" si="350"/>
        <v>1110240</v>
      </c>
      <c r="V2797" s="1">
        <f t="shared" si="351"/>
        <v>1110240</v>
      </c>
    </row>
    <row r="2798" spans="1:22" x14ac:dyDescent="0.35">
      <c r="A2798" s="1">
        <v>94200121</v>
      </c>
      <c r="B2798" s="3" t="s">
        <v>19</v>
      </c>
      <c r="C2798" s="29">
        <f t="shared" si="347"/>
        <v>1</v>
      </c>
      <c r="D2798" s="29" t="str">
        <f t="shared" si="344"/>
        <v>1</v>
      </c>
      <c r="E2798" s="42" t="str">
        <f t="shared" si="345"/>
        <v>1</v>
      </c>
      <c r="F2798" s="1">
        <v>42</v>
      </c>
      <c r="G2798" s="28" t="str">
        <f t="shared" si="346"/>
        <v>142</v>
      </c>
      <c r="H2798" s="1">
        <v>48</v>
      </c>
      <c r="I2798" s="1">
        <v>3160</v>
      </c>
      <c r="L2798" s="1">
        <v>215320</v>
      </c>
      <c r="M2798" s="1">
        <v>1790262</v>
      </c>
      <c r="N2798" s="2">
        <f>INT(VLOOKUP(--D2798,'属性表（单）'!$H$7:$I$11,2,0)*VLOOKUP(F2798,'属性表（单）'!$B$4:$D$53,3,0))</f>
        <v>13100</v>
      </c>
      <c r="O2798" s="34">
        <f t="shared" si="348"/>
        <v>20468</v>
      </c>
      <c r="P2798" s="1">
        <f>IF(H2798=26,VLOOKUP(G2798,'属性表（单核）'!$H$2:$I$251,2,0),IF(H2798=59,VLOOKUP(G2798,'属性表（单核）'!$C$2:$D$251,2,0),INT(N2798/VLOOKUP(H2798,'属性表（单）'!$N$4:$O$24,2,0))))</f>
        <v>20468</v>
      </c>
      <c r="S2798" s="1">
        <f t="shared" si="349"/>
        <v>103550</v>
      </c>
      <c r="T2798" s="28">
        <f>VLOOKUP(--F2798,经验表!$A$4:$B$53,2,0)*VLOOKUP(--E2798,经验表!$W$8:$X$17,2,0)</f>
        <v>103550</v>
      </c>
      <c r="U2798" s="1">
        <f t="shared" si="350"/>
        <v>1206990</v>
      </c>
      <c r="V2798" s="1">
        <f t="shared" si="351"/>
        <v>1206990</v>
      </c>
    </row>
    <row r="2799" spans="1:22" x14ac:dyDescent="0.35">
      <c r="A2799" s="1">
        <v>94300121</v>
      </c>
      <c r="B2799" s="3" t="s">
        <v>19</v>
      </c>
      <c r="C2799" s="29">
        <f t="shared" si="347"/>
        <v>1</v>
      </c>
      <c r="D2799" s="29" t="str">
        <f t="shared" si="344"/>
        <v>1</v>
      </c>
      <c r="E2799" s="42" t="str">
        <f t="shared" si="345"/>
        <v>1</v>
      </c>
      <c r="F2799" s="1">
        <v>43</v>
      </c>
      <c r="G2799" s="28" t="str">
        <f t="shared" si="346"/>
        <v>143</v>
      </c>
      <c r="H2799" s="1">
        <v>48</v>
      </c>
      <c r="I2799" s="1">
        <v>3230</v>
      </c>
      <c r="L2799" s="1">
        <v>240092</v>
      </c>
      <c r="M2799" s="1">
        <v>2005582</v>
      </c>
      <c r="N2799" s="2">
        <f>INT(VLOOKUP(--D2799,'属性表（单）'!$H$7:$I$11,2,0)*VLOOKUP(F2799,'属性表（单）'!$B$4:$D$53,3,0))</f>
        <v>13600</v>
      </c>
      <c r="O2799" s="34">
        <f t="shared" si="348"/>
        <v>21250</v>
      </c>
      <c r="P2799" s="1">
        <f>IF(H2799=26,VLOOKUP(G2799,'属性表（单核）'!$H$2:$I$251,2,0),IF(H2799=59,VLOOKUP(G2799,'属性表（单核）'!$C$2:$D$251,2,0),INT(N2799/VLOOKUP(H2799,'属性表（单）'!$N$4:$O$24,2,0))))</f>
        <v>21250</v>
      </c>
      <c r="S2799" s="1">
        <f t="shared" si="349"/>
        <v>110350</v>
      </c>
      <c r="T2799" s="28">
        <f>VLOOKUP(--F2799,经验表!$A$4:$B$53,2,0)*VLOOKUP(--E2799,经验表!$W$8:$X$17,2,0)</f>
        <v>110350</v>
      </c>
      <c r="U2799" s="1">
        <f t="shared" si="350"/>
        <v>1310540</v>
      </c>
      <c r="V2799" s="1">
        <f t="shared" si="351"/>
        <v>1310540</v>
      </c>
    </row>
    <row r="2800" spans="1:22" x14ac:dyDescent="0.35">
      <c r="A2800" s="1">
        <v>94400121</v>
      </c>
      <c r="B2800" s="3" t="s">
        <v>19</v>
      </c>
      <c r="C2800" s="29">
        <f t="shared" si="347"/>
        <v>1</v>
      </c>
      <c r="D2800" s="29" t="str">
        <f t="shared" si="344"/>
        <v>1</v>
      </c>
      <c r="E2800" s="42" t="str">
        <f t="shared" si="345"/>
        <v>1</v>
      </c>
      <c r="F2800" s="1">
        <v>44</v>
      </c>
      <c r="G2800" s="28" t="str">
        <f t="shared" si="346"/>
        <v>144</v>
      </c>
      <c r="H2800" s="1">
        <v>48</v>
      </c>
      <c r="I2800" s="1">
        <v>3300</v>
      </c>
      <c r="L2800" s="1">
        <v>267666</v>
      </c>
      <c r="M2800" s="1">
        <v>2245674</v>
      </c>
      <c r="N2800" s="2">
        <f>INT(VLOOKUP(--D2800,'属性表（单）'!$H$7:$I$11,2,0)*VLOOKUP(F2800,'属性表（单）'!$B$4:$D$53,3,0))</f>
        <v>14100</v>
      </c>
      <c r="O2800" s="34">
        <f t="shared" si="348"/>
        <v>22031</v>
      </c>
      <c r="P2800" s="1">
        <f>IF(H2800=26,VLOOKUP(G2800,'属性表（单核）'!$H$2:$I$251,2,0),IF(H2800=59,VLOOKUP(G2800,'属性表（单核）'!$C$2:$D$251,2,0),INT(N2800/VLOOKUP(H2800,'属性表（单）'!$N$4:$O$24,2,0))))</f>
        <v>22031</v>
      </c>
      <c r="S2800" s="1">
        <f t="shared" si="349"/>
        <v>117150</v>
      </c>
      <c r="T2800" s="28">
        <f>VLOOKUP(--F2800,经验表!$A$4:$B$53,2,0)*VLOOKUP(--E2800,经验表!$W$8:$X$17,2,0)</f>
        <v>117150</v>
      </c>
      <c r="U2800" s="1">
        <f t="shared" si="350"/>
        <v>1420890</v>
      </c>
      <c r="V2800" s="1">
        <f t="shared" si="351"/>
        <v>1420890</v>
      </c>
    </row>
    <row r="2801" spans="1:22" x14ac:dyDescent="0.35">
      <c r="A2801" s="1">
        <v>94500121</v>
      </c>
      <c r="B2801" s="3" t="s">
        <v>19</v>
      </c>
      <c r="C2801" s="29">
        <f t="shared" si="347"/>
        <v>1</v>
      </c>
      <c r="D2801" s="29" t="str">
        <f t="shared" si="344"/>
        <v>1</v>
      </c>
      <c r="E2801" s="42" t="str">
        <f t="shared" si="345"/>
        <v>1</v>
      </c>
      <c r="F2801" s="1">
        <v>45</v>
      </c>
      <c r="G2801" s="28" t="str">
        <f t="shared" si="346"/>
        <v>145</v>
      </c>
      <c r="H2801" s="1">
        <v>48</v>
      </c>
      <c r="I2801" s="1">
        <v>3370</v>
      </c>
      <c r="L2801" s="1">
        <v>298357</v>
      </c>
      <c r="M2801" s="1">
        <v>2513340</v>
      </c>
      <c r="N2801" s="2">
        <f>INT(VLOOKUP(--D2801,'属性表（单）'!$H$7:$I$11,2,0)*VLOOKUP(F2801,'属性表（单）'!$B$4:$D$53,3,0))</f>
        <v>14600</v>
      </c>
      <c r="O2801" s="34">
        <f t="shared" si="348"/>
        <v>22812</v>
      </c>
      <c r="P2801" s="1">
        <f>IF(H2801=26,VLOOKUP(G2801,'属性表（单核）'!$H$2:$I$251,2,0),IF(H2801=59,VLOOKUP(G2801,'属性表（单核）'!$C$2:$D$251,2,0),INT(N2801/VLOOKUP(H2801,'属性表（单）'!$N$4:$O$24,2,0))))</f>
        <v>22812</v>
      </c>
      <c r="S2801" s="1">
        <f t="shared" si="349"/>
        <v>123950</v>
      </c>
      <c r="T2801" s="28">
        <f>VLOOKUP(--F2801,经验表!$A$4:$B$53,2,0)*VLOOKUP(--E2801,经验表!$W$8:$X$17,2,0)</f>
        <v>123950</v>
      </c>
      <c r="U2801" s="1">
        <f t="shared" si="350"/>
        <v>1538040</v>
      </c>
      <c r="V2801" s="1">
        <f t="shared" si="351"/>
        <v>1538040</v>
      </c>
    </row>
    <row r="2802" spans="1:22" x14ac:dyDescent="0.35">
      <c r="A2802" s="1">
        <v>94600121</v>
      </c>
      <c r="B2802" s="3" t="s">
        <v>19</v>
      </c>
      <c r="C2802" s="29">
        <f t="shared" si="347"/>
        <v>1</v>
      </c>
      <c r="D2802" s="29" t="str">
        <f t="shared" si="344"/>
        <v>1</v>
      </c>
      <c r="E2802" s="42" t="str">
        <f t="shared" si="345"/>
        <v>1</v>
      </c>
      <c r="F2802" s="1">
        <v>46</v>
      </c>
      <c r="G2802" s="28" t="str">
        <f t="shared" si="346"/>
        <v>146</v>
      </c>
      <c r="H2802" s="1">
        <v>48</v>
      </c>
      <c r="I2802" s="1">
        <v>3440</v>
      </c>
      <c r="L2802" s="1">
        <v>332516</v>
      </c>
      <c r="M2802" s="1">
        <v>2811697</v>
      </c>
      <c r="N2802" s="2">
        <f>INT(VLOOKUP(--D2802,'属性表（单）'!$H$7:$I$11,2,0)*VLOOKUP(F2802,'属性表（单）'!$B$4:$D$53,3,0))</f>
        <v>15100</v>
      </c>
      <c r="O2802" s="34">
        <f t="shared" si="348"/>
        <v>23593</v>
      </c>
      <c r="P2802" s="1">
        <f>IF(H2802=26,VLOOKUP(G2802,'属性表（单核）'!$H$2:$I$251,2,0),IF(H2802=59,VLOOKUP(G2802,'属性表（单核）'!$C$2:$D$251,2,0),INT(N2802/VLOOKUP(H2802,'属性表（单）'!$N$4:$O$24,2,0))))</f>
        <v>23593</v>
      </c>
      <c r="S2802" s="1">
        <f t="shared" si="349"/>
        <v>131950</v>
      </c>
      <c r="T2802" s="28">
        <f>VLOOKUP(--F2802,经验表!$A$4:$B$53,2,0)*VLOOKUP(--E2802,经验表!$W$8:$X$17,2,0)</f>
        <v>131950</v>
      </c>
      <c r="U2802" s="1">
        <f t="shared" si="350"/>
        <v>1661990</v>
      </c>
      <c r="V2802" s="1">
        <f t="shared" si="351"/>
        <v>1661990</v>
      </c>
    </row>
    <row r="2803" spans="1:22" x14ac:dyDescent="0.35">
      <c r="A2803" s="1">
        <v>94700121</v>
      </c>
      <c r="B2803" s="3" t="s">
        <v>19</v>
      </c>
      <c r="C2803" s="29">
        <f t="shared" si="347"/>
        <v>1</v>
      </c>
      <c r="D2803" s="29" t="str">
        <f t="shared" si="344"/>
        <v>1</v>
      </c>
      <c r="E2803" s="42" t="str">
        <f t="shared" si="345"/>
        <v>1</v>
      </c>
      <c r="F2803" s="1">
        <v>47</v>
      </c>
      <c r="G2803" s="28" t="str">
        <f t="shared" si="346"/>
        <v>147</v>
      </c>
      <c r="H2803" s="1">
        <v>48</v>
      </c>
      <c r="I2803" s="1">
        <v>3510</v>
      </c>
      <c r="L2803" s="1">
        <v>370533</v>
      </c>
      <c r="M2803" s="1">
        <v>3144213</v>
      </c>
      <c r="N2803" s="2">
        <f>INT(VLOOKUP(--D2803,'属性表（单）'!$H$7:$I$11,2,0)*VLOOKUP(F2803,'属性表（单）'!$B$4:$D$53,3,0))</f>
        <v>15650</v>
      </c>
      <c r="O2803" s="34">
        <f t="shared" si="348"/>
        <v>24453</v>
      </c>
      <c r="P2803" s="1">
        <f>IF(H2803=26,VLOOKUP(G2803,'属性表（单核）'!$H$2:$I$251,2,0),IF(H2803=59,VLOOKUP(G2803,'属性表（单核）'!$C$2:$D$251,2,0),INT(N2803/VLOOKUP(H2803,'属性表（单）'!$N$4:$O$24,2,0))))</f>
        <v>24453</v>
      </c>
      <c r="S2803" s="1">
        <f t="shared" si="349"/>
        <v>139950</v>
      </c>
      <c r="T2803" s="28">
        <f>VLOOKUP(--F2803,经验表!$A$4:$B$53,2,0)*VLOOKUP(--E2803,经验表!$W$8:$X$17,2,0)</f>
        <v>139950</v>
      </c>
      <c r="U2803" s="1">
        <f t="shared" si="350"/>
        <v>1793940</v>
      </c>
      <c r="V2803" s="1">
        <f t="shared" si="351"/>
        <v>1793940</v>
      </c>
    </row>
    <row r="2804" spans="1:22" x14ac:dyDescent="0.35">
      <c r="A2804" s="1">
        <v>94800121</v>
      </c>
      <c r="B2804" s="3" t="s">
        <v>19</v>
      </c>
      <c r="C2804" s="29">
        <f t="shared" si="347"/>
        <v>1</v>
      </c>
      <c r="D2804" s="29" t="str">
        <f t="shared" si="344"/>
        <v>1</v>
      </c>
      <c r="E2804" s="42" t="str">
        <f t="shared" si="345"/>
        <v>1</v>
      </c>
      <c r="F2804" s="1">
        <v>48</v>
      </c>
      <c r="G2804" s="28" t="str">
        <f t="shared" si="346"/>
        <v>148</v>
      </c>
      <c r="H2804" s="1">
        <v>48</v>
      </c>
      <c r="I2804" s="1">
        <v>3580</v>
      </c>
      <c r="L2804" s="1">
        <v>412842</v>
      </c>
      <c r="M2804" s="1">
        <v>3514746</v>
      </c>
      <c r="N2804" s="2">
        <f>INT(VLOOKUP(--D2804,'属性表（单）'!$H$7:$I$11,2,0)*VLOOKUP(F2804,'属性表（单）'!$B$4:$D$53,3,0))</f>
        <v>16200</v>
      </c>
      <c r="O2804" s="34">
        <f t="shared" si="348"/>
        <v>25312</v>
      </c>
      <c r="P2804" s="1">
        <f>IF(H2804=26,VLOOKUP(G2804,'属性表（单核）'!$H$2:$I$251,2,0),IF(H2804=59,VLOOKUP(G2804,'属性表（单核）'!$C$2:$D$251,2,0),INT(N2804/VLOOKUP(H2804,'属性表（单）'!$N$4:$O$24,2,0))))</f>
        <v>25312</v>
      </c>
      <c r="S2804" s="1">
        <f t="shared" si="349"/>
        <v>147950</v>
      </c>
      <c r="T2804" s="28">
        <f>VLOOKUP(--F2804,经验表!$A$4:$B$53,2,0)*VLOOKUP(--E2804,经验表!$W$8:$X$17,2,0)</f>
        <v>147950</v>
      </c>
      <c r="U2804" s="1">
        <f t="shared" si="350"/>
        <v>1933890</v>
      </c>
      <c r="V2804" s="1">
        <f t="shared" si="351"/>
        <v>1933890</v>
      </c>
    </row>
    <row r="2805" spans="1:22" x14ac:dyDescent="0.35">
      <c r="A2805" s="1">
        <v>94900121</v>
      </c>
      <c r="B2805" s="3" t="s">
        <v>19</v>
      </c>
      <c r="C2805" s="29">
        <f t="shared" si="347"/>
        <v>1</v>
      </c>
      <c r="D2805" s="29" t="str">
        <f t="shared" si="344"/>
        <v>1</v>
      </c>
      <c r="E2805" s="42" t="str">
        <f t="shared" si="345"/>
        <v>1</v>
      </c>
      <c r="F2805" s="1">
        <v>49</v>
      </c>
      <c r="G2805" s="28" t="str">
        <f t="shared" si="346"/>
        <v>149</v>
      </c>
      <c r="H2805" s="1">
        <v>48</v>
      </c>
      <c r="I2805" s="1">
        <v>3650</v>
      </c>
      <c r="L2805" s="1">
        <v>459927</v>
      </c>
      <c r="M2805" s="1">
        <v>3927588</v>
      </c>
      <c r="N2805" s="2">
        <f>INT(VLOOKUP(--D2805,'属性表（单）'!$H$7:$I$11,2,0)*VLOOKUP(F2805,'属性表（单）'!$B$4:$D$53,3,0))</f>
        <v>16750</v>
      </c>
      <c r="O2805" s="34">
        <f t="shared" si="348"/>
        <v>26171</v>
      </c>
      <c r="P2805" s="1">
        <f>IF(H2805=26,VLOOKUP(G2805,'属性表（单核）'!$H$2:$I$251,2,0),IF(H2805=59,VLOOKUP(G2805,'属性表（单核）'!$C$2:$D$251,2,0),INT(N2805/VLOOKUP(H2805,'属性表（单）'!$N$4:$O$24,2,0))))</f>
        <v>26171</v>
      </c>
      <c r="S2805" s="1">
        <f t="shared" si="349"/>
        <v>155950</v>
      </c>
      <c r="T2805" s="28">
        <f>VLOOKUP(--F2805,经验表!$A$4:$B$53,2,0)*VLOOKUP(--E2805,经验表!$W$8:$X$17,2,0)</f>
        <v>155950</v>
      </c>
      <c r="U2805" s="1">
        <f t="shared" si="350"/>
        <v>2081840</v>
      </c>
      <c r="V2805" s="1">
        <f t="shared" si="351"/>
        <v>2081840</v>
      </c>
    </row>
    <row r="2806" spans="1:22" x14ac:dyDescent="0.35">
      <c r="A2806" s="1">
        <v>95000121</v>
      </c>
      <c r="B2806" s="3" t="s">
        <v>19</v>
      </c>
      <c r="C2806" s="29">
        <f t="shared" si="347"/>
        <v>1</v>
      </c>
      <c r="D2806" s="29" t="str">
        <f t="shared" si="344"/>
        <v>1</v>
      </c>
      <c r="E2806" s="42" t="str">
        <f t="shared" si="345"/>
        <v>1</v>
      </c>
      <c r="F2806" s="1">
        <v>50</v>
      </c>
      <c r="G2806" s="28" t="str">
        <f t="shared" si="346"/>
        <v>150</v>
      </c>
      <c r="H2806" s="1">
        <v>48</v>
      </c>
      <c r="I2806" s="1">
        <v>3720</v>
      </c>
      <c r="L2806" s="1">
        <v>99999999</v>
      </c>
      <c r="M2806" s="1">
        <v>4387515</v>
      </c>
      <c r="N2806" s="2">
        <f>INT(VLOOKUP(--D2806,'属性表（单）'!$H$7:$I$11,2,0)*VLOOKUP(F2806,'属性表（单）'!$B$4:$D$53,3,0))</f>
        <v>17300</v>
      </c>
      <c r="O2806" s="34">
        <f t="shared" si="348"/>
        <v>27031</v>
      </c>
      <c r="P2806" s="1">
        <f>IF(H2806=26,VLOOKUP(G2806,'属性表（单核）'!$H$2:$I$251,2,0),IF(H2806=59,VLOOKUP(G2806,'属性表（单核）'!$C$2:$D$251,2,0),INT(N2806/VLOOKUP(H2806,'属性表（单）'!$N$4:$O$24,2,0))))</f>
        <v>27031</v>
      </c>
      <c r="S2806" s="1">
        <f t="shared" si="349"/>
        <v>165250</v>
      </c>
      <c r="T2806" s="28">
        <f>VLOOKUP(--F2806,经验表!$A$4:$B$53,2,0)*VLOOKUP(--E2806,经验表!$W$8:$X$17,2,0)</f>
        <v>165250</v>
      </c>
      <c r="U2806" s="1">
        <f t="shared" si="350"/>
        <v>2237790</v>
      </c>
      <c r="V2806" s="1">
        <f t="shared" si="351"/>
        <v>2237790</v>
      </c>
    </row>
    <row r="2807" spans="1:22" x14ac:dyDescent="0.35">
      <c r="A2807" s="1">
        <v>90100122</v>
      </c>
      <c r="B2807" s="3" t="s">
        <v>19</v>
      </c>
      <c r="C2807" s="29">
        <f t="shared" si="347"/>
        <v>1</v>
      </c>
      <c r="D2807" s="29" t="str">
        <f t="shared" si="344"/>
        <v>2</v>
      </c>
      <c r="E2807" s="42" t="str">
        <f t="shared" si="345"/>
        <v>2</v>
      </c>
      <c r="F2807" s="1">
        <v>1</v>
      </c>
      <c r="G2807" s="28" t="str">
        <f t="shared" si="346"/>
        <v>21</v>
      </c>
      <c r="H2807" s="1">
        <v>48</v>
      </c>
      <c r="I2807" s="1">
        <v>485</v>
      </c>
      <c r="L2807" s="1">
        <v>987</v>
      </c>
      <c r="M2807" s="1">
        <v>1000</v>
      </c>
      <c r="N2807" s="2">
        <f>INT(VLOOKUP(--D2807,'属性表（单）'!$H$7:$I$11,2,0)*VLOOKUP(F2807,'属性表（单）'!$B$4:$D$53,3,0))</f>
        <v>2400</v>
      </c>
      <c r="O2807" s="34">
        <f t="shared" si="348"/>
        <v>3750</v>
      </c>
      <c r="P2807" s="1">
        <f>IF(H2807=26,VLOOKUP(G2807,'属性表（单核）'!$H$2:$I$251,2,0),IF(H2807=59,VLOOKUP(G2807,'属性表（单核）'!$C$2:$D$251,2,0),INT(N2807/VLOOKUP(H2807,'属性表（单）'!$N$4:$O$24,2,0))))</f>
        <v>3750</v>
      </c>
      <c r="S2807" s="1">
        <f t="shared" si="349"/>
        <v>900</v>
      </c>
      <c r="T2807" s="28">
        <f>VLOOKUP(--F2807,经验表!$A$4:$B$53,2,0)*VLOOKUP(--E2807,经验表!$W$8:$X$17,2,0)</f>
        <v>900</v>
      </c>
      <c r="U2807" s="1">
        <f t="shared" si="350"/>
        <v>1200</v>
      </c>
      <c r="V2807" s="1">
        <f t="shared" si="351"/>
        <v>2403040</v>
      </c>
    </row>
    <row r="2808" spans="1:22" x14ac:dyDescent="0.35">
      <c r="A2808" s="1">
        <v>90200122</v>
      </c>
      <c r="B2808" s="3" t="s">
        <v>19</v>
      </c>
      <c r="C2808" s="29">
        <f t="shared" si="347"/>
        <v>1</v>
      </c>
      <c r="D2808" s="29" t="str">
        <f t="shared" si="344"/>
        <v>2</v>
      </c>
      <c r="E2808" s="42" t="str">
        <f t="shared" si="345"/>
        <v>2</v>
      </c>
      <c r="F2808" s="1">
        <v>2</v>
      </c>
      <c r="G2808" s="28" t="str">
        <f t="shared" si="346"/>
        <v>22</v>
      </c>
      <c r="H2808" s="1">
        <v>48</v>
      </c>
      <c r="I2808" s="1">
        <v>590</v>
      </c>
      <c r="L2808" s="1">
        <v>1312</v>
      </c>
      <c r="M2808" s="1">
        <v>1987</v>
      </c>
      <c r="N2808" s="2">
        <f>INT(VLOOKUP(--D2808,'属性表（单）'!$H$7:$I$11,2,0)*VLOOKUP(F2808,'属性表（单）'!$B$4:$D$53,3,0))</f>
        <v>2550</v>
      </c>
      <c r="O2808" s="34">
        <f t="shared" si="348"/>
        <v>3984</v>
      </c>
      <c r="P2808" s="1">
        <f>IF(H2808=26,VLOOKUP(G2808,'属性表（单核）'!$H$2:$I$251,2,0),IF(H2808=59,VLOOKUP(G2808,'属性表（单核）'!$C$2:$D$251,2,0),INT(N2808/VLOOKUP(H2808,'属性表（单）'!$N$4:$O$24,2,0))))</f>
        <v>3984</v>
      </c>
      <c r="S2808" s="1">
        <f t="shared" si="349"/>
        <v>1260</v>
      </c>
      <c r="T2808" s="28">
        <f>VLOOKUP(--F2808,经验表!$A$4:$B$53,2,0)*VLOOKUP(--E2808,经验表!$W$8:$X$17,2,0)</f>
        <v>1260</v>
      </c>
      <c r="U2808" s="1">
        <f t="shared" si="350"/>
        <v>2100</v>
      </c>
      <c r="V2808" s="1">
        <f t="shared" si="351"/>
        <v>2100</v>
      </c>
    </row>
    <row r="2809" spans="1:22" x14ac:dyDescent="0.35">
      <c r="A2809" s="1">
        <v>90300122</v>
      </c>
      <c r="B2809" s="3" t="s">
        <v>19</v>
      </c>
      <c r="C2809" s="29">
        <f t="shared" si="347"/>
        <v>1</v>
      </c>
      <c r="D2809" s="29" t="str">
        <f t="shared" si="344"/>
        <v>2</v>
      </c>
      <c r="E2809" s="42" t="str">
        <f t="shared" si="345"/>
        <v>2</v>
      </c>
      <c r="F2809" s="1">
        <v>3</v>
      </c>
      <c r="G2809" s="28" t="str">
        <f t="shared" si="346"/>
        <v>23</v>
      </c>
      <c r="H2809" s="1">
        <v>48</v>
      </c>
      <c r="I2809" s="1">
        <v>695</v>
      </c>
      <c r="L2809" s="1">
        <v>1678</v>
      </c>
      <c r="M2809" s="1">
        <v>3299</v>
      </c>
      <c r="N2809" s="2">
        <f>INT(VLOOKUP(--D2809,'属性表（单）'!$H$7:$I$11,2,0)*VLOOKUP(F2809,'属性表（单）'!$B$4:$D$53,3,0))</f>
        <v>2700</v>
      </c>
      <c r="O2809" s="34">
        <f t="shared" si="348"/>
        <v>4218</v>
      </c>
      <c r="P2809" s="1">
        <f>IF(H2809=26,VLOOKUP(G2809,'属性表（单核）'!$H$2:$I$251,2,0),IF(H2809=59,VLOOKUP(G2809,'属性表（单核）'!$C$2:$D$251,2,0),INT(N2809/VLOOKUP(H2809,'属性表（单）'!$N$4:$O$24,2,0))))</f>
        <v>4218</v>
      </c>
      <c r="S2809" s="1">
        <f t="shared" si="349"/>
        <v>1620</v>
      </c>
      <c r="T2809" s="28">
        <f>VLOOKUP(--F2809,经验表!$A$4:$B$53,2,0)*VLOOKUP(--E2809,经验表!$W$8:$X$17,2,0)</f>
        <v>1620</v>
      </c>
      <c r="U2809" s="1">
        <f t="shared" si="350"/>
        <v>3360</v>
      </c>
      <c r="V2809" s="1">
        <f t="shared" si="351"/>
        <v>3360</v>
      </c>
    </row>
    <row r="2810" spans="1:22" x14ac:dyDescent="0.35">
      <c r="A2810" s="1">
        <v>90400122</v>
      </c>
      <c r="B2810" s="3" t="s">
        <v>19</v>
      </c>
      <c r="C2810" s="29">
        <f t="shared" si="347"/>
        <v>1</v>
      </c>
      <c r="D2810" s="29" t="str">
        <f t="shared" si="344"/>
        <v>2</v>
      </c>
      <c r="E2810" s="42" t="str">
        <f t="shared" si="345"/>
        <v>2</v>
      </c>
      <c r="F2810" s="1">
        <v>4</v>
      </c>
      <c r="G2810" s="28" t="str">
        <f t="shared" si="346"/>
        <v>24</v>
      </c>
      <c r="H2810" s="1">
        <v>48</v>
      </c>
      <c r="I2810" s="1">
        <v>800</v>
      </c>
      <c r="L2810" s="1">
        <v>2088</v>
      </c>
      <c r="M2810" s="1">
        <v>4977</v>
      </c>
      <c r="N2810" s="2">
        <f>INT(VLOOKUP(--D2810,'属性表（单）'!$H$7:$I$11,2,0)*VLOOKUP(F2810,'属性表（单）'!$B$4:$D$53,3,0))</f>
        <v>2850</v>
      </c>
      <c r="O2810" s="34">
        <f t="shared" si="348"/>
        <v>4453</v>
      </c>
      <c r="P2810" s="1">
        <f>IF(H2810=26,VLOOKUP(G2810,'属性表（单核）'!$H$2:$I$251,2,0),IF(H2810=59,VLOOKUP(G2810,'属性表（单核）'!$C$2:$D$251,2,0),INT(N2810/VLOOKUP(H2810,'属性表（单）'!$N$4:$O$24,2,0))))</f>
        <v>4453</v>
      </c>
      <c r="S2810" s="1">
        <f t="shared" si="349"/>
        <v>1980</v>
      </c>
      <c r="T2810" s="28">
        <f>VLOOKUP(--F2810,经验表!$A$4:$B$53,2,0)*VLOOKUP(--E2810,经验表!$W$8:$X$17,2,0)</f>
        <v>1980</v>
      </c>
      <c r="U2810" s="1">
        <f t="shared" si="350"/>
        <v>4980</v>
      </c>
      <c r="V2810" s="1">
        <f t="shared" si="351"/>
        <v>4980</v>
      </c>
    </row>
    <row r="2811" spans="1:22" x14ac:dyDescent="0.35">
      <c r="A2811" s="1">
        <v>90500122</v>
      </c>
      <c r="B2811" s="3" t="s">
        <v>19</v>
      </c>
      <c r="C2811" s="29">
        <f t="shared" si="347"/>
        <v>1</v>
      </c>
      <c r="D2811" s="29" t="str">
        <f t="shared" si="344"/>
        <v>2</v>
      </c>
      <c r="E2811" s="42" t="str">
        <f t="shared" si="345"/>
        <v>2</v>
      </c>
      <c r="F2811" s="1">
        <v>5</v>
      </c>
      <c r="G2811" s="28" t="str">
        <f t="shared" si="346"/>
        <v>25</v>
      </c>
      <c r="H2811" s="1">
        <v>48</v>
      </c>
      <c r="I2811" s="1">
        <v>905</v>
      </c>
      <c r="L2811" s="1">
        <v>2549</v>
      </c>
      <c r="M2811" s="1">
        <v>7065</v>
      </c>
      <c r="N2811" s="2">
        <f>INT(VLOOKUP(--D2811,'属性表（单）'!$H$7:$I$11,2,0)*VLOOKUP(F2811,'属性表（单）'!$B$4:$D$53,3,0))</f>
        <v>3000</v>
      </c>
      <c r="O2811" s="34">
        <f t="shared" si="348"/>
        <v>4687</v>
      </c>
      <c r="P2811" s="1">
        <f>IF(H2811=26,VLOOKUP(G2811,'属性表（单核）'!$H$2:$I$251,2,0),IF(H2811=59,VLOOKUP(G2811,'属性表（单核）'!$C$2:$D$251,2,0),INT(N2811/VLOOKUP(H2811,'属性表（单）'!$N$4:$O$24,2,0))))</f>
        <v>4687</v>
      </c>
      <c r="S2811" s="1">
        <f t="shared" si="349"/>
        <v>2340</v>
      </c>
      <c r="T2811" s="28">
        <f>VLOOKUP(--F2811,经验表!$A$4:$B$53,2,0)*VLOOKUP(--E2811,经验表!$W$8:$X$17,2,0)</f>
        <v>2340</v>
      </c>
      <c r="U2811" s="1">
        <f t="shared" si="350"/>
        <v>6960</v>
      </c>
      <c r="V2811" s="1">
        <f t="shared" si="351"/>
        <v>6960</v>
      </c>
    </row>
    <row r="2812" spans="1:22" x14ac:dyDescent="0.35">
      <c r="A2812" s="1">
        <v>90600122</v>
      </c>
      <c r="B2812" s="3" t="s">
        <v>19</v>
      </c>
      <c r="C2812" s="29">
        <f t="shared" si="347"/>
        <v>1</v>
      </c>
      <c r="D2812" s="29" t="str">
        <f t="shared" si="344"/>
        <v>2</v>
      </c>
      <c r="E2812" s="42" t="str">
        <f t="shared" si="345"/>
        <v>2</v>
      </c>
      <c r="F2812" s="1">
        <v>6</v>
      </c>
      <c r="G2812" s="28" t="str">
        <f t="shared" si="346"/>
        <v>26</v>
      </c>
      <c r="H2812" s="1">
        <v>48</v>
      </c>
      <c r="I2812" s="1">
        <v>1010</v>
      </c>
      <c r="L2812" s="1">
        <v>3064</v>
      </c>
      <c r="M2812" s="1">
        <v>9614</v>
      </c>
      <c r="N2812" s="2">
        <f>INT(VLOOKUP(--D2812,'属性表（单）'!$H$7:$I$11,2,0)*VLOOKUP(F2812,'属性表（单）'!$B$4:$D$53,3,0))</f>
        <v>3150</v>
      </c>
      <c r="O2812" s="34">
        <f t="shared" si="348"/>
        <v>4921</v>
      </c>
      <c r="P2812" s="1">
        <f>IF(H2812=26,VLOOKUP(G2812,'属性表（单核）'!$H$2:$I$251,2,0),IF(H2812=59,VLOOKUP(G2812,'属性表（单核）'!$C$2:$D$251,2,0),INT(N2812/VLOOKUP(H2812,'属性表（单）'!$N$4:$O$24,2,0))))</f>
        <v>4921</v>
      </c>
      <c r="S2812" s="1">
        <f t="shared" si="349"/>
        <v>2940</v>
      </c>
      <c r="T2812" s="28">
        <f>VLOOKUP(--F2812,经验表!$A$4:$B$53,2,0)*VLOOKUP(--E2812,经验表!$W$8:$X$17,2,0)</f>
        <v>2940</v>
      </c>
      <c r="U2812" s="1">
        <f t="shared" si="350"/>
        <v>9300</v>
      </c>
      <c r="V2812" s="1">
        <f t="shared" si="351"/>
        <v>9300</v>
      </c>
    </row>
    <row r="2813" spans="1:22" x14ac:dyDescent="0.35">
      <c r="A2813" s="1">
        <v>90700122</v>
      </c>
      <c r="B2813" s="3" t="s">
        <v>19</v>
      </c>
      <c r="C2813" s="29">
        <f t="shared" si="347"/>
        <v>1</v>
      </c>
      <c r="D2813" s="29" t="str">
        <f t="shared" si="344"/>
        <v>2</v>
      </c>
      <c r="E2813" s="42" t="str">
        <f t="shared" si="345"/>
        <v>2</v>
      </c>
      <c r="F2813" s="1">
        <v>7</v>
      </c>
      <c r="G2813" s="28" t="str">
        <f t="shared" si="346"/>
        <v>27</v>
      </c>
      <c r="H2813" s="1">
        <v>48</v>
      </c>
      <c r="I2813" s="1">
        <v>1115</v>
      </c>
      <c r="L2813" s="1">
        <v>3640</v>
      </c>
      <c r="M2813" s="1">
        <v>12678</v>
      </c>
      <c r="N2813" s="2">
        <f>INT(VLOOKUP(--D2813,'属性表（单）'!$H$7:$I$11,2,0)*VLOOKUP(F2813,'属性表（单）'!$B$4:$D$53,3,0))</f>
        <v>3375</v>
      </c>
      <c r="O2813" s="34">
        <f t="shared" si="348"/>
        <v>5273</v>
      </c>
      <c r="P2813" s="1">
        <f>IF(H2813=26,VLOOKUP(G2813,'属性表（单核）'!$H$2:$I$251,2,0),IF(H2813=59,VLOOKUP(G2813,'属性表（单核）'!$C$2:$D$251,2,0),INT(N2813/VLOOKUP(H2813,'属性表（单）'!$N$4:$O$24,2,0))))</f>
        <v>5273</v>
      </c>
      <c r="S2813" s="1">
        <f t="shared" si="349"/>
        <v>3540</v>
      </c>
      <c r="T2813" s="28">
        <f>VLOOKUP(--F2813,经验表!$A$4:$B$53,2,0)*VLOOKUP(--E2813,经验表!$W$8:$X$17,2,0)</f>
        <v>3540</v>
      </c>
      <c r="U2813" s="1">
        <f t="shared" si="350"/>
        <v>12240</v>
      </c>
      <c r="V2813" s="1">
        <f t="shared" si="351"/>
        <v>12240</v>
      </c>
    </row>
    <row r="2814" spans="1:22" x14ac:dyDescent="0.35">
      <c r="A2814" s="1">
        <v>90800122</v>
      </c>
      <c r="B2814" s="3" t="s">
        <v>19</v>
      </c>
      <c r="C2814" s="29">
        <f t="shared" si="347"/>
        <v>1</v>
      </c>
      <c r="D2814" s="29" t="str">
        <f t="shared" si="344"/>
        <v>2</v>
      </c>
      <c r="E2814" s="42" t="str">
        <f t="shared" si="345"/>
        <v>2</v>
      </c>
      <c r="F2814" s="1">
        <v>8</v>
      </c>
      <c r="G2814" s="28" t="str">
        <f t="shared" si="346"/>
        <v>28</v>
      </c>
      <c r="H2814" s="1">
        <v>48</v>
      </c>
      <c r="I2814" s="1">
        <v>1220</v>
      </c>
      <c r="L2814" s="1">
        <v>4285</v>
      </c>
      <c r="M2814" s="1">
        <v>16318</v>
      </c>
      <c r="N2814" s="2">
        <f>INT(VLOOKUP(--D2814,'属性表（单）'!$H$7:$I$11,2,0)*VLOOKUP(F2814,'属性表（单）'!$B$4:$D$53,3,0))</f>
        <v>3600</v>
      </c>
      <c r="O2814" s="34">
        <f t="shared" si="348"/>
        <v>5625</v>
      </c>
      <c r="P2814" s="1">
        <f>IF(H2814=26,VLOOKUP(G2814,'属性表（单核）'!$H$2:$I$251,2,0),IF(H2814=59,VLOOKUP(G2814,'属性表（单核）'!$C$2:$D$251,2,0),INT(N2814/VLOOKUP(H2814,'属性表（单）'!$N$4:$O$24,2,0))))</f>
        <v>5625</v>
      </c>
      <c r="S2814" s="1">
        <f t="shared" si="349"/>
        <v>4140</v>
      </c>
      <c r="T2814" s="28">
        <f>VLOOKUP(--F2814,经验表!$A$4:$B$53,2,0)*VLOOKUP(--E2814,经验表!$W$8:$X$17,2,0)</f>
        <v>4140</v>
      </c>
      <c r="U2814" s="1">
        <f t="shared" si="350"/>
        <v>15780</v>
      </c>
      <c r="V2814" s="1">
        <f t="shared" si="351"/>
        <v>15780</v>
      </c>
    </row>
    <row r="2815" spans="1:22" x14ac:dyDescent="0.35">
      <c r="A2815" s="1">
        <v>90900122</v>
      </c>
      <c r="B2815" s="3" t="s">
        <v>19</v>
      </c>
      <c r="C2815" s="29">
        <f t="shared" si="347"/>
        <v>1</v>
      </c>
      <c r="D2815" s="29" t="str">
        <f t="shared" si="344"/>
        <v>2</v>
      </c>
      <c r="E2815" s="42" t="str">
        <f t="shared" si="345"/>
        <v>2</v>
      </c>
      <c r="F2815" s="1">
        <v>9</v>
      </c>
      <c r="G2815" s="28" t="str">
        <f t="shared" si="346"/>
        <v>29</v>
      </c>
      <c r="H2815" s="1">
        <v>48</v>
      </c>
      <c r="I2815" s="1">
        <v>1325</v>
      </c>
      <c r="L2815" s="1">
        <v>5005</v>
      </c>
      <c r="M2815" s="1">
        <v>20603</v>
      </c>
      <c r="N2815" s="2">
        <f>INT(VLOOKUP(--D2815,'属性表（单）'!$H$7:$I$11,2,0)*VLOOKUP(F2815,'属性表（单）'!$B$4:$D$53,3,0))</f>
        <v>3825</v>
      </c>
      <c r="O2815" s="34">
        <f t="shared" si="348"/>
        <v>5976</v>
      </c>
      <c r="P2815" s="1">
        <f>IF(H2815=26,VLOOKUP(G2815,'属性表（单核）'!$H$2:$I$251,2,0),IF(H2815=59,VLOOKUP(G2815,'属性表（单核）'!$C$2:$D$251,2,0),INT(N2815/VLOOKUP(H2815,'属性表（单）'!$N$4:$O$24,2,0))))</f>
        <v>5976</v>
      </c>
      <c r="S2815" s="1">
        <f t="shared" si="349"/>
        <v>4740</v>
      </c>
      <c r="T2815" s="28">
        <f>VLOOKUP(--F2815,经验表!$A$4:$B$53,2,0)*VLOOKUP(--E2815,经验表!$W$8:$X$17,2,0)</f>
        <v>4740</v>
      </c>
      <c r="U2815" s="1">
        <f t="shared" si="350"/>
        <v>19920</v>
      </c>
      <c r="V2815" s="1">
        <f t="shared" si="351"/>
        <v>19920</v>
      </c>
    </row>
    <row r="2816" spans="1:22" x14ac:dyDescent="0.35">
      <c r="A2816" s="1">
        <v>91000122</v>
      </c>
      <c r="B2816" s="3" t="s">
        <v>19</v>
      </c>
      <c r="C2816" s="29">
        <f t="shared" si="347"/>
        <v>1</v>
      </c>
      <c r="D2816" s="29" t="str">
        <f t="shared" si="344"/>
        <v>2</v>
      </c>
      <c r="E2816" s="42" t="str">
        <f t="shared" si="345"/>
        <v>2</v>
      </c>
      <c r="F2816" s="1">
        <v>10</v>
      </c>
      <c r="G2816" s="28" t="str">
        <f t="shared" si="346"/>
        <v>210</v>
      </c>
      <c r="H2816" s="1">
        <v>48</v>
      </c>
      <c r="I2816" s="1">
        <v>1430</v>
      </c>
      <c r="L2816" s="1">
        <v>5808</v>
      </c>
      <c r="M2816" s="1">
        <v>25608</v>
      </c>
      <c r="N2816" s="2">
        <f>INT(VLOOKUP(--D2816,'属性表（单）'!$H$7:$I$11,2,0)*VLOOKUP(F2816,'属性表（单）'!$B$4:$D$53,3,0))</f>
        <v>4050</v>
      </c>
      <c r="O2816" s="34">
        <f t="shared" si="348"/>
        <v>6328</v>
      </c>
      <c r="P2816" s="1">
        <f>IF(H2816=26,VLOOKUP(G2816,'属性表（单核）'!$H$2:$I$251,2,0),IF(H2816=59,VLOOKUP(G2816,'属性表（单核）'!$C$2:$D$251,2,0),INT(N2816/VLOOKUP(H2816,'属性表（单）'!$N$4:$O$24,2,0))))</f>
        <v>6328</v>
      </c>
      <c r="S2816" s="1">
        <f t="shared" si="349"/>
        <v>5700</v>
      </c>
      <c r="T2816" s="28">
        <f>VLOOKUP(--F2816,经验表!$A$4:$B$53,2,0)*VLOOKUP(--E2816,经验表!$W$8:$X$17,2,0)</f>
        <v>5700</v>
      </c>
      <c r="U2816" s="1">
        <f t="shared" si="350"/>
        <v>24660</v>
      </c>
      <c r="V2816" s="1">
        <f t="shared" si="351"/>
        <v>24660</v>
      </c>
    </row>
    <row r="2817" spans="1:22" x14ac:dyDescent="0.35">
      <c r="A2817" s="1">
        <v>91100122</v>
      </c>
      <c r="B2817" s="3" t="s">
        <v>19</v>
      </c>
      <c r="C2817" s="29">
        <f t="shared" si="347"/>
        <v>1</v>
      </c>
      <c r="D2817" s="29" t="str">
        <f t="shared" si="344"/>
        <v>2</v>
      </c>
      <c r="E2817" s="42" t="str">
        <f t="shared" si="345"/>
        <v>2</v>
      </c>
      <c r="F2817" s="1">
        <v>11</v>
      </c>
      <c r="G2817" s="28" t="str">
        <f t="shared" si="346"/>
        <v>211</v>
      </c>
      <c r="H2817" s="1">
        <v>48</v>
      </c>
      <c r="I2817" s="1">
        <v>1535</v>
      </c>
      <c r="L2817" s="1">
        <v>6704</v>
      </c>
      <c r="M2817" s="1">
        <v>31416</v>
      </c>
      <c r="N2817" s="2">
        <f>INT(VLOOKUP(--D2817,'属性表（单）'!$H$7:$I$11,2,0)*VLOOKUP(F2817,'属性表（单）'!$B$4:$D$53,3,0))</f>
        <v>4275</v>
      </c>
      <c r="O2817" s="34">
        <f t="shared" si="348"/>
        <v>6679</v>
      </c>
      <c r="P2817" s="1">
        <f>IF(H2817=26,VLOOKUP(G2817,'属性表（单核）'!$H$2:$I$251,2,0),IF(H2817=59,VLOOKUP(G2817,'属性表（单核）'!$C$2:$D$251,2,0),INT(N2817/VLOOKUP(H2817,'属性表（单）'!$N$4:$O$24,2,0))))</f>
        <v>6679</v>
      </c>
      <c r="S2817" s="1">
        <f t="shared" si="349"/>
        <v>6660</v>
      </c>
      <c r="T2817" s="28">
        <f>VLOOKUP(--F2817,经验表!$A$4:$B$53,2,0)*VLOOKUP(--E2817,经验表!$W$8:$X$17,2,0)</f>
        <v>6660</v>
      </c>
      <c r="U2817" s="1">
        <f t="shared" si="350"/>
        <v>30360</v>
      </c>
      <c r="V2817" s="1">
        <f t="shared" si="351"/>
        <v>30360</v>
      </c>
    </row>
    <row r="2818" spans="1:22" x14ac:dyDescent="0.35">
      <c r="A2818" s="1">
        <v>91200122</v>
      </c>
      <c r="B2818" s="3" t="s">
        <v>19</v>
      </c>
      <c r="C2818" s="29">
        <f t="shared" si="347"/>
        <v>1</v>
      </c>
      <c r="D2818" s="29" t="str">
        <f t="shared" si="344"/>
        <v>2</v>
      </c>
      <c r="E2818" s="42" t="str">
        <f t="shared" si="345"/>
        <v>2</v>
      </c>
      <c r="F2818" s="1">
        <v>12</v>
      </c>
      <c r="G2818" s="28" t="str">
        <f t="shared" si="346"/>
        <v>212</v>
      </c>
      <c r="H2818" s="1">
        <v>48</v>
      </c>
      <c r="I2818" s="1">
        <v>1640</v>
      </c>
      <c r="L2818" s="1">
        <v>7703</v>
      </c>
      <c r="M2818" s="1">
        <v>38120</v>
      </c>
      <c r="N2818" s="2">
        <f>INT(VLOOKUP(--D2818,'属性表（单）'!$H$7:$I$11,2,0)*VLOOKUP(F2818,'属性表（单）'!$B$4:$D$53,3,0))</f>
        <v>4575</v>
      </c>
      <c r="O2818" s="34">
        <f t="shared" si="348"/>
        <v>7148</v>
      </c>
      <c r="P2818" s="1">
        <f>IF(H2818=26,VLOOKUP(G2818,'属性表（单核）'!$H$2:$I$251,2,0),IF(H2818=59,VLOOKUP(G2818,'属性表（单核）'!$C$2:$D$251,2,0),INT(N2818/VLOOKUP(H2818,'属性表（单）'!$N$4:$O$24,2,0))))</f>
        <v>7148</v>
      </c>
      <c r="S2818" s="1">
        <f t="shared" si="349"/>
        <v>7620</v>
      </c>
      <c r="T2818" s="28">
        <f>VLOOKUP(--F2818,经验表!$A$4:$B$53,2,0)*VLOOKUP(--E2818,经验表!$W$8:$X$17,2,0)</f>
        <v>7620</v>
      </c>
      <c r="U2818" s="1">
        <f t="shared" si="350"/>
        <v>37020</v>
      </c>
      <c r="V2818" s="1">
        <f t="shared" si="351"/>
        <v>37020</v>
      </c>
    </row>
    <row r="2819" spans="1:22" x14ac:dyDescent="0.35">
      <c r="A2819" s="1">
        <v>91300122</v>
      </c>
      <c r="B2819" s="3" t="s">
        <v>19</v>
      </c>
      <c r="C2819" s="29">
        <f t="shared" si="347"/>
        <v>1</v>
      </c>
      <c r="D2819" s="29" t="str">
        <f t="shared" ref="D2819:D2882" si="352">RIGHT(A2819,1)</f>
        <v>2</v>
      </c>
      <c r="E2819" s="42" t="str">
        <f t="shared" ref="E2819:E2882" si="353">IF(C2819=1,RIGHT(A2819,1),C2819&amp;RIGHT(A2819,1))</f>
        <v>2</v>
      </c>
      <c r="F2819" s="1">
        <v>13</v>
      </c>
      <c r="G2819" s="28" t="str">
        <f t="shared" ref="G2819:G2882" si="354">D2819&amp;F2819</f>
        <v>213</v>
      </c>
      <c r="H2819" s="1">
        <v>48</v>
      </c>
      <c r="I2819" s="1">
        <v>1745</v>
      </c>
      <c r="L2819" s="1">
        <v>8816</v>
      </c>
      <c r="M2819" s="1">
        <v>45823</v>
      </c>
      <c r="N2819" s="2">
        <f>INT(VLOOKUP(--D2819,'属性表（单）'!$H$7:$I$11,2,0)*VLOOKUP(F2819,'属性表（单）'!$B$4:$D$53,3,0))</f>
        <v>4875</v>
      </c>
      <c r="O2819" s="34">
        <f t="shared" si="348"/>
        <v>7617</v>
      </c>
      <c r="P2819" s="1">
        <f>IF(H2819=26,VLOOKUP(G2819,'属性表（单核）'!$H$2:$I$251,2,0),IF(H2819=59,VLOOKUP(G2819,'属性表（单核）'!$C$2:$D$251,2,0),INT(N2819/VLOOKUP(H2819,'属性表（单）'!$N$4:$O$24,2,0))))</f>
        <v>7617</v>
      </c>
      <c r="S2819" s="1">
        <f t="shared" si="349"/>
        <v>8580</v>
      </c>
      <c r="T2819" s="28">
        <f>VLOOKUP(--F2819,经验表!$A$4:$B$53,2,0)*VLOOKUP(--E2819,经验表!$W$8:$X$17,2,0)</f>
        <v>8580</v>
      </c>
      <c r="U2819" s="1">
        <f t="shared" si="350"/>
        <v>44640</v>
      </c>
      <c r="V2819" s="1">
        <f t="shared" si="351"/>
        <v>44640</v>
      </c>
    </row>
    <row r="2820" spans="1:22" x14ac:dyDescent="0.35">
      <c r="A2820" s="1">
        <v>91400122</v>
      </c>
      <c r="B2820" s="3" t="s">
        <v>19</v>
      </c>
      <c r="C2820" s="29">
        <f t="shared" ref="C2820:C2883" si="355">C2819</f>
        <v>1</v>
      </c>
      <c r="D2820" s="29" t="str">
        <f t="shared" si="352"/>
        <v>2</v>
      </c>
      <c r="E2820" s="42" t="str">
        <f t="shared" si="353"/>
        <v>2</v>
      </c>
      <c r="F2820" s="1">
        <v>14</v>
      </c>
      <c r="G2820" s="28" t="str">
        <f t="shared" si="354"/>
        <v>214</v>
      </c>
      <c r="H2820" s="1">
        <v>48</v>
      </c>
      <c r="I2820" s="1">
        <v>1850</v>
      </c>
      <c r="L2820" s="1">
        <v>10055</v>
      </c>
      <c r="M2820" s="1">
        <v>54639</v>
      </c>
      <c r="N2820" s="2">
        <f>INT(VLOOKUP(--D2820,'属性表（单）'!$H$7:$I$11,2,0)*VLOOKUP(F2820,'属性表（单）'!$B$4:$D$53,3,0))</f>
        <v>5175</v>
      </c>
      <c r="O2820" s="34">
        <f t="shared" si="348"/>
        <v>8085</v>
      </c>
      <c r="P2820" s="1">
        <f>IF(H2820=26,VLOOKUP(G2820,'属性表（单核）'!$H$2:$I$251,2,0),IF(H2820=59,VLOOKUP(G2820,'属性表（单核）'!$C$2:$D$251,2,0),INT(N2820/VLOOKUP(H2820,'属性表（单）'!$N$4:$O$24,2,0))))</f>
        <v>8085</v>
      </c>
      <c r="S2820" s="1">
        <f t="shared" si="349"/>
        <v>10020</v>
      </c>
      <c r="T2820" s="28">
        <f>VLOOKUP(--F2820,经验表!$A$4:$B$53,2,0)*VLOOKUP(--E2820,经验表!$W$8:$X$17,2,0)</f>
        <v>10020</v>
      </c>
      <c r="U2820" s="1">
        <f t="shared" si="350"/>
        <v>53220</v>
      </c>
      <c r="V2820" s="1">
        <f t="shared" si="351"/>
        <v>53220</v>
      </c>
    </row>
    <row r="2821" spans="1:22" x14ac:dyDescent="0.35">
      <c r="A2821" s="1">
        <v>91500122</v>
      </c>
      <c r="B2821" s="3" t="s">
        <v>19</v>
      </c>
      <c r="C2821" s="29">
        <f t="shared" si="355"/>
        <v>1</v>
      </c>
      <c r="D2821" s="29" t="str">
        <f t="shared" si="352"/>
        <v>2</v>
      </c>
      <c r="E2821" s="42" t="str">
        <f t="shared" si="353"/>
        <v>2</v>
      </c>
      <c r="F2821" s="1">
        <v>15</v>
      </c>
      <c r="G2821" s="28" t="str">
        <f t="shared" si="354"/>
        <v>215</v>
      </c>
      <c r="H2821" s="1">
        <v>48</v>
      </c>
      <c r="I2821" s="1">
        <v>1955</v>
      </c>
      <c r="L2821" s="1">
        <v>11434</v>
      </c>
      <c r="M2821" s="1">
        <v>64694</v>
      </c>
      <c r="N2821" s="2">
        <f>INT(VLOOKUP(--D2821,'属性表（单）'!$H$7:$I$11,2,0)*VLOOKUP(F2821,'属性表（单）'!$B$4:$D$53,3,0))</f>
        <v>5475</v>
      </c>
      <c r="O2821" s="34">
        <f t="shared" si="348"/>
        <v>8554</v>
      </c>
      <c r="P2821" s="1">
        <f>IF(H2821=26,VLOOKUP(G2821,'属性表（单核）'!$H$2:$I$251,2,0),IF(H2821=59,VLOOKUP(G2821,'属性表（单核）'!$C$2:$D$251,2,0),INT(N2821/VLOOKUP(H2821,'属性表（单）'!$N$4:$O$24,2,0))))</f>
        <v>8554</v>
      </c>
      <c r="S2821" s="1">
        <f t="shared" si="349"/>
        <v>11460</v>
      </c>
      <c r="T2821" s="28">
        <f>VLOOKUP(--F2821,经验表!$A$4:$B$53,2,0)*VLOOKUP(--E2821,经验表!$W$8:$X$17,2,0)</f>
        <v>11460</v>
      </c>
      <c r="U2821" s="1">
        <f t="shared" si="350"/>
        <v>63240</v>
      </c>
      <c r="V2821" s="1">
        <f t="shared" si="351"/>
        <v>63240</v>
      </c>
    </row>
    <row r="2822" spans="1:22" x14ac:dyDescent="0.35">
      <c r="A2822" s="1">
        <v>91600122</v>
      </c>
      <c r="B2822" s="3" t="s">
        <v>19</v>
      </c>
      <c r="C2822" s="29">
        <f t="shared" si="355"/>
        <v>1</v>
      </c>
      <c r="D2822" s="29" t="str">
        <f t="shared" si="352"/>
        <v>2</v>
      </c>
      <c r="E2822" s="42" t="str">
        <f t="shared" si="353"/>
        <v>2</v>
      </c>
      <c r="F2822" s="1">
        <v>16</v>
      </c>
      <c r="G2822" s="28" t="str">
        <f t="shared" si="354"/>
        <v>216</v>
      </c>
      <c r="H2822" s="1">
        <v>48</v>
      </c>
      <c r="I2822" s="1">
        <v>2060</v>
      </c>
      <c r="L2822" s="1">
        <v>12968</v>
      </c>
      <c r="M2822" s="1">
        <v>76128</v>
      </c>
      <c r="N2822" s="2">
        <f>INT(VLOOKUP(--D2822,'属性表（单）'!$H$7:$I$11,2,0)*VLOOKUP(F2822,'属性表（单）'!$B$4:$D$53,3,0))</f>
        <v>5775</v>
      </c>
      <c r="O2822" s="34">
        <f t="shared" si="348"/>
        <v>9023</v>
      </c>
      <c r="P2822" s="1">
        <f>IF(H2822=26,VLOOKUP(G2822,'属性表（单核）'!$H$2:$I$251,2,0),IF(H2822=59,VLOOKUP(G2822,'属性表（单核）'!$C$2:$D$251,2,0),INT(N2822/VLOOKUP(H2822,'属性表（单）'!$N$4:$O$24,2,0))))</f>
        <v>9023</v>
      </c>
      <c r="S2822" s="1">
        <f t="shared" si="349"/>
        <v>12900</v>
      </c>
      <c r="T2822" s="28">
        <f>VLOOKUP(--F2822,经验表!$A$4:$B$53,2,0)*VLOOKUP(--E2822,经验表!$W$8:$X$17,2,0)</f>
        <v>12900</v>
      </c>
      <c r="U2822" s="1">
        <f t="shared" si="350"/>
        <v>74700</v>
      </c>
      <c r="V2822" s="1">
        <f t="shared" si="351"/>
        <v>74700</v>
      </c>
    </row>
    <row r="2823" spans="1:22" x14ac:dyDescent="0.35">
      <c r="A2823" s="1">
        <v>91700122</v>
      </c>
      <c r="B2823" s="3" t="s">
        <v>19</v>
      </c>
      <c r="C2823" s="29">
        <f t="shared" si="355"/>
        <v>1</v>
      </c>
      <c r="D2823" s="29" t="str">
        <f t="shared" si="352"/>
        <v>2</v>
      </c>
      <c r="E2823" s="42" t="str">
        <f t="shared" si="353"/>
        <v>2</v>
      </c>
      <c r="F2823" s="1">
        <v>17</v>
      </c>
      <c r="G2823" s="28" t="str">
        <f t="shared" si="354"/>
        <v>217</v>
      </c>
      <c r="H2823" s="1">
        <v>48</v>
      </c>
      <c r="I2823" s="1">
        <v>2165</v>
      </c>
      <c r="L2823" s="1">
        <v>14674</v>
      </c>
      <c r="M2823" s="1">
        <v>89096</v>
      </c>
      <c r="N2823" s="2">
        <f>INT(VLOOKUP(--D2823,'属性表（单）'!$H$7:$I$11,2,0)*VLOOKUP(F2823,'属性表（单）'!$B$4:$D$53,3,0))</f>
        <v>6150</v>
      </c>
      <c r="O2823" s="34">
        <f t="shared" ref="O2823:O2886" si="356">INT(IF(C2823=1,P2823,P2823*$X$14))</f>
        <v>9609</v>
      </c>
      <c r="P2823" s="1">
        <f>IF(H2823=26,VLOOKUP(G2823,'属性表（单核）'!$H$2:$I$251,2,0),IF(H2823=59,VLOOKUP(G2823,'属性表（单核）'!$C$2:$D$251,2,0),INT(N2823/VLOOKUP(H2823,'属性表（单）'!$N$4:$O$24,2,0))))</f>
        <v>9609</v>
      </c>
      <c r="S2823" s="1">
        <f t="shared" si="349"/>
        <v>14340</v>
      </c>
      <c r="T2823" s="28">
        <f>VLOOKUP(--F2823,经验表!$A$4:$B$53,2,0)*VLOOKUP(--E2823,经验表!$W$8:$X$17,2,0)</f>
        <v>14340</v>
      </c>
      <c r="U2823" s="1">
        <f t="shared" si="350"/>
        <v>87600</v>
      </c>
      <c r="V2823" s="1">
        <f t="shared" si="351"/>
        <v>87600</v>
      </c>
    </row>
    <row r="2824" spans="1:22" x14ac:dyDescent="0.35">
      <c r="A2824" s="1">
        <v>91800122</v>
      </c>
      <c r="B2824" s="3" t="s">
        <v>19</v>
      </c>
      <c r="C2824" s="29">
        <f t="shared" si="355"/>
        <v>1</v>
      </c>
      <c r="D2824" s="29" t="str">
        <f t="shared" si="352"/>
        <v>2</v>
      </c>
      <c r="E2824" s="42" t="str">
        <f t="shared" si="353"/>
        <v>2</v>
      </c>
      <c r="F2824" s="1">
        <v>18</v>
      </c>
      <c r="G2824" s="28" t="str">
        <f t="shared" si="354"/>
        <v>218</v>
      </c>
      <c r="H2824" s="1">
        <v>48</v>
      </c>
      <c r="I2824" s="1">
        <v>2270</v>
      </c>
      <c r="L2824" s="1">
        <v>16570</v>
      </c>
      <c r="M2824" s="1">
        <v>103770</v>
      </c>
      <c r="N2824" s="2">
        <f>INT(VLOOKUP(--D2824,'属性表（单）'!$H$7:$I$11,2,0)*VLOOKUP(F2824,'属性表（单）'!$B$4:$D$53,3,0))</f>
        <v>6525</v>
      </c>
      <c r="O2824" s="34">
        <f t="shared" si="356"/>
        <v>10195</v>
      </c>
      <c r="P2824" s="1">
        <f>IF(H2824=26,VLOOKUP(G2824,'属性表（单核）'!$H$2:$I$251,2,0),IF(H2824=59,VLOOKUP(G2824,'属性表（单核）'!$C$2:$D$251,2,0),INT(N2824/VLOOKUP(H2824,'属性表（单）'!$N$4:$O$24,2,0))))</f>
        <v>10195</v>
      </c>
      <c r="S2824" s="1">
        <f t="shared" ref="S2824:S2887" si="357">INT(T2824)</f>
        <v>16380</v>
      </c>
      <c r="T2824" s="28">
        <f>VLOOKUP(--F2824,经验表!$A$4:$B$53,2,0)*VLOOKUP(--E2824,经验表!$W$8:$X$17,2,0)</f>
        <v>16380</v>
      </c>
      <c r="U2824" s="1">
        <f t="shared" ref="U2824:U2887" si="358">INT(IF(C2824=1,IF(F2824=1,VLOOKUP(--D2824,$X$8:$Y$12,2,0),V2824),IF(F2824=1,VLOOKUP(--D2824,$X$17:$Y$21,2,0),V2824)))</f>
        <v>101940</v>
      </c>
      <c r="V2824" s="1">
        <f t="shared" si="351"/>
        <v>101940</v>
      </c>
    </row>
    <row r="2825" spans="1:22" x14ac:dyDescent="0.35">
      <c r="A2825" s="1">
        <v>91900122</v>
      </c>
      <c r="B2825" s="3" t="s">
        <v>19</v>
      </c>
      <c r="C2825" s="29">
        <f t="shared" si="355"/>
        <v>1</v>
      </c>
      <c r="D2825" s="29" t="str">
        <f t="shared" si="352"/>
        <v>2</v>
      </c>
      <c r="E2825" s="42" t="str">
        <f t="shared" si="353"/>
        <v>2</v>
      </c>
      <c r="F2825" s="1">
        <v>19</v>
      </c>
      <c r="G2825" s="28" t="str">
        <f t="shared" si="354"/>
        <v>219</v>
      </c>
      <c r="H2825" s="1">
        <v>48</v>
      </c>
      <c r="I2825" s="1">
        <v>2375</v>
      </c>
      <c r="L2825" s="1">
        <v>18678</v>
      </c>
      <c r="M2825" s="1">
        <v>120340</v>
      </c>
      <c r="N2825" s="2">
        <f>INT(VLOOKUP(--D2825,'属性表（单）'!$H$7:$I$11,2,0)*VLOOKUP(F2825,'属性表（单）'!$B$4:$D$53,3,0))</f>
        <v>6900</v>
      </c>
      <c r="O2825" s="34">
        <f t="shared" si="356"/>
        <v>10781</v>
      </c>
      <c r="P2825" s="1">
        <f>IF(H2825=26,VLOOKUP(G2825,'属性表（单核）'!$H$2:$I$251,2,0),IF(H2825=59,VLOOKUP(G2825,'属性表（单核）'!$C$2:$D$251,2,0),INT(N2825/VLOOKUP(H2825,'属性表（单）'!$N$4:$O$24,2,0))))</f>
        <v>10781</v>
      </c>
      <c r="S2825" s="1">
        <f t="shared" si="357"/>
        <v>18420</v>
      </c>
      <c r="T2825" s="28">
        <f>VLOOKUP(--F2825,经验表!$A$4:$B$53,2,0)*VLOOKUP(--E2825,经验表!$W$8:$X$17,2,0)</f>
        <v>18420</v>
      </c>
      <c r="U2825" s="1">
        <f t="shared" si="358"/>
        <v>118320</v>
      </c>
      <c r="V2825" s="1">
        <f t="shared" ref="V2825:V2888" si="359">S2824+U2824</f>
        <v>118320</v>
      </c>
    </row>
    <row r="2826" spans="1:22" x14ac:dyDescent="0.35">
      <c r="A2826" s="1">
        <v>92000122</v>
      </c>
      <c r="B2826" s="3" t="s">
        <v>19</v>
      </c>
      <c r="C2826" s="29">
        <f t="shared" si="355"/>
        <v>1</v>
      </c>
      <c r="D2826" s="29" t="str">
        <f t="shared" si="352"/>
        <v>2</v>
      </c>
      <c r="E2826" s="42" t="str">
        <f t="shared" si="353"/>
        <v>2</v>
      </c>
      <c r="F2826" s="1">
        <v>20</v>
      </c>
      <c r="G2826" s="28" t="str">
        <f t="shared" si="354"/>
        <v>220</v>
      </c>
      <c r="H2826" s="1">
        <v>48</v>
      </c>
      <c r="I2826" s="1">
        <v>2480</v>
      </c>
      <c r="L2826" s="1">
        <v>21019</v>
      </c>
      <c r="M2826" s="1">
        <v>139018</v>
      </c>
      <c r="N2826" s="2">
        <f>INT(VLOOKUP(--D2826,'属性表（单）'!$H$7:$I$11,2,0)*VLOOKUP(F2826,'属性表（单）'!$B$4:$D$53,3,0))</f>
        <v>7275</v>
      </c>
      <c r="O2826" s="34">
        <f t="shared" si="356"/>
        <v>11367</v>
      </c>
      <c r="P2826" s="1">
        <f>IF(H2826=26,VLOOKUP(G2826,'属性表（单核）'!$H$2:$I$251,2,0),IF(H2826=59,VLOOKUP(G2826,'属性表（单核）'!$C$2:$D$251,2,0),INT(N2826/VLOOKUP(H2826,'属性表（单）'!$N$4:$O$24,2,0))))</f>
        <v>11367</v>
      </c>
      <c r="S2826" s="1">
        <f t="shared" si="357"/>
        <v>20460</v>
      </c>
      <c r="T2826" s="28">
        <f>VLOOKUP(--F2826,经验表!$A$4:$B$53,2,0)*VLOOKUP(--E2826,经验表!$W$8:$X$17,2,0)</f>
        <v>20460</v>
      </c>
      <c r="U2826" s="1">
        <f t="shared" si="358"/>
        <v>136740</v>
      </c>
      <c r="V2826" s="1">
        <f t="shared" si="359"/>
        <v>136740</v>
      </c>
    </row>
    <row r="2827" spans="1:22" x14ac:dyDescent="0.35">
      <c r="A2827" s="1">
        <v>92100122</v>
      </c>
      <c r="B2827" s="3" t="s">
        <v>19</v>
      </c>
      <c r="C2827" s="29">
        <f t="shared" si="355"/>
        <v>1</v>
      </c>
      <c r="D2827" s="29" t="str">
        <f t="shared" si="352"/>
        <v>2</v>
      </c>
      <c r="E2827" s="42" t="str">
        <f t="shared" si="353"/>
        <v>2</v>
      </c>
      <c r="F2827" s="1">
        <v>21</v>
      </c>
      <c r="G2827" s="28" t="str">
        <f t="shared" si="354"/>
        <v>221</v>
      </c>
      <c r="H2827" s="1">
        <v>48</v>
      </c>
      <c r="I2827" s="1">
        <v>2585</v>
      </c>
      <c r="L2827" s="1">
        <v>23619</v>
      </c>
      <c r="M2827" s="1">
        <v>160037</v>
      </c>
      <c r="N2827" s="2">
        <f>INT(VLOOKUP(--D2827,'属性表（单）'!$H$7:$I$11,2,0)*VLOOKUP(F2827,'属性表（单）'!$B$4:$D$53,3,0))</f>
        <v>7650</v>
      </c>
      <c r="O2827" s="34">
        <f t="shared" si="356"/>
        <v>11953</v>
      </c>
      <c r="P2827" s="1">
        <f>IF(H2827=26,VLOOKUP(G2827,'属性表（单核）'!$H$2:$I$251,2,0),IF(H2827=59,VLOOKUP(G2827,'属性表（单核）'!$C$2:$D$251,2,0),INT(N2827/VLOOKUP(H2827,'属性表（单）'!$N$4:$O$24,2,0))))</f>
        <v>11953</v>
      </c>
      <c r="S2827" s="1">
        <f t="shared" si="357"/>
        <v>22500</v>
      </c>
      <c r="T2827" s="28">
        <f>VLOOKUP(--F2827,经验表!$A$4:$B$53,2,0)*VLOOKUP(--E2827,经验表!$W$8:$X$17,2,0)</f>
        <v>22500</v>
      </c>
      <c r="U2827" s="1">
        <f t="shared" si="358"/>
        <v>157200</v>
      </c>
      <c r="V2827" s="1">
        <f t="shared" si="359"/>
        <v>157200</v>
      </c>
    </row>
    <row r="2828" spans="1:22" x14ac:dyDescent="0.35">
      <c r="A2828" s="1">
        <v>92200122</v>
      </c>
      <c r="B2828" s="3" t="s">
        <v>19</v>
      </c>
      <c r="C2828" s="29">
        <f t="shared" si="355"/>
        <v>1</v>
      </c>
      <c r="D2828" s="29" t="str">
        <f t="shared" si="352"/>
        <v>2</v>
      </c>
      <c r="E2828" s="42" t="str">
        <f t="shared" si="353"/>
        <v>2</v>
      </c>
      <c r="F2828" s="1">
        <v>22</v>
      </c>
      <c r="G2828" s="28" t="str">
        <f t="shared" si="354"/>
        <v>222</v>
      </c>
      <c r="H2828" s="1">
        <v>48</v>
      </c>
      <c r="I2828" s="1">
        <v>2690</v>
      </c>
      <c r="L2828" s="1">
        <v>26507</v>
      </c>
      <c r="M2828" s="1">
        <v>183656</v>
      </c>
      <c r="N2828" s="2">
        <f>INT(VLOOKUP(--D2828,'属性表（单）'!$H$7:$I$11,2,0)*VLOOKUP(F2828,'属性表（单）'!$B$4:$D$53,3,0))</f>
        <v>8100</v>
      </c>
      <c r="O2828" s="34">
        <f t="shared" si="356"/>
        <v>12656</v>
      </c>
      <c r="P2828" s="1">
        <f>IF(H2828=26,VLOOKUP(G2828,'属性表（单核）'!$H$2:$I$251,2,0),IF(H2828=59,VLOOKUP(G2828,'属性表（单核）'!$C$2:$D$251,2,0),INT(N2828/VLOOKUP(H2828,'属性表（单）'!$N$4:$O$24,2,0))))</f>
        <v>12656</v>
      </c>
      <c r="S2828" s="1">
        <f t="shared" si="357"/>
        <v>25260</v>
      </c>
      <c r="T2828" s="28">
        <f>VLOOKUP(--F2828,经验表!$A$4:$B$53,2,0)*VLOOKUP(--E2828,经验表!$W$8:$X$17,2,0)</f>
        <v>25260</v>
      </c>
      <c r="U2828" s="1">
        <f t="shared" si="358"/>
        <v>179700</v>
      </c>
      <c r="V2828" s="1">
        <f t="shared" si="359"/>
        <v>179700</v>
      </c>
    </row>
    <row r="2829" spans="1:22" x14ac:dyDescent="0.35">
      <c r="A2829" s="1">
        <v>92300122</v>
      </c>
      <c r="B2829" s="3" t="s">
        <v>19</v>
      </c>
      <c r="C2829" s="29">
        <f t="shared" si="355"/>
        <v>1</v>
      </c>
      <c r="D2829" s="29" t="str">
        <f t="shared" si="352"/>
        <v>2</v>
      </c>
      <c r="E2829" s="42" t="str">
        <f t="shared" si="353"/>
        <v>2</v>
      </c>
      <c r="F2829" s="1">
        <v>23</v>
      </c>
      <c r="G2829" s="28" t="str">
        <f t="shared" si="354"/>
        <v>223</v>
      </c>
      <c r="H2829" s="1">
        <v>48</v>
      </c>
      <c r="I2829" s="1">
        <v>2795</v>
      </c>
      <c r="L2829" s="1">
        <v>29712</v>
      </c>
      <c r="M2829" s="1">
        <v>210163</v>
      </c>
      <c r="N2829" s="2">
        <f>INT(VLOOKUP(--D2829,'属性表（单）'!$H$7:$I$11,2,0)*VLOOKUP(F2829,'属性表（单）'!$B$4:$D$53,3,0))</f>
        <v>8550</v>
      </c>
      <c r="O2829" s="34">
        <f t="shared" si="356"/>
        <v>13359</v>
      </c>
      <c r="P2829" s="1">
        <f>IF(H2829=26,VLOOKUP(G2829,'属性表（单核）'!$H$2:$I$251,2,0),IF(H2829=59,VLOOKUP(G2829,'属性表（单核）'!$C$2:$D$251,2,0),INT(N2829/VLOOKUP(H2829,'属性表（单）'!$N$4:$O$24,2,0))))</f>
        <v>13359</v>
      </c>
      <c r="S2829" s="1">
        <f t="shared" si="357"/>
        <v>28020</v>
      </c>
      <c r="T2829" s="28">
        <f>VLOOKUP(--F2829,经验表!$A$4:$B$53,2,0)*VLOOKUP(--E2829,经验表!$W$8:$X$17,2,0)</f>
        <v>28020</v>
      </c>
      <c r="U2829" s="1">
        <f t="shared" si="358"/>
        <v>204960</v>
      </c>
      <c r="V2829" s="1">
        <f t="shared" si="359"/>
        <v>204960</v>
      </c>
    </row>
    <row r="2830" spans="1:22" x14ac:dyDescent="0.35">
      <c r="A2830" s="1">
        <v>92400122</v>
      </c>
      <c r="B2830" s="3" t="s">
        <v>19</v>
      </c>
      <c r="C2830" s="29">
        <f t="shared" si="355"/>
        <v>1</v>
      </c>
      <c r="D2830" s="29" t="str">
        <f t="shared" si="352"/>
        <v>2</v>
      </c>
      <c r="E2830" s="42" t="str">
        <f t="shared" si="353"/>
        <v>2</v>
      </c>
      <c r="F2830" s="1">
        <v>24</v>
      </c>
      <c r="G2830" s="28" t="str">
        <f t="shared" si="354"/>
        <v>224</v>
      </c>
      <c r="H2830" s="1">
        <v>48</v>
      </c>
      <c r="I2830" s="1">
        <v>2900</v>
      </c>
      <c r="L2830" s="1">
        <v>33270</v>
      </c>
      <c r="M2830" s="1">
        <v>239875</v>
      </c>
      <c r="N2830" s="2">
        <f>INT(VLOOKUP(--D2830,'属性表（单）'!$H$7:$I$11,2,0)*VLOOKUP(F2830,'属性表（单）'!$B$4:$D$53,3,0))</f>
        <v>9000</v>
      </c>
      <c r="O2830" s="34">
        <f t="shared" si="356"/>
        <v>14062</v>
      </c>
      <c r="P2830" s="1">
        <f>IF(H2830=26,VLOOKUP(G2830,'属性表（单核）'!$H$2:$I$251,2,0),IF(H2830=59,VLOOKUP(G2830,'属性表（单核）'!$C$2:$D$251,2,0),INT(N2830/VLOOKUP(H2830,'属性表（单）'!$N$4:$O$24,2,0))))</f>
        <v>14062</v>
      </c>
      <c r="S2830" s="1">
        <f t="shared" si="357"/>
        <v>30780</v>
      </c>
      <c r="T2830" s="28">
        <f>VLOOKUP(--F2830,经验表!$A$4:$B$53,2,0)*VLOOKUP(--E2830,经验表!$W$8:$X$17,2,0)</f>
        <v>30780</v>
      </c>
      <c r="U2830" s="1">
        <f t="shared" si="358"/>
        <v>232980</v>
      </c>
      <c r="V2830" s="1">
        <f t="shared" si="359"/>
        <v>232980</v>
      </c>
    </row>
    <row r="2831" spans="1:22" x14ac:dyDescent="0.35">
      <c r="A2831" s="1">
        <v>92500122</v>
      </c>
      <c r="B2831" s="3" t="s">
        <v>19</v>
      </c>
      <c r="C2831" s="29">
        <f t="shared" si="355"/>
        <v>1</v>
      </c>
      <c r="D2831" s="29" t="str">
        <f t="shared" si="352"/>
        <v>2</v>
      </c>
      <c r="E2831" s="42" t="str">
        <f t="shared" si="353"/>
        <v>2</v>
      </c>
      <c r="F2831" s="1">
        <v>25</v>
      </c>
      <c r="G2831" s="28" t="str">
        <f t="shared" si="354"/>
        <v>225</v>
      </c>
      <c r="H2831" s="1">
        <v>48</v>
      </c>
      <c r="I2831" s="1">
        <v>3005</v>
      </c>
      <c r="L2831" s="1">
        <v>37218</v>
      </c>
      <c r="M2831" s="1">
        <v>273145</v>
      </c>
      <c r="N2831" s="2">
        <f>INT(VLOOKUP(--D2831,'属性表（单）'!$H$7:$I$11,2,0)*VLOOKUP(F2831,'属性表（单）'!$B$4:$D$53,3,0))</f>
        <v>9450</v>
      </c>
      <c r="O2831" s="34">
        <f t="shared" si="356"/>
        <v>14765</v>
      </c>
      <c r="P2831" s="1">
        <f>IF(H2831=26,VLOOKUP(G2831,'属性表（单核）'!$H$2:$I$251,2,0),IF(H2831=59,VLOOKUP(G2831,'属性表（单核）'!$C$2:$D$251,2,0),INT(N2831/VLOOKUP(H2831,'属性表（单）'!$N$4:$O$24,2,0))))</f>
        <v>14765</v>
      </c>
      <c r="S2831" s="1">
        <f t="shared" si="357"/>
        <v>33540</v>
      </c>
      <c r="T2831" s="28">
        <f>VLOOKUP(--F2831,经验表!$A$4:$B$53,2,0)*VLOOKUP(--E2831,经验表!$W$8:$X$17,2,0)</f>
        <v>33540</v>
      </c>
      <c r="U2831" s="1">
        <f t="shared" si="358"/>
        <v>263760</v>
      </c>
      <c r="V2831" s="1">
        <f t="shared" si="359"/>
        <v>263760</v>
      </c>
    </row>
    <row r="2832" spans="1:22" x14ac:dyDescent="0.35">
      <c r="A2832" s="1">
        <v>92600122</v>
      </c>
      <c r="B2832" s="3" t="s">
        <v>19</v>
      </c>
      <c r="C2832" s="29">
        <f t="shared" si="355"/>
        <v>1</v>
      </c>
      <c r="D2832" s="29" t="str">
        <f t="shared" si="352"/>
        <v>2</v>
      </c>
      <c r="E2832" s="42" t="str">
        <f t="shared" si="353"/>
        <v>2</v>
      </c>
      <c r="F2832" s="1">
        <v>26</v>
      </c>
      <c r="G2832" s="28" t="str">
        <f t="shared" si="354"/>
        <v>226</v>
      </c>
      <c r="H2832" s="1">
        <v>48</v>
      </c>
      <c r="I2832" s="1">
        <v>3110</v>
      </c>
      <c r="L2832" s="1">
        <v>41598</v>
      </c>
      <c r="M2832" s="1">
        <v>310363</v>
      </c>
      <c r="N2832" s="2">
        <f>INT(VLOOKUP(--D2832,'属性表（单）'!$H$7:$I$11,2,0)*VLOOKUP(F2832,'属性表（单）'!$B$4:$D$53,3,0))</f>
        <v>9900</v>
      </c>
      <c r="O2832" s="34">
        <f t="shared" si="356"/>
        <v>15468</v>
      </c>
      <c r="P2832" s="1">
        <f>IF(H2832=26,VLOOKUP(G2832,'属性表（单核）'!$H$2:$I$251,2,0),IF(H2832=59,VLOOKUP(G2832,'属性表（单核）'!$C$2:$D$251,2,0),INT(N2832/VLOOKUP(H2832,'属性表（单）'!$N$4:$O$24,2,0))))</f>
        <v>15468</v>
      </c>
      <c r="S2832" s="1">
        <f t="shared" si="357"/>
        <v>37140</v>
      </c>
      <c r="T2832" s="28">
        <f>VLOOKUP(--F2832,经验表!$A$4:$B$53,2,0)*VLOOKUP(--E2832,经验表!$W$8:$X$17,2,0)</f>
        <v>37140</v>
      </c>
      <c r="U2832" s="1">
        <f t="shared" si="358"/>
        <v>297300</v>
      </c>
      <c r="V2832" s="1">
        <f t="shared" si="359"/>
        <v>297300</v>
      </c>
    </row>
    <row r="2833" spans="1:22" x14ac:dyDescent="0.35">
      <c r="A2833" s="1">
        <v>92700122</v>
      </c>
      <c r="B2833" s="3" t="s">
        <v>19</v>
      </c>
      <c r="C2833" s="29">
        <f t="shared" si="355"/>
        <v>1</v>
      </c>
      <c r="D2833" s="29" t="str">
        <f t="shared" si="352"/>
        <v>2</v>
      </c>
      <c r="E2833" s="42" t="str">
        <f t="shared" si="353"/>
        <v>2</v>
      </c>
      <c r="F2833" s="1">
        <v>27</v>
      </c>
      <c r="G2833" s="28" t="str">
        <f t="shared" si="354"/>
        <v>227</v>
      </c>
      <c r="H2833" s="1">
        <v>48</v>
      </c>
      <c r="I2833" s="1">
        <v>3215</v>
      </c>
      <c r="L2833" s="1">
        <v>46457</v>
      </c>
      <c r="M2833" s="1">
        <v>351961</v>
      </c>
      <c r="N2833" s="2">
        <f>INT(VLOOKUP(--D2833,'属性表（单）'!$H$7:$I$11,2,0)*VLOOKUP(F2833,'属性表（单）'!$B$4:$D$53,3,0))</f>
        <v>10425</v>
      </c>
      <c r="O2833" s="34">
        <f t="shared" si="356"/>
        <v>16289</v>
      </c>
      <c r="P2833" s="1">
        <f>IF(H2833=26,VLOOKUP(G2833,'属性表（单核）'!$H$2:$I$251,2,0),IF(H2833=59,VLOOKUP(G2833,'属性表（单核）'!$C$2:$D$251,2,0),INT(N2833/VLOOKUP(H2833,'属性表（单）'!$N$4:$O$24,2,0))))</f>
        <v>16289</v>
      </c>
      <c r="S2833" s="1">
        <f t="shared" si="357"/>
        <v>40740</v>
      </c>
      <c r="T2833" s="28">
        <f>VLOOKUP(--F2833,经验表!$A$4:$B$53,2,0)*VLOOKUP(--E2833,经验表!$W$8:$X$17,2,0)</f>
        <v>40740</v>
      </c>
      <c r="U2833" s="1">
        <f t="shared" si="358"/>
        <v>334440</v>
      </c>
      <c r="V2833" s="1">
        <f t="shared" si="359"/>
        <v>334440</v>
      </c>
    </row>
    <row r="2834" spans="1:22" x14ac:dyDescent="0.35">
      <c r="A2834" s="1">
        <v>92800122</v>
      </c>
      <c r="B2834" s="3" t="s">
        <v>19</v>
      </c>
      <c r="C2834" s="29">
        <f t="shared" si="355"/>
        <v>1</v>
      </c>
      <c r="D2834" s="29" t="str">
        <f t="shared" si="352"/>
        <v>2</v>
      </c>
      <c r="E2834" s="42" t="str">
        <f t="shared" si="353"/>
        <v>2</v>
      </c>
      <c r="F2834" s="1">
        <v>28</v>
      </c>
      <c r="G2834" s="28" t="str">
        <f t="shared" si="354"/>
        <v>228</v>
      </c>
      <c r="H2834" s="1">
        <v>48</v>
      </c>
      <c r="I2834" s="1">
        <v>3320</v>
      </c>
      <c r="L2834" s="1">
        <v>51845</v>
      </c>
      <c r="M2834" s="1">
        <v>398418</v>
      </c>
      <c r="N2834" s="2">
        <f>INT(VLOOKUP(--D2834,'属性表（单）'!$H$7:$I$11,2,0)*VLOOKUP(F2834,'属性表（单）'!$B$4:$D$53,3,0))</f>
        <v>10950</v>
      </c>
      <c r="O2834" s="34">
        <f t="shared" si="356"/>
        <v>17109</v>
      </c>
      <c r="P2834" s="1">
        <f>IF(H2834=26,VLOOKUP(G2834,'属性表（单核）'!$H$2:$I$251,2,0),IF(H2834=59,VLOOKUP(G2834,'属性表（单核）'!$C$2:$D$251,2,0),INT(N2834/VLOOKUP(H2834,'属性表（单）'!$N$4:$O$24,2,0))))</f>
        <v>17109</v>
      </c>
      <c r="S2834" s="1">
        <f t="shared" si="357"/>
        <v>44340</v>
      </c>
      <c r="T2834" s="28">
        <f>VLOOKUP(--F2834,经验表!$A$4:$B$53,2,0)*VLOOKUP(--E2834,经验表!$W$8:$X$17,2,0)</f>
        <v>44340</v>
      </c>
      <c r="U2834" s="1">
        <f t="shared" si="358"/>
        <v>375180</v>
      </c>
      <c r="V2834" s="1">
        <f t="shared" si="359"/>
        <v>375180</v>
      </c>
    </row>
    <row r="2835" spans="1:22" x14ac:dyDescent="0.35">
      <c r="A2835" s="1">
        <v>92900122</v>
      </c>
      <c r="B2835" s="3" t="s">
        <v>19</v>
      </c>
      <c r="C2835" s="29">
        <f t="shared" si="355"/>
        <v>1</v>
      </c>
      <c r="D2835" s="29" t="str">
        <f t="shared" si="352"/>
        <v>2</v>
      </c>
      <c r="E2835" s="42" t="str">
        <f t="shared" si="353"/>
        <v>2</v>
      </c>
      <c r="F2835" s="1">
        <v>29</v>
      </c>
      <c r="G2835" s="28" t="str">
        <f t="shared" si="354"/>
        <v>229</v>
      </c>
      <c r="H2835" s="1">
        <v>48</v>
      </c>
      <c r="I2835" s="1">
        <v>3425</v>
      </c>
      <c r="L2835" s="1">
        <v>57821</v>
      </c>
      <c r="M2835" s="1">
        <v>450263</v>
      </c>
      <c r="N2835" s="2">
        <f>INT(VLOOKUP(--D2835,'属性表（单）'!$H$7:$I$11,2,0)*VLOOKUP(F2835,'属性表（单）'!$B$4:$D$53,3,0))</f>
        <v>11475</v>
      </c>
      <c r="O2835" s="34">
        <f t="shared" si="356"/>
        <v>17929</v>
      </c>
      <c r="P2835" s="1">
        <f>IF(H2835=26,VLOOKUP(G2835,'属性表（单核）'!$H$2:$I$251,2,0),IF(H2835=59,VLOOKUP(G2835,'属性表（单核）'!$C$2:$D$251,2,0),INT(N2835/VLOOKUP(H2835,'属性表（单）'!$N$4:$O$24,2,0))))</f>
        <v>17929</v>
      </c>
      <c r="S2835" s="1">
        <f t="shared" si="357"/>
        <v>47940</v>
      </c>
      <c r="T2835" s="28">
        <f>VLOOKUP(--F2835,经验表!$A$4:$B$53,2,0)*VLOOKUP(--E2835,经验表!$W$8:$X$17,2,0)</f>
        <v>47940</v>
      </c>
      <c r="U2835" s="1">
        <f t="shared" si="358"/>
        <v>419520</v>
      </c>
      <c r="V2835" s="1">
        <f t="shared" si="359"/>
        <v>419520</v>
      </c>
    </row>
    <row r="2836" spans="1:22" x14ac:dyDescent="0.35">
      <c r="A2836" s="1">
        <v>93000122</v>
      </c>
      <c r="B2836" s="3" t="s">
        <v>19</v>
      </c>
      <c r="C2836" s="29">
        <f t="shared" si="355"/>
        <v>1</v>
      </c>
      <c r="D2836" s="29" t="str">
        <f t="shared" si="352"/>
        <v>2</v>
      </c>
      <c r="E2836" s="42" t="str">
        <f t="shared" si="353"/>
        <v>2</v>
      </c>
      <c r="F2836" s="1">
        <v>30</v>
      </c>
      <c r="G2836" s="28" t="str">
        <f t="shared" si="354"/>
        <v>230</v>
      </c>
      <c r="H2836" s="1">
        <v>48</v>
      </c>
      <c r="I2836" s="1">
        <v>3530</v>
      </c>
      <c r="L2836" s="1">
        <v>64447</v>
      </c>
      <c r="M2836" s="1">
        <v>508084</v>
      </c>
      <c r="N2836" s="2">
        <f>INT(VLOOKUP(--D2836,'属性表（单）'!$H$7:$I$11,2,0)*VLOOKUP(F2836,'属性表（单）'!$B$4:$D$53,3,0))</f>
        <v>12000</v>
      </c>
      <c r="O2836" s="34">
        <f t="shared" si="356"/>
        <v>18750</v>
      </c>
      <c r="P2836" s="1">
        <f>IF(H2836=26,VLOOKUP(G2836,'属性表（单核）'!$H$2:$I$251,2,0),IF(H2836=59,VLOOKUP(G2836,'属性表（单核）'!$C$2:$D$251,2,0),INT(N2836/VLOOKUP(H2836,'属性表（单）'!$N$4:$O$24,2,0))))</f>
        <v>18750</v>
      </c>
      <c r="S2836" s="1">
        <f t="shared" si="357"/>
        <v>52500</v>
      </c>
      <c r="T2836" s="28">
        <f>VLOOKUP(--F2836,经验表!$A$4:$B$53,2,0)*VLOOKUP(--E2836,经验表!$W$8:$X$17,2,0)</f>
        <v>52500</v>
      </c>
      <c r="U2836" s="1">
        <f t="shared" si="358"/>
        <v>467460</v>
      </c>
      <c r="V2836" s="1">
        <f t="shared" si="359"/>
        <v>467460</v>
      </c>
    </row>
    <row r="2837" spans="1:22" x14ac:dyDescent="0.35">
      <c r="A2837" s="1">
        <v>93100122</v>
      </c>
      <c r="B2837" s="3" t="s">
        <v>19</v>
      </c>
      <c r="C2837" s="29">
        <f t="shared" si="355"/>
        <v>1</v>
      </c>
      <c r="D2837" s="29" t="str">
        <f t="shared" si="352"/>
        <v>2</v>
      </c>
      <c r="E2837" s="42" t="str">
        <f t="shared" si="353"/>
        <v>2</v>
      </c>
      <c r="F2837" s="1">
        <v>31</v>
      </c>
      <c r="G2837" s="28" t="str">
        <f t="shared" si="354"/>
        <v>231</v>
      </c>
      <c r="H2837" s="1">
        <v>48</v>
      </c>
      <c r="I2837" s="1">
        <v>3635</v>
      </c>
      <c r="L2837" s="1">
        <v>71792</v>
      </c>
      <c r="M2837" s="1">
        <v>572531</v>
      </c>
      <c r="N2837" s="2">
        <f>INT(VLOOKUP(--D2837,'属性表（单）'!$H$7:$I$11,2,0)*VLOOKUP(F2837,'属性表（单）'!$B$4:$D$53,3,0))</f>
        <v>12525</v>
      </c>
      <c r="O2837" s="34">
        <f t="shared" si="356"/>
        <v>19570</v>
      </c>
      <c r="P2837" s="1">
        <f>IF(H2837=26,VLOOKUP(G2837,'属性表（单核）'!$H$2:$I$251,2,0),IF(H2837=59,VLOOKUP(G2837,'属性表（单核）'!$C$2:$D$251,2,0),INT(N2837/VLOOKUP(H2837,'属性表（单）'!$N$4:$O$24,2,0))))</f>
        <v>19570</v>
      </c>
      <c r="S2837" s="1">
        <f t="shared" si="357"/>
        <v>57060</v>
      </c>
      <c r="T2837" s="28">
        <f>VLOOKUP(--F2837,经验表!$A$4:$B$53,2,0)*VLOOKUP(--E2837,经验表!$W$8:$X$17,2,0)</f>
        <v>57060</v>
      </c>
      <c r="U2837" s="1">
        <f t="shared" si="358"/>
        <v>519960</v>
      </c>
      <c r="V2837" s="1">
        <f t="shared" si="359"/>
        <v>519960</v>
      </c>
    </row>
    <row r="2838" spans="1:22" x14ac:dyDescent="0.35">
      <c r="A2838" s="1">
        <v>93200122</v>
      </c>
      <c r="B2838" s="3" t="s">
        <v>19</v>
      </c>
      <c r="C2838" s="29">
        <f t="shared" si="355"/>
        <v>1</v>
      </c>
      <c r="D2838" s="29" t="str">
        <f t="shared" si="352"/>
        <v>2</v>
      </c>
      <c r="E2838" s="42" t="str">
        <f t="shared" si="353"/>
        <v>2</v>
      </c>
      <c r="F2838" s="1">
        <v>32</v>
      </c>
      <c r="G2838" s="28" t="str">
        <f t="shared" si="354"/>
        <v>232</v>
      </c>
      <c r="H2838" s="1">
        <v>48</v>
      </c>
      <c r="I2838" s="1">
        <v>3740</v>
      </c>
      <c r="L2838" s="1">
        <v>79935</v>
      </c>
      <c r="M2838" s="1">
        <v>644323</v>
      </c>
      <c r="N2838" s="2">
        <f>INT(VLOOKUP(--D2838,'属性表（单）'!$H$7:$I$11,2,0)*VLOOKUP(F2838,'属性表（单）'!$B$4:$D$53,3,0))</f>
        <v>13125</v>
      </c>
      <c r="O2838" s="34">
        <f t="shared" si="356"/>
        <v>20507</v>
      </c>
      <c r="P2838" s="1">
        <f>IF(H2838=26,VLOOKUP(G2838,'属性表（单核）'!$H$2:$I$251,2,0),IF(H2838=59,VLOOKUP(G2838,'属性表（单核）'!$C$2:$D$251,2,0),INT(N2838/VLOOKUP(H2838,'属性表（单）'!$N$4:$O$24,2,0))))</f>
        <v>20507</v>
      </c>
      <c r="S2838" s="1">
        <f t="shared" si="357"/>
        <v>61620</v>
      </c>
      <c r="T2838" s="28">
        <f>VLOOKUP(--F2838,经验表!$A$4:$B$53,2,0)*VLOOKUP(--E2838,经验表!$W$8:$X$17,2,0)</f>
        <v>61620</v>
      </c>
      <c r="U2838" s="1">
        <f t="shared" si="358"/>
        <v>577020</v>
      </c>
      <c r="V2838" s="1">
        <f t="shared" si="359"/>
        <v>577020</v>
      </c>
    </row>
    <row r="2839" spans="1:22" x14ac:dyDescent="0.35">
      <c r="A2839" s="1">
        <v>93300122</v>
      </c>
      <c r="B2839" s="3" t="s">
        <v>19</v>
      </c>
      <c r="C2839" s="29">
        <f t="shared" si="355"/>
        <v>1</v>
      </c>
      <c r="D2839" s="29" t="str">
        <f t="shared" si="352"/>
        <v>2</v>
      </c>
      <c r="E2839" s="42" t="str">
        <f t="shared" si="353"/>
        <v>2</v>
      </c>
      <c r="F2839" s="1">
        <v>33</v>
      </c>
      <c r="G2839" s="28" t="str">
        <f t="shared" si="354"/>
        <v>233</v>
      </c>
      <c r="H2839" s="1">
        <v>48</v>
      </c>
      <c r="I2839" s="1">
        <v>3845</v>
      </c>
      <c r="L2839" s="1">
        <v>88961</v>
      </c>
      <c r="M2839" s="1">
        <v>724258</v>
      </c>
      <c r="N2839" s="2">
        <f>INT(VLOOKUP(--D2839,'属性表（单）'!$H$7:$I$11,2,0)*VLOOKUP(F2839,'属性表（单）'!$B$4:$D$53,3,0))</f>
        <v>13725</v>
      </c>
      <c r="O2839" s="34">
        <f t="shared" si="356"/>
        <v>21445</v>
      </c>
      <c r="P2839" s="1">
        <f>IF(H2839=26,VLOOKUP(G2839,'属性表（单核）'!$H$2:$I$251,2,0),IF(H2839=59,VLOOKUP(G2839,'属性表（单核）'!$C$2:$D$251,2,0),INT(N2839/VLOOKUP(H2839,'属性表（单）'!$N$4:$O$24,2,0))))</f>
        <v>21445</v>
      </c>
      <c r="S2839" s="1">
        <f t="shared" si="357"/>
        <v>66180</v>
      </c>
      <c r="T2839" s="28">
        <f>VLOOKUP(--F2839,经验表!$A$4:$B$53,2,0)*VLOOKUP(--E2839,经验表!$W$8:$X$17,2,0)</f>
        <v>66180</v>
      </c>
      <c r="U2839" s="1">
        <f t="shared" si="358"/>
        <v>638640</v>
      </c>
      <c r="V2839" s="1">
        <f t="shared" si="359"/>
        <v>638640</v>
      </c>
    </row>
    <row r="2840" spans="1:22" x14ac:dyDescent="0.35">
      <c r="A2840" s="1">
        <v>93400122</v>
      </c>
      <c r="B2840" s="3" t="s">
        <v>19</v>
      </c>
      <c r="C2840" s="29">
        <f t="shared" si="355"/>
        <v>1</v>
      </c>
      <c r="D2840" s="29" t="str">
        <f t="shared" si="352"/>
        <v>2</v>
      </c>
      <c r="E2840" s="42" t="str">
        <f t="shared" si="353"/>
        <v>2</v>
      </c>
      <c r="F2840" s="1">
        <v>34</v>
      </c>
      <c r="G2840" s="28" t="str">
        <f t="shared" si="354"/>
        <v>234</v>
      </c>
      <c r="H2840" s="1">
        <v>48</v>
      </c>
      <c r="I2840" s="1">
        <v>3950</v>
      </c>
      <c r="L2840" s="1">
        <v>98964</v>
      </c>
      <c r="M2840" s="1">
        <v>813219</v>
      </c>
      <c r="N2840" s="2">
        <f>INT(VLOOKUP(--D2840,'属性表（单）'!$H$7:$I$11,2,0)*VLOOKUP(F2840,'属性表（单）'!$B$4:$D$53,3,0))</f>
        <v>14325</v>
      </c>
      <c r="O2840" s="34">
        <f t="shared" si="356"/>
        <v>22382</v>
      </c>
      <c r="P2840" s="1">
        <f>IF(H2840=26,VLOOKUP(G2840,'属性表（单核）'!$H$2:$I$251,2,0),IF(H2840=59,VLOOKUP(G2840,'属性表（单核）'!$C$2:$D$251,2,0),INT(N2840/VLOOKUP(H2840,'属性表（单）'!$N$4:$O$24,2,0))))</f>
        <v>22382</v>
      </c>
      <c r="S2840" s="1">
        <f t="shared" si="357"/>
        <v>71820</v>
      </c>
      <c r="T2840" s="28">
        <f>VLOOKUP(--F2840,经验表!$A$4:$B$53,2,0)*VLOOKUP(--E2840,经验表!$W$8:$X$17,2,0)</f>
        <v>71820</v>
      </c>
      <c r="U2840" s="1">
        <f t="shared" si="358"/>
        <v>704820</v>
      </c>
      <c r="V2840" s="1">
        <f t="shared" si="359"/>
        <v>704820</v>
      </c>
    </row>
    <row r="2841" spans="1:22" x14ac:dyDescent="0.35">
      <c r="A2841" s="1">
        <v>93500122</v>
      </c>
      <c r="B2841" s="3" t="s">
        <v>19</v>
      </c>
      <c r="C2841" s="29">
        <f t="shared" si="355"/>
        <v>1</v>
      </c>
      <c r="D2841" s="29" t="str">
        <f t="shared" si="352"/>
        <v>2</v>
      </c>
      <c r="E2841" s="42" t="str">
        <f t="shared" si="353"/>
        <v>2</v>
      </c>
      <c r="F2841" s="1">
        <v>35</v>
      </c>
      <c r="G2841" s="28" t="str">
        <f t="shared" si="354"/>
        <v>235</v>
      </c>
      <c r="H2841" s="1">
        <v>48</v>
      </c>
      <c r="I2841" s="1">
        <v>4055</v>
      </c>
      <c r="L2841" s="1">
        <v>110050</v>
      </c>
      <c r="M2841" s="1">
        <v>912183</v>
      </c>
      <c r="N2841" s="2">
        <f>INT(VLOOKUP(--D2841,'属性表（单）'!$H$7:$I$11,2,0)*VLOOKUP(F2841,'属性表（单）'!$B$4:$D$53,3,0))</f>
        <v>14925</v>
      </c>
      <c r="O2841" s="34">
        <f t="shared" si="356"/>
        <v>23320</v>
      </c>
      <c r="P2841" s="1">
        <f>IF(H2841=26,VLOOKUP(G2841,'属性表（单核）'!$H$2:$I$251,2,0),IF(H2841=59,VLOOKUP(G2841,'属性表（单核）'!$C$2:$D$251,2,0),INT(N2841/VLOOKUP(H2841,'属性表（单）'!$N$4:$O$24,2,0))))</f>
        <v>23320</v>
      </c>
      <c r="S2841" s="1">
        <f t="shared" si="357"/>
        <v>77460</v>
      </c>
      <c r="T2841" s="28">
        <f>VLOOKUP(--F2841,经验表!$A$4:$B$53,2,0)*VLOOKUP(--E2841,经验表!$W$8:$X$17,2,0)</f>
        <v>77460</v>
      </c>
      <c r="U2841" s="1">
        <f t="shared" si="358"/>
        <v>776640</v>
      </c>
      <c r="V2841" s="1">
        <f t="shared" si="359"/>
        <v>776640</v>
      </c>
    </row>
    <row r="2842" spans="1:22" x14ac:dyDescent="0.35">
      <c r="A2842" s="1">
        <v>93600122</v>
      </c>
      <c r="B2842" s="3" t="s">
        <v>19</v>
      </c>
      <c r="C2842" s="29">
        <f t="shared" si="355"/>
        <v>1</v>
      </c>
      <c r="D2842" s="29" t="str">
        <f t="shared" si="352"/>
        <v>2</v>
      </c>
      <c r="E2842" s="42" t="str">
        <f t="shared" si="353"/>
        <v>2</v>
      </c>
      <c r="F2842" s="1">
        <v>36</v>
      </c>
      <c r="G2842" s="28" t="str">
        <f t="shared" si="354"/>
        <v>236</v>
      </c>
      <c r="H2842" s="1">
        <v>48</v>
      </c>
      <c r="I2842" s="1">
        <v>4160</v>
      </c>
      <c r="L2842" s="1">
        <v>122334</v>
      </c>
      <c r="M2842" s="1">
        <v>1022233</v>
      </c>
      <c r="N2842" s="2">
        <f>INT(VLOOKUP(--D2842,'属性表（单）'!$H$7:$I$11,2,0)*VLOOKUP(F2842,'属性表（单）'!$B$4:$D$53,3,0))</f>
        <v>15525</v>
      </c>
      <c r="O2842" s="34">
        <f t="shared" si="356"/>
        <v>24257</v>
      </c>
      <c r="P2842" s="1">
        <f>IF(H2842=26,VLOOKUP(G2842,'属性表（单核）'!$H$2:$I$251,2,0),IF(H2842=59,VLOOKUP(G2842,'属性表（单核）'!$C$2:$D$251,2,0),INT(N2842/VLOOKUP(H2842,'属性表（单）'!$N$4:$O$24,2,0))))</f>
        <v>24257</v>
      </c>
      <c r="S2842" s="1">
        <f t="shared" si="357"/>
        <v>83100</v>
      </c>
      <c r="T2842" s="28">
        <f>VLOOKUP(--F2842,经验表!$A$4:$B$53,2,0)*VLOOKUP(--E2842,经验表!$W$8:$X$17,2,0)</f>
        <v>83100</v>
      </c>
      <c r="U2842" s="1">
        <f t="shared" si="358"/>
        <v>854100</v>
      </c>
      <c r="V2842" s="1">
        <f t="shared" si="359"/>
        <v>854100</v>
      </c>
    </row>
    <row r="2843" spans="1:22" x14ac:dyDescent="0.35">
      <c r="A2843" s="1">
        <v>93700122</v>
      </c>
      <c r="B2843" s="3" t="s">
        <v>19</v>
      </c>
      <c r="C2843" s="29">
        <f t="shared" si="355"/>
        <v>1</v>
      </c>
      <c r="D2843" s="29" t="str">
        <f t="shared" si="352"/>
        <v>2</v>
      </c>
      <c r="E2843" s="42" t="str">
        <f t="shared" si="353"/>
        <v>2</v>
      </c>
      <c r="F2843" s="1">
        <v>37</v>
      </c>
      <c r="G2843" s="28" t="str">
        <f t="shared" si="354"/>
        <v>237</v>
      </c>
      <c r="H2843" s="1">
        <v>48</v>
      </c>
      <c r="I2843" s="1">
        <v>4265</v>
      </c>
      <c r="L2843" s="1">
        <v>135946</v>
      </c>
      <c r="M2843" s="1">
        <v>1144567</v>
      </c>
      <c r="N2843" s="2">
        <f>INT(VLOOKUP(--D2843,'属性表（单）'!$H$7:$I$11,2,0)*VLOOKUP(F2843,'属性表（单）'!$B$4:$D$53,3,0))</f>
        <v>16200</v>
      </c>
      <c r="O2843" s="34">
        <f t="shared" si="356"/>
        <v>25312</v>
      </c>
      <c r="P2843" s="1">
        <f>IF(H2843=26,VLOOKUP(G2843,'属性表（单核）'!$H$2:$I$251,2,0),IF(H2843=59,VLOOKUP(G2843,'属性表（单核）'!$C$2:$D$251,2,0),INT(N2843/VLOOKUP(H2843,'属性表（单）'!$N$4:$O$24,2,0))))</f>
        <v>25312</v>
      </c>
      <c r="S2843" s="1">
        <f t="shared" si="357"/>
        <v>88740</v>
      </c>
      <c r="T2843" s="28">
        <f>VLOOKUP(--F2843,经验表!$A$4:$B$53,2,0)*VLOOKUP(--E2843,经验表!$W$8:$X$17,2,0)</f>
        <v>88740</v>
      </c>
      <c r="U2843" s="1">
        <f t="shared" si="358"/>
        <v>937200</v>
      </c>
      <c r="V2843" s="1">
        <f t="shared" si="359"/>
        <v>937200</v>
      </c>
    </row>
    <row r="2844" spans="1:22" x14ac:dyDescent="0.35">
      <c r="A2844" s="1">
        <v>93800122</v>
      </c>
      <c r="B2844" s="3" t="s">
        <v>19</v>
      </c>
      <c r="C2844" s="29">
        <f t="shared" si="355"/>
        <v>1</v>
      </c>
      <c r="D2844" s="29" t="str">
        <f t="shared" si="352"/>
        <v>2</v>
      </c>
      <c r="E2844" s="42" t="str">
        <f t="shared" si="353"/>
        <v>2</v>
      </c>
      <c r="F2844" s="1">
        <v>38</v>
      </c>
      <c r="G2844" s="28" t="str">
        <f t="shared" si="354"/>
        <v>238</v>
      </c>
      <c r="H2844" s="1">
        <v>48</v>
      </c>
      <c r="I2844" s="1">
        <v>4370</v>
      </c>
      <c r="L2844" s="1">
        <v>151027</v>
      </c>
      <c r="M2844" s="1">
        <v>1280513</v>
      </c>
      <c r="N2844" s="2">
        <f>INT(VLOOKUP(--D2844,'属性表（单）'!$H$7:$I$11,2,0)*VLOOKUP(F2844,'属性表（单）'!$B$4:$D$53,3,0))</f>
        <v>16875</v>
      </c>
      <c r="O2844" s="34">
        <f t="shared" si="356"/>
        <v>26367</v>
      </c>
      <c r="P2844" s="1">
        <f>IF(H2844=26,VLOOKUP(G2844,'属性表（单核）'!$H$2:$I$251,2,0),IF(H2844=59,VLOOKUP(G2844,'属性表（单核）'!$C$2:$D$251,2,0),INT(N2844/VLOOKUP(H2844,'属性表（单）'!$N$4:$O$24,2,0))))</f>
        <v>26367</v>
      </c>
      <c r="S2844" s="1">
        <f t="shared" si="357"/>
        <v>95580</v>
      </c>
      <c r="T2844" s="28">
        <f>VLOOKUP(--F2844,经验表!$A$4:$B$53,2,0)*VLOOKUP(--E2844,经验表!$W$8:$X$17,2,0)</f>
        <v>95580</v>
      </c>
      <c r="U2844" s="1">
        <f t="shared" si="358"/>
        <v>1025940</v>
      </c>
      <c r="V2844" s="1">
        <f t="shared" si="359"/>
        <v>1025940</v>
      </c>
    </row>
    <row r="2845" spans="1:22" x14ac:dyDescent="0.35">
      <c r="A2845" s="1">
        <v>93900122</v>
      </c>
      <c r="B2845" s="3" t="s">
        <v>19</v>
      </c>
      <c r="C2845" s="29">
        <f t="shared" si="355"/>
        <v>1</v>
      </c>
      <c r="D2845" s="29" t="str">
        <f t="shared" si="352"/>
        <v>2</v>
      </c>
      <c r="E2845" s="42" t="str">
        <f t="shared" si="353"/>
        <v>2</v>
      </c>
      <c r="F2845" s="1">
        <v>39</v>
      </c>
      <c r="G2845" s="28" t="str">
        <f t="shared" si="354"/>
        <v>239</v>
      </c>
      <c r="H2845" s="1">
        <v>48</v>
      </c>
      <c r="I2845" s="1">
        <v>4475</v>
      </c>
      <c r="L2845" s="1">
        <v>167735</v>
      </c>
      <c r="M2845" s="1">
        <v>1431540</v>
      </c>
      <c r="N2845" s="2">
        <f>INT(VLOOKUP(--D2845,'属性表（单）'!$H$7:$I$11,2,0)*VLOOKUP(F2845,'属性表（单）'!$B$4:$D$53,3,0))</f>
        <v>17550</v>
      </c>
      <c r="O2845" s="34">
        <f t="shared" si="356"/>
        <v>27421</v>
      </c>
      <c r="P2845" s="1">
        <f>IF(H2845=26,VLOOKUP(G2845,'属性表（单核）'!$H$2:$I$251,2,0),IF(H2845=59,VLOOKUP(G2845,'属性表（单核）'!$C$2:$D$251,2,0),INT(N2845/VLOOKUP(H2845,'属性表（单）'!$N$4:$O$24,2,0))))</f>
        <v>27421</v>
      </c>
      <c r="S2845" s="1">
        <f t="shared" si="357"/>
        <v>102420</v>
      </c>
      <c r="T2845" s="28">
        <f>VLOOKUP(--F2845,经验表!$A$4:$B$53,2,0)*VLOOKUP(--E2845,经验表!$W$8:$X$17,2,0)</f>
        <v>102420</v>
      </c>
      <c r="U2845" s="1">
        <f t="shared" si="358"/>
        <v>1121520</v>
      </c>
      <c r="V2845" s="1">
        <f t="shared" si="359"/>
        <v>1121520</v>
      </c>
    </row>
    <row r="2846" spans="1:22" x14ac:dyDescent="0.35">
      <c r="A2846" s="1">
        <v>94000122</v>
      </c>
      <c r="B2846" s="3" t="s">
        <v>19</v>
      </c>
      <c r="C2846" s="29">
        <f t="shared" si="355"/>
        <v>1</v>
      </c>
      <c r="D2846" s="29" t="str">
        <f t="shared" si="352"/>
        <v>2</v>
      </c>
      <c r="E2846" s="42" t="str">
        <f t="shared" si="353"/>
        <v>2</v>
      </c>
      <c r="F2846" s="1">
        <v>40</v>
      </c>
      <c r="G2846" s="28" t="str">
        <f t="shared" si="354"/>
        <v>240</v>
      </c>
      <c r="H2846" s="1">
        <v>48</v>
      </c>
      <c r="I2846" s="1">
        <v>4580</v>
      </c>
      <c r="L2846" s="1">
        <v>186245</v>
      </c>
      <c r="M2846" s="1">
        <v>1599275</v>
      </c>
      <c r="N2846" s="2">
        <f>INT(VLOOKUP(--D2846,'属性表（单）'!$H$7:$I$11,2,0)*VLOOKUP(F2846,'属性表（单）'!$B$4:$D$53,3,0))</f>
        <v>18225</v>
      </c>
      <c r="O2846" s="34">
        <f t="shared" si="356"/>
        <v>28476</v>
      </c>
      <c r="P2846" s="1">
        <f>IF(H2846=26,VLOOKUP(G2846,'属性表（单核）'!$H$2:$I$251,2,0),IF(H2846=59,VLOOKUP(G2846,'属性表（单核）'!$C$2:$D$251,2,0),INT(N2846/VLOOKUP(H2846,'属性表（单）'!$N$4:$O$24,2,0))))</f>
        <v>28476</v>
      </c>
      <c r="S2846" s="1">
        <f t="shared" si="357"/>
        <v>109260</v>
      </c>
      <c r="T2846" s="28">
        <f>VLOOKUP(--F2846,经验表!$A$4:$B$53,2,0)*VLOOKUP(--E2846,经验表!$W$8:$X$17,2,0)</f>
        <v>109260</v>
      </c>
      <c r="U2846" s="1">
        <f t="shared" si="358"/>
        <v>1223940</v>
      </c>
      <c r="V2846" s="1">
        <f t="shared" si="359"/>
        <v>1223940</v>
      </c>
    </row>
    <row r="2847" spans="1:22" x14ac:dyDescent="0.35">
      <c r="A2847" s="1">
        <v>94100122</v>
      </c>
      <c r="B2847" s="3" t="s">
        <v>19</v>
      </c>
      <c r="C2847" s="29">
        <f t="shared" si="355"/>
        <v>1</v>
      </c>
      <c r="D2847" s="29" t="str">
        <f t="shared" si="352"/>
        <v>2</v>
      </c>
      <c r="E2847" s="42" t="str">
        <f t="shared" si="353"/>
        <v>2</v>
      </c>
      <c r="F2847" s="1">
        <v>41</v>
      </c>
      <c r="G2847" s="28" t="str">
        <f t="shared" si="354"/>
        <v>241</v>
      </c>
      <c r="H2847" s="1">
        <v>48</v>
      </c>
      <c r="I2847" s="1">
        <v>4685</v>
      </c>
      <c r="L2847" s="1">
        <v>206749</v>
      </c>
      <c r="M2847" s="1">
        <v>1785520</v>
      </c>
      <c r="N2847" s="2">
        <f>INT(VLOOKUP(--D2847,'属性表（单）'!$H$7:$I$11,2,0)*VLOOKUP(F2847,'属性表（单）'!$B$4:$D$53,3,0))</f>
        <v>18900</v>
      </c>
      <c r="O2847" s="34">
        <f t="shared" si="356"/>
        <v>29531</v>
      </c>
      <c r="P2847" s="1">
        <f>IF(H2847=26,VLOOKUP(G2847,'属性表（单核）'!$H$2:$I$251,2,0),IF(H2847=59,VLOOKUP(G2847,'属性表（单核）'!$C$2:$D$251,2,0),INT(N2847/VLOOKUP(H2847,'属性表（单）'!$N$4:$O$24,2,0))))</f>
        <v>29531</v>
      </c>
      <c r="S2847" s="1">
        <f t="shared" si="357"/>
        <v>116100</v>
      </c>
      <c r="T2847" s="28">
        <f>VLOOKUP(--F2847,经验表!$A$4:$B$53,2,0)*VLOOKUP(--E2847,经验表!$W$8:$X$17,2,0)</f>
        <v>116100</v>
      </c>
      <c r="U2847" s="1">
        <f t="shared" si="358"/>
        <v>1333200</v>
      </c>
      <c r="V2847" s="1">
        <f t="shared" si="359"/>
        <v>1333200</v>
      </c>
    </row>
    <row r="2848" spans="1:22" x14ac:dyDescent="0.35">
      <c r="A2848" s="1">
        <v>94200122</v>
      </c>
      <c r="B2848" s="3" t="s">
        <v>19</v>
      </c>
      <c r="C2848" s="29">
        <f t="shared" si="355"/>
        <v>1</v>
      </c>
      <c r="D2848" s="29" t="str">
        <f t="shared" si="352"/>
        <v>2</v>
      </c>
      <c r="E2848" s="42" t="str">
        <f t="shared" si="353"/>
        <v>2</v>
      </c>
      <c r="F2848" s="1">
        <v>42</v>
      </c>
      <c r="G2848" s="28" t="str">
        <f t="shared" si="354"/>
        <v>242</v>
      </c>
      <c r="H2848" s="1">
        <v>48</v>
      </c>
      <c r="I2848" s="1">
        <v>4790</v>
      </c>
      <c r="L2848" s="1">
        <v>229461</v>
      </c>
      <c r="M2848" s="1">
        <v>1992269</v>
      </c>
      <c r="N2848" s="2">
        <f>INT(VLOOKUP(--D2848,'属性表（单）'!$H$7:$I$11,2,0)*VLOOKUP(F2848,'属性表（单）'!$B$4:$D$53,3,0))</f>
        <v>19650</v>
      </c>
      <c r="O2848" s="34">
        <f t="shared" si="356"/>
        <v>30703</v>
      </c>
      <c r="P2848" s="1">
        <f>IF(H2848=26,VLOOKUP(G2848,'属性表（单核）'!$H$2:$I$251,2,0),IF(H2848=59,VLOOKUP(G2848,'属性表（单核）'!$C$2:$D$251,2,0),INT(N2848/VLOOKUP(H2848,'属性表（单）'!$N$4:$O$24,2,0))))</f>
        <v>30703</v>
      </c>
      <c r="S2848" s="1">
        <f t="shared" si="357"/>
        <v>124260</v>
      </c>
      <c r="T2848" s="28">
        <f>VLOOKUP(--F2848,经验表!$A$4:$B$53,2,0)*VLOOKUP(--E2848,经验表!$W$8:$X$17,2,0)</f>
        <v>124260</v>
      </c>
      <c r="U2848" s="1">
        <f t="shared" si="358"/>
        <v>1449300</v>
      </c>
      <c r="V2848" s="1">
        <f t="shared" si="359"/>
        <v>1449300</v>
      </c>
    </row>
    <row r="2849" spans="1:22" x14ac:dyDescent="0.35">
      <c r="A2849" s="1">
        <v>94300122</v>
      </c>
      <c r="B2849" s="3" t="s">
        <v>19</v>
      </c>
      <c r="C2849" s="29">
        <f t="shared" si="355"/>
        <v>1</v>
      </c>
      <c r="D2849" s="29" t="str">
        <f t="shared" si="352"/>
        <v>2</v>
      </c>
      <c r="E2849" s="42" t="str">
        <f t="shared" si="353"/>
        <v>2</v>
      </c>
      <c r="F2849" s="1">
        <v>43</v>
      </c>
      <c r="G2849" s="28" t="str">
        <f t="shared" si="354"/>
        <v>243</v>
      </c>
      <c r="H2849" s="1">
        <v>48</v>
      </c>
      <c r="I2849" s="1">
        <v>4895</v>
      </c>
      <c r="L2849" s="1">
        <v>254619</v>
      </c>
      <c r="M2849" s="1">
        <v>2221730</v>
      </c>
      <c r="N2849" s="2">
        <f>INT(VLOOKUP(--D2849,'属性表（单）'!$H$7:$I$11,2,0)*VLOOKUP(F2849,'属性表（单）'!$B$4:$D$53,3,0))</f>
        <v>20400</v>
      </c>
      <c r="O2849" s="34">
        <f t="shared" si="356"/>
        <v>31875</v>
      </c>
      <c r="P2849" s="1">
        <f>IF(H2849=26,VLOOKUP(G2849,'属性表（单核）'!$H$2:$I$251,2,0),IF(H2849=59,VLOOKUP(G2849,'属性表（单核）'!$C$2:$D$251,2,0),INT(N2849/VLOOKUP(H2849,'属性表（单）'!$N$4:$O$24,2,0))))</f>
        <v>31875</v>
      </c>
      <c r="S2849" s="1">
        <f t="shared" si="357"/>
        <v>132420</v>
      </c>
      <c r="T2849" s="28">
        <f>VLOOKUP(--F2849,经验表!$A$4:$B$53,2,0)*VLOOKUP(--E2849,经验表!$W$8:$X$17,2,0)</f>
        <v>132420</v>
      </c>
      <c r="U2849" s="1">
        <f t="shared" si="358"/>
        <v>1573560</v>
      </c>
      <c r="V2849" s="1">
        <f t="shared" si="359"/>
        <v>1573560</v>
      </c>
    </row>
    <row r="2850" spans="1:22" x14ac:dyDescent="0.35">
      <c r="A2850" s="1">
        <v>94400122</v>
      </c>
      <c r="B2850" s="3" t="s">
        <v>19</v>
      </c>
      <c r="C2850" s="29">
        <f t="shared" si="355"/>
        <v>1</v>
      </c>
      <c r="D2850" s="29" t="str">
        <f t="shared" si="352"/>
        <v>2</v>
      </c>
      <c r="E2850" s="42" t="str">
        <f t="shared" si="353"/>
        <v>2</v>
      </c>
      <c r="F2850" s="1">
        <v>44</v>
      </c>
      <c r="G2850" s="28" t="str">
        <f t="shared" si="354"/>
        <v>244</v>
      </c>
      <c r="H2850" s="1">
        <v>48</v>
      </c>
      <c r="I2850" s="1">
        <v>5000</v>
      </c>
      <c r="L2850" s="1">
        <v>282483</v>
      </c>
      <c r="M2850" s="1">
        <v>2476349</v>
      </c>
      <c r="N2850" s="2">
        <f>INT(VLOOKUP(--D2850,'属性表（单）'!$H$7:$I$11,2,0)*VLOOKUP(F2850,'属性表（单）'!$B$4:$D$53,3,0))</f>
        <v>21150</v>
      </c>
      <c r="O2850" s="34">
        <f t="shared" si="356"/>
        <v>33046</v>
      </c>
      <c r="P2850" s="1">
        <f>IF(H2850=26,VLOOKUP(G2850,'属性表（单核）'!$H$2:$I$251,2,0),IF(H2850=59,VLOOKUP(G2850,'属性表（单核）'!$C$2:$D$251,2,0),INT(N2850/VLOOKUP(H2850,'属性表（单）'!$N$4:$O$24,2,0))))</f>
        <v>33046</v>
      </c>
      <c r="S2850" s="1">
        <f t="shared" si="357"/>
        <v>140580</v>
      </c>
      <c r="T2850" s="28">
        <f>VLOOKUP(--F2850,经验表!$A$4:$B$53,2,0)*VLOOKUP(--E2850,经验表!$W$8:$X$17,2,0)</f>
        <v>140580</v>
      </c>
      <c r="U2850" s="1">
        <f t="shared" si="358"/>
        <v>1705980</v>
      </c>
      <c r="V2850" s="1">
        <f t="shared" si="359"/>
        <v>1705980</v>
      </c>
    </row>
    <row r="2851" spans="1:22" x14ac:dyDescent="0.35">
      <c r="A2851" s="1">
        <v>94500122</v>
      </c>
      <c r="B2851" s="3" t="s">
        <v>19</v>
      </c>
      <c r="C2851" s="29">
        <f t="shared" si="355"/>
        <v>1</v>
      </c>
      <c r="D2851" s="29" t="str">
        <f t="shared" si="352"/>
        <v>2</v>
      </c>
      <c r="E2851" s="42" t="str">
        <f t="shared" si="353"/>
        <v>2</v>
      </c>
      <c r="F2851" s="1">
        <v>45</v>
      </c>
      <c r="G2851" s="28" t="str">
        <f t="shared" si="354"/>
        <v>245</v>
      </c>
      <c r="H2851" s="1">
        <v>48</v>
      </c>
      <c r="I2851" s="1">
        <v>5105</v>
      </c>
      <c r="L2851" s="1">
        <v>313344</v>
      </c>
      <c r="M2851" s="1">
        <v>2758832</v>
      </c>
      <c r="N2851" s="2">
        <f>INT(VLOOKUP(--D2851,'属性表（单）'!$H$7:$I$11,2,0)*VLOOKUP(F2851,'属性表（单）'!$B$4:$D$53,3,0))</f>
        <v>21900</v>
      </c>
      <c r="O2851" s="34">
        <f t="shared" si="356"/>
        <v>34218</v>
      </c>
      <c r="P2851" s="1">
        <f>IF(H2851=26,VLOOKUP(G2851,'属性表（单核）'!$H$2:$I$251,2,0),IF(H2851=59,VLOOKUP(G2851,'属性表（单核）'!$C$2:$D$251,2,0),INT(N2851/VLOOKUP(H2851,'属性表（单）'!$N$4:$O$24,2,0))))</f>
        <v>34218</v>
      </c>
      <c r="S2851" s="1">
        <f t="shared" si="357"/>
        <v>148740</v>
      </c>
      <c r="T2851" s="28">
        <f>VLOOKUP(--F2851,经验表!$A$4:$B$53,2,0)*VLOOKUP(--E2851,经验表!$W$8:$X$17,2,0)</f>
        <v>148740</v>
      </c>
      <c r="U2851" s="1">
        <f t="shared" si="358"/>
        <v>1846560</v>
      </c>
      <c r="V2851" s="1">
        <f t="shared" si="359"/>
        <v>1846560</v>
      </c>
    </row>
    <row r="2852" spans="1:22" x14ac:dyDescent="0.35">
      <c r="A2852" s="1">
        <v>94600122</v>
      </c>
      <c r="B2852" s="3" t="s">
        <v>19</v>
      </c>
      <c r="C2852" s="29">
        <f t="shared" si="355"/>
        <v>1</v>
      </c>
      <c r="D2852" s="29" t="str">
        <f t="shared" si="352"/>
        <v>2</v>
      </c>
      <c r="E2852" s="42" t="str">
        <f t="shared" si="353"/>
        <v>2</v>
      </c>
      <c r="F2852" s="1">
        <v>46</v>
      </c>
      <c r="G2852" s="28" t="str">
        <f t="shared" si="354"/>
        <v>246</v>
      </c>
      <c r="H2852" s="1">
        <v>48</v>
      </c>
      <c r="I2852" s="1">
        <v>5210</v>
      </c>
      <c r="L2852" s="1">
        <v>347524</v>
      </c>
      <c r="M2852" s="1">
        <v>3072176</v>
      </c>
      <c r="N2852" s="2">
        <f>INT(VLOOKUP(--D2852,'属性表（单）'!$H$7:$I$11,2,0)*VLOOKUP(F2852,'属性表（单）'!$B$4:$D$53,3,0))</f>
        <v>22650</v>
      </c>
      <c r="O2852" s="34">
        <f t="shared" si="356"/>
        <v>35390</v>
      </c>
      <c r="P2852" s="1">
        <f>IF(H2852=26,VLOOKUP(G2852,'属性表（单核）'!$H$2:$I$251,2,0),IF(H2852=59,VLOOKUP(G2852,'属性表（单核）'!$C$2:$D$251,2,0),INT(N2852/VLOOKUP(H2852,'属性表（单）'!$N$4:$O$24,2,0))))</f>
        <v>35390</v>
      </c>
      <c r="S2852" s="1">
        <f t="shared" si="357"/>
        <v>158340</v>
      </c>
      <c r="T2852" s="28">
        <f>VLOOKUP(--F2852,经验表!$A$4:$B$53,2,0)*VLOOKUP(--E2852,经验表!$W$8:$X$17,2,0)</f>
        <v>158340</v>
      </c>
      <c r="U2852" s="1">
        <f t="shared" si="358"/>
        <v>1995300</v>
      </c>
      <c r="V2852" s="1">
        <f t="shared" si="359"/>
        <v>1995300</v>
      </c>
    </row>
    <row r="2853" spans="1:22" x14ac:dyDescent="0.35">
      <c r="A2853" s="1">
        <v>94700122</v>
      </c>
      <c r="B2853" s="3" t="s">
        <v>19</v>
      </c>
      <c r="C2853" s="29">
        <f t="shared" si="355"/>
        <v>1</v>
      </c>
      <c r="D2853" s="29" t="str">
        <f t="shared" si="352"/>
        <v>2</v>
      </c>
      <c r="E2853" s="42" t="str">
        <f t="shared" si="353"/>
        <v>2</v>
      </c>
      <c r="F2853" s="1">
        <v>47</v>
      </c>
      <c r="G2853" s="28" t="str">
        <f t="shared" si="354"/>
        <v>247</v>
      </c>
      <c r="H2853" s="1">
        <v>48</v>
      </c>
      <c r="I2853" s="1">
        <v>5315</v>
      </c>
      <c r="L2853" s="1">
        <v>385377</v>
      </c>
      <c r="M2853" s="1">
        <v>3419700</v>
      </c>
      <c r="N2853" s="2">
        <f>INT(VLOOKUP(--D2853,'属性表（单）'!$H$7:$I$11,2,0)*VLOOKUP(F2853,'属性表（单）'!$B$4:$D$53,3,0))</f>
        <v>23475</v>
      </c>
      <c r="O2853" s="34">
        <f t="shared" si="356"/>
        <v>36679</v>
      </c>
      <c r="P2853" s="1">
        <f>IF(H2853=26,VLOOKUP(G2853,'属性表（单核）'!$H$2:$I$251,2,0),IF(H2853=59,VLOOKUP(G2853,'属性表（单核）'!$C$2:$D$251,2,0),INT(N2853/VLOOKUP(H2853,'属性表（单）'!$N$4:$O$24,2,0))))</f>
        <v>36679</v>
      </c>
      <c r="S2853" s="1">
        <f t="shared" si="357"/>
        <v>167940</v>
      </c>
      <c r="T2853" s="28">
        <f>VLOOKUP(--F2853,经验表!$A$4:$B$53,2,0)*VLOOKUP(--E2853,经验表!$W$8:$X$17,2,0)</f>
        <v>167940</v>
      </c>
      <c r="U2853" s="1">
        <f t="shared" si="358"/>
        <v>2153640</v>
      </c>
      <c r="V2853" s="1">
        <f t="shared" si="359"/>
        <v>2153640</v>
      </c>
    </row>
    <row r="2854" spans="1:22" x14ac:dyDescent="0.35">
      <c r="A2854" s="1">
        <v>94800122</v>
      </c>
      <c r="B2854" s="3" t="s">
        <v>19</v>
      </c>
      <c r="C2854" s="29">
        <f t="shared" si="355"/>
        <v>1</v>
      </c>
      <c r="D2854" s="29" t="str">
        <f t="shared" si="352"/>
        <v>2</v>
      </c>
      <c r="E2854" s="42" t="str">
        <f t="shared" si="353"/>
        <v>2</v>
      </c>
      <c r="F2854" s="1">
        <v>48</v>
      </c>
      <c r="G2854" s="28" t="str">
        <f t="shared" si="354"/>
        <v>248</v>
      </c>
      <c r="H2854" s="1">
        <v>48</v>
      </c>
      <c r="I2854" s="1">
        <v>5420</v>
      </c>
      <c r="L2854" s="1">
        <v>427297</v>
      </c>
      <c r="M2854" s="1">
        <v>3805077</v>
      </c>
      <c r="N2854" s="2">
        <f>INT(VLOOKUP(--D2854,'属性表（单）'!$H$7:$I$11,2,0)*VLOOKUP(F2854,'属性表（单）'!$B$4:$D$53,3,0))</f>
        <v>24300</v>
      </c>
      <c r="O2854" s="34">
        <f t="shared" si="356"/>
        <v>37968</v>
      </c>
      <c r="P2854" s="1">
        <f>IF(H2854=26,VLOOKUP(G2854,'属性表（单核）'!$H$2:$I$251,2,0),IF(H2854=59,VLOOKUP(G2854,'属性表（单核）'!$C$2:$D$251,2,0),INT(N2854/VLOOKUP(H2854,'属性表（单）'!$N$4:$O$24,2,0))))</f>
        <v>37968</v>
      </c>
      <c r="S2854" s="1">
        <f t="shared" si="357"/>
        <v>177540</v>
      </c>
      <c r="T2854" s="28">
        <f>VLOOKUP(--F2854,经验表!$A$4:$B$53,2,0)*VLOOKUP(--E2854,经验表!$W$8:$X$17,2,0)</f>
        <v>177540</v>
      </c>
      <c r="U2854" s="1">
        <f t="shared" si="358"/>
        <v>2321580</v>
      </c>
      <c r="V2854" s="1">
        <f t="shared" si="359"/>
        <v>2321580</v>
      </c>
    </row>
    <row r="2855" spans="1:22" x14ac:dyDescent="0.35">
      <c r="A2855" s="1">
        <v>94900122</v>
      </c>
      <c r="B2855" s="3" t="s">
        <v>19</v>
      </c>
      <c r="C2855" s="29">
        <f t="shared" si="355"/>
        <v>1</v>
      </c>
      <c r="D2855" s="29" t="str">
        <f t="shared" si="352"/>
        <v>2</v>
      </c>
      <c r="E2855" s="42" t="str">
        <f t="shared" si="353"/>
        <v>2</v>
      </c>
      <c r="F2855" s="1">
        <v>49</v>
      </c>
      <c r="G2855" s="28" t="str">
        <f t="shared" si="354"/>
        <v>249</v>
      </c>
      <c r="H2855" s="1">
        <v>48</v>
      </c>
      <c r="I2855" s="1">
        <v>5525</v>
      </c>
      <c r="L2855" s="1">
        <v>473719</v>
      </c>
      <c r="M2855" s="1">
        <v>4232374</v>
      </c>
      <c r="N2855" s="2">
        <f>INT(VLOOKUP(--D2855,'属性表（单）'!$H$7:$I$11,2,0)*VLOOKUP(F2855,'属性表（单）'!$B$4:$D$53,3,0))</f>
        <v>25125</v>
      </c>
      <c r="O2855" s="34">
        <f t="shared" si="356"/>
        <v>39257</v>
      </c>
      <c r="P2855" s="1">
        <f>IF(H2855=26,VLOOKUP(G2855,'属性表（单核）'!$H$2:$I$251,2,0),IF(H2855=59,VLOOKUP(G2855,'属性表（单核）'!$C$2:$D$251,2,0),INT(N2855/VLOOKUP(H2855,'属性表（单）'!$N$4:$O$24,2,0))))</f>
        <v>39257</v>
      </c>
      <c r="S2855" s="1">
        <f t="shared" si="357"/>
        <v>187140</v>
      </c>
      <c r="T2855" s="28">
        <f>VLOOKUP(--F2855,经验表!$A$4:$B$53,2,0)*VLOOKUP(--E2855,经验表!$W$8:$X$17,2,0)</f>
        <v>187140</v>
      </c>
      <c r="U2855" s="1">
        <f t="shared" si="358"/>
        <v>2499120</v>
      </c>
      <c r="V2855" s="1">
        <f t="shared" si="359"/>
        <v>2499120</v>
      </c>
    </row>
    <row r="2856" spans="1:22" x14ac:dyDescent="0.35">
      <c r="A2856" s="1">
        <v>95000122</v>
      </c>
      <c r="B2856" s="3" t="s">
        <v>19</v>
      </c>
      <c r="C2856" s="29">
        <f t="shared" si="355"/>
        <v>1</v>
      </c>
      <c r="D2856" s="29" t="str">
        <f t="shared" si="352"/>
        <v>2</v>
      </c>
      <c r="E2856" s="42" t="str">
        <f t="shared" si="353"/>
        <v>2</v>
      </c>
      <c r="F2856" s="1">
        <v>50</v>
      </c>
      <c r="G2856" s="28" t="str">
        <f t="shared" si="354"/>
        <v>250</v>
      </c>
      <c r="H2856" s="1">
        <v>48</v>
      </c>
      <c r="I2856" s="1">
        <v>5630</v>
      </c>
      <c r="L2856" s="1">
        <v>99999999</v>
      </c>
      <c r="M2856" s="1">
        <v>4706093</v>
      </c>
      <c r="N2856" s="2">
        <f>INT(VLOOKUP(--D2856,'属性表（单）'!$H$7:$I$11,2,0)*VLOOKUP(F2856,'属性表（单）'!$B$4:$D$53,3,0))</f>
        <v>25950</v>
      </c>
      <c r="O2856" s="34">
        <f t="shared" si="356"/>
        <v>40546</v>
      </c>
      <c r="P2856" s="1">
        <f>IF(H2856=26,VLOOKUP(G2856,'属性表（单核）'!$H$2:$I$251,2,0),IF(H2856=59,VLOOKUP(G2856,'属性表（单核）'!$C$2:$D$251,2,0),INT(N2856/VLOOKUP(H2856,'属性表（单）'!$N$4:$O$24,2,0))))</f>
        <v>40546</v>
      </c>
      <c r="S2856" s="1">
        <f t="shared" si="357"/>
        <v>198300</v>
      </c>
      <c r="T2856" s="28">
        <f>VLOOKUP(--F2856,经验表!$A$4:$B$53,2,0)*VLOOKUP(--E2856,经验表!$W$8:$X$17,2,0)</f>
        <v>198300</v>
      </c>
      <c r="U2856" s="1">
        <f t="shared" si="358"/>
        <v>2686260</v>
      </c>
      <c r="V2856" s="1">
        <f t="shared" si="359"/>
        <v>2686260</v>
      </c>
    </row>
    <row r="2857" spans="1:22" x14ac:dyDescent="0.35">
      <c r="A2857" s="1">
        <v>90100123</v>
      </c>
      <c r="B2857" s="3" t="s">
        <v>19</v>
      </c>
      <c r="C2857" s="29">
        <f t="shared" si="355"/>
        <v>1</v>
      </c>
      <c r="D2857" s="29" t="str">
        <f t="shared" si="352"/>
        <v>3</v>
      </c>
      <c r="E2857" s="42" t="str">
        <f t="shared" si="353"/>
        <v>3</v>
      </c>
      <c r="F2857" s="1">
        <v>1</v>
      </c>
      <c r="G2857" s="28" t="str">
        <f t="shared" si="354"/>
        <v>31</v>
      </c>
      <c r="H2857" s="1">
        <v>48</v>
      </c>
      <c r="I2857" s="1">
        <v>705</v>
      </c>
      <c r="L2857" s="1">
        <v>1324</v>
      </c>
      <c r="M2857" s="1">
        <v>5000</v>
      </c>
      <c r="N2857" s="2">
        <f>INT(VLOOKUP(--D2857,'属性表（单）'!$H$7:$I$11,2,0)*VLOOKUP(F2857,'属性表（单）'!$B$4:$D$53,3,0))</f>
        <v>3600</v>
      </c>
      <c r="O2857" s="34">
        <f t="shared" si="356"/>
        <v>5625</v>
      </c>
      <c r="P2857" s="1">
        <f>IF(H2857=26,VLOOKUP(G2857,'属性表（单核）'!$H$2:$I$251,2,0),IF(H2857=59,VLOOKUP(G2857,'属性表（单核）'!$C$2:$D$251,2,0),INT(N2857/VLOOKUP(H2857,'属性表（单）'!$N$4:$O$24,2,0))))</f>
        <v>5625</v>
      </c>
      <c r="S2857" s="1">
        <f t="shared" si="357"/>
        <v>1125</v>
      </c>
      <c r="T2857" s="28">
        <f>VLOOKUP(--F2857,经验表!$A$4:$B$53,2,0)*VLOOKUP(--E2857,经验表!$W$8:$X$17,2,0)</f>
        <v>1125</v>
      </c>
      <c r="U2857" s="1">
        <f t="shared" si="358"/>
        <v>6000</v>
      </c>
      <c r="V2857" s="1">
        <f t="shared" si="359"/>
        <v>2884560</v>
      </c>
    </row>
    <row r="2858" spans="1:22" x14ac:dyDescent="0.35">
      <c r="A2858" s="1">
        <v>90200123</v>
      </c>
      <c r="B2858" s="3" t="s">
        <v>19</v>
      </c>
      <c r="C2858" s="29">
        <f t="shared" si="355"/>
        <v>1</v>
      </c>
      <c r="D2858" s="29" t="str">
        <f t="shared" si="352"/>
        <v>3</v>
      </c>
      <c r="E2858" s="42" t="str">
        <f t="shared" si="353"/>
        <v>3</v>
      </c>
      <c r="F2858" s="1">
        <v>2</v>
      </c>
      <c r="G2858" s="28" t="str">
        <f t="shared" si="354"/>
        <v>32</v>
      </c>
      <c r="H2858" s="1">
        <v>48</v>
      </c>
      <c r="I2858" s="1">
        <v>845</v>
      </c>
      <c r="L2858" s="1">
        <v>1752</v>
      </c>
      <c r="M2858" s="1">
        <v>6324</v>
      </c>
      <c r="N2858" s="2">
        <f>INT(VLOOKUP(--D2858,'属性表（单）'!$H$7:$I$11,2,0)*VLOOKUP(F2858,'属性表（单）'!$B$4:$D$53,3,0))</f>
        <v>3825</v>
      </c>
      <c r="O2858" s="34">
        <f t="shared" si="356"/>
        <v>5976</v>
      </c>
      <c r="P2858" s="1">
        <f>IF(H2858=26,VLOOKUP(G2858,'属性表（单核）'!$H$2:$I$251,2,0),IF(H2858=59,VLOOKUP(G2858,'属性表（单核）'!$C$2:$D$251,2,0),INT(N2858/VLOOKUP(H2858,'属性表（单）'!$N$4:$O$24,2,0))))</f>
        <v>5976</v>
      </c>
      <c r="S2858" s="1">
        <f t="shared" si="357"/>
        <v>1575</v>
      </c>
      <c r="T2858" s="28">
        <f>VLOOKUP(--F2858,经验表!$A$4:$B$53,2,0)*VLOOKUP(--E2858,经验表!$W$8:$X$17,2,0)</f>
        <v>1575</v>
      </c>
      <c r="U2858" s="1">
        <f t="shared" si="358"/>
        <v>7125</v>
      </c>
      <c r="V2858" s="1">
        <f t="shared" si="359"/>
        <v>7125</v>
      </c>
    </row>
    <row r="2859" spans="1:22" x14ac:dyDescent="0.35">
      <c r="A2859" s="1">
        <v>90300123</v>
      </c>
      <c r="B2859" s="3" t="s">
        <v>19</v>
      </c>
      <c r="C2859" s="29">
        <f t="shared" si="355"/>
        <v>1</v>
      </c>
      <c r="D2859" s="29" t="str">
        <f t="shared" si="352"/>
        <v>3</v>
      </c>
      <c r="E2859" s="42" t="str">
        <f t="shared" si="353"/>
        <v>3</v>
      </c>
      <c r="F2859" s="1">
        <v>3</v>
      </c>
      <c r="G2859" s="28" t="str">
        <f t="shared" si="354"/>
        <v>33</v>
      </c>
      <c r="H2859" s="1">
        <v>48</v>
      </c>
      <c r="I2859" s="1">
        <v>985</v>
      </c>
      <c r="L2859" s="1">
        <v>2230</v>
      </c>
      <c r="M2859" s="1">
        <v>8076</v>
      </c>
      <c r="N2859" s="2">
        <f>INT(VLOOKUP(--D2859,'属性表（单）'!$H$7:$I$11,2,0)*VLOOKUP(F2859,'属性表（单）'!$B$4:$D$53,3,0))</f>
        <v>4050</v>
      </c>
      <c r="O2859" s="34">
        <f t="shared" si="356"/>
        <v>6328</v>
      </c>
      <c r="P2859" s="1">
        <f>IF(H2859=26,VLOOKUP(G2859,'属性表（单核）'!$H$2:$I$251,2,0),IF(H2859=59,VLOOKUP(G2859,'属性表（单核）'!$C$2:$D$251,2,0),INT(N2859/VLOOKUP(H2859,'属性表（单）'!$N$4:$O$24,2,0))))</f>
        <v>6328</v>
      </c>
      <c r="S2859" s="1">
        <f t="shared" si="357"/>
        <v>2025</v>
      </c>
      <c r="T2859" s="28">
        <f>VLOOKUP(--F2859,经验表!$A$4:$B$53,2,0)*VLOOKUP(--E2859,经验表!$W$8:$X$17,2,0)</f>
        <v>2025</v>
      </c>
      <c r="U2859" s="1">
        <f t="shared" si="358"/>
        <v>8700</v>
      </c>
      <c r="V2859" s="1">
        <f t="shared" si="359"/>
        <v>8700</v>
      </c>
    </row>
    <row r="2860" spans="1:22" x14ac:dyDescent="0.35">
      <c r="A2860" s="1">
        <v>90400123</v>
      </c>
      <c r="B2860" s="3" t="s">
        <v>19</v>
      </c>
      <c r="C2860" s="29">
        <f t="shared" si="355"/>
        <v>1</v>
      </c>
      <c r="D2860" s="29" t="str">
        <f t="shared" si="352"/>
        <v>3</v>
      </c>
      <c r="E2860" s="42" t="str">
        <f t="shared" si="353"/>
        <v>3</v>
      </c>
      <c r="F2860" s="1">
        <v>4</v>
      </c>
      <c r="G2860" s="28" t="str">
        <f t="shared" si="354"/>
        <v>34</v>
      </c>
      <c r="H2860" s="1">
        <v>48</v>
      </c>
      <c r="I2860" s="1">
        <v>1125</v>
      </c>
      <c r="L2860" s="1">
        <v>2762</v>
      </c>
      <c r="M2860" s="1">
        <v>10306</v>
      </c>
      <c r="N2860" s="2">
        <f>INT(VLOOKUP(--D2860,'属性表（单）'!$H$7:$I$11,2,0)*VLOOKUP(F2860,'属性表（单）'!$B$4:$D$53,3,0))</f>
        <v>4275</v>
      </c>
      <c r="O2860" s="34">
        <f t="shared" si="356"/>
        <v>6679</v>
      </c>
      <c r="P2860" s="1">
        <f>IF(H2860=26,VLOOKUP(G2860,'属性表（单核）'!$H$2:$I$251,2,0),IF(H2860=59,VLOOKUP(G2860,'属性表（单核）'!$C$2:$D$251,2,0),INT(N2860/VLOOKUP(H2860,'属性表（单）'!$N$4:$O$24,2,0))))</f>
        <v>6679</v>
      </c>
      <c r="S2860" s="1">
        <f t="shared" si="357"/>
        <v>2475</v>
      </c>
      <c r="T2860" s="28">
        <f>VLOOKUP(--F2860,经验表!$A$4:$B$53,2,0)*VLOOKUP(--E2860,经验表!$W$8:$X$17,2,0)</f>
        <v>2475</v>
      </c>
      <c r="U2860" s="1">
        <f t="shared" si="358"/>
        <v>10725</v>
      </c>
      <c r="V2860" s="1">
        <f t="shared" si="359"/>
        <v>10725</v>
      </c>
    </row>
    <row r="2861" spans="1:22" x14ac:dyDescent="0.35">
      <c r="A2861" s="1">
        <v>90500123</v>
      </c>
      <c r="B2861" s="3" t="s">
        <v>19</v>
      </c>
      <c r="C2861" s="29">
        <f t="shared" si="355"/>
        <v>1</v>
      </c>
      <c r="D2861" s="29" t="str">
        <f t="shared" si="352"/>
        <v>3</v>
      </c>
      <c r="E2861" s="42" t="str">
        <f t="shared" si="353"/>
        <v>3</v>
      </c>
      <c r="F2861" s="1">
        <v>5</v>
      </c>
      <c r="G2861" s="28" t="str">
        <f t="shared" si="354"/>
        <v>35</v>
      </c>
      <c r="H2861" s="1">
        <v>48</v>
      </c>
      <c r="I2861" s="1">
        <v>1265</v>
      </c>
      <c r="L2861" s="1">
        <v>3354</v>
      </c>
      <c r="M2861" s="1">
        <v>13068</v>
      </c>
      <c r="N2861" s="2">
        <f>INT(VLOOKUP(--D2861,'属性表（单）'!$H$7:$I$11,2,0)*VLOOKUP(F2861,'属性表（单）'!$B$4:$D$53,3,0))</f>
        <v>4500</v>
      </c>
      <c r="O2861" s="34">
        <f t="shared" si="356"/>
        <v>7031</v>
      </c>
      <c r="P2861" s="1">
        <f>IF(H2861=26,VLOOKUP(G2861,'属性表（单核）'!$H$2:$I$251,2,0),IF(H2861=59,VLOOKUP(G2861,'属性表（单核）'!$C$2:$D$251,2,0),INT(N2861/VLOOKUP(H2861,'属性表（单）'!$N$4:$O$24,2,0))))</f>
        <v>7031</v>
      </c>
      <c r="S2861" s="1">
        <f t="shared" si="357"/>
        <v>2925</v>
      </c>
      <c r="T2861" s="28">
        <f>VLOOKUP(--F2861,经验表!$A$4:$B$53,2,0)*VLOOKUP(--E2861,经验表!$W$8:$X$17,2,0)</f>
        <v>2925</v>
      </c>
      <c r="U2861" s="1">
        <f t="shared" si="358"/>
        <v>13200</v>
      </c>
      <c r="V2861" s="1">
        <f t="shared" si="359"/>
        <v>13200</v>
      </c>
    </row>
    <row r="2862" spans="1:22" x14ac:dyDescent="0.35">
      <c r="A2862" s="1">
        <v>90600123</v>
      </c>
      <c r="B2862" s="3" t="s">
        <v>19</v>
      </c>
      <c r="C2862" s="29">
        <f t="shared" si="355"/>
        <v>1</v>
      </c>
      <c r="D2862" s="29" t="str">
        <f t="shared" si="352"/>
        <v>3</v>
      </c>
      <c r="E2862" s="42" t="str">
        <f t="shared" si="353"/>
        <v>3</v>
      </c>
      <c r="F2862" s="1">
        <v>6</v>
      </c>
      <c r="G2862" s="28" t="str">
        <f t="shared" si="354"/>
        <v>36</v>
      </c>
      <c r="H2862" s="1">
        <v>48</v>
      </c>
      <c r="I2862" s="1">
        <v>1405</v>
      </c>
      <c r="L2862" s="1">
        <v>4013</v>
      </c>
      <c r="M2862" s="1">
        <v>16422</v>
      </c>
      <c r="N2862" s="2">
        <f>INT(VLOOKUP(--D2862,'属性表（单）'!$H$7:$I$11,2,0)*VLOOKUP(F2862,'属性表（单）'!$B$4:$D$53,3,0))</f>
        <v>4725</v>
      </c>
      <c r="O2862" s="34">
        <f t="shared" si="356"/>
        <v>7382</v>
      </c>
      <c r="P2862" s="1">
        <f>IF(H2862=26,VLOOKUP(G2862,'属性表（单核）'!$H$2:$I$251,2,0),IF(H2862=59,VLOOKUP(G2862,'属性表（单核）'!$C$2:$D$251,2,0),INT(N2862/VLOOKUP(H2862,'属性表（单）'!$N$4:$O$24,2,0))))</f>
        <v>7382</v>
      </c>
      <c r="S2862" s="1">
        <f t="shared" si="357"/>
        <v>3675</v>
      </c>
      <c r="T2862" s="28">
        <f>VLOOKUP(--F2862,经验表!$A$4:$B$53,2,0)*VLOOKUP(--E2862,经验表!$W$8:$X$17,2,0)</f>
        <v>3675</v>
      </c>
      <c r="U2862" s="1">
        <f t="shared" si="358"/>
        <v>16125</v>
      </c>
      <c r="V2862" s="1">
        <f t="shared" si="359"/>
        <v>16125</v>
      </c>
    </row>
    <row r="2863" spans="1:22" x14ac:dyDescent="0.35">
      <c r="A2863" s="1">
        <v>90700123</v>
      </c>
      <c r="B2863" s="3" t="s">
        <v>19</v>
      </c>
      <c r="C2863" s="29">
        <f t="shared" si="355"/>
        <v>1</v>
      </c>
      <c r="D2863" s="29" t="str">
        <f t="shared" si="352"/>
        <v>3</v>
      </c>
      <c r="E2863" s="42" t="str">
        <f t="shared" si="353"/>
        <v>3</v>
      </c>
      <c r="F2863" s="1">
        <v>7</v>
      </c>
      <c r="G2863" s="28" t="str">
        <f t="shared" si="354"/>
        <v>37</v>
      </c>
      <c r="H2863" s="1">
        <v>48</v>
      </c>
      <c r="I2863" s="1">
        <v>1545</v>
      </c>
      <c r="L2863" s="1">
        <v>4744</v>
      </c>
      <c r="M2863" s="1">
        <v>20435</v>
      </c>
      <c r="N2863" s="2">
        <f>INT(VLOOKUP(--D2863,'属性表（单）'!$H$7:$I$11,2,0)*VLOOKUP(F2863,'属性表（单）'!$B$4:$D$53,3,0))</f>
        <v>5062</v>
      </c>
      <c r="O2863" s="34">
        <f t="shared" si="356"/>
        <v>7909</v>
      </c>
      <c r="P2863" s="1">
        <f>IF(H2863=26,VLOOKUP(G2863,'属性表（单核）'!$H$2:$I$251,2,0),IF(H2863=59,VLOOKUP(G2863,'属性表（单核）'!$C$2:$D$251,2,0),INT(N2863/VLOOKUP(H2863,'属性表（单）'!$N$4:$O$24,2,0))))</f>
        <v>7909</v>
      </c>
      <c r="S2863" s="1">
        <f t="shared" si="357"/>
        <v>4425</v>
      </c>
      <c r="T2863" s="28">
        <f>VLOOKUP(--F2863,经验表!$A$4:$B$53,2,0)*VLOOKUP(--E2863,经验表!$W$8:$X$17,2,0)</f>
        <v>4425</v>
      </c>
      <c r="U2863" s="1">
        <f t="shared" si="358"/>
        <v>19800</v>
      </c>
      <c r="V2863" s="1">
        <f t="shared" si="359"/>
        <v>19800</v>
      </c>
    </row>
    <row r="2864" spans="1:22" x14ac:dyDescent="0.35">
      <c r="A2864" s="1">
        <v>90800123</v>
      </c>
      <c r="B2864" s="3" t="s">
        <v>19</v>
      </c>
      <c r="C2864" s="29">
        <f t="shared" si="355"/>
        <v>1</v>
      </c>
      <c r="D2864" s="29" t="str">
        <f t="shared" si="352"/>
        <v>3</v>
      </c>
      <c r="E2864" s="42" t="str">
        <f t="shared" si="353"/>
        <v>3</v>
      </c>
      <c r="F2864" s="1">
        <v>8</v>
      </c>
      <c r="G2864" s="28" t="str">
        <f t="shared" si="354"/>
        <v>38</v>
      </c>
      <c r="H2864" s="1">
        <v>48</v>
      </c>
      <c r="I2864" s="1">
        <v>1685</v>
      </c>
      <c r="L2864" s="1">
        <v>5557</v>
      </c>
      <c r="M2864" s="1">
        <v>25179</v>
      </c>
      <c r="N2864" s="2">
        <f>INT(VLOOKUP(--D2864,'属性表（单）'!$H$7:$I$11,2,0)*VLOOKUP(F2864,'属性表（单）'!$B$4:$D$53,3,0))</f>
        <v>5400</v>
      </c>
      <c r="O2864" s="34">
        <f t="shared" si="356"/>
        <v>8437</v>
      </c>
      <c r="P2864" s="1">
        <f>IF(H2864=26,VLOOKUP(G2864,'属性表（单核）'!$H$2:$I$251,2,0),IF(H2864=59,VLOOKUP(G2864,'属性表（单核）'!$C$2:$D$251,2,0),INT(N2864/VLOOKUP(H2864,'属性表（单）'!$N$4:$O$24,2,0))))</f>
        <v>8437</v>
      </c>
      <c r="S2864" s="1">
        <f t="shared" si="357"/>
        <v>5175</v>
      </c>
      <c r="T2864" s="28">
        <f>VLOOKUP(--F2864,经验表!$A$4:$B$53,2,0)*VLOOKUP(--E2864,经验表!$W$8:$X$17,2,0)</f>
        <v>5175</v>
      </c>
      <c r="U2864" s="1">
        <f t="shared" si="358"/>
        <v>24225</v>
      </c>
      <c r="V2864" s="1">
        <f t="shared" si="359"/>
        <v>24225</v>
      </c>
    </row>
    <row r="2865" spans="1:22" x14ac:dyDescent="0.35">
      <c r="A2865" s="1">
        <v>90900123</v>
      </c>
      <c r="B2865" s="3" t="s">
        <v>19</v>
      </c>
      <c r="C2865" s="29">
        <f t="shared" si="355"/>
        <v>1</v>
      </c>
      <c r="D2865" s="29" t="str">
        <f t="shared" si="352"/>
        <v>3</v>
      </c>
      <c r="E2865" s="42" t="str">
        <f t="shared" si="353"/>
        <v>3</v>
      </c>
      <c r="F2865" s="1">
        <v>9</v>
      </c>
      <c r="G2865" s="28" t="str">
        <f t="shared" si="354"/>
        <v>39</v>
      </c>
      <c r="H2865" s="1">
        <v>48</v>
      </c>
      <c r="I2865" s="1">
        <v>1825</v>
      </c>
      <c r="L2865" s="1">
        <v>6459</v>
      </c>
      <c r="M2865" s="1">
        <v>30736</v>
      </c>
      <c r="N2865" s="2">
        <f>INT(VLOOKUP(--D2865,'属性表（单）'!$H$7:$I$11,2,0)*VLOOKUP(F2865,'属性表（单）'!$B$4:$D$53,3,0))</f>
        <v>5737</v>
      </c>
      <c r="O2865" s="34">
        <f t="shared" si="356"/>
        <v>8964</v>
      </c>
      <c r="P2865" s="1">
        <f>IF(H2865=26,VLOOKUP(G2865,'属性表（单核）'!$H$2:$I$251,2,0),IF(H2865=59,VLOOKUP(G2865,'属性表（单核）'!$C$2:$D$251,2,0),INT(N2865/VLOOKUP(H2865,'属性表（单）'!$N$4:$O$24,2,0))))</f>
        <v>8964</v>
      </c>
      <c r="S2865" s="1">
        <f t="shared" si="357"/>
        <v>5925</v>
      </c>
      <c r="T2865" s="28">
        <f>VLOOKUP(--F2865,经验表!$A$4:$B$53,2,0)*VLOOKUP(--E2865,经验表!$W$8:$X$17,2,0)</f>
        <v>5925</v>
      </c>
      <c r="U2865" s="1">
        <f t="shared" si="358"/>
        <v>29400</v>
      </c>
      <c r="V2865" s="1">
        <f t="shared" si="359"/>
        <v>29400</v>
      </c>
    </row>
    <row r="2866" spans="1:22" x14ac:dyDescent="0.35">
      <c r="A2866" s="1">
        <v>91000123</v>
      </c>
      <c r="B2866" s="3" t="s">
        <v>19</v>
      </c>
      <c r="C2866" s="29">
        <f t="shared" si="355"/>
        <v>1</v>
      </c>
      <c r="D2866" s="29" t="str">
        <f t="shared" si="352"/>
        <v>3</v>
      </c>
      <c r="E2866" s="42" t="str">
        <f t="shared" si="353"/>
        <v>3</v>
      </c>
      <c r="F2866" s="1">
        <v>10</v>
      </c>
      <c r="G2866" s="28" t="str">
        <f t="shared" si="354"/>
        <v>310</v>
      </c>
      <c r="H2866" s="1">
        <v>48</v>
      </c>
      <c r="I2866" s="1">
        <v>1965</v>
      </c>
      <c r="L2866" s="1">
        <v>7459</v>
      </c>
      <c r="M2866" s="1">
        <v>37195</v>
      </c>
      <c r="N2866" s="2">
        <f>INT(VLOOKUP(--D2866,'属性表（单）'!$H$7:$I$11,2,0)*VLOOKUP(F2866,'属性表（单）'!$B$4:$D$53,3,0))</f>
        <v>6075</v>
      </c>
      <c r="O2866" s="34">
        <f t="shared" si="356"/>
        <v>9492</v>
      </c>
      <c r="P2866" s="1">
        <f>IF(H2866=26,VLOOKUP(G2866,'属性表（单核）'!$H$2:$I$251,2,0),IF(H2866=59,VLOOKUP(G2866,'属性表（单核）'!$C$2:$D$251,2,0),INT(N2866/VLOOKUP(H2866,'属性表（单）'!$N$4:$O$24,2,0))))</f>
        <v>9492</v>
      </c>
      <c r="S2866" s="1">
        <f t="shared" si="357"/>
        <v>7125</v>
      </c>
      <c r="T2866" s="28">
        <f>VLOOKUP(--F2866,经验表!$A$4:$B$53,2,0)*VLOOKUP(--E2866,经验表!$W$8:$X$17,2,0)</f>
        <v>7125</v>
      </c>
      <c r="U2866" s="1">
        <f t="shared" si="358"/>
        <v>35325</v>
      </c>
      <c r="V2866" s="1">
        <f t="shared" si="359"/>
        <v>35325</v>
      </c>
    </row>
    <row r="2867" spans="1:22" x14ac:dyDescent="0.35">
      <c r="A2867" s="1">
        <v>91100123</v>
      </c>
      <c r="B2867" s="3" t="s">
        <v>19</v>
      </c>
      <c r="C2867" s="29">
        <f t="shared" si="355"/>
        <v>1</v>
      </c>
      <c r="D2867" s="29" t="str">
        <f t="shared" si="352"/>
        <v>3</v>
      </c>
      <c r="E2867" s="42" t="str">
        <f t="shared" si="353"/>
        <v>3</v>
      </c>
      <c r="F2867" s="1">
        <v>11</v>
      </c>
      <c r="G2867" s="28" t="str">
        <f t="shared" si="354"/>
        <v>311</v>
      </c>
      <c r="H2867" s="1">
        <v>48</v>
      </c>
      <c r="I2867" s="1">
        <v>2105</v>
      </c>
      <c r="L2867" s="1">
        <v>8568</v>
      </c>
      <c r="M2867" s="1">
        <v>44654</v>
      </c>
      <c r="N2867" s="2">
        <f>INT(VLOOKUP(--D2867,'属性表（单）'!$H$7:$I$11,2,0)*VLOOKUP(F2867,'属性表（单）'!$B$4:$D$53,3,0))</f>
        <v>6412</v>
      </c>
      <c r="O2867" s="34">
        <f t="shared" si="356"/>
        <v>10018</v>
      </c>
      <c r="P2867" s="1">
        <f>IF(H2867=26,VLOOKUP(G2867,'属性表（单核）'!$H$2:$I$251,2,0),IF(H2867=59,VLOOKUP(G2867,'属性表（单核）'!$C$2:$D$251,2,0),INT(N2867/VLOOKUP(H2867,'属性表（单）'!$N$4:$O$24,2,0))))</f>
        <v>10018</v>
      </c>
      <c r="S2867" s="1">
        <f t="shared" si="357"/>
        <v>8325</v>
      </c>
      <c r="T2867" s="28">
        <f>VLOOKUP(--F2867,经验表!$A$4:$B$53,2,0)*VLOOKUP(--E2867,经验表!$W$8:$X$17,2,0)</f>
        <v>8325</v>
      </c>
      <c r="U2867" s="1">
        <f t="shared" si="358"/>
        <v>42450</v>
      </c>
      <c r="V2867" s="1">
        <f t="shared" si="359"/>
        <v>42450</v>
      </c>
    </row>
    <row r="2868" spans="1:22" x14ac:dyDescent="0.35">
      <c r="A2868" s="1">
        <v>91200123</v>
      </c>
      <c r="B2868" s="3" t="s">
        <v>19</v>
      </c>
      <c r="C2868" s="29">
        <f t="shared" si="355"/>
        <v>1</v>
      </c>
      <c r="D2868" s="29" t="str">
        <f t="shared" si="352"/>
        <v>3</v>
      </c>
      <c r="E2868" s="42" t="str">
        <f t="shared" si="353"/>
        <v>3</v>
      </c>
      <c r="F2868" s="1">
        <v>12</v>
      </c>
      <c r="G2868" s="28" t="str">
        <f t="shared" si="354"/>
        <v>312</v>
      </c>
      <c r="H2868" s="1">
        <v>48</v>
      </c>
      <c r="I2868" s="1">
        <v>2245</v>
      </c>
      <c r="L2868" s="1">
        <v>9797</v>
      </c>
      <c r="M2868" s="1">
        <v>53222</v>
      </c>
      <c r="N2868" s="2">
        <f>INT(VLOOKUP(--D2868,'属性表（单）'!$H$7:$I$11,2,0)*VLOOKUP(F2868,'属性表（单）'!$B$4:$D$53,3,0))</f>
        <v>6862</v>
      </c>
      <c r="O2868" s="34">
        <f t="shared" si="356"/>
        <v>10721</v>
      </c>
      <c r="P2868" s="1">
        <f>IF(H2868=26,VLOOKUP(G2868,'属性表（单核）'!$H$2:$I$251,2,0),IF(H2868=59,VLOOKUP(G2868,'属性表（单核）'!$C$2:$D$251,2,0),INT(N2868/VLOOKUP(H2868,'属性表（单）'!$N$4:$O$24,2,0))))</f>
        <v>10721</v>
      </c>
      <c r="S2868" s="1">
        <f t="shared" si="357"/>
        <v>9525</v>
      </c>
      <c r="T2868" s="28">
        <f>VLOOKUP(--F2868,经验表!$A$4:$B$53,2,0)*VLOOKUP(--E2868,经验表!$W$8:$X$17,2,0)</f>
        <v>9525</v>
      </c>
      <c r="U2868" s="1">
        <f t="shared" si="358"/>
        <v>50775</v>
      </c>
      <c r="V2868" s="1">
        <f t="shared" si="359"/>
        <v>50775</v>
      </c>
    </row>
    <row r="2869" spans="1:22" x14ac:dyDescent="0.35">
      <c r="A2869" s="1">
        <v>91300123</v>
      </c>
      <c r="B2869" s="3" t="s">
        <v>19</v>
      </c>
      <c r="C2869" s="29">
        <f t="shared" si="355"/>
        <v>1</v>
      </c>
      <c r="D2869" s="29" t="str">
        <f t="shared" si="352"/>
        <v>3</v>
      </c>
      <c r="E2869" s="42" t="str">
        <f t="shared" si="353"/>
        <v>3</v>
      </c>
      <c r="F2869" s="1">
        <v>13</v>
      </c>
      <c r="G2869" s="28" t="str">
        <f t="shared" si="354"/>
        <v>313</v>
      </c>
      <c r="H2869" s="1">
        <v>48</v>
      </c>
      <c r="I2869" s="1">
        <v>2385</v>
      </c>
      <c r="L2869" s="1">
        <v>11157</v>
      </c>
      <c r="M2869" s="1">
        <v>63019</v>
      </c>
      <c r="N2869" s="2">
        <f>INT(VLOOKUP(--D2869,'属性表（单）'!$H$7:$I$11,2,0)*VLOOKUP(F2869,'属性表（单）'!$B$4:$D$53,3,0))</f>
        <v>7312</v>
      </c>
      <c r="O2869" s="34">
        <f t="shared" si="356"/>
        <v>11425</v>
      </c>
      <c r="P2869" s="1">
        <f>IF(H2869=26,VLOOKUP(G2869,'属性表（单核）'!$H$2:$I$251,2,0),IF(H2869=59,VLOOKUP(G2869,'属性表（单核）'!$C$2:$D$251,2,0),INT(N2869/VLOOKUP(H2869,'属性表（单）'!$N$4:$O$24,2,0))))</f>
        <v>11425</v>
      </c>
      <c r="S2869" s="1">
        <f t="shared" si="357"/>
        <v>10725</v>
      </c>
      <c r="T2869" s="28">
        <f>VLOOKUP(--F2869,经验表!$A$4:$B$53,2,0)*VLOOKUP(--E2869,经验表!$W$8:$X$17,2,0)</f>
        <v>10725</v>
      </c>
      <c r="U2869" s="1">
        <f t="shared" si="358"/>
        <v>60300</v>
      </c>
      <c r="V2869" s="1">
        <f t="shared" si="359"/>
        <v>60300</v>
      </c>
    </row>
    <row r="2870" spans="1:22" x14ac:dyDescent="0.35">
      <c r="A2870" s="1">
        <v>91400123</v>
      </c>
      <c r="B2870" s="3" t="s">
        <v>19</v>
      </c>
      <c r="C2870" s="29">
        <f t="shared" si="355"/>
        <v>1</v>
      </c>
      <c r="D2870" s="29" t="str">
        <f t="shared" si="352"/>
        <v>3</v>
      </c>
      <c r="E2870" s="42" t="str">
        <f t="shared" si="353"/>
        <v>3</v>
      </c>
      <c r="F2870" s="1">
        <v>14</v>
      </c>
      <c r="G2870" s="28" t="str">
        <f t="shared" si="354"/>
        <v>314</v>
      </c>
      <c r="H2870" s="1">
        <v>48</v>
      </c>
      <c r="I2870" s="1">
        <v>2525</v>
      </c>
      <c r="L2870" s="1">
        <v>12663</v>
      </c>
      <c r="M2870" s="1">
        <v>74176</v>
      </c>
      <c r="N2870" s="2">
        <f>INT(VLOOKUP(--D2870,'属性表（单）'!$H$7:$I$11,2,0)*VLOOKUP(F2870,'属性表（单）'!$B$4:$D$53,3,0))</f>
        <v>7762</v>
      </c>
      <c r="O2870" s="34">
        <f t="shared" si="356"/>
        <v>12128</v>
      </c>
      <c r="P2870" s="1">
        <f>IF(H2870=26,VLOOKUP(G2870,'属性表（单核）'!$H$2:$I$251,2,0),IF(H2870=59,VLOOKUP(G2870,'属性表（单核）'!$C$2:$D$251,2,0),INT(N2870/VLOOKUP(H2870,'属性表（单）'!$N$4:$O$24,2,0))))</f>
        <v>12128</v>
      </c>
      <c r="S2870" s="1">
        <f t="shared" si="357"/>
        <v>12525</v>
      </c>
      <c r="T2870" s="28">
        <f>VLOOKUP(--F2870,经验表!$A$4:$B$53,2,0)*VLOOKUP(--E2870,经验表!$W$8:$X$17,2,0)</f>
        <v>12525</v>
      </c>
      <c r="U2870" s="1">
        <f t="shared" si="358"/>
        <v>71025</v>
      </c>
      <c r="V2870" s="1">
        <f t="shared" si="359"/>
        <v>71025</v>
      </c>
    </row>
    <row r="2871" spans="1:22" x14ac:dyDescent="0.35">
      <c r="A2871" s="1">
        <v>91500123</v>
      </c>
      <c r="B2871" s="3" t="s">
        <v>19</v>
      </c>
      <c r="C2871" s="29">
        <f t="shared" si="355"/>
        <v>1</v>
      </c>
      <c r="D2871" s="29" t="str">
        <f t="shared" si="352"/>
        <v>3</v>
      </c>
      <c r="E2871" s="42" t="str">
        <f t="shared" si="353"/>
        <v>3</v>
      </c>
      <c r="F2871" s="1">
        <v>15</v>
      </c>
      <c r="G2871" s="28" t="str">
        <f t="shared" si="354"/>
        <v>315</v>
      </c>
      <c r="H2871" s="1">
        <v>48</v>
      </c>
      <c r="I2871" s="1">
        <v>2665</v>
      </c>
      <c r="L2871" s="1">
        <v>14329</v>
      </c>
      <c r="M2871" s="1">
        <v>86839</v>
      </c>
      <c r="N2871" s="2">
        <f>INT(VLOOKUP(--D2871,'属性表（单）'!$H$7:$I$11,2,0)*VLOOKUP(F2871,'属性表（单）'!$B$4:$D$53,3,0))</f>
        <v>8212</v>
      </c>
      <c r="O2871" s="34">
        <f t="shared" si="356"/>
        <v>12831</v>
      </c>
      <c r="P2871" s="1">
        <f>IF(H2871=26,VLOOKUP(G2871,'属性表（单核）'!$H$2:$I$251,2,0),IF(H2871=59,VLOOKUP(G2871,'属性表（单核）'!$C$2:$D$251,2,0),INT(N2871/VLOOKUP(H2871,'属性表（单）'!$N$4:$O$24,2,0))))</f>
        <v>12831</v>
      </c>
      <c r="S2871" s="1">
        <f t="shared" si="357"/>
        <v>14325</v>
      </c>
      <c r="T2871" s="28">
        <f>VLOOKUP(--F2871,经验表!$A$4:$B$53,2,0)*VLOOKUP(--E2871,经验表!$W$8:$X$17,2,0)</f>
        <v>14325</v>
      </c>
      <c r="U2871" s="1">
        <f t="shared" si="358"/>
        <v>83550</v>
      </c>
      <c r="V2871" s="1">
        <f t="shared" si="359"/>
        <v>83550</v>
      </c>
    </row>
    <row r="2872" spans="1:22" x14ac:dyDescent="0.35">
      <c r="A2872" s="1">
        <v>91600123</v>
      </c>
      <c r="B2872" s="3" t="s">
        <v>19</v>
      </c>
      <c r="C2872" s="29">
        <f t="shared" si="355"/>
        <v>1</v>
      </c>
      <c r="D2872" s="29" t="str">
        <f t="shared" si="352"/>
        <v>3</v>
      </c>
      <c r="E2872" s="42" t="str">
        <f t="shared" si="353"/>
        <v>3</v>
      </c>
      <c r="F2872" s="1">
        <v>16</v>
      </c>
      <c r="G2872" s="28" t="str">
        <f t="shared" si="354"/>
        <v>316</v>
      </c>
      <c r="H2872" s="1">
        <v>48</v>
      </c>
      <c r="I2872" s="1">
        <v>2805</v>
      </c>
      <c r="L2872" s="1">
        <v>16173</v>
      </c>
      <c r="M2872" s="1">
        <v>101168</v>
      </c>
      <c r="N2872" s="2">
        <f>INT(VLOOKUP(--D2872,'属性表（单）'!$H$7:$I$11,2,0)*VLOOKUP(F2872,'属性表（单）'!$B$4:$D$53,3,0))</f>
        <v>8662</v>
      </c>
      <c r="O2872" s="34">
        <f t="shared" si="356"/>
        <v>13534</v>
      </c>
      <c r="P2872" s="1">
        <f>IF(H2872=26,VLOOKUP(G2872,'属性表（单核）'!$H$2:$I$251,2,0),IF(H2872=59,VLOOKUP(G2872,'属性表（单核）'!$C$2:$D$251,2,0),INT(N2872/VLOOKUP(H2872,'属性表（单）'!$N$4:$O$24,2,0))))</f>
        <v>13534</v>
      </c>
      <c r="S2872" s="1">
        <f t="shared" si="357"/>
        <v>16125</v>
      </c>
      <c r="T2872" s="28">
        <f>VLOOKUP(--F2872,经验表!$A$4:$B$53,2,0)*VLOOKUP(--E2872,经验表!$W$8:$X$17,2,0)</f>
        <v>16125</v>
      </c>
      <c r="U2872" s="1">
        <f t="shared" si="358"/>
        <v>97875</v>
      </c>
      <c r="V2872" s="1">
        <f t="shared" si="359"/>
        <v>97875</v>
      </c>
    </row>
    <row r="2873" spans="1:22" x14ac:dyDescent="0.35">
      <c r="A2873" s="1">
        <v>91700123</v>
      </c>
      <c r="B2873" s="3" t="s">
        <v>19</v>
      </c>
      <c r="C2873" s="29">
        <f t="shared" si="355"/>
        <v>1</v>
      </c>
      <c r="D2873" s="29" t="str">
        <f t="shared" si="352"/>
        <v>3</v>
      </c>
      <c r="E2873" s="42" t="str">
        <f t="shared" si="353"/>
        <v>3</v>
      </c>
      <c r="F2873" s="1">
        <v>17</v>
      </c>
      <c r="G2873" s="28" t="str">
        <f t="shared" si="354"/>
        <v>317</v>
      </c>
      <c r="H2873" s="1">
        <v>48</v>
      </c>
      <c r="I2873" s="1">
        <v>2945</v>
      </c>
      <c r="L2873" s="1">
        <v>18211</v>
      </c>
      <c r="M2873" s="1">
        <v>117341</v>
      </c>
      <c r="N2873" s="2">
        <f>INT(VLOOKUP(--D2873,'属性表（单）'!$H$7:$I$11,2,0)*VLOOKUP(F2873,'属性表（单）'!$B$4:$D$53,3,0))</f>
        <v>9225</v>
      </c>
      <c r="O2873" s="34">
        <f t="shared" si="356"/>
        <v>14414</v>
      </c>
      <c r="P2873" s="1">
        <f>IF(H2873=26,VLOOKUP(G2873,'属性表（单核）'!$H$2:$I$251,2,0),IF(H2873=59,VLOOKUP(G2873,'属性表（单核）'!$C$2:$D$251,2,0),INT(N2873/VLOOKUP(H2873,'属性表（单）'!$N$4:$O$24,2,0))))</f>
        <v>14414</v>
      </c>
      <c r="S2873" s="1">
        <f t="shared" si="357"/>
        <v>17925</v>
      </c>
      <c r="T2873" s="28">
        <f>VLOOKUP(--F2873,经验表!$A$4:$B$53,2,0)*VLOOKUP(--E2873,经验表!$W$8:$X$17,2,0)</f>
        <v>17925</v>
      </c>
      <c r="U2873" s="1">
        <f t="shared" si="358"/>
        <v>114000</v>
      </c>
      <c r="V2873" s="1">
        <f t="shared" si="359"/>
        <v>114000</v>
      </c>
    </row>
    <row r="2874" spans="1:22" x14ac:dyDescent="0.35">
      <c r="A2874" s="1">
        <v>91800123</v>
      </c>
      <c r="B2874" s="3" t="s">
        <v>19</v>
      </c>
      <c r="C2874" s="29">
        <f t="shared" si="355"/>
        <v>1</v>
      </c>
      <c r="D2874" s="29" t="str">
        <f t="shared" si="352"/>
        <v>3</v>
      </c>
      <c r="E2874" s="42" t="str">
        <f t="shared" si="353"/>
        <v>3</v>
      </c>
      <c r="F2874" s="1">
        <v>18</v>
      </c>
      <c r="G2874" s="28" t="str">
        <f t="shared" si="354"/>
        <v>318</v>
      </c>
      <c r="H2874" s="1">
        <v>48</v>
      </c>
      <c r="I2874" s="1">
        <v>3085</v>
      </c>
      <c r="L2874" s="1">
        <v>20464</v>
      </c>
      <c r="M2874" s="1">
        <v>135552</v>
      </c>
      <c r="N2874" s="2">
        <f>INT(VLOOKUP(--D2874,'属性表（单）'!$H$7:$I$11,2,0)*VLOOKUP(F2874,'属性表（单）'!$B$4:$D$53,3,0))</f>
        <v>9787</v>
      </c>
      <c r="O2874" s="34">
        <f t="shared" si="356"/>
        <v>15292</v>
      </c>
      <c r="P2874" s="1">
        <f>IF(H2874=26,VLOOKUP(G2874,'属性表（单核）'!$H$2:$I$251,2,0),IF(H2874=59,VLOOKUP(G2874,'属性表（单核）'!$C$2:$D$251,2,0),INT(N2874/VLOOKUP(H2874,'属性表（单）'!$N$4:$O$24,2,0))))</f>
        <v>15292</v>
      </c>
      <c r="S2874" s="1">
        <f t="shared" si="357"/>
        <v>20475</v>
      </c>
      <c r="T2874" s="28">
        <f>VLOOKUP(--F2874,经验表!$A$4:$B$53,2,0)*VLOOKUP(--E2874,经验表!$W$8:$X$17,2,0)</f>
        <v>20475</v>
      </c>
      <c r="U2874" s="1">
        <f t="shared" si="358"/>
        <v>131925</v>
      </c>
      <c r="V2874" s="1">
        <f t="shared" si="359"/>
        <v>131925</v>
      </c>
    </row>
    <row r="2875" spans="1:22" x14ac:dyDescent="0.35">
      <c r="A2875" s="1">
        <v>91900123</v>
      </c>
      <c r="B2875" s="3" t="s">
        <v>19</v>
      </c>
      <c r="C2875" s="29">
        <f t="shared" si="355"/>
        <v>1</v>
      </c>
      <c r="D2875" s="29" t="str">
        <f t="shared" si="352"/>
        <v>3</v>
      </c>
      <c r="E2875" s="42" t="str">
        <f t="shared" si="353"/>
        <v>3</v>
      </c>
      <c r="F2875" s="1">
        <v>19</v>
      </c>
      <c r="G2875" s="28" t="str">
        <f t="shared" si="354"/>
        <v>319</v>
      </c>
      <c r="H2875" s="1">
        <v>48</v>
      </c>
      <c r="I2875" s="1">
        <v>3225</v>
      </c>
      <c r="L2875" s="1">
        <v>22954</v>
      </c>
      <c r="M2875" s="1">
        <v>156016</v>
      </c>
      <c r="N2875" s="2">
        <f>INT(VLOOKUP(--D2875,'属性表（单）'!$H$7:$I$11,2,0)*VLOOKUP(F2875,'属性表（单）'!$B$4:$D$53,3,0))</f>
        <v>10350</v>
      </c>
      <c r="O2875" s="34">
        <f t="shared" si="356"/>
        <v>16171</v>
      </c>
      <c r="P2875" s="1">
        <f>IF(H2875=26,VLOOKUP(G2875,'属性表（单核）'!$H$2:$I$251,2,0),IF(H2875=59,VLOOKUP(G2875,'属性表（单核）'!$C$2:$D$251,2,0),INT(N2875/VLOOKUP(H2875,'属性表（单）'!$N$4:$O$24,2,0))))</f>
        <v>16171</v>
      </c>
      <c r="S2875" s="1">
        <f t="shared" si="357"/>
        <v>23025</v>
      </c>
      <c r="T2875" s="28">
        <f>VLOOKUP(--F2875,经验表!$A$4:$B$53,2,0)*VLOOKUP(--E2875,经验表!$W$8:$X$17,2,0)</f>
        <v>23025</v>
      </c>
      <c r="U2875" s="1">
        <f t="shared" si="358"/>
        <v>152400</v>
      </c>
      <c r="V2875" s="1">
        <f t="shared" si="359"/>
        <v>152400</v>
      </c>
    </row>
    <row r="2876" spans="1:22" x14ac:dyDescent="0.35">
      <c r="A2876" s="1">
        <v>92000123</v>
      </c>
      <c r="B2876" s="3" t="s">
        <v>19</v>
      </c>
      <c r="C2876" s="29">
        <f t="shared" si="355"/>
        <v>1</v>
      </c>
      <c r="D2876" s="29" t="str">
        <f t="shared" si="352"/>
        <v>3</v>
      </c>
      <c r="E2876" s="42" t="str">
        <f t="shared" si="353"/>
        <v>3</v>
      </c>
      <c r="F2876" s="1">
        <v>20</v>
      </c>
      <c r="G2876" s="28" t="str">
        <f t="shared" si="354"/>
        <v>320</v>
      </c>
      <c r="H2876" s="1">
        <v>48</v>
      </c>
      <c r="I2876" s="1">
        <v>3365</v>
      </c>
      <c r="L2876" s="1">
        <v>25706</v>
      </c>
      <c r="M2876" s="1">
        <v>178970</v>
      </c>
      <c r="N2876" s="2">
        <f>INT(VLOOKUP(--D2876,'属性表（单）'!$H$7:$I$11,2,0)*VLOOKUP(F2876,'属性表（单）'!$B$4:$D$53,3,0))</f>
        <v>10912</v>
      </c>
      <c r="O2876" s="34">
        <f t="shared" si="356"/>
        <v>17050</v>
      </c>
      <c r="P2876" s="1">
        <f>IF(H2876=26,VLOOKUP(G2876,'属性表（单核）'!$H$2:$I$251,2,0),IF(H2876=59,VLOOKUP(G2876,'属性表（单核）'!$C$2:$D$251,2,0),INT(N2876/VLOOKUP(H2876,'属性表（单）'!$N$4:$O$24,2,0))))</f>
        <v>17050</v>
      </c>
      <c r="S2876" s="1">
        <f t="shared" si="357"/>
        <v>25575</v>
      </c>
      <c r="T2876" s="28">
        <f>VLOOKUP(--F2876,经验表!$A$4:$B$53,2,0)*VLOOKUP(--E2876,经验表!$W$8:$X$17,2,0)</f>
        <v>25575</v>
      </c>
      <c r="U2876" s="1">
        <f t="shared" si="358"/>
        <v>175425</v>
      </c>
      <c r="V2876" s="1">
        <f t="shared" si="359"/>
        <v>175425</v>
      </c>
    </row>
    <row r="2877" spans="1:22" x14ac:dyDescent="0.35">
      <c r="A2877" s="1">
        <v>92100123</v>
      </c>
      <c r="B2877" s="3" t="s">
        <v>19</v>
      </c>
      <c r="C2877" s="29">
        <f t="shared" si="355"/>
        <v>1</v>
      </c>
      <c r="D2877" s="29" t="str">
        <f t="shared" si="352"/>
        <v>3</v>
      </c>
      <c r="E2877" s="42" t="str">
        <f t="shared" si="353"/>
        <v>3</v>
      </c>
      <c r="F2877" s="1">
        <v>21</v>
      </c>
      <c r="G2877" s="28" t="str">
        <f t="shared" si="354"/>
        <v>321</v>
      </c>
      <c r="H2877" s="1">
        <v>48</v>
      </c>
      <c r="I2877" s="1">
        <v>3505</v>
      </c>
      <c r="L2877" s="1">
        <v>28745</v>
      </c>
      <c r="M2877" s="1">
        <v>204676</v>
      </c>
      <c r="N2877" s="2">
        <f>INT(VLOOKUP(--D2877,'属性表（单）'!$H$7:$I$11,2,0)*VLOOKUP(F2877,'属性表（单）'!$B$4:$D$53,3,0))</f>
        <v>11475</v>
      </c>
      <c r="O2877" s="34">
        <f t="shared" si="356"/>
        <v>17929</v>
      </c>
      <c r="P2877" s="1">
        <f>IF(H2877=26,VLOOKUP(G2877,'属性表（单核）'!$H$2:$I$251,2,0),IF(H2877=59,VLOOKUP(G2877,'属性表（单核）'!$C$2:$D$251,2,0),INT(N2877/VLOOKUP(H2877,'属性表（单）'!$N$4:$O$24,2,0))))</f>
        <v>17929</v>
      </c>
      <c r="S2877" s="1">
        <f t="shared" si="357"/>
        <v>28125</v>
      </c>
      <c r="T2877" s="28">
        <f>VLOOKUP(--F2877,经验表!$A$4:$B$53,2,0)*VLOOKUP(--E2877,经验表!$W$8:$X$17,2,0)</f>
        <v>28125</v>
      </c>
      <c r="U2877" s="1">
        <f t="shared" si="358"/>
        <v>201000</v>
      </c>
      <c r="V2877" s="1">
        <f t="shared" si="359"/>
        <v>201000</v>
      </c>
    </row>
    <row r="2878" spans="1:22" x14ac:dyDescent="0.35">
      <c r="A2878" s="1">
        <v>92200123</v>
      </c>
      <c r="B2878" s="3" t="s">
        <v>19</v>
      </c>
      <c r="C2878" s="29">
        <f t="shared" si="355"/>
        <v>1</v>
      </c>
      <c r="D2878" s="29" t="str">
        <f t="shared" si="352"/>
        <v>3</v>
      </c>
      <c r="E2878" s="42" t="str">
        <f t="shared" si="353"/>
        <v>3</v>
      </c>
      <c r="F2878" s="1">
        <v>22</v>
      </c>
      <c r="G2878" s="28" t="str">
        <f t="shared" si="354"/>
        <v>322</v>
      </c>
      <c r="H2878" s="1">
        <v>48</v>
      </c>
      <c r="I2878" s="1">
        <v>3645</v>
      </c>
      <c r="L2878" s="1">
        <v>32102</v>
      </c>
      <c r="M2878" s="1">
        <v>233421</v>
      </c>
      <c r="N2878" s="2">
        <f>INT(VLOOKUP(--D2878,'属性表（单）'!$H$7:$I$11,2,0)*VLOOKUP(F2878,'属性表（单）'!$B$4:$D$53,3,0))</f>
        <v>12150</v>
      </c>
      <c r="O2878" s="34">
        <f t="shared" si="356"/>
        <v>18984</v>
      </c>
      <c r="P2878" s="1">
        <f>IF(H2878=26,VLOOKUP(G2878,'属性表（单核）'!$H$2:$I$251,2,0),IF(H2878=59,VLOOKUP(G2878,'属性表（单核）'!$C$2:$D$251,2,0),INT(N2878/VLOOKUP(H2878,'属性表（单）'!$N$4:$O$24,2,0))))</f>
        <v>18984</v>
      </c>
      <c r="S2878" s="1">
        <f t="shared" si="357"/>
        <v>31575</v>
      </c>
      <c r="T2878" s="28">
        <f>VLOOKUP(--F2878,经验表!$A$4:$B$53,2,0)*VLOOKUP(--E2878,经验表!$W$8:$X$17,2,0)</f>
        <v>31575</v>
      </c>
      <c r="U2878" s="1">
        <f t="shared" si="358"/>
        <v>229125</v>
      </c>
      <c r="V2878" s="1">
        <f t="shared" si="359"/>
        <v>229125</v>
      </c>
    </row>
    <row r="2879" spans="1:22" x14ac:dyDescent="0.35">
      <c r="A2879" s="1">
        <v>92300123</v>
      </c>
      <c r="B2879" s="3" t="s">
        <v>19</v>
      </c>
      <c r="C2879" s="29">
        <f t="shared" si="355"/>
        <v>1</v>
      </c>
      <c r="D2879" s="29" t="str">
        <f t="shared" si="352"/>
        <v>3</v>
      </c>
      <c r="E2879" s="42" t="str">
        <f t="shared" si="353"/>
        <v>3</v>
      </c>
      <c r="F2879" s="1">
        <v>23</v>
      </c>
      <c r="G2879" s="28" t="str">
        <f t="shared" si="354"/>
        <v>323</v>
      </c>
      <c r="H2879" s="1">
        <v>48</v>
      </c>
      <c r="I2879" s="1">
        <v>3785</v>
      </c>
      <c r="L2879" s="1">
        <v>35809</v>
      </c>
      <c r="M2879" s="1">
        <v>265523</v>
      </c>
      <c r="N2879" s="2">
        <f>INT(VLOOKUP(--D2879,'属性表（单）'!$H$7:$I$11,2,0)*VLOOKUP(F2879,'属性表（单）'!$B$4:$D$53,3,0))</f>
        <v>12825</v>
      </c>
      <c r="O2879" s="34">
        <f t="shared" si="356"/>
        <v>20039</v>
      </c>
      <c r="P2879" s="1">
        <f>IF(H2879=26,VLOOKUP(G2879,'属性表（单核）'!$H$2:$I$251,2,0),IF(H2879=59,VLOOKUP(G2879,'属性表（单核）'!$C$2:$D$251,2,0),INT(N2879/VLOOKUP(H2879,'属性表（单）'!$N$4:$O$24,2,0))))</f>
        <v>20039</v>
      </c>
      <c r="S2879" s="1">
        <f t="shared" si="357"/>
        <v>35025</v>
      </c>
      <c r="T2879" s="28">
        <f>VLOOKUP(--F2879,经验表!$A$4:$B$53,2,0)*VLOOKUP(--E2879,经验表!$W$8:$X$17,2,0)</f>
        <v>35025</v>
      </c>
      <c r="U2879" s="1">
        <f t="shared" si="358"/>
        <v>260700</v>
      </c>
      <c r="V2879" s="1">
        <f t="shared" si="359"/>
        <v>260700</v>
      </c>
    </row>
    <row r="2880" spans="1:22" x14ac:dyDescent="0.35">
      <c r="A2880" s="1">
        <v>92400123</v>
      </c>
      <c r="B2880" s="3" t="s">
        <v>19</v>
      </c>
      <c r="C2880" s="29">
        <f t="shared" si="355"/>
        <v>1</v>
      </c>
      <c r="D2880" s="29" t="str">
        <f t="shared" si="352"/>
        <v>3</v>
      </c>
      <c r="E2880" s="42" t="str">
        <f t="shared" si="353"/>
        <v>3</v>
      </c>
      <c r="F2880" s="1">
        <v>24</v>
      </c>
      <c r="G2880" s="28" t="str">
        <f t="shared" si="354"/>
        <v>324</v>
      </c>
      <c r="H2880" s="1">
        <v>48</v>
      </c>
      <c r="I2880" s="1">
        <v>3925</v>
      </c>
      <c r="L2880" s="1">
        <v>39901</v>
      </c>
      <c r="M2880" s="1">
        <v>301332</v>
      </c>
      <c r="N2880" s="2">
        <f>INT(VLOOKUP(--D2880,'属性表（单）'!$H$7:$I$11,2,0)*VLOOKUP(F2880,'属性表（单）'!$B$4:$D$53,3,0))</f>
        <v>13500</v>
      </c>
      <c r="O2880" s="34">
        <f t="shared" si="356"/>
        <v>21093</v>
      </c>
      <c r="P2880" s="1">
        <f>IF(H2880=26,VLOOKUP(G2880,'属性表（单核）'!$H$2:$I$251,2,0),IF(H2880=59,VLOOKUP(G2880,'属性表（单核）'!$C$2:$D$251,2,0),INT(N2880/VLOOKUP(H2880,'属性表（单）'!$N$4:$O$24,2,0))))</f>
        <v>21093</v>
      </c>
      <c r="S2880" s="1">
        <f t="shared" si="357"/>
        <v>38475</v>
      </c>
      <c r="T2880" s="28">
        <f>VLOOKUP(--F2880,经验表!$A$4:$B$53,2,0)*VLOOKUP(--E2880,经验表!$W$8:$X$17,2,0)</f>
        <v>38475</v>
      </c>
      <c r="U2880" s="1">
        <f t="shared" si="358"/>
        <v>295725</v>
      </c>
      <c r="V2880" s="1">
        <f t="shared" si="359"/>
        <v>295725</v>
      </c>
    </row>
    <row r="2881" spans="1:22" x14ac:dyDescent="0.35">
      <c r="A2881" s="1">
        <v>92500123</v>
      </c>
      <c r="B2881" s="3" t="s">
        <v>19</v>
      </c>
      <c r="C2881" s="29">
        <f t="shared" si="355"/>
        <v>1</v>
      </c>
      <c r="D2881" s="29" t="str">
        <f t="shared" si="352"/>
        <v>3</v>
      </c>
      <c r="E2881" s="42" t="str">
        <f t="shared" si="353"/>
        <v>3</v>
      </c>
      <c r="F2881" s="1">
        <v>25</v>
      </c>
      <c r="G2881" s="28" t="str">
        <f t="shared" si="354"/>
        <v>325</v>
      </c>
      <c r="H2881" s="1">
        <v>48</v>
      </c>
      <c r="I2881" s="1">
        <v>4065</v>
      </c>
      <c r="L2881" s="1">
        <v>44418</v>
      </c>
      <c r="M2881" s="1">
        <v>341233</v>
      </c>
      <c r="N2881" s="2">
        <f>INT(VLOOKUP(--D2881,'属性表（单）'!$H$7:$I$11,2,0)*VLOOKUP(F2881,'属性表（单）'!$B$4:$D$53,3,0))</f>
        <v>14175</v>
      </c>
      <c r="O2881" s="34">
        <f t="shared" si="356"/>
        <v>22148</v>
      </c>
      <c r="P2881" s="1">
        <f>IF(H2881=26,VLOOKUP(G2881,'属性表（单核）'!$H$2:$I$251,2,0),IF(H2881=59,VLOOKUP(G2881,'属性表（单核）'!$C$2:$D$251,2,0),INT(N2881/VLOOKUP(H2881,'属性表（单）'!$N$4:$O$24,2,0))))</f>
        <v>22148</v>
      </c>
      <c r="S2881" s="1">
        <f t="shared" si="357"/>
        <v>41925</v>
      </c>
      <c r="T2881" s="28">
        <f>VLOOKUP(--F2881,经验表!$A$4:$B$53,2,0)*VLOOKUP(--E2881,经验表!$W$8:$X$17,2,0)</f>
        <v>41925</v>
      </c>
      <c r="U2881" s="1">
        <f t="shared" si="358"/>
        <v>334200</v>
      </c>
      <c r="V2881" s="1">
        <f t="shared" si="359"/>
        <v>334200</v>
      </c>
    </row>
    <row r="2882" spans="1:22" x14ac:dyDescent="0.35">
      <c r="A2882" s="1">
        <v>92600123</v>
      </c>
      <c r="B2882" s="3" t="s">
        <v>19</v>
      </c>
      <c r="C2882" s="29">
        <f t="shared" si="355"/>
        <v>1</v>
      </c>
      <c r="D2882" s="29" t="str">
        <f t="shared" si="352"/>
        <v>3</v>
      </c>
      <c r="E2882" s="42" t="str">
        <f t="shared" si="353"/>
        <v>3</v>
      </c>
      <c r="F2882" s="1">
        <v>26</v>
      </c>
      <c r="G2882" s="28" t="str">
        <f t="shared" si="354"/>
        <v>326</v>
      </c>
      <c r="H2882" s="1">
        <v>48</v>
      </c>
      <c r="I2882" s="1">
        <v>4205</v>
      </c>
      <c r="L2882" s="1">
        <v>49403</v>
      </c>
      <c r="M2882" s="1">
        <v>385651</v>
      </c>
      <c r="N2882" s="2">
        <f>INT(VLOOKUP(--D2882,'属性表（单）'!$H$7:$I$11,2,0)*VLOOKUP(F2882,'属性表（单）'!$B$4:$D$53,3,0))</f>
        <v>14850</v>
      </c>
      <c r="O2882" s="34">
        <f t="shared" si="356"/>
        <v>23203</v>
      </c>
      <c r="P2882" s="1">
        <f>IF(H2882=26,VLOOKUP(G2882,'属性表（单核）'!$H$2:$I$251,2,0),IF(H2882=59,VLOOKUP(G2882,'属性表（单核）'!$C$2:$D$251,2,0),INT(N2882/VLOOKUP(H2882,'属性表（单）'!$N$4:$O$24,2,0))))</f>
        <v>23203</v>
      </c>
      <c r="S2882" s="1">
        <f t="shared" si="357"/>
        <v>46425</v>
      </c>
      <c r="T2882" s="28">
        <f>VLOOKUP(--F2882,经验表!$A$4:$B$53,2,0)*VLOOKUP(--E2882,经验表!$W$8:$X$17,2,0)</f>
        <v>46425</v>
      </c>
      <c r="U2882" s="1">
        <f t="shared" si="358"/>
        <v>376125</v>
      </c>
      <c r="V2882" s="1">
        <f t="shared" si="359"/>
        <v>376125</v>
      </c>
    </row>
    <row r="2883" spans="1:22" x14ac:dyDescent="0.35">
      <c r="A2883" s="1">
        <v>92700123</v>
      </c>
      <c r="B2883" s="3" t="s">
        <v>19</v>
      </c>
      <c r="C2883" s="29">
        <f t="shared" si="355"/>
        <v>1</v>
      </c>
      <c r="D2883" s="29" t="str">
        <f t="shared" ref="D2883:D2946" si="360">RIGHT(A2883,1)</f>
        <v>3</v>
      </c>
      <c r="E2883" s="42" t="str">
        <f t="shared" ref="E2883:E2946" si="361">IF(C2883=1,RIGHT(A2883,1),C2883&amp;RIGHT(A2883,1))</f>
        <v>3</v>
      </c>
      <c r="F2883" s="1">
        <v>27</v>
      </c>
      <c r="G2883" s="28" t="str">
        <f t="shared" ref="G2883:G2946" si="362">D2883&amp;F2883</f>
        <v>327</v>
      </c>
      <c r="H2883" s="1">
        <v>48</v>
      </c>
      <c r="I2883" s="1">
        <v>4345</v>
      </c>
      <c r="L2883" s="1">
        <v>54904</v>
      </c>
      <c r="M2883" s="1">
        <v>435054</v>
      </c>
      <c r="N2883" s="2">
        <f>INT(VLOOKUP(--D2883,'属性表（单）'!$H$7:$I$11,2,0)*VLOOKUP(F2883,'属性表（单）'!$B$4:$D$53,3,0))</f>
        <v>15637</v>
      </c>
      <c r="O2883" s="34">
        <f t="shared" si="356"/>
        <v>24432</v>
      </c>
      <c r="P2883" s="1">
        <f>IF(H2883=26,VLOOKUP(G2883,'属性表（单核）'!$H$2:$I$251,2,0),IF(H2883=59,VLOOKUP(G2883,'属性表（单核）'!$C$2:$D$251,2,0),INT(N2883/VLOOKUP(H2883,'属性表（单）'!$N$4:$O$24,2,0))))</f>
        <v>24432</v>
      </c>
      <c r="S2883" s="1">
        <f t="shared" si="357"/>
        <v>50925</v>
      </c>
      <c r="T2883" s="28">
        <f>VLOOKUP(--F2883,经验表!$A$4:$B$53,2,0)*VLOOKUP(--E2883,经验表!$W$8:$X$17,2,0)</f>
        <v>50925</v>
      </c>
      <c r="U2883" s="1">
        <f t="shared" si="358"/>
        <v>422550</v>
      </c>
      <c r="V2883" s="1">
        <f t="shared" si="359"/>
        <v>422550</v>
      </c>
    </row>
    <row r="2884" spans="1:22" x14ac:dyDescent="0.35">
      <c r="A2884" s="1">
        <v>92800123</v>
      </c>
      <c r="B2884" s="3" t="s">
        <v>19</v>
      </c>
      <c r="C2884" s="29">
        <f t="shared" ref="C2884:C2947" si="363">C2883</f>
        <v>1</v>
      </c>
      <c r="D2884" s="29" t="str">
        <f t="shared" si="360"/>
        <v>3</v>
      </c>
      <c r="E2884" s="42" t="str">
        <f t="shared" si="361"/>
        <v>3</v>
      </c>
      <c r="F2884" s="1">
        <v>28</v>
      </c>
      <c r="G2884" s="28" t="str">
        <f t="shared" si="362"/>
        <v>328</v>
      </c>
      <c r="H2884" s="1">
        <v>48</v>
      </c>
      <c r="I2884" s="1">
        <v>4485</v>
      </c>
      <c r="L2884" s="1">
        <v>60974</v>
      </c>
      <c r="M2884" s="1">
        <v>489958</v>
      </c>
      <c r="N2884" s="2">
        <f>INT(VLOOKUP(--D2884,'属性表（单）'!$H$7:$I$11,2,0)*VLOOKUP(F2884,'属性表（单）'!$B$4:$D$53,3,0))</f>
        <v>16425</v>
      </c>
      <c r="O2884" s="34">
        <f t="shared" si="356"/>
        <v>25664</v>
      </c>
      <c r="P2884" s="1">
        <f>IF(H2884=26,VLOOKUP(G2884,'属性表（单核）'!$H$2:$I$251,2,0),IF(H2884=59,VLOOKUP(G2884,'属性表（单核）'!$C$2:$D$251,2,0),INT(N2884/VLOOKUP(H2884,'属性表（单）'!$N$4:$O$24,2,0))))</f>
        <v>25664</v>
      </c>
      <c r="S2884" s="1">
        <f t="shared" si="357"/>
        <v>55425</v>
      </c>
      <c r="T2884" s="28">
        <f>VLOOKUP(--F2884,经验表!$A$4:$B$53,2,0)*VLOOKUP(--E2884,经验表!$W$8:$X$17,2,0)</f>
        <v>55425</v>
      </c>
      <c r="U2884" s="1">
        <f t="shared" si="358"/>
        <v>473475</v>
      </c>
      <c r="V2884" s="1">
        <f t="shared" si="359"/>
        <v>473475</v>
      </c>
    </row>
    <row r="2885" spans="1:22" x14ac:dyDescent="0.35">
      <c r="A2885" s="1">
        <v>92900123</v>
      </c>
      <c r="B2885" s="3" t="s">
        <v>19</v>
      </c>
      <c r="C2885" s="29">
        <f t="shared" si="363"/>
        <v>1</v>
      </c>
      <c r="D2885" s="29" t="str">
        <f t="shared" si="360"/>
        <v>3</v>
      </c>
      <c r="E2885" s="42" t="str">
        <f t="shared" si="361"/>
        <v>3</v>
      </c>
      <c r="F2885" s="1">
        <v>29</v>
      </c>
      <c r="G2885" s="28" t="str">
        <f t="shared" si="362"/>
        <v>329</v>
      </c>
      <c r="H2885" s="1">
        <v>48</v>
      </c>
      <c r="I2885" s="1">
        <v>4625</v>
      </c>
      <c r="L2885" s="1">
        <v>67670</v>
      </c>
      <c r="M2885" s="1">
        <v>550932</v>
      </c>
      <c r="N2885" s="2">
        <f>INT(VLOOKUP(--D2885,'属性表（单）'!$H$7:$I$11,2,0)*VLOOKUP(F2885,'属性表（单）'!$B$4:$D$53,3,0))</f>
        <v>17212</v>
      </c>
      <c r="O2885" s="34">
        <f t="shared" si="356"/>
        <v>26893</v>
      </c>
      <c r="P2885" s="1">
        <f>IF(H2885=26,VLOOKUP(G2885,'属性表（单核）'!$H$2:$I$251,2,0),IF(H2885=59,VLOOKUP(G2885,'属性表（单核）'!$C$2:$D$251,2,0),INT(N2885/VLOOKUP(H2885,'属性表（单）'!$N$4:$O$24,2,0))))</f>
        <v>26893</v>
      </c>
      <c r="S2885" s="1">
        <f t="shared" si="357"/>
        <v>59925</v>
      </c>
      <c r="T2885" s="28">
        <f>VLOOKUP(--F2885,经验表!$A$4:$B$53,2,0)*VLOOKUP(--E2885,经验表!$W$8:$X$17,2,0)</f>
        <v>59925</v>
      </c>
      <c r="U2885" s="1">
        <f t="shared" si="358"/>
        <v>528900</v>
      </c>
      <c r="V2885" s="1">
        <f t="shared" si="359"/>
        <v>528900</v>
      </c>
    </row>
    <row r="2886" spans="1:22" x14ac:dyDescent="0.35">
      <c r="A2886" s="1">
        <v>93000123</v>
      </c>
      <c r="B2886" s="3" t="s">
        <v>19</v>
      </c>
      <c r="C2886" s="29">
        <f t="shared" si="363"/>
        <v>1</v>
      </c>
      <c r="D2886" s="29" t="str">
        <f t="shared" si="360"/>
        <v>3</v>
      </c>
      <c r="E2886" s="42" t="str">
        <f t="shared" si="361"/>
        <v>3</v>
      </c>
      <c r="F2886" s="1">
        <v>30</v>
      </c>
      <c r="G2886" s="28" t="str">
        <f t="shared" si="362"/>
        <v>330</v>
      </c>
      <c r="H2886" s="1">
        <v>48</v>
      </c>
      <c r="I2886" s="1">
        <v>4765</v>
      </c>
      <c r="L2886" s="1">
        <v>75056</v>
      </c>
      <c r="M2886" s="1">
        <v>618602</v>
      </c>
      <c r="N2886" s="2">
        <f>INT(VLOOKUP(--D2886,'属性表（单）'!$H$7:$I$11,2,0)*VLOOKUP(F2886,'属性表（单）'!$B$4:$D$53,3,0))</f>
        <v>18000</v>
      </c>
      <c r="O2886" s="34">
        <f t="shared" si="356"/>
        <v>28125</v>
      </c>
      <c r="P2886" s="1">
        <f>IF(H2886=26,VLOOKUP(G2886,'属性表（单核）'!$H$2:$I$251,2,0),IF(H2886=59,VLOOKUP(G2886,'属性表（单核）'!$C$2:$D$251,2,0),INT(N2886/VLOOKUP(H2886,'属性表（单）'!$N$4:$O$24,2,0))))</f>
        <v>28125</v>
      </c>
      <c r="S2886" s="1">
        <f t="shared" si="357"/>
        <v>65625</v>
      </c>
      <c r="T2886" s="28">
        <f>VLOOKUP(--F2886,经验表!$A$4:$B$53,2,0)*VLOOKUP(--E2886,经验表!$W$8:$X$17,2,0)</f>
        <v>65625</v>
      </c>
      <c r="U2886" s="1">
        <f t="shared" si="358"/>
        <v>588825</v>
      </c>
      <c r="V2886" s="1">
        <f t="shared" si="359"/>
        <v>588825</v>
      </c>
    </row>
    <row r="2887" spans="1:22" x14ac:dyDescent="0.35">
      <c r="A2887" s="1">
        <v>93100123</v>
      </c>
      <c r="B2887" s="3" t="s">
        <v>19</v>
      </c>
      <c r="C2887" s="29">
        <f t="shared" si="363"/>
        <v>1</v>
      </c>
      <c r="D2887" s="29" t="str">
        <f t="shared" si="360"/>
        <v>3</v>
      </c>
      <c r="E2887" s="42" t="str">
        <f t="shared" si="361"/>
        <v>3</v>
      </c>
      <c r="F2887" s="1">
        <v>31</v>
      </c>
      <c r="G2887" s="28" t="str">
        <f t="shared" si="362"/>
        <v>331</v>
      </c>
      <c r="H2887" s="1">
        <v>48</v>
      </c>
      <c r="I2887" s="1">
        <v>4905</v>
      </c>
      <c r="L2887" s="1">
        <v>83203</v>
      </c>
      <c r="M2887" s="1">
        <v>693658</v>
      </c>
      <c r="N2887" s="2">
        <f>INT(VLOOKUP(--D2887,'属性表（单）'!$H$7:$I$11,2,0)*VLOOKUP(F2887,'属性表（单）'!$B$4:$D$53,3,0))</f>
        <v>18787</v>
      </c>
      <c r="O2887" s="34">
        <f t="shared" ref="O2887:O2950" si="364">INT(IF(C2887=1,P2887,P2887*$X$14))</f>
        <v>29354</v>
      </c>
      <c r="P2887" s="1">
        <f>IF(H2887=26,VLOOKUP(G2887,'属性表（单核）'!$H$2:$I$251,2,0),IF(H2887=59,VLOOKUP(G2887,'属性表（单核）'!$C$2:$D$251,2,0),INT(N2887/VLOOKUP(H2887,'属性表（单）'!$N$4:$O$24,2,0))))</f>
        <v>29354</v>
      </c>
      <c r="S2887" s="1">
        <f t="shared" si="357"/>
        <v>71325</v>
      </c>
      <c r="T2887" s="28">
        <f>VLOOKUP(--F2887,经验表!$A$4:$B$53,2,0)*VLOOKUP(--E2887,经验表!$W$8:$X$17,2,0)</f>
        <v>71325</v>
      </c>
      <c r="U2887" s="1">
        <f t="shared" si="358"/>
        <v>654450</v>
      </c>
      <c r="V2887" s="1">
        <f t="shared" si="359"/>
        <v>654450</v>
      </c>
    </row>
    <row r="2888" spans="1:22" x14ac:dyDescent="0.35">
      <c r="A2888" s="1">
        <v>93200123</v>
      </c>
      <c r="B2888" s="3" t="s">
        <v>19</v>
      </c>
      <c r="C2888" s="29">
        <f t="shared" si="363"/>
        <v>1</v>
      </c>
      <c r="D2888" s="29" t="str">
        <f t="shared" si="360"/>
        <v>3</v>
      </c>
      <c r="E2888" s="42" t="str">
        <f t="shared" si="361"/>
        <v>3</v>
      </c>
      <c r="F2888" s="1">
        <v>32</v>
      </c>
      <c r="G2888" s="28" t="str">
        <f t="shared" si="362"/>
        <v>332</v>
      </c>
      <c r="H2888" s="1">
        <v>48</v>
      </c>
      <c r="I2888" s="1">
        <v>5045</v>
      </c>
      <c r="L2888" s="1">
        <v>92189</v>
      </c>
      <c r="M2888" s="1">
        <v>776861</v>
      </c>
      <c r="N2888" s="2">
        <f>INT(VLOOKUP(--D2888,'属性表（单）'!$H$7:$I$11,2,0)*VLOOKUP(F2888,'属性表（单）'!$B$4:$D$53,3,0))</f>
        <v>19687</v>
      </c>
      <c r="O2888" s="34">
        <f t="shared" si="364"/>
        <v>30760</v>
      </c>
      <c r="P2888" s="1">
        <f>IF(H2888=26,VLOOKUP(G2888,'属性表（单核）'!$H$2:$I$251,2,0),IF(H2888=59,VLOOKUP(G2888,'属性表（单核）'!$C$2:$D$251,2,0),INT(N2888/VLOOKUP(H2888,'属性表（单）'!$N$4:$O$24,2,0))))</f>
        <v>30760</v>
      </c>
      <c r="S2888" s="1">
        <f t="shared" ref="S2888:S2951" si="365">INT(T2888)</f>
        <v>77025</v>
      </c>
      <c r="T2888" s="28">
        <f>VLOOKUP(--F2888,经验表!$A$4:$B$53,2,0)*VLOOKUP(--E2888,经验表!$W$8:$X$17,2,0)</f>
        <v>77025</v>
      </c>
      <c r="U2888" s="1">
        <f t="shared" ref="U2888:U2951" si="366">INT(IF(C2888=1,IF(F2888=1,VLOOKUP(--D2888,$X$8:$Y$12,2,0),V2888),IF(F2888=1,VLOOKUP(--D2888,$X$17:$Y$21,2,0),V2888)))</f>
        <v>725775</v>
      </c>
      <c r="V2888" s="1">
        <f t="shared" si="359"/>
        <v>725775</v>
      </c>
    </row>
    <row r="2889" spans="1:22" x14ac:dyDescent="0.35">
      <c r="A2889" s="1">
        <v>93300123</v>
      </c>
      <c r="B2889" s="3" t="s">
        <v>19</v>
      </c>
      <c r="C2889" s="29">
        <f t="shared" si="363"/>
        <v>1</v>
      </c>
      <c r="D2889" s="29" t="str">
        <f t="shared" si="360"/>
        <v>3</v>
      </c>
      <c r="E2889" s="42" t="str">
        <f t="shared" si="361"/>
        <v>3</v>
      </c>
      <c r="F2889" s="1">
        <v>33</v>
      </c>
      <c r="G2889" s="28" t="str">
        <f t="shared" si="362"/>
        <v>333</v>
      </c>
      <c r="H2889" s="1">
        <v>48</v>
      </c>
      <c r="I2889" s="1">
        <v>5185</v>
      </c>
      <c r="L2889" s="1">
        <v>102097</v>
      </c>
      <c r="M2889" s="1">
        <v>869050</v>
      </c>
      <c r="N2889" s="2">
        <f>INT(VLOOKUP(--D2889,'属性表（单）'!$H$7:$I$11,2,0)*VLOOKUP(F2889,'属性表（单）'!$B$4:$D$53,3,0))</f>
        <v>20587</v>
      </c>
      <c r="O2889" s="34">
        <f t="shared" si="364"/>
        <v>32167</v>
      </c>
      <c r="P2889" s="1">
        <f>IF(H2889=26,VLOOKUP(G2889,'属性表（单核）'!$H$2:$I$251,2,0),IF(H2889=59,VLOOKUP(G2889,'属性表（单核）'!$C$2:$D$251,2,0),INT(N2889/VLOOKUP(H2889,'属性表（单）'!$N$4:$O$24,2,0))))</f>
        <v>32167</v>
      </c>
      <c r="S2889" s="1">
        <f t="shared" si="365"/>
        <v>82725</v>
      </c>
      <c r="T2889" s="28">
        <f>VLOOKUP(--F2889,经验表!$A$4:$B$53,2,0)*VLOOKUP(--E2889,经验表!$W$8:$X$17,2,0)</f>
        <v>82725</v>
      </c>
      <c r="U2889" s="1">
        <f t="shared" si="366"/>
        <v>802800</v>
      </c>
      <c r="V2889" s="1">
        <f t="shared" ref="V2889:V2952" si="367">S2888+U2888</f>
        <v>802800</v>
      </c>
    </row>
    <row r="2890" spans="1:22" x14ac:dyDescent="0.35">
      <c r="A2890" s="1">
        <v>93400123</v>
      </c>
      <c r="B2890" s="3" t="s">
        <v>19</v>
      </c>
      <c r="C2890" s="29">
        <f t="shared" si="363"/>
        <v>1</v>
      </c>
      <c r="D2890" s="29" t="str">
        <f t="shared" si="360"/>
        <v>3</v>
      </c>
      <c r="E2890" s="42" t="str">
        <f t="shared" si="361"/>
        <v>3</v>
      </c>
      <c r="F2890" s="1">
        <v>34</v>
      </c>
      <c r="G2890" s="28" t="str">
        <f t="shared" si="362"/>
        <v>334</v>
      </c>
      <c r="H2890" s="1">
        <v>48</v>
      </c>
      <c r="I2890" s="1">
        <v>5325</v>
      </c>
      <c r="L2890" s="1">
        <v>113024</v>
      </c>
      <c r="M2890" s="1">
        <v>971147</v>
      </c>
      <c r="N2890" s="2">
        <f>INT(VLOOKUP(--D2890,'属性表（单）'!$H$7:$I$11,2,0)*VLOOKUP(F2890,'属性表（单）'!$B$4:$D$53,3,0))</f>
        <v>21487</v>
      </c>
      <c r="O2890" s="34">
        <f t="shared" si="364"/>
        <v>33573</v>
      </c>
      <c r="P2890" s="1">
        <f>IF(H2890=26,VLOOKUP(G2890,'属性表（单核）'!$H$2:$I$251,2,0),IF(H2890=59,VLOOKUP(G2890,'属性表（单核）'!$C$2:$D$251,2,0),INT(N2890/VLOOKUP(H2890,'属性表（单）'!$N$4:$O$24,2,0))))</f>
        <v>33573</v>
      </c>
      <c r="S2890" s="1">
        <f t="shared" si="365"/>
        <v>89775</v>
      </c>
      <c r="T2890" s="28">
        <f>VLOOKUP(--F2890,经验表!$A$4:$B$53,2,0)*VLOOKUP(--E2890,经验表!$W$8:$X$17,2,0)</f>
        <v>89775</v>
      </c>
      <c r="U2890" s="1">
        <f t="shared" si="366"/>
        <v>885525</v>
      </c>
      <c r="V2890" s="1">
        <f t="shared" si="367"/>
        <v>885525</v>
      </c>
    </row>
    <row r="2891" spans="1:22" x14ac:dyDescent="0.35">
      <c r="A2891" s="1">
        <v>93500123</v>
      </c>
      <c r="B2891" s="3" t="s">
        <v>19</v>
      </c>
      <c r="C2891" s="29">
        <f t="shared" si="363"/>
        <v>1</v>
      </c>
      <c r="D2891" s="29" t="str">
        <f t="shared" si="360"/>
        <v>3</v>
      </c>
      <c r="E2891" s="42" t="str">
        <f t="shared" si="361"/>
        <v>3</v>
      </c>
      <c r="F2891" s="1">
        <v>35</v>
      </c>
      <c r="G2891" s="28" t="str">
        <f t="shared" si="362"/>
        <v>335</v>
      </c>
      <c r="H2891" s="1">
        <v>48</v>
      </c>
      <c r="I2891" s="1">
        <v>5465</v>
      </c>
      <c r="L2891" s="1">
        <v>125071</v>
      </c>
      <c r="M2891" s="1">
        <v>1084171</v>
      </c>
      <c r="N2891" s="2">
        <f>INT(VLOOKUP(--D2891,'属性表（单）'!$H$7:$I$11,2,0)*VLOOKUP(F2891,'属性表（单）'!$B$4:$D$53,3,0))</f>
        <v>22387</v>
      </c>
      <c r="O2891" s="34">
        <f t="shared" si="364"/>
        <v>34979</v>
      </c>
      <c r="P2891" s="1">
        <f>IF(H2891=26,VLOOKUP(G2891,'属性表（单核）'!$H$2:$I$251,2,0),IF(H2891=59,VLOOKUP(G2891,'属性表（单核）'!$C$2:$D$251,2,0),INT(N2891/VLOOKUP(H2891,'属性表（单）'!$N$4:$O$24,2,0))))</f>
        <v>34979</v>
      </c>
      <c r="S2891" s="1">
        <f t="shared" si="365"/>
        <v>96825</v>
      </c>
      <c r="T2891" s="28">
        <f>VLOOKUP(--F2891,经验表!$A$4:$B$53,2,0)*VLOOKUP(--E2891,经验表!$W$8:$X$17,2,0)</f>
        <v>96825</v>
      </c>
      <c r="U2891" s="1">
        <f t="shared" si="366"/>
        <v>975300</v>
      </c>
      <c r="V2891" s="1">
        <f t="shared" si="367"/>
        <v>975300</v>
      </c>
    </row>
    <row r="2892" spans="1:22" x14ac:dyDescent="0.35">
      <c r="A2892" s="1">
        <v>93600123</v>
      </c>
      <c r="B2892" s="3" t="s">
        <v>19</v>
      </c>
      <c r="C2892" s="29">
        <f t="shared" si="363"/>
        <v>1</v>
      </c>
      <c r="D2892" s="29" t="str">
        <f t="shared" si="360"/>
        <v>3</v>
      </c>
      <c r="E2892" s="42" t="str">
        <f t="shared" si="361"/>
        <v>3</v>
      </c>
      <c r="F2892" s="1">
        <v>36</v>
      </c>
      <c r="G2892" s="28" t="str">
        <f t="shared" si="362"/>
        <v>336</v>
      </c>
      <c r="H2892" s="1">
        <v>48</v>
      </c>
      <c r="I2892" s="1">
        <v>5605</v>
      </c>
      <c r="L2892" s="1">
        <v>138354</v>
      </c>
      <c r="M2892" s="1">
        <v>1209242</v>
      </c>
      <c r="N2892" s="2">
        <f>INT(VLOOKUP(--D2892,'属性表（单）'!$H$7:$I$11,2,0)*VLOOKUP(F2892,'属性表（单）'!$B$4:$D$53,3,0))</f>
        <v>23287</v>
      </c>
      <c r="O2892" s="34">
        <f t="shared" si="364"/>
        <v>36385</v>
      </c>
      <c r="P2892" s="1">
        <f>IF(H2892=26,VLOOKUP(G2892,'属性表（单核）'!$H$2:$I$251,2,0),IF(H2892=59,VLOOKUP(G2892,'属性表（单核）'!$C$2:$D$251,2,0),INT(N2892/VLOOKUP(H2892,'属性表（单）'!$N$4:$O$24,2,0))))</f>
        <v>36385</v>
      </c>
      <c r="S2892" s="1">
        <f t="shared" si="365"/>
        <v>103875</v>
      </c>
      <c r="T2892" s="28">
        <f>VLOOKUP(--F2892,经验表!$A$4:$B$53,2,0)*VLOOKUP(--E2892,经验表!$W$8:$X$17,2,0)</f>
        <v>103875</v>
      </c>
      <c r="U2892" s="1">
        <f t="shared" si="366"/>
        <v>1072125</v>
      </c>
      <c r="V2892" s="1">
        <f t="shared" si="367"/>
        <v>1072125</v>
      </c>
    </row>
    <row r="2893" spans="1:22" x14ac:dyDescent="0.35">
      <c r="A2893" s="1">
        <v>93700123</v>
      </c>
      <c r="B2893" s="3" t="s">
        <v>19</v>
      </c>
      <c r="C2893" s="29">
        <f t="shared" si="363"/>
        <v>1</v>
      </c>
      <c r="D2893" s="29" t="str">
        <f t="shared" si="360"/>
        <v>3</v>
      </c>
      <c r="E2893" s="42" t="str">
        <f t="shared" si="361"/>
        <v>3</v>
      </c>
      <c r="F2893" s="1">
        <v>37</v>
      </c>
      <c r="G2893" s="28" t="str">
        <f t="shared" si="362"/>
        <v>337</v>
      </c>
      <c r="H2893" s="1">
        <v>48</v>
      </c>
      <c r="I2893" s="1">
        <v>5745</v>
      </c>
      <c r="L2893" s="1">
        <v>152998</v>
      </c>
      <c r="M2893" s="1">
        <v>1347596</v>
      </c>
      <c r="N2893" s="2">
        <f>INT(VLOOKUP(--D2893,'属性表（单）'!$H$7:$I$11,2,0)*VLOOKUP(F2893,'属性表（单）'!$B$4:$D$53,3,0))</f>
        <v>24300</v>
      </c>
      <c r="O2893" s="34">
        <f t="shared" si="364"/>
        <v>37968</v>
      </c>
      <c r="P2893" s="1">
        <f>IF(H2893=26,VLOOKUP(G2893,'属性表（单核）'!$H$2:$I$251,2,0),IF(H2893=59,VLOOKUP(G2893,'属性表（单核）'!$C$2:$D$251,2,0),INT(N2893/VLOOKUP(H2893,'属性表（单）'!$N$4:$O$24,2,0))))</f>
        <v>37968</v>
      </c>
      <c r="S2893" s="1">
        <f t="shared" si="365"/>
        <v>110925</v>
      </c>
      <c r="T2893" s="28">
        <f>VLOOKUP(--F2893,经验表!$A$4:$B$53,2,0)*VLOOKUP(--E2893,经验表!$W$8:$X$17,2,0)</f>
        <v>110925</v>
      </c>
      <c r="U2893" s="1">
        <f t="shared" si="366"/>
        <v>1176000</v>
      </c>
      <c r="V2893" s="1">
        <f t="shared" si="367"/>
        <v>1176000</v>
      </c>
    </row>
    <row r="2894" spans="1:22" x14ac:dyDescent="0.35">
      <c r="A2894" s="1">
        <v>93800123</v>
      </c>
      <c r="B2894" s="3" t="s">
        <v>19</v>
      </c>
      <c r="C2894" s="29">
        <f t="shared" si="363"/>
        <v>1</v>
      </c>
      <c r="D2894" s="29" t="str">
        <f t="shared" si="360"/>
        <v>3</v>
      </c>
      <c r="E2894" s="42" t="str">
        <f t="shared" si="361"/>
        <v>3</v>
      </c>
      <c r="F2894" s="1">
        <v>38</v>
      </c>
      <c r="G2894" s="28" t="str">
        <f t="shared" si="362"/>
        <v>338</v>
      </c>
      <c r="H2894" s="1">
        <v>48</v>
      </c>
      <c r="I2894" s="1">
        <v>5885</v>
      </c>
      <c r="L2894" s="1">
        <v>169142</v>
      </c>
      <c r="M2894" s="1">
        <v>1500594</v>
      </c>
      <c r="N2894" s="2">
        <f>INT(VLOOKUP(--D2894,'属性表（单）'!$H$7:$I$11,2,0)*VLOOKUP(F2894,'属性表（单）'!$B$4:$D$53,3,0))</f>
        <v>25312</v>
      </c>
      <c r="O2894" s="34">
        <f t="shared" si="364"/>
        <v>39550</v>
      </c>
      <c r="P2894" s="1">
        <f>IF(H2894=26,VLOOKUP(G2894,'属性表（单核）'!$H$2:$I$251,2,0),IF(H2894=59,VLOOKUP(G2894,'属性表（单核）'!$C$2:$D$251,2,0),INT(N2894/VLOOKUP(H2894,'属性表（单）'!$N$4:$O$24,2,0))))</f>
        <v>39550</v>
      </c>
      <c r="S2894" s="1">
        <f t="shared" si="365"/>
        <v>119475</v>
      </c>
      <c r="T2894" s="28">
        <f>VLOOKUP(--F2894,经验表!$A$4:$B$53,2,0)*VLOOKUP(--E2894,经验表!$W$8:$X$17,2,0)</f>
        <v>119475</v>
      </c>
      <c r="U2894" s="1">
        <f t="shared" si="366"/>
        <v>1286925</v>
      </c>
      <c r="V2894" s="1">
        <f t="shared" si="367"/>
        <v>1286925</v>
      </c>
    </row>
    <row r="2895" spans="1:22" x14ac:dyDescent="0.35">
      <c r="A2895" s="1">
        <v>93900123</v>
      </c>
      <c r="B2895" s="3" t="s">
        <v>19</v>
      </c>
      <c r="C2895" s="29">
        <f t="shared" si="363"/>
        <v>1</v>
      </c>
      <c r="D2895" s="29" t="str">
        <f t="shared" si="360"/>
        <v>3</v>
      </c>
      <c r="E2895" s="42" t="str">
        <f t="shared" si="361"/>
        <v>3</v>
      </c>
      <c r="F2895" s="1">
        <v>39</v>
      </c>
      <c r="G2895" s="28" t="str">
        <f t="shared" si="362"/>
        <v>339</v>
      </c>
      <c r="H2895" s="1">
        <v>48</v>
      </c>
      <c r="I2895" s="1">
        <v>6025</v>
      </c>
      <c r="L2895" s="1">
        <v>186938</v>
      </c>
      <c r="M2895" s="1">
        <v>1669736</v>
      </c>
      <c r="N2895" s="2">
        <f>INT(VLOOKUP(--D2895,'属性表（单）'!$H$7:$I$11,2,0)*VLOOKUP(F2895,'属性表（单）'!$B$4:$D$53,3,0))</f>
        <v>26325</v>
      </c>
      <c r="O2895" s="34">
        <f t="shared" si="364"/>
        <v>41132</v>
      </c>
      <c r="P2895" s="1">
        <f>IF(H2895=26,VLOOKUP(G2895,'属性表（单核）'!$H$2:$I$251,2,0),IF(H2895=59,VLOOKUP(G2895,'属性表（单核）'!$C$2:$D$251,2,0),INT(N2895/VLOOKUP(H2895,'属性表（单）'!$N$4:$O$24,2,0))))</f>
        <v>41132</v>
      </c>
      <c r="S2895" s="1">
        <f t="shared" si="365"/>
        <v>128025</v>
      </c>
      <c r="T2895" s="28">
        <f>VLOOKUP(--F2895,经验表!$A$4:$B$53,2,0)*VLOOKUP(--E2895,经验表!$W$8:$X$17,2,0)</f>
        <v>128025</v>
      </c>
      <c r="U2895" s="1">
        <f t="shared" si="366"/>
        <v>1406400</v>
      </c>
      <c r="V2895" s="1">
        <f t="shared" si="367"/>
        <v>1406400</v>
      </c>
    </row>
    <row r="2896" spans="1:22" x14ac:dyDescent="0.35">
      <c r="A2896" s="1">
        <v>94000123</v>
      </c>
      <c r="B2896" s="3" t="s">
        <v>19</v>
      </c>
      <c r="C2896" s="29">
        <f t="shared" si="363"/>
        <v>1</v>
      </c>
      <c r="D2896" s="29" t="str">
        <f t="shared" si="360"/>
        <v>3</v>
      </c>
      <c r="E2896" s="42" t="str">
        <f t="shared" si="361"/>
        <v>3</v>
      </c>
      <c r="F2896" s="1">
        <v>40</v>
      </c>
      <c r="G2896" s="28" t="str">
        <f t="shared" si="362"/>
        <v>340</v>
      </c>
      <c r="H2896" s="1">
        <v>48</v>
      </c>
      <c r="I2896" s="1">
        <v>6165</v>
      </c>
      <c r="L2896" s="1">
        <v>206554</v>
      </c>
      <c r="M2896" s="1">
        <v>1856674</v>
      </c>
      <c r="N2896" s="2">
        <f>INT(VLOOKUP(--D2896,'属性表（单）'!$H$7:$I$11,2,0)*VLOOKUP(F2896,'属性表（单）'!$B$4:$D$53,3,0))</f>
        <v>27337</v>
      </c>
      <c r="O2896" s="34">
        <f t="shared" si="364"/>
        <v>42714</v>
      </c>
      <c r="P2896" s="1">
        <f>IF(H2896=26,VLOOKUP(G2896,'属性表（单核）'!$H$2:$I$251,2,0),IF(H2896=59,VLOOKUP(G2896,'属性表（单核）'!$C$2:$D$251,2,0),INT(N2896/VLOOKUP(H2896,'属性表（单）'!$N$4:$O$24,2,0))))</f>
        <v>42714</v>
      </c>
      <c r="S2896" s="1">
        <f t="shared" si="365"/>
        <v>136575</v>
      </c>
      <c r="T2896" s="28">
        <f>VLOOKUP(--F2896,经验表!$A$4:$B$53,2,0)*VLOOKUP(--E2896,经验表!$W$8:$X$17,2,0)</f>
        <v>136575</v>
      </c>
      <c r="U2896" s="1">
        <f t="shared" si="366"/>
        <v>1534425</v>
      </c>
      <c r="V2896" s="1">
        <f t="shared" si="367"/>
        <v>1534425</v>
      </c>
    </row>
    <row r="2897" spans="1:22" x14ac:dyDescent="0.35">
      <c r="A2897" s="1">
        <v>94100123</v>
      </c>
      <c r="B2897" s="3" t="s">
        <v>19</v>
      </c>
      <c r="C2897" s="29">
        <f t="shared" si="363"/>
        <v>1</v>
      </c>
      <c r="D2897" s="29" t="str">
        <f t="shared" si="360"/>
        <v>3</v>
      </c>
      <c r="E2897" s="42" t="str">
        <f t="shared" si="361"/>
        <v>3</v>
      </c>
      <c r="F2897" s="1">
        <v>41</v>
      </c>
      <c r="G2897" s="28" t="str">
        <f t="shared" si="362"/>
        <v>341</v>
      </c>
      <c r="H2897" s="1">
        <v>48</v>
      </c>
      <c r="I2897" s="1">
        <v>6305</v>
      </c>
      <c r="L2897" s="1">
        <v>228175</v>
      </c>
      <c r="M2897" s="1">
        <v>2063228</v>
      </c>
      <c r="N2897" s="2">
        <f>INT(VLOOKUP(--D2897,'属性表（单）'!$H$7:$I$11,2,0)*VLOOKUP(F2897,'属性表（单）'!$B$4:$D$53,3,0))</f>
        <v>28350</v>
      </c>
      <c r="O2897" s="34">
        <f t="shared" si="364"/>
        <v>44296</v>
      </c>
      <c r="P2897" s="1">
        <f>IF(H2897=26,VLOOKUP(G2897,'属性表（单核）'!$H$2:$I$251,2,0),IF(H2897=59,VLOOKUP(G2897,'属性表（单核）'!$C$2:$D$251,2,0),INT(N2897/VLOOKUP(H2897,'属性表（单）'!$N$4:$O$24,2,0))))</f>
        <v>44296</v>
      </c>
      <c r="S2897" s="1">
        <f t="shared" si="365"/>
        <v>145125</v>
      </c>
      <c r="T2897" s="28">
        <f>VLOOKUP(--F2897,经验表!$A$4:$B$53,2,0)*VLOOKUP(--E2897,经验表!$W$8:$X$17,2,0)</f>
        <v>145125</v>
      </c>
      <c r="U2897" s="1">
        <f t="shared" si="366"/>
        <v>1671000</v>
      </c>
      <c r="V2897" s="1">
        <f t="shared" si="367"/>
        <v>1671000</v>
      </c>
    </row>
    <row r="2898" spans="1:22" x14ac:dyDescent="0.35">
      <c r="A2898" s="1">
        <v>94200123</v>
      </c>
      <c r="B2898" s="3" t="s">
        <v>19</v>
      </c>
      <c r="C2898" s="29">
        <f t="shared" si="363"/>
        <v>1</v>
      </c>
      <c r="D2898" s="29" t="str">
        <f t="shared" si="360"/>
        <v>3</v>
      </c>
      <c r="E2898" s="42" t="str">
        <f t="shared" si="361"/>
        <v>3</v>
      </c>
      <c r="F2898" s="1">
        <v>42</v>
      </c>
      <c r="G2898" s="28" t="str">
        <f t="shared" si="362"/>
        <v>342</v>
      </c>
      <c r="H2898" s="1">
        <v>48</v>
      </c>
      <c r="I2898" s="1">
        <v>6445</v>
      </c>
      <c r="L2898" s="1">
        <v>252006</v>
      </c>
      <c r="M2898" s="1">
        <v>2291403</v>
      </c>
      <c r="N2898" s="2">
        <f>INT(VLOOKUP(--D2898,'属性表（单）'!$H$7:$I$11,2,0)*VLOOKUP(F2898,'属性表（单）'!$B$4:$D$53,3,0))</f>
        <v>29475</v>
      </c>
      <c r="O2898" s="34">
        <f t="shared" si="364"/>
        <v>46054</v>
      </c>
      <c r="P2898" s="1">
        <f>IF(H2898=26,VLOOKUP(G2898,'属性表（单核）'!$H$2:$I$251,2,0),IF(H2898=59,VLOOKUP(G2898,'属性表（单核）'!$C$2:$D$251,2,0),INT(N2898/VLOOKUP(H2898,'属性表（单）'!$N$4:$O$24,2,0))))</f>
        <v>46054</v>
      </c>
      <c r="S2898" s="1">
        <f t="shared" si="365"/>
        <v>155325</v>
      </c>
      <c r="T2898" s="28">
        <f>VLOOKUP(--F2898,经验表!$A$4:$B$53,2,0)*VLOOKUP(--E2898,经验表!$W$8:$X$17,2,0)</f>
        <v>155325</v>
      </c>
      <c r="U2898" s="1">
        <f t="shared" si="366"/>
        <v>1816125</v>
      </c>
      <c r="V2898" s="1">
        <f t="shared" si="367"/>
        <v>1816125</v>
      </c>
    </row>
    <row r="2899" spans="1:22" x14ac:dyDescent="0.35">
      <c r="A2899" s="1">
        <v>94300123</v>
      </c>
      <c r="B2899" s="3" t="s">
        <v>19</v>
      </c>
      <c r="C2899" s="29">
        <f t="shared" si="363"/>
        <v>1</v>
      </c>
      <c r="D2899" s="29" t="str">
        <f t="shared" si="360"/>
        <v>3</v>
      </c>
      <c r="E2899" s="42" t="str">
        <f t="shared" si="361"/>
        <v>3</v>
      </c>
      <c r="F2899" s="1">
        <v>43</v>
      </c>
      <c r="G2899" s="28" t="str">
        <f t="shared" si="362"/>
        <v>343</v>
      </c>
      <c r="H2899" s="1">
        <v>48</v>
      </c>
      <c r="I2899" s="1">
        <v>6585</v>
      </c>
      <c r="L2899" s="1">
        <v>278271</v>
      </c>
      <c r="M2899" s="1">
        <v>2543409</v>
      </c>
      <c r="N2899" s="2">
        <f>INT(VLOOKUP(--D2899,'属性表（单）'!$H$7:$I$11,2,0)*VLOOKUP(F2899,'属性表（单）'!$B$4:$D$53,3,0))</f>
        <v>30600</v>
      </c>
      <c r="O2899" s="34">
        <f t="shared" si="364"/>
        <v>47812</v>
      </c>
      <c r="P2899" s="1">
        <f>IF(H2899=26,VLOOKUP(G2899,'属性表（单核）'!$H$2:$I$251,2,0),IF(H2899=59,VLOOKUP(G2899,'属性表（单核）'!$C$2:$D$251,2,0),INT(N2899/VLOOKUP(H2899,'属性表（单）'!$N$4:$O$24,2,0))))</f>
        <v>47812</v>
      </c>
      <c r="S2899" s="1">
        <f t="shared" si="365"/>
        <v>165525</v>
      </c>
      <c r="T2899" s="28">
        <f>VLOOKUP(--F2899,经验表!$A$4:$B$53,2,0)*VLOOKUP(--E2899,经验表!$W$8:$X$17,2,0)</f>
        <v>165525</v>
      </c>
      <c r="U2899" s="1">
        <f t="shared" si="366"/>
        <v>1971450</v>
      </c>
      <c r="V2899" s="1">
        <f t="shared" si="367"/>
        <v>1971450</v>
      </c>
    </row>
    <row r="2900" spans="1:22" x14ac:dyDescent="0.35">
      <c r="A2900" s="1">
        <v>94400123</v>
      </c>
      <c r="B2900" s="3" t="s">
        <v>19</v>
      </c>
      <c r="C2900" s="29">
        <f t="shared" si="363"/>
        <v>1</v>
      </c>
      <c r="D2900" s="29" t="str">
        <f t="shared" si="360"/>
        <v>3</v>
      </c>
      <c r="E2900" s="42" t="str">
        <f t="shared" si="361"/>
        <v>3</v>
      </c>
      <c r="F2900" s="1">
        <v>44</v>
      </c>
      <c r="G2900" s="28" t="str">
        <f t="shared" si="362"/>
        <v>344</v>
      </c>
      <c r="H2900" s="1">
        <v>48</v>
      </c>
      <c r="I2900" s="1">
        <v>6725</v>
      </c>
      <c r="L2900" s="1">
        <v>307218</v>
      </c>
      <c r="M2900" s="1">
        <v>2821680</v>
      </c>
      <c r="N2900" s="2">
        <f>INT(VLOOKUP(--D2900,'属性表（单）'!$H$7:$I$11,2,0)*VLOOKUP(F2900,'属性表（单）'!$B$4:$D$53,3,0))</f>
        <v>31725</v>
      </c>
      <c r="O2900" s="34">
        <f t="shared" si="364"/>
        <v>49570</v>
      </c>
      <c r="P2900" s="1">
        <f>IF(H2900=26,VLOOKUP(G2900,'属性表（单核）'!$H$2:$I$251,2,0),IF(H2900=59,VLOOKUP(G2900,'属性表（单核）'!$C$2:$D$251,2,0),INT(N2900/VLOOKUP(H2900,'属性表（单）'!$N$4:$O$24,2,0))))</f>
        <v>49570</v>
      </c>
      <c r="S2900" s="1">
        <f t="shared" si="365"/>
        <v>175725</v>
      </c>
      <c r="T2900" s="28">
        <f>VLOOKUP(--F2900,经验表!$A$4:$B$53,2,0)*VLOOKUP(--E2900,经验表!$W$8:$X$17,2,0)</f>
        <v>175725</v>
      </c>
      <c r="U2900" s="1">
        <f t="shared" si="366"/>
        <v>2136975</v>
      </c>
      <c r="V2900" s="1">
        <f t="shared" si="367"/>
        <v>2136975</v>
      </c>
    </row>
    <row r="2901" spans="1:22" x14ac:dyDescent="0.35">
      <c r="A2901" s="1">
        <v>94500123</v>
      </c>
      <c r="B2901" s="3" t="s">
        <v>19</v>
      </c>
      <c r="C2901" s="29">
        <f t="shared" si="363"/>
        <v>1</v>
      </c>
      <c r="D2901" s="29" t="str">
        <f t="shared" si="360"/>
        <v>3</v>
      </c>
      <c r="E2901" s="42" t="str">
        <f t="shared" si="361"/>
        <v>3</v>
      </c>
      <c r="F2901" s="1">
        <v>45</v>
      </c>
      <c r="G2901" s="28" t="str">
        <f t="shared" si="362"/>
        <v>345</v>
      </c>
      <c r="H2901" s="1">
        <v>48</v>
      </c>
      <c r="I2901" s="1">
        <v>6865</v>
      </c>
      <c r="L2901" s="1">
        <v>339119</v>
      </c>
      <c r="M2901" s="1">
        <v>3128898</v>
      </c>
      <c r="N2901" s="2">
        <f>INT(VLOOKUP(--D2901,'属性表（单）'!$H$7:$I$11,2,0)*VLOOKUP(F2901,'属性表（单）'!$B$4:$D$53,3,0))</f>
        <v>32850</v>
      </c>
      <c r="O2901" s="34">
        <f t="shared" si="364"/>
        <v>51328</v>
      </c>
      <c r="P2901" s="1">
        <f>IF(H2901=26,VLOOKUP(G2901,'属性表（单核）'!$H$2:$I$251,2,0),IF(H2901=59,VLOOKUP(G2901,'属性表（单核）'!$C$2:$D$251,2,0),INT(N2901/VLOOKUP(H2901,'属性表（单）'!$N$4:$O$24,2,0))))</f>
        <v>51328</v>
      </c>
      <c r="S2901" s="1">
        <f t="shared" si="365"/>
        <v>185925</v>
      </c>
      <c r="T2901" s="28">
        <f>VLOOKUP(--F2901,经验表!$A$4:$B$53,2,0)*VLOOKUP(--E2901,经验表!$W$8:$X$17,2,0)</f>
        <v>185925</v>
      </c>
      <c r="U2901" s="1">
        <f t="shared" si="366"/>
        <v>2312700</v>
      </c>
      <c r="V2901" s="1">
        <f t="shared" si="367"/>
        <v>2312700</v>
      </c>
    </row>
    <row r="2902" spans="1:22" x14ac:dyDescent="0.35">
      <c r="A2902" s="1">
        <v>94600123</v>
      </c>
      <c r="B2902" s="3" t="s">
        <v>19</v>
      </c>
      <c r="C2902" s="29">
        <f t="shared" si="363"/>
        <v>1</v>
      </c>
      <c r="D2902" s="29" t="str">
        <f t="shared" si="360"/>
        <v>3</v>
      </c>
      <c r="E2902" s="42" t="str">
        <f t="shared" si="361"/>
        <v>3</v>
      </c>
      <c r="F2902" s="1">
        <v>46</v>
      </c>
      <c r="G2902" s="28" t="str">
        <f t="shared" si="362"/>
        <v>346</v>
      </c>
      <c r="H2902" s="1">
        <v>48</v>
      </c>
      <c r="I2902" s="1">
        <v>7005</v>
      </c>
      <c r="L2902" s="1">
        <v>374276</v>
      </c>
      <c r="M2902" s="1">
        <v>3468017</v>
      </c>
      <c r="N2902" s="2">
        <f>INT(VLOOKUP(--D2902,'属性表（单）'!$H$7:$I$11,2,0)*VLOOKUP(F2902,'属性表（单）'!$B$4:$D$53,3,0))</f>
        <v>33975</v>
      </c>
      <c r="O2902" s="34">
        <f t="shared" si="364"/>
        <v>53085</v>
      </c>
      <c r="P2902" s="1">
        <f>IF(H2902=26,VLOOKUP(G2902,'属性表（单核）'!$H$2:$I$251,2,0),IF(H2902=59,VLOOKUP(G2902,'属性表（单核）'!$C$2:$D$251,2,0),INT(N2902/VLOOKUP(H2902,'属性表（单）'!$N$4:$O$24,2,0))))</f>
        <v>53085</v>
      </c>
      <c r="S2902" s="1">
        <f t="shared" si="365"/>
        <v>197925</v>
      </c>
      <c r="T2902" s="28">
        <f>VLOOKUP(--F2902,经验表!$A$4:$B$53,2,0)*VLOOKUP(--E2902,经验表!$W$8:$X$17,2,0)</f>
        <v>197925</v>
      </c>
      <c r="U2902" s="1">
        <f t="shared" si="366"/>
        <v>2498625</v>
      </c>
      <c r="V2902" s="1">
        <f t="shared" si="367"/>
        <v>2498625</v>
      </c>
    </row>
    <row r="2903" spans="1:22" x14ac:dyDescent="0.35">
      <c r="A2903" s="1">
        <v>94700123</v>
      </c>
      <c r="B2903" s="3" t="s">
        <v>19</v>
      </c>
      <c r="C2903" s="29">
        <f t="shared" si="363"/>
        <v>1</v>
      </c>
      <c r="D2903" s="29" t="str">
        <f t="shared" si="360"/>
        <v>3</v>
      </c>
      <c r="E2903" s="42" t="str">
        <f t="shared" si="361"/>
        <v>3</v>
      </c>
      <c r="F2903" s="1">
        <v>47</v>
      </c>
      <c r="G2903" s="28" t="str">
        <f t="shared" si="362"/>
        <v>347</v>
      </c>
      <c r="H2903" s="1">
        <v>48</v>
      </c>
      <c r="I2903" s="1">
        <v>7145</v>
      </c>
      <c r="L2903" s="1">
        <v>413018</v>
      </c>
      <c r="M2903" s="1">
        <v>3842293</v>
      </c>
      <c r="N2903" s="2">
        <f>INT(VLOOKUP(--D2903,'属性表（单）'!$H$7:$I$11,2,0)*VLOOKUP(F2903,'属性表（单）'!$B$4:$D$53,3,0))</f>
        <v>35212</v>
      </c>
      <c r="O2903" s="34">
        <f t="shared" si="364"/>
        <v>55018</v>
      </c>
      <c r="P2903" s="1">
        <f>IF(H2903=26,VLOOKUP(G2903,'属性表（单核）'!$H$2:$I$251,2,0),IF(H2903=59,VLOOKUP(G2903,'属性表（单核）'!$C$2:$D$251,2,0),INT(N2903/VLOOKUP(H2903,'属性表（单）'!$N$4:$O$24,2,0))))</f>
        <v>55018</v>
      </c>
      <c r="S2903" s="1">
        <f t="shared" si="365"/>
        <v>209925</v>
      </c>
      <c r="T2903" s="28">
        <f>VLOOKUP(--F2903,经验表!$A$4:$B$53,2,0)*VLOOKUP(--E2903,经验表!$W$8:$X$17,2,0)</f>
        <v>209925</v>
      </c>
      <c r="U2903" s="1">
        <f t="shared" si="366"/>
        <v>2696550</v>
      </c>
      <c r="V2903" s="1">
        <f t="shared" si="367"/>
        <v>2696550</v>
      </c>
    </row>
    <row r="2904" spans="1:22" x14ac:dyDescent="0.35">
      <c r="A2904" s="1">
        <v>94800123</v>
      </c>
      <c r="B2904" s="3" t="s">
        <v>19</v>
      </c>
      <c r="C2904" s="29">
        <f t="shared" si="363"/>
        <v>1</v>
      </c>
      <c r="D2904" s="29" t="str">
        <f t="shared" si="360"/>
        <v>3</v>
      </c>
      <c r="E2904" s="42" t="str">
        <f t="shared" si="361"/>
        <v>3</v>
      </c>
      <c r="F2904" s="1">
        <v>48</v>
      </c>
      <c r="G2904" s="28" t="str">
        <f t="shared" si="362"/>
        <v>348</v>
      </c>
      <c r="H2904" s="1">
        <v>48</v>
      </c>
      <c r="I2904" s="1">
        <v>7285</v>
      </c>
      <c r="L2904" s="1">
        <v>455711</v>
      </c>
      <c r="M2904" s="1">
        <v>4255311</v>
      </c>
      <c r="N2904" s="2">
        <f>INT(VLOOKUP(--D2904,'属性表（单）'!$H$7:$I$11,2,0)*VLOOKUP(F2904,'属性表（单）'!$B$4:$D$53,3,0))</f>
        <v>36450</v>
      </c>
      <c r="O2904" s="34">
        <f t="shared" si="364"/>
        <v>56953</v>
      </c>
      <c r="P2904" s="1">
        <f>IF(H2904=26,VLOOKUP(G2904,'属性表（单核）'!$H$2:$I$251,2,0),IF(H2904=59,VLOOKUP(G2904,'属性表（单核）'!$C$2:$D$251,2,0),INT(N2904/VLOOKUP(H2904,'属性表（单）'!$N$4:$O$24,2,0))))</f>
        <v>56953</v>
      </c>
      <c r="S2904" s="1">
        <f t="shared" si="365"/>
        <v>221925</v>
      </c>
      <c r="T2904" s="28">
        <f>VLOOKUP(--F2904,经验表!$A$4:$B$53,2,0)*VLOOKUP(--E2904,经验表!$W$8:$X$17,2,0)</f>
        <v>221925</v>
      </c>
      <c r="U2904" s="1">
        <f t="shared" si="366"/>
        <v>2906475</v>
      </c>
      <c r="V2904" s="1">
        <f t="shared" si="367"/>
        <v>2906475</v>
      </c>
    </row>
    <row r="2905" spans="1:22" x14ac:dyDescent="0.35">
      <c r="A2905" s="1">
        <v>94900123</v>
      </c>
      <c r="B2905" s="3" t="s">
        <v>19</v>
      </c>
      <c r="C2905" s="29">
        <f t="shared" si="363"/>
        <v>1</v>
      </c>
      <c r="D2905" s="29" t="str">
        <f t="shared" si="360"/>
        <v>3</v>
      </c>
      <c r="E2905" s="42" t="str">
        <f t="shared" si="361"/>
        <v>3</v>
      </c>
      <c r="F2905" s="1">
        <v>49</v>
      </c>
      <c r="G2905" s="28" t="str">
        <f t="shared" si="362"/>
        <v>349</v>
      </c>
      <c r="H2905" s="1">
        <v>48</v>
      </c>
      <c r="I2905" s="1">
        <v>7425</v>
      </c>
      <c r="L2905" s="1">
        <v>502756</v>
      </c>
      <c r="M2905" s="1">
        <v>4711022</v>
      </c>
      <c r="N2905" s="2">
        <f>INT(VLOOKUP(--D2905,'属性表（单）'!$H$7:$I$11,2,0)*VLOOKUP(F2905,'属性表（单）'!$B$4:$D$53,3,0))</f>
        <v>37687</v>
      </c>
      <c r="O2905" s="34">
        <f t="shared" si="364"/>
        <v>58885</v>
      </c>
      <c r="P2905" s="1">
        <f>IF(H2905=26,VLOOKUP(G2905,'属性表（单核）'!$H$2:$I$251,2,0),IF(H2905=59,VLOOKUP(G2905,'属性表（单核）'!$C$2:$D$251,2,0),INT(N2905/VLOOKUP(H2905,'属性表（单）'!$N$4:$O$24,2,0))))</f>
        <v>58885</v>
      </c>
      <c r="S2905" s="1">
        <f t="shared" si="365"/>
        <v>233925</v>
      </c>
      <c r="T2905" s="28">
        <f>VLOOKUP(--F2905,经验表!$A$4:$B$53,2,0)*VLOOKUP(--E2905,经验表!$W$8:$X$17,2,0)</f>
        <v>233925</v>
      </c>
      <c r="U2905" s="1">
        <f t="shared" si="366"/>
        <v>3128400</v>
      </c>
      <c r="V2905" s="1">
        <f t="shared" si="367"/>
        <v>3128400</v>
      </c>
    </row>
    <row r="2906" spans="1:22" x14ac:dyDescent="0.35">
      <c r="A2906" s="1">
        <v>95000123</v>
      </c>
      <c r="B2906" s="3" t="s">
        <v>19</v>
      </c>
      <c r="C2906" s="29">
        <f t="shared" si="363"/>
        <v>1</v>
      </c>
      <c r="D2906" s="29" t="str">
        <f t="shared" si="360"/>
        <v>3</v>
      </c>
      <c r="E2906" s="42" t="str">
        <f t="shared" si="361"/>
        <v>3</v>
      </c>
      <c r="F2906" s="1">
        <v>50</v>
      </c>
      <c r="G2906" s="28" t="str">
        <f t="shared" si="362"/>
        <v>350</v>
      </c>
      <c r="H2906" s="1">
        <v>48</v>
      </c>
      <c r="I2906" s="1">
        <v>7565</v>
      </c>
      <c r="L2906" s="1">
        <v>99999999</v>
      </c>
      <c r="M2906" s="1">
        <v>5213778</v>
      </c>
      <c r="N2906" s="2">
        <f>INT(VLOOKUP(--D2906,'属性表（单）'!$H$7:$I$11,2,0)*VLOOKUP(F2906,'属性表（单）'!$B$4:$D$53,3,0))</f>
        <v>38925</v>
      </c>
      <c r="O2906" s="34">
        <f t="shared" si="364"/>
        <v>60820</v>
      </c>
      <c r="P2906" s="1">
        <f>IF(H2906=26,VLOOKUP(G2906,'属性表（单核）'!$H$2:$I$251,2,0),IF(H2906=59,VLOOKUP(G2906,'属性表（单核）'!$C$2:$D$251,2,0),INT(N2906/VLOOKUP(H2906,'属性表（单）'!$N$4:$O$24,2,0))))</f>
        <v>60820</v>
      </c>
      <c r="S2906" s="1">
        <f t="shared" si="365"/>
        <v>247875</v>
      </c>
      <c r="T2906" s="28">
        <f>VLOOKUP(--F2906,经验表!$A$4:$B$53,2,0)*VLOOKUP(--E2906,经验表!$W$8:$X$17,2,0)</f>
        <v>247875</v>
      </c>
      <c r="U2906" s="1">
        <f t="shared" si="366"/>
        <v>3362325</v>
      </c>
      <c r="V2906" s="1">
        <f t="shared" si="367"/>
        <v>3362325</v>
      </c>
    </row>
    <row r="2907" spans="1:22" x14ac:dyDescent="0.35">
      <c r="A2907" s="1">
        <v>90100124</v>
      </c>
      <c r="B2907" s="3" t="s">
        <v>19</v>
      </c>
      <c r="C2907" s="29">
        <f t="shared" si="363"/>
        <v>1</v>
      </c>
      <c r="D2907" s="29" t="str">
        <f t="shared" si="360"/>
        <v>4</v>
      </c>
      <c r="E2907" s="42" t="str">
        <f t="shared" si="361"/>
        <v>4</v>
      </c>
      <c r="F2907" s="1">
        <v>1</v>
      </c>
      <c r="G2907" s="28" t="str">
        <f t="shared" si="362"/>
        <v>41</v>
      </c>
      <c r="H2907" s="1">
        <v>48</v>
      </c>
      <c r="I2907" s="1">
        <v>1065</v>
      </c>
      <c r="L2907" s="1">
        <v>1862</v>
      </c>
      <c r="M2907" s="1">
        <v>25000</v>
      </c>
      <c r="N2907" s="2">
        <f>INT(VLOOKUP(--D2907,'属性表（单）'!$H$7:$I$11,2,0)*VLOOKUP(F2907,'属性表（单）'!$B$4:$D$53,3,0))</f>
        <v>6400</v>
      </c>
      <c r="O2907" s="34">
        <f t="shared" si="364"/>
        <v>10000</v>
      </c>
      <c r="P2907" s="1">
        <f>IF(H2907=26,VLOOKUP(G2907,'属性表（单核）'!$H$2:$I$251,2,0),IF(H2907=59,VLOOKUP(G2907,'属性表（单核）'!$C$2:$D$251,2,0),INT(N2907/VLOOKUP(H2907,'属性表（单）'!$N$4:$O$24,2,0))))</f>
        <v>10000</v>
      </c>
      <c r="S2907" s="1">
        <f t="shared" si="365"/>
        <v>1462</v>
      </c>
      <c r="T2907" s="28">
        <f>VLOOKUP(--F2907,经验表!$A$4:$B$53,2,0)*VLOOKUP(--E2907,经验表!$W$8:$X$17,2,0)</f>
        <v>1462.5000000000002</v>
      </c>
      <c r="U2907" s="1">
        <f t="shared" si="366"/>
        <v>25000</v>
      </c>
      <c r="V2907" s="1">
        <f t="shared" si="367"/>
        <v>3610200</v>
      </c>
    </row>
    <row r="2908" spans="1:22" x14ac:dyDescent="0.35">
      <c r="A2908" s="1">
        <v>90200124</v>
      </c>
      <c r="B2908" s="3" t="s">
        <v>19</v>
      </c>
      <c r="C2908" s="29">
        <f t="shared" si="363"/>
        <v>1</v>
      </c>
      <c r="D2908" s="29" t="str">
        <f t="shared" si="360"/>
        <v>4</v>
      </c>
      <c r="E2908" s="42" t="str">
        <f t="shared" si="361"/>
        <v>4</v>
      </c>
      <c r="F2908" s="1">
        <v>2</v>
      </c>
      <c r="G2908" s="28" t="str">
        <f t="shared" si="362"/>
        <v>42</v>
      </c>
      <c r="H2908" s="1">
        <v>48</v>
      </c>
      <c r="I2908" s="1">
        <v>1260</v>
      </c>
      <c r="L2908" s="1">
        <v>2430</v>
      </c>
      <c r="M2908" s="1">
        <v>26862</v>
      </c>
      <c r="N2908" s="2">
        <f>INT(VLOOKUP(--D2908,'属性表（单）'!$H$7:$I$11,2,0)*VLOOKUP(F2908,'属性表（单）'!$B$4:$D$53,3,0))</f>
        <v>6800</v>
      </c>
      <c r="O2908" s="34">
        <f t="shared" si="364"/>
        <v>10625</v>
      </c>
      <c r="P2908" s="1">
        <f>IF(H2908=26,VLOOKUP(G2908,'属性表（单核）'!$H$2:$I$251,2,0),IF(H2908=59,VLOOKUP(G2908,'属性表（单核）'!$C$2:$D$251,2,0),INT(N2908/VLOOKUP(H2908,'属性表（单）'!$N$4:$O$24,2,0))))</f>
        <v>10625</v>
      </c>
      <c r="S2908" s="1">
        <f t="shared" si="365"/>
        <v>2047</v>
      </c>
      <c r="T2908" s="28">
        <f>VLOOKUP(--F2908,经验表!$A$4:$B$53,2,0)*VLOOKUP(--E2908,经验表!$W$8:$X$17,2,0)</f>
        <v>2047.5000000000002</v>
      </c>
      <c r="U2908" s="1">
        <f t="shared" si="366"/>
        <v>26462</v>
      </c>
      <c r="V2908" s="1">
        <f t="shared" si="367"/>
        <v>26462</v>
      </c>
    </row>
    <row r="2909" spans="1:22" x14ac:dyDescent="0.35">
      <c r="A2909" s="1">
        <v>90300124</v>
      </c>
      <c r="B2909" s="3" t="s">
        <v>19</v>
      </c>
      <c r="C2909" s="29">
        <f t="shared" si="363"/>
        <v>1</v>
      </c>
      <c r="D2909" s="29" t="str">
        <f t="shared" si="360"/>
        <v>4</v>
      </c>
      <c r="E2909" s="42" t="str">
        <f t="shared" si="361"/>
        <v>4</v>
      </c>
      <c r="F2909" s="1">
        <v>3</v>
      </c>
      <c r="G2909" s="28" t="str">
        <f t="shared" si="362"/>
        <v>43</v>
      </c>
      <c r="H2909" s="1">
        <v>48</v>
      </c>
      <c r="I2909" s="1">
        <v>1455</v>
      </c>
      <c r="L2909" s="1">
        <v>3059</v>
      </c>
      <c r="M2909" s="1">
        <v>29292</v>
      </c>
      <c r="N2909" s="2">
        <f>INT(VLOOKUP(--D2909,'属性表（单）'!$H$7:$I$11,2,0)*VLOOKUP(F2909,'属性表（单）'!$B$4:$D$53,3,0))</f>
        <v>7200</v>
      </c>
      <c r="O2909" s="34">
        <f t="shared" si="364"/>
        <v>11250</v>
      </c>
      <c r="P2909" s="1">
        <f>IF(H2909=26,VLOOKUP(G2909,'属性表（单核）'!$H$2:$I$251,2,0),IF(H2909=59,VLOOKUP(G2909,'属性表（单核）'!$C$2:$D$251,2,0),INT(N2909/VLOOKUP(H2909,'属性表（单）'!$N$4:$O$24,2,0))))</f>
        <v>11250</v>
      </c>
      <c r="S2909" s="1">
        <f t="shared" si="365"/>
        <v>2632</v>
      </c>
      <c r="T2909" s="28">
        <f>VLOOKUP(--F2909,经验表!$A$4:$B$53,2,0)*VLOOKUP(--E2909,经验表!$W$8:$X$17,2,0)</f>
        <v>2632.5000000000005</v>
      </c>
      <c r="U2909" s="1">
        <f t="shared" si="366"/>
        <v>28509</v>
      </c>
      <c r="V2909" s="1">
        <f t="shared" si="367"/>
        <v>28509</v>
      </c>
    </row>
    <row r="2910" spans="1:22" x14ac:dyDescent="0.35">
      <c r="A2910" s="1">
        <v>90400124</v>
      </c>
      <c r="B2910" s="3" t="s">
        <v>19</v>
      </c>
      <c r="C2910" s="29">
        <f t="shared" si="363"/>
        <v>1</v>
      </c>
      <c r="D2910" s="29" t="str">
        <f t="shared" si="360"/>
        <v>4</v>
      </c>
      <c r="E2910" s="42" t="str">
        <f t="shared" si="361"/>
        <v>4</v>
      </c>
      <c r="F2910" s="1">
        <v>4</v>
      </c>
      <c r="G2910" s="28" t="str">
        <f t="shared" si="362"/>
        <v>44</v>
      </c>
      <c r="H2910" s="1">
        <v>48</v>
      </c>
      <c r="I2910" s="1">
        <v>1650</v>
      </c>
      <c r="L2910" s="1">
        <v>3754</v>
      </c>
      <c r="M2910" s="1">
        <v>32351</v>
      </c>
      <c r="N2910" s="2">
        <f>INT(VLOOKUP(--D2910,'属性表（单）'!$H$7:$I$11,2,0)*VLOOKUP(F2910,'属性表（单）'!$B$4:$D$53,3,0))</f>
        <v>7600</v>
      </c>
      <c r="O2910" s="34">
        <f t="shared" si="364"/>
        <v>11875</v>
      </c>
      <c r="P2910" s="1">
        <f>IF(H2910=26,VLOOKUP(G2910,'属性表（单核）'!$H$2:$I$251,2,0),IF(H2910=59,VLOOKUP(G2910,'属性表（单核）'!$C$2:$D$251,2,0),INT(N2910/VLOOKUP(H2910,'属性表（单）'!$N$4:$O$24,2,0))))</f>
        <v>11875</v>
      </c>
      <c r="S2910" s="1">
        <f t="shared" si="365"/>
        <v>3217</v>
      </c>
      <c r="T2910" s="28">
        <f>VLOOKUP(--F2910,经验表!$A$4:$B$53,2,0)*VLOOKUP(--E2910,经验表!$W$8:$X$17,2,0)</f>
        <v>3217.5000000000005</v>
      </c>
      <c r="U2910" s="1">
        <f t="shared" si="366"/>
        <v>31141</v>
      </c>
      <c r="V2910" s="1">
        <f t="shared" si="367"/>
        <v>31141</v>
      </c>
    </row>
    <row r="2911" spans="1:22" x14ac:dyDescent="0.35">
      <c r="A2911" s="1">
        <v>90500124</v>
      </c>
      <c r="B2911" s="3" t="s">
        <v>19</v>
      </c>
      <c r="C2911" s="29">
        <f t="shared" si="363"/>
        <v>1</v>
      </c>
      <c r="D2911" s="29" t="str">
        <f t="shared" si="360"/>
        <v>4</v>
      </c>
      <c r="E2911" s="42" t="str">
        <f t="shared" si="361"/>
        <v>4</v>
      </c>
      <c r="F2911" s="1">
        <v>5</v>
      </c>
      <c r="G2911" s="28" t="str">
        <f t="shared" si="362"/>
        <v>45</v>
      </c>
      <c r="H2911" s="1">
        <v>48</v>
      </c>
      <c r="I2911" s="1">
        <v>1845</v>
      </c>
      <c r="L2911" s="1">
        <v>4522</v>
      </c>
      <c r="M2911" s="1">
        <v>36105</v>
      </c>
      <c r="N2911" s="2">
        <f>INT(VLOOKUP(--D2911,'属性表（单）'!$H$7:$I$11,2,0)*VLOOKUP(F2911,'属性表（单）'!$B$4:$D$53,3,0))</f>
        <v>8000</v>
      </c>
      <c r="O2911" s="34">
        <f t="shared" si="364"/>
        <v>12500</v>
      </c>
      <c r="P2911" s="1">
        <f>IF(H2911=26,VLOOKUP(G2911,'属性表（单核）'!$H$2:$I$251,2,0),IF(H2911=59,VLOOKUP(G2911,'属性表（单核）'!$C$2:$D$251,2,0),INT(N2911/VLOOKUP(H2911,'属性表（单）'!$N$4:$O$24,2,0))))</f>
        <v>12500</v>
      </c>
      <c r="S2911" s="1">
        <f t="shared" si="365"/>
        <v>3802</v>
      </c>
      <c r="T2911" s="28">
        <f>VLOOKUP(--F2911,经验表!$A$4:$B$53,2,0)*VLOOKUP(--E2911,经验表!$W$8:$X$17,2,0)</f>
        <v>3802.5000000000005</v>
      </c>
      <c r="U2911" s="1">
        <f t="shared" si="366"/>
        <v>34358</v>
      </c>
      <c r="V2911" s="1">
        <f t="shared" si="367"/>
        <v>34358</v>
      </c>
    </row>
    <row r="2912" spans="1:22" x14ac:dyDescent="0.35">
      <c r="A2912" s="1">
        <v>90600124</v>
      </c>
      <c r="B2912" s="3" t="s">
        <v>19</v>
      </c>
      <c r="C2912" s="29">
        <f t="shared" si="363"/>
        <v>1</v>
      </c>
      <c r="D2912" s="29" t="str">
        <f t="shared" si="360"/>
        <v>4</v>
      </c>
      <c r="E2912" s="42" t="str">
        <f t="shared" si="361"/>
        <v>4</v>
      </c>
      <c r="F2912" s="1">
        <v>6</v>
      </c>
      <c r="G2912" s="28" t="str">
        <f t="shared" si="362"/>
        <v>46</v>
      </c>
      <c r="H2912" s="1">
        <v>48</v>
      </c>
      <c r="I2912" s="1">
        <v>2040</v>
      </c>
      <c r="L2912" s="1">
        <v>5370</v>
      </c>
      <c r="M2912" s="1">
        <v>40627</v>
      </c>
      <c r="N2912" s="2">
        <f>INT(VLOOKUP(--D2912,'属性表（单）'!$H$7:$I$11,2,0)*VLOOKUP(F2912,'属性表（单）'!$B$4:$D$53,3,0))</f>
        <v>8400</v>
      </c>
      <c r="O2912" s="34">
        <f t="shared" si="364"/>
        <v>13125</v>
      </c>
      <c r="P2912" s="1">
        <f>IF(H2912=26,VLOOKUP(G2912,'属性表（单核）'!$H$2:$I$251,2,0),IF(H2912=59,VLOOKUP(G2912,'属性表（单核）'!$C$2:$D$251,2,0),INT(N2912/VLOOKUP(H2912,'属性表（单）'!$N$4:$O$24,2,0))))</f>
        <v>13125</v>
      </c>
      <c r="S2912" s="1">
        <f t="shared" si="365"/>
        <v>4777</v>
      </c>
      <c r="T2912" s="28">
        <f>VLOOKUP(--F2912,经验表!$A$4:$B$53,2,0)*VLOOKUP(--E2912,经验表!$W$8:$X$17,2,0)</f>
        <v>4777.5</v>
      </c>
      <c r="U2912" s="1">
        <f t="shared" si="366"/>
        <v>38160</v>
      </c>
      <c r="V2912" s="1">
        <f t="shared" si="367"/>
        <v>38160</v>
      </c>
    </row>
    <row r="2913" spans="1:22" x14ac:dyDescent="0.35">
      <c r="A2913" s="1">
        <v>90700124</v>
      </c>
      <c r="B2913" s="3" t="s">
        <v>19</v>
      </c>
      <c r="C2913" s="29">
        <f t="shared" si="363"/>
        <v>1</v>
      </c>
      <c r="D2913" s="29" t="str">
        <f t="shared" si="360"/>
        <v>4</v>
      </c>
      <c r="E2913" s="42" t="str">
        <f t="shared" si="361"/>
        <v>4</v>
      </c>
      <c r="F2913" s="1">
        <v>7</v>
      </c>
      <c r="G2913" s="28" t="str">
        <f t="shared" si="362"/>
        <v>47</v>
      </c>
      <c r="H2913" s="1">
        <v>48</v>
      </c>
      <c r="I2913" s="1">
        <v>2235</v>
      </c>
      <c r="L2913" s="1">
        <v>6305</v>
      </c>
      <c r="M2913" s="1">
        <v>45997</v>
      </c>
      <c r="N2913" s="2">
        <f>INT(VLOOKUP(--D2913,'属性表（单）'!$H$7:$I$11,2,0)*VLOOKUP(F2913,'属性表（单）'!$B$4:$D$53,3,0))</f>
        <v>9000</v>
      </c>
      <c r="O2913" s="34">
        <f t="shared" si="364"/>
        <v>14062</v>
      </c>
      <c r="P2913" s="1">
        <f>IF(H2913=26,VLOOKUP(G2913,'属性表（单核）'!$H$2:$I$251,2,0),IF(H2913=59,VLOOKUP(G2913,'属性表（单核）'!$C$2:$D$251,2,0),INT(N2913/VLOOKUP(H2913,'属性表（单）'!$N$4:$O$24,2,0))))</f>
        <v>14062</v>
      </c>
      <c r="S2913" s="1">
        <f t="shared" si="365"/>
        <v>5752</v>
      </c>
      <c r="T2913" s="28">
        <f>VLOOKUP(--F2913,经验表!$A$4:$B$53,2,0)*VLOOKUP(--E2913,经验表!$W$8:$X$17,2,0)</f>
        <v>5752.5000000000009</v>
      </c>
      <c r="U2913" s="1">
        <f t="shared" si="366"/>
        <v>42937</v>
      </c>
      <c r="V2913" s="1">
        <f t="shared" si="367"/>
        <v>42937</v>
      </c>
    </row>
    <row r="2914" spans="1:22" x14ac:dyDescent="0.35">
      <c r="A2914" s="1">
        <v>90800124</v>
      </c>
      <c r="B2914" s="3" t="s">
        <v>19</v>
      </c>
      <c r="C2914" s="29">
        <f t="shared" si="363"/>
        <v>1</v>
      </c>
      <c r="D2914" s="29" t="str">
        <f t="shared" si="360"/>
        <v>4</v>
      </c>
      <c r="E2914" s="42" t="str">
        <f t="shared" si="361"/>
        <v>4</v>
      </c>
      <c r="F2914" s="1">
        <v>8</v>
      </c>
      <c r="G2914" s="28" t="str">
        <f t="shared" si="362"/>
        <v>48</v>
      </c>
      <c r="H2914" s="1">
        <v>48</v>
      </c>
      <c r="I2914" s="1">
        <v>2430</v>
      </c>
      <c r="L2914" s="1">
        <v>7337</v>
      </c>
      <c r="M2914" s="1">
        <v>52302</v>
      </c>
      <c r="N2914" s="2">
        <f>INT(VLOOKUP(--D2914,'属性表（单）'!$H$7:$I$11,2,0)*VLOOKUP(F2914,'属性表（单）'!$B$4:$D$53,3,0))</f>
        <v>9600</v>
      </c>
      <c r="O2914" s="34">
        <f t="shared" si="364"/>
        <v>15000</v>
      </c>
      <c r="P2914" s="1">
        <f>IF(H2914=26,VLOOKUP(G2914,'属性表（单核）'!$H$2:$I$251,2,0),IF(H2914=59,VLOOKUP(G2914,'属性表（单核）'!$C$2:$D$251,2,0),INT(N2914/VLOOKUP(H2914,'属性表（单）'!$N$4:$O$24,2,0))))</f>
        <v>15000</v>
      </c>
      <c r="S2914" s="1">
        <f t="shared" si="365"/>
        <v>6727</v>
      </c>
      <c r="T2914" s="28">
        <f>VLOOKUP(--F2914,经验表!$A$4:$B$53,2,0)*VLOOKUP(--E2914,经验表!$W$8:$X$17,2,0)</f>
        <v>6727.5000000000009</v>
      </c>
      <c r="U2914" s="1">
        <f t="shared" si="366"/>
        <v>48689</v>
      </c>
      <c r="V2914" s="1">
        <f t="shared" si="367"/>
        <v>48689</v>
      </c>
    </row>
    <row r="2915" spans="1:22" x14ac:dyDescent="0.35">
      <c r="A2915" s="1">
        <v>90900124</v>
      </c>
      <c r="B2915" s="3" t="s">
        <v>19</v>
      </c>
      <c r="C2915" s="29">
        <f t="shared" si="363"/>
        <v>1</v>
      </c>
      <c r="D2915" s="29" t="str">
        <f t="shared" si="360"/>
        <v>4</v>
      </c>
      <c r="E2915" s="42" t="str">
        <f t="shared" si="361"/>
        <v>4</v>
      </c>
      <c r="F2915" s="1">
        <v>9</v>
      </c>
      <c r="G2915" s="28" t="str">
        <f t="shared" si="362"/>
        <v>49</v>
      </c>
      <c r="H2915" s="1">
        <v>48</v>
      </c>
      <c r="I2915" s="1">
        <v>2625</v>
      </c>
      <c r="L2915" s="1">
        <v>8475</v>
      </c>
      <c r="M2915" s="1">
        <v>59639</v>
      </c>
      <c r="N2915" s="2">
        <f>INT(VLOOKUP(--D2915,'属性表（单）'!$H$7:$I$11,2,0)*VLOOKUP(F2915,'属性表（单）'!$B$4:$D$53,3,0))</f>
        <v>10200</v>
      </c>
      <c r="O2915" s="34">
        <f t="shared" si="364"/>
        <v>15937</v>
      </c>
      <c r="P2915" s="1">
        <f>IF(H2915=26,VLOOKUP(G2915,'属性表（单核）'!$H$2:$I$251,2,0),IF(H2915=59,VLOOKUP(G2915,'属性表（单核）'!$C$2:$D$251,2,0),INT(N2915/VLOOKUP(H2915,'属性表（单）'!$N$4:$O$24,2,0))))</f>
        <v>15937</v>
      </c>
      <c r="S2915" s="1">
        <f t="shared" si="365"/>
        <v>7702</v>
      </c>
      <c r="T2915" s="28">
        <f>VLOOKUP(--F2915,经验表!$A$4:$B$53,2,0)*VLOOKUP(--E2915,经验表!$W$8:$X$17,2,0)</f>
        <v>7702.5000000000009</v>
      </c>
      <c r="U2915" s="1">
        <f t="shared" si="366"/>
        <v>55416</v>
      </c>
      <c r="V2915" s="1">
        <f t="shared" si="367"/>
        <v>55416</v>
      </c>
    </row>
    <row r="2916" spans="1:22" x14ac:dyDescent="0.35">
      <c r="A2916" s="1">
        <v>91000124</v>
      </c>
      <c r="B2916" s="3" t="s">
        <v>19</v>
      </c>
      <c r="C2916" s="29">
        <f t="shared" si="363"/>
        <v>1</v>
      </c>
      <c r="D2916" s="29" t="str">
        <f t="shared" si="360"/>
        <v>4</v>
      </c>
      <c r="E2916" s="42" t="str">
        <f t="shared" si="361"/>
        <v>4</v>
      </c>
      <c r="F2916" s="1">
        <v>10</v>
      </c>
      <c r="G2916" s="28" t="str">
        <f t="shared" si="362"/>
        <v>410</v>
      </c>
      <c r="H2916" s="1">
        <v>48</v>
      </c>
      <c r="I2916" s="1">
        <v>2820</v>
      </c>
      <c r="L2916" s="1">
        <v>9729</v>
      </c>
      <c r="M2916" s="1">
        <v>68114</v>
      </c>
      <c r="N2916" s="2">
        <f>INT(VLOOKUP(--D2916,'属性表（单）'!$H$7:$I$11,2,0)*VLOOKUP(F2916,'属性表（单）'!$B$4:$D$53,3,0))</f>
        <v>10800</v>
      </c>
      <c r="O2916" s="34">
        <f t="shared" si="364"/>
        <v>16875</v>
      </c>
      <c r="P2916" s="1">
        <f>IF(H2916=26,VLOOKUP(G2916,'属性表（单核）'!$H$2:$I$251,2,0),IF(H2916=59,VLOOKUP(G2916,'属性表（单核）'!$C$2:$D$251,2,0),INT(N2916/VLOOKUP(H2916,'属性表（单）'!$N$4:$O$24,2,0))))</f>
        <v>16875</v>
      </c>
      <c r="S2916" s="1">
        <f t="shared" si="365"/>
        <v>9262</v>
      </c>
      <c r="T2916" s="28">
        <f>VLOOKUP(--F2916,经验表!$A$4:$B$53,2,0)*VLOOKUP(--E2916,经验表!$W$8:$X$17,2,0)</f>
        <v>9262.5</v>
      </c>
      <c r="U2916" s="1">
        <f t="shared" si="366"/>
        <v>63118</v>
      </c>
      <c r="V2916" s="1">
        <f t="shared" si="367"/>
        <v>63118</v>
      </c>
    </row>
    <row r="2917" spans="1:22" x14ac:dyDescent="0.35">
      <c r="A2917" s="1">
        <v>91100124</v>
      </c>
      <c r="B2917" s="3" t="s">
        <v>19</v>
      </c>
      <c r="C2917" s="29">
        <f t="shared" si="363"/>
        <v>1</v>
      </c>
      <c r="D2917" s="29" t="str">
        <f t="shared" si="360"/>
        <v>4</v>
      </c>
      <c r="E2917" s="42" t="str">
        <f t="shared" si="361"/>
        <v>4</v>
      </c>
      <c r="F2917" s="1">
        <v>11</v>
      </c>
      <c r="G2917" s="28" t="str">
        <f t="shared" si="362"/>
        <v>411</v>
      </c>
      <c r="H2917" s="1">
        <v>48</v>
      </c>
      <c r="I2917" s="1">
        <v>3015</v>
      </c>
      <c r="L2917" s="1">
        <v>11110</v>
      </c>
      <c r="M2917" s="1">
        <v>77843</v>
      </c>
      <c r="N2917" s="2">
        <f>INT(VLOOKUP(--D2917,'属性表（单）'!$H$7:$I$11,2,0)*VLOOKUP(F2917,'属性表（单）'!$B$4:$D$53,3,0))</f>
        <v>11400</v>
      </c>
      <c r="O2917" s="34">
        <f t="shared" si="364"/>
        <v>17812</v>
      </c>
      <c r="P2917" s="1">
        <f>IF(H2917=26,VLOOKUP(G2917,'属性表（单核）'!$H$2:$I$251,2,0),IF(H2917=59,VLOOKUP(G2917,'属性表（单核）'!$C$2:$D$251,2,0),INT(N2917/VLOOKUP(H2917,'属性表（单）'!$N$4:$O$24,2,0))))</f>
        <v>17812</v>
      </c>
      <c r="S2917" s="1">
        <f t="shared" si="365"/>
        <v>10822</v>
      </c>
      <c r="T2917" s="28">
        <f>VLOOKUP(--F2917,经验表!$A$4:$B$53,2,0)*VLOOKUP(--E2917,经验表!$W$8:$X$17,2,0)</f>
        <v>10822.500000000002</v>
      </c>
      <c r="U2917" s="1">
        <f t="shared" si="366"/>
        <v>72380</v>
      </c>
      <c r="V2917" s="1">
        <f t="shared" si="367"/>
        <v>72380</v>
      </c>
    </row>
    <row r="2918" spans="1:22" x14ac:dyDescent="0.35">
      <c r="A2918" s="1">
        <v>91200124</v>
      </c>
      <c r="B2918" s="3" t="s">
        <v>19</v>
      </c>
      <c r="C2918" s="29">
        <f t="shared" si="363"/>
        <v>1</v>
      </c>
      <c r="D2918" s="29" t="str">
        <f t="shared" si="360"/>
        <v>4</v>
      </c>
      <c r="E2918" s="42" t="str">
        <f t="shared" si="361"/>
        <v>4</v>
      </c>
      <c r="F2918" s="1">
        <v>12</v>
      </c>
      <c r="G2918" s="28" t="str">
        <f t="shared" si="362"/>
        <v>412</v>
      </c>
      <c r="H2918" s="1">
        <v>48</v>
      </c>
      <c r="I2918" s="1">
        <v>3210</v>
      </c>
      <c r="L2918" s="1">
        <v>12630</v>
      </c>
      <c r="M2918" s="1">
        <v>88953</v>
      </c>
      <c r="N2918" s="2">
        <f>INT(VLOOKUP(--D2918,'属性表（单）'!$H$7:$I$11,2,0)*VLOOKUP(F2918,'属性表（单）'!$B$4:$D$53,3,0))</f>
        <v>12200</v>
      </c>
      <c r="O2918" s="34">
        <f t="shared" si="364"/>
        <v>19062</v>
      </c>
      <c r="P2918" s="1">
        <f>IF(H2918=26,VLOOKUP(G2918,'属性表（单核）'!$H$2:$I$251,2,0),IF(H2918=59,VLOOKUP(G2918,'属性表（单核）'!$C$2:$D$251,2,0),INT(N2918/VLOOKUP(H2918,'属性表（单）'!$N$4:$O$24,2,0))))</f>
        <v>19062</v>
      </c>
      <c r="S2918" s="1">
        <f t="shared" si="365"/>
        <v>12382</v>
      </c>
      <c r="T2918" s="28">
        <f>VLOOKUP(--F2918,经验表!$A$4:$B$53,2,0)*VLOOKUP(--E2918,经验表!$W$8:$X$17,2,0)</f>
        <v>12382.500000000002</v>
      </c>
      <c r="U2918" s="1">
        <f t="shared" si="366"/>
        <v>83202</v>
      </c>
      <c r="V2918" s="1">
        <f t="shared" si="367"/>
        <v>83202</v>
      </c>
    </row>
    <row r="2919" spans="1:22" x14ac:dyDescent="0.35">
      <c r="A2919" s="1">
        <v>91300124</v>
      </c>
      <c r="B2919" s="3" t="s">
        <v>19</v>
      </c>
      <c r="C2919" s="29">
        <f t="shared" si="363"/>
        <v>1</v>
      </c>
      <c r="D2919" s="29" t="str">
        <f t="shared" si="360"/>
        <v>4</v>
      </c>
      <c r="E2919" s="42" t="str">
        <f t="shared" si="361"/>
        <v>4</v>
      </c>
      <c r="F2919" s="1">
        <v>13</v>
      </c>
      <c r="G2919" s="28" t="str">
        <f t="shared" si="362"/>
        <v>413</v>
      </c>
      <c r="H2919" s="1">
        <v>48</v>
      </c>
      <c r="I2919" s="1">
        <v>3405</v>
      </c>
      <c r="L2919" s="1">
        <v>14303</v>
      </c>
      <c r="M2919" s="1">
        <v>101583</v>
      </c>
      <c r="N2919" s="2">
        <f>INT(VLOOKUP(--D2919,'属性表（单）'!$H$7:$I$11,2,0)*VLOOKUP(F2919,'属性表（单）'!$B$4:$D$53,3,0))</f>
        <v>13000</v>
      </c>
      <c r="O2919" s="34">
        <f t="shared" si="364"/>
        <v>20312</v>
      </c>
      <c r="P2919" s="1">
        <f>IF(H2919=26,VLOOKUP(G2919,'属性表（单核）'!$H$2:$I$251,2,0),IF(H2919=59,VLOOKUP(G2919,'属性表（单核）'!$C$2:$D$251,2,0),INT(N2919/VLOOKUP(H2919,'属性表（单）'!$N$4:$O$24,2,0))))</f>
        <v>20312</v>
      </c>
      <c r="S2919" s="1">
        <f t="shared" si="365"/>
        <v>13942</v>
      </c>
      <c r="T2919" s="28">
        <f>VLOOKUP(--F2919,经验表!$A$4:$B$53,2,0)*VLOOKUP(--E2919,经验表!$W$8:$X$17,2,0)</f>
        <v>13942.500000000002</v>
      </c>
      <c r="U2919" s="1">
        <f t="shared" si="366"/>
        <v>95584</v>
      </c>
      <c r="V2919" s="1">
        <f t="shared" si="367"/>
        <v>95584</v>
      </c>
    </row>
    <row r="2920" spans="1:22" x14ac:dyDescent="0.35">
      <c r="A2920" s="1">
        <v>91400124</v>
      </c>
      <c r="B2920" s="3" t="s">
        <v>19</v>
      </c>
      <c r="C2920" s="29">
        <f t="shared" si="363"/>
        <v>1</v>
      </c>
      <c r="D2920" s="29" t="str">
        <f t="shared" si="360"/>
        <v>4</v>
      </c>
      <c r="E2920" s="42" t="str">
        <f t="shared" si="361"/>
        <v>4</v>
      </c>
      <c r="F2920" s="1">
        <v>14</v>
      </c>
      <c r="G2920" s="28" t="str">
        <f t="shared" si="362"/>
        <v>414</v>
      </c>
      <c r="H2920" s="1">
        <v>48</v>
      </c>
      <c r="I2920" s="1">
        <v>3600</v>
      </c>
      <c r="L2920" s="1">
        <v>16144</v>
      </c>
      <c r="M2920" s="1">
        <v>115886</v>
      </c>
      <c r="N2920" s="2">
        <f>INT(VLOOKUP(--D2920,'属性表（单）'!$H$7:$I$11,2,0)*VLOOKUP(F2920,'属性表（单）'!$B$4:$D$53,3,0))</f>
        <v>13800</v>
      </c>
      <c r="O2920" s="34">
        <f t="shared" si="364"/>
        <v>21562</v>
      </c>
      <c r="P2920" s="1">
        <f>IF(H2920=26,VLOOKUP(G2920,'属性表（单核）'!$H$2:$I$251,2,0),IF(H2920=59,VLOOKUP(G2920,'属性表（单核）'!$C$2:$D$251,2,0),INT(N2920/VLOOKUP(H2920,'属性表（单）'!$N$4:$O$24,2,0))))</f>
        <v>21562</v>
      </c>
      <c r="S2920" s="1">
        <f t="shared" si="365"/>
        <v>16282</v>
      </c>
      <c r="T2920" s="28">
        <f>VLOOKUP(--F2920,经验表!$A$4:$B$53,2,0)*VLOOKUP(--E2920,经验表!$W$8:$X$17,2,0)</f>
        <v>16282.500000000002</v>
      </c>
      <c r="U2920" s="1">
        <f t="shared" si="366"/>
        <v>109526</v>
      </c>
      <c r="V2920" s="1">
        <f t="shared" si="367"/>
        <v>109526</v>
      </c>
    </row>
    <row r="2921" spans="1:22" x14ac:dyDescent="0.35">
      <c r="A2921" s="1">
        <v>91500124</v>
      </c>
      <c r="B2921" s="3" t="s">
        <v>19</v>
      </c>
      <c r="C2921" s="29">
        <f t="shared" si="363"/>
        <v>1</v>
      </c>
      <c r="D2921" s="29" t="str">
        <f t="shared" si="360"/>
        <v>4</v>
      </c>
      <c r="E2921" s="42" t="str">
        <f t="shared" si="361"/>
        <v>4</v>
      </c>
      <c r="F2921" s="1">
        <v>15</v>
      </c>
      <c r="G2921" s="28" t="str">
        <f t="shared" si="362"/>
        <v>415</v>
      </c>
      <c r="H2921" s="1">
        <v>48</v>
      </c>
      <c r="I2921" s="1">
        <v>3795</v>
      </c>
      <c r="L2921" s="1">
        <v>18170</v>
      </c>
      <c r="M2921" s="1">
        <v>132030</v>
      </c>
      <c r="N2921" s="2">
        <f>INT(VLOOKUP(--D2921,'属性表（单）'!$H$7:$I$11,2,0)*VLOOKUP(F2921,'属性表（单）'!$B$4:$D$53,3,0))</f>
        <v>14600</v>
      </c>
      <c r="O2921" s="34">
        <f t="shared" si="364"/>
        <v>22812</v>
      </c>
      <c r="P2921" s="1">
        <f>IF(H2921=26,VLOOKUP(G2921,'属性表（单核）'!$H$2:$I$251,2,0),IF(H2921=59,VLOOKUP(G2921,'属性表（单核）'!$C$2:$D$251,2,0),INT(N2921/VLOOKUP(H2921,'属性表（单）'!$N$4:$O$24,2,0))))</f>
        <v>22812</v>
      </c>
      <c r="S2921" s="1">
        <f t="shared" si="365"/>
        <v>18622</v>
      </c>
      <c r="T2921" s="28">
        <f>VLOOKUP(--F2921,经验表!$A$4:$B$53,2,0)*VLOOKUP(--E2921,经验表!$W$8:$X$17,2,0)</f>
        <v>18622.5</v>
      </c>
      <c r="U2921" s="1">
        <f t="shared" si="366"/>
        <v>125808</v>
      </c>
      <c r="V2921" s="1">
        <f t="shared" si="367"/>
        <v>125808</v>
      </c>
    </row>
    <row r="2922" spans="1:22" x14ac:dyDescent="0.35">
      <c r="A2922" s="1">
        <v>91600124</v>
      </c>
      <c r="B2922" s="3" t="s">
        <v>19</v>
      </c>
      <c r="C2922" s="29">
        <f t="shared" si="363"/>
        <v>1</v>
      </c>
      <c r="D2922" s="29" t="str">
        <f t="shared" si="360"/>
        <v>4</v>
      </c>
      <c r="E2922" s="42" t="str">
        <f t="shared" si="361"/>
        <v>4</v>
      </c>
      <c r="F2922" s="1">
        <v>16</v>
      </c>
      <c r="G2922" s="28" t="str">
        <f t="shared" si="362"/>
        <v>416</v>
      </c>
      <c r="H2922" s="1">
        <v>48</v>
      </c>
      <c r="I2922" s="1">
        <v>3990</v>
      </c>
      <c r="L2922" s="1">
        <v>20397</v>
      </c>
      <c r="M2922" s="1">
        <v>150200</v>
      </c>
      <c r="N2922" s="2">
        <f>INT(VLOOKUP(--D2922,'属性表（单）'!$H$7:$I$11,2,0)*VLOOKUP(F2922,'属性表（单）'!$B$4:$D$53,3,0))</f>
        <v>15400</v>
      </c>
      <c r="O2922" s="34">
        <f t="shared" si="364"/>
        <v>24062</v>
      </c>
      <c r="P2922" s="1">
        <f>IF(H2922=26,VLOOKUP(G2922,'属性表（单核）'!$H$2:$I$251,2,0),IF(H2922=59,VLOOKUP(G2922,'属性表（单核）'!$C$2:$D$251,2,0),INT(N2922/VLOOKUP(H2922,'属性表（单）'!$N$4:$O$24,2,0))))</f>
        <v>24062</v>
      </c>
      <c r="S2922" s="1">
        <f t="shared" si="365"/>
        <v>20962</v>
      </c>
      <c r="T2922" s="28">
        <f>VLOOKUP(--F2922,经验表!$A$4:$B$53,2,0)*VLOOKUP(--E2922,经验表!$W$8:$X$17,2,0)</f>
        <v>20962.500000000004</v>
      </c>
      <c r="U2922" s="1">
        <f t="shared" si="366"/>
        <v>144430</v>
      </c>
      <c r="V2922" s="1">
        <f t="shared" si="367"/>
        <v>144430</v>
      </c>
    </row>
    <row r="2923" spans="1:22" x14ac:dyDescent="0.35">
      <c r="A2923" s="1">
        <v>91700124</v>
      </c>
      <c r="B2923" s="3" t="s">
        <v>19</v>
      </c>
      <c r="C2923" s="29">
        <f t="shared" si="363"/>
        <v>1</v>
      </c>
      <c r="D2923" s="29" t="str">
        <f t="shared" si="360"/>
        <v>4</v>
      </c>
      <c r="E2923" s="42" t="str">
        <f t="shared" si="361"/>
        <v>4</v>
      </c>
      <c r="F2923" s="1">
        <v>17</v>
      </c>
      <c r="G2923" s="28" t="str">
        <f t="shared" si="362"/>
        <v>417</v>
      </c>
      <c r="H2923" s="1">
        <v>48</v>
      </c>
      <c r="I2923" s="1">
        <v>4185</v>
      </c>
      <c r="L2923" s="1">
        <v>22845</v>
      </c>
      <c r="M2923" s="1">
        <v>170597</v>
      </c>
      <c r="N2923" s="2">
        <f>INT(VLOOKUP(--D2923,'属性表（单）'!$H$7:$I$11,2,0)*VLOOKUP(F2923,'属性表（单）'!$B$4:$D$53,3,0))</f>
        <v>16400</v>
      </c>
      <c r="O2923" s="34">
        <f t="shared" si="364"/>
        <v>25625</v>
      </c>
      <c r="P2923" s="1">
        <f>IF(H2923=26,VLOOKUP(G2923,'属性表（单核）'!$H$2:$I$251,2,0),IF(H2923=59,VLOOKUP(G2923,'属性表（单核）'!$C$2:$D$251,2,0),INT(N2923/VLOOKUP(H2923,'属性表（单）'!$N$4:$O$24,2,0))))</f>
        <v>25625</v>
      </c>
      <c r="S2923" s="1">
        <f t="shared" si="365"/>
        <v>23302</v>
      </c>
      <c r="T2923" s="28">
        <f>VLOOKUP(--F2923,经验表!$A$4:$B$53,2,0)*VLOOKUP(--E2923,经验表!$W$8:$X$17,2,0)</f>
        <v>23302.500000000004</v>
      </c>
      <c r="U2923" s="1">
        <f t="shared" si="366"/>
        <v>165392</v>
      </c>
      <c r="V2923" s="1">
        <f t="shared" si="367"/>
        <v>165392</v>
      </c>
    </row>
    <row r="2924" spans="1:22" x14ac:dyDescent="0.35">
      <c r="A2924" s="1">
        <v>91800124</v>
      </c>
      <c r="B2924" s="3" t="s">
        <v>19</v>
      </c>
      <c r="C2924" s="29">
        <f t="shared" si="363"/>
        <v>1</v>
      </c>
      <c r="D2924" s="29" t="str">
        <f t="shared" si="360"/>
        <v>4</v>
      </c>
      <c r="E2924" s="42" t="str">
        <f t="shared" si="361"/>
        <v>4</v>
      </c>
      <c r="F2924" s="1">
        <v>18</v>
      </c>
      <c r="G2924" s="28" t="str">
        <f t="shared" si="362"/>
        <v>418</v>
      </c>
      <c r="H2924" s="1">
        <v>48</v>
      </c>
      <c r="I2924" s="1">
        <v>4380</v>
      </c>
      <c r="L2924" s="1">
        <v>25537</v>
      </c>
      <c r="M2924" s="1">
        <v>193442</v>
      </c>
      <c r="N2924" s="2">
        <f>INT(VLOOKUP(--D2924,'属性表（单）'!$H$7:$I$11,2,0)*VLOOKUP(F2924,'属性表（单）'!$B$4:$D$53,3,0))</f>
        <v>17400</v>
      </c>
      <c r="O2924" s="34">
        <f t="shared" si="364"/>
        <v>27187</v>
      </c>
      <c r="P2924" s="1">
        <f>IF(H2924=26,VLOOKUP(G2924,'属性表（单核）'!$H$2:$I$251,2,0),IF(H2924=59,VLOOKUP(G2924,'属性表（单核）'!$C$2:$D$251,2,0),INT(N2924/VLOOKUP(H2924,'属性表（单）'!$N$4:$O$24,2,0))))</f>
        <v>27187</v>
      </c>
      <c r="S2924" s="1">
        <f t="shared" si="365"/>
        <v>26617</v>
      </c>
      <c r="T2924" s="28">
        <f>VLOOKUP(--F2924,经验表!$A$4:$B$53,2,0)*VLOOKUP(--E2924,经验表!$W$8:$X$17,2,0)</f>
        <v>26617.500000000004</v>
      </c>
      <c r="U2924" s="1">
        <f t="shared" si="366"/>
        <v>188694</v>
      </c>
      <c r="V2924" s="1">
        <f t="shared" si="367"/>
        <v>188694</v>
      </c>
    </row>
    <row r="2925" spans="1:22" x14ac:dyDescent="0.35">
      <c r="A2925" s="1">
        <v>91900124</v>
      </c>
      <c r="B2925" s="3" t="s">
        <v>19</v>
      </c>
      <c r="C2925" s="29">
        <f t="shared" si="363"/>
        <v>1</v>
      </c>
      <c r="D2925" s="29" t="str">
        <f t="shared" si="360"/>
        <v>4</v>
      </c>
      <c r="E2925" s="42" t="str">
        <f t="shared" si="361"/>
        <v>4</v>
      </c>
      <c r="F2925" s="1">
        <v>19</v>
      </c>
      <c r="G2925" s="28" t="str">
        <f t="shared" si="362"/>
        <v>419</v>
      </c>
      <c r="H2925" s="1">
        <v>48</v>
      </c>
      <c r="I2925" s="1">
        <v>4575</v>
      </c>
      <c r="L2925" s="1">
        <v>28494</v>
      </c>
      <c r="M2925" s="1">
        <v>218979</v>
      </c>
      <c r="N2925" s="2">
        <f>INT(VLOOKUP(--D2925,'属性表（单）'!$H$7:$I$11,2,0)*VLOOKUP(F2925,'属性表（单）'!$B$4:$D$53,3,0))</f>
        <v>18400</v>
      </c>
      <c r="O2925" s="34">
        <f t="shared" si="364"/>
        <v>28750</v>
      </c>
      <c r="P2925" s="1">
        <f>IF(H2925=26,VLOOKUP(G2925,'属性表（单核）'!$H$2:$I$251,2,0),IF(H2925=59,VLOOKUP(G2925,'属性表（单核）'!$C$2:$D$251,2,0),INT(N2925/VLOOKUP(H2925,'属性表（单）'!$N$4:$O$24,2,0))))</f>
        <v>28750</v>
      </c>
      <c r="S2925" s="1">
        <f t="shared" si="365"/>
        <v>29932</v>
      </c>
      <c r="T2925" s="28">
        <f>VLOOKUP(--F2925,经验表!$A$4:$B$53,2,0)*VLOOKUP(--E2925,经验表!$W$8:$X$17,2,0)</f>
        <v>29932.500000000004</v>
      </c>
      <c r="U2925" s="1">
        <f t="shared" si="366"/>
        <v>215311</v>
      </c>
      <c r="V2925" s="1">
        <f t="shared" si="367"/>
        <v>215311</v>
      </c>
    </row>
    <row r="2926" spans="1:22" x14ac:dyDescent="0.35">
      <c r="A2926" s="1">
        <v>92000124</v>
      </c>
      <c r="B2926" s="3" t="s">
        <v>19</v>
      </c>
      <c r="C2926" s="29">
        <f t="shared" si="363"/>
        <v>1</v>
      </c>
      <c r="D2926" s="29" t="str">
        <f t="shared" si="360"/>
        <v>4</v>
      </c>
      <c r="E2926" s="42" t="str">
        <f t="shared" si="361"/>
        <v>4</v>
      </c>
      <c r="F2926" s="1">
        <v>20</v>
      </c>
      <c r="G2926" s="28" t="str">
        <f t="shared" si="362"/>
        <v>420</v>
      </c>
      <c r="H2926" s="1">
        <v>48</v>
      </c>
      <c r="I2926" s="1">
        <v>4770</v>
      </c>
      <c r="L2926" s="1">
        <v>31744</v>
      </c>
      <c r="M2926" s="1">
        <v>247473</v>
      </c>
      <c r="N2926" s="2">
        <f>INT(VLOOKUP(--D2926,'属性表（单）'!$H$7:$I$11,2,0)*VLOOKUP(F2926,'属性表（单）'!$B$4:$D$53,3,0))</f>
        <v>19400</v>
      </c>
      <c r="O2926" s="34">
        <f t="shared" si="364"/>
        <v>30312</v>
      </c>
      <c r="P2926" s="1">
        <f>IF(H2926=26,VLOOKUP(G2926,'属性表（单核）'!$H$2:$I$251,2,0),IF(H2926=59,VLOOKUP(G2926,'属性表（单核）'!$C$2:$D$251,2,0),INT(N2926/VLOOKUP(H2926,'属性表（单）'!$N$4:$O$24,2,0))))</f>
        <v>30312</v>
      </c>
      <c r="S2926" s="1">
        <f t="shared" si="365"/>
        <v>33247</v>
      </c>
      <c r="T2926" s="28">
        <f>VLOOKUP(--F2926,经验表!$A$4:$B$53,2,0)*VLOOKUP(--E2926,经验表!$W$8:$X$17,2,0)</f>
        <v>33247.5</v>
      </c>
      <c r="U2926" s="1">
        <f t="shared" si="366"/>
        <v>245243</v>
      </c>
      <c r="V2926" s="1">
        <f t="shared" si="367"/>
        <v>245243</v>
      </c>
    </row>
    <row r="2927" spans="1:22" x14ac:dyDescent="0.35">
      <c r="A2927" s="1">
        <v>92100124</v>
      </c>
      <c r="B2927" s="3" t="s">
        <v>19</v>
      </c>
      <c r="C2927" s="29">
        <f t="shared" si="363"/>
        <v>1</v>
      </c>
      <c r="D2927" s="29" t="str">
        <f t="shared" si="360"/>
        <v>4</v>
      </c>
      <c r="E2927" s="42" t="str">
        <f t="shared" si="361"/>
        <v>4</v>
      </c>
      <c r="F2927" s="1">
        <v>21</v>
      </c>
      <c r="G2927" s="28" t="str">
        <f t="shared" si="362"/>
        <v>421</v>
      </c>
      <c r="H2927" s="1">
        <v>48</v>
      </c>
      <c r="I2927" s="1">
        <v>4965</v>
      </c>
      <c r="L2927" s="1">
        <v>35314</v>
      </c>
      <c r="M2927" s="1">
        <v>279217</v>
      </c>
      <c r="N2927" s="2">
        <f>INT(VLOOKUP(--D2927,'属性表（单）'!$H$7:$I$11,2,0)*VLOOKUP(F2927,'属性表（单）'!$B$4:$D$53,3,0))</f>
        <v>20400</v>
      </c>
      <c r="O2927" s="34">
        <f t="shared" si="364"/>
        <v>31875</v>
      </c>
      <c r="P2927" s="1">
        <f>IF(H2927=26,VLOOKUP(G2927,'属性表（单核）'!$H$2:$I$251,2,0),IF(H2927=59,VLOOKUP(G2927,'属性表（单核）'!$C$2:$D$251,2,0),INT(N2927/VLOOKUP(H2927,'属性表（单）'!$N$4:$O$24,2,0))))</f>
        <v>31875</v>
      </c>
      <c r="S2927" s="1">
        <f t="shared" si="365"/>
        <v>36562</v>
      </c>
      <c r="T2927" s="28">
        <f>VLOOKUP(--F2927,经验表!$A$4:$B$53,2,0)*VLOOKUP(--E2927,经验表!$W$8:$X$17,2,0)</f>
        <v>36562.5</v>
      </c>
      <c r="U2927" s="1">
        <f t="shared" si="366"/>
        <v>278490</v>
      </c>
      <c r="V2927" s="1">
        <f t="shared" si="367"/>
        <v>278490</v>
      </c>
    </row>
    <row r="2928" spans="1:22" x14ac:dyDescent="0.35">
      <c r="A2928" s="1">
        <v>92200124</v>
      </c>
      <c r="B2928" s="3" t="s">
        <v>19</v>
      </c>
      <c r="C2928" s="29">
        <f t="shared" si="363"/>
        <v>1</v>
      </c>
      <c r="D2928" s="29" t="str">
        <f t="shared" si="360"/>
        <v>4</v>
      </c>
      <c r="E2928" s="42" t="str">
        <f t="shared" si="361"/>
        <v>4</v>
      </c>
      <c r="F2928" s="1">
        <v>22</v>
      </c>
      <c r="G2928" s="28" t="str">
        <f t="shared" si="362"/>
        <v>422</v>
      </c>
      <c r="H2928" s="1">
        <v>48</v>
      </c>
      <c r="I2928" s="1">
        <v>5160</v>
      </c>
      <c r="L2928" s="1">
        <v>39236</v>
      </c>
      <c r="M2928" s="1">
        <v>314531</v>
      </c>
      <c r="N2928" s="2">
        <f>INT(VLOOKUP(--D2928,'属性表（单）'!$H$7:$I$11,2,0)*VLOOKUP(F2928,'属性表（单）'!$B$4:$D$53,3,0))</f>
        <v>21600</v>
      </c>
      <c r="O2928" s="34">
        <f t="shared" si="364"/>
        <v>33750</v>
      </c>
      <c r="P2928" s="1">
        <f>IF(H2928=26,VLOOKUP(G2928,'属性表（单核）'!$H$2:$I$251,2,0),IF(H2928=59,VLOOKUP(G2928,'属性表（单核）'!$C$2:$D$251,2,0),INT(N2928/VLOOKUP(H2928,'属性表（单）'!$N$4:$O$24,2,0))))</f>
        <v>33750</v>
      </c>
      <c r="S2928" s="1">
        <f t="shared" si="365"/>
        <v>41047</v>
      </c>
      <c r="T2928" s="28">
        <f>VLOOKUP(--F2928,经验表!$A$4:$B$53,2,0)*VLOOKUP(--E2928,经验表!$W$8:$X$17,2,0)</f>
        <v>41047.500000000007</v>
      </c>
      <c r="U2928" s="1">
        <f t="shared" si="366"/>
        <v>315052</v>
      </c>
      <c r="V2928" s="1">
        <f t="shared" si="367"/>
        <v>315052</v>
      </c>
    </row>
    <row r="2929" spans="1:22" x14ac:dyDescent="0.35">
      <c r="A2929" s="1">
        <v>92300124</v>
      </c>
      <c r="B2929" s="3" t="s">
        <v>19</v>
      </c>
      <c r="C2929" s="29">
        <f t="shared" si="363"/>
        <v>1</v>
      </c>
      <c r="D2929" s="29" t="str">
        <f t="shared" si="360"/>
        <v>4</v>
      </c>
      <c r="E2929" s="42" t="str">
        <f t="shared" si="361"/>
        <v>4</v>
      </c>
      <c r="F2929" s="1">
        <v>23</v>
      </c>
      <c r="G2929" s="28" t="str">
        <f t="shared" si="362"/>
        <v>423</v>
      </c>
      <c r="H2929" s="1">
        <v>48</v>
      </c>
      <c r="I2929" s="1">
        <v>5355</v>
      </c>
      <c r="L2929" s="1">
        <v>43542</v>
      </c>
      <c r="M2929" s="1">
        <v>353767</v>
      </c>
      <c r="N2929" s="2">
        <f>INT(VLOOKUP(--D2929,'属性表（单）'!$H$7:$I$11,2,0)*VLOOKUP(F2929,'属性表（单）'!$B$4:$D$53,3,0))</f>
        <v>22800</v>
      </c>
      <c r="O2929" s="34">
        <f t="shared" si="364"/>
        <v>35625</v>
      </c>
      <c r="P2929" s="1">
        <f>IF(H2929=26,VLOOKUP(G2929,'属性表（单核）'!$H$2:$I$251,2,0),IF(H2929=59,VLOOKUP(G2929,'属性表（单核）'!$C$2:$D$251,2,0),INT(N2929/VLOOKUP(H2929,'属性表（单）'!$N$4:$O$24,2,0))))</f>
        <v>35625</v>
      </c>
      <c r="S2929" s="1">
        <f t="shared" si="365"/>
        <v>45532</v>
      </c>
      <c r="T2929" s="28">
        <f>VLOOKUP(--F2929,经验表!$A$4:$B$53,2,0)*VLOOKUP(--E2929,经验表!$W$8:$X$17,2,0)</f>
        <v>45532.500000000007</v>
      </c>
      <c r="U2929" s="1">
        <f t="shared" si="366"/>
        <v>356099</v>
      </c>
      <c r="V2929" s="1">
        <f t="shared" si="367"/>
        <v>356099</v>
      </c>
    </row>
    <row r="2930" spans="1:22" x14ac:dyDescent="0.35">
      <c r="A2930" s="1">
        <v>92400124</v>
      </c>
      <c r="B2930" s="3" t="s">
        <v>19</v>
      </c>
      <c r="C2930" s="29">
        <f t="shared" si="363"/>
        <v>1</v>
      </c>
      <c r="D2930" s="29" t="str">
        <f t="shared" si="360"/>
        <v>4</v>
      </c>
      <c r="E2930" s="42" t="str">
        <f t="shared" si="361"/>
        <v>4</v>
      </c>
      <c r="F2930" s="1">
        <v>24</v>
      </c>
      <c r="G2930" s="28" t="str">
        <f t="shared" si="362"/>
        <v>424</v>
      </c>
      <c r="H2930" s="1">
        <v>48</v>
      </c>
      <c r="I2930" s="1">
        <v>5550</v>
      </c>
      <c r="L2930" s="1">
        <v>48271</v>
      </c>
      <c r="M2930" s="1">
        <v>397309</v>
      </c>
      <c r="N2930" s="2">
        <f>INT(VLOOKUP(--D2930,'属性表（单）'!$H$7:$I$11,2,0)*VLOOKUP(F2930,'属性表（单）'!$B$4:$D$53,3,0))</f>
        <v>24000</v>
      </c>
      <c r="O2930" s="34">
        <f t="shared" si="364"/>
        <v>37500</v>
      </c>
      <c r="P2930" s="1">
        <f>IF(H2930=26,VLOOKUP(G2930,'属性表（单核）'!$H$2:$I$251,2,0),IF(H2930=59,VLOOKUP(G2930,'属性表（单核）'!$C$2:$D$251,2,0),INT(N2930/VLOOKUP(H2930,'属性表（单）'!$N$4:$O$24,2,0))))</f>
        <v>37500</v>
      </c>
      <c r="S2930" s="1">
        <f t="shared" si="365"/>
        <v>50017</v>
      </c>
      <c r="T2930" s="28">
        <f>VLOOKUP(--F2930,经验表!$A$4:$B$53,2,0)*VLOOKUP(--E2930,经验表!$W$8:$X$17,2,0)</f>
        <v>50017.500000000007</v>
      </c>
      <c r="U2930" s="1">
        <f t="shared" si="366"/>
        <v>401631</v>
      </c>
      <c r="V2930" s="1">
        <f t="shared" si="367"/>
        <v>401631</v>
      </c>
    </row>
    <row r="2931" spans="1:22" x14ac:dyDescent="0.35">
      <c r="A2931" s="1">
        <v>92500124</v>
      </c>
      <c r="B2931" s="3" t="s">
        <v>19</v>
      </c>
      <c r="C2931" s="29">
        <f t="shared" si="363"/>
        <v>1</v>
      </c>
      <c r="D2931" s="29" t="str">
        <f t="shared" si="360"/>
        <v>4</v>
      </c>
      <c r="E2931" s="42" t="str">
        <f t="shared" si="361"/>
        <v>4</v>
      </c>
      <c r="F2931" s="1">
        <v>25</v>
      </c>
      <c r="G2931" s="28" t="str">
        <f t="shared" si="362"/>
        <v>425</v>
      </c>
      <c r="H2931" s="1">
        <v>48</v>
      </c>
      <c r="I2931" s="1">
        <v>5745</v>
      </c>
      <c r="L2931" s="1">
        <v>53462</v>
      </c>
      <c r="M2931" s="1">
        <v>445580</v>
      </c>
      <c r="N2931" s="2">
        <f>INT(VLOOKUP(--D2931,'属性表（单）'!$H$7:$I$11,2,0)*VLOOKUP(F2931,'属性表（单）'!$B$4:$D$53,3,0))</f>
        <v>25200</v>
      </c>
      <c r="O2931" s="34">
        <f t="shared" si="364"/>
        <v>39375</v>
      </c>
      <c r="P2931" s="1">
        <f>IF(H2931=26,VLOOKUP(G2931,'属性表（单核）'!$H$2:$I$251,2,0),IF(H2931=59,VLOOKUP(G2931,'属性表（单核）'!$C$2:$D$251,2,0),INT(N2931/VLOOKUP(H2931,'属性表（单）'!$N$4:$O$24,2,0))))</f>
        <v>39375</v>
      </c>
      <c r="S2931" s="1">
        <f t="shared" si="365"/>
        <v>54502</v>
      </c>
      <c r="T2931" s="28">
        <f>VLOOKUP(--F2931,经验表!$A$4:$B$53,2,0)*VLOOKUP(--E2931,经验表!$W$8:$X$17,2,0)</f>
        <v>54502.500000000007</v>
      </c>
      <c r="U2931" s="1">
        <f t="shared" si="366"/>
        <v>451648</v>
      </c>
      <c r="V2931" s="1">
        <f t="shared" si="367"/>
        <v>451648</v>
      </c>
    </row>
    <row r="2932" spans="1:22" x14ac:dyDescent="0.35">
      <c r="A2932" s="1">
        <v>92600124</v>
      </c>
      <c r="B2932" s="3" t="s">
        <v>19</v>
      </c>
      <c r="C2932" s="29">
        <f t="shared" si="363"/>
        <v>1</v>
      </c>
      <c r="D2932" s="29" t="str">
        <f t="shared" si="360"/>
        <v>4</v>
      </c>
      <c r="E2932" s="42" t="str">
        <f t="shared" si="361"/>
        <v>4</v>
      </c>
      <c r="F2932" s="1">
        <v>26</v>
      </c>
      <c r="G2932" s="28" t="str">
        <f t="shared" si="362"/>
        <v>426</v>
      </c>
      <c r="H2932" s="1">
        <v>48</v>
      </c>
      <c r="I2932" s="1">
        <v>5940</v>
      </c>
      <c r="L2932" s="1">
        <v>59161</v>
      </c>
      <c r="M2932" s="1">
        <v>499042</v>
      </c>
      <c r="N2932" s="2">
        <f>INT(VLOOKUP(--D2932,'属性表（单）'!$H$7:$I$11,2,0)*VLOOKUP(F2932,'属性表（单）'!$B$4:$D$53,3,0))</f>
        <v>26400</v>
      </c>
      <c r="O2932" s="34">
        <f t="shared" si="364"/>
        <v>41250</v>
      </c>
      <c r="P2932" s="1">
        <f>IF(H2932=26,VLOOKUP(G2932,'属性表（单核）'!$H$2:$I$251,2,0),IF(H2932=59,VLOOKUP(G2932,'属性表（单核）'!$C$2:$D$251,2,0),INT(N2932/VLOOKUP(H2932,'属性表（单）'!$N$4:$O$24,2,0))))</f>
        <v>41250</v>
      </c>
      <c r="S2932" s="1">
        <f t="shared" si="365"/>
        <v>60352</v>
      </c>
      <c r="T2932" s="28">
        <f>VLOOKUP(--F2932,经验表!$A$4:$B$53,2,0)*VLOOKUP(--E2932,经验表!$W$8:$X$17,2,0)</f>
        <v>60352.500000000007</v>
      </c>
      <c r="U2932" s="1">
        <f t="shared" si="366"/>
        <v>506150</v>
      </c>
      <c r="V2932" s="1">
        <f t="shared" si="367"/>
        <v>506150</v>
      </c>
    </row>
    <row r="2933" spans="1:22" x14ac:dyDescent="0.35">
      <c r="A2933" s="1">
        <v>92700124</v>
      </c>
      <c r="B2933" s="3" t="s">
        <v>19</v>
      </c>
      <c r="C2933" s="29">
        <f t="shared" si="363"/>
        <v>1</v>
      </c>
      <c r="D2933" s="29" t="str">
        <f t="shared" si="360"/>
        <v>4</v>
      </c>
      <c r="E2933" s="42" t="str">
        <f t="shared" si="361"/>
        <v>4</v>
      </c>
      <c r="F2933" s="1">
        <v>27</v>
      </c>
      <c r="G2933" s="28" t="str">
        <f t="shared" si="362"/>
        <v>427</v>
      </c>
      <c r="H2933" s="1">
        <v>48</v>
      </c>
      <c r="I2933" s="1">
        <v>6135</v>
      </c>
      <c r="L2933" s="1">
        <v>65417</v>
      </c>
      <c r="M2933" s="1">
        <v>558203</v>
      </c>
      <c r="N2933" s="2">
        <f>INT(VLOOKUP(--D2933,'属性表（单）'!$H$7:$I$11,2,0)*VLOOKUP(F2933,'属性表（单）'!$B$4:$D$53,3,0))</f>
        <v>27800</v>
      </c>
      <c r="O2933" s="34">
        <f t="shared" si="364"/>
        <v>43437</v>
      </c>
      <c r="P2933" s="1">
        <f>IF(H2933=26,VLOOKUP(G2933,'属性表（单核）'!$H$2:$I$251,2,0),IF(H2933=59,VLOOKUP(G2933,'属性表（单核）'!$C$2:$D$251,2,0),INT(N2933/VLOOKUP(H2933,'属性表（单）'!$N$4:$O$24,2,0))))</f>
        <v>43437</v>
      </c>
      <c r="S2933" s="1">
        <f t="shared" si="365"/>
        <v>66202</v>
      </c>
      <c r="T2933" s="28">
        <f>VLOOKUP(--F2933,经验表!$A$4:$B$53,2,0)*VLOOKUP(--E2933,经验表!$W$8:$X$17,2,0)</f>
        <v>66202.5</v>
      </c>
      <c r="U2933" s="1">
        <f t="shared" si="366"/>
        <v>566502</v>
      </c>
      <c r="V2933" s="1">
        <f t="shared" si="367"/>
        <v>566502</v>
      </c>
    </row>
    <row r="2934" spans="1:22" x14ac:dyDescent="0.35">
      <c r="A2934" s="1">
        <v>92800124</v>
      </c>
      <c r="B2934" s="3" t="s">
        <v>19</v>
      </c>
      <c r="C2934" s="29">
        <f t="shared" si="363"/>
        <v>1</v>
      </c>
      <c r="D2934" s="29" t="str">
        <f t="shared" si="360"/>
        <v>4</v>
      </c>
      <c r="E2934" s="42" t="str">
        <f t="shared" si="361"/>
        <v>4</v>
      </c>
      <c r="F2934" s="1">
        <v>28</v>
      </c>
      <c r="G2934" s="28" t="str">
        <f t="shared" si="362"/>
        <v>428</v>
      </c>
      <c r="H2934" s="1">
        <v>48</v>
      </c>
      <c r="I2934" s="1">
        <v>6330</v>
      </c>
      <c r="L2934" s="1">
        <v>72283</v>
      </c>
      <c r="M2934" s="1">
        <v>623620</v>
      </c>
      <c r="N2934" s="2">
        <f>INT(VLOOKUP(--D2934,'属性表（单）'!$H$7:$I$11,2,0)*VLOOKUP(F2934,'属性表（单）'!$B$4:$D$53,3,0))</f>
        <v>29200</v>
      </c>
      <c r="O2934" s="34">
        <f t="shared" si="364"/>
        <v>45625</v>
      </c>
      <c r="P2934" s="1">
        <f>IF(H2934=26,VLOOKUP(G2934,'属性表（单核）'!$H$2:$I$251,2,0),IF(H2934=59,VLOOKUP(G2934,'属性表（单核）'!$C$2:$D$251,2,0),INT(N2934/VLOOKUP(H2934,'属性表（单）'!$N$4:$O$24,2,0))))</f>
        <v>45625</v>
      </c>
      <c r="S2934" s="1">
        <f t="shared" si="365"/>
        <v>72052</v>
      </c>
      <c r="T2934" s="28">
        <f>VLOOKUP(--F2934,经验表!$A$4:$B$53,2,0)*VLOOKUP(--E2934,经验表!$W$8:$X$17,2,0)</f>
        <v>72052.5</v>
      </c>
      <c r="U2934" s="1">
        <f t="shared" si="366"/>
        <v>632704</v>
      </c>
      <c r="V2934" s="1">
        <f t="shared" si="367"/>
        <v>632704</v>
      </c>
    </row>
    <row r="2935" spans="1:22" x14ac:dyDescent="0.35">
      <c r="A2935" s="1">
        <v>92900124</v>
      </c>
      <c r="B2935" s="3" t="s">
        <v>19</v>
      </c>
      <c r="C2935" s="29">
        <f t="shared" si="363"/>
        <v>1</v>
      </c>
      <c r="D2935" s="29" t="str">
        <f t="shared" si="360"/>
        <v>4</v>
      </c>
      <c r="E2935" s="42" t="str">
        <f t="shared" si="361"/>
        <v>4</v>
      </c>
      <c r="F2935" s="1">
        <v>29</v>
      </c>
      <c r="G2935" s="28" t="str">
        <f t="shared" si="362"/>
        <v>429</v>
      </c>
      <c r="H2935" s="1">
        <v>48</v>
      </c>
      <c r="I2935" s="1">
        <v>6525</v>
      </c>
      <c r="L2935" s="1">
        <v>79819</v>
      </c>
      <c r="M2935" s="1">
        <v>695903</v>
      </c>
      <c r="N2935" s="2">
        <f>INT(VLOOKUP(--D2935,'属性表（单）'!$H$7:$I$11,2,0)*VLOOKUP(F2935,'属性表（单）'!$B$4:$D$53,3,0))</f>
        <v>30600</v>
      </c>
      <c r="O2935" s="34">
        <f t="shared" si="364"/>
        <v>47812</v>
      </c>
      <c r="P2935" s="1">
        <f>IF(H2935=26,VLOOKUP(G2935,'属性表（单核）'!$H$2:$I$251,2,0),IF(H2935=59,VLOOKUP(G2935,'属性表（单核）'!$C$2:$D$251,2,0),INT(N2935/VLOOKUP(H2935,'属性表（单）'!$N$4:$O$24,2,0))))</f>
        <v>47812</v>
      </c>
      <c r="S2935" s="1">
        <f t="shared" si="365"/>
        <v>77902</v>
      </c>
      <c r="T2935" s="28">
        <f>VLOOKUP(--F2935,经验表!$A$4:$B$53,2,0)*VLOOKUP(--E2935,经验表!$W$8:$X$17,2,0)</f>
        <v>77902.5</v>
      </c>
      <c r="U2935" s="1">
        <f t="shared" si="366"/>
        <v>704756</v>
      </c>
      <c r="V2935" s="1">
        <f t="shared" si="367"/>
        <v>704756</v>
      </c>
    </row>
    <row r="2936" spans="1:22" x14ac:dyDescent="0.35">
      <c r="A2936" s="1">
        <v>93000124</v>
      </c>
      <c r="B2936" s="3" t="s">
        <v>19</v>
      </c>
      <c r="C2936" s="29">
        <f t="shared" si="363"/>
        <v>1</v>
      </c>
      <c r="D2936" s="29" t="str">
        <f t="shared" si="360"/>
        <v>4</v>
      </c>
      <c r="E2936" s="42" t="str">
        <f t="shared" si="361"/>
        <v>4</v>
      </c>
      <c r="F2936" s="1">
        <v>30</v>
      </c>
      <c r="G2936" s="28" t="str">
        <f t="shared" si="362"/>
        <v>430</v>
      </c>
      <c r="H2936" s="1">
        <v>48</v>
      </c>
      <c r="I2936" s="1">
        <v>6720</v>
      </c>
      <c r="L2936" s="1">
        <v>88088</v>
      </c>
      <c r="M2936" s="1">
        <v>775722</v>
      </c>
      <c r="N2936" s="2">
        <f>INT(VLOOKUP(--D2936,'属性表（单）'!$H$7:$I$11,2,0)*VLOOKUP(F2936,'属性表（单）'!$B$4:$D$53,3,0))</f>
        <v>32000</v>
      </c>
      <c r="O2936" s="34">
        <f t="shared" si="364"/>
        <v>50000</v>
      </c>
      <c r="P2936" s="1">
        <f>IF(H2936=26,VLOOKUP(G2936,'属性表（单核）'!$H$2:$I$251,2,0),IF(H2936=59,VLOOKUP(G2936,'属性表（单核）'!$C$2:$D$251,2,0),INT(N2936/VLOOKUP(H2936,'属性表（单）'!$N$4:$O$24,2,0))))</f>
        <v>50000</v>
      </c>
      <c r="S2936" s="1">
        <f t="shared" si="365"/>
        <v>85312</v>
      </c>
      <c r="T2936" s="28">
        <f>VLOOKUP(--F2936,经验表!$A$4:$B$53,2,0)*VLOOKUP(--E2936,经验表!$W$8:$X$17,2,0)</f>
        <v>85312.500000000015</v>
      </c>
      <c r="U2936" s="1">
        <f t="shared" si="366"/>
        <v>782658</v>
      </c>
      <c r="V2936" s="1">
        <f t="shared" si="367"/>
        <v>782658</v>
      </c>
    </row>
    <row r="2937" spans="1:22" x14ac:dyDescent="0.35">
      <c r="A2937" s="1">
        <v>93100124</v>
      </c>
      <c r="B2937" s="3" t="s">
        <v>19</v>
      </c>
      <c r="C2937" s="29">
        <f t="shared" si="363"/>
        <v>1</v>
      </c>
      <c r="D2937" s="29" t="str">
        <f t="shared" si="360"/>
        <v>4</v>
      </c>
      <c r="E2937" s="42" t="str">
        <f t="shared" si="361"/>
        <v>4</v>
      </c>
      <c r="F2937" s="1">
        <v>31</v>
      </c>
      <c r="G2937" s="28" t="str">
        <f t="shared" si="362"/>
        <v>431</v>
      </c>
      <c r="H2937" s="1">
        <v>48</v>
      </c>
      <c r="I2937" s="1">
        <v>6915</v>
      </c>
      <c r="L2937" s="1">
        <v>97161</v>
      </c>
      <c r="M2937" s="1">
        <v>863810</v>
      </c>
      <c r="N2937" s="2">
        <f>INT(VLOOKUP(--D2937,'属性表（单）'!$H$7:$I$11,2,0)*VLOOKUP(F2937,'属性表（单）'!$B$4:$D$53,3,0))</f>
        <v>33400</v>
      </c>
      <c r="O2937" s="34">
        <f t="shared" si="364"/>
        <v>52187</v>
      </c>
      <c r="P2937" s="1">
        <f>IF(H2937=26,VLOOKUP(G2937,'属性表（单核）'!$H$2:$I$251,2,0),IF(H2937=59,VLOOKUP(G2937,'属性表（单核）'!$C$2:$D$251,2,0),INT(N2937/VLOOKUP(H2937,'属性表（单）'!$N$4:$O$24,2,0))))</f>
        <v>52187</v>
      </c>
      <c r="S2937" s="1">
        <f t="shared" si="365"/>
        <v>92722</v>
      </c>
      <c r="T2937" s="28">
        <f>VLOOKUP(--F2937,经验表!$A$4:$B$53,2,0)*VLOOKUP(--E2937,经验表!$W$8:$X$17,2,0)</f>
        <v>92722.500000000015</v>
      </c>
      <c r="U2937" s="1">
        <f t="shared" si="366"/>
        <v>867970</v>
      </c>
      <c r="V2937" s="1">
        <f t="shared" si="367"/>
        <v>867970</v>
      </c>
    </row>
    <row r="2938" spans="1:22" x14ac:dyDescent="0.35">
      <c r="A2938" s="1">
        <v>93200124</v>
      </c>
      <c r="B2938" s="3" t="s">
        <v>19</v>
      </c>
      <c r="C2938" s="29">
        <f t="shared" si="363"/>
        <v>1</v>
      </c>
      <c r="D2938" s="29" t="str">
        <f t="shared" si="360"/>
        <v>4</v>
      </c>
      <c r="E2938" s="42" t="str">
        <f t="shared" si="361"/>
        <v>4</v>
      </c>
      <c r="F2938" s="1">
        <v>32</v>
      </c>
      <c r="G2938" s="28" t="str">
        <f t="shared" si="362"/>
        <v>432</v>
      </c>
      <c r="H2938" s="1">
        <v>48</v>
      </c>
      <c r="I2938" s="1">
        <v>7110</v>
      </c>
      <c r="L2938" s="1">
        <v>107116</v>
      </c>
      <c r="M2938" s="1">
        <v>960971</v>
      </c>
      <c r="N2938" s="2">
        <f>INT(VLOOKUP(--D2938,'属性表（单）'!$H$7:$I$11,2,0)*VLOOKUP(F2938,'属性表（单）'!$B$4:$D$53,3,0))</f>
        <v>35000</v>
      </c>
      <c r="O2938" s="34">
        <f t="shared" si="364"/>
        <v>54687</v>
      </c>
      <c r="P2938" s="1">
        <f>IF(H2938=26,VLOOKUP(G2938,'属性表（单核）'!$H$2:$I$251,2,0),IF(H2938=59,VLOOKUP(G2938,'属性表（单核）'!$C$2:$D$251,2,0),INT(N2938/VLOOKUP(H2938,'属性表（单）'!$N$4:$O$24,2,0))))</f>
        <v>54687</v>
      </c>
      <c r="S2938" s="1">
        <f t="shared" si="365"/>
        <v>100132</v>
      </c>
      <c r="T2938" s="28">
        <f>VLOOKUP(--F2938,经验表!$A$4:$B$53,2,0)*VLOOKUP(--E2938,经验表!$W$8:$X$17,2,0)</f>
        <v>100132.50000000001</v>
      </c>
      <c r="U2938" s="1">
        <f t="shared" si="366"/>
        <v>960692</v>
      </c>
      <c r="V2938" s="1">
        <f t="shared" si="367"/>
        <v>960692</v>
      </c>
    </row>
    <row r="2939" spans="1:22" x14ac:dyDescent="0.35">
      <c r="A2939" s="1">
        <v>93300124</v>
      </c>
      <c r="B2939" s="3" t="s">
        <v>19</v>
      </c>
      <c r="C2939" s="29">
        <f t="shared" si="363"/>
        <v>1</v>
      </c>
      <c r="D2939" s="29" t="str">
        <f t="shared" si="360"/>
        <v>4</v>
      </c>
      <c r="E2939" s="42" t="str">
        <f t="shared" si="361"/>
        <v>4</v>
      </c>
      <c r="F2939" s="1">
        <v>33</v>
      </c>
      <c r="G2939" s="28" t="str">
        <f t="shared" si="362"/>
        <v>433</v>
      </c>
      <c r="H2939" s="1">
        <v>48</v>
      </c>
      <c r="I2939" s="1">
        <v>7305</v>
      </c>
      <c r="L2939" s="1">
        <v>118038</v>
      </c>
      <c r="M2939" s="1">
        <v>1068087</v>
      </c>
      <c r="N2939" s="2">
        <f>INT(VLOOKUP(--D2939,'属性表（单）'!$H$7:$I$11,2,0)*VLOOKUP(F2939,'属性表（单）'!$B$4:$D$53,3,0))</f>
        <v>36600</v>
      </c>
      <c r="O2939" s="34">
        <f t="shared" si="364"/>
        <v>57187</v>
      </c>
      <c r="P2939" s="1">
        <f>IF(H2939=26,VLOOKUP(G2939,'属性表（单核）'!$H$2:$I$251,2,0),IF(H2939=59,VLOOKUP(G2939,'属性表（单核）'!$C$2:$D$251,2,0),INT(N2939/VLOOKUP(H2939,'属性表（单）'!$N$4:$O$24,2,0))))</f>
        <v>57187</v>
      </c>
      <c r="S2939" s="1">
        <f t="shared" si="365"/>
        <v>107542</v>
      </c>
      <c r="T2939" s="28">
        <f>VLOOKUP(--F2939,经验表!$A$4:$B$53,2,0)*VLOOKUP(--E2939,经验表!$W$8:$X$17,2,0)</f>
        <v>107542.50000000001</v>
      </c>
      <c r="U2939" s="1">
        <f t="shared" si="366"/>
        <v>1060824</v>
      </c>
      <c r="V2939" s="1">
        <f t="shared" si="367"/>
        <v>1060824</v>
      </c>
    </row>
    <row r="2940" spans="1:22" x14ac:dyDescent="0.35">
      <c r="A2940" s="1">
        <v>93400124</v>
      </c>
      <c r="B2940" s="3" t="s">
        <v>19</v>
      </c>
      <c r="C2940" s="29">
        <f t="shared" si="363"/>
        <v>1</v>
      </c>
      <c r="D2940" s="29" t="str">
        <f t="shared" si="360"/>
        <v>4</v>
      </c>
      <c r="E2940" s="42" t="str">
        <f t="shared" si="361"/>
        <v>4</v>
      </c>
      <c r="F2940" s="1">
        <v>34</v>
      </c>
      <c r="G2940" s="28" t="str">
        <f t="shared" si="362"/>
        <v>434</v>
      </c>
      <c r="H2940" s="1">
        <v>48</v>
      </c>
      <c r="I2940" s="1">
        <v>7500</v>
      </c>
      <c r="L2940" s="1">
        <v>130019</v>
      </c>
      <c r="M2940" s="1">
        <v>1186125</v>
      </c>
      <c r="N2940" s="2">
        <f>INT(VLOOKUP(--D2940,'属性表（单）'!$H$7:$I$11,2,0)*VLOOKUP(F2940,'属性表（单）'!$B$4:$D$53,3,0))</f>
        <v>38200</v>
      </c>
      <c r="O2940" s="34">
        <f t="shared" si="364"/>
        <v>59687</v>
      </c>
      <c r="P2940" s="1">
        <f>IF(H2940=26,VLOOKUP(G2940,'属性表（单核）'!$H$2:$I$251,2,0),IF(H2940=59,VLOOKUP(G2940,'属性表（单核）'!$C$2:$D$251,2,0),INT(N2940/VLOOKUP(H2940,'属性表（单）'!$N$4:$O$24,2,0))))</f>
        <v>59687</v>
      </c>
      <c r="S2940" s="1">
        <f t="shared" si="365"/>
        <v>116707</v>
      </c>
      <c r="T2940" s="28">
        <f>VLOOKUP(--F2940,经验表!$A$4:$B$53,2,0)*VLOOKUP(--E2940,经验表!$W$8:$X$17,2,0)</f>
        <v>116707.50000000001</v>
      </c>
      <c r="U2940" s="1">
        <f t="shared" si="366"/>
        <v>1168366</v>
      </c>
      <c r="V2940" s="1">
        <f t="shared" si="367"/>
        <v>1168366</v>
      </c>
    </row>
    <row r="2941" spans="1:22" x14ac:dyDescent="0.35">
      <c r="A2941" s="1">
        <v>93500124</v>
      </c>
      <c r="B2941" s="3" t="s">
        <v>19</v>
      </c>
      <c r="C2941" s="29">
        <f t="shared" si="363"/>
        <v>1</v>
      </c>
      <c r="D2941" s="29" t="str">
        <f t="shared" si="360"/>
        <v>4</v>
      </c>
      <c r="E2941" s="42" t="str">
        <f t="shared" si="361"/>
        <v>4</v>
      </c>
      <c r="F2941" s="1">
        <v>35</v>
      </c>
      <c r="G2941" s="28" t="str">
        <f t="shared" si="362"/>
        <v>435</v>
      </c>
      <c r="H2941" s="1">
        <v>48</v>
      </c>
      <c r="I2941" s="1">
        <v>7695</v>
      </c>
      <c r="L2941" s="1">
        <v>143163</v>
      </c>
      <c r="M2941" s="1">
        <v>1316144</v>
      </c>
      <c r="N2941" s="2">
        <f>INT(VLOOKUP(--D2941,'属性表（单）'!$H$7:$I$11,2,0)*VLOOKUP(F2941,'属性表（单）'!$B$4:$D$53,3,0))</f>
        <v>39800</v>
      </c>
      <c r="O2941" s="34">
        <f t="shared" si="364"/>
        <v>62187</v>
      </c>
      <c r="P2941" s="1">
        <f>IF(H2941=26,VLOOKUP(G2941,'属性表（单核）'!$H$2:$I$251,2,0),IF(H2941=59,VLOOKUP(G2941,'属性表（单核）'!$C$2:$D$251,2,0),INT(N2941/VLOOKUP(H2941,'属性表（单）'!$N$4:$O$24,2,0))))</f>
        <v>62187</v>
      </c>
      <c r="S2941" s="1">
        <f t="shared" si="365"/>
        <v>125872</v>
      </c>
      <c r="T2941" s="28">
        <f>VLOOKUP(--F2941,经验表!$A$4:$B$53,2,0)*VLOOKUP(--E2941,经验表!$W$8:$X$17,2,0)</f>
        <v>125872.50000000001</v>
      </c>
      <c r="U2941" s="1">
        <f t="shared" si="366"/>
        <v>1285073</v>
      </c>
      <c r="V2941" s="1">
        <f t="shared" si="367"/>
        <v>1285073</v>
      </c>
    </row>
    <row r="2942" spans="1:22" x14ac:dyDescent="0.35">
      <c r="A2942" s="1">
        <v>93600124</v>
      </c>
      <c r="B2942" s="3" t="s">
        <v>19</v>
      </c>
      <c r="C2942" s="29">
        <f t="shared" si="363"/>
        <v>1</v>
      </c>
      <c r="D2942" s="29" t="str">
        <f t="shared" si="360"/>
        <v>4</v>
      </c>
      <c r="E2942" s="42" t="str">
        <f t="shared" si="361"/>
        <v>4</v>
      </c>
      <c r="F2942" s="1">
        <v>36</v>
      </c>
      <c r="G2942" s="28" t="str">
        <f t="shared" si="362"/>
        <v>436</v>
      </c>
      <c r="H2942" s="1">
        <v>48</v>
      </c>
      <c r="I2942" s="1">
        <v>7890</v>
      </c>
      <c r="L2942" s="1">
        <v>157581</v>
      </c>
      <c r="M2942" s="1">
        <v>1459307</v>
      </c>
      <c r="N2942" s="2">
        <f>INT(VLOOKUP(--D2942,'属性表（单）'!$H$7:$I$11,2,0)*VLOOKUP(F2942,'属性表（单）'!$B$4:$D$53,3,0))</f>
        <v>41400</v>
      </c>
      <c r="O2942" s="34">
        <f t="shared" si="364"/>
        <v>64687</v>
      </c>
      <c r="P2942" s="1">
        <f>IF(H2942=26,VLOOKUP(G2942,'属性表（单核）'!$H$2:$I$251,2,0),IF(H2942=59,VLOOKUP(G2942,'属性表（单核）'!$C$2:$D$251,2,0),INT(N2942/VLOOKUP(H2942,'属性表（单）'!$N$4:$O$24,2,0))))</f>
        <v>64687</v>
      </c>
      <c r="S2942" s="1">
        <f t="shared" si="365"/>
        <v>135037</v>
      </c>
      <c r="T2942" s="28">
        <f>VLOOKUP(--F2942,经验表!$A$4:$B$53,2,0)*VLOOKUP(--E2942,经验表!$W$8:$X$17,2,0)</f>
        <v>135037.5</v>
      </c>
      <c r="U2942" s="1">
        <f t="shared" si="366"/>
        <v>1410945</v>
      </c>
      <c r="V2942" s="1">
        <f t="shared" si="367"/>
        <v>1410945</v>
      </c>
    </row>
    <row r="2943" spans="1:22" x14ac:dyDescent="0.35">
      <c r="A2943" s="1">
        <v>93700124</v>
      </c>
      <c r="B2943" s="3" t="s">
        <v>19</v>
      </c>
      <c r="C2943" s="29">
        <f t="shared" si="363"/>
        <v>1</v>
      </c>
      <c r="D2943" s="29" t="str">
        <f t="shared" si="360"/>
        <v>4</v>
      </c>
      <c r="E2943" s="42" t="str">
        <f t="shared" si="361"/>
        <v>4</v>
      </c>
      <c r="F2943" s="1">
        <v>37</v>
      </c>
      <c r="G2943" s="28" t="str">
        <f t="shared" si="362"/>
        <v>437</v>
      </c>
      <c r="H2943" s="1">
        <v>48</v>
      </c>
      <c r="I2943" s="1">
        <v>8085</v>
      </c>
      <c r="L2943" s="1">
        <v>173395</v>
      </c>
      <c r="M2943" s="1">
        <v>1616888</v>
      </c>
      <c r="N2943" s="2">
        <f>INT(VLOOKUP(--D2943,'属性表（单）'!$H$7:$I$11,2,0)*VLOOKUP(F2943,'属性表（单）'!$B$4:$D$53,3,0))</f>
        <v>43200</v>
      </c>
      <c r="O2943" s="34">
        <f t="shared" si="364"/>
        <v>67500</v>
      </c>
      <c r="P2943" s="1">
        <f>IF(H2943=26,VLOOKUP(G2943,'属性表（单核）'!$H$2:$I$251,2,0),IF(H2943=59,VLOOKUP(G2943,'属性表（单核）'!$C$2:$D$251,2,0),INT(N2943/VLOOKUP(H2943,'属性表（单）'!$N$4:$O$24,2,0))))</f>
        <v>67500</v>
      </c>
      <c r="S2943" s="1">
        <f t="shared" si="365"/>
        <v>144202</v>
      </c>
      <c r="T2943" s="28">
        <f>VLOOKUP(--F2943,经验表!$A$4:$B$53,2,0)*VLOOKUP(--E2943,经验表!$W$8:$X$17,2,0)</f>
        <v>144202.5</v>
      </c>
      <c r="U2943" s="1">
        <f t="shared" si="366"/>
        <v>1545982</v>
      </c>
      <c r="V2943" s="1">
        <f t="shared" si="367"/>
        <v>1545982</v>
      </c>
    </row>
    <row r="2944" spans="1:22" x14ac:dyDescent="0.35">
      <c r="A2944" s="1">
        <v>93800124</v>
      </c>
      <c r="B2944" s="3" t="s">
        <v>19</v>
      </c>
      <c r="C2944" s="29">
        <f t="shared" si="363"/>
        <v>1</v>
      </c>
      <c r="D2944" s="29" t="str">
        <f t="shared" si="360"/>
        <v>4</v>
      </c>
      <c r="E2944" s="42" t="str">
        <f t="shared" si="361"/>
        <v>4</v>
      </c>
      <c r="F2944" s="1">
        <v>38</v>
      </c>
      <c r="G2944" s="28" t="str">
        <f t="shared" si="362"/>
        <v>438</v>
      </c>
      <c r="H2944" s="1">
        <v>48</v>
      </c>
      <c r="I2944" s="1">
        <v>8280</v>
      </c>
      <c r="L2944" s="1">
        <v>190741</v>
      </c>
      <c r="M2944" s="1">
        <v>1790283</v>
      </c>
      <c r="N2944" s="2">
        <f>INT(VLOOKUP(--D2944,'属性表（单）'!$H$7:$I$11,2,0)*VLOOKUP(F2944,'属性表（单）'!$B$4:$D$53,3,0))</f>
        <v>45000</v>
      </c>
      <c r="O2944" s="34">
        <f t="shared" si="364"/>
        <v>70312</v>
      </c>
      <c r="P2944" s="1">
        <f>IF(H2944=26,VLOOKUP(G2944,'属性表（单核）'!$H$2:$I$251,2,0),IF(H2944=59,VLOOKUP(G2944,'属性表（单核）'!$C$2:$D$251,2,0),INT(N2944/VLOOKUP(H2944,'属性表（单）'!$N$4:$O$24,2,0))))</f>
        <v>70312</v>
      </c>
      <c r="S2944" s="1">
        <f t="shared" si="365"/>
        <v>155317</v>
      </c>
      <c r="T2944" s="28">
        <f>VLOOKUP(--F2944,经验表!$A$4:$B$53,2,0)*VLOOKUP(--E2944,经验表!$W$8:$X$17,2,0)</f>
        <v>155317.5</v>
      </c>
      <c r="U2944" s="1">
        <f t="shared" si="366"/>
        <v>1690184</v>
      </c>
      <c r="V2944" s="1">
        <f t="shared" si="367"/>
        <v>1690184</v>
      </c>
    </row>
    <row r="2945" spans="1:22" x14ac:dyDescent="0.35">
      <c r="A2945" s="1">
        <v>93900124</v>
      </c>
      <c r="B2945" s="3" t="s">
        <v>19</v>
      </c>
      <c r="C2945" s="29">
        <f t="shared" si="363"/>
        <v>1</v>
      </c>
      <c r="D2945" s="29" t="str">
        <f t="shared" si="360"/>
        <v>4</v>
      </c>
      <c r="E2945" s="42" t="str">
        <f t="shared" si="361"/>
        <v>4</v>
      </c>
      <c r="F2945" s="1">
        <v>39</v>
      </c>
      <c r="G2945" s="28" t="str">
        <f t="shared" si="362"/>
        <v>439</v>
      </c>
      <c r="H2945" s="1">
        <v>48</v>
      </c>
      <c r="I2945" s="1">
        <v>8475</v>
      </c>
      <c r="L2945" s="1">
        <v>209765</v>
      </c>
      <c r="M2945" s="1">
        <v>1981024</v>
      </c>
      <c r="N2945" s="2">
        <f>INT(VLOOKUP(--D2945,'属性表（单）'!$H$7:$I$11,2,0)*VLOOKUP(F2945,'属性表（单）'!$B$4:$D$53,3,0))</f>
        <v>46800</v>
      </c>
      <c r="O2945" s="34">
        <f t="shared" si="364"/>
        <v>73125</v>
      </c>
      <c r="P2945" s="1">
        <f>IF(H2945=26,VLOOKUP(G2945,'属性表（单核）'!$H$2:$I$251,2,0),IF(H2945=59,VLOOKUP(G2945,'属性表（单核）'!$C$2:$D$251,2,0),INT(N2945/VLOOKUP(H2945,'属性表（单）'!$N$4:$O$24,2,0))))</f>
        <v>73125</v>
      </c>
      <c r="S2945" s="1">
        <f t="shared" si="365"/>
        <v>166432</v>
      </c>
      <c r="T2945" s="28">
        <f>VLOOKUP(--F2945,经验表!$A$4:$B$53,2,0)*VLOOKUP(--E2945,经验表!$W$8:$X$17,2,0)</f>
        <v>166432.50000000003</v>
      </c>
      <c r="U2945" s="1">
        <f t="shared" si="366"/>
        <v>1845501</v>
      </c>
      <c r="V2945" s="1">
        <f t="shared" si="367"/>
        <v>1845501</v>
      </c>
    </row>
    <row r="2946" spans="1:22" x14ac:dyDescent="0.35">
      <c r="A2946" s="1">
        <v>94000124</v>
      </c>
      <c r="B2946" s="3" t="s">
        <v>19</v>
      </c>
      <c r="C2946" s="29">
        <f t="shared" si="363"/>
        <v>1</v>
      </c>
      <c r="D2946" s="29" t="str">
        <f t="shared" si="360"/>
        <v>4</v>
      </c>
      <c r="E2946" s="42" t="str">
        <f t="shared" si="361"/>
        <v>4</v>
      </c>
      <c r="F2946" s="1">
        <v>40</v>
      </c>
      <c r="G2946" s="28" t="str">
        <f t="shared" si="362"/>
        <v>440</v>
      </c>
      <c r="H2946" s="1">
        <v>48</v>
      </c>
      <c r="I2946" s="1">
        <v>8670</v>
      </c>
      <c r="L2946" s="1">
        <v>230630</v>
      </c>
      <c r="M2946" s="1">
        <v>2190789</v>
      </c>
      <c r="N2946" s="2">
        <f>INT(VLOOKUP(--D2946,'属性表（单）'!$H$7:$I$11,2,0)*VLOOKUP(F2946,'属性表（单）'!$B$4:$D$53,3,0))</f>
        <v>48600</v>
      </c>
      <c r="O2946" s="34">
        <f t="shared" si="364"/>
        <v>75937</v>
      </c>
      <c r="P2946" s="1">
        <f>IF(H2946=26,VLOOKUP(G2946,'属性表（单核）'!$H$2:$I$251,2,0),IF(H2946=59,VLOOKUP(G2946,'属性表（单核）'!$C$2:$D$251,2,0),INT(N2946/VLOOKUP(H2946,'属性表（单）'!$N$4:$O$24,2,0))))</f>
        <v>75937</v>
      </c>
      <c r="S2946" s="1">
        <f t="shared" si="365"/>
        <v>177547</v>
      </c>
      <c r="T2946" s="28">
        <f>VLOOKUP(--F2946,经验表!$A$4:$B$53,2,0)*VLOOKUP(--E2946,经验表!$W$8:$X$17,2,0)</f>
        <v>177547.50000000003</v>
      </c>
      <c r="U2946" s="1">
        <f t="shared" si="366"/>
        <v>2011933</v>
      </c>
      <c r="V2946" s="1">
        <f t="shared" si="367"/>
        <v>2011933</v>
      </c>
    </row>
    <row r="2947" spans="1:22" x14ac:dyDescent="0.35">
      <c r="A2947" s="1">
        <v>94100124</v>
      </c>
      <c r="B2947" s="3" t="s">
        <v>19</v>
      </c>
      <c r="C2947" s="29">
        <f t="shared" si="363"/>
        <v>1</v>
      </c>
      <c r="D2947" s="29" t="str">
        <f t="shared" ref="D2947:D3010" si="368">RIGHT(A2947,1)</f>
        <v>4</v>
      </c>
      <c r="E2947" s="42" t="str">
        <f t="shared" ref="E2947:E3010" si="369">IF(C2947=1,RIGHT(A2947,1),C2947&amp;RIGHT(A2947,1))</f>
        <v>4</v>
      </c>
      <c r="F2947" s="1">
        <v>41</v>
      </c>
      <c r="G2947" s="28" t="str">
        <f t="shared" ref="G2947:G3010" si="370">D2947&amp;F2947</f>
        <v>441</v>
      </c>
      <c r="H2947" s="1">
        <v>48</v>
      </c>
      <c r="I2947" s="1">
        <v>8865</v>
      </c>
      <c r="L2947" s="1">
        <v>253512</v>
      </c>
      <c r="M2947" s="1">
        <v>2421419</v>
      </c>
      <c r="N2947" s="2">
        <f>INT(VLOOKUP(--D2947,'属性表（单）'!$H$7:$I$11,2,0)*VLOOKUP(F2947,'属性表（单）'!$B$4:$D$53,3,0))</f>
        <v>50400</v>
      </c>
      <c r="O2947" s="34">
        <f t="shared" si="364"/>
        <v>78750</v>
      </c>
      <c r="P2947" s="1">
        <f>IF(H2947=26,VLOOKUP(G2947,'属性表（单核）'!$H$2:$I$251,2,0),IF(H2947=59,VLOOKUP(G2947,'属性表（单核）'!$C$2:$D$251,2,0),INT(N2947/VLOOKUP(H2947,'属性表（单）'!$N$4:$O$24,2,0))))</f>
        <v>78750</v>
      </c>
      <c r="S2947" s="1">
        <f t="shared" si="365"/>
        <v>188662</v>
      </c>
      <c r="T2947" s="28">
        <f>VLOOKUP(--F2947,经验表!$A$4:$B$53,2,0)*VLOOKUP(--E2947,经验表!$W$8:$X$17,2,0)</f>
        <v>188662.50000000003</v>
      </c>
      <c r="U2947" s="1">
        <f t="shared" si="366"/>
        <v>2189480</v>
      </c>
      <c r="V2947" s="1">
        <f t="shared" si="367"/>
        <v>2189480</v>
      </c>
    </row>
    <row r="2948" spans="1:22" x14ac:dyDescent="0.35">
      <c r="A2948" s="1">
        <v>94200124</v>
      </c>
      <c r="B2948" s="3" t="s">
        <v>19</v>
      </c>
      <c r="C2948" s="29">
        <f t="shared" ref="C2948:C3011" si="371">C2947</f>
        <v>1</v>
      </c>
      <c r="D2948" s="29" t="str">
        <f t="shared" si="368"/>
        <v>4</v>
      </c>
      <c r="E2948" s="42" t="str">
        <f t="shared" si="369"/>
        <v>4</v>
      </c>
      <c r="F2948" s="1">
        <v>42</v>
      </c>
      <c r="G2948" s="28" t="str">
        <f t="shared" si="370"/>
        <v>442</v>
      </c>
      <c r="H2948" s="1">
        <v>48</v>
      </c>
      <c r="I2948" s="1">
        <v>9060</v>
      </c>
      <c r="L2948" s="1">
        <v>278605</v>
      </c>
      <c r="M2948" s="1">
        <v>2674931</v>
      </c>
      <c r="N2948" s="2">
        <f>INT(VLOOKUP(--D2948,'属性表（单）'!$H$7:$I$11,2,0)*VLOOKUP(F2948,'属性表（单）'!$B$4:$D$53,3,0))</f>
        <v>52400</v>
      </c>
      <c r="O2948" s="34">
        <f t="shared" si="364"/>
        <v>81875</v>
      </c>
      <c r="P2948" s="1">
        <f>IF(H2948=26,VLOOKUP(G2948,'属性表（单核）'!$H$2:$I$251,2,0),IF(H2948=59,VLOOKUP(G2948,'属性表（单核）'!$C$2:$D$251,2,0),INT(N2948/VLOOKUP(H2948,'属性表（单）'!$N$4:$O$24,2,0))))</f>
        <v>81875</v>
      </c>
      <c r="S2948" s="1">
        <f t="shared" si="365"/>
        <v>201922</v>
      </c>
      <c r="T2948" s="28">
        <f>VLOOKUP(--F2948,经验表!$A$4:$B$53,2,0)*VLOOKUP(--E2948,经验表!$W$8:$X$17,2,0)</f>
        <v>201922.50000000003</v>
      </c>
      <c r="U2948" s="1">
        <f t="shared" si="366"/>
        <v>2378142</v>
      </c>
      <c r="V2948" s="1">
        <f t="shared" si="367"/>
        <v>2378142</v>
      </c>
    </row>
    <row r="2949" spans="1:22" x14ac:dyDescent="0.35">
      <c r="A2949" s="1">
        <v>94300124</v>
      </c>
      <c r="B2949" s="3" t="s">
        <v>19</v>
      </c>
      <c r="C2949" s="29">
        <f t="shared" si="371"/>
        <v>1</v>
      </c>
      <c r="D2949" s="29" t="str">
        <f t="shared" si="368"/>
        <v>4</v>
      </c>
      <c r="E2949" s="42" t="str">
        <f t="shared" si="369"/>
        <v>4</v>
      </c>
      <c r="F2949" s="1">
        <v>43</v>
      </c>
      <c r="G2949" s="28" t="str">
        <f t="shared" si="370"/>
        <v>443</v>
      </c>
      <c r="H2949" s="1">
        <v>48</v>
      </c>
      <c r="I2949" s="1">
        <v>9255</v>
      </c>
      <c r="L2949" s="1">
        <v>306124</v>
      </c>
      <c r="M2949" s="1">
        <v>2953536</v>
      </c>
      <c r="N2949" s="2">
        <f>INT(VLOOKUP(--D2949,'属性表（单）'!$H$7:$I$11,2,0)*VLOOKUP(F2949,'属性表（单）'!$B$4:$D$53,3,0))</f>
        <v>54400</v>
      </c>
      <c r="O2949" s="34">
        <f t="shared" si="364"/>
        <v>85000</v>
      </c>
      <c r="P2949" s="1">
        <f>IF(H2949=26,VLOOKUP(G2949,'属性表（单核）'!$H$2:$I$251,2,0),IF(H2949=59,VLOOKUP(G2949,'属性表（单核）'!$C$2:$D$251,2,0),INT(N2949/VLOOKUP(H2949,'属性表（单）'!$N$4:$O$24,2,0))))</f>
        <v>85000</v>
      </c>
      <c r="S2949" s="1">
        <f t="shared" si="365"/>
        <v>215182</v>
      </c>
      <c r="T2949" s="28">
        <f>VLOOKUP(--F2949,经验表!$A$4:$B$53,2,0)*VLOOKUP(--E2949,经验表!$W$8:$X$17,2,0)</f>
        <v>215182.50000000003</v>
      </c>
      <c r="U2949" s="1">
        <f t="shared" si="366"/>
        <v>2580064</v>
      </c>
      <c r="V2949" s="1">
        <f t="shared" si="367"/>
        <v>2580064</v>
      </c>
    </row>
    <row r="2950" spans="1:22" x14ac:dyDescent="0.35">
      <c r="A2950" s="1">
        <v>94400124</v>
      </c>
      <c r="B2950" s="3" t="s">
        <v>19</v>
      </c>
      <c r="C2950" s="29">
        <f t="shared" si="371"/>
        <v>1</v>
      </c>
      <c r="D2950" s="29" t="str">
        <f t="shared" si="368"/>
        <v>4</v>
      </c>
      <c r="E2950" s="42" t="str">
        <f t="shared" si="369"/>
        <v>4</v>
      </c>
      <c r="F2950" s="1">
        <v>44</v>
      </c>
      <c r="G2950" s="28" t="str">
        <f t="shared" si="370"/>
        <v>444</v>
      </c>
      <c r="H2950" s="1">
        <v>48</v>
      </c>
      <c r="I2950" s="1">
        <v>9450</v>
      </c>
      <c r="L2950" s="1">
        <v>336300</v>
      </c>
      <c r="M2950" s="1">
        <v>3259660</v>
      </c>
      <c r="N2950" s="2">
        <f>INT(VLOOKUP(--D2950,'属性表（单）'!$H$7:$I$11,2,0)*VLOOKUP(F2950,'属性表（单）'!$B$4:$D$53,3,0))</f>
        <v>56400</v>
      </c>
      <c r="O2950" s="34">
        <f t="shared" si="364"/>
        <v>88125</v>
      </c>
      <c r="P2950" s="1">
        <f>IF(H2950=26,VLOOKUP(G2950,'属性表（单核）'!$H$2:$I$251,2,0),IF(H2950=59,VLOOKUP(G2950,'属性表（单核）'!$C$2:$D$251,2,0),INT(N2950/VLOOKUP(H2950,'属性表（单）'!$N$4:$O$24,2,0))))</f>
        <v>88125</v>
      </c>
      <c r="S2950" s="1">
        <f t="shared" si="365"/>
        <v>228442</v>
      </c>
      <c r="T2950" s="28">
        <f>VLOOKUP(--F2950,经验表!$A$4:$B$53,2,0)*VLOOKUP(--E2950,经验表!$W$8:$X$17,2,0)</f>
        <v>228442.50000000003</v>
      </c>
      <c r="U2950" s="1">
        <f t="shared" si="366"/>
        <v>2795246</v>
      </c>
      <c r="V2950" s="1">
        <f t="shared" si="367"/>
        <v>2795246</v>
      </c>
    </row>
    <row r="2951" spans="1:22" x14ac:dyDescent="0.35">
      <c r="A2951" s="1">
        <v>94500124</v>
      </c>
      <c r="B2951" s="3" t="s">
        <v>19</v>
      </c>
      <c r="C2951" s="29">
        <f t="shared" si="371"/>
        <v>1</v>
      </c>
      <c r="D2951" s="29" t="str">
        <f t="shared" si="368"/>
        <v>4</v>
      </c>
      <c r="E2951" s="42" t="str">
        <f t="shared" si="369"/>
        <v>4</v>
      </c>
      <c r="F2951" s="1">
        <v>45</v>
      </c>
      <c r="G2951" s="28" t="str">
        <f t="shared" si="370"/>
        <v>445</v>
      </c>
      <c r="H2951" s="1">
        <v>48</v>
      </c>
      <c r="I2951" s="1">
        <v>9645</v>
      </c>
      <c r="L2951" s="1">
        <v>369390</v>
      </c>
      <c r="M2951" s="1">
        <v>3595960</v>
      </c>
      <c r="N2951" s="2">
        <f>INT(VLOOKUP(--D2951,'属性表（单）'!$H$7:$I$11,2,0)*VLOOKUP(F2951,'属性表（单）'!$B$4:$D$53,3,0))</f>
        <v>58400</v>
      </c>
      <c r="O2951" s="34">
        <f t="shared" ref="O2951:O3014" si="372">INT(IF(C2951=1,P2951,P2951*$X$14))</f>
        <v>91250</v>
      </c>
      <c r="P2951" s="1">
        <f>IF(H2951=26,VLOOKUP(G2951,'属性表（单核）'!$H$2:$I$251,2,0),IF(H2951=59,VLOOKUP(G2951,'属性表（单核）'!$C$2:$D$251,2,0),INT(N2951/VLOOKUP(H2951,'属性表（单）'!$N$4:$O$24,2,0))))</f>
        <v>91250</v>
      </c>
      <c r="S2951" s="1">
        <f t="shared" si="365"/>
        <v>241702</v>
      </c>
      <c r="T2951" s="28">
        <f>VLOOKUP(--F2951,经验表!$A$4:$B$53,2,0)*VLOOKUP(--E2951,经验表!$W$8:$X$17,2,0)</f>
        <v>241702.50000000003</v>
      </c>
      <c r="U2951" s="1">
        <f t="shared" si="366"/>
        <v>3023688</v>
      </c>
      <c r="V2951" s="1">
        <f t="shared" si="367"/>
        <v>3023688</v>
      </c>
    </row>
    <row r="2952" spans="1:22" x14ac:dyDescent="0.35">
      <c r="A2952" s="1">
        <v>94600124</v>
      </c>
      <c r="B2952" s="3" t="s">
        <v>19</v>
      </c>
      <c r="C2952" s="29">
        <f t="shared" si="371"/>
        <v>1</v>
      </c>
      <c r="D2952" s="29" t="str">
        <f t="shared" si="368"/>
        <v>4</v>
      </c>
      <c r="E2952" s="42" t="str">
        <f t="shared" si="369"/>
        <v>4</v>
      </c>
      <c r="F2952" s="1">
        <v>46</v>
      </c>
      <c r="G2952" s="28" t="str">
        <f t="shared" si="370"/>
        <v>446</v>
      </c>
      <c r="H2952" s="1">
        <v>48</v>
      </c>
      <c r="I2952" s="1">
        <v>9840</v>
      </c>
      <c r="L2952" s="1">
        <v>405674</v>
      </c>
      <c r="M2952" s="1">
        <v>3965350</v>
      </c>
      <c r="N2952" s="2">
        <f>INT(VLOOKUP(--D2952,'属性表（单）'!$H$7:$I$11,2,0)*VLOOKUP(F2952,'属性表（单）'!$B$4:$D$53,3,0))</f>
        <v>60400</v>
      </c>
      <c r="O2952" s="34">
        <f t="shared" si="372"/>
        <v>94375</v>
      </c>
      <c r="P2952" s="1">
        <f>IF(H2952=26,VLOOKUP(G2952,'属性表（单核）'!$H$2:$I$251,2,0),IF(H2952=59,VLOOKUP(G2952,'属性表（单核）'!$C$2:$D$251,2,0),INT(N2952/VLOOKUP(H2952,'属性表（单）'!$N$4:$O$24,2,0))))</f>
        <v>94375</v>
      </c>
      <c r="S2952" s="1">
        <f t="shared" ref="S2952:S3015" si="373">INT(T2952)</f>
        <v>257302</v>
      </c>
      <c r="T2952" s="28">
        <f>VLOOKUP(--F2952,经验表!$A$4:$B$53,2,0)*VLOOKUP(--E2952,经验表!$W$8:$X$17,2,0)</f>
        <v>257302.50000000003</v>
      </c>
      <c r="U2952" s="1">
        <f t="shared" ref="U2952:U3015" si="374">INT(IF(C2952=1,IF(F2952=1,VLOOKUP(--D2952,$X$8:$Y$12,2,0),V2952),IF(F2952=1,VLOOKUP(--D2952,$X$17:$Y$21,2,0),V2952)))</f>
        <v>3265390</v>
      </c>
      <c r="V2952" s="1">
        <f t="shared" si="367"/>
        <v>3265390</v>
      </c>
    </row>
    <row r="2953" spans="1:22" x14ac:dyDescent="0.35">
      <c r="A2953" s="1">
        <v>94700124</v>
      </c>
      <c r="B2953" s="3" t="s">
        <v>19</v>
      </c>
      <c r="C2953" s="29">
        <f t="shared" si="371"/>
        <v>1</v>
      </c>
      <c r="D2953" s="29" t="str">
        <f t="shared" si="368"/>
        <v>4</v>
      </c>
      <c r="E2953" s="42" t="str">
        <f t="shared" si="369"/>
        <v>4</v>
      </c>
      <c r="F2953" s="1">
        <v>47</v>
      </c>
      <c r="G2953" s="28" t="str">
        <f t="shared" si="370"/>
        <v>447</v>
      </c>
      <c r="H2953" s="1">
        <v>48</v>
      </c>
      <c r="I2953" s="1">
        <v>10035</v>
      </c>
      <c r="L2953" s="1">
        <v>445460</v>
      </c>
      <c r="M2953" s="1">
        <v>4371024</v>
      </c>
      <c r="N2953" s="2">
        <f>INT(VLOOKUP(--D2953,'属性表（单）'!$H$7:$I$11,2,0)*VLOOKUP(F2953,'属性表（单）'!$B$4:$D$53,3,0))</f>
        <v>62600</v>
      </c>
      <c r="O2953" s="34">
        <f t="shared" si="372"/>
        <v>97812</v>
      </c>
      <c r="P2953" s="1">
        <f>IF(H2953=26,VLOOKUP(G2953,'属性表（单核）'!$H$2:$I$251,2,0),IF(H2953=59,VLOOKUP(G2953,'属性表（单核）'!$C$2:$D$251,2,0),INT(N2953/VLOOKUP(H2953,'属性表（单）'!$N$4:$O$24,2,0))))</f>
        <v>97812</v>
      </c>
      <c r="S2953" s="1">
        <f t="shared" si="373"/>
        <v>272902</v>
      </c>
      <c r="T2953" s="28">
        <f>VLOOKUP(--F2953,经验表!$A$4:$B$53,2,0)*VLOOKUP(--E2953,经验表!$W$8:$X$17,2,0)</f>
        <v>272902.5</v>
      </c>
      <c r="U2953" s="1">
        <f t="shared" si="374"/>
        <v>3522692</v>
      </c>
      <c r="V2953" s="1">
        <f t="shared" ref="V2953:V3016" si="375">S2952+U2952</f>
        <v>3522692</v>
      </c>
    </row>
    <row r="2954" spans="1:22" x14ac:dyDescent="0.35">
      <c r="A2954" s="1">
        <v>94800124</v>
      </c>
      <c r="B2954" s="3" t="s">
        <v>19</v>
      </c>
      <c r="C2954" s="29">
        <f t="shared" si="371"/>
        <v>1</v>
      </c>
      <c r="D2954" s="29" t="str">
        <f t="shared" si="368"/>
        <v>4</v>
      </c>
      <c r="E2954" s="42" t="str">
        <f t="shared" si="369"/>
        <v>4</v>
      </c>
      <c r="F2954" s="1">
        <v>48</v>
      </c>
      <c r="G2954" s="28" t="str">
        <f t="shared" si="370"/>
        <v>448</v>
      </c>
      <c r="H2954" s="1">
        <v>48</v>
      </c>
      <c r="I2954" s="1">
        <v>10230</v>
      </c>
      <c r="L2954" s="1">
        <v>489086</v>
      </c>
      <c r="M2954" s="1">
        <v>4816484</v>
      </c>
      <c r="N2954" s="2">
        <f>INT(VLOOKUP(--D2954,'属性表（单）'!$H$7:$I$11,2,0)*VLOOKUP(F2954,'属性表（单）'!$B$4:$D$53,3,0))</f>
        <v>64800</v>
      </c>
      <c r="O2954" s="34">
        <f t="shared" si="372"/>
        <v>101250</v>
      </c>
      <c r="P2954" s="1">
        <f>IF(H2954=26,VLOOKUP(G2954,'属性表（单核）'!$H$2:$I$251,2,0),IF(H2954=59,VLOOKUP(G2954,'属性表（单核）'!$C$2:$D$251,2,0),INT(N2954/VLOOKUP(H2954,'属性表（单）'!$N$4:$O$24,2,0))))</f>
        <v>101250</v>
      </c>
      <c r="S2954" s="1">
        <f t="shared" si="373"/>
        <v>288502</v>
      </c>
      <c r="T2954" s="28">
        <f>VLOOKUP(--F2954,经验表!$A$4:$B$53,2,0)*VLOOKUP(--E2954,经验表!$W$8:$X$17,2,0)</f>
        <v>288502.5</v>
      </c>
      <c r="U2954" s="1">
        <f t="shared" si="374"/>
        <v>3795594</v>
      </c>
      <c r="V2954" s="1">
        <f t="shared" si="375"/>
        <v>3795594</v>
      </c>
    </row>
    <row r="2955" spans="1:22" x14ac:dyDescent="0.35">
      <c r="A2955" s="1">
        <v>94900124</v>
      </c>
      <c r="B2955" s="3" t="s">
        <v>19</v>
      </c>
      <c r="C2955" s="29">
        <f t="shared" si="371"/>
        <v>1</v>
      </c>
      <c r="D2955" s="29" t="str">
        <f t="shared" si="368"/>
        <v>4</v>
      </c>
      <c r="E2955" s="42" t="str">
        <f t="shared" si="369"/>
        <v>4</v>
      </c>
      <c r="F2955" s="1">
        <v>49</v>
      </c>
      <c r="G2955" s="28" t="str">
        <f t="shared" si="370"/>
        <v>449</v>
      </c>
      <c r="H2955" s="1">
        <v>48</v>
      </c>
      <c r="I2955" s="1">
        <v>10425</v>
      </c>
      <c r="L2955" s="1">
        <v>536919</v>
      </c>
      <c r="M2955" s="1">
        <v>5305570</v>
      </c>
      <c r="N2955" s="2">
        <f>INT(VLOOKUP(--D2955,'属性表（单）'!$H$7:$I$11,2,0)*VLOOKUP(F2955,'属性表（单）'!$B$4:$D$53,3,0))</f>
        <v>67000</v>
      </c>
      <c r="O2955" s="34">
        <f t="shared" si="372"/>
        <v>104687</v>
      </c>
      <c r="P2955" s="1">
        <f>IF(H2955=26,VLOOKUP(G2955,'属性表（单核）'!$H$2:$I$251,2,0),IF(H2955=59,VLOOKUP(G2955,'属性表（单核）'!$C$2:$D$251,2,0),INT(N2955/VLOOKUP(H2955,'属性表（单）'!$N$4:$O$24,2,0))))</f>
        <v>104687</v>
      </c>
      <c r="S2955" s="1">
        <f t="shared" si="373"/>
        <v>304102</v>
      </c>
      <c r="T2955" s="28">
        <f>VLOOKUP(--F2955,经验表!$A$4:$B$53,2,0)*VLOOKUP(--E2955,经验表!$W$8:$X$17,2,0)</f>
        <v>304102.5</v>
      </c>
      <c r="U2955" s="1">
        <f t="shared" si="374"/>
        <v>4084096</v>
      </c>
      <c r="V2955" s="1">
        <f t="shared" si="375"/>
        <v>4084096</v>
      </c>
    </row>
    <row r="2956" spans="1:22" x14ac:dyDescent="0.35">
      <c r="A2956" s="1">
        <v>95000124</v>
      </c>
      <c r="B2956" s="3" t="s">
        <v>19</v>
      </c>
      <c r="C2956" s="29">
        <f t="shared" si="371"/>
        <v>1</v>
      </c>
      <c r="D2956" s="29" t="str">
        <f t="shared" si="368"/>
        <v>4</v>
      </c>
      <c r="E2956" s="42" t="str">
        <f t="shared" si="369"/>
        <v>4</v>
      </c>
      <c r="F2956" s="1">
        <v>50</v>
      </c>
      <c r="G2956" s="28" t="str">
        <f t="shared" si="370"/>
        <v>450</v>
      </c>
      <c r="H2956" s="1">
        <v>48</v>
      </c>
      <c r="I2956" s="1">
        <v>10620</v>
      </c>
      <c r="L2956" s="1">
        <v>99999999</v>
      </c>
      <c r="M2956" s="1">
        <v>5842489</v>
      </c>
      <c r="N2956" s="2">
        <f>INT(VLOOKUP(--D2956,'属性表（单）'!$H$7:$I$11,2,0)*VLOOKUP(F2956,'属性表（单）'!$B$4:$D$53,3,0))</f>
        <v>69200</v>
      </c>
      <c r="O2956" s="34">
        <f t="shared" si="372"/>
        <v>108125</v>
      </c>
      <c r="P2956" s="1">
        <f>IF(H2956=26,VLOOKUP(G2956,'属性表（单核）'!$H$2:$I$251,2,0),IF(H2956=59,VLOOKUP(G2956,'属性表（单核）'!$C$2:$D$251,2,0),INT(N2956/VLOOKUP(H2956,'属性表（单）'!$N$4:$O$24,2,0))))</f>
        <v>108125</v>
      </c>
      <c r="S2956" s="1">
        <f t="shared" si="373"/>
        <v>322237</v>
      </c>
      <c r="T2956" s="28">
        <f>VLOOKUP(--F2956,经验表!$A$4:$B$53,2,0)*VLOOKUP(--E2956,经验表!$W$8:$X$17,2,0)</f>
        <v>322237.50000000006</v>
      </c>
      <c r="U2956" s="1">
        <f t="shared" si="374"/>
        <v>4388198</v>
      </c>
      <c r="V2956" s="1">
        <f t="shared" si="375"/>
        <v>4388198</v>
      </c>
    </row>
    <row r="2957" spans="1:22" x14ac:dyDescent="0.35">
      <c r="A2957" s="1">
        <v>90100125</v>
      </c>
      <c r="B2957" s="3" t="s">
        <v>19</v>
      </c>
      <c r="C2957" s="29">
        <f t="shared" si="371"/>
        <v>1</v>
      </c>
      <c r="D2957" s="29" t="str">
        <f t="shared" si="368"/>
        <v>5</v>
      </c>
      <c r="E2957" s="42" t="str">
        <f t="shared" si="369"/>
        <v>5</v>
      </c>
      <c r="F2957" s="1">
        <v>1</v>
      </c>
      <c r="G2957" s="28" t="str">
        <f t="shared" si="370"/>
        <v>51</v>
      </c>
      <c r="H2957" s="1">
        <v>48</v>
      </c>
      <c r="I2957" s="1">
        <v>1410</v>
      </c>
      <c r="L2957" s="1">
        <v>2650</v>
      </c>
      <c r="M2957" s="1">
        <v>75000</v>
      </c>
      <c r="N2957" s="2">
        <f>INT(VLOOKUP(--D2957,'属性表（单）'!$H$7:$I$11,2,0)*VLOOKUP(F2957,'属性表（单）'!$B$4:$D$53,3,0))</f>
        <v>9600</v>
      </c>
      <c r="O2957" s="34">
        <f t="shared" si="372"/>
        <v>15000</v>
      </c>
      <c r="P2957" s="1">
        <f>IF(H2957=26,VLOOKUP(G2957,'属性表（单核）'!$H$2:$I$251,2,0),IF(H2957=59,VLOOKUP(G2957,'属性表（单核）'!$C$2:$D$251,2,0),INT(N2957/VLOOKUP(H2957,'属性表（单）'!$N$4:$O$24,2,0))))</f>
        <v>15000</v>
      </c>
      <c r="S2957" s="1">
        <f t="shared" si="373"/>
        <v>1901</v>
      </c>
      <c r="T2957" s="28">
        <f>VLOOKUP(--F2957,经验表!$A$4:$B$53,2,0)*VLOOKUP(--E2957,经验表!$W$8:$X$17,2,0)</f>
        <v>1901.25</v>
      </c>
      <c r="U2957" s="1">
        <f t="shared" si="374"/>
        <v>75000</v>
      </c>
      <c r="V2957" s="1">
        <f t="shared" si="375"/>
        <v>4710435</v>
      </c>
    </row>
    <row r="2958" spans="1:22" x14ac:dyDescent="0.35">
      <c r="A2958" s="1">
        <v>90200125</v>
      </c>
      <c r="B2958" s="3" t="s">
        <v>19</v>
      </c>
      <c r="C2958" s="29">
        <f t="shared" si="371"/>
        <v>1</v>
      </c>
      <c r="D2958" s="29" t="str">
        <f t="shared" si="368"/>
        <v>5</v>
      </c>
      <c r="E2958" s="42" t="str">
        <f t="shared" si="369"/>
        <v>5</v>
      </c>
      <c r="F2958" s="1">
        <v>2</v>
      </c>
      <c r="G2958" s="28" t="str">
        <f t="shared" si="370"/>
        <v>52</v>
      </c>
      <c r="H2958" s="1">
        <v>48</v>
      </c>
      <c r="I2958" s="1">
        <v>1665</v>
      </c>
      <c r="L2958" s="1">
        <v>3394</v>
      </c>
      <c r="M2958" s="1">
        <v>77650</v>
      </c>
      <c r="N2958" s="2">
        <f>INT(VLOOKUP(--D2958,'属性表（单）'!$H$7:$I$11,2,0)*VLOOKUP(F2958,'属性表（单）'!$B$4:$D$53,3,0))</f>
        <v>10200</v>
      </c>
      <c r="O2958" s="34">
        <f t="shared" si="372"/>
        <v>15937</v>
      </c>
      <c r="P2958" s="1">
        <f>IF(H2958=26,VLOOKUP(G2958,'属性表（单核）'!$H$2:$I$251,2,0),IF(H2958=59,VLOOKUP(G2958,'属性表（单核）'!$C$2:$D$251,2,0),INT(N2958/VLOOKUP(H2958,'属性表（单）'!$N$4:$O$24,2,0))))</f>
        <v>15937</v>
      </c>
      <c r="S2958" s="1">
        <f t="shared" si="373"/>
        <v>2661</v>
      </c>
      <c r="T2958" s="28">
        <f>VLOOKUP(--F2958,经验表!$A$4:$B$53,2,0)*VLOOKUP(--E2958,经验表!$W$8:$X$17,2,0)</f>
        <v>2661.75</v>
      </c>
      <c r="U2958" s="1">
        <f t="shared" si="374"/>
        <v>76901</v>
      </c>
      <c r="V2958" s="1">
        <f t="shared" si="375"/>
        <v>76901</v>
      </c>
    </row>
    <row r="2959" spans="1:22" x14ac:dyDescent="0.35">
      <c r="A2959" s="1">
        <v>90300125</v>
      </c>
      <c r="B2959" s="3" t="s">
        <v>19</v>
      </c>
      <c r="C2959" s="29">
        <f t="shared" si="371"/>
        <v>1</v>
      </c>
      <c r="D2959" s="29" t="str">
        <f t="shared" si="368"/>
        <v>5</v>
      </c>
      <c r="E2959" s="42" t="str">
        <f t="shared" si="369"/>
        <v>5</v>
      </c>
      <c r="F2959" s="1">
        <v>3</v>
      </c>
      <c r="G2959" s="28" t="str">
        <f t="shared" si="370"/>
        <v>53</v>
      </c>
      <c r="H2959" s="1">
        <v>48</v>
      </c>
      <c r="I2959" s="1">
        <v>1920</v>
      </c>
      <c r="L2959" s="1">
        <v>4210</v>
      </c>
      <c r="M2959" s="1">
        <v>81044</v>
      </c>
      <c r="N2959" s="2">
        <f>INT(VLOOKUP(--D2959,'属性表（单）'!$H$7:$I$11,2,0)*VLOOKUP(F2959,'属性表（单）'!$B$4:$D$53,3,0))</f>
        <v>10800</v>
      </c>
      <c r="O2959" s="34">
        <f t="shared" si="372"/>
        <v>16875</v>
      </c>
      <c r="P2959" s="1">
        <f>IF(H2959=26,VLOOKUP(G2959,'属性表（单核）'!$H$2:$I$251,2,0),IF(H2959=59,VLOOKUP(G2959,'属性表（单核）'!$C$2:$D$251,2,0),INT(N2959/VLOOKUP(H2959,'属性表（单）'!$N$4:$O$24,2,0))))</f>
        <v>16875</v>
      </c>
      <c r="S2959" s="1">
        <f t="shared" si="373"/>
        <v>3422</v>
      </c>
      <c r="T2959" s="28">
        <f>VLOOKUP(--F2959,经验表!$A$4:$B$53,2,0)*VLOOKUP(--E2959,经验表!$W$8:$X$17,2,0)</f>
        <v>3422.25</v>
      </c>
      <c r="U2959" s="1">
        <f t="shared" si="374"/>
        <v>79562</v>
      </c>
      <c r="V2959" s="1">
        <f t="shared" si="375"/>
        <v>79562</v>
      </c>
    </row>
    <row r="2960" spans="1:22" x14ac:dyDescent="0.35">
      <c r="A2960" s="1">
        <v>90400125</v>
      </c>
      <c r="B2960" s="3" t="s">
        <v>19</v>
      </c>
      <c r="C2960" s="29">
        <f t="shared" si="371"/>
        <v>1</v>
      </c>
      <c r="D2960" s="29" t="str">
        <f t="shared" si="368"/>
        <v>5</v>
      </c>
      <c r="E2960" s="42" t="str">
        <f t="shared" si="369"/>
        <v>5</v>
      </c>
      <c r="F2960" s="1">
        <v>4</v>
      </c>
      <c r="G2960" s="28" t="str">
        <f t="shared" si="370"/>
        <v>54</v>
      </c>
      <c r="H2960" s="1">
        <v>48</v>
      </c>
      <c r="I2960" s="1">
        <v>2175</v>
      </c>
      <c r="L2960" s="1">
        <v>5105</v>
      </c>
      <c r="M2960" s="1">
        <v>85254</v>
      </c>
      <c r="N2960" s="2">
        <f>INT(VLOOKUP(--D2960,'属性表（单）'!$H$7:$I$11,2,0)*VLOOKUP(F2960,'属性表（单）'!$B$4:$D$53,3,0))</f>
        <v>11400</v>
      </c>
      <c r="O2960" s="34">
        <f t="shared" si="372"/>
        <v>17812</v>
      </c>
      <c r="P2960" s="1">
        <f>IF(H2960=26,VLOOKUP(G2960,'属性表（单核）'!$H$2:$I$251,2,0),IF(H2960=59,VLOOKUP(G2960,'属性表（单核）'!$C$2:$D$251,2,0),INT(N2960/VLOOKUP(H2960,'属性表（单）'!$N$4:$O$24,2,0))))</f>
        <v>17812</v>
      </c>
      <c r="S2960" s="1">
        <f t="shared" si="373"/>
        <v>4182</v>
      </c>
      <c r="T2960" s="28">
        <f>VLOOKUP(--F2960,经验表!$A$4:$B$53,2,0)*VLOOKUP(--E2960,经验表!$W$8:$X$17,2,0)</f>
        <v>4182.75</v>
      </c>
      <c r="U2960" s="1">
        <f t="shared" si="374"/>
        <v>82984</v>
      </c>
      <c r="V2960" s="1">
        <f t="shared" si="375"/>
        <v>82984</v>
      </c>
    </row>
    <row r="2961" spans="1:22" x14ac:dyDescent="0.35">
      <c r="A2961" s="1">
        <v>90500125</v>
      </c>
      <c r="B2961" s="3" t="s">
        <v>19</v>
      </c>
      <c r="C2961" s="29">
        <f t="shared" si="371"/>
        <v>1</v>
      </c>
      <c r="D2961" s="29" t="str">
        <f t="shared" si="368"/>
        <v>5</v>
      </c>
      <c r="E2961" s="42" t="str">
        <f t="shared" si="369"/>
        <v>5</v>
      </c>
      <c r="F2961" s="1">
        <v>5</v>
      </c>
      <c r="G2961" s="28" t="str">
        <f t="shared" si="370"/>
        <v>55</v>
      </c>
      <c r="H2961" s="1">
        <v>48</v>
      </c>
      <c r="I2961" s="1">
        <v>2430</v>
      </c>
      <c r="L2961" s="1">
        <v>6087</v>
      </c>
      <c r="M2961" s="1">
        <v>90359</v>
      </c>
      <c r="N2961" s="2">
        <f>INT(VLOOKUP(--D2961,'属性表（单）'!$H$7:$I$11,2,0)*VLOOKUP(F2961,'属性表（单）'!$B$4:$D$53,3,0))</f>
        <v>12000</v>
      </c>
      <c r="O2961" s="34">
        <f t="shared" si="372"/>
        <v>18750</v>
      </c>
      <c r="P2961" s="1">
        <f>IF(H2961=26,VLOOKUP(G2961,'属性表（单核）'!$H$2:$I$251,2,0),IF(H2961=59,VLOOKUP(G2961,'属性表（单核）'!$C$2:$D$251,2,0),INT(N2961/VLOOKUP(H2961,'属性表（单）'!$N$4:$O$24,2,0))))</f>
        <v>18750</v>
      </c>
      <c r="S2961" s="1">
        <f t="shared" si="373"/>
        <v>4943</v>
      </c>
      <c r="T2961" s="28">
        <f>VLOOKUP(--F2961,经验表!$A$4:$B$53,2,0)*VLOOKUP(--E2961,经验表!$W$8:$X$17,2,0)</f>
        <v>4943.25</v>
      </c>
      <c r="U2961" s="1">
        <f t="shared" si="374"/>
        <v>87166</v>
      </c>
      <c r="V2961" s="1">
        <f t="shared" si="375"/>
        <v>87166</v>
      </c>
    </row>
    <row r="2962" spans="1:22" x14ac:dyDescent="0.35">
      <c r="A2962" s="1">
        <v>90600125</v>
      </c>
      <c r="B2962" s="3" t="s">
        <v>19</v>
      </c>
      <c r="C2962" s="29">
        <f t="shared" si="371"/>
        <v>1</v>
      </c>
      <c r="D2962" s="29" t="str">
        <f t="shared" si="368"/>
        <v>5</v>
      </c>
      <c r="E2962" s="42" t="str">
        <f t="shared" si="369"/>
        <v>5</v>
      </c>
      <c r="F2962" s="1">
        <v>6</v>
      </c>
      <c r="G2962" s="28" t="str">
        <f t="shared" si="370"/>
        <v>56</v>
      </c>
      <c r="H2962" s="1">
        <v>48</v>
      </c>
      <c r="I2962" s="1">
        <v>2685</v>
      </c>
      <c r="L2962" s="1">
        <v>7163</v>
      </c>
      <c r="M2962" s="1">
        <v>96446</v>
      </c>
      <c r="N2962" s="2">
        <f>INT(VLOOKUP(--D2962,'属性表（单）'!$H$7:$I$11,2,0)*VLOOKUP(F2962,'属性表（单）'!$B$4:$D$53,3,0))</f>
        <v>12600</v>
      </c>
      <c r="O2962" s="34">
        <f t="shared" si="372"/>
        <v>19687</v>
      </c>
      <c r="P2962" s="1">
        <f>IF(H2962=26,VLOOKUP(G2962,'属性表（单核）'!$H$2:$I$251,2,0),IF(H2962=59,VLOOKUP(G2962,'属性表（单核）'!$C$2:$D$251,2,0),INT(N2962/VLOOKUP(H2962,'属性表（单）'!$N$4:$O$24,2,0))))</f>
        <v>19687</v>
      </c>
      <c r="S2962" s="1">
        <f t="shared" si="373"/>
        <v>6210</v>
      </c>
      <c r="T2962" s="28">
        <f>VLOOKUP(--F2962,经验表!$A$4:$B$53,2,0)*VLOOKUP(--E2962,经验表!$W$8:$X$17,2,0)</f>
        <v>6210.75</v>
      </c>
      <c r="U2962" s="1">
        <f t="shared" si="374"/>
        <v>92109</v>
      </c>
      <c r="V2962" s="1">
        <f t="shared" si="375"/>
        <v>92109</v>
      </c>
    </row>
    <row r="2963" spans="1:22" x14ac:dyDescent="0.35">
      <c r="A2963" s="1">
        <v>90700125</v>
      </c>
      <c r="B2963" s="3" t="s">
        <v>19</v>
      </c>
      <c r="C2963" s="29">
        <f t="shared" si="371"/>
        <v>1</v>
      </c>
      <c r="D2963" s="29" t="str">
        <f t="shared" si="368"/>
        <v>5</v>
      </c>
      <c r="E2963" s="42" t="str">
        <f t="shared" si="369"/>
        <v>5</v>
      </c>
      <c r="F2963" s="1">
        <v>7</v>
      </c>
      <c r="G2963" s="28" t="str">
        <f t="shared" si="370"/>
        <v>57</v>
      </c>
      <c r="H2963" s="1">
        <v>48</v>
      </c>
      <c r="I2963" s="1">
        <v>2940</v>
      </c>
      <c r="L2963" s="1">
        <v>8342</v>
      </c>
      <c r="M2963" s="1">
        <v>103609</v>
      </c>
      <c r="N2963" s="2">
        <f>INT(VLOOKUP(--D2963,'属性表（单）'!$H$7:$I$11,2,0)*VLOOKUP(F2963,'属性表（单）'!$B$4:$D$53,3,0))</f>
        <v>13500</v>
      </c>
      <c r="O2963" s="34">
        <f t="shared" si="372"/>
        <v>21093</v>
      </c>
      <c r="P2963" s="1">
        <f>IF(H2963=26,VLOOKUP(G2963,'属性表（单核）'!$H$2:$I$251,2,0),IF(H2963=59,VLOOKUP(G2963,'属性表（单核）'!$C$2:$D$251,2,0),INT(N2963/VLOOKUP(H2963,'属性表（单）'!$N$4:$O$24,2,0))))</f>
        <v>21093</v>
      </c>
      <c r="S2963" s="1">
        <f t="shared" si="373"/>
        <v>7478</v>
      </c>
      <c r="T2963" s="28">
        <f>VLOOKUP(--F2963,经验表!$A$4:$B$53,2,0)*VLOOKUP(--E2963,经验表!$W$8:$X$17,2,0)</f>
        <v>7478.25</v>
      </c>
      <c r="U2963" s="1">
        <f t="shared" si="374"/>
        <v>98319</v>
      </c>
      <c r="V2963" s="1">
        <f t="shared" si="375"/>
        <v>98319</v>
      </c>
    </row>
    <row r="2964" spans="1:22" x14ac:dyDescent="0.35">
      <c r="A2964" s="1">
        <v>90800125</v>
      </c>
      <c r="B2964" s="3" t="s">
        <v>19</v>
      </c>
      <c r="C2964" s="29">
        <f t="shared" si="371"/>
        <v>1</v>
      </c>
      <c r="D2964" s="29" t="str">
        <f t="shared" si="368"/>
        <v>5</v>
      </c>
      <c r="E2964" s="42" t="str">
        <f t="shared" si="369"/>
        <v>5</v>
      </c>
      <c r="F2964" s="1">
        <v>8</v>
      </c>
      <c r="G2964" s="28" t="str">
        <f t="shared" si="370"/>
        <v>58</v>
      </c>
      <c r="H2964" s="1">
        <v>48</v>
      </c>
      <c r="I2964" s="1">
        <v>3195</v>
      </c>
      <c r="L2964" s="1">
        <v>9634</v>
      </c>
      <c r="M2964" s="1">
        <v>111951</v>
      </c>
      <c r="N2964" s="2">
        <f>INT(VLOOKUP(--D2964,'属性表（单）'!$H$7:$I$11,2,0)*VLOOKUP(F2964,'属性表（单）'!$B$4:$D$53,3,0))</f>
        <v>14400</v>
      </c>
      <c r="O2964" s="34">
        <f t="shared" si="372"/>
        <v>22500</v>
      </c>
      <c r="P2964" s="1">
        <f>IF(H2964=26,VLOOKUP(G2964,'属性表（单核）'!$H$2:$I$251,2,0),IF(H2964=59,VLOOKUP(G2964,'属性表（单核）'!$C$2:$D$251,2,0),INT(N2964/VLOOKUP(H2964,'属性表（单）'!$N$4:$O$24,2,0))))</f>
        <v>22500</v>
      </c>
      <c r="S2964" s="1">
        <f t="shared" si="373"/>
        <v>8745</v>
      </c>
      <c r="T2964" s="28">
        <f>VLOOKUP(--F2964,经验表!$A$4:$B$53,2,0)*VLOOKUP(--E2964,经验表!$W$8:$X$17,2,0)</f>
        <v>8745.75</v>
      </c>
      <c r="U2964" s="1">
        <f t="shared" si="374"/>
        <v>105797</v>
      </c>
      <c r="V2964" s="1">
        <f t="shared" si="375"/>
        <v>105797</v>
      </c>
    </row>
    <row r="2965" spans="1:22" x14ac:dyDescent="0.35">
      <c r="A2965" s="1">
        <v>90900125</v>
      </c>
      <c r="B2965" s="3" t="s">
        <v>19</v>
      </c>
      <c r="C2965" s="29">
        <f t="shared" si="371"/>
        <v>1</v>
      </c>
      <c r="D2965" s="29" t="str">
        <f t="shared" si="368"/>
        <v>5</v>
      </c>
      <c r="E2965" s="42" t="str">
        <f t="shared" si="369"/>
        <v>5</v>
      </c>
      <c r="F2965" s="1">
        <v>9</v>
      </c>
      <c r="G2965" s="28" t="str">
        <f t="shared" si="370"/>
        <v>59</v>
      </c>
      <c r="H2965" s="1">
        <v>48</v>
      </c>
      <c r="I2965" s="1">
        <v>3450</v>
      </c>
      <c r="L2965" s="1">
        <v>11048</v>
      </c>
      <c r="M2965" s="1">
        <v>121585</v>
      </c>
      <c r="N2965" s="2">
        <f>INT(VLOOKUP(--D2965,'属性表（单）'!$H$7:$I$11,2,0)*VLOOKUP(F2965,'属性表（单）'!$B$4:$D$53,3,0))</f>
        <v>15300</v>
      </c>
      <c r="O2965" s="34">
        <f t="shared" si="372"/>
        <v>23906</v>
      </c>
      <c r="P2965" s="1">
        <f>IF(H2965=26,VLOOKUP(G2965,'属性表（单核）'!$H$2:$I$251,2,0),IF(H2965=59,VLOOKUP(G2965,'属性表（单核）'!$C$2:$D$251,2,0),INT(N2965/VLOOKUP(H2965,'属性表（单）'!$N$4:$O$24,2,0))))</f>
        <v>23906</v>
      </c>
      <c r="S2965" s="1">
        <f t="shared" si="373"/>
        <v>10013</v>
      </c>
      <c r="T2965" s="28">
        <f>VLOOKUP(--F2965,经验表!$A$4:$B$53,2,0)*VLOOKUP(--E2965,经验表!$W$8:$X$17,2,0)</f>
        <v>10013.25</v>
      </c>
      <c r="U2965" s="1">
        <f t="shared" si="374"/>
        <v>114542</v>
      </c>
      <c r="V2965" s="1">
        <f t="shared" si="375"/>
        <v>114542</v>
      </c>
    </row>
    <row r="2966" spans="1:22" x14ac:dyDescent="0.35">
      <c r="A2966" s="1">
        <v>91000125</v>
      </c>
      <c r="B2966" s="3" t="s">
        <v>19</v>
      </c>
      <c r="C2966" s="29">
        <f t="shared" si="371"/>
        <v>1</v>
      </c>
      <c r="D2966" s="29" t="str">
        <f t="shared" si="368"/>
        <v>5</v>
      </c>
      <c r="E2966" s="42" t="str">
        <f t="shared" si="369"/>
        <v>5</v>
      </c>
      <c r="F2966" s="1">
        <v>10</v>
      </c>
      <c r="G2966" s="28" t="str">
        <f t="shared" si="370"/>
        <v>510</v>
      </c>
      <c r="H2966" s="1">
        <v>48</v>
      </c>
      <c r="I2966" s="1">
        <v>3705</v>
      </c>
      <c r="L2966" s="1">
        <v>12596</v>
      </c>
      <c r="M2966" s="1">
        <v>132633</v>
      </c>
      <c r="N2966" s="2">
        <f>INT(VLOOKUP(--D2966,'属性表（单）'!$H$7:$I$11,2,0)*VLOOKUP(F2966,'属性表（单）'!$B$4:$D$53,3,0))</f>
        <v>16200</v>
      </c>
      <c r="O2966" s="34">
        <f t="shared" si="372"/>
        <v>25312</v>
      </c>
      <c r="P2966" s="1">
        <f>IF(H2966=26,VLOOKUP(G2966,'属性表（单核）'!$H$2:$I$251,2,0),IF(H2966=59,VLOOKUP(G2966,'属性表（单核）'!$C$2:$D$251,2,0),INT(N2966/VLOOKUP(H2966,'属性表（单）'!$N$4:$O$24,2,0))))</f>
        <v>25312</v>
      </c>
      <c r="S2966" s="1">
        <f t="shared" si="373"/>
        <v>12041</v>
      </c>
      <c r="T2966" s="28">
        <f>VLOOKUP(--F2966,经验表!$A$4:$B$53,2,0)*VLOOKUP(--E2966,经验表!$W$8:$X$17,2,0)</f>
        <v>12041.25</v>
      </c>
      <c r="U2966" s="1">
        <f t="shared" si="374"/>
        <v>124555</v>
      </c>
      <c r="V2966" s="1">
        <f t="shared" si="375"/>
        <v>124555</v>
      </c>
    </row>
    <row r="2967" spans="1:22" x14ac:dyDescent="0.35">
      <c r="A2967" s="1">
        <v>91100125</v>
      </c>
      <c r="B2967" s="3" t="s">
        <v>19</v>
      </c>
      <c r="C2967" s="29">
        <f t="shared" si="371"/>
        <v>1</v>
      </c>
      <c r="D2967" s="29" t="str">
        <f t="shared" si="368"/>
        <v>5</v>
      </c>
      <c r="E2967" s="42" t="str">
        <f t="shared" si="369"/>
        <v>5</v>
      </c>
      <c r="F2967" s="1">
        <v>11</v>
      </c>
      <c r="G2967" s="28" t="str">
        <f t="shared" si="370"/>
        <v>511</v>
      </c>
      <c r="H2967" s="1">
        <v>48</v>
      </c>
      <c r="I2967" s="1">
        <v>3960</v>
      </c>
      <c r="L2967" s="1">
        <v>14290</v>
      </c>
      <c r="M2967" s="1">
        <v>145229</v>
      </c>
      <c r="N2967" s="2">
        <f>INT(VLOOKUP(--D2967,'属性表（单）'!$H$7:$I$11,2,0)*VLOOKUP(F2967,'属性表（单）'!$B$4:$D$53,3,0))</f>
        <v>17100</v>
      </c>
      <c r="O2967" s="34">
        <f t="shared" si="372"/>
        <v>26718</v>
      </c>
      <c r="P2967" s="1">
        <f>IF(H2967=26,VLOOKUP(G2967,'属性表（单核）'!$H$2:$I$251,2,0),IF(H2967=59,VLOOKUP(G2967,'属性表（单核）'!$C$2:$D$251,2,0),INT(N2967/VLOOKUP(H2967,'属性表（单）'!$N$4:$O$24,2,0))))</f>
        <v>26718</v>
      </c>
      <c r="S2967" s="1">
        <f t="shared" si="373"/>
        <v>14069</v>
      </c>
      <c r="T2967" s="28">
        <f>VLOOKUP(--F2967,经验表!$A$4:$B$53,2,0)*VLOOKUP(--E2967,经验表!$W$8:$X$17,2,0)</f>
        <v>14069.25</v>
      </c>
      <c r="U2967" s="1">
        <f t="shared" si="374"/>
        <v>136596</v>
      </c>
      <c r="V2967" s="1">
        <f t="shared" si="375"/>
        <v>136596</v>
      </c>
    </row>
    <row r="2968" spans="1:22" x14ac:dyDescent="0.35">
      <c r="A2968" s="1">
        <v>91200125</v>
      </c>
      <c r="B2968" s="3" t="s">
        <v>19</v>
      </c>
      <c r="C2968" s="29">
        <f t="shared" si="371"/>
        <v>1</v>
      </c>
      <c r="D2968" s="29" t="str">
        <f t="shared" si="368"/>
        <v>5</v>
      </c>
      <c r="E2968" s="42" t="str">
        <f t="shared" si="369"/>
        <v>5</v>
      </c>
      <c r="F2968" s="1">
        <v>12</v>
      </c>
      <c r="G2968" s="28" t="str">
        <f t="shared" si="370"/>
        <v>512</v>
      </c>
      <c r="H2968" s="1">
        <v>48</v>
      </c>
      <c r="I2968" s="1">
        <v>4215</v>
      </c>
      <c r="L2968" s="1">
        <v>16143</v>
      </c>
      <c r="M2968" s="1">
        <v>159519</v>
      </c>
      <c r="N2968" s="2">
        <f>INT(VLOOKUP(--D2968,'属性表（单）'!$H$7:$I$11,2,0)*VLOOKUP(F2968,'属性表（单）'!$B$4:$D$53,3,0))</f>
        <v>18300</v>
      </c>
      <c r="O2968" s="34">
        <f t="shared" si="372"/>
        <v>28593</v>
      </c>
      <c r="P2968" s="1">
        <f>IF(H2968=26,VLOOKUP(G2968,'属性表（单核）'!$H$2:$I$251,2,0),IF(H2968=59,VLOOKUP(G2968,'属性表（单核）'!$C$2:$D$251,2,0),INT(N2968/VLOOKUP(H2968,'属性表（单）'!$N$4:$O$24,2,0))))</f>
        <v>28593</v>
      </c>
      <c r="S2968" s="1">
        <f t="shared" si="373"/>
        <v>16097</v>
      </c>
      <c r="T2968" s="28">
        <f>VLOOKUP(--F2968,经验表!$A$4:$B$53,2,0)*VLOOKUP(--E2968,经验表!$W$8:$X$17,2,0)</f>
        <v>16097.25</v>
      </c>
      <c r="U2968" s="1">
        <f t="shared" si="374"/>
        <v>150665</v>
      </c>
      <c r="V2968" s="1">
        <f t="shared" si="375"/>
        <v>150665</v>
      </c>
    </row>
    <row r="2969" spans="1:22" x14ac:dyDescent="0.35">
      <c r="A2969" s="1">
        <v>91300125</v>
      </c>
      <c r="B2969" s="3" t="s">
        <v>19</v>
      </c>
      <c r="C2969" s="29">
        <f t="shared" si="371"/>
        <v>1</v>
      </c>
      <c r="D2969" s="29" t="str">
        <f t="shared" si="368"/>
        <v>5</v>
      </c>
      <c r="E2969" s="42" t="str">
        <f t="shared" si="369"/>
        <v>5</v>
      </c>
      <c r="F2969" s="1">
        <v>13</v>
      </c>
      <c r="G2969" s="28" t="str">
        <f t="shared" si="370"/>
        <v>513</v>
      </c>
      <c r="H2969" s="1">
        <v>48</v>
      </c>
      <c r="I2969" s="1">
        <v>4470</v>
      </c>
      <c r="L2969" s="1">
        <v>18170</v>
      </c>
      <c r="M2969" s="1">
        <v>175662</v>
      </c>
      <c r="N2969" s="2">
        <f>INT(VLOOKUP(--D2969,'属性表（单）'!$H$7:$I$11,2,0)*VLOOKUP(F2969,'属性表（单）'!$B$4:$D$53,3,0))</f>
        <v>19500</v>
      </c>
      <c r="O2969" s="34">
        <f t="shared" si="372"/>
        <v>30468</v>
      </c>
      <c r="P2969" s="1">
        <f>IF(H2969=26,VLOOKUP(G2969,'属性表（单核）'!$H$2:$I$251,2,0),IF(H2969=59,VLOOKUP(G2969,'属性表（单核）'!$C$2:$D$251,2,0),INT(N2969/VLOOKUP(H2969,'属性表（单）'!$N$4:$O$24,2,0))))</f>
        <v>30468</v>
      </c>
      <c r="S2969" s="1">
        <f t="shared" si="373"/>
        <v>18125</v>
      </c>
      <c r="T2969" s="28">
        <f>VLOOKUP(--F2969,经验表!$A$4:$B$53,2,0)*VLOOKUP(--E2969,经验表!$W$8:$X$17,2,0)</f>
        <v>18125.25</v>
      </c>
      <c r="U2969" s="1">
        <f t="shared" si="374"/>
        <v>166762</v>
      </c>
      <c r="V2969" s="1">
        <f t="shared" si="375"/>
        <v>166762</v>
      </c>
    </row>
    <row r="2970" spans="1:22" x14ac:dyDescent="0.35">
      <c r="A2970" s="1">
        <v>91400125</v>
      </c>
      <c r="B2970" s="3" t="s">
        <v>19</v>
      </c>
      <c r="C2970" s="29">
        <f t="shared" si="371"/>
        <v>1</v>
      </c>
      <c r="D2970" s="29" t="str">
        <f t="shared" si="368"/>
        <v>5</v>
      </c>
      <c r="E2970" s="42" t="str">
        <f t="shared" si="369"/>
        <v>5</v>
      </c>
      <c r="F2970" s="1">
        <v>14</v>
      </c>
      <c r="G2970" s="28" t="str">
        <f t="shared" si="370"/>
        <v>514</v>
      </c>
      <c r="H2970" s="1">
        <v>48</v>
      </c>
      <c r="I2970" s="1">
        <v>4725</v>
      </c>
      <c r="L2970" s="1">
        <v>20387</v>
      </c>
      <c r="M2970" s="1">
        <v>193832</v>
      </c>
      <c r="N2970" s="2">
        <f>INT(VLOOKUP(--D2970,'属性表（单）'!$H$7:$I$11,2,0)*VLOOKUP(F2970,'属性表（单）'!$B$4:$D$53,3,0))</f>
        <v>20700</v>
      </c>
      <c r="O2970" s="34">
        <f t="shared" si="372"/>
        <v>32343</v>
      </c>
      <c r="P2970" s="1">
        <f>IF(H2970=26,VLOOKUP(G2970,'属性表（单核）'!$H$2:$I$251,2,0),IF(H2970=59,VLOOKUP(G2970,'属性表（单核）'!$C$2:$D$251,2,0),INT(N2970/VLOOKUP(H2970,'属性表（单）'!$N$4:$O$24,2,0))))</f>
        <v>32343</v>
      </c>
      <c r="S2970" s="1">
        <f t="shared" si="373"/>
        <v>21167</v>
      </c>
      <c r="T2970" s="28">
        <f>VLOOKUP(--F2970,经验表!$A$4:$B$53,2,0)*VLOOKUP(--E2970,经验表!$W$8:$X$17,2,0)</f>
        <v>21167.25</v>
      </c>
      <c r="U2970" s="1">
        <f t="shared" si="374"/>
        <v>184887</v>
      </c>
      <c r="V2970" s="1">
        <f t="shared" si="375"/>
        <v>184887</v>
      </c>
    </row>
    <row r="2971" spans="1:22" x14ac:dyDescent="0.35">
      <c r="A2971" s="1">
        <v>91500125</v>
      </c>
      <c r="B2971" s="3" t="s">
        <v>19</v>
      </c>
      <c r="C2971" s="29">
        <f t="shared" si="371"/>
        <v>1</v>
      </c>
      <c r="D2971" s="29" t="str">
        <f t="shared" si="368"/>
        <v>5</v>
      </c>
      <c r="E2971" s="42" t="str">
        <f t="shared" si="369"/>
        <v>5</v>
      </c>
      <c r="F2971" s="1">
        <v>15</v>
      </c>
      <c r="G2971" s="28" t="str">
        <f t="shared" si="370"/>
        <v>515</v>
      </c>
      <c r="H2971" s="1">
        <v>48</v>
      </c>
      <c r="I2971" s="1">
        <v>4980</v>
      </c>
      <c r="L2971" s="1">
        <v>22811</v>
      </c>
      <c r="M2971" s="1">
        <v>214219</v>
      </c>
      <c r="N2971" s="2">
        <f>INT(VLOOKUP(--D2971,'属性表（单）'!$H$7:$I$11,2,0)*VLOOKUP(F2971,'属性表（单）'!$B$4:$D$53,3,0))</f>
        <v>21900</v>
      </c>
      <c r="O2971" s="34">
        <f t="shared" si="372"/>
        <v>34218</v>
      </c>
      <c r="P2971" s="1">
        <f>IF(H2971=26,VLOOKUP(G2971,'属性表（单核）'!$H$2:$I$251,2,0),IF(H2971=59,VLOOKUP(G2971,'属性表（单核）'!$C$2:$D$251,2,0),INT(N2971/VLOOKUP(H2971,'属性表（单）'!$N$4:$O$24,2,0))))</f>
        <v>34218</v>
      </c>
      <c r="S2971" s="1">
        <f t="shared" si="373"/>
        <v>24209</v>
      </c>
      <c r="T2971" s="28">
        <f>VLOOKUP(--F2971,经验表!$A$4:$B$53,2,0)*VLOOKUP(--E2971,经验表!$W$8:$X$17,2,0)</f>
        <v>24209.25</v>
      </c>
      <c r="U2971" s="1">
        <f t="shared" si="374"/>
        <v>206054</v>
      </c>
      <c r="V2971" s="1">
        <f t="shared" si="375"/>
        <v>206054</v>
      </c>
    </row>
    <row r="2972" spans="1:22" x14ac:dyDescent="0.35">
      <c r="A2972" s="1">
        <v>91600125</v>
      </c>
      <c r="B2972" s="3" t="s">
        <v>19</v>
      </c>
      <c r="C2972" s="29">
        <f t="shared" si="371"/>
        <v>1</v>
      </c>
      <c r="D2972" s="29" t="str">
        <f t="shared" si="368"/>
        <v>5</v>
      </c>
      <c r="E2972" s="42" t="str">
        <f t="shared" si="369"/>
        <v>5</v>
      </c>
      <c r="F2972" s="1">
        <v>16</v>
      </c>
      <c r="G2972" s="28" t="str">
        <f t="shared" si="370"/>
        <v>516</v>
      </c>
      <c r="H2972" s="1">
        <v>48</v>
      </c>
      <c r="I2972" s="1">
        <v>5235</v>
      </c>
      <c r="L2972" s="1">
        <v>25460</v>
      </c>
      <c r="M2972" s="1">
        <v>237030</v>
      </c>
      <c r="N2972" s="2">
        <f>INT(VLOOKUP(--D2972,'属性表（单）'!$H$7:$I$11,2,0)*VLOOKUP(F2972,'属性表（单）'!$B$4:$D$53,3,0))</f>
        <v>23100</v>
      </c>
      <c r="O2972" s="34">
        <f t="shared" si="372"/>
        <v>36093</v>
      </c>
      <c r="P2972" s="1">
        <f>IF(H2972=26,VLOOKUP(G2972,'属性表（单核）'!$H$2:$I$251,2,0),IF(H2972=59,VLOOKUP(G2972,'属性表（单核）'!$C$2:$D$251,2,0),INT(N2972/VLOOKUP(H2972,'属性表（单）'!$N$4:$O$24,2,0))))</f>
        <v>36093</v>
      </c>
      <c r="S2972" s="1">
        <f t="shared" si="373"/>
        <v>27251</v>
      </c>
      <c r="T2972" s="28">
        <f>VLOOKUP(--F2972,经验表!$A$4:$B$53,2,0)*VLOOKUP(--E2972,经验表!$W$8:$X$17,2,0)</f>
        <v>27251.25</v>
      </c>
      <c r="U2972" s="1">
        <f t="shared" si="374"/>
        <v>230263</v>
      </c>
      <c r="V2972" s="1">
        <f t="shared" si="375"/>
        <v>230263</v>
      </c>
    </row>
    <row r="2973" spans="1:22" x14ac:dyDescent="0.35">
      <c r="A2973" s="1">
        <v>91700125</v>
      </c>
      <c r="B2973" s="3" t="s">
        <v>19</v>
      </c>
      <c r="C2973" s="29">
        <f t="shared" si="371"/>
        <v>1</v>
      </c>
      <c r="D2973" s="29" t="str">
        <f t="shared" si="368"/>
        <v>5</v>
      </c>
      <c r="E2973" s="42" t="str">
        <f t="shared" si="369"/>
        <v>5</v>
      </c>
      <c r="F2973" s="1">
        <v>17</v>
      </c>
      <c r="G2973" s="28" t="str">
        <f t="shared" si="370"/>
        <v>517</v>
      </c>
      <c r="H2973" s="1">
        <v>48</v>
      </c>
      <c r="I2973" s="1">
        <v>5490</v>
      </c>
      <c r="L2973" s="1">
        <v>28356</v>
      </c>
      <c r="M2973" s="1">
        <v>262490</v>
      </c>
      <c r="N2973" s="2">
        <f>INT(VLOOKUP(--D2973,'属性表（单）'!$H$7:$I$11,2,0)*VLOOKUP(F2973,'属性表（单）'!$B$4:$D$53,3,0))</f>
        <v>24600</v>
      </c>
      <c r="O2973" s="34">
        <f t="shared" si="372"/>
        <v>38437</v>
      </c>
      <c r="P2973" s="1">
        <f>IF(H2973=26,VLOOKUP(G2973,'属性表（单核）'!$H$2:$I$251,2,0),IF(H2973=59,VLOOKUP(G2973,'属性表（单核）'!$C$2:$D$251,2,0),INT(N2973/VLOOKUP(H2973,'属性表（单）'!$N$4:$O$24,2,0))))</f>
        <v>38437</v>
      </c>
      <c r="S2973" s="1">
        <f t="shared" si="373"/>
        <v>30293</v>
      </c>
      <c r="T2973" s="28">
        <f>VLOOKUP(--F2973,经验表!$A$4:$B$53,2,0)*VLOOKUP(--E2973,经验表!$W$8:$X$17,2,0)</f>
        <v>30293.25</v>
      </c>
      <c r="U2973" s="1">
        <f t="shared" si="374"/>
        <v>257514</v>
      </c>
      <c r="V2973" s="1">
        <f t="shared" si="375"/>
        <v>257514</v>
      </c>
    </row>
    <row r="2974" spans="1:22" x14ac:dyDescent="0.35">
      <c r="A2974" s="1">
        <v>91800125</v>
      </c>
      <c r="B2974" s="3" t="s">
        <v>19</v>
      </c>
      <c r="C2974" s="29">
        <f t="shared" si="371"/>
        <v>1</v>
      </c>
      <c r="D2974" s="29" t="str">
        <f t="shared" si="368"/>
        <v>5</v>
      </c>
      <c r="E2974" s="42" t="str">
        <f t="shared" si="369"/>
        <v>5</v>
      </c>
      <c r="F2974" s="1">
        <v>18</v>
      </c>
      <c r="G2974" s="28" t="str">
        <f t="shared" si="370"/>
        <v>518</v>
      </c>
      <c r="H2974" s="1">
        <v>48</v>
      </c>
      <c r="I2974" s="1">
        <v>5745</v>
      </c>
      <c r="L2974" s="1">
        <v>31521</v>
      </c>
      <c r="M2974" s="1">
        <v>290846</v>
      </c>
      <c r="N2974" s="2">
        <f>INT(VLOOKUP(--D2974,'属性表（单）'!$H$7:$I$11,2,0)*VLOOKUP(F2974,'属性表（单）'!$B$4:$D$53,3,0))</f>
        <v>26100</v>
      </c>
      <c r="O2974" s="34">
        <f t="shared" si="372"/>
        <v>40781</v>
      </c>
      <c r="P2974" s="1">
        <f>IF(H2974=26,VLOOKUP(G2974,'属性表（单核）'!$H$2:$I$251,2,0),IF(H2974=59,VLOOKUP(G2974,'属性表（单核）'!$C$2:$D$251,2,0),INT(N2974/VLOOKUP(H2974,'属性表（单）'!$N$4:$O$24,2,0))))</f>
        <v>40781</v>
      </c>
      <c r="S2974" s="1">
        <f t="shared" si="373"/>
        <v>34602</v>
      </c>
      <c r="T2974" s="28">
        <f>VLOOKUP(--F2974,经验表!$A$4:$B$53,2,0)*VLOOKUP(--E2974,经验表!$W$8:$X$17,2,0)</f>
        <v>34602.75</v>
      </c>
      <c r="U2974" s="1">
        <f t="shared" si="374"/>
        <v>287807</v>
      </c>
      <c r="V2974" s="1">
        <f t="shared" si="375"/>
        <v>287807</v>
      </c>
    </row>
    <row r="2975" spans="1:22" x14ac:dyDescent="0.35">
      <c r="A2975" s="1">
        <v>91900125</v>
      </c>
      <c r="B2975" s="3" t="s">
        <v>19</v>
      </c>
      <c r="C2975" s="29">
        <f t="shared" si="371"/>
        <v>1</v>
      </c>
      <c r="D2975" s="29" t="str">
        <f t="shared" si="368"/>
        <v>5</v>
      </c>
      <c r="E2975" s="42" t="str">
        <f t="shared" si="369"/>
        <v>5</v>
      </c>
      <c r="F2975" s="1">
        <v>19</v>
      </c>
      <c r="G2975" s="28" t="str">
        <f t="shared" si="370"/>
        <v>519</v>
      </c>
      <c r="H2975" s="1">
        <v>48</v>
      </c>
      <c r="I2975" s="1">
        <v>6000</v>
      </c>
      <c r="L2975" s="1">
        <v>34978</v>
      </c>
      <c r="M2975" s="1">
        <v>322367</v>
      </c>
      <c r="N2975" s="2">
        <f>INT(VLOOKUP(--D2975,'属性表（单）'!$H$7:$I$11,2,0)*VLOOKUP(F2975,'属性表（单）'!$B$4:$D$53,3,0))</f>
        <v>27600</v>
      </c>
      <c r="O2975" s="34">
        <f t="shared" si="372"/>
        <v>43125</v>
      </c>
      <c r="P2975" s="1">
        <f>IF(H2975=26,VLOOKUP(G2975,'属性表（单核）'!$H$2:$I$251,2,0),IF(H2975=59,VLOOKUP(G2975,'属性表（单核）'!$C$2:$D$251,2,0),INT(N2975/VLOOKUP(H2975,'属性表（单）'!$N$4:$O$24,2,0))))</f>
        <v>43125</v>
      </c>
      <c r="S2975" s="1">
        <f t="shared" si="373"/>
        <v>38912</v>
      </c>
      <c r="T2975" s="28">
        <f>VLOOKUP(--F2975,经验表!$A$4:$B$53,2,0)*VLOOKUP(--E2975,经验表!$W$8:$X$17,2,0)</f>
        <v>38912.25</v>
      </c>
      <c r="U2975" s="1">
        <f t="shared" si="374"/>
        <v>322409</v>
      </c>
      <c r="V2975" s="1">
        <f t="shared" si="375"/>
        <v>322409</v>
      </c>
    </row>
    <row r="2976" spans="1:22" x14ac:dyDescent="0.35">
      <c r="A2976" s="1">
        <v>92000125</v>
      </c>
      <c r="B2976" s="3" t="s">
        <v>19</v>
      </c>
      <c r="C2976" s="29">
        <f t="shared" si="371"/>
        <v>1</v>
      </c>
      <c r="D2976" s="29" t="str">
        <f t="shared" si="368"/>
        <v>5</v>
      </c>
      <c r="E2976" s="42" t="str">
        <f t="shared" si="369"/>
        <v>5</v>
      </c>
      <c r="F2976" s="1">
        <v>20</v>
      </c>
      <c r="G2976" s="28" t="str">
        <f t="shared" si="370"/>
        <v>520</v>
      </c>
      <c r="H2976" s="1">
        <v>48</v>
      </c>
      <c r="I2976" s="1">
        <v>6255</v>
      </c>
      <c r="L2976" s="1">
        <v>38756</v>
      </c>
      <c r="M2976" s="1">
        <v>357345</v>
      </c>
      <c r="N2976" s="2">
        <f>INT(VLOOKUP(--D2976,'属性表（单）'!$H$7:$I$11,2,0)*VLOOKUP(F2976,'属性表（单）'!$B$4:$D$53,3,0))</f>
        <v>29100</v>
      </c>
      <c r="O2976" s="34">
        <f t="shared" si="372"/>
        <v>45468</v>
      </c>
      <c r="P2976" s="1">
        <f>IF(H2976=26,VLOOKUP(G2976,'属性表（单核）'!$H$2:$I$251,2,0),IF(H2976=59,VLOOKUP(G2976,'属性表（单核）'!$C$2:$D$251,2,0),INT(N2976/VLOOKUP(H2976,'属性表（单）'!$N$4:$O$24,2,0))))</f>
        <v>45468</v>
      </c>
      <c r="S2976" s="1">
        <f t="shared" si="373"/>
        <v>43221</v>
      </c>
      <c r="T2976" s="28">
        <f>VLOOKUP(--F2976,经验表!$A$4:$B$53,2,0)*VLOOKUP(--E2976,经验表!$W$8:$X$17,2,0)</f>
        <v>43221.75</v>
      </c>
      <c r="U2976" s="1">
        <f t="shared" si="374"/>
        <v>361321</v>
      </c>
      <c r="V2976" s="1">
        <f t="shared" si="375"/>
        <v>361321</v>
      </c>
    </row>
    <row r="2977" spans="1:22" x14ac:dyDescent="0.35">
      <c r="A2977" s="1">
        <v>92100125</v>
      </c>
      <c r="B2977" s="3" t="s">
        <v>19</v>
      </c>
      <c r="C2977" s="29">
        <f t="shared" si="371"/>
        <v>1</v>
      </c>
      <c r="D2977" s="29" t="str">
        <f t="shared" si="368"/>
        <v>5</v>
      </c>
      <c r="E2977" s="42" t="str">
        <f t="shared" si="369"/>
        <v>5</v>
      </c>
      <c r="F2977" s="1">
        <v>21</v>
      </c>
      <c r="G2977" s="28" t="str">
        <f t="shared" si="370"/>
        <v>521</v>
      </c>
      <c r="H2977" s="1">
        <v>48</v>
      </c>
      <c r="I2977" s="1">
        <v>6510</v>
      </c>
      <c r="L2977" s="1">
        <v>42883</v>
      </c>
      <c r="M2977" s="1">
        <v>396101</v>
      </c>
      <c r="N2977" s="2">
        <f>INT(VLOOKUP(--D2977,'属性表（单）'!$H$7:$I$11,2,0)*VLOOKUP(F2977,'属性表（单）'!$B$4:$D$53,3,0))</f>
        <v>30600</v>
      </c>
      <c r="O2977" s="34">
        <f t="shared" si="372"/>
        <v>47812</v>
      </c>
      <c r="P2977" s="1">
        <f>IF(H2977=26,VLOOKUP(G2977,'属性表（单核）'!$H$2:$I$251,2,0),IF(H2977=59,VLOOKUP(G2977,'属性表（单核）'!$C$2:$D$251,2,0),INT(N2977/VLOOKUP(H2977,'属性表（单）'!$N$4:$O$24,2,0))))</f>
        <v>47812</v>
      </c>
      <c r="S2977" s="1">
        <f t="shared" si="373"/>
        <v>47531</v>
      </c>
      <c r="T2977" s="28">
        <f>VLOOKUP(--F2977,经验表!$A$4:$B$53,2,0)*VLOOKUP(--E2977,经验表!$W$8:$X$17,2,0)</f>
        <v>47531.25</v>
      </c>
      <c r="U2977" s="1">
        <f t="shared" si="374"/>
        <v>404542</v>
      </c>
      <c r="V2977" s="1">
        <f t="shared" si="375"/>
        <v>404542</v>
      </c>
    </row>
    <row r="2978" spans="1:22" x14ac:dyDescent="0.35">
      <c r="A2978" s="1">
        <v>92200125</v>
      </c>
      <c r="B2978" s="3" t="s">
        <v>19</v>
      </c>
      <c r="C2978" s="29">
        <f t="shared" si="371"/>
        <v>1</v>
      </c>
      <c r="D2978" s="29" t="str">
        <f t="shared" si="368"/>
        <v>5</v>
      </c>
      <c r="E2978" s="42" t="str">
        <f t="shared" si="369"/>
        <v>5</v>
      </c>
      <c r="F2978" s="1">
        <v>22</v>
      </c>
      <c r="G2978" s="28" t="str">
        <f t="shared" si="370"/>
        <v>522</v>
      </c>
      <c r="H2978" s="1">
        <v>48</v>
      </c>
      <c r="I2978" s="1">
        <v>6765</v>
      </c>
      <c r="L2978" s="1">
        <v>47391</v>
      </c>
      <c r="M2978" s="1">
        <v>438984</v>
      </c>
      <c r="N2978" s="2">
        <f>INT(VLOOKUP(--D2978,'属性表（单）'!$H$7:$I$11,2,0)*VLOOKUP(F2978,'属性表（单）'!$B$4:$D$53,3,0))</f>
        <v>32400</v>
      </c>
      <c r="O2978" s="34">
        <f t="shared" si="372"/>
        <v>50625</v>
      </c>
      <c r="P2978" s="1">
        <f>IF(H2978=26,VLOOKUP(G2978,'属性表（单核）'!$H$2:$I$251,2,0),IF(H2978=59,VLOOKUP(G2978,'属性表（单核）'!$C$2:$D$251,2,0),INT(N2978/VLOOKUP(H2978,'属性表（单）'!$N$4:$O$24,2,0))))</f>
        <v>50625</v>
      </c>
      <c r="S2978" s="1">
        <f t="shared" si="373"/>
        <v>53361</v>
      </c>
      <c r="T2978" s="28">
        <f>VLOOKUP(--F2978,经验表!$A$4:$B$53,2,0)*VLOOKUP(--E2978,经验表!$W$8:$X$17,2,0)</f>
        <v>53361.75</v>
      </c>
      <c r="U2978" s="1">
        <f t="shared" si="374"/>
        <v>452073</v>
      </c>
      <c r="V2978" s="1">
        <f t="shared" si="375"/>
        <v>452073</v>
      </c>
    </row>
    <row r="2979" spans="1:22" x14ac:dyDescent="0.35">
      <c r="A2979" s="1">
        <v>92300125</v>
      </c>
      <c r="B2979" s="3" t="s">
        <v>19</v>
      </c>
      <c r="C2979" s="29">
        <f t="shared" si="371"/>
        <v>1</v>
      </c>
      <c r="D2979" s="29" t="str">
        <f t="shared" si="368"/>
        <v>5</v>
      </c>
      <c r="E2979" s="42" t="str">
        <f t="shared" si="369"/>
        <v>5</v>
      </c>
      <c r="F2979" s="1">
        <v>23</v>
      </c>
      <c r="G2979" s="28" t="str">
        <f t="shared" si="370"/>
        <v>523</v>
      </c>
      <c r="H2979" s="1">
        <v>48</v>
      </c>
      <c r="I2979" s="1">
        <v>7020</v>
      </c>
      <c r="L2979" s="1">
        <v>52314</v>
      </c>
      <c r="M2979" s="1">
        <v>486375</v>
      </c>
      <c r="N2979" s="2">
        <f>INT(VLOOKUP(--D2979,'属性表（单）'!$H$7:$I$11,2,0)*VLOOKUP(F2979,'属性表（单）'!$B$4:$D$53,3,0))</f>
        <v>34200</v>
      </c>
      <c r="O2979" s="34">
        <f t="shared" si="372"/>
        <v>53437</v>
      </c>
      <c r="P2979" s="1">
        <f>IF(H2979=26,VLOOKUP(G2979,'属性表（单核）'!$H$2:$I$251,2,0),IF(H2979=59,VLOOKUP(G2979,'属性表（单核）'!$C$2:$D$251,2,0),INT(N2979/VLOOKUP(H2979,'属性表（单）'!$N$4:$O$24,2,0))))</f>
        <v>53437</v>
      </c>
      <c r="S2979" s="1">
        <f t="shared" si="373"/>
        <v>59192</v>
      </c>
      <c r="T2979" s="28">
        <f>VLOOKUP(--F2979,经验表!$A$4:$B$53,2,0)*VLOOKUP(--E2979,经验表!$W$8:$X$17,2,0)</f>
        <v>59192.25</v>
      </c>
      <c r="U2979" s="1">
        <f t="shared" si="374"/>
        <v>505434</v>
      </c>
      <c r="V2979" s="1">
        <f t="shared" si="375"/>
        <v>505434</v>
      </c>
    </row>
    <row r="2980" spans="1:22" x14ac:dyDescent="0.35">
      <c r="A2980" s="1">
        <v>92400125</v>
      </c>
      <c r="B2980" s="3" t="s">
        <v>19</v>
      </c>
      <c r="C2980" s="29">
        <f t="shared" si="371"/>
        <v>1</v>
      </c>
      <c r="D2980" s="29" t="str">
        <f t="shared" si="368"/>
        <v>5</v>
      </c>
      <c r="E2980" s="42" t="str">
        <f t="shared" si="369"/>
        <v>5</v>
      </c>
      <c r="F2980" s="1">
        <v>24</v>
      </c>
      <c r="G2980" s="28" t="str">
        <f t="shared" si="370"/>
        <v>524</v>
      </c>
      <c r="H2980" s="1">
        <v>48</v>
      </c>
      <c r="I2980" s="1">
        <v>7275</v>
      </c>
      <c r="L2980" s="1">
        <v>57690</v>
      </c>
      <c r="M2980" s="1">
        <v>538689</v>
      </c>
      <c r="N2980" s="2">
        <f>INT(VLOOKUP(--D2980,'属性表（单）'!$H$7:$I$11,2,0)*VLOOKUP(F2980,'属性表（单）'!$B$4:$D$53,3,0))</f>
        <v>36000</v>
      </c>
      <c r="O2980" s="34">
        <f t="shared" si="372"/>
        <v>56250</v>
      </c>
      <c r="P2980" s="1">
        <f>IF(H2980=26,VLOOKUP(G2980,'属性表（单核）'!$H$2:$I$251,2,0),IF(H2980=59,VLOOKUP(G2980,'属性表（单核）'!$C$2:$D$251,2,0),INT(N2980/VLOOKUP(H2980,'属性表（单）'!$N$4:$O$24,2,0))))</f>
        <v>56250</v>
      </c>
      <c r="S2980" s="1">
        <f t="shared" si="373"/>
        <v>65022</v>
      </c>
      <c r="T2980" s="28">
        <f>VLOOKUP(--F2980,经验表!$A$4:$B$53,2,0)*VLOOKUP(--E2980,经验表!$W$8:$X$17,2,0)</f>
        <v>65022.750000000007</v>
      </c>
      <c r="U2980" s="1">
        <f t="shared" si="374"/>
        <v>564626</v>
      </c>
      <c r="V2980" s="1">
        <f t="shared" si="375"/>
        <v>564626</v>
      </c>
    </row>
    <row r="2981" spans="1:22" x14ac:dyDescent="0.35">
      <c r="A2981" s="1">
        <v>92500125</v>
      </c>
      <c r="B2981" s="3" t="s">
        <v>19</v>
      </c>
      <c r="C2981" s="29">
        <f t="shared" si="371"/>
        <v>1</v>
      </c>
      <c r="D2981" s="29" t="str">
        <f t="shared" si="368"/>
        <v>5</v>
      </c>
      <c r="E2981" s="42" t="str">
        <f t="shared" si="369"/>
        <v>5</v>
      </c>
      <c r="F2981" s="1">
        <v>25</v>
      </c>
      <c r="G2981" s="28" t="str">
        <f t="shared" si="370"/>
        <v>525</v>
      </c>
      <c r="H2981" s="1">
        <v>48</v>
      </c>
      <c r="I2981" s="1">
        <v>7530</v>
      </c>
      <c r="L2981" s="1">
        <v>63561</v>
      </c>
      <c r="M2981" s="1">
        <v>596379</v>
      </c>
      <c r="N2981" s="2">
        <f>INT(VLOOKUP(--D2981,'属性表（单）'!$H$7:$I$11,2,0)*VLOOKUP(F2981,'属性表（单）'!$B$4:$D$53,3,0))</f>
        <v>37800</v>
      </c>
      <c r="O2981" s="34">
        <f t="shared" si="372"/>
        <v>59062</v>
      </c>
      <c r="P2981" s="1">
        <f>IF(H2981=26,VLOOKUP(G2981,'属性表（单核）'!$H$2:$I$251,2,0),IF(H2981=59,VLOOKUP(G2981,'属性表（单核）'!$C$2:$D$251,2,0),INT(N2981/VLOOKUP(H2981,'属性表（单）'!$N$4:$O$24,2,0))))</f>
        <v>59062</v>
      </c>
      <c r="S2981" s="1">
        <f t="shared" si="373"/>
        <v>70853</v>
      </c>
      <c r="T2981" s="28">
        <f>VLOOKUP(--F2981,经验表!$A$4:$B$53,2,0)*VLOOKUP(--E2981,经验表!$W$8:$X$17,2,0)</f>
        <v>70853.25</v>
      </c>
      <c r="U2981" s="1">
        <f t="shared" si="374"/>
        <v>629648</v>
      </c>
      <c r="V2981" s="1">
        <f t="shared" si="375"/>
        <v>629648</v>
      </c>
    </row>
    <row r="2982" spans="1:22" x14ac:dyDescent="0.35">
      <c r="A2982" s="1">
        <v>92600125</v>
      </c>
      <c r="B2982" s="3" t="s">
        <v>19</v>
      </c>
      <c r="C2982" s="29">
        <f t="shared" si="371"/>
        <v>1</v>
      </c>
      <c r="D2982" s="29" t="str">
        <f t="shared" si="368"/>
        <v>5</v>
      </c>
      <c r="E2982" s="42" t="str">
        <f t="shared" si="369"/>
        <v>5</v>
      </c>
      <c r="F2982" s="1">
        <v>26</v>
      </c>
      <c r="G2982" s="28" t="str">
        <f t="shared" si="370"/>
        <v>526</v>
      </c>
      <c r="H2982" s="1">
        <v>48</v>
      </c>
      <c r="I2982" s="1">
        <v>7785</v>
      </c>
      <c r="L2982" s="1">
        <v>69971</v>
      </c>
      <c r="M2982" s="1">
        <v>659940</v>
      </c>
      <c r="N2982" s="2">
        <f>INT(VLOOKUP(--D2982,'属性表（单）'!$H$7:$I$11,2,0)*VLOOKUP(F2982,'属性表（单）'!$B$4:$D$53,3,0))</f>
        <v>39600</v>
      </c>
      <c r="O2982" s="34">
        <f t="shared" si="372"/>
        <v>61875</v>
      </c>
      <c r="P2982" s="1">
        <f>IF(H2982=26,VLOOKUP(G2982,'属性表（单核）'!$H$2:$I$251,2,0),IF(H2982=59,VLOOKUP(G2982,'属性表（单核）'!$C$2:$D$251,2,0),INT(N2982/VLOOKUP(H2982,'属性表（单）'!$N$4:$O$24,2,0))))</f>
        <v>61875</v>
      </c>
      <c r="S2982" s="1">
        <f t="shared" si="373"/>
        <v>78458</v>
      </c>
      <c r="T2982" s="28">
        <f>VLOOKUP(--F2982,经验表!$A$4:$B$53,2,0)*VLOOKUP(--E2982,经验表!$W$8:$X$17,2,0)</f>
        <v>78458.25</v>
      </c>
      <c r="U2982" s="1">
        <f t="shared" si="374"/>
        <v>700501</v>
      </c>
      <c r="V2982" s="1">
        <f t="shared" si="375"/>
        <v>700501</v>
      </c>
    </row>
    <row r="2983" spans="1:22" x14ac:dyDescent="0.35">
      <c r="A2983" s="1">
        <v>92700125</v>
      </c>
      <c r="B2983" s="3" t="s">
        <v>19</v>
      </c>
      <c r="C2983" s="29">
        <f t="shared" si="371"/>
        <v>1</v>
      </c>
      <c r="D2983" s="29" t="str">
        <f t="shared" si="368"/>
        <v>5</v>
      </c>
      <c r="E2983" s="42" t="str">
        <f t="shared" si="369"/>
        <v>5</v>
      </c>
      <c r="F2983" s="1">
        <v>27</v>
      </c>
      <c r="G2983" s="28" t="str">
        <f t="shared" si="370"/>
        <v>527</v>
      </c>
      <c r="H2983" s="1">
        <v>48</v>
      </c>
      <c r="I2983" s="1">
        <v>8040</v>
      </c>
      <c r="L2983" s="1">
        <v>76969</v>
      </c>
      <c r="M2983" s="1">
        <v>729911</v>
      </c>
      <c r="N2983" s="2">
        <f>INT(VLOOKUP(--D2983,'属性表（单）'!$H$7:$I$11,2,0)*VLOOKUP(F2983,'属性表（单）'!$B$4:$D$53,3,0))</f>
        <v>41700</v>
      </c>
      <c r="O2983" s="34">
        <f t="shared" si="372"/>
        <v>65156</v>
      </c>
      <c r="P2983" s="1">
        <f>IF(H2983=26,VLOOKUP(G2983,'属性表（单核）'!$H$2:$I$251,2,0),IF(H2983=59,VLOOKUP(G2983,'属性表（单核）'!$C$2:$D$251,2,0),INT(N2983/VLOOKUP(H2983,'属性表（单）'!$N$4:$O$24,2,0))))</f>
        <v>65156</v>
      </c>
      <c r="S2983" s="1">
        <f t="shared" si="373"/>
        <v>86063</v>
      </c>
      <c r="T2983" s="28">
        <f>VLOOKUP(--F2983,经验表!$A$4:$B$53,2,0)*VLOOKUP(--E2983,经验表!$W$8:$X$17,2,0)</f>
        <v>86063.25</v>
      </c>
      <c r="U2983" s="1">
        <f t="shared" si="374"/>
        <v>778959</v>
      </c>
      <c r="V2983" s="1">
        <f t="shared" si="375"/>
        <v>778959</v>
      </c>
    </row>
    <row r="2984" spans="1:22" x14ac:dyDescent="0.35">
      <c r="A2984" s="1">
        <v>92800125</v>
      </c>
      <c r="B2984" s="3" t="s">
        <v>19</v>
      </c>
      <c r="C2984" s="29">
        <f t="shared" si="371"/>
        <v>1</v>
      </c>
      <c r="D2984" s="29" t="str">
        <f t="shared" si="368"/>
        <v>5</v>
      </c>
      <c r="E2984" s="42" t="str">
        <f t="shared" si="369"/>
        <v>5</v>
      </c>
      <c r="F2984" s="1">
        <v>28</v>
      </c>
      <c r="G2984" s="28" t="str">
        <f t="shared" si="370"/>
        <v>528</v>
      </c>
      <c r="H2984" s="1">
        <v>48</v>
      </c>
      <c r="I2984" s="1">
        <v>8295</v>
      </c>
      <c r="L2984" s="1">
        <v>84610</v>
      </c>
      <c r="M2984" s="1">
        <v>806880</v>
      </c>
      <c r="N2984" s="2">
        <f>INT(VLOOKUP(--D2984,'属性表（单）'!$H$7:$I$11,2,0)*VLOOKUP(F2984,'属性表（单）'!$B$4:$D$53,3,0))</f>
        <v>43800</v>
      </c>
      <c r="O2984" s="34">
        <f t="shared" si="372"/>
        <v>68437</v>
      </c>
      <c r="P2984" s="1">
        <f>IF(H2984=26,VLOOKUP(G2984,'属性表（单核）'!$H$2:$I$251,2,0),IF(H2984=59,VLOOKUP(G2984,'属性表（单核）'!$C$2:$D$251,2,0),INT(N2984/VLOOKUP(H2984,'属性表（单）'!$N$4:$O$24,2,0))))</f>
        <v>68437</v>
      </c>
      <c r="S2984" s="1">
        <f t="shared" si="373"/>
        <v>93668</v>
      </c>
      <c r="T2984" s="28">
        <f>VLOOKUP(--F2984,经验表!$A$4:$B$53,2,0)*VLOOKUP(--E2984,经验表!$W$8:$X$17,2,0)</f>
        <v>93668.25</v>
      </c>
      <c r="U2984" s="1">
        <f t="shared" si="374"/>
        <v>865022</v>
      </c>
      <c r="V2984" s="1">
        <f t="shared" si="375"/>
        <v>865022</v>
      </c>
    </row>
    <row r="2985" spans="1:22" x14ac:dyDescent="0.35">
      <c r="A2985" s="1">
        <v>92900125</v>
      </c>
      <c r="B2985" s="3" t="s">
        <v>19</v>
      </c>
      <c r="C2985" s="29">
        <f t="shared" si="371"/>
        <v>1</v>
      </c>
      <c r="D2985" s="29" t="str">
        <f t="shared" si="368"/>
        <v>5</v>
      </c>
      <c r="E2985" s="42" t="str">
        <f t="shared" si="369"/>
        <v>5</v>
      </c>
      <c r="F2985" s="1">
        <v>29</v>
      </c>
      <c r="G2985" s="28" t="str">
        <f t="shared" si="370"/>
        <v>529</v>
      </c>
      <c r="H2985" s="1">
        <v>48</v>
      </c>
      <c r="I2985" s="1">
        <v>8550</v>
      </c>
      <c r="L2985" s="1">
        <v>92951</v>
      </c>
      <c r="M2985" s="1">
        <v>891490</v>
      </c>
      <c r="N2985" s="2">
        <f>INT(VLOOKUP(--D2985,'属性表（单）'!$H$7:$I$11,2,0)*VLOOKUP(F2985,'属性表（单）'!$B$4:$D$53,3,0))</f>
        <v>45900</v>
      </c>
      <c r="O2985" s="34">
        <f t="shared" si="372"/>
        <v>71718</v>
      </c>
      <c r="P2985" s="1">
        <f>IF(H2985=26,VLOOKUP(G2985,'属性表（单核）'!$H$2:$I$251,2,0),IF(H2985=59,VLOOKUP(G2985,'属性表（单核）'!$C$2:$D$251,2,0),INT(N2985/VLOOKUP(H2985,'属性表（单）'!$N$4:$O$24,2,0))))</f>
        <v>71718</v>
      </c>
      <c r="S2985" s="1">
        <f t="shared" si="373"/>
        <v>101273</v>
      </c>
      <c r="T2985" s="28">
        <f>VLOOKUP(--F2985,经验表!$A$4:$B$53,2,0)*VLOOKUP(--E2985,经验表!$W$8:$X$17,2,0)</f>
        <v>101273.25</v>
      </c>
      <c r="U2985" s="1">
        <f t="shared" si="374"/>
        <v>958690</v>
      </c>
      <c r="V2985" s="1">
        <f t="shared" si="375"/>
        <v>958690</v>
      </c>
    </row>
    <row r="2986" spans="1:22" x14ac:dyDescent="0.35">
      <c r="A2986" s="1">
        <v>93000125</v>
      </c>
      <c r="B2986" s="3" t="s">
        <v>19</v>
      </c>
      <c r="C2986" s="29">
        <f t="shared" si="371"/>
        <v>1</v>
      </c>
      <c r="D2986" s="29" t="str">
        <f t="shared" si="368"/>
        <v>5</v>
      </c>
      <c r="E2986" s="42" t="str">
        <f t="shared" si="369"/>
        <v>5</v>
      </c>
      <c r="F2986" s="1">
        <v>30</v>
      </c>
      <c r="G2986" s="28" t="str">
        <f t="shared" si="370"/>
        <v>530</v>
      </c>
      <c r="H2986" s="1">
        <v>48</v>
      </c>
      <c r="I2986" s="1">
        <v>8805</v>
      </c>
      <c r="L2986" s="1">
        <v>102055</v>
      </c>
      <c r="M2986" s="1">
        <v>984441</v>
      </c>
      <c r="N2986" s="2">
        <f>INT(VLOOKUP(--D2986,'属性表（单）'!$H$7:$I$11,2,0)*VLOOKUP(F2986,'属性表（单）'!$B$4:$D$53,3,0))</f>
        <v>48000</v>
      </c>
      <c r="O2986" s="34">
        <f t="shared" si="372"/>
        <v>75000</v>
      </c>
      <c r="P2986" s="1">
        <f>IF(H2986=26,VLOOKUP(G2986,'属性表（单核）'!$H$2:$I$251,2,0),IF(H2986=59,VLOOKUP(G2986,'属性表（单核）'!$C$2:$D$251,2,0),INT(N2986/VLOOKUP(H2986,'属性表（单）'!$N$4:$O$24,2,0))))</f>
        <v>75000</v>
      </c>
      <c r="S2986" s="1">
        <f t="shared" si="373"/>
        <v>110906</v>
      </c>
      <c r="T2986" s="28">
        <f>VLOOKUP(--F2986,经验表!$A$4:$B$53,2,0)*VLOOKUP(--E2986,经验表!$W$8:$X$17,2,0)</f>
        <v>110906.25</v>
      </c>
      <c r="U2986" s="1">
        <f t="shared" si="374"/>
        <v>1059963</v>
      </c>
      <c r="V2986" s="1">
        <f t="shared" si="375"/>
        <v>1059963</v>
      </c>
    </row>
    <row r="2987" spans="1:22" x14ac:dyDescent="0.35">
      <c r="A2987" s="1">
        <v>93100125</v>
      </c>
      <c r="B2987" s="3" t="s">
        <v>19</v>
      </c>
      <c r="C2987" s="29">
        <f t="shared" si="371"/>
        <v>1</v>
      </c>
      <c r="D2987" s="29" t="str">
        <f t="shared" si="368"/>
        <v>5</v>
      </c>
      <c r="E2987" s="42" t="str">
        <f t="shared" si="369"/>
        <v>5</v>
      </c>
      <c r="F2987" s="1">
        <v>31</v>
      </c>
      <c r="G2987" s="28" t="str">
        <f t="shared" si="370"/>
        <v>531</v>
      </c>
      <c r="H2987" s="1">
        <v>48</v>
      </c>
      <c r="I2987" s="1">
        <v>9060</v>
      </c>
      <c r="L2987" s="1">
        <v>111993</v>
      </c>
      <c r="M2987" s="1">
        <v>1086496</v>
      </c>
      <c r="N2987" s="2">
        <f>INT(VLOOKUP(--D2987,'属性表（单）'!$H$7:$I$11,2,0)*VLOOKUP(F2987,'属性表（单）'!$B$4:$D$53,3,0))</f>
        <v>50100</v>
      </c>
      <c r="O2987" s="34">
        <f t="shared" si="372"/>
        <v>78281</v>
      </c>
      <c r="P2987" s="1">
        <f>IF(H2987=26,VLOOKUP(G2987,'属性表（单核）'!$H$2:$I$251,2,0),IF(H2987=59,VLOOKUP(G2987,'属性表（单核）'!$C$2:$D$251,2,0),INT(N2987/VLOOKUP(H2987,'属性表（单）'!$N$4:$O$24,2,0))))</f>
        <v>78281</v>
      </c>
      <c r="S2987" s="1">
        <f t="shared" si="373"/>
        <v>120539</v>
      </c>
      <c r="T2987" s="28">
        <f>VLOOKUP(--F2987,经验表!$A$4:$B$53,2,0)*VLOOKUP(--E2987,经验表!$W$8:$X$17,2,0)</f>
        <v>120539.25</v>
      </c>
      <c r="U2987" s="1">
        <f t="shared" si="374"/>
        <v>1170869</v>
      </c>
      <c r="V2987" s="1">
        <f t="shared" si="375"/>
        <v>1170869</v>
      </c>
    </row>
    <row r="2988" spans="1:22" x14ac:dyDescent="0.35">
      <c r="A2988" s="1">
        <v>93200125</v>
      </c>
      <c r="B2988" s="3" t="s">
        <v>19</v>
      </c>
      <c r="C2988" s="29">
        <f t="shared" si="371"/>
        <v>1</v>
      </c>
      <c r="D2988" s="29" t="str">
        <f t="shared" si="368"/>
        <v>5</v>
      </c>
      <c r="E2988" s="42" t="str">
        <f t="shared" si="369"/>
        <v>5</v>
      </c>
      <c r="F2988" s="1">
        <v>32</v>
      </c>
      <c r="G2988" s="28" t="str">
        <f t="shared" si="370"/>
        <v>532</v>
      </c>
      <c r="H2988" s="1">
        <v>48</v>
      </c>
      <c r="I2988" s="1">
        <v>9315</v>
      </c>
      <c r="L2988" s="1">
        <v>122840</v>
      </c>
      <c r="M2988" s="1">
        <v>1198489</v>
      </c>
      <c r="N2988" s="2">
        <f>INT(VLOOKUP(--D2988,'属性表（单）'!$H$7:$I$11,2,0)*VLOOKUP(F2988,'属性表（单）'!$B$4:$D$53,3,0))</f>
        <v>52500</v>
      </c>
      <c r="O2988" s="34">
        <f t="shared" si="372"/>
        <v>82031</v>
      </c>
      <c r="P2988" s="1">
        <f>IF(H2988=26,VLOOKUP(G2988,'属性表（单核）'!$H$2:$I$251,2,0),IF(H2988=59,VLOOKUP(G2988,'属性表（单核）'!$C$2:$D$251,2,0),INT(N2988/VLOOKUP(H2988,'属性表（单）'!$N$4:$O$24,2,0))))</f>
        <v>82031</v>
      </c>
      <c r="S2988" s="1">
        <f t="shared" si="373"/>
        <v>130172</v>
      </c>
      <c r="T2988" s="28">
        <f>VLOOKUP(--F2988,经验表!$A$4:$B$53,2,0)*VLOOKUP(--E2988,经验表!$W$8:$X$17,2,0)</f>
        <v>130172.25000000001</v>
      </c>
      <c r="U2988" s="1">
        <f t="shared" si="374"/>
        <v>1291408</v>
      </c>
      <c r="V2988" s="1">
        <f t="shared" si="375"/>
        <v>1291408</v>
      </c>
    </row>
    <row r="2989" spans="1:22" x14ac:dyDescent="0.35">
      <c r="A2989" s="1">
        <v>93300125</v>
      </c>
      <c r="B2989" s="3" t="s">
        <v>19</v>
      </c>
      <c r="C2989" s="29">
        <f t="shared" si="371"/>
        <v>1</v>
      </c>
      <c r="D2989" s="29" t="str">
        <f t="shared" si="368"/>
        <v>5</v>
      </c>
      <c r="E2989" s="42" t="str">
        <f t="shared" si="369"/>
        <v>5</v>
      </c>
      <c r="F2989" s="1">
        <v>33</v>
      </c>
      <c r="G2989" s="28" t="str">
        <f t="shared" si="370"/>
        <v>533</v>
      </c>
      <c r="H2989" s="1">
        <v>48</v>
      </c>
      <c r="I2989" s="1">
        <v>9570</v>
      </c>
      <c r="L2989" s="1">
        <v>134679</v>
      </c>
      <c r="M2989" s="1">
        <v>1321329</v>
      </c>
      <c r="N2989" s="2">
        <f>INT(VLOOKUP(--D2989,'属性表（单）'!$H$7:$I$11,2,0)*VLOOKUP(F2989,'属性表（单）'!$B$4:$D$53,3,0))</f>
        <v>54900</v>
      </c>
      <c r="O2989" s="34">
        <f t="shared" si="372"/>
        <v>85781</v>
      </c>
      <c r="P2989" s="1">
        <f>IF(H2989=26,VLOOKUP(G2989,'属性表（单核）'!$H$2:$I$251,2,0),IF(H2989=59,VLOOKUP(G2989,'属性表（单核）'!$C$2:$D$251,2,0),INT(N2989/VLOOKUP(H2989,'属性表（单）'!$N$4:$O$24,2,0))))</f>
        <v>85781</v>
      </c>
      <c r="S2989" s="1">
        <f t="shared" si="373"/>
        <v>139805</v>
      </c>
      <c r="T2989" s="28">
        <f>VLOOKUP(--F2989,经验表!$A$4:$B$53,2,0)*VLOOKUP(--E2989,经验表!$W$8:$X$17,2,0)</f>
        <v>139805.25</v>
      </c>
      <c r="U2989" s="1">
        <f t="shared" si="374"/>
        <v>1421580</v>
      </c>
      <c r="V2989" s="1">
        <f t="shared" si="375"/>
        <v>1421580</v>
      </c>
    </row>
    <row r="2990" spans="1:22" x14ac:dyDescent="0.35">
      <c r="A2990" s="1">
        <v>93400125</v>
      </c>
      <c r="B2990" s="3" t="s">
        <v>19</v>
      </c>
      <c r="C2990" s="29">
        <f t="shared" si="371"/>
        <v>1</v>
      </c>
      <c r="D2990" s="29" t="str">
        <f t="shared" si="368"/>
        <v>5</v>
      </c>
      <c r="E2990" s="42" t="str">
        <f t="shared" si="369"/>
        <v>5</v>
      </c>
      <c r="F2990" s="1">
        <v>34</v>
      </c>
      <c r="G2990" s="28" t="str">
        <f t="shared" si="370"/>
        <v>534</v>
      </c>
      <c r="H2990" s="1">
        <v>48</v>
      </c>
      <c r="I2990" s="1">
        <v>9825</v>
      </c>
      <c r="L2990" s="1">
        <v>147599</v>
      </c>
      <c r="M2990" s="1">
        <v>1456008</v>
      </c>
      <c r="N2990" s="2">
        <f>INT(VLOOKUP(--D2990,'属性表（单）'!$H$7:$I$11,2,0)*VLOOKUP(F2990,'属性表（单）'!$B$4:$D$53,3,0))</f>
        <v>57300</v>
      </c>
      <c r="O2990" s="34">
        <f t="shared" si="372"/>
        <v>89531</v>
      </c>
      <c r="P2990" s="1">
        <f>IF(H2990=26,VLOOKUP(G2990,'属性表（单核）'!$H$2:$I$251,2,0),IF(H2990=59,VLOOKUP(G2990,'属性表（单核）'!$C$2:$D$251,2,0),INT(N2990/VLOOKUP(H2990,'属性表（单）'!$N$4:$O$24,2,0))))</f>
        <v>89531</v>
      </c>
      <c r="S2990" s="1">
        <f t="shared" si="373"/>
        <v>151719</v>
      </c>
      <c r="T2990" s="28">
        <f>VLOOKUP(--F2990,经验表!$A$4:$B$53,2,0)*VLOOKUP(--E2990,经验表!$W$8:$X$17,2,0)</f>
        <v>151719.75</v>
      </c>
      <c r="U2990" s="1">
        <f t="shared" si="374"/>
        <v>1561385</v>
      </c>
      <c r="V2990" s="1">
        <f t="shared" si="375"/>
        <v>1561385</v>
      </c>
    </row>
    <row r="2991" spans="1:22" x14ac:dyDescent="0.35">
      <c r="A2991" s="1">
        <v>93500125</v>
      </c>
      <c r="B2991" s="3" t="s">
        <v>19</v>
      </c>
      <c r="C2991" s="29">
        <f t="shared" si="371"/>
        <v>1</v>
      </c>
      <c r="D2991" s="29" t="str">
        <f t="shared" si="368"/>
        <v>5</v>
      </c>
      <c r="E2991" s="42" t="str">
        <f t="shared" si="369"/>
        <v>5</v>
      </c>
      <c r="F2991" s="1">
        <v>35</v>
      </c>
      <c r="G2991" s="28" t="str">
        <f t="shared" si="370"/>
        <v>535</v>
      </c>
      <c r="H2991" s="1">
        <v>48</v>
      </c>
      <c r="I2991" s="1">
        <v>10080</v>
      </c>
      <c r="L2991" s="1">
        <v>161700</v>
      </c>
      <c r="M2991" s="1">
        <v>1603607</v>
      </c>
      <c r="N2991" s="2">
        <f>INT(VLOOKUP(--D2991,'属性表（单）'!$H$7:$I$11,2,0)*VLOOKUP(F2991,'属性表（单）'!$B$4:$D$53,3,0))</f>
        <v>59700</v>
      </c>
      <c r="O2991" s="34">
        <f t="shared" si="372"/>
        <v>93281</v>
      </c>
      <c r="P2991" s="1">
        <f>IF(H2991=26,VLOOKUP(G2991,'属性表（单核）'!$H$2:$I$251,2,0),IF(H2991=59,VLOOKUP(G2991,'属性表（单核）'!$C$2:$D$251,2,0),INT(N2991/VLOOKUP(H2991,'属性表（单）'!$N$4:$O$24,2,0))))</f>
        <v>93281</v>
      </c>
      <c r="S2991" s="1">
        <f t="shared" si="373"/>
        <v>163634</v>
      </c>
      <c r="T2991" s="28">
        <f>VLOOKUP(--F2991,经验表!$A$4:$B$53,2,0)*VLOOKUP(--E2991,经验表!$W$8:$X$17,2,0)</f>
        <v>163634.25</v>
      </c>
      <c r="U2991" s="1">
        <f t="shared" si="374"/>
        <v>1713104</v>
      </c>
      <c r="V2991" s="1">
        <f t="shared" si="375"/>
        <v>1713104</v>
      </c>
    </row>
    <row r="2992" spans="1:22" x14ac:dyDescent="0.35">
      <c r="A2992" s="1">
        <v>93600125</v>
      </c>
      <c r="B2992" s="3" t="s">
        <v>19</v>
      </c>
      <c r="C2992" s="29">
        <f t="shared" si="371"/>
        <v>1</v>
      </c>
      <c r="D2992" s="29" t="str">
        <f t="shared" si="368"/>
        <v>5</v>
      </c>
      <c r="E2992" s="42" t="str">
        <f t="shared" si="369"/>
        <v>5</v>
      </c>
      <c r="F2992" s="1">
        <v>36</v>
      </c>
      <c r="G2992" s="28" t="str">
        <f t="shared" si="370"/>
        <v>536</v>
      </c>
      <c r="H2992" s="1">
        <v>48</v>
      </c>
      <c r="I2992" s="1">
        <v>10335</v>
      </c>
      <c r="L2992" s="1">
        <v>177088</v>
      </c>
      <c r="M2992" s="1">
        <v>1765307</v>
      </c>
      <c r="N2992" s="2">
        <f>INT(VLOOKUP(--D2992,'属性表（单）'!$H$7:$I$11,2,0)*VLOOKUP(F2992,'属性表（单）'!$B$4:$D$53,3,0))</f>
        <v>62100</v>
      </c>
      <c r="O2992" s="34">
        <f t="shared" si="372"/>
        <v>97031</v>
      </c>
      <c r="P2992" s="1">
        <f>IF(H2992=26,VLOOKUP(G2992,'属性表（单核）'!$H$2:$I$251,2,0),IF(H2992=59,VLOOKUP(G2992,'属性表（单核）'!$C$2:$D$251,2,0),INT(N2992/VLOOKUP(H2992,'属性表（单）'!$N$4:$O$24,2,0))))</f>
        <v>97031</v>
      </c>
      <c r="S2992" s="1">
        <f t="shared" si="373"/>
        <v>175548</v>
      </c>
      <c r="T2992" s="28">
        <f>VLOOKUP(--F2992,经验表!$A$4:$B$53,2,0)*VLOOKUP(--E2992,经验表!$W$8:$X$17,2,0)</f>
        <v>175548.75</v>
      </c>
      <c r="U2992" s="1">
        <f t="shared" si="374"/>
        <v>1876738</v>
      </c>
      <c r="V2992" s="1">
        <f t="shared" si="375"/>
        <v>1876738</v>
      </c>
    </row>
    <row r="2993" spans="1:22" x14ac:dyDescent="0.35">
      <c r="A2993" s="1">
        <v>93700125</v>
      </c>
      <c r="B2993" s="3" t="s">
        <v>19</v>
      </c>
      <c r="C2993" s="29">
        <f t="shared" si="371"/>
        <v>1</v>
      </c>
      <c r="D2993" s="29" t="str">
        <f t="shared" si="368"/>
        <v>5</v>
      </c>
      <c r="E2993" s="42" t="str">
        <f t="shared" si="369"/>
        <v>5</v>
      </c>
      <c r="F2993" s="1">
        <v>37</v>
      </c>
      <c r="G2993" s="28" t="str">
        <f t="shared" si="370"/>
        <v>537</v>
      </c>
      <c r="H2993" s="1">
        <v>48</v>
      </c>
      <c r="I2993" s="1">
        <v>10590</v>
      </c>
      <c r="L2993" s="1">
        <v>193880</v>
      </c>
      <c r="M2993" s="1">
        <v>1942395</v>
      </c>
      <c r="N2993" s="2">
        <f>INT(VLOOKUP(--D2993,'属性表（单）'!$H$7:$I$11,2,0)*VLOOKUP(F2993,'属性表（单）'!$B$4:$D$53,3,0))</f>
        <v>64800</v>
      </c>
      <c r="O2993" s="34">
        <f t="shared" si="372"/>
        <v>101250</v>
      </c>
      <c r="P2993" s="1">
        <f>IF(H2993=26,VLOOKUP(G2993,'属性表（单核）'!$H$2:$I$251,2,0),IF(H2993=59,VLOOKUP(G2993,'属性表（单核）'!$C$2:$D$251,2,0),INT(N2993/VLOOKUP(H2993,'属性表（单）'!$N$4:$O$24,2,0))))</f>
        <v>101250</v>
      </c>
      <c r="S2993" s="1">
        <f t="shared" si="373"/>
        <v>187463</v>
      </c>
      <c r="T2993" s="28">
        <f>VLOOKUP(--F2993,经验表!$A$4:$B$53,2,0)*VLOOKUP(--E2993,经验表!$W$8:$X$17,2,0)</f>
        <v>187463.25</v>
      </c>
      <c r="U2993" s="1">
        <f t="shared" si="374"/>
        <v>2052286</v>
      </c>
      <c r="V2993" s="1">
        <f t="shared" si="375"/>
        <v>2052286</v>
      </c>
    </row>
    <row r="2994" spans="1:22" x14ac:dyDescent="0.35">
      <c r="A2994" s="1">
        <v>93800125</v>
      </c>
      <c r="B2994" s="3" t="s">
        <v>19</v>
      </c>
      <c r="C2994" s="29">
        <f t="shared" si="371"/>
        <v>1</v>
      </c>
      <c r="D2994" s="29" t="str">
        <f t="shared" si="368"/>
        <v>5</v>
      </c>
      <c r="E2994" s="42" t="str">
        <f t="shared" si="369"/>
        <v>5</v>
      </c>
      <c r="F2994" s="1">
        <v>38</v>
      </c>
      <c r="G2994" s="28" t="str">
        <f t="shared" si="370"/>
        <v>538</v>
      </c>
      <c r="H2994" s="1">
        <v>48</v>
      </c>
      <c r="I2994" s="1">
        <v>10845</v>
      </c>
      <c r="L2994" s="1">
        <v>212204</v>
      </c>
      <c r="M2994" s="1">
        <v>2136275</v>
      </c>
      <c r="N2994" s="2">
        <f>INT(VLOOKUP(--D2994,'属性表（单）'!$H$7:$I$11,2,0)*VLOOKUP(F2994,'属性表（单）'!$B$4:$D$53,3,0))</f>
        <v>67500</v>
      </c>
      <c r="O2994" s="34">
        <f t="shared" si="372"/>
        <v>105468</v>
      </c>
      <c r="P2994" s="1">
        <f>IF(H2994=26,VLOOKUP(G2994,'属性表（单核）'!$H$2:$I$251,2,0),IF(H2994=59,VLOOKUP(G2994,'属性表（单核）'!$C$2:$D$251,2,0),INT(N2994/VLOOKUP(H2994,'属性表（单）'!$N$4:$O$24,2,0))))</f>
        <v>105468</v>
      </c>
      <c r="S2994" s="1">
        <f t="shared" si="373"/>
        <v>201912</v>
      </c>
      <c r="T2994" s="28">
        <f>VLOOKUP(--F2994,经验表!$A$4:$B$53,2,0)*VLOOKUP(--E2994,经验表!$W$8:$X$17,2,0)</f>
        <v>201912.75</v>
      </c>
      <c r="U2994" s="1">
        <f t="shared" si="374"/>
        <v>2239749</v>
      </c>
      <c r="V2994" s="1">
        <f t="shared" si="375"/>
        <v>2239749</v>
      </c>
    </row>
    <row r="2995" spans="1:22" x14ac:dyDescent="0.35">
      <c r="A2995" s="1">
        <v>93900125</v>
      </c>
      <c r="B2995" s="3" t="s">
        <v>19</v>
      </c>
      <c r="C2995" s="29">
        <f t="shared" si="371"/>
        <v>1</v>
      </c>
      <c r="D2995" s="29" t="str">
        <f t="shared" si="368"/>
        <v>5</v>
      </c>
      <c r="E2995" s="42" t="str">
        <f t="shared" si="369"/>
        <v>5</v>
      </c>
      <c r="F2995" s="1">
        <v>39</v>
      </c>
      <c r="G2995" s="28" t="str">
        <f t="shared" si="370"/>
        <v>539</v>
      </c>
      <c r="H2995" s="1">
        <v>48</v>
      </c>
      <c r="I2995" s="1">
        <v>11100</v>
      </c>
      <c r="L2995" s="1">
        <v>232200</v>
      </c>
      <c r="M2995" s="1">
        <v>2348479</v>
      </c>
      <c r="N2995" s="2">
        <f>INT(VLOOKUP(--D2995,'属性表（单）'!$H$7:$I$11,2,0)*VLOOKUP(F2995,'属性表（单）'!$B$4:$D$53,3,0))</f>
        <v>70200</v>
      </c>
      <c r="O2995" s="34">
        <f t="shared" si="372"/>
        <v>109687</v>
      </c>
      <c r="P2995" s="1">
        <f>IF(H2995=26,VLOOKUP(G2995,'属性表（单核）'!$H$2:$I$251,2,0),IF(H2995=59,VLOOKUP(G2995,'属性表（单核）'!$C$2:$D$251,2,0),INT(N2995/VLOOKUP(H2995,'属性表（单）'!$N$4:$O$24,2,0))))</f>
        <v>109687</v>
      </c>
      <c r="S2995" s="1">
        <f t="shared" si="373"/>
        <v>216362</v>
      </c>
      <c r="T2995" s="28">
        <f>VLOOKUP(--F2995,经验表!$A$4:$B$53,2,0)*VLOOKUP(--E2995,经验表!$W$8:$X$17,2,0)</f>
        <v>216362.25</v>
      </c>
      <c r="U2995" s="1">
        <f t="shared" si="374"/>
        <v>2441661</v>
      </c>
      <c r="V2995" s="1">
        <f t="shared" si="375"/>
        <v>2441661</v>
      </c>
    </row>
    <row r="2996" spans="1:22" x14ac:dyDescent="0.35">
      <c r="A2996" s="1">
        <v>94000125</v>
      </c>
      <c r="B2996" s="3" t="s">
        <v>19</v>
      </c>
      <c r="C2996" s="29">
        <f t="shared" si="371"/>
        <v>1</v>
      </c>
      <c r="D2996" s="29" t="str">
        <f t="shared" si="368"/>
        <v>5</v>
      </c>
      <c r="E2996" s="42" t="str">
        <f t="shared" si="369"/>
        <v>5</v>
      </c>
      <c r="F2996" s="1">
        <v>40</v>
      </c>
      <c r="G2996" s="28" t="str">
        <f t="shared" si="370"/>
        <v>540</v>
      </c>
      <c r="H2996" s="1">
        <v>48</v>
      </c>
      <c r="I2996" s="1">
        <v>11355</v>
      </c>
      <c r="L2996" s="1">
        <v>254017</v>
      </c>
      <c r="M2996" s="1">
        <v>2580679</v>
      </c>
      <c r="N2996" s="2">
        <f>INT(VLOOKUP(--D2996,'属性表（单）'!$H$7:$I$11,2,0)*VLOOKUP(F2996,'属性表（单）'!$B$4:$D$53,3,0))</f>
        <v>72900</v>
      </c>
      <c r="O2996" s="34">
        <f t="shared" si="372"/>
        <v>113906</v>
      </c>
      <c r="P2996" s="1">
        <f>IF(H2996=26,VLOOKUP(G2996,'属性表（单核）'!$H$2:$I$251,2,0),IF(H2996=59,VLOOKUP(G2996,'属性表（单核）'!$C$2:$D$251,2,0),INT(N2996/VLOOKUP(H2996,'属性表（单）'!$N$4:$O$24,2,0))))</f>
        <v>113906</v>
      </c>
      <c r="S2996" s="1">
        <f t="shared" si="373"/>
        <v>230811</v>
      </c>
      <c r="T2996" s="28">
        <f>VLOOKUP(--F2996,经验表!$A$4:$B$53,2,0)*VLOOKUP(--E2996,经验表!$W$8:$X$17,2,0)</f>
        <v>230811.75</v>
      </c>
      <c r="U2996" s="1">
        <f t="shared" si="374"/>
        <v>2658023</v>
      </c>
      <c r="V2996" s="1">
        <f t="shared" si="375"/>
        <v>2658023</v>
      </c>
    </row>
    <row r="2997" spans="1:22" x14ac:dyDescent="0.35">
      <c r="A2997" s="1">
        <v>94100125</v>
      </c>
      <c r="B2997" s="3" t="s">
        <v>19</v>
      </c>
      <c r="C2997" s="29">
        <f t="shared" si="371"/>
        <v>1</v>
      </c>
      <c r="D2997" s="29" t="str">
        <f t="shared" si="368"/>
        <v>5</v>
      </c>
      <c r="E2997" s="42" t="str">
        <f t="shared" si="369"/>
        <v>5</v>
      </c>
      <c r="F2997" s="1">
        <v>41</v>
      </c>
      <c r="G2997" s="28" t="str">
        <f t="shared" si="370"/>
        <v>541</v>
      </c>
      <c r="H2997" s="1">
        <v>48</v>
      </c>
      <c r="I2997" s="1">
        <v>11610</v>
      </c>
      <c r="L2997" s="1">
        <v>277824</v>
      </c>
      <c r="M2997" s="1">
        <v>2834696</v>
      </c>
      <c r="N2997" s="2">
        <f>INT(VLOOKUP(--D2997,'属性表（单）'!$H$7:$I$11,2,0)*VLOOKUP(F2997,'属性表（单）'!$B$4:$D$53,3,0))</f>
        <v>75600</v>
      </c>
      <c r="O2997" s="34">
        <f t="shared" si="372"/>
        <v>118125</v>
      </c>
      <c r="P2997" s="1">
        <f>IF(H2997=26,VLOOKUP(G2997,'属性表（单核）'!$H$2:$I$251,2,0),IF(H2997=59,VLOOKUP(G2997,'属性表（单核）'!$C$2:$D$251,2,0),INT(N2997/VLOOKUP(H2997,'属性表（单）'!$N$4:$O$24,2,0))))</f>
        <v>118125</v>
      </c>
      <c r="S2997" s="1">
        <f t="shared" si="373"/>
        <v>245261</v>
      </c>
      <c r="T2997" s="28">
        <f>VLOOKUP(--F2997,经验表!$A$4:$B$53,2,0)*VLOOKUP(--E2997,经验表!$W$8:$X$17,2,0)</f>
        <v>245261.25</v>
      </c>
      <c r="U2997" s="1">
        <f t="shared" si="374"/>
        <v>2888834</v>
      </c>
      <c r="V2997" s="1">
        <f t="shared" si="375"/>
        <v>2888834</v>
      </c>
    </row>
    <row r="2998" spans="1:22" x14ac:dyDescent="0.35">
      <c r="A2998" s="1">
        <v>94200125</v>
      </c>
      <c r="B2998" s="3" t="s">
        <v>19</v>
      </c>
      <c r="C2998" s="29">
        <f t="shared" si="371"/>
        <v>1</v>
      </c>
      <c r="D2998" s="29" t="str">
        <f t="shared" si="368"/>
        <v>5</v>
      </c>
      <c r="E2998" s="42" t="str">
        <f t="shared" si="369"/>
        <v>5</v>
      </c>
      <c r="F2998" s="1">
        <v>42</v>
      </c>
      <c r="G2998" s="28" t="str">
        <f t="shared" si="370"/>
        <v>542</v>
      </c>
      <c r="H2998" s="1">
        <v>48</v>
      </c>
      <c r="I2998" s="1">
        <v>11865</v>
      </c>
      <c r="L2998" s="1">
        <v>303799</v>
      </c>
      <c r="M2998" s="1">
        <v>3112520</v>
      </c>
      <c r="N2998" s="2">
        <f>INT(VLOOKUP(--D2998,'属性表（单）'!$H$7:$I$11,2,0)*VLOOKUP(F2998,'属性表（单）'!$B$4:$D$53,3,0))</f>
        <v>78600</v>
      </c>
      <c r="O2998" s="34">
        <f t="shared" si="372"/>
        <v>122812</v>
      </c>
      <c r="P2998" s="1">
        <f>IF(H2998=26,VLOOKUP(G2998,'属性表（单核）'!$H$2:$I$251,2,0),IF(H2998=59,VLOOKUP(G2998,'属性表（单核）'!$C$2:$D$251,2,0),INT(N2998/VLOOKUP(H2998,'属性表（单）'!$N$4:$O$24,2,0))))</f>
        <v>122812</v>
      </c>
      <c r="S2998" s="1">
        <f t="shared" si="373"/>
        <v>262499</v>
      </c>
      <c r="T2998" s="28">
        <f>VLOOKUP(--F2998,经验表!$A$4:$B$53,2,0)*VLOOKUP(--E2998,经验表!$W$8:$X$17,2,0)</f>
        <v>262499.25</v>
      </c>
      <c r="U2998" s="1">
        <f t="shared" si="374"/>
        <v>3134095</v>
      </c>
      <c r="V2998" s="1">
        <f t="shared" si="375"/>
        <v>3134095</v>
      </c>
    </row>
    <row r="2999" spans="1:22" x14ac:dyDescent="0.35">
      <c r="A2999" s="1">
        <v>94300125</v>
      </c>
      <c r="B2999" s="3" t="s">
        <v>19</v>
      </c>
      <c r="C2999" s="29">
        <f t="shared" si="371"/>
        <v>1</v>
      </c>
      <c r="D2999" s="29" t="str">
        <f t="shared" si="368"/>
        <v>5</v>
      </c>
      <c r="E2999" s="42" t="str">
        <f t="shared" si="369"/>
        <v>5</v>
      </c>
      <c r="F2999" s="1">
        <v>43</v>
      </c>
      <c r="G2999" s="28" t="str">
        <f t="shared" si="370"/>
        <v>543</v>
      </c>
      <c r="H2999" s="1">
        <v>48</v>
      </c>
      <c r="I2999" s="1">
        <v>12120</v>
      </c>
      <c r="L2999" s="1">
        <v>332141</v>
      </c>
      <c r="M2999" s="1">
        <v>3416319</v>
      </c>
      <c r="N2999" s="2">
        <f>INT(VLOOKUP(--D2999,'属性表（单）'!$H$7:$I$11,2,0)*VLOOKUP(F2999,'属性表（单）'!$B$4:$D$53,3,0))</f>
        <v>81600</v>
      </c>
      <c r="O2999" s="34">
        <f t="shared" si="372"/>
        <v>127500</v>
      </c>
      <c r="P2999" s="1">
        <f>IF(H2999=26,VLOOKUP(G2999,'属性表（单核）'!$H$2:$I$251,2,0),IF(H2999=59,VLOOKUP(G2999,'属性表（单核）'!$C$2:$D$251,2,0),INT(N2999/VLOOKUP(H2999,'属性表（单）'!$N$4:$O$24,2,0))))</f>
        <v>127500</v>
      </c>
      <c r="S2999" s="1">
        <f t="shared" si="373"/>
        <v>279737</v>
      </c>
      <c r="T2999" s="28">
        <f>VLOOKUP(--F2999,经验表!$A$4:$B$53,2,0)*VLOOKUP(--E2999,经验表!$W$8:$X$17,2,0)</f>
        <v>279737.25</v>
      </c>
      <c r="U2999" s="1">
        <f t="shared" si="374"/>
        <v>3396594</v>
      </c>
      <c r="V2999" s="1">
        <f t="shared" si="375"/>
        <v>3396594</v>
      </c>
    </row>
    <row r="3000" spans="1:22" x14ac:dyDescent="0.35">
      <c r="A3000" s="1">
        <v>94400125</v>
      </c>
      <c r="B3000" s="3" t="s">
        <v>19</v>
      </c>
      <c r="C3000" s="29">
        <f t="shared" si="371"/>
        <v>1</v>
      </c>
      <c r="D3000" s="29" t="str">
        <f t="shared" si="368"/>
        <v>5</v>
      </c>
      <c r="E3000" s="42" t="str">
        <f t="shared" si="369"/>
        <v>5</v>
      </c>
      <c r="F3000" s="1">
        <v>44</v>
      </c>
      <c r="G3000" s="28" t="str">
        <f t="shared" si="370"/>
        <v>544</v>
      </c>
      <c r="H3000" s="1">
        <v>48</v>
      </c>
      <c r="I3000" s="1">
        <v>12375</v>
      </c>
      <c r="L3000" s="1">
        <v>363063</v>
      </c>
      <c r="M3000" s="1">
        <v>3748460</v>
      </c>
      <c r="N3000" s="2">
        <f>INT(VLOOKUP(--D3000,'属性表（单）'!$H$7:$I$11,2,0)*VLOOKUP(F3000,'属性表（单）'!$B$4:$D$53,3,0))</f>
        <v>84600</v>
      </c>
      <c r="O3000" s="34">
        <f t="shared" si="372"/>
        <v>132187</v>
      </c>
      <c r="P3000" s="1">
        <f>IF(H3000=26,VLOOKUP(G3000,'属性表（单核）'!$H$2:$I$251,2,0),IF(H3000=59,VLOOKUP(G3000,'属性表（单核）'!$C$2:$D$251,2,0),INT(N3000/VLOOKUP(H3000,'属性表（单）'!$N$4:$O$24,2,0))))</f>
        <v>132187</v>
      </c>
      <c r="S3000" s="1">
        <f t="shared" si="373"/>
        <v>296975</v>
      </c>
      <c r="T3000" s="28">
        <f>VLOOKUP(--F3000,经验表!$A$4:$B$53,2,0)*VLOOKUP(--E3000,经验表!$W$8:$X$17,2,0)</f>
        <v>296975.25</v>
      </c>
      <c r="U3000" s="1">
        <f t="shared" si="374"/>
        <v>3676331</v>
      </c>
      <c r="V3000" s="1">
        <f t="shared" si="375"/>
        <v>3676331</v>
      </c>
    </row>
    <row r="3001" spans="1:22" x14ac:dyDescent="0.35">
      <c r="A3001" s="1">
        <v>94500125</v>
      </c>
      <c r="B3001" s="3" t="s">
        <v>19</v>
      </c>
      <c r="C3001" s="29">
        <f t="shared" si="371"/>
        <v>1</v>
      </c>
      <c r="D3001" s="29" t="str">
        <f t="shared" si="368"/>
        <v>5</v>
      </c>
      <c r="E3001" s="42" t="str">
        <f t="shared" si="369"/>
        <v>5</v>
      </c>
      <c r="F3001" s="1">
        <v>45</v>
      </c>
      <c r="G3001" s="28" t="str">
        <f t="shared" si="370"/>
        <v>545</v>
      </c>
      <c r="H3001" s="1">
        <v>48</v>
      </c>
      <c r="I3001" s="1">
        <v>12630</v>
      </c>
      <c r="L3001" s="1">
        <v>396801</v>
      </c>
      <c r="M3001" s="1">
        <v>4111523</v>
      </c>
      <c r="N3001" s="2">
        <f>INT(VLOOKUP(--D3001,'属性表（单）'!$H$7:$I$11,2,0)*VLOOKUP(F3001,'属性表（单）'!$B$4:$D$53,3,0))</f>
        <v>87600</v>
      </c>
      <c r="O3001" s="34">
        <f t="shared" si="372"/>
        <v>136875</v>
      </c>
      <c r="P3001" s="1">
        <f>IF(H3001=26,VLOOKUP(G3001,'属性表（单核）'!$H$2:$I$251,2,0),IF(H3001=59,VLOOKUP(G3001,'属性表（单核）'!$C$2:$D$251,2,0),INT(N3001/VLOOKUP(H3001,'属性表（单）'!$N$4:$O$24,2,0))))</f>
        <v>136875</v>
      </c>
      <c r="S3001" s="1">
        <f t="shared" si="373"/>
        <v>314213</v>
      </c>
      <c r="T3001" s="28">
        <f>VLOOKUP(--F3001,经验表!$A$4:$B$53,2,0)*VLOOKUP(--E3001,经验表!$W$8:$X$17,2,0)</f>
        <v>314213.25</v>
      </c>
      <c r="U3001" s="1">
        <f t="shared" si="374"/>
        <v>3973306</v>
      </c>
      <c r="V3001" s="1">
        <f t="shared" si="375"/>
        <v>3973306</v>
      </c>
    </row>
    <row r="3002" spans="1:22" x14ac:dyDescent="0.35">
      <c r="A3002" s="1">
        <v>94600125</v>
      </c>
      <c r="B3002" s="3" t="s">
        <v>19</v>
      </c>
      <c r="C3002" s="29">
        <f t="shared" si="371"/>
        <v>1</v>
      </c>
      <c r="D3002" s="29" t="str">
        <f t="shared" si="368"/>
        <v>5</v>
      </c>
      <c r="E3002" s="42" t="str">
        <f t="shared" si="369"/>
        <v>5</v>
      </c>
      <c r="F3002" s="1">
        <v>46</v>
      </c>
      <c r="G3002" s="28" t="str">
        <f t="shared" si="370"/>
        <v>546</v>
      </c>
      <c r="H3002" s="1">
        <v>48</v>
      </c>
      <c r="I3002" s="1">
        <v>12885</v>
      </c>
      <c r="L3002" s="1">
        <v>433610</v>
      </c>
      <c r="M3002" s="1">
        <v>4508324</v>
      </c>
      <c r="N3002" s="2">
        <f>INT(VLOOKUP(--D3002,'属性表（单）'!$H$7:$I$11,2,0)*VLOOKUP(F3002,'属性表（单）'!$B$4:$D$53,3,0))</f>
        <v>90600</v>
      </c>
      <c r="O3002" s="34">
        <f t="shared" si="372"/>
        <v>141562</v>
      </c>
      <c r="P3002" s="1">
        <f>IF(H3002=26,VLOOKUP(G3002,'属性表（单核）'!$H$2:$I$251,2,0),IF(H3002=59,VLOOKUP(G3002,'属性表（单核）'!$C$2:$D$251,2,0),INT(N3002/VLOOKUP(H3002,'属性表（单）'!$N$4:$O$24,2,0))))</f>
        <v>141562</v>
      </c>
      <c r="S3002" s="1">
        <f t="shared" si="373"/>
        <v>334493</v>
      </c>
      <c r="T3002" s="28">
        <f>VLOOKUP(--F3002,经验表!$A$4:$B$53,2,0)*VLOOKUP(--E3002,经验表!$W$8:$X$17,2,0)</f>
        <v>334493.25</v>
      </c>
      <c r="U3002" s="1">
        <f t="shared" si="374"/>
        <v>4287519</v>
      </c>
      <c r="V3002" s="1">
        <f t="shared" si="375"/>
        <v>4287519</v>
      </c>
    </row>
    <row r="3003" spans="1:22" x14ac:dyDescent="0.35">
      <c r="A3003" s="1">
        <v>94700125</v>
      </c>
      <c r="B3003" s="3" t="s">
        <v>19</v>
      </c>
      <c r="C3003" s="29">
        <f t="shared" si="371"/>
        <v>1</v>
      </c>
      <c r="D3003" s="29" t="str">
        <f t="shared" si="368"/>
        <v>5</v>
      </c>
      <c r="E3003" s="42" t="str">
        <f t="shared" si="369"/>
        <v>5</v>
      </c>
      <c r="F3003" s="1">
        <v>47</v>
      </c>
      <c r="G3003" s="28" t="str">
        <f t="shared" si="370"/>
        <v>547</v>
      </c>
      <c r="H3003" s="1">
        <v>48</v>
      </c>
      <c r="I3003" s="1">
        <v>13140</v>
      </c>
      <c r="L3003" s="1">
        <v>473769</v>
      </c>
      <c r="M3003" s="1">
        <v>4941934</v>
      </c>
      <c r="N3003" s="2">
        <f>INT(VLOOKUP(--D3003,'属性表（单）'!$H$7:$I$11,2,0)*VLOOKUP(F3003,'属性表（单）'!$B$4:$D$53,3,0))</f>
        <v>93900</v>
      </c>
      <c r="O3003" s="34">
        <f t="shared" si="372"/>
        <v>146718</v>
      </c>
      <c r="P3003" s="1">
        <f>IF(H3003=26,VLOOKUP(G3003,'属性表（单核）'!$H$2:$I$251,2,0),IF(H3003=59,VLOOKUP(G3003,'属性表（单核）'!$C$2:$D$251,2,0),INT(N3003/VLOOKUP(H3003,'属性表（单）'!$N$4:$O$24,2,0))))</f>
        <v>146718</v>
      </c>
      <c r="S3003" s="1">
        <f t="shared" si="373"/>
        <v>354773</v>
      </c>
      <c r="T3003" s="28">
        <f>VLOOKUP(--F3003,经验表!$A$4:$B$53,2,0)*VLOOKUP(--E3003,经验表!$W$8:$X$17,2,0)</f>
        <v>354773.25</v>
      </c>
      <c r="U3003" s="1">
        <f t="shared" si="374"/>
        <v>4622012</v>
      </c>
      <c r="V3003" s="1">
        <f t="shared" si="375"/>
        <v>4622012</v>
      </c>
    </row>
    <row r="3004" spans="1:22" x14ac:dyDescent="0.35">
      <c r="A3004" s="1">
        <v>94800125</v>
      </c>
      <c r="B3004" s="3" t="s">
        <v>19</v>
      </c>
      <c r="C3004" s="29">
        <f t="shared" si="371"/>
        <v>1</v>
      </c>
      <c r="D3004" s="29" t="str">
        <f t="shared" si="368"/>
        <v>5</v>
      </c>
      <c r="E3004" s="42" t="str">
        <f t="shared" si="369"/>
        <v>5</v>
      </c>
      <c r="F3004" s="1">
        <v>48</v>
      </c>
      <c r="G3004" s="28" t="str">
        <f t="shared" si="370"/>
        <v>548</v>
      </c>
      <c r="H3004" s="1">
        <v>48</v>
      </c>
      <c r="I3004" s="1">
        <v>13395</v>
      </c>
      <c r="L3004" s="1">
        <v>517582</v>
      </c>
      <c r="M3004" s="1">
        <v>5415703</v>
      </c>
      <c r="N3004" s="2">
        <f>INT(VLOOKUP(--D3004,'属性表（单）'!$H$7:$I$11,2,0)*VLOOKUP(F3004,'属性表（单）'!$B$4:$D$53,3,0))</f>
        <v>97200</v>
      </c>
      <c r="O3004" s="34">
        <f t="shared" si="372"/>
        <v>151875</v>
      </c>
      <c r="P3004" s="1">
        <f>IF(H3004=26,VLOOKUP(G3004,'属性表（单核）'!$H$2:$I$251,2,0),IF(H3004=59,VLOOKUP(G3004,'属性表（单核）'!$C$2:$D$251,2,0),INT(N3004/VLOOKUP(H3004,'属性表（单）'!$N$4:$O$24,2,0))))</f>
        <v>151875</v>
      </c>
      <c r="S3004" s="1">
        <f t="shared" si="373"/>
        <v>375053</v>
      </c>
      <c r="T3004" s="28">
        <f>VLOOKUP(--F3004,经验表!$A$4:$B$53,2,0)*VLOOKUP(--E3004,经验表!$W$8:$X$17,2,0)</f>
        <v>375053.25</v>
      </c>
      <c r="U3004" s="1">
        <f t="shared" si="374"/>
        <v>4976785</v>
      </c>
      <c r="V3004" s="1">
        <f t="shared" si="375"/>
        <v>4976785</v>
      </c>
    </row>
    <row r="3005" spans="1:22" x14ac:dyDescent="0.35">
      <c r="A3005" s="1">
        <v>94900125</v>
      </c>
      <c r="B3005" s="3" t="s">
        <v>19</v>
      </c>
      <c r="C3005" s="29">
        <f t="shared" si="371"/>
        <v>1</v>
      </c>
      <c r="D3005" s="29" t="str">
        <f t="shared" si="368"/>
        <v>5</v>
      </c>
      <c r="E3005" s="42" t="str">
        <f t="shared" si="369"/>
        <v>5</v>
      </c>
      <c r="F3005" s="1">
        <v>49</v>
      </c>
      <c r="G3005" s="28" t="str">
        <f t="shared" si="370"/>
        <v>549</v>
      </c>
      <c r="H3005" s="1">
        <v>48</v>
      </c>
      <c r="I3005" s="1">
        <v>13650</v>
      </c>
      <c r="L3005" s="1">
        <v>565382</v>
      </c>
      <c r="M3005" s="1">
        <v>5933285</v>
      </c>
      <c r="N3005" s="2">
        <f>INT(VLOOKUP(--D3005,'属性表（单）'!$H$7:$I$11,2,0)*VLOOKUP(F3005,'属性表（单）'!$B$4:$D$53,3,0))</f>
        <v>100500</v>
      </c>
      <c r="O3005" s="34">
        <f t="shared" si="372"/>
        <v>157031</v>
      </c>
      <c r="P3005" s="1">
        <f>IF(H3005=26,VLOOKUP(G3005,'属性表（单核）'!$H$2:$I$251,2,0),IF(H3005=59,VLOOKUP(G3005,'属性表（单核）'!$C$2:$D$251,2,0),INT(N3005/VLOOKUP(H3005,'属性表（单）'!$N$4:$O$24,2,0))))</f>
        <v>157031</v>
      </c>
      <c r="S3005" s="1">
        <f t="shared" si="373"/>
        <v>395333</v>
      </c>
      <c r="T3005" s="28">
        <f>VLOOKUP(--F3005,经验表!$A$4:$B$53,2,0)*VLOOKUP(--E3005,经验表!$W$8:$X$17,2,0)</f>
        <v>395333.25</v>
      </c>
      <c r="U3005" s="1">
        <f t="shared" si="374"/>
        <v>5351838</v>
      </c>
      <c r="V3005" s="1">
        <f t="shared" si="375"/>
        <v>5351838</v>
      </c>
    </row>
    <row r="3006" spans="1:22" x14ac:dyDescent="0.35">
      <c r="A3006" s="1">
        <v>95000125</v>
      </c>
      <c r="B3006" s="3" t="s">
        <v>19</v>
      </c>
      <c r="C3006" s="29">
        <f t="shared" si="371"/>
        <v>1</v>
      </c>
      <c r="D3006" s="29" t="str">
        <f t="shared" si="368"/>
        <v>5</v>
      </c>
      <c r="E3006" s="42" t="str">
        <f t="shared" si="369"/>
        <v>5</v>
      </c>
      <c r="F3006" s="1">
        <v>50</v>
      </c>
      <c r="G3006" s="28" t="str">
        <f t="shared" si="370"/>
        <v>550</v>
      </c>
      <c r="H3006" s="1">
        <v>48</v>
      </c>
      <c r="I3006" s="1">
        <v>13905</v>
      </c>
      <c r="L3006" s="1">
        <v>99999999</v>
      </c>
      <c r="M3006" s="1">
        <v>6498667</v>
      </c>
      <c r="N3006" s="2">
        <f>INT(VLOOKUP(--D3006,'属性表（单）'!$H$7:$I$11,2,0)*VLOOKUP(F3006,'属性表（单）'!$B$4:$D$53,3,0))</f>
        <v>103800</v>
      </c>
      <c r="O3006" s="34">
        <f t="shared" si="372"/>
        <v>162187</v>
      </c>
      <c r="P3006" s="1">
        <f>IF(H3006=26,VLOOKUP(G3006,'属性表（单核）'!$H$2:$I$251,2,0),IF(H3006=59,VLOOKUP(G3006,'属性表（单核）'!$C$2:$D$251,2,0),INT(N3006/VLOOKUP(H3006,'属性表（单）'!$N$4:$O$24,2,0))))</f>
        <v>162187</v>
      </c>
      <c r="S3006" s="1">
        <f t="shared" si="373"/>
        <v>418908</v>
      </c>
      <c r="T3006" s="28">
        <f>VLOOKUP(--F3006,经验表!$A$4:$B$53,2,0)*VLOOKUP(--E3006,经验表!$W$8:$X$17,2,0)</f>
        <v>418908.75</v>
      </c>
      <c r="U3006" s="1">
        <f t="shared" si="374"/>
        <v>5747171</v>
      </c>
      <c r="V3006" s="1">
        <f t="shared" si="375"/>
        <v>5747171</v>
      </c>
    </row>
    <row r="3007" spans="1:22" x14ac:dyDescent="0.35">
      <c r="A3007" s="1">
        <v>90100131</v>
      </c>
      <c r="B3007" s="3" t="s">
        <v>20</v>
      </c>
      <c r="C3007" s="29">
        <f t="shared" si="371"/>
        <v>1</v>
      </c>
      <c r="D3007" s="29" t="str">
        <f t="shared" si="368"/>
        <v>1</v>
      </c>
      <c r="E3007" s="42" t="str">
        <f t="shared" si="369"/>
        <v>1</v>
      </c>
      <c r="F3007" s="1">
        <v>1</v>
      </c>
      <c r="G3007" s="28" t="str">
        <f t="shared" si="370"/>
        <v>11</v>
      </c>
      <c r="H3007" s="1">
        <v>46</v>
      </c>
      <c r="I3007" s="1">
        <v>125</v>
      </c>
      <c r="L3007" s="1">
        <v>758</v>
      </c>
      <c r="M3007" s="1">
        <v>200</v>
      </c>
      <c r="N3007" s="2">
        <f>INT(VLOOKUP(--D3007,'属性表（单）'!$H$7:$I$11,2,0)*VLOOKUP(F3007,'属性表（单）'!$B$4:$D$53,3,0))</f>
        <v>1600</v>
      </c>
      <c r="O3007" s="34">
        <f t="shared" si="372"/>
        <v>1250</v>
      </c>
      <c r="P3007" s="1">
        <f>IF(H3007=26,VLOOKUP(G3007,'属性表（单核）'!$H$2:$I$251,2,0),IF(H3007=59,VLOOKUP(G3007,'属性表（单核）'!$C$2:$D$251,2,0),INT(N3007/VLOOKUP(H3007,'属性表（单）'!$N$4:$O$24,2,0))))</f>
        <v>1250</v>
      </c>
      <c r="S3007" s="1">
        <f t="shared" si="373"/>
        <v>750</v>
      </c>
      <c r="T3007" s="28">
        <f>VLOOKUP(--F3007,经验表!$A$4:$B$53,2,0)*VLOOKUP(--E3007,经验表!$W$8:$X$17,2,0)</f>
        <v>750</v>
      </c>
      <c r="U3007" s="1">
        <f t="shared" si="374"/>
        <v>240</v>
      </c>
      <c r="V3007" s="1">
        <f t="shared" si="375"/>
        <v>6166079</v>
      </c>
    </row>
    <row r="3008" spans="1:22" x14ac:dyDescent="0.35">
      <c r="A3008" s="1">
        <v>90200131</v>
      </c>
      <c r="B3008" s="3" t="s">
        <v>20</v>
      </c>
      <c r="C3008" s="29">
        <f t="shared" si="371"/>
        <v>1</v>
      </c>
      <c r="D3008" s="29" t="str">
        <f t="shared" si="368"/>
        <v>1</v>
      </c>
      <c r="E3008" s="42" t="str">
        <f t="shared" si="369"/>
        <v>1</v>
      </c>
      <c r="F3008" s="1">
        <v>2</v>
      </c>
      <c r="G3008" s="28" t="str">
        <f t="shared" si="370"/>
        <v>12</v>
      </c>
      <c r="H3008" s="1">
        <v>46</v>
      </c>
      <c r="I3008" s="1">
        <v>155</v>
      </c>
      <c r="L3008" s="1">
        <v>1013</v>
      </c>
      <c r="M3008" s="1">
        <v>958</v>
      </c>
      <c r="N3008" s="2">
        <f>INT(VLOOKUP(--D3008,'属性表（单）'!$H$7:$I$11,2,0)*VLOOKUP(F3008,'属性表（单）'!$B$4:$D$53,3,0))</f>
        <v>1700</v>
      </c>
      <c r="O3008" s="34">
        <f t="shared" si="372"/>
        <v>1328</v>
      </c>
      <c r="P3008" s="1">
        <f>IF(H3008=26,VLOOKUP(G3008,'属性表（单核）'!$H$2:$I$251,2,0),IF(H3008=59,VLOOKUP(G3008,'属性表（单核）'!$C$2:$D$251,2,0),INT(N3008/VLOOKUP(H3008,'属性表（单）'!$N$4:$O$24,2,0))))</f>
        <v>1328</v>
      </c>
      <c r="S3008" s="1">
        <f t="shared" si="373"/>
        <v>1050</v>
      </c>
      <c r="T3008" s="28">
        <f>VLOOKUP(--F3008,经验表!$A$4:$B$53,2,0)*VLOOKUP(--E3008,经验表!$W$8:$X$17,2,0)</f>
        <v>1050</v>
      </c>
      <c r="U3008" s="1">
        <f t="shared" si="374"/>
        <v>990</v>
      </c>
      <c r="V3008" s="1">
        <f t="shared" si="375"/>
        <v>990</v>
      </c>
    </row>
    <row r="3009" spans="1:22" x14ac:dyDescent="0.35">
      <c r="A3009" s="1">
        <v>90300131</v>
      </c>
      <c r="B3009" s="3" t="s">
        <v>20</v>
      </c>
      <c r="C3009" s="29">
        <f t="shared" si="371"/>
        <v>1</v>
      </c>
      <c r="D3009" s="29" t="str">
        <f t="shared" si="368"/>
        <v>1</v>
      </c>
      <c r="E3009" s="42" t="str">
        <f t="shared" si="369"/>
        <v>1</v>
      </c>
      <c r="F3009" s="1">
        <v>3</v>
      </c>
      <c r="G3009" s="28" t="str">
        <f t="shared" si="370"/>
        <v>13</v>
      </c>
      <c r="H3009" s="1">
        <v>46</v>
      </c>
      <c r="I3009" s="1">
        <v>185</v>
      </c>
      <c r="L3009" s="1">
        <v>1302</v>
      </c>
      <c r="M3009" s="1">
        <v>1971</v>
      </c>
      <c r="N3009" s="2">
        <f>INT(VLOOKUP(--D3009,'属性表（单）'!$H$7:$I$11,2,0)*VLOOKUP(F3009,'属性表（单）'!$B$4:$D$53,3,0))</f>
        <v>1800</v>
      </c>
      <c r="O3009" s="34">
        <f t="shared" si="372"/>
        <v>1406</v>
      </c>
      <c r="P3009" s="1">
        <f>IF(H3009=26,VLOOKUP(G3009,'属性表（单核）'!$H$2:$I$251,2,0),IF(H3009=59,VLOOKUP(G3009,'属性表（单核）'!$C$2:$D$251,2,0),INT(N3009/VLOOKUP(H3009,'属性表（单）'!$N$4:$O$24,2,0))))</f>
        <v>1406</v>
      </c>
      <c r="S3009" s="1">
        <f t="shared" si="373"/>
        <v>1350</v>
      </c>
      <c r="T3009" s="28">
        <f>VLOOKUP(--F3009,经验表!$A$4:$B$53,2,0)*VLOOKUP(--E3009,经验表!$W$8:$X$17,2,0)</f>
        <v>1350</v>
      </c>
      <c r="U3009" s="1">
        <f t="shared" si="374"/>
        <v>2040</v>
      </c>
      <c r="V3009" s="1">
        <f t="shared" si="375"/>
        <v>2040</v>
      </c>
    </row>
    <row r="3010" spans="1:22" x14ac:dyDescent="0.35">
      <c r="A3010" s="1">
        <v>90400131</v>
      </c>
      <c r="B3010" s="3" t="s">
        <v>20</v>
      </c>
      <c r="C3010" s="29">
        <f t="shared" si="371"/>
        <v>1</v>
      </c>
      <c r="D3010" s="29" t="str">
        <f t="shared" si="368"/>
        <v>1</v>
      </c>
      <c r="E3010" s="42" t="str">
        <f t="shared" si="369"/>
        <v>1</v>
      </c>
      <c r="F3010" s="1">
        <v>4</v>
      </c>
      <c r="G3010" s="28" t="str">
        <f t="shared" si="370"/>
        <v>14</v>
      </c>
      <c r="H3010" s="1">
        <v>46</v>
      </c>
      <c r="I3010" s="1">
        <v>215</v>
      </c>
      <c r="L3010" s="1">
        <v>1629</v>
      </c>
      <c r="M3010" s="1">
        <v>3273</v>
      </c>
      <c r="N3010" s="2">
        <f>INT(VLOOKUP(--D3010,'属性表（单）'!$H$7:$I$11,2,0)*VLOOKUP(F3010,'属性表（单）'!$B$4:$D$53,3,0))</f>
        <v>1900</v>
      </c>
      <c r="O3010" s="34">
        <f t="shared" si="372"/>
        <v>1484</v>
      </c>
      <c r="P3010" s="1">
        <f>IF(H3010=26,VLOOKUP(G3010,'属性表（单核）'!$H$2:$I$251,2,0),IF(H3010=59,VLOOKUP(G3010,'属性表（单核）'!$C$2:$D$251,2,0),INT(N3010/VLOOKUP(H3010,'属性表（单）'!$N$4:$O$24,2,0))))</f>
        <v>1484</v>
      </c>
      <c r="S3010" s="1">
        <f t="shared" si="373"/>
        <v>1650</v>
      </c>
      <c r="T3010" s="28">
        <f>VLOOKUP(--F3010,经验表!$A$4:$B$53,2,0)*VLOOKUP(--E3010,经验表!$W$8:$X$17,2,0)</f>
        <v>1650</v>
      </c>
      <c r="U3010" s="1">
        <f t="shared" si="374"/>
        <v>3390</v>
      </c>
      <c r="V3010" s="1">
        <f t="shared" si="375"/>
        <v>3390</v>
      </c>
    </row>
    <row r="3011" spans="1:22" x14ac:dyDescent="0.35">
      <c r="A3011" s="1">
        <v>90500131</v>
      </c>
      <c r="B3011" s="3" t="s">
        <v>20</v>
      </c>
      <c r="C3011" s="29">
        <f t="shared" si="371"/>
        <v>1</v>
      </c>
      <c r="D3011" s="29" t="str">
        <f t="shared" ref="D3011:D3074" si="376">RIGHT(A3011,1)</f>
        <v>1</v>
      </c>
      <c r="E3011" s="42" t="str">
        <f t="shared" ref="E3011:E3074" si="377">IF(C3011=1,RIGHT(A3011,1),C3011&amp;RIGHT(A3011,1))</f>
        <v>1</v>
      </c>
      <c r="F3011" s="1">
        <v>5</v>
      </c>
      <c r="G3011" s="28" t="str">
        <f t="shared" ref="G3011:G3074" si="378">D3011&amp;F3011</f>
        <v>15</v>
      </c>
      <c r="H3011" s="1">
        <v>46</v>
      </c>
      <c r="I3011" s="1">
        <v>245</v>
      </c>
      <c r="L3011" s="1">
        <v>1997</v>
      </c>
      <c r="M3011" s="1">
        <v>4902</v>
      </c>
      <c r="N3011" s="2">
        <f>INT(VLOOKUP(--D3011,'属性表（单）'!$H$7:$I$11,2,0)*VLOOKUP(F3011,'属性表（单）'!$B$4:$D$53,3,0))</f>
        <v>2000</v>
      </c>
      <c r="O3011" s="34">
        <f t="shared" si="372"/>
        <v>1562</v>
      </c>
      <c r="P3011" s="1">
        <f>IF(H3011=26,VLOOKUP(G3011,'属性表（单核）'!$H$2:$I$251,2,0),IF(H3011=59,VLOOKUP(G3011,'属性表（单核）'!$C$2:$D$251,2,0),INT(N3011/VLOOKUP(H3011,'属性表（单）'!$N$4:$O$24,2,0))))</f>
        <v>1562</v>
      </c>
      <c r="S3011" s="1">
        <f t="shared" si="373"/>
        <v>1950</v>
      </c>
      <c r="T3011" s="28">
        <f>VLOOKUP(--F3011,经验表!$A$4:$B$53,2,0)*VLOOKUP(--E3011,经验表!$W$8:$X$17,2,0)</f>
        <v>1950</v>
      </c>
      <c r="U3011" s="1">
        <f t="shared" si="374"/>
        <v>5040</v>
      </c>
      <c r="V3011" s="1">
        <f t="shared" si="375"/>
        <v>5040</v>
      </c>
    </row>
    <row r="3012" spans="1:22" x14ac:dyDescent="0.35">
      <c r="A3012" s="1">
        <v>90600131</v>
      </c>
      <c r="B3012" s="3" t="s">
        <v>20</v>
      </c>
      <c r="C3012" s="29">
        <f t="shared" ref="C3012:C3075" si="379">C3011</f>
        <v>1</v>
      </c>
      <c r="D3012" s="29" t="str">
        <f t="shared" si="376"/>
        <v>1</v>
      </c>
      <c r="E3012" s="42" t="str">
        <f t="shared" si="377"/>
        <v>1</v>
      </c>
      <c r="F3012" s="1">
        <v>6</v>
      </c>
      <c r="G3012" s="28" t="str">
        <f t="shared" si="378"/>
        <v>16</v>
      </c>
      <c r="H3012" s="1">
        <v>46</v>
      </c>
      <c r="I3012" s="1">
        <v>275</v>
      </c>
      <c r="L3012" s="1">
        <v>2413</v>
      </c>
      <c r="M3012" s="1">
        <v>6899</v>
      </c>
      <c r="N3012" s="2">
        <f>INT(VLOOKUP(--D3012,'属性表（单）'!$H$7:$I$11,2,0)*VLOOKUP(F3012,'属性表（单）'!$B$4:$D$53,3,0))</f>
        <v>2100</v>
      </c>
      <c r="O3012" s="34">
        <f t="shared" si="372"/>
        <v>1640</v>
      </c>
      <c r="P3012" s="1">
        <f>IF(H3012=26,VLOOKUP(G3012,'属性表（单核）'!$H$2:$I$251,2,0),IF(H3012=59,VLOOKUP(G3012,'属性表（单核）'!$C$2:$D$251,2,0),INT(N3012/VLOOKUP(H3012,'属性表（单）'!$N$4:$O$24,2,0))))</f>
        <v>1640</v>
      </c>
      <c r="S3012" s="1">
        <f t="shared" si="373"/>
        <v>2450</v>
      </c>
      <c r="T3012" s="28">
        <f>VLOOKUP(--F3012,经验表!$A$4:$B$53,2,0)*VLOOKUP(--E3012,经验表!$W$8:$X$17,2,0)</f>
        <v>2450</v>
      </c>
      <c r="U3012" s="1">
        <f t="shared" si="374"/>
        <v>6990</v>
      </c>
      <c r="V3012" s="1">
        <f t="shared" si="375"/>
        <v>6990</v>
      </c>
    </row>
    <row r="3013" spans="1:22" x14ac:dyDescent="0.35">
      <c r="A3013" s="1">
        <v>90700131</v>
      </c>
      <c r="B3013" s="3" t="s">
        <v>20</v>
      </c>
      <c r="C3013" s="29">
        <f t="shared" si="379"/>
        <v>1</v>
      </c>
      <c r="D3013" s="29" t="str">
        <f t="shared" si="376"/>
        <v>1</v>
      </c>
      <c r="E3013" s="42" t="str">
        <f t="shared" si="377"/>
        <v>1</v>
      </c>
      <c r="F3013" s="1">
        <v>7</v>
      </c>
      <c r="G3013" s="28" t="str">
        <f t="shared" si="378"/>
        <v>17</v>
      </c>
      <c r="H3013" s="1">
        <v>46</v>
      </c>
      <c r="I3013" s="1">
        <v>305</v>
      </c>
      <c r="L3013" s="1">
        <v>2881</v>
      </c>
      <c r="M3013" s="1">
        <v>9312</v>
      </c>
      <c r="N3013" s="2">
        <f>INT(VLOOKUP(--D3013,'属性表（单）'!$H$7:$I$11,2,0)*VLOOKUP(F3013,'属性表（单）'!$B$4:$D$53,3,0))</f>
        <v>2250</v>
      </c>
      <c r="O3013" s="34">
        <f t="shared" si="372"/>
        <v>1757</v>
      </c>
      <c r="P3013" s="1">
        <f>IF(H3013=26,VLOOKUP(G3013,'属性表（单核）'!$H$2:$I$251,2,0),IF(H3013=59,VLOOKUP(G3013,'属性表（单核）'!$C$2:$D$251,2,0),INT(N3013/VLOOKUP(H3013,'属性表（单）'!$N$4:$O$24,2,0))))</f>
        <v>1757</v>
      </c>
      <c r="S3013" s="1">
        <f t="shared" si="373"/>
        <v>2950</v>
      </c>
      <c r="T3013" s="28">
        <f>VLOOKUP(--F3013,经验表!$A$4:$B$53,2,0)*VLOOKUP(--E3013,经验表!$W$8:$X$17,2,0)</f>
        <v>2950</v>
      </c>
      <c r="U3013" s="1">
        <f t="shared" si="374"/>
        <v>9440</v>
      </c>
      <c r="V3013" s="1">
        <f t="shared" si="375"/>
        <v>9440</v>
      </c>
    </row>
    <row r="3014" spans="1:22" x14ac:dyDescent="0.35">
      <c r="A3014" s="1">
        <v>90800131</v>
      </c>
      <c r="B3014" s="3" t="s">
        <v>20</v>
      </c>
      <c r="C3014" s="29">
        <f t="shared" si="379"/>
        <v>1</v>
      </c>
      <c r="D3014" s="29" t="str">
        <f t="shared" si="376"/>
        <v>1</v>
      </c>
      <c r="E3014" s="42" t="str">
        <f t="shared" si="377"/>
        <v>1</v>
      </c>
      <c r="F3014" s="1">
        <v>8</v>
      </c>
      <c r="G3014" s="28" t="str">
        <f t="shared" si="378"/>
        <v>18</v>
      </c>
      <c r="H3014" s="1">
        <v>46</v>
      </c>
      <c r="I3014" s="1">
        <v>335</v>
      </c>
      <c r="L3014" s="1">
        <v>3408</v>
      </c>
      <c r="M3014" s="1">
        <v>12193</v>
      </c>
      <c r="N3014" s="2">
        <f>INT(VLOOKUP(--D3014,'属性表（单）'!$H$7:$I$11,2,0)*VLOOKUP(F3014,'属性表（单）'!$B$4:$D$53,3,0))</f>
        <v>2400</v>
      </c>
      <c r="O3014" s="34">
        <f t="shared" si="372"/>
        <v>1875</v>
      </c>
      <c r="P3014" s="1">
        <f>IF(H3014=26,VLOOKUP(G3014,'属性表（单核）'!$H$2:$I$251,2,0),IF(H3014=59,VLOOKUP(G3014,'属性表（单核）'!$C$2:$D$251,2,0),INT(N3014/VLOOKUP(H3014,'属性表（单）'!$N$4:$O$24,2,0))))</f>
        <v>1875</v>
      </c>
      <c r="S3014" s="1">
        <f t="shared" si="373"/>
        <v>3450</v>
      </c>
      <c r="T3014" s="28">
        <f>VLOOKUP(--F3014,经验表!$A$4:$B$53,2,0)*VLOOKUP(--E3014,经验表!$W$8:$X$17,2,0)</f>
        <v>3450</v>
      </c>
      <c r="U3014" s="1">
        <f t="shared" si="374"/>
        <v>12390</v>
      </c>
      <c r="V3014" s="1">
        <f t="shared" si="375"/>
        <v>12390</v>
      </c>
    </row>
    <row r="3015" spans="1:22" x14ac:dyDescent="0.35">
      <c r="A3015" s="1">
        <v>90900131</v>
      </c>
      <c r="B3015" s="3" t="s">
        <v>20</v>
      </c>
      <c r="C3015" s="29">
        <f t="shared" si="379"/>
        <v>1</v>
      </c>
      <c r="D3015" s="29" t="str">
        <f t="shared" si="376"/>
        <v>1</v>
      </c>
      <c r="E3015" s="42" t="str">
        <f t="shared" si="377"/>
        <v>1</v>
      </c>
      <c r="F3015" s="1">
        <v>9</v>
      </c>
      <c r="G3015" s="28" t="str">
        <f t="shared" si="378"/>
        <v>19</v>
      </c>
      <c r="H3015" s="1">
        <v>46</v>
      </c>
      <c r="I3015" s="1">
        <v>365</v>
      </c>
      <c r="L3015" s="1">
        <v>4000</v>
      </c>
      <c r="M3015" s="1">
        <v>15601</v>
      </c>
      <c r="N3015" s="2">
        <f>INT(VLOOKUP(--D3015,'属性表（单）'!$H$7:$I$11,2,0)*VLOOKUP(F3015,'属性表（单）'!$B$4:$D$53,3,0))</f>
        <v>2550</v>
      </c>
      <c r="O3015" s="34">
        <f t="shared" ref="O3015:O3078" si="380">INT(IF(C3015=1,P3015,P3015*$X$14))</f>
        <v>1992</v>
      </c>
      <c r="P3015" s="1">
        <f>IF(H3015=26,VLOOKUP(G3015,'属性表（单核）'!$H$2:$I$251,2,0),IF(H3015=59,VLOOKUP(G3015,'属性表（单核）'!$C$2:$D$251,2,0),INT(N3015/VLOOKUP(H3015,'属性表（单）'!$N$4:$O$24,2,0))))</f>
        <v>1992</v>
      </c>
      <c r="S3015" s="1">
        <f t="shared" si="373"/>
        <v>3950</v>
      </c>
      <c r="T3015" s="28">
        <f>VLOOKUP(--F3015,经验表!$A$4:$B$53,2,0)*VLOOKUP(--E3015,经验表!$W$8:$X$17,2,0)</f>
        <v>3950</v>
      </c>
      <c r="U3015" s="1">
        <f t="shared" si="374"/>
        <v>15840</v>
      </c>
      <c r="V3015" s="1">
        <f t="shared" si="375"/>
        <v>15840</v>
      </c>
    </row>
    <row r="3016" spans="1:22" x14ac:dyDescent="0.35">
      <c r="A3016" s="1">
        <v>91000131</v>
      </c>
      <c r="B3016" s="3" t="s">
        <v>20</v>
      </c>
      <c r="C3016" s="29">
        <f t="shared" si="379"/>
        <v>1</v>
      </c>
      <c r="D3016" s="29" t="str">
        <f t="shared" si="376"/>
        <v>1</v>
      </c>
      <c r="E3016" s="42" t="str">
        <f t="shared" si="377"/>
        <v>1</v>
      </c>
      <c r="F3016" s="1">
        <v>10</v>
      </c>
      <c r="G3016" s="28" t="str">
        <f t="shared" si="378"/>
        <v>110</v>
      </c>
      <c r="H3016" s="1">
        <v>46</v>
      </c>
      <c r="I3016" s="1">
        <v>395</v>
      </c>
      <c r="L3016" s="1">
        <v>4664</v>
      </c>
      <c r="M3016" s="1">
        <v>19601</v>
      </c>
      <c r="N3016" s="2">
        <f>INT(VLOOKUP(--D3016,'属性表（单）'!$H$7:$I$11,2,0)*VLOOKUP(F3016,'属性表（单）'!$B$4:$D$53,3,0))</f>
        <v>2700</v>
      </c>
      <c r="O3016" s="34">
        <f t="shared" si="380"/>
        <v>2109</v>
      </c>
      <c r="P3016" s="1">
        <f>IF(H3016=26,VLOOKUP(G3016,'属性表（单核）'!$H$2:$I$251,2,0),IF(H3016=59,VLOOKUP(G3016,'属性表（单核）'!$C$2:$D$251,2,0),INT(N3016/VLOOKUP(H3016,'属性表（单）'!$N$4:$O$24,2,0))))</f>
        <v>2109</v>
      </c>
      <c r="S3016" s="1">
        <f t="shared" ref="S3016:S3079" si="381">INT(T3016)</f>
        <v>4750</v>
      </c>
      <c r="T3016" s="28">
        <f>VLOOKUP(--F3016,经验表!$A$4:$B$53,2,0)*VLOOKUP(--E3016,经验表!$W$8:$X$17,2,0)</f>
        <v>4750</v>
      </c>
      <c r="U3016" s="1">
        <f t="shared" ref="U3016:U3079" si="382">INT(IF(C3016=1,IF(F3016=1,VLOOKUP(--D3016,$X$8:$Y$12,2,0),V3016),IF(F3016=1,VLOOKUP(--D3016,$X$17:$Y$21,2,0),V3016)))</f>
        <v>19790</v>
      </c>
      <c r="V3016" s="1">
        <f t="shared" si="375"/>
        <v>19790</v>
      </c>
    </row>
    <row r="3017" spans="1:22" x14ac:dyDescent="0.35">
      <c r="A3017" s="1">
        <v>91100131</v>
      </c>
      <c r="B3017" s="3" t="s">
        <v>20</v>
      </c>
      <c r="C3017" s="29">
        <f t="shared" si="379"/>
        <v>1</v>
      </c>
      <c r="D3017" s="29" t="str">
        <f t="shared" si="376"/>
        <v>1</v>
      </c>
      <c r="E3017" s="42" t="str">
        <f t="shared" si="377"/>
        <v>1</v>
      </c>
      <c r="F3017" s="1">
        <v>11</v>
      </c>
      <c r="G3017" s="28" t="str">
        <f t="shared" si="378"/>
        <v>111</v>
      </c>
      <c r="H3017" s="1">
        <v>46</v>
      </c>
      <c r="I3017" s="1">
        <v>425</v>
      </c>
      <c r="L3017" s="1">
        <v>5410</v>
      </c>
      <c r="M3017" s="1">
        <v>24265</v>
      </c>
      <c r="N3017" s="2">
        <f>INT(VLOOKUP(--D3017,'属性表（单）'!$H$7:$I$11,2,0)*VLOOKUP(F3017,'属性表（单）'!$B$4:$D$53,3,0))</f>
        <v>2850</v>
      </c>
      <c r="O3017" s="34">
        <f t="shared" si="380"/>
        <v>2226</v>
      </c>
      <c r="P3017" s="1">
        <f>IF(H3017=26,VLOOKUP(G3017,'属性表（单核）'!$H$2:$I$251,2,0),IF(H3017=59,VLOOKUP(G3017,'属性表（单核）'!$C$2:$D$251,2,0),INT(N3017/VLOOKUP(H3017,'属性表（单）'!$N$4:$O$24,2,0))))</f>
        <v>2226</v>
      </c>
      <c r="S3017" s="1">
        <f t="shared" si="381"/>
        <v>5550</v>
      </c>
      <c r="T3017" s="28">
        <f>VLOOKUP(--F3017,经验表!$A$4:$B$53,2,0)*VLOOKUP(--E3017,经验表!$W$8:$X$17,2,0)</f>
        <v>5550</v>
      </c>
      <c r="U3017" s="1">
        <f t="shared" si="382"/>
        <v>24540</v>
      </c>
      <c r="V3017" s="1">
        <f t="shared" ref="V3017:V3080" si="383">S3016+U3016</f>
        <v>24540</v>
      </c>
    </row>
    <row r="3018" spans="1:22" x14ac:dyDescent="0.35">
      <c r="A3018" s="1">
        <v>91200131</v>
      </c>
      <c r="B3018" s="3" t="s">
        <v>20</v>
      </c>
      <c r="C3018" s="29">
        <f t="shared" si="379"/>
        <v>1</v>
      </c>
      <c r="D3018" s="29" t="str">
        <f t="shared" si="376"/>
        <v>1</v>
      </c>
      <c r="E3018" s="42" t="str">
        <f t="shared" si="377"/>
        <v>1</v>
      </c>
      <c r="F3018" s="1">
        <v>12</v>
      </c>
      <c r="G3018" s="28" t="str">
        <f t="shared" si="378"/>
        <v>112</v>
      </c>
      <c r="H3018" s="1">
        <v>46</v>
      </c>
      <c r="I3018" s="1">
        <v>455</v>
      </c>
      <c r="L3018" s="1">
        <v>6246</v>
      </c>
      <c r="M3018" s="1">
        <v>29675</v>
      </c>
      <c r="N3018" s="2">
        <f>INT(VLOOKUP(--D3018,'属性表（单）'!$H$7:$I$11,2,0)*VLOOKUP(F3018,'属性表（单）'!$B$4:$D$53,3,0))</f>
        <v>3050</v>
      </c>
      <c r="O3018" s="34">
        <f t="shared" si="380"/>
        <v>2382</v>
      </c>
      <c r="P3018" s="1">
        <f>IF(H3018=26,VLOOKUP(G3018,'属性表（单核）'!$H$2:$I$251,2,0),IF(H3018=59,VLOOKUP(G3018,'属性表（单核）'!$C$2:$D$251,2,0),INT(N3018/VLOOKUP(H3018,'属性表（单）'!$N$4:$O$24,2,0))))</f>
        <v>2382</v>
      </c>
      <c r="S3018" s="1">
        <f t="shared" si="381"/>
        <v>6350</v>
      </c>
      <c r="T3018" s="28">
        <f>VLOOKUP(--F3018,经验表!$A$4:$B$53,2,0)*VLOOKUP(--E3018,经验表!$W$8:$X$17,2,0)</f>
        <v>6350</v>
      </c>
      <c r="U3018" s="1">
        <f t="shared" si="382"/>
        <v>30090</v>
      </c>
      <c r="V3018" s="1">
        <f t="shared" si="383"/>
        <v>30090</v>
      </c>
    </row>
    <row r="3019" spans="1:22" x14ac:dyDescent="0.35">
      <c r="A3019" s="1">
        <v>91300131</v>
      </c>
      <c r="B3019" s="3" t="s">
        <v>20</v>
      </c>
      <c r="C3019" s="29">
        <f t="shared" si="379"/>
        <v>1</v>
      </c>
      <c r="D3019" s="29" t="str">
        <f t="shared" si="376"/>
        <v>1</v>
      </c>
      <c r="E3019" s="42" t="str">
        <f t="shared" si="377"/>
        <v>1</v>
      </c>
      <c r="F3019" s="1">
        <v>13</v>
      </c>
      <c r="G3019" s="28" t="str">
        <f t="shared" si="378"/>
        <v>113</v>
      </c>
      <c r="H3019" s="1">
        <v>46</v>
      </c>
      <c r="I3019" s="1">
        <v>485</v>
      </c>
      <c r="L3019" s="1">
        <v>7184</v>
      </c>
      <c r="M3019" s="1">
        <v>35921</v>
      </c>
      <c r="N3019" s="2">
        <f>INT(VLOOKUP(--D3019,'属性表（单）'!$H$7:$I$11,2,0)*VLOOKUP(F3019,'属性表（单）'!$B$4:$D$53,3,0))</f>
        <v>3250</v>
      </c>
      <c r="O3019" s="34">
        <f t="shared" si="380"/>
        <v>2539</v>
      </c>
      <c r="P3019" s="1">
        <f>IF(H3019=26,VLOOKUP(G3019,'属性表（单核）'!$H$2:$I$251,2,0),IF(H3019=59,VLOOKUP(G3019,'属性表（单核）'!$C$2:$D$251,2,0),INT(N3019/VLOOKUP(H3019,'属性表（单）'!$N$4:$O$24,2,0))))</f>
        <v>2539</v>
      </c>
      <c r="S3019" s="1">
        <f t="shared" si="381"/>
        <v>7150</v>
      </c>
      <c r="T3019" s="28">
        <f>VLOOKUP(--F3019,经验表!$A$4:$B$53,2,0)*VLOOKUP(--E3019,经验表!$W$8:$X$17,2,0)</f>
        <v>7150</v>
      </c>
      <c r="U3019" s="1">
        <f t="shared" si="382"/>
        <v>36440</v>
      </c>
      <c r="V3019" s="1">
        <f t="shared" si="383"/>
        <v>36440</v>
      </c>
    </row>
    <row r="3020" spans="1:22" x14ac:dyDescent="0.35">
      <c r="A3020" s="1">
        <v>91400131</v>
      </c>
      <c r="B3020" s="3" t="s">
        <v>20</v>
      </c>
      <c r="C3020" s="29">
        <f t="shared" si="379"/>
        <v>1</v>
      </c>
      <c r="D3020" s="29" t="str">
        <f t="shared" si="376"/>
        <v>1</v>
      </c>
      <c r="E3020" s="42" t="str">
        <f t="shared" si="377"/>
        <v>1</v>
      </c>
      <c r="F3020" s="1">
        <v>14</v>
      </c>
      <c r="G3020" s="28" t="str">
        <f t="shared" si="378"/>
        <v>114</v>
      </c>
      <c r="H3020" s="1">
        <v>46</v>
      </c>
      <c r="I3020" s="1">
        <v>515</v>
      </c>
      <c r="L3020" s="1">
        <v>8233</v>
      </c>
      <c r="M3020" s="1">
        <v>43105</v>
      </c>
      <c r="N3020" s="2">
        <f>INT(VLOOKUP(--D3020,'属性表（单）'!$H$7:$I$11,2,0)*VLOOKUP(F3020,'属性表（单）'!$B$4:$D$53,3,0))</f>
        <v>3450</v>
      </c>
      <c r="O3020" s="34">
        <f t="shared" si="380"/>
        <v>2695</v>
      </c>
      <c r="P3020" s="1">
        <f>IF(H3020=26,VLOOKUP(G3020,'属性表（单核）'!$H$2:$I$251,2,0),IF(H3020=59,VLOOKUP(G3020,'属性表（单核）'!$C$2:$D$251,2,0),INT(N3020/VLOOKUP(H3020,'属性表（单）'!$N$4:$O$24,2,0))))</f>
        <v>2695</v>
      </c>
      <c r="S3020" s="1">
        <f t="shared" si="381"/>
        <v>8350</v>
      </c>
      <c r="T3020" s="28">
        <f>VLOOKUP(--F3020,经验表!$A$4:$B$53,2,0)*VLOOKUP(--E3020,经验表!$W$8:$X$17,2,0)</f>
        <v>8350</v>
      </c>
      <c r="U3020" s="1">
        <f t="shared" si="382"/>
        <v>43590</v>
      </c>
      <c r="V3020" s="1">
        <f t="shared" si="383"/>
        <v>43590</v>
      </c>
    </row>
    <row r="3021" spans="1:22" x14ac:dyDescent="0.35">
      <c r="A3021" s="1">
        <v>91500131</v>
      </c>
      <c r="B3021" s="3" t="s">
        <v>20</v>
      </c>
      <c r="C3021" s="29">
        <f t="shared" si="379"/>
        <v>1</v>
      </c>
      <c r="D3021" s="29" t="str">
        <f t="shared" si="376"/>
        <v>1</v>
      </c>
      <c r="E3021" s="42" t="str">
        <f t="shared" si="377"/>
        <v>1</v>
      </c>
      <c r="F3021" s="1">
        <v>15</v>
      </c>
      <c r="G3021" s="28" t="str">
        <f t="shared" si="378"/>
        <v>115</v>
      </c>
      <c r="H3021" s="1">
        <v>46</v>
      </c>
      <c r="I3021" s="1">
        <v>545</v>
      </c>
      <c r="L3021" s="1">
        <v>9408</v>
      </c>
      <c r="M3021" s="1">
        <v>51338</v>
      </c>
      <c r="N3021" s="2">
        <f>INT(VLOOKUP(--D3021,'属性表（单）'!$H$7:$I$11,2,0)*VLOOKUP(F3021,'属性表（单）'!$B$4:$D$53,3,0))</f>
        <v>3650</v>
      </c>
      <c r="O3021" s="34">
        <f t="shared" si="380"/>
        <v>2851</v>
      </c>
      <c r="P3021" s="1">
        <f>IF(H3021=26,VLOOKUP(G3021,'属性表（单核）'!$H$2:$I$251,2,0),IF(H3021=59,VLOOKUP(G3021,'属性表（单核）'!$C$2:$D$251,2,0),INT(N3021/VLOOKUP(H3021,'属性表（单）'!$N$4:$O$24,2,0))))</f>
        <v>2851</v>
      </c>
      <c r="S3021" s="1">
        <f t="shared" si="381"/>
        <v>9550</v>
      </c>
      <c r="T3021" s="28">
        <f>VLOOKUP(--F3021,经验表!$A$4:$B$53,2,0)*VLOOKUP(--E3021,经验表!$W$8:$X$17,2,0)</f>
        <v>9550</v>
      </c>
      <c r="U3021" s="1">
        <f t="shared" si="382"/>
        <v>51940</v>
      </c>
      <c r="V3021" s="1">
        <f t="shared" si="383"/>
        <v>51940</v>
      </c>
    </row>
    <row r="3022" spans="1:22" x14ac:dyDescent="0.35">
      <c r="A3022" s="1">
        <v>91600131</v>
      </c>
      <c r="B3022" s="3" t="s">
        <v>20</v>
      </c>
      <c r="C3022" s="29">
        <f t="shared" si="379"/>
        <v>1</v>
      </c>
      <c r="D3022" s="29" t="str">
        <f t="shared" si="376"/>
        <v>1</v>
      </c>
      <c r="E3022" s="42" t="str">
        <f t="shared" si="377"/>
        <v>1</v>
      </c>
      <c r="F3022" s="1">
        <v>16</v>
      </c>
      <c r="G3022" s="28" t="str">
        <f t="shared" si="378"/>
        <v>116</v>
      </c>
      <c r="H3022" s="1">
        <v>46</v>
      </c>
      <c r="I3022" s="1">
        <v>575</v>
      </c>
      <c r="L3022" s="1">
        <v>10722</v>
      </c>
      <c r="M3022" s="1">
        <v>60746</v>
      </c>
      <c r="N3022" s="2">
        <f>INT(VLOOKUP(--D3022,'属性表（单）'!$H$7:$I$11,2,0)*VLOOKUP(F3022,'属性表（单）'!$B$4:$D$53,3,0))</f>
        <v>3850</v>
      </c>
      <c r="O3022" s="34">
        <f t="shared" si="380"/>
        <v>3007</v>
      </c>
      <c r="P3022" s="1">
        <f>IF(H3022=26,VLOOKUP(G3022,'属性表（单核）'!$H$2:$I$251,2,0),IF(H3022=59,VLOOKUP(G3022,'属性表（单核）'!$C$2:$D$251,2,0),INT(N3022/VLOOKUP(H3022,'属性表（单）'!$N$4:$O$24,2,0))))</f>
        <v>3007</v>
      </c>
      <c r="S3022" s="1">
        <f t="shared" si="381"/>
        <v>10750</v>
      </c>
      <c r="T3022" s="28">
        <f>VLOOKUP(--F3022,经验表!$A$4:$B$53,2,0)*VLOOKUP(--E3022,经验表!$W$8:$X$17,2,0)</f>
        <v>10750</v>
      </c>
      <c r="U3022" s="1">
        <f t="shared" si="382"/>
        <v>61490</v>
      </c>
      <c r="V3022" s="1">
        <f t="shared" si="383"/>
        <v>61490</v>
      </c>
    </row>
    <row r="3023" spans="1:22" x14ac:dyDescent="0.35">
      <c r="A3023" s="1">
        <v>91700131</v>
      </c>
      <c r="B3023" s="3" t="s">
        <v>20</v>
      </c>
      <c r="C3023" s="29">
        <f t="shared" si="379"/>
        <v>1</v>
      </c>
      <c r="D3023" s="29" t="str">
        <f t="shared" si="376"/>
        <v>1</v>
      </c>
      <c r="E3023" s="42" t="str">
        <f t="shared" si="377"/>
        <v>1</v>
      </c>
      <c r="F3023" s="1">
        <v>17</v>
      </c>
      <c r="G3023" s="28" t="str">
        <f t="shared" si="378"/>
        <v>117</v>
      </c>
      <c r="H3023" s="1">
        <v>46</v>
      </c>
      <c r="I3023" s="1">
        <v>605</v>
      </c>
      <c r="L3023" s="1">
        <v>12192</v>
      </c>
      <c r="M3023" s="1">
        <v>71468</v>
      </c>
      <c r="N3023" s="2">
        <f>INT(VLOOKUP(--D3023,'属性表（单）'!$H$7:$I$11,2,0)*VLOOKUP(F3023,'属性表（单）'!$B$4:$D$53,3,0))</f>
        <v>4100</v>
      </c>
      <c r="O3023" s="34">
        <f t="shared" si="380"/>
        <v>3203</v>
      </c>
      <c r="P3023" s="1">
        <f>IF(H3023=26,VLOOKUP(G3023,'属性表（单核）'!$H$2:$I$251,2,0),IF(H3023=59,VLOOKUP(G3023,'属性表（单核）'!$C$2:$D$251,2,0),INT(N3023/VLOOKUP(H3023,'属性表（单）'!$N$4:$O$24,2,0))))</f>
        <v>3203</v>
      </c>
      <c r="S3023" s="1">
        <f t="shared" si="381"/>
        <v>11950</v>
      </c>
      <c r="T3023" s="28">
        <f>VLOOKUP(--F3023,经验表!$A$4:$B$53,2,0)*VLOOKUP(--E3023,经验表!$W$8:$X$17,2,0)</f>
        <v>11950</v>
      </c>
      <c r="U3023" s="1">
        <f t="shared" si="382"/>
        <v>72240</v>
      </c>
      <c r="V3023" s="1">
        <f t="shared" si="383"/>
        <v>72240</v>
      </c>
    </row>
    <row r="3024" spans="1:22" x14ac:dyDescent="0.35">
      <c r="A3024" s="1">
        <v>91800131</v>
      </c>
      <c r="B3024" s="3" t="s">
        <v>20</v>
      </c>
      <c r="C3024" s="29">
        <f t="shared" si="379"/>
        <v>1</v>
      </c>
      <c r="D3024" s="29" t="str">
        <f t="shared" si="376"/>
        <v>1</v>
      </c>
      <c r="E3024" s="42" t="str">
        <f t="shared" si="377"/>
        <v>1</v>
      </c>
      <c r="F3024" s="1">
        <v>18</v>
      </c>
      <c r="G3024" s="28" t="str">
        <f t="shared" si="378"/>
        <v>118</v>
      </c>
      <c r="H3024" s="1">
        <v>46</v>
      </c>
      <c r="I3024" s="1">
        <v>635</v>
      </c>
      <c r="L3024" s="1">
        <v>13835</v>
      </c>
      <c r="M3024" s="1">
        <v>83660</v>
      </c>
      <c r="N3024" s="2">
        <f>INT(VLOOKUP(--D3024,'属性表（单）'!$H$7:$I$11,2,0)*VLOOKUP(F3024,'属性表（单）'!$B$4:$D$53,3,0))</f>
        <v>4350</v>
      </c>
      <c r="O3024" s="34">
        <f t="shared" si="380"/>
        <v>3398</v>
      </c>
      <c r="P3024" s="1">
        <f>IF(H3024=26,VLOOKUP(G3024,'属性表（单核）'!$H$2:$I$251,2,0),IF(H3024=59,VLOOKUP(G3024,'属性表（单核）'!$C$2:$D$251,2,0),INT(N3024/VLOOKUP(H3024,'属性表（单）'!$N$4:$O$24,2,0))))</f>
        <v>3398</v>
      </c>
      <c r="S3024" s="1">
        <f t="shared" si="381"/>
        <v>13650</v>
      </c>
      <c r="T3024" s="28">
        <f>VLOOKUP(--F3024,经验表!$A$4:$B$53,2,0)*VLOOKUP(--E3024,经验表!$W$8:$X$17,2,0)</f>
        <v>13650</v>
      </c>
      <c r="U3024" s="1">
        <f t="shared" si="382"/>
        <v>84190</v>
      </c>
      <c r="V3024" s="1">
        <f t="shared" si="383"/>
        <v>84190</v>
      </c>
    </row>
    <row r="3025" spans="1:22" x14ac:dyDescent="0.35">
      <c r="A3025" s="1">
        <v>91900131</v>
      </c>
      <c r="B3025" s="3" t="s">
        <v>20</v>
      </c>
      <c r="C3025" s="29">
        <f t="shared" si="379"/>
        <v>1</v>
      </c>
      <c r="D3025" s="29" t="str">
        <f t="shared" si="376"/>
        <v>1</v>
      </c>
      <c r="E3025" s="42" t="str">
        <f t="shared" si="377"/>
        <v>1</v>
      </c>
      <c r="F3025" s="1">
        <v>19</v>
      </c>
      <c r="G3025" s="28" t="str">
        <f t="shared" si="378"/>
        <v>119</v>
      </c>
      <c r="H3025" s="1">
        <v>46</v>
      </c>
      <c r="I3025" s="1">
        <v>665</v>
      </c>
      <c r="L3025" s="1">
        <v>15671</v>
      </c>
      <c r="M3025" s="1">
        <v>97495</v>
      </c>
      <c r="N3025" s="2">
        <f>INT(VLOOKUP(--D3025,'属性表（单）'!$H$7:$I$11,2,0)*VLOOKUP(F3025,'属性表（单）'!$B$4:$D$53,3,0))</f>
        <v>4600</v>
      </c>
      <c r="O3025" s="34">
        <f t="shared" si="380"/>
        <v>3593</v>
      </c>
      <c r="P3025" s="1">
        <f>IF(H3025=26,VLOOKUP(G3025,'属性表（单核）'!$H$2:$I$251,2,0),IF(H3025=59,VLOOKUP(G3025,'属性表（单核）'!$C$2:$D$251,2,0),INT(N3025/VLOOKUP(H3025,'属性表（单）'!$N$4:$O$24,2,0))))</f>
        <v>3593</v>
      </c>
      <c r="S3025" s="1">
        <f t="shared" si="381"/>
        <v>15350</v>
      </c>
      <c r="T3025" s="28">
        <f>VLOOKUP(--F3025,经验表!$A$4:$B$53,2,0)*VLOOKUP(--E3025,经验表!$W$8:$X$17,2,0)</f>
        <v>15350</v>
      </c>
      <c r="U3025" s="1">
        <f t="shared" si="382"/>
        <v>97840</v>
      </c>
      <c r="V3025" s="1">
        <f t="shared" si="383"/>
        <v>97840</v>
      </c>
    </row>
    <row r="3026" spans="1:22" x14ac:dyDescent="0.35">
      <c r="A3026" s="1">
        <v>92000131</v>
      </c>
      <c r="B3026" s="3" t="s">
        <v>20</v>
      </c>
      <c r="C3026" s="29">
        <f t="shared" si="379"/>
        <v>1</v>
      </c>
      <c r="D3026" s="29" t="str">
        <f t="shared" si="376"/>
        <v>1</v>
      </c>
      <c r="E3026" s="42" t="str">
        <f t="shared" si="377"/>
        <v>1</v>
      </c>
      <c r="F3026" s="1">
        <v>20</v>
      </c>
      <c r="G3026" s="28" t="str">
        <f t="shared" si="378"/>
        <v>120</v>
      </c>
      <c r="H3026" s="1">
        <v>46</v>
      </c>
      <c r="I3026" s="1">
        <v>695</v>
      </c>
      <c r="L3026" s="1">
        <v>17721</v>
      </c>
      <c r="M3026" s="1">
        <v>113166</v>
      </c>
      <c r="N3026" s="2">
        <f>INT(VLOOKUP(--D3026,'属性表（单）'!$H$7:$I$11,2,0)*VLOOKUP(F3026,'属性表（单）'!$B$4:$D$53,3,0))</f>
        <v>4850</v>
      </c>
      <c r="O3026" s="34">
        <f t="shared" si="380"/>
        <v>3789</v>
      </c>
      <c r="P3026" s="1">
        <f>IF(H3026=26,VLOOKUP(G3026,'属性表（单核）'!$H$2:$I$251,2,0),IF(H3026=59,VLOOKUP(G3026,'属性表（单核）'!$C$2:$D$251,2,0),INT(N3026/VLOOKUP(H3026,'属性表（单）'!$N$4:$O$24,2,0))))</f>
        <v>3789</v>
      </c>
      <c r="S3026" s="1">
        <f t="shared" si="381"/>
        <v>17050</v>
      </c>
      <c r="T3026" s="28">
        <f>VLOOKUP(--F3026,经验表!$A$4:$B$53,2,0)*VLOOKUP(--E3026,经验表!$W$8:$X$17,2,0)</f>
        <v>17050</v>
      </c>
      <c r="U3026" s="1">
        <f t="shared" si="382"/>
        <v>113190</v>
      </c>
      <c r="V3026" s="1">
        <f t="shared" si="383"/>
        <v>113190</v>
      </c>
    </row>
    <row r="3027" spans="1:22" x14ac:dyDescent="0.35">
      <c r="A3027" s="1">
        <v>92100131</v>
      </c>
      <c r="B3027" s="3" t="s">
        <v>20</v>
      </c>
      <c r="C3027" s="29">
        <f t="shared" si="379"/>
        <v>1</v>
      </c>
      <c r="D3027" s="29" t="str">
        <f t="shared" si="376"/>
        <v>1</v>
      </c>
      <c r="E3027" s="42" t="str">
        <f t="shared" si="377"/>
        <v>1</v>
      </c>
      <c r="F3027" s="1">
        <v>21</v>
      </c>
      <c r="G3027" s="28" t="str">
        <f t="shared" si="378"/>
        <v>121</v>
      </c>
      <c r="H3027" s="1">
        <v>46</v>
      </c>
      <c r="I3027" s="1">
        <v>725</v>
      </c>
      <c r="L3027" s="1">
        <v>20011</v>
      </c>
      <c r="M3027" s="1">
        <v>130887</v>
      </c>
      <c r="N3027" s="2">
        <f>INT(VLOOKUP(--D3027,'属性表（单）'!$H$7:$I$11,2,0)*VLOOKUP(F3027,'属性表（单）'!$B$4:$D$53,3,0))</f>
        <v>5100</v>
      </c>
      <c r="O3027" s="34">
        <f t="shared" si="380"/>
        <v>3984</v>
      </c>
      <c r="P3027" s="1">
        <f>IF(H3027=26,VLOOKUP(G3027,'属性表（单核）'!$H$2:$I$251,2,0),IF(H3027=59,VLOOKUP(G3027,'属性表（单核）'!$C$2:$D$251,2,0),INT(N3027/VLOOKUP(H3027,'属性表（单）'!$N$4:$O$24,2,0))))</f>
        <v>3984</v>
      </c>
      <c r="S3027" s="1">
        <f t="shared" si="381"/>
        <v>18750</v>
      </c>
      <c r="T3027" s="28">
        <f>VLOOKUP(--F3027,经验表!$A$4:$B$53,2,0)*VLOOKUP(--E3027,经验表!$W$8:$X$17,2,0)</f>
        <v>18750</v>
      </c>
      <c r="U3027" s="1">
        <f t="shared" si="382"/>
        <v>130240</v>
      </c>
      <c r="V3027" s="1">
        <f t="shared" si="383"/>
        <v>130240</v>
      </c>
    </row>
    <row r="3028" spans="1:22" x14ac:dyDescent="0.35">
      <c r="A3028" s="1">
        <v>92200131</v>
      </c>
      <c r="B3028" s="3" t="s">
        <v>20</v>
      </c>
      <c r="C3028" s="29">
        <f t="shared" si="379"/>
        <v>1</v>
      </c>
      <c r="D3028" s="29" t="str">
        <f t="shared" si="376"/>
        <v>1</v>
      </c>
      <c r="E3028" s="42" t="str">
        <f t="shared" si="377"/>
        <v>1</v>
      </c>
      <c r="F3028" s="1">
        <v>22</v>
      </c>
      <c r="G3028" s="28" t="str">
        <f t="shared" si="378"/>
        <v>122</v>
      </c>
      <c r="H3028" s="1">
        <v>46</v>
      </c>
      <c r="I3028" s="1">
        <v>755</v>
      </c>
      <c r="L3028" s="1">
        <v>22567</v>
      </c>
      <c r="M3028" s="1">
        <v>150898</v>
      </c>
      <c r="N3028" s="2">
        <f>INT(VLOOKUP(--D3028,'属性表（单）'!$H$7:$I$11,2,0)*VLOOKUP(F3028,'属性表（单）'!$B$4:$D$53,3,0))</f>
        <v>5400</v>
      </c>
      <c r="O3028" s="34">
        <f t="shared" si="380"/>
        <v>4218</v>
      </c>
      <c r="P3028" s="1">
        <f>IF(H3028=26,VLOOKUP(G3028,'属性表（单核）'!$H$2:$I$251,2,0),IF(H3028=59,VLOOKUP(G3028,'属性表（单核）'!$C$2:$D$251,2,0),INT(N3028/VLOOKUP(H3028,'属性表（单）'!$N$4:$O$24,2,0))))</f>
        <v>4218</v>
      </c>
      <c r="S3028" s="1">
        <f t="shared" si="381"/>
        <v>21050</v>
      </c>
      <c r="T3028" s="28">
        <f>VLOOKUP(--F3028,经验表!$A$4:$B$53,2,0)*VLOOKUP(--E3028,经验表!$W$8:$X$17,2,0)</f>
        <v>21050</v>
      </c>
      <c r="U3028" s="1">
        <f t="shared" si="382"/>
        <v>148990</v>
      </c>
      <c r="V3028" s="1">
        <f t="shared" si="383"/>
        <v>148990</v>
      </c>
    </row>
    <row r="3029" spans="1:22" x14ac:dyDescent="0.35">
      <c r="A3029" s="1">
        <v>92300131</v>
      </c>
      <c r="B3029" s="3" t="s">
        <v>20</v>
      </c>
      <c r="C3029" s="29">
        <f t="shared" si="379"/>
        <v>1</v>
      </c>
      <c r="D3029" s="29" t="str">
        <f t="shared" si="376"/>
        <v>1</v>
      </c>
      <c r="E3029" s="42" t="str">
        <f t="shared" si="377"/>
        <v>1</v>
      </c>
      <c r="F3029" s="1">
        <v>23</v>
      </c>
      <c r="G3029" s="28" t="str">
        <f t="shared" si="378"/>
        <v>123</v>
      </c>
      <c r="H3029" s="1">
        <v>46</v>
      </c>
      <c r="I3029" s="1">
        <v>785</v>
      </c>
      <c r="L3029" s="1">
        <v>25419</v>
      </c>
      <c r="M3029" s="1">
        <v>173465</v>
      </c>
      <c r="N3029" s="2">
        <f>INT(VLOOKUP(--D3029,'属性表（单）'!$H$7:$I$11,2,0)*VLOOKUP(F3029,'属性表（单）'!$B$4:$D$53,3,0))</f>
        <v>5700</v>
      </c>
      <c r="O3029" s="34">
        <f t="shared" si="380"/>
        <v>4453</v>
      </c>
      <c r="P3029" s="1">
        <f>IF(H3029=26,VLOOKUP(G3029,'属性表（单核）'!$H$2:$I$251,2,0),IF(H3029=59,VLOOKUP(G3029,'属性表（单核）'!$C$2:$D$251,2,0),INT(N3029/VLOOKUP(H3029,'属性表（单）'!$N$4:$O$24,2,0))))</f>
        <v>4453</v>
      </c>
      <c r="S3029" s="1">
        <f t="shared" si="381"/>
        <v>23350</v>
      </c>
      <c r="T3029" s="28">
        <f>VLOOKUP(--F3029,经验表!$A$4:$B$53,2,0)*VLOOKUP(--E3029,经验表!$W$8:$X$17,2,0)</f>
        <v>23350</v>
      </c>
      <c r="U3029" s="1">
        <f t="shared" si="382"/>
        <v>170040</v>
      </c>
      <c r="V3029" s="1">
        <f t="shared" si="383"/>
        <v>170040</v>
      </c>
    </row>
    <row r="3030" spans="1:22" x14ac:dyDescent="0.35">
      <c r="A3030" s="1">
        <v>92400131</v>
      </c>
      <c r="B3030" s="3" t="s">
        <v>20</v>
      </c>
      <c r="C3030" s="29">
        <f t="shared" si="379"/>
        <v>1</v>
      </c>
      <c r="D3030" s="29" t="str">
        <f t="shared" si="376"/>
        <v>1</v>
      </c>
      <c r="E3030" s="42" t="str">
        <f t="shared" si="377"/>
        <v>1</v>
      </c>
      <c r="F3030" s="1">
        <v>24</v>
      </c>
      <c r="G3030" s="28" t="str">
        <f t="shared" si="378"/>
        <v>124</v>
      </c>
      <c r="H3030" s="1">
        <v>46</v>
      </c>
      <c r="I3030" s="1">
        <v>815</v>
      </c>
      <c r="L3030" s="1">
        <v>28601</v>
      </c>
      <c r="M3030" s="1">
        <v>198884</v>
      </c>
      <c r="N3030" s="2">
        <f>INT(VLOOKUP(--D3030,'属性表（单）'!$H$7:$I$11,2,0)*VLOOKUP(F3030,'属性表（单）'!$B$4:$D$53,3,0))</f>
        <v>6000</v>
      </c>
      <c r="O3030" s="34">
        <f t="shared" si="380"/>
        <v>4687</v>
      </c>
      <c r="P3030" s="1">
        <f>IF(H3030=26,VLOOKUP(G3030,'属性表（单核）'!$H$2:$I$251,2,0),IF(H3030=59,VLOOKUP(G3030,'属性表（单核）'!$C$2:$D$251,2,0),INT(N3030/VLOOKUP(H3030,'属性表（单）'!$N$4:$O$24,2,0))))</f>
        <v>4687</v>
      </c>
      <c r="S3030" s="1">
        <f t="shared" si="381"/>
        <v>25650</v>
      </c>
      <c r="T3030" s="28">
        <f>VLOOKUP(--F3030,经验表!$A$4:$B$53,2,0)*VLOOKUP(--E3030,经验表!$W$8:$X$17,2,0)</f>
        <v>25650</v>
      </c>
      <c r="U3030" s="1">
        <f t="shared" si="382"/>
        <v>193390</v>
      </c>
      <c r="V3030" s="1">
        <f t="shared" si="383"/>
        <v>193390</v>
      </c>
    </row>
    <row r="3031" spans="1:22" x14ac:dyDescent="0.35">
      <c r="A3031" s="1">
        <v>92500131</v>
      </c>
      <c r="B3031" s="3" t="s">
        <v>20</v>
      </c>
      <c r="C3031" s="29">
        <f t="shared" si="379"/>
        <v>1</v>
      </c>
      <c r="D3031" s="29" t="str">
        <f t="shared" si="376"/>
        <v>1</v>
      </c>
      <c r="E3031" s="42" t="str">
        <f t="shared" si="377"/>
        <v>1</v>
      </c>
      <c r="F3031" s="1">
        <v>25</v>
      </c>
      <c r="G3031" s="28" t="str">
        <f t="shared" si="378"/>
        <v>125</v>
      </c>
      <c r="H3031" s="1">
        <v>46</v>
      </c>
      <c r="I3031" s="1">
        <v>845</v>
      </c>
      <c r="L3031" s="1">
        <v>32151</v>
      </c>
      <c r="M3031" s="1">
        <v>227485</v>
      </c>
      <c r="N3031" s="2">
        <f>INT(VLOOKUP(--D3031,'属性表（单）'!$H$7:$I$11,2,0)*VLOOKUP(F3031,'属性表（单）'!$B$4:$D$53,3,0))</f>
        <v>6300</v>
      </c>
      <c r="O3031" s="34">
        <f t="shared" si="380"/>
        <v>4921</v>
      </c>
      <c r="P3031" s="1">
        <f>IF(H3031=26,VLOOKUP(G3031,'属性表（单核）'!$H$2:$I$251,2,0),IF(H3031=59,VLOOKUP(G3031,'属性表（单核）'!$C$2:$D$251,2,0),INT(N3031/VLOOKUP(H3031,'属性表（单）'!$N$4:$O$24,2,0))))</f>
        <v>4921</v>
      </c>
      <c r="S3031" s="1">
        <f t="shared" si="381"/>
        <v>27950</v>
      </c>
      <c r="T3031" s="28">
        <f>VLOOKUP(--F3031,经验表!$A$4:$B$53,2,0)*VLOOKUP(--E3031,经验表!$W$8:$X$17,2,0)</f>
        <v>27950</v>
      </c>
      <c r="U3031" s="1">
        <f t="shared" si="382"/>
        <v>219040</v>
      </c>
      <c r="V3031" s="1">
        <f t="shared" si="383"/>
        <v>219040</v>
      </c>
    </row>
    <row r="3032" spans="1:22" x14ac:dyDescent="0.35">
      <c r="A3032" s="1">
        <v>92600131</v>
      </c>
      <c r="B3032" s="3" t="s">
        <v>20</v>
      </c>
      <c r="C3032" s="29">
        <f t="shared" si="379"/>
        <v>1</v>
      </c>
      <c r="D3032" s="29" t="str">
        <f t="shared" si="376"/>
        <v>1</v>
      </c>
      <c r="E3032" s="42" t="str">
        <f t="shared" si="377"/>
        <v>1</v>
      </c>
      <c r="F3032" s="1">
        <v>26</v>
      </c>
      <c r="G3032" s="28" t="str">
        <f t="shared" si="378"/>
        <v>126</v>
      </c>
      <c r="H3032" s="1">
        <v>46</v>
      </c>
      <c r="I3032" s="1">
        <v>875</v>
      </c>
      <c r="L3032" s="1">
        <v>36110</v>
      </c>
      <c r="M3032" s="1">
        <v>259636</v>
      </c>
      <c r="N3032" s="2">
        <f>INT(VLOOKUP(--D3032,'属性表（单）'!$H$7:$I$11,2,0)*VLOOKUP(F3032,'属性表（单）'!$B$4:$D$53,3,0))</f>
        <v>6600</v>
      </c>
      <c r="O3032" s="34">
        <f t="shared" si="380"/>
        <v>5156</v>
      </c>
      <c r="P3032" s="1">
        <f>IF(H3032=26,VLOOKUP(G3032,'属性表（单核）'!$H$2:$I$251,2,0),IF(H3032=59,VLOOKUP(G3032,'属性表（单核）'!$C$2:$D$251,2,0),INT(N3032/VLOOKUP(H3032,'属性表（单）'!$N$4:$O$24,2,0))))</f>
        <v>5156</v>
      </c>
      <c r="S3032" s="1">
        <f t="shared" si="381"/>
        <v>30950</v>
      </c>
      <c r="T3032" s="28">
        <f>VLOOKUP(--F3032,经验表!$A$4:$B$53,2,0)*VLOOKUP(--E3032,经验表!$W$8:$X$17,2,0)</f>
        <v>30950</v>
      </c>
      <c r="U3032" s="1">
        <f t="shared" si="382"/>
        <v>246990</v>
      </c>
      <c r="V3032" s="1">
        <f t="shared" si="383"/>
        <v>246990</v>
      </c>
    </row>
    <row r="3033" spans="1:22" x14ac:dyDescent="0.35">
      <c r="A3033" s="1">
        <v>92700131</v>
      </c>
      <c r="B3033" s="3" t="s">
        <v>20</v>
      </c>
      <c r="C3033" s="29">
        <f t="shared" si="379"/>
        <v>1</v>
      </c>
      <c r="D3033" s="29" t="str">
        <f t="shared" si="376"/>
        <v>1</v>
      </c>
      <c r="E3033" s="42" t="str">
        <f t="shared" si="377"/>
        <v>1</v>
      </c>
      <c r="F3033" s="1">
        <v>27</v>
      </c>
      <c r="G3033" s="28" t="str">
        <f t="shared" si="378"/>
        <v>127</v>
      </c>
      <c r="H3033" s="1">
        <v>46</v>
      </c>
      <c r="I3033" s="1">
        <v>905</v>
      </c>
      <c r="L3033" s="1">
        <v>40525</v>
      </c>
      <c r="M3033" s="1">
        <v>295746</v>
      </c>
      <c r="N3033" s="2">
        <f>INT(VLOOKUP(--D3033,'属性表（单）'!$H$7:$I$11,2,0)*VLOOKUP(F3033,'属性表（单）'!$B$4:$D$53,3,0))</f>
        <v>6950</v>
      </c>
      <c r="O3033" s="34">
        <f t="shared" si="380"/>
        <v>5429</v>
      </c>
      <c r="P3033" s="1">
        <f>IF(H3033=26,VLOOKUP(G3033,'属性表（单核）'!$H$2:$I$251,2,0),IF(H3033=59,VLOOKUP(G3033,'属性表（单核）'!$C$2:$D$251,2,0),INT(N3033/VLOOKUP(H3033,'属性表（单）'!$N$4:$O$24,2,0))))</f>
        <v>5429</v>
      </c>
      <c r="S3033" s="1">
        <f t="shared" si="381"/>
        <v>33950</v>
      </c>
      <c r="T3033" s="28">
        <f>VLOOKUP(--F3033,经验表!$A$4:$B$53,2,0)*VLOOKUP(--E3033,经验表!$W$8:$X$17,2,0)</f>
        <v>33950</v>
      </c>
      <c r="U3033" s="1">
        <f t="shared" si="382"/>
        <v>277940</v>
      </c>
      <c r="V3033" s="1">
        <f t="shared" si="383"/>
        <v>277940</v>
      </c>
    </row>
    <row r="3034" spans="1:22" x14ac:dyDescent="0.35">
      <c r="A3034" s="1">
        <v>92800131</v>
      </c>
      <c r="B3034" s="3" t="s">
        <v>20</v>
      </c>
      <c r="C3034" s="29">
        <f t="shared" si="379"/>
        <v>1</v>
      </c>
      <c r="D3034" s="29" t="str">
        <f t="shared" si="376"/>
        <v>1</v>
      </c>
      <c r="E3034" s="42" t="str">
        <f t="shared" si="377"/>
        <v>1</v>
      </c>
      <c r="F3034" s="1">
        <v>28</v>
      </c>
      <c r="G3034" s="28" t="str">
        <f t="shared" si="378"/>
        <v>128</v>
      </c>
      <c r="H3034" s="1">
        <v>46</v>
      </c>
      <c r="I3034" s="1">
        <v>935</v>
      </c>
      <c r="L3034" s="1">
        <v>45446</v>
      </c>
      <c r="M3034" s="1">
        <v>336271</v>
      </c>
      <c r="N3034" s="2">
        <f>INT(VLOOKUP(--D3034,'属性表（单）'!$H$7:$I$11,2,0)*VLOOKUP(F3034,'属性表（单）'!$B$4:$D$53,3,0))</f>
        <v>7300</v>
      </c>
      <c r="O3034" s="34">
        <f t="shared" si="380"/>
        <v>5703</v>
      </c>
      <c r="P3034" s="1">
        <f>IF(H3034=26,VLOOKUP(G3034,'属性表（单核）'!$H$2:$I$251,2,0),IF(H3034=59,VLOOKUP(G3034,'属性表（单核）'!$C$2:$D$251,2,0),INT(N3034/VLOOKUP(H3034,'属性表（单）'!$N$4:$O$24,2,0))))</f>
        <v>5703</v>
      </c>
      <c r="S3034" s="1">
        <f t="shared" si="381"/>
        <v>36950</v>
      </c>
      <c r="T3034" s="28">
        <f>VLOOKUP(--F3034,经验表!$A$4:$B$53,2,0)*VLOOKUP(--E3034,经验表!$W$8:$X$17,2,0)</f>
        <v>36950</v>
      </c>
      <c r="U3034" s="1">
        <f t="shared" si="382"/>
        <v>311890</v>
      </c>
      <c r="V3034" s="1">
        <f t="shared" si="383"/>
        <v>311890</v>
      </c>
    </row>
    <row r="3035" spans="1:22" x14ac:dyDescent="0.35">
      <c r="A3035" s="1">
        <v>92900131</v>
      </c>
      <c r="B3035" s="3" t="s">
        <v>20</v>
      </c>
      <c r="C3035" s="29">
        <f t="shared" si="379"/>
        <v>1</v>
      </c>
      <c r="D3035" s="29" t="str">
        <f t="shared" si="376"/>
        <v>1</v>
      </c>
      <c r="E3035" s="42" t="str">
        <f t="shared" si="377"/>
        <v>1</v>
      </c>
      <c r="F3035" s="1">
        <v>29</v>
      </c>
      <c r="G3035" s="28" t="str">
        <f t="shared" si="378"/>
        <v>129</v>
      </c>
      <c r="H3035" s="1">
        <v>46</v>
      </c>
      <c r="I3035" s="1">
        <v>965</v>
      </c>
      <c r="L3035" s="1">
        <v>50931</v>
      </c>
      <c r="M3035" s="1">
        <v>381717</v>
      </c>
      <c r="N3035" s="2">
        <f>INT(VLOOKUP(--D3035,'属性表（单）'!$H$7:$I$11,2,0)*VLOOKUP(F3035,'属性表（单）'!$B$4:$D$53,3,0))</f>
        <v>7650</v>
      </c>
      <c r="O3035" s="34">
        <f t="shared" si="380"/>
        <v>5976</v>
      </c>
      <c r="P3035" s="1">
        <f>IF(H3035=26,VLOOKUP(G3035,'属性表（单核）'!$H$2:$I$251,2,0),IF(H3035=59,VLOOKUP(G3035,'属性表（单核）'!$C$2:$D$251,2,0),INT(N3035/VLOOKUP(H3035,'属性表（单）'!$N$4:$O$24,2,0))))</f>
        <v>5976</v>
      </c>
      <c r="S3035" s="1">
        <f t="shared" si="381"/>
        <v>39950</v>
      </c>
      <c r="T3035" s="28">
        <f>VLOOKUP(--F3035,经验表!$A$4:$B$53,2,0)*VLOOKUP(--E3035,经验表!$W$8:$X$17,2,0)</f>
        <v>39950</v>
      </c>
      <c r="U3035" s="1">
        <f t="shared" si="382"/>
        <v>348840</v>
      </c>
      <c r="V3035" s="1">
        <f t="shared" si="383"/>
        <v>348840</v>
      </c>
    </row>
    <row r="3036" spans="1:22" x14ac:dyDescent="0.35">
      <c r="A3036" s="1">
        <v>93000131</v>
      </c>
      <c r="B3036" s="3" t="s">
        <v>20</v>
      </c>
      <c r="C3036" s="29">
        <f t="shared" si="379"/>
        <v>1</v>
      </c>
      <c r="D3036" s="29" t="str">
        <f t="shared" si="376"/>
        <v>1</v>
      </c>
      <c r="E3036" s="42" t="str">
        <f t="shared" si="377"/>
        <v>1</v>
      </c>
      <c r="F3036" s="1">
        <v>30</v>
      </c>
      <c r="G3036" s="28" t="str">
        <f t="shared" si="378"/>
        <v>130</v>
      </c>
      <c r="H3036" s="1">
        <v>46</v>
      </c>
      <c r="I3036" s="1">
        <v>995</v>
      </c>
      <c r="L3036" s="1">
        <v>57045</v>
      </c>
      <c r="M3036" s="1">
        <v>432648</v>
      </c>
      <c r="N3036" s="2">
        <f>INT(VLOOKUP(--D3036,'属性表（单）'!$H$7:$I$11,2,0)*VLOOKUP(F3036,'属性表（单）'!$B$4:$D$53,3,0))</f>
        <v>8000</v>
      </c>
      <c r="O3036" s="34">
        <f t="shared" si="380"/>
        <v>6250</v>
      </c>
      <c r="P3036" s="1">
        <f>IF(H3036=26,VLOOKUP(G3036,'属性表（单核）'!$H$2:$I$251,2,0),IF(H3036=59,VLOOKUP(G3036,'属性表（单核）'!$C$2:$D$251,2,0),INT(N3036/VLOOKUP(H3036,'属性表（单）'!$N$4:$O$24,2,0))))</f>
        <v>6250</v>
      </c>
      <c r="S3036" s="1">
        <f t="shared" si="381"/>
        <v>43750</v>
      </c>
      <c r="T3036" s="28">
        <f>VLOOKUP(--F3036,经验表!$A$4:$B$53,2,0)*VLOOKUP(--E3036,经验表!$W$8:$X$17,2,0)</f>
        <v>43750</v>
      </c>
      <c r="U3036" s="1">
        <f t="shared" si="382"/>
        <v>388790</v>
      </c>
      <c r="V3036" s="1">
        <f t="shared" si="383"/>
        <v>388790</v>
      </c>
    </row>
    <row r="3037" spans="1:22" x14ac:dyDescent="0.35">
      <c r="A3037" s="1">
        <v>93100131</v>
      </c>
      <c r="B3037" s="3" t="s">
        <v>20</v>
      </c>
      <c r="C3037" s="29">
        <f t="shared" si="379"/>
        <v>1</v>
      </c>
      <c r="D3037" s="29" t="str">
        <f t="shared" si="376"/>
        <v>1</v>
      </c>
      <c r="E3037" s="42" t="str">
        <f t="shared" si="377"/>
        <v>1</v>
      </c>
      <c r="F3037" s="1">
        <v>31</v>
      </c>
      <c r="G3037" s="28" t="str">
        <f t="shared" si="378"/>
        <v>131</v>
      </c>
      <c r="H3037" s="1">
        <v>46</v>
      </c>
      <c r="I3037" s="1">
        <v>1025</v>
      </c>
      <c r="L3037" s="1">
        <v>63857</v>
      </c>
      <c r="M3037" s="1">
        <v>489693</v>
      </c>
      <c r="N3037" s="2">
        <f>INT(VLOOKUP(--D3037,'属性表（单）'!$H$7:$I$11,2,0)*VLOOKUP(F3037,'属性表（单）'!$B$4:$D$53,3,0))</f>
        <v>8350</v>
      </c>
      <c r="O3037" s="34">
        <f t="shared" si="380"/>
        <v>6523</v>
      </c>
      <c r="P3037" s="1">
        <f>IF(H3037=26,VLOOKUP(G3037,'属性表（单核）'!$H$2:$I$251,2,0),IF(H3037=59,VLOOKUP(G3037,'属性表（单核）'!$C$2:$D$251,2,0),INT(N3037/VLOOKUP(H3037,'属性表（单）'!$N$4:$O$24,2,0))))</f>
        <v>6523</v>
      </c>
      <c r="S3037" s="1">
        <f t="shared" si="381"/>
        <v>47550</v>
      </c>
      <c r="T3037" s="28">
        <f>VLOOKUP(--F3037,经验表!$A$4:$B$53,2,0)*VLOOKUP(--E3037,经验表!$W$8:$X$17,2,0)</f>
        <v>47550</v>
      </c>
      <c r="U3037" s="1">
        <f t="shared" si="382"/>
        <v>432540</v>
      </c>
      <c r="V3037" s="1">
        <f t="shared" si="383"/>
        <v>432540</v>
      </c>
    </row>
    <row r="3038" spans="1:22" x14ac:dyDescent="0.35">
      <c r="A3038" s="1">
        <v>93200131</v>
      </c>
      <c r="B3038" s="3" t="s">
        <v>20</v>
      </c>
      <c r="C3038" s="29">
        <f t="shared" si="379"/>
        <v>1</v>
      </c>
      <c r="D3038" s="29" t="str">
        <f t="shared" si="376"/>
        <v>1</v>
      </c>
      <c r="E3038" s="42" t="str">
        <f t="shared" si="377"/>
        <v>1</v>
      </c>
      <c r="F3038" s="1">
        <v>32</v>
      </c>
      <c r="G3038" s="28" t="str">
        <f t="shared" si="378"/>
        <v>132</v>
      </c>
      <c r="H3038" s="1">
        <v>46</v>
      </c>
      <c r="I3038" s="1">
        <v>1055</v>
      </c>
      <c r="L3038" s="1">
        <v>71446</v>
      </c>
      <c r="M3038" s="1">
        <v>553550</v>
      </c>
      <c r="N3038" s="2">
        <f>INT(VLOOKUP(--D3038,'属性表（单）'!$H$7:$I$11,2,0)*VLOOKUP(F3038,'属性表（单）'!$B$4:$D$53,3,0))</f>
        <v>8750</v>
      </c>
      <c r="O3038" s="34">
        <f t="shared" si="380"/>
        <v>6835</v>
      </c>
      <c r="P3038" s="1">
        <f>IF(H3038=26,VLOOKUP(G3038,'属性表（单核）'!$H$2:$I$251,2,0),IF(H3038=59,VLOOKUP(G3038,'属性表（单核）'!$C$2:$D$251,2,0),INT(N3038/VLOOKUP(H3038,'属性表（单）'!$N$4:$O$24,2,0))))</f>
        <v>6835</v>
      </c>
      <c r="S3038" s="1">
        <f t="shared" si="381"/>
        <v>51350</v>
      </c>
      <c r="T3038" s="28">
        <f>VLOOKUP(--F3038,经验表!$A$4:$B$53,2,0)*VLOOKUP(--E3038,经验表!$W$8:$X$17,2,0)</f>
        <v>51350</v>
      </c>
      <c r="U3038" s="1">
        <f t="shared" si="382"/>
        <v>480090</v>
      </c>
      <c r="V3038" s="1">
        <f t="shared" si="383"/>
        <v>480090</v>
      </c>
    </row>
    <row r="3039" spans="1:22" x14ac:dyDescent="0.35">
      <c r="A3039" s="1">
        <v>93300131</v>
      </c>
      <c r="B3039" s="3" t="s">
        <v>20</v>
      </c>
      <c r="C3039" s="29">
        <f t="shared" si="379"/>
        <v>1</v>
      </c>
      <c r="D3039" s="29" t="str">
        <f t="shared" si="376"/>
        <v>1</v>
      </c>
      <c r="E3039" s="42" t="str">
        <f t="shared" si="377"/>
        <v>1</v>
      </c>
      <c r="F3039" s="1">
        <v>33</v>
      </c>
      <c r="G3039" s="28" t="str">
        <f t="shared" si="378"/>
        <v>133</v>
      </c>
      <c r="H3039" s="1">
        <v>46</v>
      </c>
      <c r="I3039" s="1">
        <v>1085</v>
      </c>
      <c r="L3039" s="1">
        <v>79901</v>
      </c>
      <c r="M3039" s="1">
        <v>624996</v>
      </c>
      <c r="N3039" s="2">
        <f>INT(VLOOKUP(--D3039,'属性表（单）'!$H$7:$I$11,2,0)*VLOOKUP(F3039,'属性表（单）'!$B$4:$D$53,3,0))</f>
        <v>9150</v>
      </c>
      <c r="O3039" s="34">
        <f t="shared" si="380"/>
        <v>7148</v>
      </c>
      <c r="P3039" s="1">
        <f>IF(H3039=26,VLOOKUP(G3039,'属性表（单核）'!$H$2:$I$251,2,0),IF(H3039=59,VLOOKUP(G3039,'属性表（单核）'!$C$2:$D$251,2,0),INT(N3039/VLOOKUP(H3039,'属性表（单）'!$N$4:$O$24,2,0))))</f>
        <v>7148</v>
      </c>
      <c r="S3039" s="1">
        <f t="shared" si="381"/>
        <v>55150</v>
      </c>
      <c r="T3039" s="28">
        <f>VLOOKUP(--F3039,经验表!$A$4:$B$53,2,0)*VLOOKUP(--E3039,经验表!$W$8:$X$17,2,0)</f>
        <v>55150</v>
      </c>
      <c r="U3039" s="1">
        <f t="shared" si="382"/>
        <v>531440</v>
      </c>
      <c r="V3039" s="1">
        <f t="shared" si="383"/>
        <v>531440</v>
      </c>
    </row>
    <row r="3040" spans="1:22" x14ac:dyDescent="0.35">
      <c r="A3040" s="1">
        <v>93400131</v>
      </c>
      <c r="B3040" s="3" t="s">
        <v>20</v>
      </c>
      <c r="C3040" s="29">
        <f t="shared" si="379"/>
        <v>1</v>
      </c>
      <c r="D3040" s="29" t="str">
        <f t="shared" si="376"/>
        <v>1</v>
      </c>
      <c r="E3040" s="42" t="str">
        <f t="shared" si="377"/>
        <v>1</v>
      </c>
      <c r="F3040" s="1">
        <v>34</v>
      </c>
      <c r="G3040" s="28" t="str">
        <f t="shared" si="378"/>
        <v>134</v>
      </c>
      <c r="H3040" s="1">
        <v>46</v>
      </c>
      <c r="I3040" s="1">
        <v>1115</v>
      </c>
      <c r="L3040" s="1">
        <v>89319</v>
      </c>
      <c r="M3040" s="1">
        <v>704897</v>
      </c>
      <c r="N3040" s="2">
        <f>INT(VLOOKUP(--D3040,'属性表（单）'!$H$7:$I$11,2,0)*VLOOKUP(F3040,'属性表（单）'!$B$4:$D$53,3,0))</f>
        <v>9550</v>
      </c>
      <c r="O3040" s="34">
        <f t="shared" si="380"/>
        <v>7460</v>
      </c>
      <c r="P3040" s="1">
        <f>IF(H3040=26,VLOOKUP(G3040,'属性表（单核）'!$H$2:$I$251,2,0),IF(H3040=59,VLOOKUP(G3040,'属性表（单核）'!$C$2:$D$251,2,0),INT(N3040/VLOOKUP(H3040,'属性表（单）'!$N$4:$O$24,2,0))))</f>
        <v>7460</v>
      </c>
      <c r="S3040" s="1">
        <f t="shared" si="381"/>
        <v>59850</v>
      </c>
      <c r="T3040" s="28">
        <f>VLOOKUP(--F3040,经验表!$A$4:$B$53,2,0)*VLOOKUP(--E3040,经验表!$W$8:$X$17,2,0)</f>
        <v>59850</v>
      </c>
      <c r="U3040" s="1">
        <f t="shared" si="382"/>
        <v>586590</v>
      </c>
      <c r="V3040" s="1">
        <f t="shared" si="383"/>
        <v>586590</v>
      </c>
    </row>
    <row r="3041" spans="1:22" x14ac:dyDescent="0.35">
      <c r="A3041" s="1">
        <v>93500131</v>
      </c>
      <c r="B3041" s="3" t="s">
        <v>20</v>
      </c>
      <c r="C3041" s="29">
        <f t="shared" si="379"/>
        <v>1</v>
      </c>
      <c r="D3041" s="29" t="str">
        <f t="shared" si="376"/>
        <v>1</v>
      </c>
      <c r="E3041" s="42" t="str">
        <f t="shared" si="377"/>
        <v>1</v>
      </c>
      <c r="F3041" s="1">
        <v>35</v>
      </c>
      <c r="G3041" s="28" t="str">
        <f t="shared" si="378"/>
        <v>135</v>
      </c>
      <c r="H3041" s="1">
        <v>46</v>
      </c>
      <c r="I3041" s="1">
        <v>1145</v>
      </c>
      <c r="L3041" s="1">
        <v>99809</v>
      </c>
      <c r="M3041" s="1">
        <v>794216</v>
      </c>
      <c r="N3041" s="2">
        <f>INT(VLOOKUP(--D3041,'属性表（单）'!$H$7:$I$11,2,0)*VLOOKUP(F3041,'属性表（单）'!$B$4:$D$53,3,0))</f>
        <v>9950</v>
      </c>
      <c r="O3041" s="34">
        <f t="shared" si="380"/>
        <v>7773</v>
      </c>
      <c r="P3041" s="1">
        <f>IF(H3041=26,VLOOKUP(G3041,'属性表（单核）'!$H$2:$I$251,2,0),IF(H3041=59,VLOOKUP(G3041,'属性表（单核）'!$C$2:$D$251,2,0),INT(N3041/VLOOKUP(H3041,'属性表（单）'!$N$4:$O$24,2,0))))</f>
        <v>7773</v>
      </c>
      <c r="S3041" s="1">
        <f t="shared" si="381"/>
        <v>64550</v>
      </c>
      <c r="T3041" s="28">
        <f>VLOOKUP(--F3041,经验表!$A$4:$B$53,2,0)*VLOOKUP(--E3041,经验表!$W$8:$X$17,2,0)</f>
        <v>64550</v>
      </c>
      <c r="U3041" s="1">
        <f t="shared" si="382"/>
        <v>646440</v>
      </c>
      <c r="V3041" s="1">
        <f t="shared" si="383"/>
        <v>646440</v>
      </c>
    </row>
    <row r="3042" spans="1:22" x14ac:dyDescent="0.35">
      <c r="A3042" s="1">
        <v>93600131</v>
      </c>
      <c r="B3042" s="3" t="s">
        <v>20</v>
      </c>
      <c r="C3042" s="29">
        <f t="shared" si="379"/>
        <v>1</v>
      </c>
      <c r="D3042" s="29" t="str">
        <f t="shared" si="376"/>
        <v>1</v>
      </c>
      <c r="E3042" s="42" t="str">
        <f t="shared" si="377"/>
        <v>1</v>
      </c>
      <c r="F3042" s="1">
        <v>36</v>
      </c>
      <c r="G3042" s="28" t="str">
        <f t="shared" si="378"/>
        <v>136</v>
      </c>
      <c r="H3042" s="1">
        <v>46</v>
      </c>
      <c r="I3042" s="1">
        <v>1175</v>
      </c>
      <c r="L3042" s="1">
        <v>111492</v>
      </c>
      <c r="M3042" s="1">
        <v>894025</v>
      </c>
      <c r="N3042" s="2">
        <f>INT(VLOOKUP(--D3042,'属性表（单）'!$H$7:$I$11,2,0)*VLOOKUP(F3042,'属性表（单）'!$B$4:$D$53,3,0))</f>
        <v>10350</v>
      </c>
      <c r="O3042" s="34">
        <f t="shared" si="380"/>
        <v>8085</v>
      </c>
      <c r="P3042" s="1">
        <f>IF(H3042=26,VLOOKUP(G3042,'属性表（单核）'!$H$2:$I$251,2,0),IF(H3042=59,VLOOKUP(G3042,'属性表（单核）'!$C$2:$D$251,2,0),INT(N3042/VLOOKUP(H3042,'属性表（单）'!$N$4:$O$24,2,0))))</f>
        <v>8085</v>
      </c>
      <c r="S3042" s="1">
        <f t="shared" si="381"/>
        <v>69250</v>
      </c>
      <c r="T3042" s="28">
        <f>VLOOKUP(--F3042,经验表!$A$4:$B$53,2,0)*VLOOKUP(--E3042,经验表!$W$8:$X$17,2,0)</f>
        <v>69250</v>
      </c>
      <c r="U3042" s="1">
        <f t="shared" si="382"/>
        <v>710990</v>
      </c>
      <c r="V3042" s="1">
        <f t="shared" si="383"/>
        <v>710990</v>
      </c>
    </row>
    <row r="3043" spans="1:22" x14ac:dyDescent="0.35">
      <c r="A3043" s="1">
        <v>93700131</v>
      </c>
      <c r="B3043" s="3" t="s">
        <v>20</v>
      </c>
      <c r="C3043" s="29">
        <f t="shared" si="379"/>
        <v>1</v>
      </c>
      <c r="D3043" s="29" t="str">
        <f t="shared" si="376"/>
        <v>1</v>
      </c>
      <c r="E3043" s="42" t="str">
        <f t="shared" si="377"/>
        <v>1</v>
      </c>
      <c r="F3043" s="1">
        <v>37</v>
      </c>
      <c r="G3043" s="28" t="str">
        <f t="shared" si="378"/>
        <v>137</v>
      </c>
      <c r="H3043" s="1">
        <v>46</v>
      </c>
      <c r="I3043" s="1">
        <v>1205</v>
      </c>
      <c r="L3043" s="1">
        <v>124501</v>
      </c>
      <c r="M3043" s="1">
        <v>1005517</v>
      </c>
      <c r="N3043" s="2">
        <f>INT(VLOOKUP(--D3043,'属性表（单）'!$H$7:$I$11,2,0)*VLOOKUP(F3043,'属性表（单）'!$B$4:$D$53,3,0))</f>
        <v>10800</v>
      </c>
      <c r="O3043" s="34">
        <f t="shared" si="380"/>
        <v>8437</v>
      </c>
      <c r="P3043" s="1">
        <f>IF(H3043=26,VLOOKUP(G3043,'属性表（单核）'!$H$2:$I$251,2,0),IF(H3043=59,VLOOKUP(G3043,'属性表（单核）'!$C$2:$D$251,2,0),INT(N3043/VLOOKUP(H3043,'属性表（单）'!$N$4:$O$24,2,0))))</f>
        <v>8437</v>
      </c>
      <c r="S3043" s="1">
        <f t="shared" si="381"/>
        <v>73950</v>
      </c>
      <c r="T3043" s="28">
        <f>VLOOKUP(--F3043,经验表!$A$4:$B$53,2,0)*VLOOKUP(--E3043,经验表!$W$8:$X$17,2,0)</f>
        <v>73950</v>
      </c>
      <c r="U3043" s="1">
        <f t="shared" si="382"/>
        <v>780240</v>
      </c>
      <c r="V3043" s="1">
        <f t="shared" si="383"/>
        <v>780240</v>
      </c>
    </row>
    <row r="3044" spans="1:22" x14ac:dyDescent="0.35">
      <c r="A3044" s="1">
        <v>93800131</v>
      </c>
      <c r="B3044" s="3" t="s">
        <v>20</v>
      </c>
      <c r="C3044" s="29">
        <f t="shared" si="379"/>
        <v>1</v>
      </c>
      <c r="D3044" s="29" t="str">
        <f t="shared" si="376"/>
        <v>1</v>
      </c>
      <c r="E3044" s="42" t="str">
        <f t="shared" si="377"/>
        <v>1</v>
      </c>
      <c r="F3044" s="1">
        <v>38</v>
      </c>
      <c r="G3044" s="28" t="str">
        <f t="shared" si="378"/>
        <v>138</v>
      </c>
      <c r="H3044" s="1">
        <v>46</v>
      </c>
      <c r="I3044" s="1">
        <v>1235</v>
      </c>
      <c r="L3044" s="1">
        <v>138988</v>
      </c>
      <c r="M3044" s="1">
        <v>1130018</v>
      </c>
      <c r="N3044" s="2">
        <f>INT(VLOOKUP(--D3044,'属性表（单）'!$H$7:$I$11,2,0)*VLOOKUP(F3044,'属性表（单）'!$B$4:$D$53,3,0))</f>
        <v>11250</v>
      </c>
      <c r="O3044" s="34">
        <f t="shared" si="380"/>
        <v>8789</v>
      </c>
      <c r="P3044" s="1">
        <f>IF(H3044=26,VLOOKUP(G3044,'属性表（单核）'!$H$2:$I$251,2,0),IF(H3044=59,VLOOKUP(G3044,'属性表（单核）'!$C$2:$D$251,2,0),INT(N3044/VLOOKUP(H3044,'属性表（单）'!$N$4:$O$24,2,0))))</f>
        <v>8789</v>
      </c>
      <c r="S3044" s="1">
        <f t="shared" si="381"/>
        <v>79650</v>
      </c>
      <c r="T3044" s="28">
        <f>VLOOKUP(--F3044,经验表!$A$4:$B$53,2,0)*VLOOKUP(--E3044,经验表!$W$8:$X$17,2,0)</f>
        <v>79650</v>
      </c>
      <c r="U3044" s="1">
        <f t="shared" si="382"/>
        <v>854190</v>
      </c>
      <c r="V3044" s="1">
        <f t="shared" si="383"/>
        <v>854190</v>
      </c>
    </row>
    <row r="3045" spans="1:22" x14ac:dyDescent="0.35">
      <c r="A3045" s="1">
        <v>93900131</v>
      </c>
      <c r="B3045" s="3" t="s">
        <v>20</v>
      </c>
      <c r="C3045" s="29">
        <f t="shared" si="379"/>
        <v>1</v>
      </c>
      <c r="D3045" s="29" t="str">
        <f t="shared" si="376"/>
        <v>1</v>
      </c>
      <c r="E3045" s="42" t="str">
        <f t="shared" si="377"/>
        <v>1</v>
      </c>
      <c r="F3045" s="1">
        <v>39</v>
      </c>
      <c r="G3045" s="28" t="str">
        <f t="shared" si="378"/>
        <v>139</v>
      </c>
      <c r="H3045" s="1">
        <v>46</v>
      </c>
      <c r="I3045" s="1">
        <v>1265</v>
      </c>
      <c r="L3045" s="1">
        <v>155117</v>
      </c>
      <c r="M3045" s="1">
        <v>1269006</v>
      </c>
      <c r="N3045" s="2">
        <f>INT(VLOOKUP(--D3045,'属性表（单）'!$H$7:$I$11,2,0)*VLOOKUP(F3045,'属性表（单）'!$B$4:$D$53,3,0))</f>
        <v>11700</v>
      </c>
      <c r="O3045" s="34">
        <f t="shared" si="380"/>
        <v>9140</v>
      </c>
      <c r="P3045" s="1">
        <f>IF(H3045=26,VLOOKUP(G3045,'属性表（单核）'!$H$2:$I$251,2,0),IF(H3045=59,VLOOKUP(G3045,'属性表（单核）'!$C$2:$D$251,2,0),INT(N3045/VLOOKUP(H3045,'属性表（单）'!$N$4:$O$24,2,0))))</f>
        <v>9140</v>
      </c>
      <c r="S3045" s="1">
        <f t="shared" si="381"/>
        <v>85350</v>
      </c>
      <c r="T3045" s="28">
        <f>VLOOKUP(--F3045,经验表!$A$4:$B$53,2,0)*VLOOKUP(--E3045,经验表!$W$8:$X$17,2,0)</f>
        <v>85350</v>
      </c>
      <c r="U3045" s="1">
        <f t="shared" si="382"/>
        <v>933840</v>
      </c>
      <c r="V3045" s="1">
        <f t="shared" si="383"/>
        <v>933840</v>
      </c>
    </row>
    <row r="3046" spans="1:22" x14ac:dyDescent="0.35">
      <c r="A3046" s="1">
        <v>94000131</v>
      </c>
      <c r="B3046" s="3" t="s">
        <v>20</v>
      </c>
      <c r="C3046" s="29">
        <f t="shared" si="379"/>
        <v>1</v>
      </c>
      <c r="D3046" s="29" t="str">
        <f t="shared" si="376"/>
        <v>1</v>
      </c>
      <c r="E3046" s="42" t="str">
        <f t="shared" si="377"/>
        <v>1</v>
      </c>
      <c r="F3046" s="1">
        <v>40</v>
      </c>
      <c r="G3046" s="28" t="str">
        <f t="shared" si="378"/>
        <v>140</v>
      </c>
      <c r="H3046" s="1">
        <v>46</v>
      </c>
      <c r="I3046" s="1">
        <v>1295</v>
      </c>
      <c r="L3046" s="1">
        <v>173074</v>
      </c>
      <c r="M3046" s="1">
        <v>1424123</v>
      </c>
      <c r="N3046" s="2">
        <f>INT(VLOOKUP(--D3046,'属性表（单）'!$H$7:$I$11,2,0)*VLOOKUP(F3046,'属性表（单）'!$B$4:$D$53,3,0))</f>
        <v>12150</v>
      </c>
      <c r="O3046" s="34">
        <f t="shared" si="380"/>
        <v>9492</v>
      </c>
      <c r="P3046" s="1">
        <f>IF(H3046=26,VLOOKUP(G3046,'属性表（单核）'!$H$2:$I$251,2,0),IF(H3046=59,VLOOKUP(G3046,'属性表（单核）'!$C$2:$D$251,2,0),INT(N3046/VLOOKUP(H3046,'属性表（单）'!$N$4:$O$24,2,0))))</f>
        <v>9492</v>
      </c>
      <c r="S3046" s="1">
        <f t="shared" si="381"/>
        <v>91050</v>
      </c>
      <c r="T3046" s="28">
        <f>VLOOKUP(--F3046,经验表!$A$4:$B$53,2,0)*VLOOKUP(--E3046,经验表!$W$8:$X$17,2,0)</f>
        <v>91050</v>
      </c>
      <c r="U3046" s="1">
        <f t="shared" si="382"/>
        <v>1019190</v>
      </c>
      <c r="V3046" s="1">
        <f t="shared" si="383"/>
        <v>1019190</v>
      </c>
    </row>
    <row r="3047" spans="1:22" x14ac:dyDescent="0.35">
      <c r="A3047" s="1">
        <v>94100131</v>
      </c>
      <c r="B3047" s="3" t="s">
        <v>20</v>
      </c>
      <c r="C3047" s="29">
        <f t="shared" si="379"/>
        <v>1</v>
      </c>
      <c r="D3047" s="29" t="str">
        <f t="shared" si="376"/>
        <v>1</v>
      </c>
      <c r="E3047" s="42" t="str">
        <f t="shared" si="377"/>
        <v>1</v>
      </c>
      <c r="F3047" s="1">
        <v>41</v>
      </c>
      <c r="G3047" s="28" t="str">
        <f t="shared" si="378"/>
        <v>141</v>
      </c>
      <c r="H3047" s="1">
        <v>46</v>
      </c>
      <c r="I3047" s="1">
        <v>1325</v>
      </c>
      <c r="L3047" s="1">
        <v>193065</v>
      </c>
      <c r="M3047" s="1">
        <v>1597197</v>
      </c>
      <c r="N3047" s="2">
        <f>INT(VLOOKUP(--D3047,'属性表（单）'!$H$7:$I$11,2,0)*VLOOKUP(F3047,'属性表（单）'!$B$4:$D$53,3,0))</f>
        <v>12600</v>
      </c>
      <c r="O3047" s="34">
        <f t="shared" si="380"/>
        <v>9843</v>
      </c>
      <c r="P3047" s="1">
        <f>IF(H3047=26,VLOOKUP(G3047,'属性表（单核）'!$H$2:$I$251,2,0),IF(H3047=59,VLOOKUP(G3047,'属性表（单核）'!$C$2:$D$251,2,0),INT(N3047/VLOOKUP(H3047,'属性表（单）'!$N$4:$O$24,2,0))))</f>
        <v>9843</v>
      </c>
      <c r="S3047" s="1">
        <f t="shared" si="381"/>
        <v>96750</v>
      </c>
      <c r="T3047" s="28">
        <f>VLOOKUP(--F3047,经验表!$A$4:$B$53,2,0)*VLOOKUP(--E3047,经验表!$W$8:$X$17,2,0)</f>
        <v>96750</v>
      </c>
      <c r="U3047" s="1">
        <f t="shared" si="382"/>
        <v>1110240</v>
      </c>
      <c r="V3047" s="1">
        <f t="shared" si="383"/>
        <v>1110240</v>
      </c>
    </row>
    <row r="3048" spans="1:22" x14ac:dyDescent="0.35">
      <c r="A3048" s="1">
        <v>94200131</v>
      </c>
      <c r="B3048" s="3" t="s">
        <v>20</v>
      </c>
      <c r="C3048" s="29">
        <f t="shared" si="379"/>
        <v>1</v>
      </c>
      <c r="D3048" s="29" t="str">
        <f t="shared" si="376"/>
        <v>1</v>
      </c>
      <c r="E3048" s="42" t="str">
        <f t="shared" si="377"/>
        <v>1</v>
      </c>
      <c r="F3048" s="1">
        <v>42</v>
      </c>
      <c r="G3048" s="28" t="str">
        <f t="shared" si="378"/>
        <v>142</v>
      </c>
      <c r="H3048" s="1">
        <v>46</v>
      </c>
      <c r="I3048" s="1">
        <v>1355</v>
      </c>
      <c r="L3048" s="1">
        <v>215320</v>
      </c>
      <c r="M3048" s="1">
        <v>1790262</v>
      </c>
      <c r="N3048" s="2">
        <f>INT(VLOOKUP(--D3048,'属性表（单）'!$H$7:$I$11,2,0)*VLOOKUP(F3048,'属性表（单）'!$B$4:$D$53,3,0))</f>
        <v>13100</v>
      </c>
      <c r="O3048" s="34">
        <f t="shared" si="380"/>
        <v>10234</v>
      </c>
      <c r="P3048" s="1">
        <f>IF(H3048=26,VLOOKUP(G3048,'属性表（单核）'!$H$2:$I$251,2,0),IF(H3048=59,VLOOKUP(G3048,'属性表（单核）'!$C$2:$D$251,2,0),INT(N3048/VLOOKUP(H3048,'属性表（单）'!$N$4:$O$24,2,0))))</f>
        <v>10234</v>
      </c>
      <c r="S3048" s="1">
        <f t="shared" si="381"/>
        <v>103550</v>
      </c>
      <c r="T3048" s="28">
        <f>VLOOKUP(--F3048,经验表!$A$4:$B$53,2,0)*VLOOKUP(--E3048,经验表!$W$8:$X$17,2,0)</f>
        <v>103550</v>
      </c>
      <c r="U3048" s="1">
        <f t="shared" si="382"/>
        <v>1206990</v>
      </c>
      <c r="V3048" s="1">
        <f t="shared" si="383"/>
        <v>1206990</v>
      </c>
    </row>
    <row r="3049" spans="1:22" x14ac:dyDescent="0.35">
      <c r="A3049" s="1">
        <v>94300131</v>
      </c>
      <c r="B3049" s="3" t="s">
        <v>20</v>
      </c>
      <c r="C3049" s="29">
        <f t="shared" si="379"/>
        <v>1</v>
      </c>
      <c r="D3049" s="29" t="str">
        <f t="shared" si="376"/>
        <v>1</v>
      </c>
      <c r="E3049" s="42" t="str">
        <f t="shared" si="377"/>
        <v>1</v>
      </c>
      <c r="F3049" s="1">
        <v>43</v>
      </c>
      <c r="G3049" s="28" t="str">
        <f t="shared" si="378"/>
        <v>143</v>
      </c>
      <c r="H3049" s="1">
        <v>46</v>
      </c>
      <c r="I3049" s="1">
        <v>1385</v>
      </c>
      <c r="L3049" s="1">
        <v>240092</v>
      </c>
      <c r="M3049" s="1">
        <v>2005582</v>
      </c>
      <c r="N3049" s="2">
        <f>INT(VLOOKUP(--D3049,'属性表（单）'!$H$7:$I$11,2,0)*VLOOKUP(F3049,'属性表（单）'!$B$4:$D$53,3,0))</f>
        <v>13600</v>
      </c>
      <c r="O3049" s="34">
        <f t="shared" si="380"/>
        <v>10625</v>
      </c>
      <c r="P3049" s="1">
        <f>IF(H3049=26,VLOOKUP(G3049,'属性表（单核）'!$H$2:$I$251,2,0),IF(H3049=59,VLOOKUP(G3049,'属性表（单核）'!$C$2:$D$251,2,0),INT(N3049/VLOOKUP(H3049,'属性表（单）'!$N$4:$O$24,2,0))))</f>
        <v>10625</v>
      </c>
      <c r="S3049" s="1">
        <f t="shared" si="381"/>
        <v>110350</v>
      </c>
      <c r="T3049" s="28">
        <f>VLOOKUP(--F3049,经验表!$A$4:$B$53,2,0)*VLOOKUP(--E3049,经验表!$W$8:$X$17,2,0)</f>
        <v>110350</v>
      </c>
      <c r="U3049" s="1">
        <f t="shared" si="382"/>
        <v>1310540</v>
      </c>
      <c r="V3049" s="1">
        <f t="shared" si="383"/>
        <v>1310540</v>
      </c>
    </row>
    <row r="3050" spans="1:22" x14ac:dyDescent="0.35">
      <c r="A3050" s="1">
        <v>94400131</v>
      </c>
      <c r="B3050" s="3" t="s">
        <v>20</v>
      </c>
      <c r="C3050" s="29">
        <f t="shared" si="379"/>
        <v>1</v>
      </c>
      <c r="D3050" s="29" t="str">
        <f t="shared" si="376"/>
        <v>1</v>
      </c>
      <c r="E3050" s="42" t="str">
        <f t="shared" si="377"/>
        <v>1</v>
      </c>
      <c r="F3050" s="1">
        <v>44</v>
      </c>
      <c r="G3050" s="28" t="str">
        <f t="shared" si="378"/>
        <v>144</v>
      </c>
      <c r="H3050" s="1">
        <v>46</v>
      </c>
      <c r="I3050" s="1">
        <v>1415</v>
      </c>
      <c r="L3050" s="1">
        <v>267666</v>
      </c>
      <c r="M3050" s="1">
        <v>2245674</v>
      </c>
      <c r="N3050" s="2">
        <f>INT(VLOOKUP(--D3050,'属性表（单）'!$H$7:$I$11,2,0)*VLOOKUP(F3050,'属性表（单）'!$B$4:$D$53,3,0))</f>
        <v>14100</v>
      </c>
      <c r="O3050" s="34">
        <f t="shared" si="380"/>
        <v>11015</v>
      </c>
      <c r="P3050" s="1">
        <f>IF(H3050=26,VLOOKUP(G3050,'属性表（单核）'!$H$2:$I$251,2,0),IF(H3050=59,VLOOKUP(G3050,'属性表（单核）'!$C$2:$D$251,2,0),INT(N3050/VLOOKUP(H3050,'属性表（单）'!$N$4:$O$24,2,0))))</f>
        <v>11015</v>
      </c>
      <c r="S3050" s="1">
        <f t="shared" si="381"/>
        <v>117150</v>
      </c>
      <c r="T3050" s="28">
        <f>VLOOKUP(--F3050,经验表!$A$4:$B$53,2,0)*VLOOKUP(--E3050,经验表!$W$8:$X$17,2,0)</f>
        <v>117150</v>
      </c>
      <c r="U3050" s="1">
        <f t="shared" si="382"/>
        <v>1420890</v>
      </c>
      <c r="V3050" s="1">
        <f t="shared" si="383"/>
        <v>1420890</v>
      </c>
    </row>
    <row r="3051" spans="1:22" x14ac:dyDescent="0.35">
      <c r="A3051" s="1">
        <v>94500131</v>
      </c>
      <c r="B3051" s="3" t="s">
        <v>20</v>
      </c>
      <c r="C3051" s="29">
        <f t="shared" si="379"/>
        <v>1</v>
      </c>
      <c r="D3051" s="29" t="str">
        <f t="shared" si="376"/>
        <v>1</v>
      </c>
      <c r="E3051" s="42" t="str">
        <f t="shared" si="377"/>
        <v>1</v>
      </c>
      <c r="F3051" s="1">
        <v>45</v>
      </c>
      <c r="G3051" s="28" t="str">
        <f t="shared" si="378"/>
        <v>145</v>
      </c>
      <c r="H3051" s="1">
        <v>46</v>
      </c>
      <c r="I3051" s="1">
        <v>1445</v>
      </c>
      <c r="L3051" s="1">
        <v>298357</v>
      </c>
      <c r="M3051" s="1">
        <v>2513340</v>
      </c>
      <c r="N3051" s="2">
        <f>INT(VLOOKUP(--D3051,'属性表（单）'!$H$7:$I$11,2,0)*VLOOKUP(F3051,'属性表（单）'!$B$4:$D$53,3,0))</f>
        <v>14600</v>
      </c>
      <c r="O3051" s="34">
        <f t="shared" si="380"/>
        <v>11406</v>
      </c>
      <c r="P3051" s="1">
        <f>IF(H3051=26,VLOOKUP(G3051,'属性表（单核）'!$H$2:$I$251,2,0),IF(H3051=59,VLOOKUP(G3051,'属性表（单核）'!$C$2:$D$251,2,0),INT(N3051/VLOOKUP(H3051,'属性表（单）'!$N$4:$O$24,2,0))))</f>
        <v>11406</v>
      </c>
      <c r="S3051" s="1">
        <f t="shared" si="381"/>
        <v>123950</v>
      </c>
      <c r="T3051" s="28">
        <f>VLOOKUP(--F3051,经验表!$A$4:$B$53,2,0)*VLOOKUP(--E3051,经验表!$W$8:$X$17,2,0)</f>
        <v>123950</v>
      </c>
      <c r="U3051" s="1">
        <f t="shared" si="382"/>
        <v>1538040</v>
      </c>
      <c r="V3051" s="1">
        <f t="shared" si="383"/>
        <v>1538040</v>
      </c>
    </row>
    <row r="3052" spans="1:22" x14ac:dyDescent="0.35">
      <c r="A3052" s="1">
        <v>94600131</v>
      </c>
      <c r="B3052" s="3" t="s">
        <v>20</v>
      </c>
      <c r="C3052" s="29">
        <f t="shared" si="379"/>
        <v>1</v>
      </c>
      <c r="D3052" s="29" t="str">
        <f t="shared" si="376"/>
        <v>1</v>
      </c>
      <c r="E3052" s="42" t="str">
        <f t="shared" si="377"/>
        <v>1</v>
      </c>
      <c r="F3052" s="1">
        <v>46</v>
      </c>
      <c r="G3052" s="28" t="str">
        <f t="shared" si="378"/>
        <v>146</v>
      </c>
      <c r="H3052" s="1">
        <v>46</v>
      </c>
      <c r="I3052" s="1">
        <v>1475</v>
      </c>
      <c r="L3052" s="1">
        <v>332516</v>
      </c>
      <c r="M3052" s="1">
        <v>2811697</v>
      </c>
      <c r="N3052" s="2">
        <f>INT(VLOOKUP(--D3052,'属性表（单）'!$H$7:$I$11,2,0)*VLOOKUP(F3052,'属性表（单）'!$B$4:$D$53,3,0))</f>
        <v>15100</v>
      </c>
      <c r="O3052" s="34">
        <f t="shared" si="380"/>
        <v>11796</v>
      </c>
      <c r="P3052" s="1">
        <f>IF(H3052=26,VLOOKUP(G3052,'属性表（单核）'!$H$2:$I$251,2,0),IF(H3052=59,VLOOKUP(G3052,'属性表（单核）'!$C$2:$D$251,2,0),INT(N3052/VLOOKUP(H3052,'属性表（单）'!$N$4:$O$24,2,0))))</f>
        <v>11796</v>
      </c>
      <c r="S3052" s="1">
        <f t="shared" si="381"/>
        <v>131950</v>
      </c>
      <c r="T3052" s="28">
        <f>VLOOKUP(--F3052,经验表!$A$4:$B$53,2,0)*VLOOKUP(--E3052,经验表!$W$8:$X$17,2,0)</f>
        <v>131950</v>
      </c>
      <c r="U3052" s="1">
        <f t="shared" si="382"/>
        <v>1661990</v>
      </c>
      <c r="V3052" s="1">
        <f t="shared" si="383"/>
        <v>1661990</v>
      </c>
    </row>
    <row r="3053" spans="1:22" x14ac:dyDescent="0.35">
      <c r="A3053" s="1">
        <v>94700131</v>
      </c>
      <c r="B3053" s="3" t="s">
        <v>20</v>
      </c>
      <c r="C3053" s="29">
        <f t="shared" si="379"/>
        <v>1</v>
      </c>
      <c r="D3053" s="29" t="str">
        <f t="shared" si="376"/>
        <v>1</v>
      </c>
      <c r="E3053" s="42" t="str">
        <f t="shared" si="377"/>
        <v>1</v>
      </c>
      <c r="F3053" s="1">
        <v>47</v>
      </c>
      <c r="G3053" s="28" t="str">
        <f t="shared" si="378"/>
        <v>147</v>
      </c>
      <c r="H3053" s="1">
        <v>46</v>
      </c>
      <c r="I3053" s="1">
        <v>1505</v>
      </c>
      <c r="L3053" s="1">
        <v>370533</v>
      </c>
      <c r="M3053" s="1">
        <v>3144213</v>
      </c>
      <c r="N3053" s="2">
        <f>INT(VLOOKUP(--D3053,'属性表（单）'!$H$7:$I$11,2,0)*VLOOKUP(F3053,'属性表（单）'!$B$4:$D$53,3,0))</f>
        <v>15650</v>
      </c>
      <c r="O3053" s="34">
        <f t="shared" si="380"/>
        <v>12226</v>
      </c>
      <c r="P3053" s="1">
        <f>IF(H3053=26,VLOOKUP(G3053,'属性表（单核）'!$H$2:$I$251,2,0),IF(H3053=59,VLOOKUP(G3053,'属性表（单核）'!$C$2:$D$251,2,0),INT(N3053/VLOOKUP(H3053,'属性表（单）'!$N$4:$O$24,2,0))))</f>
        <v>12226</v>
      </c>
      <c r="S3053" s="1">
        <f t="shared" si="381"/>
        <v>139950</v>
      </c>
      <c r="T3053" s="28">
        <f>VLOOKUP(--F3053,经验表!$A$4:$B$53,2,0)*VLOOKUP(--E3053,经验表!$W$8:$X$17,2,0)</f>
        <v>139950</v>
      </c>
      <c r="U3053" s="1">
        <f t="shared" si="382"/>
        <v>1793940</v>
      </c>
      <c r="V3053" s="1">
        <f t="shared" si="383"/>
        <v>1793940</v>
      </c>
    </row>
    <row r="3054" spans="1:22" x14ac:dyDescent="0.35">
      <c r="A3054" s="1">
        <v>94800131</v>
      </c>
      <c r="B3054" s="3" t="s">
        <v>20</v>
      </c>
      <c r="C3054" s="29">
        <f t="shared" si="379"/>
        <v>1</v>
      </c>
      <c r="D3054" s="29" t="str">
        <f t="shared" si="376"/>
        <v>1</v>
      </c>
      <c r="E3054" s="42" t="str">
        <f t="shared" si="377"/>
        <v>1</v>
      </c>
      <c r="F3054" s="1">
        <v>48</v>
      </c>
      <c r="G3054" s="28" t="str">
        <f t="shared" si="378"/>
        <v>148</v>
      </c>
      <c r="H3054" s="1">
        <v>46</v>
      </c>
      <c r="I3054" s="1">
        <v>1535</v>
      </c>
      <c r="L3054" s="1">
        <v>412842</v>
      </c>
      <c r="M3054" s="1">
        <v>3514746</v>
      </c>
      <c r="N3054" s="2">
        <f>INT(VLOOKUP(--D3054,'属性表（单）'!$H$7:$I$11,2,0)*VLOOKUP(F3054,'属性表（单）'!$B$4:$D$53,3,0))</f>
        <v>16200</v>
      </c>
      <c r="O3054" s="34">
        <f t="shared" si="380"/>
        <v>12656</v>
      </c>
      <c r="P3054" s="1">
        <f>IF(H3054=26,VLOOKUP(G3054,'属性表（单核）'!$H$2:$I$251,2,0),IF(H3054=59,VLOOKUP(G3054,'属性表（单核）'!$C$2:$D$251,2,0),INT(N3054/VLOOKUP(H3054,'属性表（单）'!$N$4:$O$24,2,0))))</f>
        <v>12656</v>
      </c>
      <c r="S3054" s="1">
        <f t="shared" si="381"/>
        <v>147950</v>
      </c>
      <c r="T3054" s="28">
        <f>VLOOKUP(--F3054,经验表!$A$4:$B$53,2,0)*VLOOKUP(--E3054,经验表!$W$8:$X$17,2,0)</f>
        <v>147950</v>
      </c>
      <c r="U3054" s="1">
        <f t="shared" si="382"/>
        <v>1933890</v>
      </c>
      <c r="V3054" s="1">
        <f t="shared" si="383"/>
        <v>1933890</v>
      </c>
    </row>
    <row r="3055" spans="1:22" x14ac:dyDescent="0.35">
      <c r="A3055" s="1">
        <v>94900131</v>
      </c>
      <c r="B3055" s="3" t="s">
        <v>20</v>
      </c>
      <c r="C3055" s="29">
        <f t="shared" si="379"/>
        <v>1</v>
      </c>
      <c r="D3055" s="29" t="str">
        <f t="shared" si="376"/>
        <v>1</v>
      </c>
      <c r="E3055" s="42" t="str">
        <f t="shared" si="377"/>
        <v>1</v>
      </c>
      <c r="F3055" s="1">
        <v>49</v>
      </c>
      <c r="G3055" s="28" t="str">
        <f t="shared" si="378"/>
        <v>149</v>
      </c>
      <c r="H3055" s="1">
        <v>46</v>
      </c>
      <c r="I3055" s="1">
        <v>1565</v>
      </c>
      <c r="L3055" s="1">
        <v>459927</v>
      </c>
      <c r="M3055" s="1">
        <v>3927588</v>
      </c>
      <c r="N3055" s="2">
        <f>INT(VLOOKUP(--D3055,'属性表（单）'!$H$7:$I$11,2,0)*VLOOKUP(F3055,'属性表（单）'!$B$4:$D$53,3,0))</f>
        <v>16750</v>
      </c>
      <c r="O3055" s="34">
        <f t="shared" si="380"/>
        <v>13085</v>
      </c>
      <c r="P3055" s="1">
        <f>IF(H3055=26,VLOOKUP(G3055,'属性表（单核）'!$H$2:$I$251,2,0),IF(H3055=59,VLOOKUP(G3055,'属性表（单核）'!$C$2:$D$251,2,0),INT(N3055/VLOOKUP(H3055,'属性表（单）'!$N$4:$O$24,2,0))))</f>
        <v>13085</v>
      </c>
      <c r="S3055" s="1">
        <f t="shared" si="381"/>
        <v>155950</v>
      </c>
      <c r="T3055" s="28">
        <f>VLOOKUP(--F3055,经验表!$A$4:$B$53,2,0)*VLOOKUP(--E3055,经验表!$W$8:$X$17,2,0)</f>
        <v>155950</v>
      </c>
      <c r="U3055" s="1">
        <f t="shared" si="382"/>
        <v>2081840</v>
      </c>
      <c r="V3055" s="1">
        <f t="shared" si="383"/>
        <v>2081840</v>
      </c>
    </row>
    <row r="3056" spans="1:22" x14ac:dyDescent="0.35">
      <c r="A3056" s="1">
        <v>95000131</v>
      </c>
      <c r="B3056" s="3" t="s">
        <v>20</v>
      </c>
      <c r="C3056" s="29">
        <f t="shared" si="379"/>
        <v>1</v>
      </c>
      <c r="D3056" s="29" t="str">
        <f t="shared" si="376"/>
        <v>1</v>
      </c>
      <c r="E3056" s="42" t="str">
        <f t="shared" si="377"/>
        <v>1</v>
      </c>
      <c r="F3056" s="1">
        <v>50</v>
      </c>
      <c r="G3056" s="28" t="str">
        <f t="shared" si="378"/>
        <v>150</v>
      </c>
      <c r="H3056" s="1">
        <v>46</v>
      </c>
      <c r="I3056" s="1">
        <v>1595</v>
      </c>
      <c r="L3056" s="1">
        <v>99999999</v>
      </c>
      <c r="M3056" s="1">
        <v>4387515</v>
      </c>
      <c r="N3056" s="2">
        <f>INT(VLOOKUP(--D3056,'属性表（单）'!$H$7:$I$11,2,0)*VLOOKUP(F3056,'属性表（单）'!$B$4:$D$53,3,0))</f>
        <v>17300</v>
      </c>
      <c r="O3056" s="34">
        <f t="shared" si="380"/>
        <v>13515</v>
      </c>
      <c r="P3056" s="1">
        <f>IF(H3056=26,VLOOKUP(G3056,'属性表（单核）'!$H$2:$I$251,2,0),IF(H3056=59,VLOOKUP(G3056,'属性表（单核）'!$C$2:$D$251,2,0),INT(N3056/VLOOKUP(H3056,'属性表（单）'!$N$4:$O$24,2,0))))</f>
        <v>13515</v>
      </c>
      <c r="S3056" s="1">
        <f t="shared" si="381"/>
        <v>165250</v>
      </c>
      <c r="T3056" s="28">
        <f>VLOOKUP(--F3056,经验表!$A$4:$B$53,2,0)*VLOOKUP(--E3056,经验表!$W$8:$X$17,2,0)</f>
        <v>165250</v>
      </c>
      <c r="U3056" s="1">
        <f t="shared" si="382"/>
        <v>2237790</v>
      </c>
      <c r="V3056" s="1">
        <f t="shared" si="383"/>
        <v>2237790</v>
      </c>
    </row>
    <row r="3057" spans="1:22" x14ac:dyDescent="0.35">
      <c r="A3057" s="1">
        <v>90100132</v>
      </c>
      <c r="B3057" s="3" t="s">
        <v>20</v>
      </c>
      <c r="C3057" s="29">
        <f t="shared" si="379"/>
        <v>1</v>
      </c>
      <c r="D3057" s="29" t="str">
        <f t="shared" si="376"/>
        <v>2</v>
      </c>
      <c r="E3057" s="42" t="str">
        <f t="shared" si="377"/>
        <v>2</v>
      </c>
      <c r="F3057" s="1">
        <v>1</v>
      </c>
      <c r="G3057" s="28" t="str">
        <f t="shared" si="378"/>
        <v>21</v>
      </c>
      <c r="H3057" s="1">
        <v>46</v>
      </c>
      <c r="I3057" s="1">
        <v>210</v>
      </c>
      <c r="L3057" s="1">
        <v>987</v>
      </c>
      <c r="M3057" s="1">
        <v>1000</v>
      </c>
      <c r="N3057" s="2">
        <f>INT(VLOOKUP(--D3057,'属性表（单）'!$H$7:$I$11,2,0)*VLOOKUP(F3057,'属性表（单）'!$B$4:$D$53,3,0))</f>
        <v>2400</v>
      </c>
      <c r="O3057" s="34">
        <f t="shared" si="380"/>
        <v>1875</v>
      </c>
      <c r="P3057" s="1">
        <f>IF(H3057=26,VLOOKUP(G3057,'属性表（单核）'!$H$2:$I$251,2,0),IF(H3057=59,VLOOKUP(G3057,'属性表（单核）'!$C$2:$D$251,2,0),INT(N3057/VLOOKUP(H3057,'属性表（单）'!$N$4:$O$24,2,0))))</f>
        <v>1875</v>
      </c>
      <c r="S3057" s="1">
        <f t="shared" si="381"/>
        <v>900</v>
      </c>
      <c r="T3057" s="28">
        <f>VLOOKUP(--F3057,经验表!$A$4:$B$53,2,0)*VLOOKUP(--E3057,经验表!$W$8:$X$17,2,0)</f>
        <v>900</v>
      </c>
      <c r="U3057" s="1">
        <f t="shared" si="382"/>
        <v>1200</v>
      </c>
      <c r="V3057" s="1">
        <f t="shared" si="383"/>
        <v>2403040</v>
      </c>
    </row>
    <row r="3058" spans="1:22" x14ac:dyDescent="0.35">
      <c r="A3058" s="1">
        <v>90200132</v>
      </c>
      <c r="B3058" s="3" t="s">
        <v>20</v>
      </c>
      <c r="C3058" s="29">
        <f t="shared" si="379"/>
        <v>1</v>
      </c>
      <c r="D3058" s="29" t="str">
        <f t="shared" si="376"/>
        <v>2</v>
      </c>
      <c r="E3058" s="42" t="str">
        <f t="shared" si="377"/>
        <v>2</v>
      </c>
      <c r="F3058" s="1">
        <v>2</v>
      </c>
      <c r="G3058" s="28" t="str">
        <f t="shared" si="378"/>
        <v>22</v>
      </c>
      <c r="H3058" s="1">
        <v>46</v>
      </c>
      <c r="I3058" s="1">
        <v>255</v>
      </c>
      <c r="L3058" s="1">
        <v>1312</v>
      </c>
      <c r="M3058" s="1">
        <v>1987</v>
      </c>
      <c r="N3058" s="2">
        <f>INT(VLOOKUP(--D3058,'属性表（单）'!$H$7:$I$11,2,0)*VLOOKUP(F3058,'属性表（单）'!$B$4:$D$53,3,0))</f>
        <v>2550</v>
      </c>
      <c r="O3058" s="34">
        <f t="shared" si="380"/>
        <v>1992</v>
      </c>
      <c r="P3058" s="1">
        <f>IF(H3058=26,VLOOKUP(G3058,'属性表（单核）'!$H$2:$I$251,2,0),IF(H3058=59,VLOOKUP(G3058,'属性表（单核）'!$C$2:$D$251,2,0),INT(N3058/VLOOKUP(H3058,'属性表（单）'!$N$4:$O$24,2,0))))</f>
        <v>1992</v>
      </c>
      <c r="S3058" s="1">
        <f t="shared" si="381"/>
        <v>1260</v>
      </c>
      <c r="T3058" s="28">
        <f>VLOOKUP(--F3058,经验表!$A$4:$B$53,2,0)*VLOOKUP(--E3058,经验表!$W$8:$X$17,2,0)</f>
        <v>1260</v>
      </c>
      <c r="U3058" s="1">
        <f t="shared" si="382"/>
        <v>2100</v>
      </c>
      <c r="V3058" s="1">
        <f t="shared" si="383"/>
        <v>2100</v>
      </c>
    </row>
    <row r="3059" spans="1:22" x14ac:dyDescent="0.35">
      <c r="A3059" s="1">
        <v>90300132</v>
      </c>
      <c r="B3059" s="3" t="s">
        <v>20</v>
      </c>
      <c r="C3059" s="29">
        <f t="shared" si="379"/>
        <v>1</v>
      </c>
      <c r="D3059" s="29" t="str">
        <f t="shared" si="376"/>
        <v>2</v>
      </c>
      <c r="E3059" s="42" t="str">
        <f t="shared" si="377"/>
        <v>2</v>
      </c>
      <c r="F3059" s="1">
        <v>3</v>
      </c>
      <c r="G3059" s="28" t="str">
        <f t="shared" si="378"/>
        <v>23</v>
      </c>
      <c r="H3059" s="1">
        <v>46</v>
      </c>
      <c r="I3059" s="1">
        <v>300</v>
      </c>
      <c r="L3059" s="1">
        <v>1678</v>
      </c>
      <c r="M3059" s="1">
        <v>3299</v>
      </c>
      <c r="N3059" s="2">
        <f>INT(VLOOKUP(--D3059,'属性表（单）'!$H$7:$I$11,2,0)*VLOOKUP(F3059,'属性表（单）'!$B$4:$D$53,3,0))</f>
        <v>2700</v>
      </c>
      <c r="O3059" s="34">
        <f t="shared" si="380"/>
        <v>2109</v>
      </c>
      <c r="P3059" s="1">
        <f>IF(H3059=26,VLOOKUP(G3059,'属性表（单核）'!$H$2:$I$251,2,0),IF(H3059=59,VLOOKUP(G3059,'属性表（单核）'!$C$2:$D$251,2,0),INT(N3059/VLOOKUP(H3059,'属性表（单）'!$N$4:$O$24,2,0))))</f>
        <v>2109</v>
      </c>
      <c r="S3059" s="1">
        <f t="shared" si="381"/>
        <v>1620</v>
      </c>
      <c r="T3059" s="28">
        <f>VLOOKUP(--F3059,经验表!$A$4:$B$53,2,0)*VLOOKUP(--E3059,经验表!$W$8:$X$17,2,0)</f>
        <v>1620</v>
      </c>
      <c r="U3059" s="1">
        <f t="shared" si="382"/>
        <v>3360</v>
      </c>
      <c r="V3059" s="1">
        <f t="shared" si="383"/>
        <v>3360</v>
      </c>
    </row>
    <row r="3060" spans="1:22" x14ac:dyDescent="0.35">
      <c r="A3060" s="1">
        <v>90400132</v>
      </c>
      <c r="B3060" s="3" t="s">
        <v>20</v>
      </c>
      <c r="C3060" s="29">
        <f t="shared" si="379"/>
        <v>1</v>
      </c>
      <c r="D3060" s="29" t="str">
        <f t="shared" si="376"/>
        <v>2</v>
      </c>
      <c r="E3060" s="42" t="str">
        <f t="shared" si="377"/>
        <v>2</v>
      </c>
      <c r="F3060" s="1">
        <v>4</v>
      </c>
      <c r="G3060" s="28" t="str">
        <f t="shared" si="378"/>
        <v>24</v>
      </c>
      <c r="H3060" s="1">
        <v>46</v>
      </c>
      <c r="I3060" s="1">
        <v>345</v>
      </c>
      <c r="L3060" s="1">
        <v>2088</v>
      </c>
      <c r="M3060" s="1">
        <v>4977</v>
      </c>
      <c r="N3060" s="2">
        <f>INT(VLOOKUP(--D3060,'属性表（单）'!$H$7:$I$11,2,0)*VLOOKUP(F3060,'属性表（单）'!$B$4:$D$53,3,0))</f>
        <v>2850</v>
      </c>
      <c r="O3060" s="34">
        <f t="shared" si="380"/>
        <v>2226</v>
      </c>
      <c r="P3060" s="1">
        <f>IF(H3060=26,VLOOKUP(G3060,'属性表（单核）'!$H$2:$I$251,2,0),IF(H3060=59,VLOOKUP(G3060,'属性表（单核）'!$C$2:$D$251,2,0),INT(N3060/VLOOKUP(H3060,'属性表（单）'!$N$4:$O$24,2,0))))</f>
        <v>2226</v>
      </c>
      <c r="S3060" s="1">
        <f t="shared" si="381"/>
        <v>1980</v>
      </c>
      <c r="T3060" s="28">
        <f>VLOOKUP(--F3060,经验表!$A$4:$B$53,2,0)*VLOOKUP(--E3060,经验表!$W$8:$X$17,2,0)</f>
        <v>1980</v>
      </c>
      <c r="U3060" s="1">
        <f t="shared" si="382"/>
        <v>4980</v>
      </c>
      <c r="V3060" s="1">
        <f t="shared" si="383"/>
        <v>4980</v>
      </c>
    </row>
    <row r="3061" spans="1:22" x14ac:dyDescent="0.35">
      <c r="A3061" s="1">
        <v>90500132</v>
      </c>
      <c r="B3061" s="3" t="s">
        <v>20</v>
      </c>
      <c r="C3061" s="29">
        <f t="shared" si="379"/>
        <v>1</v>
      </c>
      <c r="D3061" s="29" t="str">
        <f t="shared" si="376"/>
        <v>2</v>
      </c>
      <c r="E3061" s="42" t="str">
        <f t="shared" si="377"/>
        <v>2</v>
      </c>
      <c r="F3061" s="1">
        <v>5</v>
      </c>
      <c r="G3061" s="28" t="str">
        <f t="shared" si="378"/>
        <v>25</v>
      </c>
      <c r="H3061" s="1">
        <v>46</v>
      </c>
      <c r="I3061" s="1">
        <v>390</v>
      </c>
      <c r="L3061" s="1">
        <v>2549</v>
      </c>
      <c r="M3061" s="1">
        <v>7065</v>
      </c>
      <c r="N3061" s="2">
        <f>INT(VLOOKUP(--D3061,'属性表（单）'!$H$7:$I$11,2,0)*VLOOKUP(F3061,'属性表（单）'!$B$4:$D$53,3,0))</f>
        <v>3000</v>
      </c>
      <c r="O3061" s="34">
        <f t="shared" si="380"/>
        <v>2343</v>
      </c>
      <c r="P3061" s="1">
        <f>IF(H3061=26,VLOOKUP(G3061,'属性表（单核）'!$H$2:$I$251,2,0),IF(H3061=59,VLOOKUP(G3061,'属性表（单核）'!$C$2:$D$251,2,0),INT(N3061/VLOOKUP(H3061,'属性表（单）'!$N$4:$O$24,2,0))))</f>
        <v>2343</v>
      </c>
      <c r="S3061" s="1">
        <f t="shared" si="381"/>
        <v>2340</v>
      </c>
      <c r="T3061" s="28">
        <f>VLOOKUP(--F3061,经验表!$A$4:$B$53,2,0)*VLOOKUP(--E3061,经验表!$W$8:$X$17,2,0)</f>
        <v>2340</v>
      </c>
      <c r="U3061" s="1">
        <f t="shared" si="382"/>
        <v>6960</v>
      </c>
      <c r="V3061" s="1">
        <f t="shared" si="383"/>
        <v>6960</v>
      </c>
    </row>
    <row r="3062" spans="1:22" x14ac:dyDescent="0.35">
      <c r="A3062" s="1">
        <v>90600132</v>
      </c>
      <c r="B3062" s="3" t="s">
        <v>20</v>
      </c>
      <c r="C3062" s="29">
        <f t="shared" si="379"/>
        <v>1</v>
      </c>
      <c r="D3062" s="29" t="str">
        <f t="shared" si="376"/>
        <v>2</v>
      </c>
      <c r="E3062" s="42" t="str">
        <f t="shared" si="377"/>
        <v>2</v>
      </c>
      <c r="F3062" s="1">
        <v>6</v>
      </c>
      <c r="G3062" s="28" t="str">
        <f t="shared" si="378"/>
        <v>26</v>
      </c>
      <c r="H3062" s="1">
        <v>46</v>
      </c>
      <c r="I3062" s="1">
        <v>435</v>
      </c>
      <c r="L3062" s="1">
        <v>3064</v>
      </c>
      <c r="M3062" s="1">
        <v>9614</v>
      </c>
      <c r="N3062" s="2">
        <f>INT(VLOOKUP(--D3062,'属性表（单）'!$H$7:$I$11,2,0)*VLOOKUP(F3062,'属性表（单）'!$B$4:$D$53,3,0))</f>
        <v>3150</v>
      </c>
      <c r="O3062" s="34">
        <f t="shared" si="380"/>
        <v>2460</v>
      </c>
      <c r="P3062" s="1">
        <f>IF(H3062=26,VLOOKUP(G3062,'属性表（单核）'!$H$2:$I$251,2,0),IF(H3062=59,VLOOKUP(G3062,'属性表（单核）'!$C$2:$D$251,2,0),INT(N3062/VLOOKUP(H3062,'属性表（单）'!$N$4:$O$24,2,0))))</f>
        <v>2460</v>
      </c>
      <c r="S3062" s="1">
        <f t="shared" si="381"/>
        <v>2940</v>
      </c>
      <c r="T3062" s="28">
        <f>VLOOKUP(--F3062,经验表!$A$4:$B$53,2,0)*VLOOKUP(--E3062,经验表!$W$8:$X$17,2,0)</f>
        <v>2940</v>
      </c>
      <c r="U3062" s="1">
        <f t="shared" si="382"/>
        <v>9300</v>
      </c>
      <c r="V3062" s="1">
        <f t="shared" si="383"/>
        <v>9300</v>
      </c>
    </row>
    <row r="3063" spans="1:22" x14ac:dyDescent="0.35">
      <c r="A3063" s="1">
        <v>90700132</v>
      </c>
      <c r="B3063" s="3" t="s">
        <v>20</v>
      </c>
      <c r="C3063" s="29">
        <f t="shared" si="379"/>
        <v>1</v>
      </c>
      <c r="D3063" s="29" t="str">
        <f t="shared" si="376"/>
        <v>2</v>
      </c>
      <c r="E3063" s="42" t="str">
        <f t="shared" si="377"/>
        <v>2</v>
      </c>
      <c r="F3063" s="1">
        <v>7</v>
      </c>
      <c r="G3063" s="28" t="str">
        <f t="shared" si="378"/>
        <v>27</v>
      </c>
      <c r="H3063" s="1">
        <v>46</v>
      </c>
      <c r="I3063" s="1">
        <v>480</v>
      </c>
      <c r="L3063" s="1">
        <v>3640</v>
      </c>
      <c r="M3063" s="1">
        <v>12678</v>
      </c>
      <c r="N3063" s="2">
        <f>INT(VLOOKUP(--D3063,'属性表（单）'!$H$7:$I$11,2,0)*VLOOKUP(F3063,'属性表（单）'!$B$4:$D$53,3,0))</f>
        <v>3375</v>
      </c>
      <c r="O3063" s="34">
        <f t="shared" si="380"/>
        <v>2636</v>
      </c>
      <c r="P3063" s="1">
        <f>IF(H3063=26,VLOOKUP(G3063,'属性表（单核）'!$H$2:$I$251,2,0),IF(H3063=59,VLOOKUP(G3063,'属性表（单核）'!$C$2:$D$251,2,0),INT(N3063/VLOOKUP(H3063,'属性表（单）'!$N$4:$O$24,2,0))))</f>
        <v>2636</v>
      </c>
      <c r="S3063" s="1">
        <f t="shared" si="381"/>
        <v>3540</v>
      </c>
      <c r="T3063" s="28">
        <f>VLOOKUP(--F3063,经验表!$A$4:$B$53,2,0)*VLOOKUP(--E3063,经验表!$W$8:$X$17,2,0)</f>
        <v>3540</v>
      </c>
      <c r="U3063" s="1">
        <f t="shared" si="382"/>
        <v>12240</v>
      </c>
      <c r="V3063" s="1">
        <f t="shared" si="383"/>
        <v>12240</v>
      </c>
    </row>
    <row r="3064" spans="1:22" x14ac:dyDescent="0.35">
      <c r="A3064" s="1">
        <v>90800132</v>
      </c>
      <c r="B3064" s="3" t="s">
        <v>20</v>
      </c>
      <c r="C3064" s="29">
        <f t="shared" si="379"/>
        <v>1</v>
      </c>
      <c r="D3064" s="29" t="str">
        <f t="shared" si="376"/>
        <v>2</v>
      </c>
      <c r="E3064" s="42" t="str">
        <f t="shared" si="377"/>
        <v>2</v>
      </c>
      <c r="F3064" s="1">
        <v>8</v>
      </c>
      <c r="G3064" s="28" t="str">
        <f t="shared" si="378"/>
        <v>28</v>
      </c>
      <c r="H3064" s="1">
        <v>46</v>
      </c>
      <c r="I3064" s="1">
        <v>525</v>
      </c>
      <c r="L3064" s="1">
        <v>4285</v>
      </c>
      <c r="M3064" s="1">
        <v>16318</v>
      </c>
      <c r="N3064" s="2">
        <f>INT(VLOOKUP(--D3064,'属性表（单）'!$H$7:$I$11,2,0)*VLOOKUP(F3064,'属性表（单）'!$B$4:$D$53,3,0))</f>
        <v>3600</v>
      </c>
      <c r="O3064" s="34">
        <f t="shared" si="380"/>
        <v>2812</v>
      </c>
      <c r="P3064" s="1">
        <f>IF(H3064=26,VLOOKUP(G3064,'属性表（单核）'!$H$2:$I$251,2,0),IF(H3064=59,VLOOKUP(G3064,'属性表（单核）'!$C$2:$D$251,2,0),INT(N3064/VLOOKUP(H3064,'属性表（单）'!$N$4:$O$24,2,0))))</f>
        <v>2812</v>
      </c>
      <c r="S3064" s="1">
        <f t="shared" si="381"/>
        <v>4140</v>
      </c>
      <c r="T3064" s="28">
        <f>VLOOKUP(--F3064,经验表!$A$4:$B$53,2,0)*VLOOKUP(--E3064,经验表!$W$8:$X$17,2,0)</f>
        <v>4140</v>
      </c>
      <c r="U3064" s="1">
        <f t="shared" si="382"/>
        <v>15780</v>
      </c>
      <c r="V3064" s="1">
        <f t="shared" si="383"/>
        <v>15780</v>
      </c>
    </row>
    <row r="3065" spans="1:22" x14ac:dyDescent="0.35">
      <c r="A3065" s="1">
        <v>90900132</v>
      </c>
      <c r="B3065" s="3" t="s">
        <v>20</v>
      </c>
      <c r="C3065" s="29">
        <f t="shared" si="379"/>
        <v>1</v>
      </c>
      <c r="D3065" s="29" t="str">
        <f t="shared" si="376"/>
        <v>2</v>
      </c>
      <c r="E3065" s="42" t="str">
        <f t="shared" si="377"/>
        <v>2</v>
      </c>
      <c r="F3065" s="1">
        <v>9</v>
      </c>
      <c r="G3065" s="28" t="str">
        <f t="shared" si="378"/>
        <v>29</v>
      </c>
      <c r="H3065" s="1">
        <v>46</v>
      </c>
      <c r="I3065" s="1">
        <v>570</v>
      </c>
      <c r="L3065" s="1">
        <v>5005</v>
      </c>
      <c r="M3065" s="1">
        <v>20603</v>
      </c>
      <c r="N3065" s="2">
        <f>INT(VLOOKUP(--D3065,'属性表（单）'!$H$7:$I$11,2,0)*VLOOKUP(F3065,'属性表（单）'!$B$4:$D$53,3,0))</f>
        <v>3825</v>
      </c>
      <c r="O3065" s="34">
        <f t="shared" si="380"/>
        <v>2988</v>
      </c>
      <c r="P3065" s="1">
        <f>IF(H3065=26,VLOOKUP(G3065,'属性表（单核）'!$H$2:$I$251,2,0),IF(H3065=59,VLOOKUP(G3065,'属性表（单核）'!$C$2:$D$251,2,0),INT(N3065/VLOOKUP(H3065,'属性表（单）'!$N$4:$O$24,2,0))))</f>
        <v>2988</v>
      </c>
      <c r="S3065" s="1">
        <f t="shared" si="381"/>
        <v>4740</v>
      </c>
      <c r="T3065" s="28">
        <f>VLOOKUP(--F3065,经验表!$A$4:$B$53,2,0)*VLOOKUP(--E3065,经验表!$W$8:$X$17,2,0)</f>
        <v>4740</v>
      </c>
      <c r="U3065" s="1">
        <f t="shared" si="382"/>
        <v>19920</v>
      </c>
      <c r="V3065" s="1">
        <f t="shared" si="383"/>
        <v>19920</v>
      </c>
    </row>
    <row r="3066" spans="1:22" x14ac:dyDescent="0.35">
      <c r="A3066" s="1">
        <v>91000132</v>
      </c>
      <c r="B3066" s="3" t="s">
        <v>20</v>
      </c>
      <c r="C3066" s="29">
        <f t="shared" si="379"/>
        <v>1</v>
      </c>
      <c r="D3066" s="29" t="str">
        <f t="shared" si="376"/>
        <v>2</v>
      </c>
      <c r="E3066" s="42" t="str">
        <f t="shared" si="377"/>
        <v>2</v>
      </c>
      <c r="F3066" s="1">
        <v>10</v>
      </c>
      <c r="G3066" s="28" t="str">
        <f t="shared" si="378"/>
        <v>210</v>
      </c>
      <c r="H3066" s="1">
        <v>46</v>
      </c>
      <c r="I3066" s="1">
        <v>615</v>
      </c>
      <c r="L3066" s="1">
        <v>5808</v>
      </c>
      <c r="M3066" s="1">
        <v>25608</v>
      </c>
      <c r="N3066" s="2">
        <f>INT(VLOOKUP(--D3066,'属性表（单）'!$H$7:$I$11,2,0)*VLOOKUP(F3066,'属性表（单）'!$B$4:$D$53,3,0))</f>
        <v>4050</v>
      </c>
      <c r="O3066" s="34">
        <f t="shared" si="380"/>
        <v>3164</v>
      </c>
      <c r="P3066" s="1">
        <f>IF(H3066=26,VLOOKUP(G3066,'属性表（单核）'!$H$2:$I$251,2,0),IF(H3066=59,VLOOKUP(G3066,'属性表（单核）'!$C$2:$D$251,2,0),INT(N3066/VLOOKUP(H3066,'属性表（单）'!$N$4:$O$24,2,0))))</f>
        <v>3164</v>
      </c>
      <c r="S3066" s="1">
        <f t="shared" si="381"/>
        <v>5700</v>
      </c>
      <c r="T3066" s="28">
        <f>VLOOKUP(--F3066,经验表!$A$4:$B$53,2,0)*VLOOKUP(--E3066,经验表!$W$8:$X$17,2,0)</f>
        <v>5700</v>
      </c>
      <c r="U3066" s="1">
        <f t="shared" si="382"/>
        <v>24660</v>
      </c>
      <c r="V3066" s="1">
        <f t="shared" si="383"/>
        <v>24660</v>
      </c>
    </row>
    <row r="3067" spans="1:22" x14ac:dyDescent="0.35">
      <c r="A3067" s="1">
        <v>91100132</v>
      </c>
      <c r="B3067" s="3" t="s">
        <v>20</v>
      </c>
      <c r="C3067" s="29">
        <f t="shared" si="379"/>
        <v>1</v>
      </c>
      <c r="D3067" s="29" t="str">
        <f t="shared" si="376"/>
        <v>2</v>
      </c>
      <c r="E3067" s="42" t="str">
        <f t="shared" si="377"/>
        <v>2</v>
      </c>
      <c r="F3067" s="1">
        <v>11</v>
      </c>
      <c r="G3067" s="28" t="str">
        <f t="shared" si="378"/>
        <v>211</v>
      </c>
      <c r="H3067" s="1">
        <v>46</v>
      </c>
      <c r="I3067" s="1">
        <v>660</v>
      </c>
      <c r="L3067" s="1">
        <v>6704</v>
      </c>
      <c r="M3067" s="1">
        <v>31416</v>
      </c>
      <c r="N3067" s="2">
        <f>INT(VLOOKUP(--D3067,'属性表（单）'!$H$7:$I$11,2,0)*VLOOKUP(F3067,'属性表（单）'!$B$4:$D$53,3,0))</f>
        <v>4275</v>
      </c>
      <c r="O3067" s="34">
        <f t="shared" si="380"/>
        <v>3339</v>
      </c>
      <c r="P3067" s="1">
        <f>IF(H3067=26,VLOOKUP(G3067,'属性表（单核）'!$H$2:$I$251,2,0),IF(H3067=59,VLOOKUP(G3067,'属性表（单核）'!$C$2:$D$251,2,0),INT(N3067/VLOOKUP(H3067,'属性表（单）'!$N$4:$O$24,2,0))))</f>
        <v>3339</v>
      </c>
      <c r="S3067" s="1">
        <f t="shared" si="381"/>
        <v>6660</v>
      </c>
      <c r="T3067" s="28">
        <f>VLOOKUP(--F3067,经验表!$A$4:$B$53,2,0)*VLOOKUP(--E3067,经验表!$W$8:$X$17,2,0)</f>
        <v>6660</v>
      </c>
      <c r="U3067" s="1">
        <f t="shared" si="382"/>
        <v>30360</v>
      </c>
      <c r="V3067" s="1">
        <f t="shared" si="383"/>
        <v>30360</v>
      </c>
    </row>
    <row r="3068" spans="1:22" x14ac:dyDescent="0.35">
      <c r="A3068" s="1">
        <v>91200132</v>
      </c>
      <c r="B3068" s="3" t="s">
        <v>20</v>
      </c>
      <c r="C3068" s="29">
        <f t="shared" si="379"/>
        <v>1</v>
      </c>
      <c r="D3068" s="29" t="str">
        <f t="shared" si="376"/>
        <v>2</v>
      </c>
      <c r="E3068" s="42" t="str">
        <f t="shared" si="377"/>
        <v>2</v>
      </c>
      <c r="F3068" s="1">
        <v>12</v>
      </c>
      <c r="G3068" s="28" t="str">
        <f t="shared" si="378"/>
        <v>212</v>
      </c>
      <c r="H3068" s="1">
        <v>46</v>
      </c>
      <c r="I3068" s="1">
        <v>705</v>
      </c>
      <c r="L3068" s="1">
        <v>7703</v>
      </c>
      <c r="M3068" s="1">
        <v>38120</v>
      </c>
      <c r="N3068" s="2">
        <f>INT(VLOOKUP(--D3068,'属性表（单）'!$H$7:$I$11,2,0)*VLOOKUP(F3068,'属性表（单）'!$B$4:$D$53,3,0))</f>
        <v>4575</v>
      </c>
      <c r="O3068" s="34">
        <f t="shared" si="380"/>
        <v>3574</v>
      </c>
      <c r="P3068" s="1">
        <f>IF(H3068=26,VLOOKUP(G3068,'属性表（单核）'!$H$2:$I$251,2,0),IF(H3068=59,VLOOKUP(G3068,'属性表（单核）'!$C$2:$D$251,2,0),INT(N3068/VLOOKUP(H3068,'属性表（单）'!$N$4:$O$24,2,0))))</f>
        <v>3574</v>
      </c>
      <c r="S3068" s="1">
        <f t="shared" si="381"/>
        <v>7620</v>
      </c>
      <c r="T3068" s="28">
        <f>VLOOKUP(--F3068,经验表!$A$4:$B$53,2,0)*VLOOKUP(--E3068,经验表!$W$8:$X$17,2,0)</f>
        <v>7620</v>
      </c>
      <c r="U3068" s="1">
        <f t="shared" si="382"/>
        <v>37020</v>
      </c>
      <c r="V3068" s="1">
        <f t="shared" si="383"/>
        <v>37020</v>
      </c>
    </row>
    <row r="3069" spans="1:22" x14ac:dyDescent="0.35">
      <c r="A3069" s="1">
        <v>91300132</v>
      </c>
      <c r="B3069" s="3" t="s">
        <v>20</v>
      </c>
      <c r="C3069" s="29">
        <f t="shared" si="379"/>
        <v>1</v>
      </c>
      <c r="D3069" s="29" t="str">
        <f t="shared" si="376"/>
        <v>2</v>
      </c>
      <c r="E3069" s="42" t="str">
        <f t="shared" si="377"/>
        <v>2</v>
      </c>
      <c r="F3069" s="1">
        <v>13</v>
      </c>
      <c r="G3069" s="28" t="str">
        <f t="shared" si="378"/>
        <v>213</v>
      </c>
      <c r="H3069" s="1">
        <v>46</v>
      </c>
      <c r="I3069" s="1">
        <v>750</v>
      </c>
      <c r="L3069" s="1">
        <v>8816</v>
      </c>
      <c r="M3069" s="1">
        <v>45823</v>
      </c>
      <c r="N3069" s="2">
        <f>INT(VLOOKUP(--D3069,'属性表（单）'!$H$7:$I$11,2,0)*VLOOKUP(F3069,'属性表（单）'!$B$4:$D$53,3,0))</f>
        <v>4875</v>
      </c>
      <c r="O3069" s="34">
        <f t="shared" si="380"/>
        <v>3808</v>
      </c>
      <c r="P3069" s="1">
        <f>IF(H3069=26,VLOOKUP(G3069,'属性表（单核）'!$H$2:$I$251,2,0),IF(H3069=59,VLOOKUP(G3069,'属性表（单核）'!$C$2:$D$251,2,0),INT(N3069/VLOOKUP(H3069,'属性表（单）'!$N$4:$O$24,2,0))))</f>
        <v>3808</v>
      </c>
      <c r="S3069" s="1">
        <f t="shared" si="381"/>
        <v>8580</v>
      </c>
      <c r="T3069" s="28">
        <f>VLOOKUP(--F3069,经验表!$A$4:$B$53,2,0)*VLOOKUP(--E3069,经验表!$W$8:$X$17,2,0)</f>
        <v>8580</v>
      </c>
      <c r="U3069" s="1">
        <f t="shared" si="382"/>
        <v>44640</v>
      </c>
      <c r="V3069" s="1">
        <f t="shared" si="383"/>
        <v>44640</v>
      </c>
    </row>
    <row r="3070" spans="1:22" x14ac:dyDescent="0.35">
      <c r="A3070" s="1">
        <v>91400132</v>
      </c>
      <c r="B3070" s="3" t="s">
        <v>20</v>
      </c>
      <c r="C3070" s="29">
        <f t="shared" si="379"/>
        <v>1</v>
      </c>
      <c r="D3070" s="29" t="str">
        <f t="shared" si="376"/>
        <v>2</v>
      </c>
      <c r="E3070" s="42" t="str">
        <f t="shared" si="377"/>
        <v>2</v>
      </c>
      <c r="F3070" s="1">
        <v>14</v>
      </c>
      <c r="G3070" s="28" t="str">
        <f t="shared" si="378"/>
        <v>214</v>
      </c>
      <c r="H3070" s="1">
        <v>46</v>
      </c>
      <c r="I3070" s="1">
        <v>795</v>
      </c>
      <c r="L3070" s="1">
        <v>10055</v>
      </c>
      <c r="M3070" s="1">
        <v>54639</v>
      </c>
      <c r="N3070" s="2">
        <f>INT(VLOOKUP(--D3070,'属性表（单）'!$H$7:$I$11,2,0)*VLOOKUP(F3070,'属性表（单）'!$B$4:$D$53,3,0))</f>
        <v>5175</v>
      </c>
      <c r="O3070" s="34">
        <f t="shared" si="380"/>
        <v>4042</v>
      </c>
      <c r="P3070" s="1">
        <f>IF(H3070=26,VLOOKUP(G3070,'属性表（单核）'!$H$2:$I$251,2,0),IF(H3070=59,VLOOKUP(G3070,'属性表（单核）'!$C$2:$D$251,2,0),INT(N3070/VLOOKUP(H3070,'属性表（单）'!$N$4:$O$24,2,0))))</f>
        <v>4042</v>
      </c>
      <c r="S3070" s="1">
        <f t="shared" si="381"/>
        <v>10020</v>
      </c>
      <c r="T3070" s="28">
        <f>VLOOKUP(--F3070,经验表!$A$4:$B$53,2,0)*VLOOKUP(--E3070,经验表!$W$8:$X$17,2,0)</f>
        <v>10020</v>
      </c>
      <c r="U3070" s="1">
        <f t="shared" si="382"/>
        <v>53220</v>
      </c>
      <c r="V3070" s="1">
        <f t="shared" si="383"/>
        <v>53220</v>
      </c>
    </row>
    <row r="3071" spans="1:22" x14ac:dyDescent="0.35">
      <c r="A3071" s="1">
        <v>91500132</v>
      </c>
      <c r="B3071" s="3" t="s">
        <v>20</v>
      </c>
      <c r="C3071" s="29">
        <f t="shared" si="379"/>
        <v>1</v>
      </c>
      <c r="D3071" s="29" t="str">
        <f t="shared" si="376"/>
        <v>2</v>
      </c>
      <c r="E3071" s="42" t="str">
        <f t="shared" si="377"/>
        <v>2</v>
      </c>
      <c r="F3071" s="1">
        <v>15</v>
      </c>
      <c r="G3071" s="28" t="str">
        <f t="shared" si="378"/>
        <v>215</v>
      </c>
      <c r="H3071" s="1">
        <v>46</v>
      </c>
      <c r="I3071" s="1">
        <v>840</v>
      </c>
      <c r="L3071" s="1">
        <v>11434</v>
      </c>
      <c r="M3071" s="1">
        <v>64694</v>
      </c>
      <c r="N3071" s="2">
        <f>INT(VLOOKUP(--D3071,'属性表（单）'!$H$7:$I$11,2,0)*VLOOKUP(F3071,'属性表（单）'!$B$4:$D$53,3,0))</f>
        <v>5475</v>
      </c>
      <c r="O3071" s="34">
        <f t="shared" si="380"/>
        <v>4277</v>
      </c>
      <c r="P3071" s="1">
        <f>IF(H3071=26,VLOOKUP(G3071,'属性表（单核）'!$H$2:$I$251,2,0),IF(H3071=59,VLOOKUP(G3071,'属性表（单核）'!$C$2:$D$251,2,0),INT(N3071/VLOOKUP(H3071,'属性表（单）'!$N$4:$O$24,2,0))))</f>
        <v>4277</v>
      </c>
      <c r="S3071" s="1">
        <f t="shared" si="381"/>
        <v>11460</v>
      </c>
      <c r="T3071" s="28">
        <f>VLOOKUP(--F3071,经验表!$A$4:$B$53,2,0)*VLOOKUP(--E3071,经验表!$W$8:$X$17,2,0)</f>
        <v>11460</v>
      </c>
      <c r="U3071" s="1">
        <f t="shared" si="382"/>
        <v>63240</v>
      </c>
      <c r="V3071" s="1">
        <f t="shared" si="383"/>
        <v>63240</v>
      </c>
    </row>
    <row r="3072" spans="1:22" x14ac:dyDescent="0.35">
      <c r="A3072" s="1">
        <v>91600132</v>
      </c>
      <c r="B3072" s="3" t="s">
        <v>20</v>
      </c>
      <c r="C3072" s="29">
        <f t="shared" si="379"/>
        <v>1</v>
      </c>
      <c r="D3072" s="29" t="str">
        <f t="shared" si="376"/>
        <v>2</v>
      </c>
      <c r="E3072" s="42" t="str">
        <f t="shared" si="377"/>
        <v>2</v>
      </c>
      <c r="F3072" s="1">
        <v>16</v>
      </c>
      <c r="G3072" s="28" t="str">
        <f t="shared" si="378"/>
        <v>216</v>
      </c>
      <c r="H3072" s="1">
        <v>46</v>
      </c>
      <c r="I3072" s="1">
        <v>885</v>
      </c>
      <c r="L3072" s="1">
        <v>12968</v>
      </c>
      <c r="M3072" s="1">
        <v>76128</v>
      </c>
      <c r="N3072" s="2">
        <f>INT(VLOOKUP(--D3072,'属性表（单）'!$H$7:$I$11,2,0)*VLOOKUP(F3072,'属性表（单）'!$B$4:$D$53,3,0))</f>
        <v>5775</v>
      </c>
      <c r="O3072" s="34">
        <f t="shared" si="380"/>
        <v>4511</v>
      </c>
      <c r="P3072" s="1">
        <f>IF(H3072=26,VLOOKUP(G3072,'属性表（单核）'!$H$2:$I$251,2,0),IF(H3072=59,VLOOKUP(G3072,'属性表（单核）'!$C$2:$D$251,2,0),INT(N3072/VLOOKUP(H3072,'属性表（单）'!$N$4:$O$24,2,0))))</f>
        <v>4511</v>
      </c>
      <c r="S3072" s="1">
        <f t="shared" si="381"/>
        <v>12900</v>
      </c>
      <c r="T3072" s="28">
        <f>VLOOKUP(--F3072,经验表!$A$4:$B$53,2,0)*VLOOKUP(--E3072,经验表!$W$8:$X$17,2,0)</f>
        <v>12900</v>
      </c>
      <c r="U3072" s="1">
        <f t="shared" si="382"/>
        <v>74700</v>
      </c>
      <c r="V3072" s="1">
        <f t="shared" si="383"/>
        <v>74700</v>
      </c>
    </row>
    <row r="3073" spans="1:22" x14ac:dyDescent="0.35">
      <c r="A3073" s="1">
        <v>91700132</v>
      </c>
      <c r="B3073" s="3" t="s">
        <v>20</v>
      </c>
      <c r="C3073" s="29">
        <f t="shared" si="379"/>
        <v>1</v>
      </c>
      <c r="D3073" s="29" t="str">
        <f t="shared" si="376"/>
        <v>2</v>
      </c>
      <c r="E3073" s="42" t="str">
        <f t="shared" si="377"/>
        <v>2</v>
      </c>
      <c r="F3073" s="1">
        <v>17</v>
      </c>
      <c r="G3073" s="28" t="str">
        <f t="shared" si="378"/>
        <v>217</v>
      </c>
      <c r="H3073" s="1">
        <v>46</v>
      </c>
      <c r="I3073" s="1">
        <v>930</v>
      </c>
      <c r="L3073" s="1">
        <v>14674</v>
      </c>
      <c r="M3073" s="1">
        <v>89096</v>
      </c>
      <c r="N3073" s="2">
        <f>INT(VLOOKUP(--D3073,'属性表（单）'!$H$7:$I$11,2,0)*VLOOKUP(F3073,'属性表（单）'!$B$4:$D$53,3,0))</f>
        <v>6150</v>
      </c>
      <c r="O3073" s="34">
        <f t="shared" si="380"/>
        <v>4804</v>
      </c>
      <c r="P3073" s="1">
        <f>IF(H3073=26,VLOOKUP(G3073,'属性表（单核）'!$H$2:$I$251,2,0),IF(H3073=59,VLOOKUP(G3073,'属性表（单核）'!$C$2:$D$251,2,0),INT(N3073/VLOOKUP(H3073,'属性表（单）'!$N$4:$O$24,2,0))))</f>
        <v>4804</v>
      </c>
      <c r="S3073" s="1">
        <f t="shared" si="381"/>
        <v>14340</v>
      </c>
      <c r="T3073" s="28">
        <f>VLOOKUP(--F3073,经验表!$A$4:$B$53,2,0)*VLOOKUP(--E3073,经验表!$W$8:$X$17,2,0)</f>
        <v>14340</v>
      </c>
      <c r="U3073" s="1">
        <f t="shared" si="382"/>
        <v>87600</v>
      </c>
      <c r="V3073" s="1">
        <f t="shared" si="383"/>
        <v>87600</v>
      </c>
    </row>
    <row r="3074" spans="1:22" x14ac:dyDescent="0.35">
      <c r="A3074" s="1">
        <v>91800132</v>
      </c>
      <c r="B3074" s="3" t="s">
        <v>20</v>
      </c>
      <c r="C3074" s="29">
        <f t="shared" si="379"/>
        <v>1</v>
      </c>
      <c r="D3074" s="29" t="str">
        <f t="shared" si="376"/>
        <v>2</v>
      </c>
      <c r="E3074" s="42" t="str">
        <f t="shared" si="377"/>
        <v>2</v>
      </c>
      <c r="F3074" s="1">
        <v>18</v>
      </c>
      <c r="G3074" s="28" t="str">
        <f t="shared" si="378"/>
        <v>218</v>
      </c>
      <c r="H3074" s="1">
        <v>46</v>
      </c>
      <c r="I3074" s="1">
        <v>975</v>
      </c>
      <c r="L3074" s="1">
        <v>16570</v>
      </c>
      <c r="M3074" s="1">
        <v>103770</v>
      </c>
      <c r="N3074" s="2">
        <f>INT(VLOOKUP(--D3074,'属性表（单）'!$H$7:$I$11,2,0)*VLOOKUP(F3074,'属性表（单）'!$B$4:$D$53,3,0))</f>
        <v>6525</v>
      </c>
      <c r="O3074" s="34">
        <f t="shared" si="380"/>
        <v>5097</v>
      </c>
      <c r="P3074" s="1">
        <f>IF(H3074=26,VLOOKUP(G3074,'属性表（单核）'!$H$2:$I$251,2,0),IF(H3074=59,VLOOKUP(G3074,'属性表（单核）'!$C$2:$D$251,2,0),INT(N3074/VLOOKUP(H3074,'属性表（单）'!$N$4:$O$24,2,0))))</f>
        <v>5097</v>
      </c>
      <c r="S3074" s="1">
        <f t="shared" si="381"/>
        <v>16380</v>
      </c>
      <c r="T3074" s="28">
        <f>VLOOKUP(--F3074,经验表!$A$4:$B$53,2,0)*VLOOKUP(--E3074,经验表!$W$8:$X$17,2,0)</f>
        <v>16380</v>
      </c>
      <c r="U3074" s="1">
        <f t="shared" si="382"/>
        <v>101940</v>
      </c>
      <c r="V3074" s="1">
        <f t="shared" si="383"/>
        <v>101940</v>
      </c>
    </row>
    <row r="3075" spans="1:22" x14ac:dyDescent="0.35">
      <c r="A3075" s="1">
        <v>91900132</v>
      </c>
      <c r="B3075" s="3" t="s">
        <v>20</v>
      </c>
      <c r="C3075" s="29">
        <f t="shared" si="379"/>
        <v>1</v>
      </c>
      <c r="D3075" s="29" t="str">
        <f t="shared" ref="D3075:D3138" si="384">RIGHT(A3075,1)</f>
        <v>2</v>
      </c>
      <c r="E3075" s="42" t="str">
        <f t="shared" ref="E3075:E3138" si="385">IF(C3075=1,RIGHT(A3075,1),C3075&amp;RIGHT(A3075,1))</f>
        <v>2</v>
      </c>
      <c r="F3075" s="1">
        <v>19</v>
      </c>
      <c r="G3075" s="28" t="str">
        <f t="shared" ref="G3075:G3138" si="386">D3075&amp;F3075</f>
        <v>219</v>
      </c>
      <c r="H3075" s="1">
        <v>46</v>
      </c>
      <c r="I3075" s="1">
        <v>1020</v>
      </c>
      <c r="L3075" s="1">
        <v>18678</v>
      </c>
      <c r="M3075" s="1">
        <v>120340</v>
      </c>
      <c r="N3075" s="2">
        <f>INT(VLOOKUP(--D3075,'属性表（单）'!$H$7:$I$11,2,0)*VLOOKUP(F3075,'属性表（单）'!$B$4:$D$53,3,0))</f>
        <v>6900</v>
      </c>
      <c r="O3075" s="34">
        <f t="shared" si="380"/>
        <v>5390</v>
      </c>
      <c r="P3075" s="1">
        <f>IF(H3075=26,VLOOKUP(G3075,'属性表（单核）'!$H$2:$I$251,2,0),IF(H3075=59,VLOOKUP(G3075,'属性表（单核）'!$C$2:$D$251,2,0),INT(N3075/VLOOKUP(H3075,'属性表（单）'!$N$4:$O$24,2,0))))</f>
        <v>5390</v>
      </c>
      <c r="S3075" s="1">
        <f t="shared" si="381"/>
        <v>18420</v>
      </c>
      <c r="T3075" s="28">
        <f>VLOOKUP(--F3075,经验表!$A$4:$B$53,2,0)*VLOOKUP(--E3075,经验表!$W$8:$X$17,2,0)</f>
        <v>18420</v>
      </c>
      <c r="U3075" s="1">
        <f t="shared" si="382"/>
        <v>118320</v>
      </c>
      <c r="V3075" s="1">
        <f t="shared" si="383"/>
        <v>118320</v>
      </c>
    </row>
    <row r="3076" spans="1:22" x14ac:dyDescent="0.35">
      <c r="A3076" s="1">
        <v>92000132</v>
      </c>
      <c r="B3076" s="3" t="s">
        <v>20</v>
      </c>
      <c r="C3076" s="29">
        <f t="shared" ref="C3076:C3139" si="387">C3075</f>
        <v>1</v>
      </c>
      <c r="D3076" s="29" t="str">
        <f t="shared" si="384"/>
        <v>2</v>
      </c>
      <c r="E3076" s="42" t="str">
        <f t="shared" si="385"/>
        <v>2</v>
      </c>
      <c r="F3076" s="1">
        <v>20</v>
      </c>
      <c r="G3076" s="28" t="str">
        <f t="shared" si="386"/>
        <v>220</v>
      </c>
      <c r="H3076" s="1">
        <v>46</v>
      </c>
      <c r="I3076" s="1">
        <v>1065</v>
      </c>
      <c r="L3076" s="1">
        <v>21019</v>
      </c>
      <c r="M3076" s="1">
        <v>139018</v>
      </c>
      <c r="N3076" s="2">
        <f>INT(VLOOKUP(--D3076,'属性表（单）'!$H$7:$I$11,2,0)*VLOOKUP(F3076,'属性表（单）'!$B$4:$D$53,3,0))</f>
        <v>7275</v>
      </c>
      <c r="O3076" s="34">
        <f t="shared" si="380"/>
        <v>5683</v>
      </c>
      <c r="P3076" s="1">
        <f>IF(H3076=26,VLOOKUP(G3076,'属性表（单核）'!$H$2:$I$251,2,0),IF(H3076=59,VLOOKUP(G3076,'属性表（单核）'!$C$2:$D$251,2,0),INT(N3076/VLOOKUP(H3076,'属性表（单）'!$N$4:$O$24,2,0))))</f>
        <v>5683</v>
      </c>
      <c r="S3076" s="1">
        <f t="shared" si="381"/>
        <v>20460</v>
      </c>
      <c r="T3076" s="28">
        <f>VLOOKUP(--F3076,经验表!$A$4:$B$53,2,0)*VLOOKUP(--E3076,经验表!$W$8:$X$17,2,0)</f>
        <v>20460</v>
      </c>
      <c r="U3076" s="1">
        <f t="shared" si="382"/>
        <v>136740</v>
      </c>
      <c r="V3076" s="1">
        <f t="shared" si="383"/>
        <v>136740</v>
      </c>
    </row>
    <row r="3077" spans="1:22" x14ac:dyDescent="0.35">
      <c r="A3077" s="1">
        <v>92100132</v>
      </c>
      <c r="B3077" s="3" t="s">
        <v>20</v>
      </c>
      <c r="C3077" s="29">
        <f t="shared" si="387"/>
        <v>1</v>
      </c>
      <c r="D3077" s="29" t="str">
        <f t="shared" si="384"/>
        <v>2</v>
      </c>
      <c r="E3077" s="42" t="str">
        <f t="shared" si="385"/>
        <v>2</v>
      </c>
      <c r="F3077" s="1">
        <v>21</v>
      </c>
      <c r="G3077" s="28" t="str">
        <f t="shared" si="386"/>
        <v>221</v>
      </c>
      <c r="H3077" s="1">
        <v>46</v>
      </c>
      <c r="I3077" s="1">
        <v>1110</v>
      </c>
      <c r="L3077" s="1">
        <v>23619</v>
      </c>
      <c r="M3077" s="1">
        <v>160037</v>
      </c>
      <c r="N3077" s="2">
        <f>INT(VLOOKUP(--D3077,'属性表（单）'!$H$7:$I$11,2,0)*VLOOKUP(F3077,'属性表（单）'!$B$4:$D$53,3,0))</f>
        <v>7650</v>
      </c>
      <c r="O3077" s="34">
        <f t="shared" si="380"/>
        <v>5976</v>
      </c>
      <c r="P3077" s="1">
        <f>IF(H3077=26,VLOOKUP(G3077,'属性表（单核）'!$H$2:$I$251,2,0),IF(H3077=59,VLOOKUP(G3077,'属性表（单核）'!$C$2:$D$251,2,0),INT(N3077/VLOOKUP(H3077,'属性表（单）'!$N$4:$O$24,2,0))))</f>
        <v>5976</v>
      </c>
      <c r="S3077" s="1">
        <f t="shared" si="381"/>
        <v>22500</v>
      </c>
      <c r="T3077" s="28">
        <f>VLOOKUP(--F3077,经验表!$A$4:$B$53,2,0)*VLOOKUP(--E3077,经验表!$W$8:$X$17,2,0)</f>
        <v>22500</v>
      </c>
      <c r="U3077" s="1">
        <f t="shared" si="382"/>
        <v>157200</v>
      </c>
      <c r="V3077" s="1">
        <f t="shared" si="383"/>
        <v>157200</v>
      </c>
    </row>
    <row r="3078" spans="1:22" x14ac:dyDescent="0.35">
      <c r="A3078" s="1">
        <v>92200132</v>
      </c>
      <c r="B3078" s="3" t="s">
        <v>20</v>
      </c>
      <c r="C3078" s="29">
        <f t="shared" si="387"/>
        <v>1</v>
      </c>
      <c r="D3078" s="29" t="str">
        <f t="shared" si="384"/>
        <v>2</v>
      </c>
      <c r="E3078" s="42" t="str">
        <f t="shared" si="385"/>
        <v>2</v>
      </c>
      <c r="F3078" s="1">
        <v>22</v>
      </c>
      <c r="G3078" s="28" t="str">
        <f t="shared" si="386"/>
        <v>222</v>
      </c>
      <c r="H3078" s="1">
        <v>46</v>
      </c>
      <c r="I3078" s="1">
        <v>1155</v>
      </c>
      <c r="L3078" s="1">
        <v>26507</v>
      </c>
      <c r="M3078" s="1">
        <v>183656</v>
      </c>
      <c r="N3078" s="2">
        <f>INT(VLOOKUP(--D3078,'属性表（单）'!$H$7:$I$11,2,0)*VLOOKUP(F3078,'属性表（单）'!$B$4:$D$53,3,0))</f>
        <v>8100</v>
      </c>
      <c r="O3078" s="34">
        <f t="shared" si="380"/>
        <v>6328</v>
      </c>
      <c r="P3078" s="1">
        <f>IF(H3078=26,VLOOKUP(G3078,'属性表（单核）'!$H$2:$I$251,2,0),IF(H3078=59,VLOOKUP(G3078,'属性表（单核）'!$C$2:$D$251,2,0),INT(N3078/VLOOKUP(H3078,'属性表（单）'!$N$4:$O$24,2,0))))</f>
        <v>6328</v>
      </c>
      <c r="S3078" s="1">
        <f t="shared" si="381"/>
        <v>25260</v>
      </c>
      <c r="T3078" s="28">
        <f>VLOOKUP(--F3078,经验表!$A$4:$B$53,2,0)*VLOOKUP(--E3078,经验表!$W$8:$X$17,2,0)</f>
        <v>25260</v>
      </c>
      <c r="U3078" s="1">
        <f t="shared" si="382"/>
        <v>179700</v>
      </c>
      <c r="V3078" s="1">
        <f t="shared" si="383"/>
        <v>179700</v>
      </c>
    </row>
    <row r="3079" spans="1:22" x14ac:dyDescent="0.35">
      <c r="A3079" s="1">
        <v>92300132</v>
      </c>
      <c r="B3079" s="3" t="s">
        <v>20</v>
      </c>
      <c r="C3079" s="29">
        <f t="shared" si="387"/>
        <v>1</v>
      </c>
      <c r="D3079" s="29" t="str">
        <f t="shared" si="384"/>
        <v>2</v>
      </c>
      <c r="E3079" s="42" t="str">
        <f t="shared" si="385"/>
        <v>2</v>
      </c>
      <c r="F3079" s="1">
        <v>23</v>
      </c>
      <c r="G3079" s="28" t="str">
        <f t="shared" si="386"/>
        <v>223</v>
      </c>
      <c r="H3079" s="1">
        <v>46</v>
      </c>
      <c r="I3079" s="1">
        <v>1200</v>
      </c>
      <c r="L3079" s="1">
        <v>29712</v>
      </c>
      <c r="M3079" s="1">
        <v>210163</v>
      </c>
      <c r="N3079" s="2">
        <f>INT(VLOOKUP(--D3079,'属性表（单）'!$H$7:$I$11,2,0)*VLOOKUP(F3079,'属性表（单）'!$B$4:$D$53,3,0))</f>
        <v>8550</v>
      </c>
      <c r="O3079" s="34">
        <f t="shared" ref="O3079:O3142" si="388">INT(IF(C3079=1,P3079,P3079*$X$14))</f>
        <v>6679</v>
      </c>
      <c r="P3079" s="1">
        <f>IF(H3079=26,VLOOKUP(G3079,'属性表（单核）'!$H$2:$I$251,2,0),IF(H3079=59,VLOOKUP(G3079,'属性表（单核）'!$C$2:$D$251,2,0),INT(N3079/VLOOKUP(H3079,'属性表（单）'!$N$4:$O$24,2,0))))</f>
        <v>6679</v>
      </c>
      <c r="S3079" s="1">
        <f t="shared" si="381"/>
        <v>28020</v>
      </c>
      <c r="T3079" s="28">
        <f>VLOOKUP(--F3079,经验表!$A$4:$B$53,2,0)*VLOOKUP(--E3079,经验表!$W$8:$X$17,2,0)</f>
        <v>28020</v>
      </c>
      <c r="U3079" s="1">
        <f t="shared" si="382"/>
        <v>204960</v>
      </c>
      <c r="V3079" s="1">
        <f t="shared" si="383"/>
        <v>204960</v>
      </c>
    </row>
    <row r="3080" spans="1:22" x14ac:dyDescent="0.35">
      <c r="A3080" s="1">
        <v>92400132</v>
      </c>
      <c r="B3080" s="3" t="s">
        <v>20</v>
      </c>
      <c r="C3080" s="29">
        <f t="shared" si="387"/>
        <v>1</v>
      </c>
      <c r="D3080" s="29" t="str">
        <f t="shared" si="384"/>
        <v>2</v>
      </c>
      <c r="E3080" s="42" t="str">
        <f t="shared" si="385"/>
        <v>2</v>
      </c>
      <c r="F3080" s="1">
        <v>24</v>
      </c>
      <c r="G3080" s="28" t="str">
        <f t="shared" si="386"/>
        <v>224</v>
      </c>
      <c r="H3080" s="1">
        <v>46</v>
      </c>
      <c r="I3080" s="1">
        <v>1245</v>
      </c>
      <c r="L3080" s="1">
        <v>33270</v>
      </c>
      <c r="M3080" s="1">
        <v>239875</v>
      </c>
      <c r="N3080" s="2">
        <f>INT(VLOOKUP(--D3080,'属性表（单）'!$H$7:$I$11,2,0)*VLOOKUP(F3080,'属性表（单）'!$B$4:$D$53,3,0))</f>
        <v>9000</v>
      </c>
      <c r="O3080" s="34">
        <f t="shared" si="388"/>
        <v>7031</v>
      </c>
      <c r="P3080" s="1">
        <f>IF(H3080=26,VLOOKUP(G3080,'属性表（单核）'!$H$2:$I$251,2,0),IF(H3080=59,VLOOKUP(G3080,'属性表（单核）'!$C$2:$D$251,2,0),INT(N3080/VLOOKUP(H3080,'属性表（单）'!$N$4:$O$24,2,0))))</f>
        <v>7031</v>
      </c>
      <c r="S3080" s="1">
        <f t="shared" ref="S3080:S3143" si="389">INT(T3080)</f>
        <v>30780</v>
      </c>
      <c r="T3080" s="28">
        <f>VLOOKUP(--F3080,经验表!$A$4:$B$53,2,0)*VLOOKUP(--E3080,经验表!$W$8:$X$17,2,0)</f>
        <v>30780</v>
      </c>
      <c r="U3080" s="1">
        <f t="shared" ref="U3080:U3143" si="390">INT(IF(C3080=1,IF(F3080=1,VLOOKUP(--D3080,$X$8:$Y$12,2,0),V3080),IF(F3080=1,VLOOKUP(--D3080,$X$17:$Y$21,2,0),V3080)))</f>
        <v>232980</v>
      </c>
      <c r="V3080" s="1">
        <f t="shared" si="383"/>
        <v>232980</v>
      </c>
    </row>
    <row r="3081" spans="1:22" x14ac:dyDescent="0.35">
      <c r="A3081" s="1">
        <v>92500132</v>
      </c>
      <c r="B3081" s="3" t="s">
        <v>20</v>
      </c>
      <c r="C3081" s="29">
        <f t="shared" si="387"/>
        <v>1</v>
      </c>
      <c r="D3081" s="29" t="str">
        <f t="shared" si="384"/>
        <v>2</v>
      </c>
      <c r="E3081" s="42" t="str">
        <f t="shared" si="385"/>
        <v>2</v>
      </c>
      <c r="F3081" s="1">
        <v>25</v>
      </c>
      <c r="G3081" s="28" t="str">
        <f t="shared" si="386"/>
        <v>225</v>
      </c>
      <c r="H3081" s="1">
        <v>46</v>
      </c>
      <c r="I3081" s="1">
        <v>1290</v>
      </c>
      <c r="L3081" s="1">
        <v>37218</v>
      </c>
      <c r="M3081" s="1">
        <v>273145</v>
      </c>
      <c r="N3081" s="2">
        <f>INT(VLOOKUP(--D3081,'属性表（单）'!$H$7:$I$11,2,0)*VLOOKUP(F3081,'属性表（单）'!$B$4:$D$53,3,0))</f>
        <v>9450</v>
      </c>
      <c r="O3081" s="34">
        <f t="shared" si="388"/>
        <v>7382</v>
      </c>
      <c r="P3081" s="1">
        <f>IF(H3081=26,VLOOKUP(G3081,'属性表（单核）'!$H$2:$I$251,2,0),IF(H3081=59,VLOOKUP(G3081,'属性表（单核）'!$C$2:$D$251,2,0),INT(N3081/VLOOKUP(H3081,'属性表（单）'!$N$4:$O$24,2,0))))</f>
        <v>7382</v>
      </c>
      <c r="S3081" s="1">
        <f t="shared" si="389"/>
        <v>33540</v>
      </c>
      <c r="T3081" s="28">
        <f>VLOOKUP(--F3081,经验表!$A$4:$B$53,2,0)*VLOOKUP(--E3081,经验表!$W$8:$X$17,2,0)</f>
        <v>33540</v>
      </c>
      <c r="U3081" s="1">
        <f t="shared" si="390"/>
        <v>263760</v>
      </c>
      <c r="V3081" s="1">
        <f t="shared" ref="V3081:V3144" si="391">S3080+U3080</f>
        <v>263760</v>
      </c>
    </row>
    <row r="3082" spans="1:22" x14ac:dyDescent="0.35">
      <c r="A3082" s="1">
        <v>92600132</v>
      </c>
      <c r="B3082" s="3" t="s">
        <v>20</v>
      </c>
      <c r="C3082" s="29">
        <f t="shared" si="387"/>
        <v>1</v>
      </c>
      <c r="D3082" s="29" t="str">
        <f t="shared" si="384"/>
        <v>2</v>
      </c>
      <c r="E3082" s="42" t="str">
        <f t="shared" si="385"/>
        <v>2</v>
      </c>
      <c r="F3082" s="1">
        <v>26</v>
      </c>
      <c r="G3082" s="28" t="str">
        <f t="shared" si="386"/>
        <v>226</v>
      </c>
      <c r="H3082" s="1">
        <v>46</v>
      </c>
      <c r="I3082" s="1">
        <v>1335</v>
      </c>
      <c r="L3082" s="1">
        <v>41598</v>
      </c>
      <c r="M3082" s="1">
        <v>310363</v>
      </c>
      <c r="N3082" s="2">
        <f>INT(VLOOKUP(--D3082,'属性表（单）'!$H$7:$I$11,2,0)*VLOOKUP(F3082,'属性表（单）'!$B$4:$D$53,3,0))</f>
        <v>9900</v>
      </c>
      <c r="O3082" s="34">
        <f t="shared" si="388"/>
        <v>7734</v>
      </c>
      <c r="P3082" s="1">
        <f>IF(H3082=26,VLOOKUP(G3082,'属性表（单核）'!$H$2:$I$251,2,0),IF(H3082=59,VLOOKUP(G3082,'属性表（单核）'!$C$2:$D$251,2,0),INT(N3082/VLOOKUP(H3082,'属性表（单）'!$N$4:$O$24,2,0))))</f>
        <v>7734</v>
      </c>
      <c r="S3082" s="1">
        <f t="shared" si="389"/>
        <v>37140</v>
      </c>
      <c r="T3082" s="28">
        <f>VLOOKUP(--F3082,经验表!$A$4:$B$53,2,0)*VLOOKUP(--E3082,经验表!$W$8:$X$17,2,0)</f>
        <v>37140</v>
      </c>
      <c r="U3082" s="1">
        <f t="shared" si="390"/>
        <v>297300</v>
      </c>
      <c r="V3082" s="1">
        <f t="shared" si="391"/>
        <v>297300</v>
      </c>
    </row>
    <row r="3083" spans="1:22" x14ac:dyDescent="0.35">
      <c r="A3083" s="1">
        <v>92700132</v>
      </c>
      <c r="B3083" s="3" t="s">
        <v>20</v>
      </c>
      <c r="C3083" s="29">
        <f t="shared" si="387"/>
        <v>1</v>
      </c>
      <c r="D3083" s="29" t="str">
        <f t="shared" si="384"/>
        <v>2</v>
      </c>
      <c r="E3083" s="42" t="str">
        <f t="shared" si="385"/>
        <v>2</v>
      </c>
      <c r="F3083" s="1">
        <v>27</v>
      </c>
      <c r="G3083" s="28" t="str">
        <f t="shared" si="386"/>
        <v>227</v>
      </c>
      <c r="H3083" s="1">
        <v>46</v>
      </c>
      <c r="I3083" s="1">
        <v>1380</v>
      </c>
      <c r="L3083" s="1">
        <v>46457</v>
      </c>
      <c r="M3083" s="1">
        <v>351961</v>
      </c>
      <c r="N3083" s="2">
        <f>INT(VLOOKUP(--D3083,'属性表（单）'!$H$7:$I$11,2,0)*VLOOKUP(F3083,'属性表（单）'!$B$4:$D$53,3,0))</f>
        <v>10425</v>
      </c>
      <c r="O3083" s="34">
        <f t="shared" si="388"/>
        <v>8144</v>
      </c>
      <c r="P3083" s="1">
        <f>IF(H3083=26,VLOOKUP(G3083,'属性表（单核）'!$H$2:$I$251,2,0),IF(H3083=59,VLOOKUP(G3083,'属性表（单核）'!$C$2:$D$251,2,0),INT(N3083/VLOOKUP(H3083,'属性表（单）'!$N$4:$O$24,2,0))))</f>
        <v>8144</v>
      </c>
      <c r="S3083" s="1">
        <f t="shared" si="389"/>
        <v>40740</v>
      </c>
      <c r="T3083" s="28">
        <f>VLOOKUP(--F3083,经验表!$A$4:$B$53,2,0)*VLOOKUP(--E3083,经验表!$W$8:$X$17,2,0)</f>
        <v>40740</v>
      </c>
      <c r="U3083" s="1">
        <f t="shared" si="390"/>
        <v>334440</v>
      </c>
      <c r="V3083" s="1">
        <f t="shared" si="391"/>
        <v>334440</v>
      </c>
    </row>
    <row r="3084" spans="1:22" x14ac:dyDescent="0.35">
      <c r="A3084" s="1">
        <v>92800132</v>
      </c>
      <c r="B3084" s="3" t="s">
        <v>20</v>
      </c>
      <c r="C3084" s="29">
        <f t="shared" si="387"/>
        <v>1</v>
      </c>
      <c r="D3084" s="29" t="str">
        <f t="shared" si="384"/>
        <v>2</v>
      </c>
      <c r="E3084" s="42" t="str">
        <f t="shared" si="385"/>
        <v>2</v>
      </c>
      <c r="F3084" s="1">
        <v>28</v>
      </c>
      <c r="G3084" s="28" t="str">
        <f t="shared" si="386"/>
        <v>228</v>
      </c>
      <c r="H3084" s="1">
        <v>46</v>
      </c>
      <c r="I3084" s="1">
        <v>1425</v>
      </c>
      <c r="L3084" s="1">
        <v>51845</v>
      </c>
      <c r="M3084" s="1">
        <v>398418</v>
      </c>
      <c r="N3084" s="2">
        <f>INT(VLOOKUP(--D3084,'属性表（单）'!$H$7:$I$11,2,0)*VLOOKUP(F3084,'属性表（单）'!$B$4:$D$53,3,0))</f>
        <v>10950</v>
      </c>
      <c r="O3084" s="34">
        <f t="shared" si="388"/>
        <v>8554</v>
      </c>
      <c r="P3084" s="1">
        <f>IF(H3084=26,VLOOKUP(G3084,'属性表（单核）'!$H$2:$I$251,2,0),IF(H3084=59,VLOOKUP(G3084,'属性表（单核）'!$C$2:$D$251,2,0),INT(N3084/VLOOKUP(H3084,'属性表（单）'!$N$4:$O$24,2,0))))</f>
        <v>8554</v>
      </c>
      <c r="S3084" s="1">
        <f t="shared" si="389"/>
        <v>44340</v>
      </c>
      <c r="T3084" s="28">
        <f>VLOOKUP(--F3084,经验表!$A$4:$B$53,2,0)*VLOOKUP(--E3084,经验表!$W$8:$X$17,2,0)</f>
        <v>44340</v>
      </c>
      <c r="U3084" s="1">
        <f t="shared" si="390"/>
        <v>375180</v>
      </c>
      <c r="V3084" s="1">
        <f t="shared" si="391"/>
        <v>375180</v>
      </c>
    </row>
    <row r="3085" spans="1:22" x14ac:dyDescent="0.35">
      <c r="A3085" s="1">
        <v>92900132</v>
      </c>
      <c r="B3085" s="3" t="s">
        <v>20</v>
      </c>
      <c r="C3085" s="29">
        <f t="shared" si="387"/>
        <v>1</v>
      </c>
      <c r="D3085" s="29" t="str">
        <f t="shared" si="384"/>
        <v>2</v>
      </c>
      <c r="E3085" s="42" t="str">
        <f t="shared" si="385"/>
        <v>2</v>
      </c>
      <c r="F3085" s="1">
        <v>29</v>
      </c>
      <c r="G3085" s="28" t="str">
        <f t="shared" si="386"/>
        <v>229</v>
      </c>
      <c r="H3085" s="1">
        <v>46</v>
      </c>
      <c r="I3085" s="1">
        <v>1470</v>
      </c>
      <c r="L3085" s="1">
        <v>57821</v>
      </c>
      <c r="M3085" s="1">
        <v>450263</v>
      </c>
      <c r="N3085" s="2">
        <f>INT(VLOOKUP(--D3085,'属性表（单）'!$H$7:$I$11,2,0)*VLOOKUP(F3085,'属性表（单）'!$B$4:$D$53,3,0))</f>
        <v>11475</v>
      </c>
      <c r="O3085" s="34">
        <f t="shared" si="388"/>
        <v>8964</v>
      </c>
      <c r="P3085" s="1">
        <f>IF(H3085=26,VLOOKUP(G3085,'属性表（单核）'!$H$2:$I$251,2,0),IF(H3085=59,VLOOKUP(G3085,'属性表（单核）'!$C$2:$D$251,2,0),INT(N3085/VLOOKUP(H3085,'属性表（单）'!$N$4:$O$24,2,0))))</f>
        <v>8964</v>
      </c>
      <c r="S3085" s="1">
        <f t="shared" si="389"/>
        <v>47940</v>
      </c>
      <c r="T3085" s="28">
        <f>VLOOKUP(--F3085,经验表!$A$4:$B$53,2,0)*VLOOKUP(--E3085,经验表!$W$8:$X$17,2,0)</f>
        <v>47940</v>
      </c>
      <c r="U3085" s="1">
        <f t="shared" si="390"/>
        <v>419520</v>
      </c>
      <c r="V3085" s="1">
        <f t="shared" si="391"/>
        <v>419520</v>
      </c>
    </row>
    <row r="3086" spans="1:22" x14ac:dyDescent="0.35">
      <c r="A3086" s="1">
        <v>93000132</v>
      </c>
      <c r="B3086" s="3" t="s">
        <v>20</v>
      </c>
      <c r="C3086" s="29">
        <f t="shared" si="387"/>
        <v>1</v>
      </c>
      <c r="D3086" s="29" t="str">
        <f t="shared" si="384"/>
        <v>2</v>
      </c>
      <c r="E3086" s="42" t="str">
        <f t="shared" si="385"/>
        <v>2</v>
      </c>
      <c r="F3086" s="1">
        <v>30</v>
      </c>
      <c r="G3086" s="28" t="str">
        <f t="shared" si="386"/>
        <v>230</v>
      </c>
      <c r="H3086" s="1">
        <v>46</v>
      </c>
      <c r="I3086" s="1">
        <v>1515</v>
      </c>
      <c r="L3086" s="1">
        <v>64447</v>
      </c>
      <c r="M3086" s="1">
        <v>508084</v>
      </c>
      <c r="N3086" s="2">
        <f>INT(VLOOKUP(--D3086,'属性表（单）'!$H$7:$I$11,2,0)*VLOOKUP(F3086,'属性表（单）'!$B$4:$D$53,3,0))</f>
        <v>12000</v>
      </c>
      <c r="O3086" s="34">
        <f t="shared" si="388"/>
        <v>9375</v>
      </c>
      <c r="P3086" s="1">
        <f>IF(H3086=26,VLOOKUP(G3086,'属性表（单核）'!$H$2:$I$251,2,0),IF(H3086=59,VLOOKUP(G3086,'属性表（单核）'!$C$2:$D$251,2,0),INT(N3086/VLOOKUP(H3086,'属性表（单）'!$N$4:$O$24,2,0))))</f>
        <v>9375</v>
      </c>
      <c r="S3086" s="1">
        <f t="shared" si="389"/>
        <v>52500</v>
      </c>
      <c r="T3086" s="28">
        <f>VLOOKUP(--F3086,经验表!$A$4:$B$53,2,0)*VLOOKUP(--E3086,经验表!$W$8:$X$17,2,0)</f>
        <v>52500</v>
      </c>
      <c r="U3086" s="1">
        <f t="shared" si="390"/>
        <v>467460</v>
      </c>
      <c r="V3086" s="1">
        <f t="shared" si="391"/>
        <v>467460</v>
      </c>
    </row>
    <row r="3087" spans="1:22" x14ac:dyDescent="0.35">
      <c r="A3087" s="1">
        <v>93100132</v>
      </c>
      <c r="B3087" s="3" t="s">
        <v>20</v>
      </c>
      <c r="C3087" s="29">
        <f t="shared" si="387"/>
        <v>1</v>
      </c>
      <c r="D3087" s="29" t="str">
        <f t="shared" si="384"/>
        <v>2</v>
      </c>
      <c r="E3087" s="42" t="str">
        <f t="shared" si="385"/>
        <v>2</v>
      </c>
      <c r="F3087" s="1">
        <v>31</v>
      </c>
      <c r="G3087" s="28" t="str">
        <f t="shared" si="386"/>
        <v>231</v>
      </c>
      <c r="H3087" s="1">
        <v>46</v>
      </c>
      <c r="I3087" s="1">
        <v>1560</v>
      </c>
      <c r="L3087" s="1">
        <v>71792</v>
      </c>
      <c r="M3087" s="1">
        <v>572531</v>
      </c>
      <c r="N3087" s="2">
        <f>INT(VLOOKUP(--D3087,'属性表（单）'!$H$7:$I$11,2,0)*VLOOKUP(F3087,'属性表（单）'!$B$4:$D$53,3,0))</f>
        <v>12525</v>
      </c>
      <c r="O3087" s="34">
        <f t="shared" si="388"/>
        <v>9785</v>
      </c>
      <c r="P3087" s="1">
        <f>IF(H3087=26,VLOOKUP(G3087,'属性表（单核）'!$H$2:$I$251,2,0),IF(H3087=59,VLOOKUP(G3087,'属性表（单核）'!$C$2:$D$251,2,0),INT(N3087/VLOOKUP(H3087,'属性表（单）'!$N$4:$O$24,2,0))))</f>
        <v>9785</v>
      </c>
      <c r="S3087" s="1">
        <f t="shared" si="389"/>
        <v>57060</v>
      </c>
      <c r="T3087" s="28">
        <f>VLOOKUP(--F3087,经验表!$A$4:$B$53,2,0)*VLOOKUP(--E3087,经验表!$W$8:$X$17,2,0)</f>
        <v>57060</v>
      </c>
      <c r="U3087" s="1">
        <f t="shared" si="390"/>
        <v>519960</v>
      </c>
      <c r="V3087" s="1">
        <f t="shared" si="391"/>
        <v>519960</v>
      </c>
    </row>
    <row r="3088" spans="1:22" x14ac:dyDescent="0.35">
      <c r="A3088" s="1">
        <v>93200132</v>
      </c>
      <c r="B3088" s="3" t="s">
        <v>20</v>
      </c>
      <c r="C3088" s="29">
        <f t="shared" si="387"/>
        <v>1</v>
      </c>
      <c r="D3088" s="29" t="str">
        <f t="shared" si="384"/>
        <v>2</v>
      </c>
      <c r="E3088" s="42" t="str">
        <f t="shared" si="385"/>
        <v>2</v>
      </c>
      <c r="F3088" s="1">
        <v>32</v>
      </c>
      <c r="G3088" s="28" t="str">
        <f t="shared" si="386"/>
        <v>232</v>
      </c>
      <c r="H3088" s="1">
        <v>46</v>
      </c>
      <c r="I3088" s="1">
        <v>1605</v>
      </c>
      <c r="L3088" s="1">
        <v>79935</v>
      </c>
      <c r="M3088" s="1">
        <v>644323</v>
      </c>
      <c r="N3088" s="2">
        <f>INT(VLOOKUP(--D3088,'属性表（单）'!$H$7:$I$11,2,0)*VLOOKUP(F3088,'属性表（单）'!$B$4:$D$53,3,0))</f>
        <v>13125</v>
      </c>
      <c r="O3088" s="34">
        <f t="shared" si="388"/>
        <v>10253</v>
      </c>
      <c r="P3088" s="1">
        <f>IF(H3088=26,VLOOKUP(G3088,'属性表（单核）'!$H$2:$I$251,2,0),IF(H3088=59,VLOOKUP(G3088,'属性表（单核）'!$C$2:$D$251,2,0),INT(N3088/VLOOKUP(H3088,'属性表（单）'!$N$4:$O$24,2,0))))</f>
        <v>10253</v>
      </c>
      <c r="S3088" s="1">
        <f t="shared" si="389"/>
        <v>61620</v>
      </c>
      <c r="T3088" s="28">
        <f>VLOOKUP(--F3088,经验表!$A$4:$B$53,2,0)*VLOOKUP(--E3088,经验表!$W$8:$X$17,2,0)</f>
        <v>61620</v>
      </c>
      <c r="U3088" s="1">
        <f t="shared" si="390"/>
        <v>577020</v>
      </c>
      <c r="V3088" s="1">
        <f t="shared" si="391"/>
        <v>577020</v>
      </c>
    </row>
    <row r="3089" spans="1:22" x14ac:dyDescent="0.35">
      <c r="A3089" s="1">
        <v>93300132</v>
      </c>
      <c r="B3089" s="3" t="s">
        <v>20</v>
      </c>
      <c r="C3089" s="29">
        <f t="shared" si="387"/>
        <v>1</v>
      </c>
      <c r="D3089" s="29" t="str">
        <f t="shared" si="384"/>
        <v>2</v>
      </c>
      <c r="E3089" s="42" t="str">
        <f t="shared" si="385"/>
        <v>2</v>
      </c>
      <c r="F3089" s="1">
        <v>33</v>
      </c>
      <c r="G3089" s="28" t="str">
        <f t="shared" si="386"/>
        <v>233</v>
      </c>
      <c r="H3089" s="1">
        <v>46</v>
      </c>
      <c r="I3089" s="1">
        <v>1650</v>
      </c>
      <c r="L3089" s="1">
        <v>88961</v>
      </c>
      <c r="M3089" s="1">
        <v>724258</v>
      </c>
      <c r="N3089" s="2">
        <f>INT(VLOOKUP(--D3089,'属性表（单）'!$H$7:$I$11,2,0)*VLOOKUP(F3089,'属性表（单）'!$B$4:$D$53,3,0))</f>
        <v>13725</v>
      </c>
      <c r="O3089" s="34">
        <f t="shared" si="388"/>
        <v>10722</v>
      </c>
      <c r="P3089" s="1">
        <f>IF(H3089=26,VLOOKUP(G3089,'属性表（单核）'!$H$2:$I$251,2,0),IF(H3089=59,VLOOKUP(G3089,'属性表（单核）'!$C$2:$D$251,2,0),INT(N3089/VLOOKUP(H3089,'属性表（单）'!$N$4:$O$24,2,0))))</f>
        <v>10722</v>
      </c>
      <c r="S3089" s="1">
        <f t="shared" si="389"/>
        <v>66180</v>
      </c>
      <c r="T3089" s="28">
        <f>VLOOKUP(--F3089,经验表!$A$4:$B$53,2,0)*VLOOKUP(--E3089,经验表!$W$8:$X$17,2,0)</f>
        <v>66180</v>
      </c>
      <c r="U3089" s="1">
        <f t="shared" si="390"/>
        <v>638640</v>
      </c>
      <c r="V3089" s="1">
        <f t="shared" si="391"/>
        <v>638640</v>
      </c>
    </row>
    <row r="3090" spans="1:22" x14ac:dyDescent="0.35">
      <c r="A3090" s="1">
        <v>93400132</v>
      </c>
      <c r="B3090" s="3" t="s">
        <v>20</v>
      </c>
      <c r="C3090" s="29">
        <f t="shared" si="387"/>
        <v>1</v>
      </c>
      <c r="D3090" s="29" t="str">
        <f t="shared" si="384"/>
        <v>2</v>
      </c>
      <c r="E3090" s="42" t="str">
        <f t="shared" si="385"/>
        <v>2</v>
      </c>
      <c r="F3090" s="1">
        <v>34</v>
      </c>
      <c r="G3090" s="28" t="str">
        <f t="shared" si="386"/>
        <v>234</v>
      </c>
      <c r="H3090" s="1">
        <v>46</v>
      </c>
      <c r="I3090" s="1">
        <v>1695</v>
      </c>
      <c r="L3090" s="1">
        <v>98964</v>
      </c>
      <c r="M3090" s="1">
        <v>813219</v>
      </c>
      <c r="N3090" s="2">
        <f>INT(VLOOKUP(--D3090,'属性表（单）'!$H$7:$I$11,2,0)*VLOOKUP(F3090,'属性表（单）'!$B$4:$D$53,3,0))</f>
        <v>14325</v>
      </c>
      <c r="O3090" s="34">
        <f t="shared" si="388"/>
        <v>11191</v>
      </c>
      <c r="P3090" s="1">
        <f>IF(H3090=26,VLOOKUP(G3090,'属性表（单核）'!$H$2:$I$251,2,0),IF(H3090=59,VLOOKUP(G3090,'属性表（单核）'!$C$2:$D$251,2,0),INT(N3090/VLOOKUP(H3090,'属性表（单）'!$N$4:$O$24,2,0))))</f>
        <v>11191</v>
      </c>
      <c r="S3090" s="1">
        <f t="shared" si="389"/>
        <v>71820</v>
      </c>
      <c r="T3090" s="28">
        <f>VLOOKUP(--F3090,经验表!$A$4:$B$53,2,0)*VLOOKUP(--E3090,经验表!$W$8:$X$17,2,0)</f>
        <v>71820</v>
      </c>
      <c r="U3090" s="1">
        <f t="shared" si="390"/>
        <v>704820</v>
      </c>
      <c r="V3090" s="1">
        <f t="shared" si="391"/>
        <v>704820</v>
      </c>
    </row>
    <row r="3091" spans="1:22" x14ac:dyDescent="0.35">
      <c r="A3091" s="1">
        <v>93500132</v>
      </c>
      <c r="B3091" s="3" t="s">
        <v>20</v>
      </c>
      <c r="C3091" s="29">
        <f t="shared" si="387"/>
        <v>1</v>
      </c>
      <c r="D3091" s="29" t="str">
        <f t="shared" si="384"/>
        <v>2</v>
      </c>
      <c r="E3091" s="42" t="str">
        <f t="shared" si="385"/>
        <v>2</v>
      </c>
      <c r="F3091" s="1">
        <v>35</v>
      </c>
      <c r="G3091" s="28" t="str">
        <f t="shared" si="386"/>
        <v>235</v>
      </c>
      <c r="H3091" s="1">
        <v>46</v>
      </c>
      <c r="I3091" s="1">
        <v>1740</v>
      </c>
      <c r="L3091" s="1">
        <v>110050</v>
      </c>
      <c r="M3091" s="1">
        <v>912183</v>
      </c>
      <c r="N3091" s="2">
        <f>INT(VLOOKUP(--D3091,'属性表（单）'!$H$7:$I$11,2,0)*VLOOKUP(F3091,'属性表（单）'!$B$4:$D$53,3,0))</f>
        <v>14925</v>
      </c>
      <c r="O3091" s="34">
        <f t="shared" si="388"/>
        <v>11660</v>
      </c>
      <c r="P3091" s="1">
        <f>IF(H3091=26,VLOOKUP(G3091,'属性表（单核）'!$H$2:$I$251,2,0),IF(H3091=59,VLOOKUP(G3091,'属性表（单核）'!$C$2:$D$251,2,0),INT(N3091/VLOOKUP(H3091,'属性表（单）'!$N$4:$O$24,2,0))))</f>
        <v>11660</v>
      </c>
      <c r="S3091" s="1">
        <f t="shared" si="389"/>
        <v>77460</v>
      </c>
      <c r="T3091" s="28">
        <f>VLOOKUP(--F3091,经验表!$A$4:$B$53,2,0)*VLOOKUP(--E3091,经验表!$W$8:$X$17,2,0)</f>
        <v>77460</v>
      </c>
      <c r="U3091" s="1">
        <f t="shared" si="390"/>
        <v>776640</v>
      </c>
      <c r="V3091" s="1">
        <f t="shared" si="391"/>
        <v>776640</v>
      </c>
    </row>
    <row r="3092" spans="1:22" x14ac:dyDescent="0.35">
      <c r="A3092" s="1">
        <v>93600132</v>
      </c>
      <c r="B3092" s="3" t="s">
        <v>20</v>
      </c>
      <c r="C3092" s="29">
        <f t="shared" si="387"/>
        <v>1</v>
      </c>
      <c r="D3092" s="29" t="str">
        <f t="shared" si="384"/>
        <v>2</v>
      </c>
      <c r="E3092" s="42" t="str">
        <f t="shared" si="385"/>
        <v>2</v>
      </c>
      <c r="F3092" s="1">
        <v>36</v>
      </c>
      <c r="G3092" s="28" t="str">
        <f t="shared" si="386"/>
        <v>236</v>
      </c>
      <c r="H3092" s="1">
        <v>46</v>
      </c>
      <c r="I3092" s="1">
        <v>1785</v>
      </c>
      <c r="L3092" s="1">
        <v>122334</v>
      </c>
      <c r="M3092" s="1">
        <v>1022233</v>
      </c>
      <c r="N3092" s="2">
        <f>INT(VLOOKUP(--D3092,'属性表（单）'!$H$7:$I$11,2,0)*VLOOKUP(F3092,'属性表（单）'!$B$4:$D$53,3,0))</f>
        <v>15525</v>
      </c>
      <c r="O3092" s="34">
        <f t="shared" si="388"/>
        <v>12128</v>
      </c>
      <c r="P3092" s="1">
        <f>IF(H3092=26,VLOOKUP(G3092,'属性表（单核）'!$H$2:$I$251,2,0),IF(H3092=59,VLOOKUP(G3092,'属性表（单核）'!$C$2:$D$251,2,0),INT(N3092/VLOOKUP(H3092,'属性表（单）'!$N$4:$O$24,2,0))))</f>
        <v>12128</v>
      </c>
      <c r="S3092" s="1">
        <f t="shared" si="389"/>
        <v>83100</v>
      </c>
      <c r="T3092" s="28">
        <f>VLOOKUP(--F3092,经验表!$A$4:$B$53,2,0)*VLOOKUP(--E3092,经验表!$W$8:$X$17,2,0)</f>
        <v>83100</v>
      </c>
      <c r="U3092" s="1">
        <f t="shared" si="390"/>
        <v>854100</v>
      </c>
      <c r="V3092" s="1">
        <f t="shared" si="391"/>
        <v>854100</v>
      </c>
    </row>
    <row r="3093" spans="1:22" x14ac:dyDescent="0.35">
      <c r="A3093" s="1">
        <v>93700132</v>
      </c>
      <c r="B3093" s="3" t="s">
        <v>20</v>
      </c>
      <c r="C3093" s="29">
        <f t="shared" si="387"/>
        <v>1</v>
      </c>
      <c r="D3093" s="29" t="str">
        <f t="shared" si="384"/>
        <v>2</v>
      </c>
      <c r="E3093" s="42" t="str">
        <f t="shared" si="385"/>
        <v>2</v>
      </c>
      <c r="F3093" s="1">
        <v>37</v>
      </c>
      <c r="G3093" s="28" t="str">
        <f t="shared" si="386"/>
        <v>237</v>
      </c>
      <c r="H3093" s="1">
        <v>46</v>
      </c>
      <c r="I3093" s="1">
        <v>1830</v>
      </c>
      <c r="L3093" s="1">
        <v>135946</v>
      </c>
      <c r="M3093" s="1">
        <v>1144567</v>
      </c>
      <c r="N3093" s="2">
        <f>INT(VLOOKUP(--D3093,'属性表（单）'!$H$7:$I$11,2,0)*VLOOKUP(F3093,'属性表（单）'!$B$4:$D$53,3,0))</f>
        <v>16200</v>
      </c>
      <c r="O3093" s="34">
        <f t="shared" si="388"/>
        <v>12656</v>
      </c>
      <c r="P3093" s="1">
        <f>IF(H3093=26,VLOOKUP(G3093,'属性表（单核）'!$H$2:$I$251,2,0),IF(H3093=59,VLOOKUP(G3093,'属性表（单核）'!$C$2:$D$251,2,0),INT(N3093/VLOOKUP(H3093,'属性表（单）'!$N$4:$O$24,2,0))))</f>
        <v>12656</v>
      </c>
      <c r="S3093" s="1">
        <f t="shared" si="389"/>
        <v>88740</v>
      </c>
      <c r="T3093" s="28">
        <f>VLOOKUP(--F3093,经验表!$A$4:$B$53,2,0)*VLOOKUP(--E3093,经验表!$W$8:$X$17,2,0)</f>
        <v>88740</v>
      </c>
      <c r="U3093" s="1">
        <f t="shared" si="390"/>
        <v>937200</v>
      </c>
      <c r="V3093" s="1">
        <f t="shared" si="391"/>
        <v>937200</v>
      </c>
    </row>
    <row r="3094" spans="1:22" x14ac:dyDescent="0.35">
      <c r="A3094" s="1">
        <v>93800132</v>
      </c>
      <c r="B3094" s="3" t="s">
        <v>20</v>
      </c>
      <c r="C3094" s="29">
        <f t="shared" si="387"/>
        <v>1</v>
      </c>
      <c r="D3094" s="29" t="str">
        <f t="shared" si="384"/>
        <v>2</v>
      </c>
      <c r="E3094" s="42" t="str">
        <f t="shared" si="385"/>
        <v>2</v>
      </c>
      <c r="F3094" s="1">
        <v>38</v>
      </c>
      <c r="G3094" s="28" t="str">
        <f t="shared" si="386"/>
        <v>238</v>
      </c>
      <c r="H3094" s="1">
        <v>46</v>
      </c>
      <c r="I3094" s="1">
        <v>1875</v>
      </c>
      <c r="L3094" s="1">
        <v>151027</v>
      </c>
      <c r="M3094" s="1">
        <v>1280513</v>
      </c>
      <c r="N3094" s="2">
        <f>INT(VLOOKUP(--D3094,'属性表（单）'!$H$7:$I$11,2,0)*VLOOKUP(F3094,'属性表（单）'!$B$4:$D$53,3,0))</f>
        <v>16875</v>
      </c>
      <c r="O3094" s="34">
        <f t="shared" si="388"/>
        <v>13183</v>
      </c>
      <c r="P3094" s="1">
        <f>IF(H3094=26,VLOOKUP(G3094,'属性表（单核）'!$H$2:$I$251,2,0),IF(H3094=59,VLOOKUP(G3094,'属性表（单核）'!$C$2:$D$251,2,0),INT(N3094/VLOOKUP(H3094,'属性表（单）'!$N$4:$O$24,2,0))))</f>
        <v>13183</v>
      </c>
      <c r="S3094" s="1">
        <f t="shared" si="389"/>
        <v>95580</v>
      </c>
      <c r="T3094" s="28">
        <f>VLOOKUP(--F3094,经验表!$A$4:$B$53,2,0)*VLOOKUP(--E3094,经验表!$W$8:$X$17,2,0)</f>
        <v>95580</v>
      </c>
      <c r="U3094" s="1">
        <f t="shared" si="390"/>
        <v>1025940</v>
      </c>
      <c r="V3094" s="1">
        <f t="shared" si="391"/>
        <v>1025940</v>
      </c>
    </row>
    <row r="3095" spans="1:22" x14ac:dyDescent="0.35">
      <c r="A3095" s="1">
        <v>93900132</v>
      </c>
      <c r="B3095" s="3" t="s">
        <v>20</v>
      </c>
      <c r="C3095" s="29">
        <f t="shared" si="387"/>
        <v>1</v>
      </c>
      <c r="D3095" s="29" t="str">
        <f t="shared" si="384"/>
        <v>2</v>
      </c>
      <c r="E3095" s="42" t="str">
        <f t="shared" si="385"/>
        <v>2</v>
      </c>
      <c r="F3095" s="1">
        <v>39</v>
      </c>
      <c r="G3095" s="28" t="str">
        <f t="shared" si="386"/>
        <v>239</v>
      </c>
      <c r="H3095" s="1">
        <v>46</v>
      </c>
      <c r="I3095" s="1">
        <v>1920</v>
      </c>
      <c r="L3095" s="1">
        <v>167735</v>
      </c>
      <c r="M3095" s="1">
        <v>1431540</v>
      </c>
      <c r="N3095" s="2">
        <f>INT(VLOOKUP(--D3095,'属性表（单）'!$H$7:$I$11,2,0)*VLOOKUP(F3095,'属性表（单）'!$B$4:$D$53,3,0))</f>
        <v>17550</v>
      </c>
      <c r="O3095" s="34">
        <f t="shared" si="388"/>
        <v>13710</v>
      </c>
      <c r="P3095" s="1">
        <f>IF(H3095=26,VLOOKUP(G3095,'属性表（单核）'!$H$2:$I$251,2,0),IF(H3095=59,VLOOKUP(G3095,'属性表（单核）'!$C$2:$D$251,2,0),INT(N3095/VLOOKUP(H3095,'属性表（单）'!$N$4:$O$24,2,0))))</f>
        <v>13710</v>
      </c>
      <c r="S3095" s="1">
        <f t="shared" si="389"/>
        <v>102420</v>
      </c>
      <c r="T3095" s="28">
        <f>VLOOKUP(--F3095,经验表!$A$4:$B$53,2,0)*VLOOKUP(--E3095,经验表!$W$8:$X$17,2,0)</f>
        <v>102420</v>
      </c>
      <c r="U3095" s="1">
        <f t="shared" si="390"/>
        <v>1121520</v>
      </c>
      <c r="V3095" s="1">
        <f t="shared" si="391"/>
        <v>1121520</v>
      </c>
    </row>
    <row r="3096" spans="1:22" x14ac:dyDescent="0.35">
      <c r="A3096" s="1">
        <v>94000132</v>
      </c>
      <c r="B3096" s="3" t="s">
        <v>20</v>
      </c>
      <c r="C3096" s="29">
        <f t="shared" si="387"/>
        <v>1</v>
      </c>
      <c r="D3096" s="29" t="str">
        <f t="shared" si="384"/>
        <v>2</v>
      </c>
      <c r="E3096" s="42" t="str">
        <f t="shared" si="385"/>
        <v>2</v>
      </c>
      <c r="F3096" s="1">
        <v>40</v>
      </c>
      <c r="G3096" s="28" t="str">
        <f t="shared" si="386"/>
        <v>240</v>
      </c>
      <c r="H3096" s="1">
        <v>46</v>
      </c>
      <c r="I3096" s="1">
        <v>1965</v>
      </c>
      <c r="L3096" s="1">
        <v>186245</v>
      </c>
      <c r="M3096" s="1">
        <v>1599275</v>
      </c>
      <c r="N3096" s="2">
        <f>INT(VLOOKUP(--D3096,'属性表（单）'!$H$7:$I$11,2,0)*VLOOKUP(F3096,'属性表（单）'!$B$4:$D$53,3,0))</f>
        <v>18225</v>
      </c>
      <c r="O3096" s="34">
        <f t="shared" si="388"/>
        <v>14238</v>
      </c>
      <c r="P3096" s="1">
        <f>IF(H3096=26,VLOOKUP(G3096,'属性表（单核）'!$H$2:$I$251,2,0),IF(H3096=59,VLOOKUP(G3096,'属性表（单核）'!$C$2:$D$251,2,0),INT(N3096/VLOOKUP(H3096,'属性表（单）'!$N$4:$O$24,2,0))))</f>
        <v>14238</v>
      </c>
      <c r="S3096" s="1">
        <f t="shared" si="389"/>
        <v>109260</v>
      </c>
      <c r="T3096" s="28">
        <f>VLOOKUP(--F3096,经验表!$A$4:$B$53,2,0)*VLOOKUP(--E3096,经验表!$W$8:$X$17,2,0)</f>
        <v>109260</v>
      </c>
      <c r="U3096" s="1">
        <f t="shared" si="390"/>
        <v>1223940</v>
      </c>
      <c r="V3096" s="1">
        <f t="shared" si="391"/>
        <v>1223940</v>
      </c>
    </row>
    <row r="3097" spans="1:22" x14ac:dyDescent="0.35">
      <c r="A3097" s="1">
        <v>94100132</v>
      </c>
      <c r="B3097" s="3" t="s">
        <v>20</v>
      </c>
      <c r="C3097" s="29">
        <f t="shared" si="387"/>
        <v>1</v>
      </c>
      <c r="D3097" s="29" t="str">
        <f t="shared" si="384"/>
        <v>2</v>
      </c>
      <c r="E3097" s="42" t="str">
        <f t="shared" si="385"/>
        <v>2</v>
      </c>
      <c r="F3097" s="1">
        <v>41</v>
      </c>
      <c r="G3097" s="28" t="str">
        <f t="shared" si="386"/>
        <v>241</v>
      </c>
      <c r="H3097" s="1">
        <v>46</v>
      </c>
      <c r="I3097" s="1">
        <v>2010</v>
      </c>
      <c r="L3097" s="1">
        <v>206749</v>
      </c>
      <c r="M3097" s="1">
        <v>1785520</v>
      </c>
      <c r="N3097" s="2">
        <f>INT(VLOOKUP(--D3097,'属性表（单）'!$H$7:$I$11,2,0)*VLOOKUP(F3097,'属性表（单）'!$B$4:$D$53,3,0))</f>
        <v>18900</v>
      </c>
      <c r="O3097" s="34">
        <f t="shared" si="388"/>
        <v>14765</v>
      </c>
      <c r="P3097" s="1">
        <f>IF(H3097=26,VLOOKUP(G3097,'属性表（单核）'!$H$2:$I$251,2,0),IF(H3097=59,VLOOKUP(G3097,'属性表（单核）'!$C$2:$D$251,2,0),INT(N3097/VLOOKUP(H3097,'属性表（单）'!$N$4:$O$24,2,0))))</f>
        <v>14765</v>
      </c>
      <c r="S3097" s="1">
        <f t="shared" si="389"/>
        <v>116100</v>
      </c>
      <c r="T3097" s="28">
        <f>VLOOKUP(--F3097,经验表!$A$4:$B$53,2,0)*VLOOKUP(--E3097,经验表!$W$8:$X$17,2,0)</f>
        <v>116100</v>
      </c>
      <c r="U3097" s="1">
        <f t="shared" si="390"/>
        <v>1333200</v>
      </c>
      <c r="V3097" s="1">
        <f t="shared" si="391"/>
        <v>1333200</v>
      </c>
    </row>
    <row r="3098" spans="1:22" x14ac:dyDescent="0.35">
      <c r="A3098" s="1">
        <v>94200132</v>
      </c>
      <c r="B3098" s="3" t="s">
        <v>20</v>
      </c>
      <c r="C3098" s="29">
        <f t="shared" si="387"/>
        <v>1</v>
      </c>
      <c r="D3098" s="29" t="str">
        <f t="shared" si="384"/>
        <v>2</v>
      </c>
      <c r="E3098" s="42" t="str">
        <f t="shared" si="385"/>
        <v>2</v>
      </c>
      <c r="F3098" s="1">
        <v>42</v>
      </c>
      <c r="G3098" s="28" t="str">
        <f t="shared" si="386"/>
        <v>242</v>
      </c>
      <c r="H3098" s="1">
        <v>46</v>
      </c>
      <c r="I3098" s="1">
        <v>2055</v>
      </c>
      <c r="L3098" s="1">
        <v>229461</v>
      </c>
      <c r="M3098" s="1">
        <v>1992269</v>
      </c>
      <c r="N3098" s="2">
        <f>INT(VLOOKUP(--D3098,'属性表（单）'!$H$7:$I$11,2,0)*VLOOKUP(F3098,'属性表（单）'!$B$4:$D$53,3,0))</f>
        <v>19650</v>
      </c>
      <c r="O3098" s="34">
        <f t="shared" si="388"/>
        <v>15351</v>
      </c>
      <c r="P3098" s="1">
        <f>IF(H3098=26,VLOOKUP(G3098,'属性表（单核）'!$H$2:$I$251,2,0),IF(H3098=59,VLOOKUP(G3098,'属性表（单核）'!$C$2:$D$251,2,0),INT(N3098/VLOOKUP(H3098,'属性表（单）'!$N$4:$O$24,2,0))))</f>
        <v>15351</v>
      </c>
      <c r="S3098" s="1">
        <f t="shared" si="389"/>
        <v>124260</v>
      </c>
      <c r="T3098" s="28">
        <f>VLOOKUP(--F3098,经验表!$A$4:$B$53,2,0)*VLOOKUP(--E3098,经验表!$W$8:$X$17,2,0)</f>
        <v>124260</v>
      </c>
      <c r="U3098" s="1">
        <f t="shared" si="390"/>
        <v>1449300</v>
      </c>
      <c r="V3098" s="1">
        <f t="shared" si="391"/>
        <v>1449300</v>
      </c>
    </row>
    <row r="3099" spans="1:22" x14ac:dyDescent="0.35">
      <c r="A3099" s="1">
        <v>94300132</v>
      </c>
      <c r="B3099" s="3" t="s">
        <v>20</v>
      </c>
      <c r="C3099" s="29">
        <f t="shared" si="387"/>
        <v>1</v>
      </c>
      <c r="D3099" s="29" t="str">
        <f t="shared" si="384"/>
        <v>2</v>
      </c>
      <c r="E3099" s="42" t="str">
        <f t="shared" si="385"/>
        <v>2</v>
      </c>
      <c r="F3099" s="1">
        <v>43</v>
      </c>
      <c r="G3099" s="28" t="str">
        <f t="shared" si="386"/>
        <v>243</v>
      </c>
      <c r="H3099" s="1">
        <v>46</v>
      </c>
      <c r="I3099" s="1">
        <v>2100</v>
      </c>
      <c r="L3099" s="1">
        <v>254619</v>
      </c>
      <c r="M3099" s="1">
        <v>2221730</v>
      </c>
      <c r="N3099" s="2">
        <f>INT(VLOOKUP(--D3099,'属性表（单）'!$H$7:$I$11,2,0)*VLOOKUP(F3099,'属性表（单）'!$B$4:$D$53,3,0))</f>
        <v>20400</v>
      </c>
      <c r="O3099" s="34">
        <f t="shared" si="388"/>
        <v>15937</v>
      </c>
      <c r="P3099" s="1">
        <f>IF(H3099=26,VLOOKUP(G3099,'属性表（单核）'!$H$2:$I$251,2,0),IF(H3099=59,VLOOKUP(G3099,'属性表（单核）'!$C$2:$D$251,2,0),INT(N3099/VLOOKUP(H3099,'属性表（单）'!$N$4:$O$24,2,0))))</f>
        <v>15937</v>
      </c>
      <c r="S3099" s="1">
        <f t="shared" si="389"/>
        <v>132420</v>
      </c>
      <c r="T3099" s="28">
        <f>VLOOKUP(--F3099,经验表!$A$4:$B$53,2,0)*VLOOKUP(--E3099,经验表!$W$8:$X$17,2,0)</f>
        <v>132420</v>
      </c>
      <c r="U3099" s="1">
        <f t="shared" si="390"/>
        <v>1573560</v>
      </c>
      <c r="V3099" s="1">
        <f t="shared" si="391"/>
        <v>1573560</v>
      </c>
    </row>
    <row r="3100" spans="1:22" x14ac:dyDescent="0.35">
      <c r="A3100" s="1">
        <v>94400132</v>
      </c>
      <c r="B3100" s="3" t="s">
        <v>20</v>
      </c>
      <c r="C3100" s="29">
        <f t="shared" si="387"/>
        <v>1</v>
      </c>
      <c r="D3100" s="29" t="str">
        <f t="shared" si="384"/>
        <v>2</v>
      </c>
      <c r="E3100" s="42" t="str">
        <f t="shared" si="385"/>
        <v>2</v>
      </c>
      <c r="F3100" s="1">
        <v>44</v>
      </c>
      <c r="G3100" s="28" t="str">
        <f t="shared" si="386"/>
        <v>244</v>
      </c>
      <c r="H3100" s="1">
        <v>46</v>
      </c>
      <c r="I3100" s="1">
        <v>2145</v>
      </c>
      <c r="L3100" s="1">
        <v>282483</v>
      </c>
      <c r="M3100" s="1">
        <v>2476349</v>
      </c>
      <c r="N3100" s="2">
        <f>INT(VLOOKUP(--D3100,'属性表（单）'!$H$7:$I$11,2,0)*VLOOKUP(F3100,'属性表（单）'!$B$4:$D$53,3,0))</f>
        <v>21150</v>
      </c>
      <c r="O3100" s="34">
        <f t="shared" si="388"/>
        <v>16523</v>
      </c>
      <c r="P3100" s="1">
        <f>IF(H3100=26,VLOOKUP(G3100,'属性表（单核）'!$H$2:$I$251,2,0),IF(H3100=59,VLOOKUP(G3100,'属性表（单核）'!$C$2:$D$251,2,0),INT(N3100/VLOOKUP(H3100,'属性表（单）'!$N$4:$O$24,2,0))))</f>
        <v>16523</v>
      </c>
      <c r="S3100" s="1">
        <f t="shared" si="389"/>
        <v>140580</v>
      </c>
      <c r="T3100" s="28">
        <f>VLOOKUP(--F3100,经验表!$A$4:$B$53,2,0)*VLOOKUP(--E3100,经验表!$W$8:$X$17,2,0)</f>
        <v>140580</v>
      </c>
      <c r="U3100" s="1">
        <f t="shared" si="390"/>
        <v>1705980</v>
      </c>
      <c r="V3100" s="1">
        <f t="shared" si="391"/>
        <v>1705980</v>
      </c>
    </row>
    <row r="3101" spans="1:22" x14ac:dyDescent="0.35">
      <c r="A3101" s="1">
        <v>94500132</v>
      </c>
      <c r="B3101" s="3" t="s">
        <v>20</v>
      </c>
      <c r="C3101" s="29">
        <f t="shared" si="387"/>
        <v>1</v>
      </c>
      <c r="D3101" s="29" t="str">
        <f t="shared" si="384"/>
        <v>2</v>
      </c>
      <c r="E3101" s="42" t="str">
        <f t="shared" si="385"/>
        <v>2</v>
      </c>
      <c r="F3101" s="1">
        <v>45</v>
      </c>
      <c r="G3101" s="28" t="str">
        <f t="shared" si="386"/>
        <v>245</v>
      </c>
      <c r="H3101" s="1">
        <v>46</v>
      </c>
      <c r="I3101" s="1">
        <v>2190</v>
      </c>
      <c r="L3101" s="1">
        <v>313344</v>
      </c>
      <c r="M3101" s="1">
        <v>2758832</v>
      </c>
      <c r="N3101" s="2">
        <f>INT(VLOOKUP(--D3101,'属性表（单）'!$H$7:$I$11,2,0)*VLOOKUP(F3101,'属性表（单）'!$B$4:$D$53,3,0))</f>
        <v>21900</v>
      </c>
      <c r="O3101" s="34">
        <f t="shared" si="388"/>
        <v>17109</v>
      </c>
      <c r="P3101" s="1">
        <f>IF(H3101=26,VLOOKUP(G3101,'属性表（单核）'!$H$2:$I$251,2,0),IF(H3101=59,VLOOKUP(G3101,'属性表（单核）'!$C$2:$D$251,2,0),INT(N3101/VLOOKUP(H3101,'属性表（单）'!$N$4:$O$24,2,0))))</f>
        <v>17109</v>
      </c>
      <c r="S3101" s="1">
        <f t="shared" si="389"/>
        <v>148740</v>
      </c>
      <c r="T3101" s="28">
        <f>VLOOKUP(--F3101,经验表!$A$4:$B$53,2,0)*VLOOKUP(--E3101,经验表!$W$8:$X$17,2,0)</f>
        <v>148740</v>
      </c>
      <c r="U3101" s="1">
        <f t="shared" si="390"/>
        <v>1846560</v>
      </c>
      <c r="V3101" s="1">
        <f t="shared" si="391"/>
        <v>1846560</v>
      </c>
    </row>
    <row r="3102" spans="1:22" x14ac:dyDescent="0.35">
      <c r="A3102" s="1">
        <v>94600132</v>
      </c>
      <c r="B3102" s="3" t="s">
        <v>20</v>
      </c>
      <c r="C3102" s="29">
        <f t="shared" si="387"/>
        <v>1</v>
      </c>
      <c r="D3102" s="29" t="str">
        <f t="shared" si="384"/>
        <v>2</v>
      </c>
      <c r="E3102" s="42" t="str">
        <f t="shared" si="385"/>
        <v>2</v>
      </c>
      <c r="F3102" s="1">
        <v>46</v>
      </c>
      <c r="G3102" s="28" t="str">
        <f t="shared" si="386"/>
        <v>246</v>
      </c>
      <c r="H3102" s="1">
        <v>46</v>
      </c>
      <c r="I3102" s="1">
        <v>2235</v>
      </c>
      <c r="L3102" s="1">
        <v>347524</v>
      </c>
      <c r="M3102" s="1">
        <v>3072176</v>
      </c>
      <c r="N3102" s="2">
        <f>INT(VLOOKUP(--D3102,'属性表（单）'!$H$7:$I$11,2,0)*VLOOKUP(F3102,'属性表（单）'!$B$4:$D$53,3,0))</f>
        <v>22650</v>
      </c>
      <c r="O3102" s="34">
        <f t="shared" si="388"/>
        <v>17695</v>
      </c>
      <c r="P3102" s="1">
        <f>IF(H3102=26,VLOOKUP(G3102,'属性表（单核）'!$H$2:$I$251,2,0),IF(H3102=59,VLOOKUP(G3102,'属性表（单核）'!$C$2:$D$251,2,0),INT(N3102/VLOOKUP(H3102,'属性表（单）'!$N$4:$O$24,2,0))))</f>
        <v>17695</v>
      </c>
      <c r="S3102" s="1">
        <f t="shared" si="389"/>
        <v>158340</v>
      </c>
      <c r="T3102" s="28">
        <f>VLOOKUP(--F3102,经验表!$A$4:$B$53,2,0)*VLOOKUP(--E3102,经验表!$W$8:$X$17,2,0)</f>
        <v>158340</v>
      </c>
      <c r="U3102" s="1">
        <f t="shared" si="390"/>
        <v>1995300</v>
      </c>
      <c r="V3102" s="1">
        <f t="shared" si="391"/>
        <v>1995300</v>
      </c>
    </row>
    <row r="3103" spans="1:22" x14ac:dyDescent="0.35">
      <c r="A3103" s="1">
        <v>94700132</v>
      </c>
      <c r="B3103" s="3" t="s">
        <v>20</v>
      </c>
      <c r="C3103" s="29">
        <f t="shared" si="387"/>
        <v>1</v>
      </c>
      <c r="D3103" s="29" t="str">
        <f t="shared" si="384"/>
        <v>2</v>
      </c>
      <c r="E3103" s="42" t="str">
        <f t="shared" si="385"/>
        <v>2</v>
      </c>
      <c r="F3103" s="1">
        <v>47</v>
      </c>
      <c r="G3103" s="28" t="str">
        <f t="shared" si="386"/>
        <v>247</v>
      </c>
      <c r="H3103" s="1">
        <v>46</v>
      </c>
      <c r="I3103" s="1">
        <v>2280</v>
      </c>
      <c r="L3103" s="1">
        <v>385377</v>
      </c>
      <c r="M3103" s="1">
        <v>3419700</v>
      </c>
      <c r="N3103" s="2">
        <f>INT(VLOOKUP(--D3103,'属性表（单）'!$H$7:$I$11,2,0)*VLOOKUP(F3103,'属性表（单）'!$B$4:$D$53,3,0))</f>
        <v>23475</v>
      </c>
      <c r="O3103" s="34">
        <f t="shared" si="388"/>
        <v>18339</v>
      </c>
      <c r="P3103" s="1">
        <f>IF(H3103=26,VLOOKUP(G3103,'属性表（单核）'!$H$2:$I$251,2,0),IF(H3103=59,VLOOKUP(G3103,'属性表（单核）'!$C$2:$D$251,2,0),INT(N3103/VLOOKUP(H3103,'属性表（单）'!$N$4:$O$24,2,0))))</f>
        <v>18339</v>
      </c>
      <c r="S3103" s="1">
        <f t="shared" si="389"/>
        <v>167940</v>
      </c>
      <c r="T3103" s="28">
        <f>VLOOKUP(--F3103,经验表!$A$4:$B$53,2,0)*VLOOKUP(--E3103,经验表!$W$8:$X$17,2,0)</f>
        <v>167940</v>
      </c>
      <c r="U3103" s="1">
        <f t="shared" si="390"/>
        <v>2153640</v>
      </c>
      <c r="V3103" s="1">
        <f t="shared" si="391"/>
        <v>2153640</v>
      </c>
    </row>
    <row r="3104" spans="1:22" x14ac:dyDescent="0.35">
      <c r="A3104" s="1">
        <v>94800132</v>
      </c>
      <c r="B3104" s="3" t="s">
        <v>20</v>
      </c>
      <c r="C3104" s="29">
        <f t="shared" si="387"/>
        <v>1</v>
      </c>
      <c r="D3104" s="29" t="str">
        <f t="shared" si="384"/>
        <v>2</v>
      </c>
      <c r="E3104" s="42" t="str">
        <f t="shared" si="385"/>
        <v>2</v>
      </c>
      <c r="F3104" s="1">
        <v>48</v>
      </c>
      <c r="G3104" s="28" t="str">
        <f t="shared" si="386"/>
        <v>248</v>
      </c>
      <c r="H3104" s="1">
        <v>46</v>
      </c>
      <c r="I3104" s="1">
        <v>2325</v>
      </c>
      <c r="L3104" s="1">
        <v>427297</v>
      </c>
      <c r="M3104" s="1">
        <v>3805077</v>
      </c>
      <c r="N3104" s="2">
        <f>INT(VLOOKUP(--D3104,'属性表（单）'!$H$7:$I$11,2,0)*VLOOKUP(F3104,'属性表（单）'!$B$4:$D$53,3,0))</f>
        <v>24300</v>
      </c>
      <c r="O3104" s="34">
        <f t="shared" si="388"/>
        <v>18984</v>
      </c>
      <c r="P3104" s="1">
        <f>IF(H3104=26,VLOOKUP(G3104,'属性表（单核）'!$H$2:$I$251,2,0),IF(H3104=59,VLOOKUP(G3104,'属性表（单核）'!$C$2:$D$251,2,0),INT(N3104/VLOOKUP(H3104,'属性表（单）'!$N$4:$O$24,2,0))))</f>
        <v>18984</v>
      </c>
      <c r="S3104" s="1">
        <f t="shared" si="389"/>
        <v>177540</v>
      </c>
      <c r="T3104" s="28">
        <f>VLOOKUP(--F3104,经验表!$A$4:$B$53,2,0)*VLOOKUP(--E3104,经验表!$W$8:$X$17,2,0)</f>
        <v>177540</v>
      </c>
      <c r="U3104" s="1">
        <f t="shared" si="390"/>
        <v>2321580</v>
      </c>
      <c r="V3104" s="1">
        <f t="shared" si="391"/>
        <v>2321580</v>
      </c>
    </row>
    <row r="3105" spans="1:22" x14ac:dyDescent="0.35">
      <c r="A3105" s="1">
        <v>94900132</v>
      </c>
      <c r="B3105" s="3" t="s">
        <v>20</v>
      </c>
      <c r="C3105" s="29">
        <f t="shared" si="387"/>
        <v>1</v>
      </c>
      <c r="D3105" s="29" t="str">
        <f t="shared" si="384"/>
        <v>2</v>
      </c>
      <c r="E3105" s="42" t="str">
        <f t="shared" si="385"/>
        <v>2</v>
      </c>
      <c r="F3105" s="1">
        <v>49</v>
      </c>
      <c r="G3105" s="28" t="str">
        <f t="shared" si="386"/>
        <v>249</v>
      </c>
      <c r="H3105" s="1">
        <v>46</v>
      </c>
      <c r="I3105" s="1">
        <v>2370</v>
      </c>
      <c r="L3105" s="1">
        <v>473719</v>
      </c>
      <c r="M3105" s="1">
        <v>4232374</v>
      </c>
      <c r="N3105" s="2">
        <f>INT(VLOOKUP(--D3105,'属性表（单）'!$H$7:$I$11,2,0)*VLOOKUP(F3105,'属性表（单）'!$B$4:$D$53,3,0))</f>
        <v>25125</v>
      </c>
      <c r="O3105" s="34">
        <f t="shared" si="388"/>
        <v>19628</v>
      </c>
      <c r="P3105" s="1">
        <f>IF(H3105=26,VLOOKUP(G3105,'属性表（单核）'!$H$2:$I$251,2,0),IF(H3105=59,VLOOKUP(G3105,'属性表（单核）'!$C$2:$D$251,2,0),INT(N3105/VLOOKUP(H3105,'属性表（单）'!$N$4:$O$24,2,0))))</f>
        <v>19628</v>
      </c>
      <c r="S3105" s="1">
        <f t="shared" si="389"/>
        <v>187140</v>
      </c>
      <c r="T3105" s="28">
        <f>VLOOKUP(--F3105,经验表!$A$4:$B$53,2,0)*VLOOKUP(--E3105,经验表!$W$8:$X$17,2,0)</f>
        <v>187140</v>
      </c>
      <c r="U3105" s="1">
        <f t="shared" si="390"/>
        <v>2499120</v>
      </c>
      <c r="V3105" s="1">
        <f t="shared" si="391"/>
        <v>2499120</v>
      </c>
    </row>
    <row r="3106" spans="1:22" x14ac:dyDescent="0.35">
      <c r="A3106" s="1">
        <v>95000132</v>
      </c>
      <c r="B3106" s="3" t="s">
        <v>20</v>
      </c>
      <c r="C3106" s="29">
        <f t="shared" si="387"/>
        <v>1</v>
      </c>
      <c r="D3106" s="29" t="str">
        <f t="shared" si="384"/>
        <v>2</v>
      </c>
      <c r="E3106" s="42" t="str">
        <f t="shared" si="385"/>
        <v>2</v>
      </c>
      <c r="F3106" s="1">
        <v>50</v>
      </c>
      <c r="G3106" s="28" t="str">
        <f t="shared" si="386"/>
        <v>250</v>
      </c>
      <c r="H3106" s="1">
        <v>46</v>
      </c>
      <c r="I3106" s="1">
        <v>2415</v>
      </c>
      <c r="L3106" s="1">
        <v>99999999</v>
      </c>
      <c r="M3106" s="1">
        <v>4706093</v>
      </c>
      <c r="N3106" s="2">
        <f>INT(VLOOKUP(--D3106,'属性表（单）'!$H$7:$I$11,2,0)*VLOOKUP(F3106,'属性表（单）'!$B$4:$D$53,3,0))</f>
        <v>25950</v>
      </c>
      <c r="O3106" s="34">
        <f t="shared" si="388"/>
        <v>20273</v>
      </c>
      <c r="P3106" s="1">
        <f>IF(H3106=26,VLOOKUP(G3106,'属性表（单核）'!$H$2:$I$251,2,0),IF(H3106=59,VLOOKUP(G3106,'属性表（单核）'!$C$2:$D$251,2,0),INT(N3106/VLOOKUP(H3106,'属性表（单）'!$N$4:$O$24,2,0))))</f>
        <v>20273</v>
      </c>
      <c r="S3106" s="1">
        <f t="shared" si="389"/>
        <v>198300</v>
      </c>
      <c r="T3106" s="28">
        <f>VLOOKUP(--F3106,经验表!$A$4:$B$53,2,0)*VLOOKUP(--E3106,经验表!$W$8:$X$17,2,0)</f>
        <v>198300</v>
      </c>
      <c r="U3106" s="1">
        <f t="shared" si="390"/>
        <v>2686260</v>
      </c>
      <c r="V3106" s="1">
        <f t="shared" si="391"/>
        <v>2686260</v>
      </c>
    </row>
    <row r="3107" spans="1:22" x14ac:dyDescent="0.35">
      <c r="A3107" s="1">
        <v>90100133</v>
      </c>
      <c r="B3107" s="3" t="s">
        <v>20</v>
      </c>
      <c r="C3107" s="29">
        <f t="shared" si="387"/>
        <v>1</v>
      </c>
      <c r="D3107" s="29" t="str">
        <f t="shared" si="384"/>
        <v>3</v>
      </c>
      <c r="E3107" s="42" t="str">
        <f t="shared" si="385"/>
        <v>3</v>
      </c>
      <c r="F3107" s="1">
        <v>1</v>
      </c>
      <c r="G3107" s="28" t="str">
        <f t="shared" si="386"/>
        <v>31</v>
      </c>
      <c r="H3107" s="1">
        <v>46</v>
      </c>
      <c r="I3107" s="1">
        <v>300</v>
      </c>
      <c r="L3107" s="1">
        <v>1324</v>
      </c>
      <c r="M3107" s="1">
        <v>5000</v>
      </c>
      <c r="N3107" s="2">
        <f>INT(VLOOKUP(--D3107,'属性表（单）'!$H$7:$I$11,2,0)*VLOOKUP(F3107,'属性表（单）'!$B$4:$D$53,3,0))</f>
        <v>3600</v>
      </c>
      <c r="O3107" s="34">
        <f t="shared" si="388"/>
        <v>2812</v>
      </c>
      <c r="P3107" s="1">
        <f>IF(H3107=26,VLOOKUP(G3107,'属性表（单核）'!$H$2:$I$251,2,0),IF(H3107=59,VLOOKUP(G3107,'属性表（单核）'!$C$2:$D$251,2,0),INT(N3107/VLOOKUP(H3107,'属性表（单）'!$N$4:$O$24,2,0))))</f>
        <v>2812</v>
      </c>
      <c r="S3107" s="1">
        <f t="shared" si="389"/>
        <v>1125</v>
      </c>
      <c r="T3107" s="28">
        <f>VLOOKUP(--F3107,经验表!$A$4:$B$53,2,0)*VLOOKUP(--E3107,经验表!$W$8:$X$17,2,0)</f>
        <v>1125</v>
      </c>
      <c r="U3107" s="1">
        <f t="shared" si="390"/>
        <v>6000</v>
      </c>
      <c r="V3107" s="1">
        <f t="shared" si="391"/>
        <v>2884560</v>
      </c>
    </row>
    <row r="3108" spans="1:22" x14ac:dyDescent="0.35">
      <c r="A3108" s="1">
        <v>90200133</v>
      </c>
      <c r="B3108" s="3" t="s">
        <v>20</v>
      </c>
      <c r="C3108" s="29">
        <f t="shared" si="387"/>
        <v>1</v>
      </c>
      <c r="D3108" s="29" t="str">
        <f t="shared" si="384"/>
        <v>3</v>
      </c>
      <c r="E3108" s="42" t="str">
        <f t="shared" si="385"/>
        <v>3</v>
      </c>
      <c r="F3108" s="1">
        <v>2</v>
      </c>
      <c r="G3108" s="28" t="str">
        <f t="shared" si="386"/>
        <v>32</v>
      </c>
      <c r="H3108" s="1">
        <v>46</v>
      </c>
      <c r="I3108" s="1">
        <v>360</v>
      </c>
      <c r="L3108" s="1">
        <v>1752</v>
      </c>
      <c r="M3108" s="1">
        <v>6324</v>
      </c>
      <c r="N3108" s="2">
        <f>INT(VLOOKUP(--D3108,'属性表（单）'!$H$7:$I$11,2,0)*VLOOKUP(F3108,'属性表（单）'!$B$4:$D$53,3,0))</f>
        <v>3825</v>
      </c>
      <c r="O3108" s="34">
        <f t="shared" si="388"/>
        <v>2988</v>
      </c>
      <c r="P3108" s="1">
        <f>IF(H3108=26,VLOOKUP(G3108,'属性表（单核）'!$H$2:$I$251,2,0),IF(H3108=59,VLOOKUP(G3108,'属性表（单核）'!$C$2:$D$251,2,0),INT(N3108/VLOOKUP(H3108,'属性表（单）'!$N$4:$O$24,2,0))))</f>
        <v>2988</v>
      </c>
      <c r="S3108" s="1">
        <f t="shared" si="389"/>
        <v>1575</v>
      </c>
      <c r="T3108" s="28">
        <f>VLOOKUP(--F3108,经验表!$A$4:$B$53,2,0)*VLOOKUP(--E3108,经验表!$W$8:$X$17,2,0)</f>
        <v>1575</v>
      </c>
      <c r="U3108" s="1">
        <f t="shared" si="390"/>
        <v>7125</v>
      </c>
      <c r="V3108" s="1">
        <f t="shared" si="391"/>
        <v>7125</v>
      </c>
    </row>
    <row r="3109" spans="1:22" x14ac:dyDescent="0.35">
      <c r="A3109" s="1">
        <v>90300133</v>
      </c>
      <c r="B3109" s="3" t="s">
        <v>20</v>
      </c>
      <c r="C3109" s="29">
        <f t="shared" si="387"/>
        <v>1</v>
      </c>
      <c r="D3109" s="29" t="str">
        <f t="shared" si="384"/>
        <v>3</v>
      </c>
      <c r="E3109" s="42" t="str">
        <f t="shared" si="385"/>
        <v>3</v>
      </c>
      <c r="F3109" s="1">
        <v>3</v>
      </c>
      <c r="G3109" s="28" t="str">
        <f t="shared" si="386"/>
        <v>33</v>
      </c>
      <c r="H3109" s="1">
        <v>46</v>
      </c>
      <c r="I3109" s="1">
        <v>420</v>
      </c>
      <c r="L3109" s="1">
        <v>2230</v>
      </c>
      <c r="M3109" s="1">
        <v>8076</v>
      </c>
      <c r="N3109" s="2">
        <f>INT(VLOOKUP(--D3109,'属性表（单）'!$H$7:$I$11,2,0)*VLOOKUP(F3109,'属性表（单）'!$B$4:$D$53,3,0))</f>
        <v>4050</v>
      </c>
      <c r="O3109" s="34">
        <f t="shared" si="388"/>
        <v>3164</v>
      </c>
      <c r="P3109" s="1">
        <f>IF(H3109=26,VLOOKUP(G3109,'属性表（单核）'!$H$2:$I$251,2,0),IF(H3109=59,VLOOKUP(G3109,'属性表（单核）'!$C$2:$D$251,2,0),INT(N3109/VLOOKUP(H3109,'属性表（单）'!$N$4:$O$24,2,0))))</f>
        <v>3164</v>
      </c>
      <c r="S3109" s="1">
        <f t="shared" si="389"/>
        <v>2025</v>
      </c>
      <c r="T3109" s="28">
        <f>VLOOKUP(--F3109,经验表!$A$4:$B$53,2,0)*VLOOKUP(--E3109,经验表!$W$8:$X$17,2,0)</f>
        <v>2025</v>
      </c>
      <c r="U3109" s="1">
        <f t="shared" si="390"/>
        <v>8700</v>
      </c>
      <c r="V3109" s="1">
        <f t="shared" si="391"/>
        <v>8700</v>
      </c>
    </row>
    <row r="3110" spans="1:22" x14ac:dyDescent="0.35">
      <c r="A3110" s="1">
        <v>90400133</v>
      </c>
      <c r="B3110" s="3" t="s">
        <v>20</v>
      </c>
      <c r="C3110" s="29">
        <f t="shared" si="387"/>
        <v>1</v>
      </c>
      <c r="D3110" s="29" t="str">
        <f t="shared" si="384"/>
        <v>3</v>
      </c>
      <c r="E3110" s="42" t="str">
        <f t="shared" si="385"/>
        <v>3</v>
      </c>
      <c r="F3110" s="1">
        <v>4</v>
      </c>
      <c r="G3110" s="28" t="str">
        <f t="shared" si="386"/>
        <v>34</v>
      </c>
      <c r="H3110" s="1">
        <v>46</v>
      </c>
      <c r="I3110" s="1">
        <v>480</v>
      </c>
      <c r="L3110" s="1">
        <v>2762</v>
      </c>
      <c r="M3110" s="1">
        <v>10306</v>
      </c>
      <c r="N3110" s="2">
        <f>INT(VLOOKUP(--D3110,'属性表（单）'!$H$7:$I$11,2,0)*VLOOKUP(F3110,'属性表（单）'!$B$4:$D$53,3,0))</f>
        <v>4275</v>
      </c>
      <c r="O3110" s="34">
        <f t="shared" si="388"/>
        <v>3339</v>
      </c>
      <c r="P3110" s="1">
        <f>IF(H3110=26,VLOOKUP(G3110,'属性表（单核）'!$H$2:$I$251,2,0),IF(H3110=59,VLOOKUP(G3110,'属性表（单核）'!$C$2:$D$251,2,0),INT(N3110/VLOOKUP(H3110,'属性表（单）'!$N$4:$O$24,2,0))))</f>
        <v>3339</v>
      </c>
      <c r="S3110" s="1">
        <f t="shared" si="389"/>
        <v>2475</v>
      </c>
      <c r="T3110" s="28">
        <f>VLOOKUP(--F3110,经验表!$A$4:$B$53,2,0)*VLOOKUP(--E3110,经验表!$W$8:$X$17,2,0)</f>
        <v>2475</v>
      </c>
      <c r="U3110" s="1">
        <f t="shared" si="390"/>
        <v>10725</v>
      </c>
      <c r="V3110" s="1">
        <f t="shared" si="391"/>
        <v>10725</v>
      </c>
    </row>
    <row r="3111" spans="1:22" x14ac:dyDescent="0.35">
      <c r="A3111" s="1">
        <v>90500133</v>
      </c>
      <c r="B3111" s="3" t="s">
        <v>20</v>
      </c>
      <c r="C3111" s="29">
        <f t="shared" si="387"/>
        <v>1</v>
      </c>
      <c r="D3111" s="29" t="str">
        <f t="shared" si="384"/>
        <v>3</v>
      </c>
      <c r="E3111" s="42" t="str">
        <f t="shared" si="385"/>
        <v>3</v>
      </c>
      <c r="F3111" s="1">
        <v>5</v>
      </c>
      <c r="G3111" s="28" t="str">
        <f t="shared" si="386"/>
        <v>35</v>
      </c>
      <c r="H3111" s="1">
        <v>46</v>
      </c>
      <c r="I3111" s="1">
        <v>540</v>
      </c>
      <c r="L3111" s="1">
        <v>3354</v>
      </c>
      <c r="M3111" s="1">
        <v>13068</v>
      </c>
      <c r="N3111" s="2">
        <f>INT(VLOOKUP(--D3111,'属性表（单）'!$H$7:$I$11,2,0)*VLOOKUP(F3111,'属性表（单）'!$B$4:$D$53,3,0))</f>
        <v>4500</v>
      </c>
      <c r="O3111" s="34">
        <f t="shared" si="388"/>
        <v>3515</v>
      </c>
      <c r="P3111" s="1">
        <f>IF(H3111=26,VLOOKUP(G3111,'属性表（单核）'!$H$2:$I$251,2,0),IF(H3111=59,VLOOKUP(G3111,'属性表（单核）'!$C$2:$D$251,2,0),INT(N3111/VLOOKUP(H3111,'属性表（单）'!$N$4:$O$24,2,0))))</f>
        <v>3515</v>
      </c>
      <c r="S3111" s="1">
        <f t="shared" si="389"/>
        <v>2925</v>
      </c>
      <c r="T3111" s="28">
        <f>VLOOKUP(--F3111,经验表!$A$4:$B$53,2,0)*VLOOKUP(--E3111,经验表!$W$8:$X$17,2,0)</f>
        <v>2925</v>
      </c>
      <c r="U3111" s="1">
        <f t="shared" si="390"/>
        <v>13200</v>
      </c>
      <c r="V3111" s="1">
        <f t="shared" si="391"/>
        <v>13200</v>
      </c>
    </row>
    <row r="3112" spans="1:22" x14ac:dyDescent="0.35">
      <c r="A3112" s="1">
        <v>90600133</v>
      </c>
      <c r="B3112" s="3" t="s">
        <v>20</v>
      </c>
      <c r="C3112" s="29">
        <f t="shared" si="387"/>
        <v>1</v>
      </c>
      <c r="D3112" s="29" t="str">
        <f t="shared" si="384"/>
        <v>3</v>
      </c>
      <c r="E3112" s="42" t="str">
        <f t="shared" si="385"/>
        <v>3</v>
      </c>
      <c r="F3112" s="1">
        <v>6</v>
      </c>
      <c r="G3112" s="28" t="str">
        <f t="shared" si="386"/>
        <v>36</v>
      </c>
      <c r="H3112" s="1">
        <v>46</v>
      </c>
      <c r="I3112" s="1">
        <v>600</v>
      </c>
      <c r="L3112" s="1">
        <v>4013</v>
      </c>
      <c r="M3112" s="1">
        <v>16422</v>
      </c>
      <c r="N3112" s="2">
        <f>INT(VLOOKUP(--D3112,'属性表（单）'!$H$7:$I$11,2,0)*VLOOKUP(F3112,'属性表（单）'!$B$4:$D$53,3,0))</f>
        <v>4725</v>
      </c>
      <c r="O3112" s="34">
        <f t="shared" si="388"/>
        <v>3691</v>
      </c>
      <c r="P3112" s="1">
        <f>IF(H3112=26,VLOOKUP(G3112,'属性表（单核）'!$H$2:$I$251,2,0),IF(H3112=59,VLOOKUP(G3112,'属性表（单核）'!$C$2:$D$251,2,0),INT(N3112/VLOOKUP(H3112,'属性表（单）'!$N$4:$O$24,2,0))))</f>
        <v>3691</v>
      </c>
      <c r="S3112" s="1">
        <f t="shared" si="389"/>
        <v>3675</v>
      </c>
      <c r="T3112" s="28">
        <f>VLOOKUP(--F3112,经验表!$A$4:$B$53,2,0)*VLOOKUP(--E3112,经验表!$W$8:$X$17,2,0)</f>
        <v>3675</v>
      </c>
      <c r="U3112" s="1">
        <f t="shared" si="390"/>
        <v>16125</v>
      </c>
      <c r="V3112" s="1">
        <f t="shared" si="391"/>
        <v>16125</v>
      </c>
    </row>
    <row r="3113" spans="1:22" x14ac:dyDescent="0.35">
      <c r="A3113" s="1">
        <v>90700133</v>
      </c>
      <c r="B3113" s="3" t="s">
        <v>20</v>
      </c>
      <c r="C3113" s="29">
        <f t="shared" si="387"/>
        <v>1</v>
      </c>
      <c r="D3113" s="29" t="str">
        <f t="shared" si="384"/>
        <v>3</v>
      </c>
      <c r="E3113" s="42" t="str">
        <f t="shared" si="385"/>
        <v>3</v>
      </c>
      <c r="F3113" s="1">
        <v>7</v>
      </c>
      <c r="G3113" s="28" t="str">
        <f t="shared" si="386"/>
        <v>37</v>
      </c>
      <c r="H3113" s="1">
        <v>46</v>
      </c>
      <c r="I3113" s="1">
        <v>660</v>
      </c>
      <c r="L3113" s="1">
        <v>4744</v>
      </c>
      <c r="M3113" s="1">
        <v>20435</v>
      </c>
      <c r="N3113" s="2">
        <f>INT(VLOOKUP(--D3113,'属性表（单）'!$H$7:$I$11,2,0)*VLOOKUP(F3113,'属性表（单）'!$B$4:$D$53,3,0))</f>
        <v>5062</v>
      </c>
      <c r="O3113" s="34">
        <f t="shared" si="388"/>
        <v>3954</v>
      </c>
      <c r="P3113" s="1">
        <f>IF(H3113=26,VLOOKUP(G3113,'属性表（单核）'!$H$2:$I$251,2,0),IF(H3113=59,VLOOKUP(G3113,'属性表（单核）'!$C$2:$D$251,2,0),INT(N3113/VLOOKUP(H3113,'属性表（单）'!$N$4:$O$24,2,0))))</f>
        <v>3954</v>
      </c>
      <c r="S3113" s="1">
        <f t="shared" si="389"/>
        <v>4425</v>
      </c>
      <c r="T3113" s="28">
        <f>VLOOKUP(--F3113,经验表!$A$4:$B$53,2,0)*VLOOKUP(--E3113,经验表!$W$8:$X$17,2,0)</f>
        <v>4425</v>
      </c>
      <c r="U3113" s="1">
        <f t="shared" si="390"/>
        <v>19800</v>
      </c>
      <c r="V3113" s="1">
        <f t="shared" si="391"/>
        <v>19800</v>
      </c>
    </row>
    <row r="3114" spans="1:22" x14ac:dyDescent="0.35">
      <c r="A3114" s="1">
        <v>90800133</v>
      </c>
      <c r="B3114" s="3" t="s">
        <v>20</v>
      </c>
      <c r="C3114" s="29">
        <f t="shared" si="387"/>
        <v>1</v>
      </c>
      <c r="D3114" s="29" t="str">
        <f t="shared" si="384"/>
        <v>3</v>
      </c>
      <c r="E3114" s="42" t="str">
        <f t="shared" si="385"/>
        <v>3</v>
      </c>
      <c r="F3114" s="1">
        <v>8</v>
      </c>
      <c r="G3114" s="28" t="str">
        <f t="shared" si="386"/>
        <v>38</v>
      </c>
      <c r="H3114" s="1">
        <v>46</v>
      </c>
      <c r="I3114" s="1">
        <v>720</v>
      </c>
      <c r="L3114" s="1">
        <v>5557</v>
      </c>
      <c r="M3114" s="1">
        <v>25179</v>
      </c>
      <c r="N3114" s="2">
        <f>INT(VLOOKUP(--D3114,'属性表（单）'!$H$7:$I$11,2,0)*VLOOKUP(F3114,'属性表（单）'!$B$4:$D$53,3,0))</f>
        <v>5400</v>
      </c>
      <c r="O3114" s="34">
        <f t="shared" si="388"/>
        <v>4218</v>
      </c>
      <c r="P3114" s="1">
        <f>IF(H3114=26,VLOOKUP(G3114,'属性表（单核）'!$H$2:$I$251,2,0),IF(H3114=59,VLOOKUP(G3114,'属性表（单核）'!$C$2:$D$251,2,0),INT(N3114/VLOOKUP(H3114,'属性表（单）'!$N$4:$O$24,2,0))))</f>
        <v>4218</v>
      </c>
      <c r="S3114" s="1">
        <f t="shared" si="389"/>
        <v>5175</v>
      </c>
      <c r="T3114" s="28">
        <f>VLOOKUP(--F3114,经验表!$A$4:$B$53,2,0)*VLOOKUP(--E3114,经验表!$W$8:$X$17,2,0)</f>
        <v>5175</v>
      </c>
      <c r="U3114" s="1">
        <f t="shared" si="390"/>
        <v>24225</v>
      </c>
      <c r="V3114" s="1">
        <f t="shared" si="391"/>
        <v>24225</v>
      </c>
    </row>
    <row r="3115" spans="1:22" x14ac:dyDescent="0.35">
      <c r="A3115" s="1">
        <v>90900133</v>
      </c>
      <c r="B3115" s="3" t="s">
        <v>20</v>
      </c>
      <c r="C3115" s="29">
        <f t="shared" si="387"/>
        <v>1</v>
      </c>
      <c r="D3115" s="29" t="str">
        <f t="shared" si="384"/>
        <v>3</v>
      </c>
      <c r="E3115" s="42" t="str">
        <f t="shared" si="385"/>
        <v>3</v>
      </c>
      <c r="F3115" s="1">
        <v>9</v>
      </c>
      <c r="G3115" s="28" t="str">
        <f t="shared" si="386"/>
        <v>39</v>
      </c>
      <c r="H3115" s="1">
        <v>46</v>
      </c>
      <c r="I3115" s="1">
        <v>780</v>
      </c>
      <c r="L3115" s="1">
        <v>6459</v>
      </c>
      <c r="M3115" s="1">
        <v>30736</v>
      </c>
      <c r="N3115" s="2">
        <f>INT(VLOOKUP(--D3115,'属性表（单）'!$H$7:$I$11,2,0)*VLOOKUP(F3115,'属性表（单）'!$B$4:$D$53,3,0))</f>
        <v>5737</v>
      </c>
      <c r="O3115" s="34">
        <f t="shared" si="388"/>
        <v>4482</v>
      </c>
      <c r="P3115" s="1">
        <f>IF(H3115=26,VLOOKUP(G3115,'属性表（单核）'!$H$2:$I$251,2,0),IF(H3115=59,VLOOKUP(G3115,'属性表（单核）'!$C$2:$D$251,2,0),INT(N3115/VLOOKUP(H3115,'属性表（单）'!$N$4:$O$24,2,0))))</f>
        <v>4482</v>
      </c>
      <c r="S3115" s="1">
        <f t="shared" si="389"/>
        <v>5925</v>
      </c>
      <c r="T3115" s="28">
        <f>VLOOKUP(--F3115,经验表!$A$4:$B$53,2,0)*VLOOKUP(--E3115,经验表!$W$8:$X$17,2,0)</f>
        <v>5925</v>
      </c>
      <c r="U3115" s="1">
        <f t="shared" si="390"/>
        <v>29400</v>
      </c>
      <c r="V3115" s="1">
        <f t="shared" si="391"/>
        <v>29400</v>
      </c>
    </row>
    <row r="3116" spans="1:22" x14ac:dyDescent="0.35">
      <c r="A3116" s="1">
        <v>91000133</v>
      </c>
      <c r="B3116" s="3" t="s">
        <v>20</v>
      </c>
      <c r="C3116" s="29">
        <f t="shared" si="387"/>
        <v>1</v>
      </c>
      <c r="D3116" s="29" t="str">
        <f t="shared" si="384"/>
        <v>3</v>
      </c>
      <c r="E3116" s="42" t="str">
        <f t="shared" si="385"/>
        <v>3</v>
      </c>
      <c r="F3116" s="1">
        <v>10</v>
      </c>
      <c r="G3116" s="28" t="str">
        <f t="shared" si="386"/>
        <v>310</v>
      </c>
      <c r="H3116" s="1">
        <v>46</v>
      </c>
      <c r="I3116" s="1">
        <v>840</v>
      </c>
      <c r="L3116" s="1">
        <v>7459</v>
      </c>
      <c r="M3116" s="1">
        <v>37195</v>
      </c>
      <c r="N3116" s="2">
        <f>INT(VLOOKUP(--D3116,'属性表（单）'!$H$7:$I$11,2,0)*VLOOKUP(F3116,'属性表（单）'!$B$4:$D$53,3,0))</f>
        <v>6075</v>
      </c>
      <c r="O3116" s="34">
        <f t="shared" si="388"/>
        <v>4746</v>
      </c>
      <c r="P3116" s="1">
        <f>IF(H3116=26,VLOOKUP(G3116,'属性表（单核）'!$H$2:$I$251,2,0),IF(H3116=59,VLOOKUP(G3116,'属性表（单核）'!$C$2:$D$251,2,0),INT(N3116/VLOOKUP(H3116,'属性表（单）'!$N$4:$O$24,2,0))))</f>
        <v>4746</v>
      </c>
      <c r="S3116" s="1">
        <f t="shared" si="389"/>
        <v>7125</v>
      </c>
      <c r="T3116" s="28">
        <f>VLOOKUP(--F3116,经验表!$A$4:$B$53,2,0)*VLOOKUP(--E3116,经验表!$W$8:$X$17,2,0)</f>
        <v>7125</v>
      </c>
      <c r="U3116" s="1">
        <f t="shared" si="390"/>
        <v>35325</v>
      </c>
      <c r="V3116" s="1">
        <f t="shared" si="391"/>
        <v>35325</v>
      </c>
    </row>
    <row r="3117" spans="1:22" x14ac:dyDescent="0.35">
      <c r="A3117" s="1">
        <v>91100133</v>
      </c>
      <c r="B3117" s="3" t="s">
        <v>20</v>
      </c>
      <c r="C3117" s="29">
        <f t="shared" si="387"/>
        <v>1</v>
      </c>
      <c r="D3117" s="29" t="str">
        <f t="shared" si="384"/>
        <v>3</v>
      </c>
      <c r="E3117" s="42" t="str">
        <f t="shared" si="385"/>
        <v>3</v>
      </c>
      <c r="F3117" s="1">
        <v>11</v>
      </c>
      <c r="G3117" s="28" t="str">
        <f t="shared" si="386"/>
        <v>311</v>
      </c>
      <c r="H3117" s="1">
        <v>46</v>
      </c>
      <c r="I3117" s="1">
        <v>900</v>
      </c>
      <c r="L3117" s="1">
        <v>8568</v>
      </c>
      <c r="M3117" s="1">
        <v>44654</v>
      </c>
      <c r="N3117" s="2">
        <f>INT(VLOOKUP(--D3117,'属性表（单）'!$H$7:$I$11,2,0)*VLOOKUP(F3117,'属性表（单）'!$B$4:$D$53,3,0))</f>
        <v>6412</v>
      </c>
      <c r="O3117" s="34">
        <f t="shared" si="388"/>
        <v>5009</v>
      </c>
      <c r="P3117" s="1">
        <f>IF(H3117=26,VLOOKUP(G3117,'属性表（单核）'!$H$2:$I$251,2,0),IF(H3117=59,VLOOKUP(G3117,'属性表（单核）'!$C$2:$D$251,2,0),INT(N3117/VLOOKUP(H3117,'属性表（单）'!$N$4:$O$24,2,0))))</f>
        <v>5009</v>
      </c>
      <c r="S3117" s="1">
        <f t="shared" si="389"/>
        <v>8325</v>
      </c>
      <c r="T3117" s="28">
        <f>VLOOKUP(--F3117,经验表!$A$4:$B$53,2,0)*VLOOKUP(--E3117,经验表!$W$8:$X$17,2,0)</f>
        <v>8325</v>
      </c>
      <c r="U3117" s="1">
        <f t="shared" si="390"/>
        <v>42450</v>
      </c>
      <c r="V3117" s="1">
        <f t="shared" si="391"/>
        <v>42450</v>
      </c>
    </row>
    <row r="3118" spans="1:22" x14ac:dyDescent="0.35">
      <c r="A3118" s="1">
        <v>91200133</v>
      </c>
      <c r="B3118" s="3" t="s">
        <v>20</v>
      </c>
      <c r="C3118" s="29">
        <f t="shared" si="387"/>
        <v>1</v>
      </c>
      <c r="D3118" s="29" t="str">
        <f t="shared" si="384"/>
        <v>3</v>
      </c>
      <c r="E3118" s="42" t="str">
        <f t="shared" si="385"/>
        <v>3</v>
      </c>
      <c r="F3118" s="1">
        <v>12</v>
      </c>
      <c r="G3118" s="28" t="str">
        <f t="shared" si="386"/>
        <v>312</v>
      </c>
      <c r="H3118" s="1">
        <v>46</v>
      </c>
      <c r="I3118" s="1">
        <v>960</v>
      </c>
      <c r="L3118" s="1">
        <v>9797</v>
      </c>
      <c r="M3118" s="1">
        <v>53222</v>
      </c>
      <c r="N3118" s="2">
        <f>INT(VLOOKUP(--D3118,'属性表（单）'!$H$7:$I$11,2,0)*VLOOKUP(F3118,'属性表（单）'!$B$4:$D$53,3,0))</f>
        <v>6862</v>
      </c>
      <c r="O3118" s="34">
        <f t="shared" si="388"/>
        <v>5360</v>
      </c>
      <c r="P3118" s="1">
        <f>IF(H3118=26,VLOOKUP(G3118,'属性表（单核）'!$H$2:$I$251,2,0),IF(H3118=59,VLOOKUP(G3118,'属性表（单核）'!$C$2:$D$251,2,0),INT(N3118/VLOOKUP(H3118,'属性表（单）'!$N$4:$O$24,2,0))))</f>
        <v>5360</v>
      </c>
      <c r="S3118" s="1">
        <f t="shared" si="389"/>
        <v>9525</v>
      </c>
      <c r="T3118" s="28">
        <f>VLOOKUP(--F3118,经验表!$A$4:$B$53,2,0)*VLOOKUP(--E3118,经验表!$W$8:$X$17,2,0)</f>
        <v>9525</v>
      </c>
      <c r="U3118" s="1">
        <f t="shared" si="390"/>
        <v>50775</v>
      </c>
      <c r="V3118" s="1">
        <f t="shared" si="391"/>
        <v>50775</v>
      </c>
    </row>
    <row r="3119" spans="1:22" x14ac:dyDescent="0.35">
      <c r="A3119" s="1">
        <v>91300133</v>
      </c>
      <c r="B3119" s="3" t="s">
        <v>20</v>
      </c>
      <c r="C3119" s="29">
        <f t="shared" si="387"/>
        <v>1</v>
      </c>
      <c r="D3119" s="29" t="str">
        <f t="shared" si="384"/>
        <v>3</v>
      </c>
      <c r="E3119" s="42" t="str">
        <f t="shared" si="385"/>
        <v>3</v>
      </c>
      <c r="F3119" s="1">
        <v>13</v>
      </c>
      <c r="G3119" s="28" t="str">
        <f t="shared" si="386"/>
        <v>313</v>
      </c>
      <c r="H3119" s="1">
        <v>46</v>
      </c>
      <c r="I3119" s="1">
        <v>1020</v>
      </c>
      <c r="L3119" s="1">
        <v>11157</v>
      </c>
      <c r="M3119" s="1">
        <v>63019</v>
      </c>
      <c r="N3119" s="2">
        <f>INT(VLOOKUP(--D3119,'属性表（单）'!$H$7:$I$11,2,0)*VLOOKUP(F3119,'属性表（单）'!$B$4:$D$53,3,0))</f>
        <v>7312</v>
      </c>
      <c r="O3119" s="34">
        <f t="shared" si="388"/>
        <v>5712</v>
      </c>
      <c r="P3119" s="1">
        <f>IF(H3119=26,VLOOKUP(G3119,'属性表（单核）'!$H$2:$I$251,2,0),IF(H3119=59,VLOOKUP(G3119,'属性表（单核）'!$C$2:$D$251,2,0),INT(N3119/VLOOKUP(H3119,'属性表（单）'!$N$4:$O$24,2,0))))</f>
        <v>5712</v>
      </c>
      <c r="S3119" s="1">
        <f t="shared" si="389"/>
        <v>10725</v>
      </c>
      <c r="T3119" s="28">
        <f>VLOOKUP(--F3119,经验表!$A$4:$B$53,2,0)*VLOOKUP(--E3119,经验表!$W$8:$X$17,2,0)</f>
        <v>10725</v>
      </c>
      <c r="U3119" s="1">
        <f t="shared" si="390"/>
        <v>60300</v>
      </c>
      <c r="V3119" s="1">
        <f t="shared" si="391"/>
        <v>60300</v>
      </c>
    </row>
    <row r="3120" spans="1:22" x14ac:dyDescent="0.35">
      <c r="A3120" s="1">
        <v>91400133</v>
      </c>
      <c r="B3120" s="3" t="s">
        <v>20</v>
      </c>
      <c r="C3120" s="29">
        <f t="shared" si="387"/>
        <v>1</v>
      </c>
      <c r="D3120" s="29" t="str">
        <f t="shared" si="384"/>
        <v>3</v>
      </c>
      <c r="E3120" s="42" t="str">
        <f t="shared" si="385"/>
        <v>3</v>
      </c>
      <c r="F3120" s="1">
        <v>14</v>
      </c>
      <c r="G3120" s="28" t="str">
        <f t="shared" si="386"/>
        <v>314</v>
      </c>
      <c r="H3120" s="1">
        <v>46</v>
      </c>
      <c r="I3120" s="1">
        <v>1080</v>
      </c>
      <c r="L3120" s="1">
        <v>12663</v>
      </c>
      <c r="M3120" s="1">
        <v>74176</v>
      </c>
      <c r="N3120" s="2">
        <f>INT(VLOOKUP(--D3120,'属性表（单）'!$H$7:$I$11,2,0)*VLOOKUP(F3120,'属性表（单）'!$B$4:$D$53,3,0))</f>
        <v>7762</v>
      </c>
      <c r="O3120" s="34">
        <f t="shared" si="388"/>
        <v>6064</v>
      </c>
      <c r="P3120" s="1">
        <f>IF(H3120=26,VLOOKUP(G3120,'属性表（单核）'!$H$2:$I$251,2,0),IF(H3120=59,VLOOKUP(G3120,'属性表（单核）'!$C$2:$D$251,2,0),INT(N3120/VLOOKUP(H3120,'属性表（单）'!$N$4:$O$24,2,0))))</f>
        <v>6064</v>
      </c>
      <c r="S3120" s="1">
        <f t="shared" si="389"/>
        <v>12525</v>
      </c>
      <c r="T3120" s="28">
        <f>VLOOKUP(--F3120,经验表!$A$4:$B$53,2,0)*VLOOKUP(--E3120,经验表!$W$8:$X$17,2,0)</f>
        <v>12525</v>
      </c>
      <c r="U3120" s="1">
        <f t="shared" si="390"/>
        <v>71025</v>
      </c>
      <c r="V3120" s="1">
        <f t="shared" si="391"/>
        <v>71025</v>
      </c>
    </row>
    <row r="3121" spans="1:22" x14ac:dyDescent="0.35">
      <c r="A3121" s="1">
        <v>91500133</v>
      </c>
      <c r="B3121" s="3" t="s">
        <v>20</v>
      </c>
      <c r="C3121" s="29">
        <f t="shared" si="387"/>
        <v>1</v>
      </c>
      <c r="D3121" s="29" t="str">
        <f t="shared" si="384"/>
        <v>3</v>
      </c>
      <c r="E3121" s="42" t="str">
        <f t="shared" si="385"/>
        <v>3</v>
      </c>
      <c r="F3121" s="1">
        <v>15</v>
      </c>
      <c r="G3121" s="28" t="str">
        <f t="shared" si="386"/>
        <v>315</v>
      </c>
      <c r="H3121" s="1">
        <v>46</v>
      </c>
      <c r="I3121" s="1">
        <v>1140</v>
      </c>
      <c r="L3121" s="1">
        <v>14329</v>
      </c>
      <c r="M3121" s="1">
        <v>86839</v>
      </c>
      <c r="N3121" s="2">
        <f>INT(VLOOKUP(--D3121,'属性表（单）'!$H$7:$I$11,2,0)*VLOOKUP(F3121,'属性表（单）'!$B$4:$D$53,3,0))</f>
        <v>8212</v>
      </c>
      <c r="O3121" s="34">
        <f t="shared" si="388"/>
        <v>6415</v>
      </c>
      <c r="P3121" s="1">
        <f>IF(H3121=26,VLOOKUP(G3121,'属性表（单核）'!$H$2:$I$251,2,0),IF(H3121=59,VLOOKUP(G3121,'属性表（单核）'!$C$2:$D$251,2,0),INT(N3121/VLOOKUP(H3121,'属性表（单）'!$N$4:$O$24,2,0))))</f>
        <v>6415</v>
      </c>
      <c r="S3121" s="1">
        <f t="shared" si="389"/>
        <v>14325</v>
      </c>
      <c r="T3121" s="28">
        <f>VLOOKUP(--F3121,经验表!$A$4:$B$53,2,0)*VLOOKUP(--E3121,经验表!$W$8:$X$17,2,0)</f>
        <v>14325</v>
      </c>
      <c r="U3121" s="1">
        <f t="shared" si="390"/>
        <v>83550</v>
      </c>
      <c r="V3121" s="1">
        <f t="shared" si="391"/>
        <v>83550</v>
      </c>
    </row>
    <row r="3122" spans="1:22" x14ac:dyDescent="0.35">
      <c r="A3122" s="1">
        <v>91600133</v>
      </c>
      <c r="B3122" s="3" t="s">
        <v>20</v>
      </c>
      <c r="C3122" s="29">
        <f t="shared" si="387"/>
        <v>1</v>
      </c>
      <c r="D3122" s="29" t="str">
        <f t="shared" si="384"/>
        <v>3</v>
      </c>
      <c r="E3122" s="42" t="str">
        <f t="shared" si="385"/>
        <v>3</v>
      </c>
      <c r="F3122" s="1">
        <v>16</v>
      </c>
      <c r="G3122" s="28" t="str">
        <f t="shared" si="386"/>
        <v>316</v>
      </c>
      <c r="H3122" s="1">
        <v>46</v>
      </c>
      <c r="I3122" s="1">
        <v>1200</v>
      </c>
      <c r="L3122" s="1">
        <v>16173</v>
      </c>
      <c r="M3122" s="1">
        <v>101168</v>
      </c>
      <c r="N3122" s="2">
        <f>INT(VLOOKUP(--D3122,'属性表（单）'!$H$7:$I$11,2,0)*VLOOKUP(F3122,'属性表（单）'!$B$4:$D$53,3,0))</f>
        <v>8662</v>
      </c>
      <c r="O3122" s="34">
        <f t="shared" si="388"/>
        <v>6767</v>
      </c>
      <c r="P3122" s="1">
        <f>IF(H3122=26,VLOOKUP(G3122,'属性表（单核）'!$H$2:$I$251,2,0),IF(H3122=59,VLOOKUP(G3122,'属性表（单核）'!$C$2:$D$251,2,0),INT(N3122/VLOOKUP(H3122,'属性表（单）'!$N$4:$O$24,2,0))))</f>
        <v>6767</v>
      </c>
      <c r="S3122" s="1">
        <f t="shared" si="389"/>
        <v>16125</v>
      </c>
      <c r="T3122" s="28">
        <f>VLOOKUP(--F3122,经验表!$A$4:$B$53,2,0)*VLOOKUP(--E3122,经验表!$W$8:$X$17,2,0)</f>
        <v>16125</v>
      </c>
      <c r="U3122" s="1">
        <f t="shared" si="390"/>
        <v>97875</v>
      </c>
      <c r="V3122" s="1">
        <f t="shared" si="391"/>
        <v>97875</v>
      </c>
    </row>
    <row r="3123" spans="1:22" x14ac:dyDescent="0.35">
      <c r="A3123" s="1">
        <v>91700133</v>
      </c>
      <c r="B3123" s="3" t="s">
        <v>20</v>
      </c>
      <c r="C3123" s="29">
        <f t="shared" si="387"/>
        <v>1</v>
      </c>
      <c r="D3123" s="29" t="str">
        <f t="shared" si="384"/>
        <v>3</v>
      </c>
      <c r="E3123" s="42" t="str">
        <f t="shared" si="385"/>
        <v>3</v>
      </c>
      <c r="F3123" s="1">
        <v>17</v>
      </c>
      <c r="G3123" s="28" t="str">
        <f t="shared" si="386"/>
        <v>317</v>
      </c>
      <c r="H3123" s="1">
        <v>46</v>
      </c>
      <c r="I3123" s="1">
        <v>1260</v>
      </c>
      <c r="L3123" s="1">
        <v>18211</v>
      </c>
      <c r="M3123" s="1">
        <v>117341</v>
      </c>
      <c r="N3123" s="2">
        <f>INT(VLOOKUP(--D3123,'属性表（单）'!$H$7:$I$11,2,0)*VLOOKUP(F3123,'属性表（单）'!$B$4:$D$53,3,0))</f>
        <v>9225</v>
      </c>
      <c r="O3123" s="34">
        <f t="shared" si="388"/>
        <v>7207</v>
      </c>
      <c r="P3123" s="1">
        <f>IF(H3123=26,VLOOKUP(G3123,'属性表（单核）'!$H$2:$I$251,2,0),IF(H3123=59,VLOOKUP(G3123,'属性表（单核）'!$C$2:$D$251,2,0),INT(N3123/VLOOKUP(H3123,'属性表（单）'!$N$4:$O$24,2,0))))</f>
        <v>7207</v>
      </c>
      <c r="S3123" s="1">
        <f t="shared" si="389"/>
        <v>17925</v>
      </c>
      <c r="T3123" s="28">
        <f>VLOOKUP(--F3123,经验表!$A$4:$B$53,2,0)*VLOOKUP(--E3123,经验表!$W$8:$X$17,2,0)</f>
        <v>17925</v>
      </c>
      <c r="U3123" s="1">
        <f t="shared" si="390"/>
        <v>114000</v>
      </c>
      <c r="V3123" s="1">
        <f t="shared" si="391"/>
        <v>114000</v>
      </c>
    </row>
    <row r="3124" spans="1:22" x14ac:dyDescent="0.35">
      <c r="A3124" s="1">
        <v>91800133</v>
      </c>
      <c r="B3124" s="3" t="s">
        <v>20</v>
      </c>
      <c r="C3124" s="29">
        <f t="shared" si="387"/>
        <v>1</v>
      </c>
      <c r="D3124" s="29" t="str">
        <f t="shared" si="384"/>
        <v>3</v>
      </c>
      <c r="E3124" s="42" t="str">
        <f t="shared" si="385"/>
        <v>3</v>
      </c>
      <c r="F3124" s="1">
        <v>18</v>
      </c>
      <c r="G3124" s="28" t="str">
        <f t="shared" si="386"/>
        <v>318</v>
      </c>
      <c r="H3124" s="1">
        <v>46</v>
      </c>
      <c r="I3124" s="1">
        <v>1320</v>
      </c>
      <c r="L3124" s="1">
        <v>20464</v>
      </c>
      <c r="M3124" s="1">
        <v>135552</v>
      </c>
      <c r="N3124" s="2">
        <f>INT(VLOOKUP(--D3124,'属性表（单）'!$H$7:$I$11,2,0)*VLOOKUP(F3124,'属性表（单）'!$B$4:$D$53,3,0))</f>
        <v>9787</v>
      </c>
      <c r="O3124" s="34">
        <f t="shared" si="388"/>
        <v>7646</v>
      </c>
      <c r="P3124" s="1">
        <f>IF(H3124=26,VLOOKUP(G3124,'属性表（单核）'!$H$2:$I$251,2,0),IF(H3124=59,VLOOKUP(G3124,'属性表（单核）'!$C$2:$D$251,2,0),INT(N3124/VLOOKUP(H3124,'属性表（单）'!$N$4:$O$24,2,0))))</f>
        <v>7646</v>
      </c>
      <c r="S3124" s="1">
        <f t="shared" si="389"/>
        <v>20475</v>
      </c>
      <c r="T3124" s="28">
        <f>VLOOKUP(--F3124,经验表!$A$4:$B$53,2,0)*VLOOKUP(--E3124,经验表!$W$8:$X$17,2,0)</f>
        <v>20475</v>
      </c>
      <c r="U3124" s="1">
        <f t="shared" si="390"/>
        <v>131925</v>
      </c>
      <c r="V3124" s="1">
        <f t="shared" si="391"/>
        <v>131925</v>
      </c>
    </row>
    <row r="3125" spans="1:22" x14ac:dyDescent="0.35">
      <c r="A3125" s="1">
        <v>91900133</v>
      </c>
      <c r="B3125" s="3" t="s">
        <v>20</v>
      </c>
      <c r="C3125" s="29">
        <f t="shared" si="387"/>
        <v>1</v>
      </c>
      <c r="D3125" s="29" t="str">
        <f t="shared" si="384"/>
        <v>3</v>
      </c>
      <c r="E3125" s="42" t="str">
        <f t="shared" si="385"/>
        <v>3</v>
      </c>
      <c r="F3125" s="1">
        <v>19</v>
      </c>
      <c r="G3125" s="28" t="str">
        <f t="shared" si="386"/>
        <v>319</v>
      </c>
      <c r="H3125" s="1">
        <v>46</v>
      </c>
      <c r="I3125" s="1">
        <v>1380</v>
      </c>
      <c r="L3125" s="1">
        <v>22954</v>
      </c>
      <c r="M3125" s="1">
        <v>156016</v>
      </c>
      <c r="N3125" s="2">
        <f>INT(VLOOKUP(--D3125,'属性表（单）'!$H$7:$I$11,2,0)*VLOOKUP(F3125,'属性表（单）'!$B$4:$D$53,3,0))</f>
        <v>10350</v>
      </c>
      <c r="O3125" s="34">
        <f t="shared" si="388"/>
        <v>8085</v>
      </c>
      <c r="P3125" s="1">
        <f>IF(H3125=26,VLOOKUP(G3125,'属性表（单核）'!$H$2:$I$251,2,0),IF(H3125=59,VLOOKUP(G3125,'属性表（单核）'!$C$2:$D$251,2,0),INT(N3125/VLOOKUP(H3125,'属性表（单）'!$N$4:$O$24,2,0))))</f>
        <v>8085</v>
      </c>
      <c r="S3125" s="1">
        <f t="shared" si="389"/>
        <v>23025</v>
      </c>
      <c r="T3125" s="28">
        <f>VLOOKUP(--F3125,经验表!$A$4:$B$53,2,0)*VLOOKUP(--E3125,经验表!$W$8:$X$17,2,0)</f>
        <v>23025</v>
      </c>
      <c r="U3125" s="1">
        <f t="shared" si="390"/>
        <v>152400</v>
      </c>
      <c r="V3125" s="1">
        <f t="shared" si="391"/>
        <v>152400</v>
      </c>
    </row>
    <row r="3126" spans="1:22" x14ac:dyDescent="0.35">
      <c r="A3126" s="1">
        <v>92000133</v>
      </c>
      <c r="B3126" s="3" t="s">
        <v>20</v>
      </c>
      <c r="C3126" s="29">
        <f t="shared" si="387"/>
        <v>1</v>
      </c>
      <c r="D3126" s="29" t="str">
        <f t="shared" si="384"/>
        <v>3</v>
      </c>
      <c r="E3126" s="42" t="str">
        <f t="shared" si="385"/>
        <v>3</v>
      </c>
      <c r="F3126" s="1">
        <v>20</v>
      </c>
      <c r="G3126" s="28" t="str">
        <f t="shared" si="386"/>
        <v>320</v>
      </c>
      <c r="H3126" s="1">
        <v>46</v>
      </c>
      <c r="I3126" s="1">
        <v>1440</v>
      </c>
      <c r="L3126" s="1">
        <v>25706</v>
      </c>
      <c r="M3126" s="1">
        <v>178970</v>
      </c>
      <c r="N3126" s="2">
        <f>INT(VLOOKUP(--D3126,'属性表（单）'!$H$7:$I$11,2,0)*VLOOKUP(F3126,'属性表（单）'!$B$4:$D$53,3,0))</f>
        <v>10912</v>
      </c>
      <c r="O3126" s="34">
        <f t="shared" si="388"/>
        <v>8525</v>
      </c>
      <c r="P3126" s="1">
        <f>IF(H3126=26,VLOOKUP(G3126,'属性表（单核）'!$H$2:$I$251,2,0),IF(H3126=59,VLOOKUP(G3126,'属性表（单核）'!$C$2:$D$251,2,0),INT(N3126/VLOOKUP(H3126,'属性表（单）'!$N$4:$O$24,2,0))))</f>
        <v>8525</v>
      </c>
      <c r="S3126" s="1">
        <f t="shared" si="389"/>
        <v>25575</v>
      </c>
      <c r="T3126" s="28">
        <f>VLOOKUP(--F3126,经验表!$A$4:$B$53,2,0)*VLOOKUP(--E3126,经验表!$W$8:$X$17,2,0)</f>
        <v>25575</v>
      </c>
      <c r="U3126" s="1">
        <f t="shared" si="390"/>
        <v>175425</v>
      </c>
      <c r="V3126" s="1">
        <f t="shared" si="391"/>
        <v>175425</v>
      </c>
    </row>
    <row r="3127" spans="1:22" x14ac:dyDescent="0.35">
      <c r="A3127" s="1">
        <v>92100133</v>
      </c>
      <c r="B3127" s="3" t="s">
        <v>20</v>
      </c>
      <c r="C3127" s="29">
        <f t="shared" si="387"/>
        <v>1</v>
      </c>
      <c r="D3127" s="29" t="str">
        <f t="shared" si="384"/>
        <v>3</v>
      </c>
      <c r="E3127" s="42" t="str">
        <f t="shared" si="385"/>
        <v>3</v>
      </c>
      <c r="F3127" s="1">
        <v>21</v>
      </c>
      <c r="G3127" s="28" t="str">
        <f t="shared" si="386"/>
        <v>321</v>
      </c>
      <c r="H3127" s="1">
        <v>46</v>
      </c>
      <c r="I3127" s="1">
        <v>1500</v>
      </c>
      <c r="L3127" s="1">
        <v>28745</v>
      </c>
      <c r="M3127" s="1">
        <v>204676</v>
      </c>
      <c r="N3127" s="2">
        <f>INT(VLOOKUP(--D3127,'属性表（单）'!$H$7:$I$11,2,0)*VLOOKUP(F3127,'属性表（单）'!$B$4:$D$53,3,0))</f>
        <v>11475</v>
      </c>
      <c r="O3127" s="34">
        <f t="shared" si="388"/>
        <v>8964</v>
      </c>
      <c r="P3127" s="1">
        <f>IF(H3127=26,VLOOKUP(G3127,'属性表（单核）'!$H$2:$I$251,2,0),IF(H3127=59,VLOOKUP(G3127,'属性表（单核）'!$C$2:$D$251,2,0),INT(N3127/VLOOKUP(H3127,'属性表（单）'!$N$4:$O$24,2,0))))</f>
        <v>8964</v>
      </c>
      <c r="S3127" s="1">
        <f t="shared" si="389"/>
        <v>28125</v>
      </c>
      <c r="T3127" s="28">
        <f>VLOOKUP(--F3127,经验表!$A$4:$B$53,2,0)*VLOOKUP(--E3127,经验表!$W$8:$X$17,2,0)</f>
        <v>28125</v>
      </c>
      <c r="U3127" s="1">
        <f t="shared" si="390"/>
        <v>201000</v>
      </c>
      <c r="V3127" s="1">
        <f t="shared" si="391"/>
        <v>201000</v>
      </c>
    </row>
    <row r="3128" spans="1:22" x14ac:dyDescent="0.35">
      <c r="A3128" s="1">
        <v>92200133</v>
      </c>
      <c r="B3128" s="3" t="s">
        <v>20</v>
      </c>
      <c r="C3128" s="29">
        <f t="shared" si="387"/>
        <v>1</v>
      </c>
      <c r="D3128" s="29" t="str">
        <f t="shared" si="384"/>
        <v>3</v>
      </c>
      <c r="E3128" s="42" t="str">
        <f t="shared" si="385"/>
        <v>3</v>
      </c>
      <c r="F3128" s="1">
        <v>22</v>
      </c>
      <c r="G3128" s="28" t="str">
        <f t="shared" si="386"/>
        <v>322</v>
      </c>
      <c r="H3128" s="1">
        <v>46</v>
      </c>
      <c r="I3128" s="1">
        <v>1560</v>
      </c>
      <c r="L3128" s="1">
        <v>32102</v>
      </c>
      <c r="M3128" s="1">
        <v>233421</v>
      </c>
      <c r="N3128" s="2">
        <f>INT(VLOOKUP(--D3128,'属性表（单）'!$H$7:$I$11,2,0)*VLOOKUP(F3128,'属性表（单）'!$B$4:$D$53,3,0))</f>
        <v>12150</v>
      </c>
      <c r="O3128" s="34">
        <f t="shared" si="388"/>
        <v>9492</v>
      </c>
      <c r="P3128" s="1">
        <f>IF(H3128=26,VLOOKUP(G3128,'属性表（单核）'!$H$2:$I$251,2,0),IF(H3128=59,VLOOKUP(G3128,'属性表（单核）'!$C$2:$D$251,2,0),INT(N3128/VLOOKUP(H3128,'属性表（单）'!$N$4:$O$24,2,0))))</f>
        <v>9492</v>
      </c>
      <c r="S3128" s="1">
        <f t="shared" si="389"/>
        <v>31575</v>
      </c>
      <c r="T3128" s="28">
        <f>VLOOKUP(--F3128,经验表!$A$4:$B$53,2,0)*VLOOKUP(--E3128,经验表!$W$8:$X$17,2,0)</f>
        <v>31575</v>
      </c>
      <c r="U3128" s="1">
        <f t="shared" si="390"/>
        <v>229125</v>
      </c>
      <c r="V3128" s="1">
        <f t="shared" si="391"/>
        <v>229125</v>
      </c>
    </row>
    <row r="3129" spans="1:22" x14ac:dyDescent="0.35">
      <c r="A3129" s="1">
        <v>92300133</v>
      </c>
      <c r="B3129" s="3" t="s">
        <v>20</v>
      </c>
      <c r="C3129" s="29">
        <f t="shared" si="387"/>
        <v>1</v>
      </c>
      <c r="D3129" s="29" t="str">
        <f t="shared" si="384"/>
        <v>3</v>
      </c>
      <c r="E3129" s="42" t="str">
        <f t="shared" si="385"/>
        <v>3</v>
      </c>
      <c r="F3129" s="1">
        <v>23</v>
      </c>
      <c r="G3129" s="28" t="str">
        <f t="shared" si="386"/>
        <v>323</v>
      </c>
      <c r="H3129" s="1">
        <v>46</v>
      </c>
      <c r="I3129" s="1">
        <v>1620</v>
      </c>
      <c r="L3129" s="1">
        <v>35809</v>
      </c>
      <c r="M3129" s="1">
        <v>265523</v>
      </c>
      <c r="N3129" s="2">
        <f>INT(VLOOKUP(--D3129,'属性表（单）'!$H$7:$I$11,2,0)*VLOOKUP(F3129,'属性表（单）'!$B$4:$D$53,3,0))</f>
        <v>12825</v>
      </c>
      <c r="O3129" s="34">
        <f t="shared" si="388"/>
        <v>10019</v>
      </c>
      <c r="P3129" s="1">
        <f>IF(H3129=26,VLOOKUP(G3129,'属性表（单核）'!$H$2:$I$251,2,0),IF(H3129=59,VLOOKUP(G3129,'属性表（单核）'!$C$2:$D$251,2,0),INT(N3129/VLOOKUP(H3129,'属性表（单）'!$N$4:$O$24,2,0))))</f>
        <v>10019</v>
      </c>
      <c r="S3129" s="1">
        <f t="shared" si="389"/>
        <v>35025</v>
      </c>
      <c r="T3129" s="28">
        <f>VLOOKUP(--F3129,经验表!$A$4:$B$53,2,0)*VLOOKUP(--E3129,经验表!$W$8:$X$17,2,0)</f>
        <v>35025</v>
      </c>
      <c r="U3129" s="1">
        <f t="shared" si="390"/>
        <v>260700</v>
      </c>
      <c r="V3129" s="1">
        <f t="shared" si="391"/>
        <v>260700</v>
      </c>
    </row>
    <row r="3130" spans="1:22" x14ac:dyDescent="0.35">
      <c r="A3130" s="1">
        <v>92400133</v>
      </c>
      <c r="B3130" s="3" t="s">
        <v>20</v>
      </c>
      <c r="C3130" s="29">
        <f t="shared" si="387"/>
        <v>1</v>
      </c>
      <c r="D3130" s="29" t="str">
        <f t="shared" si="384"/>
        <v>3</v>
      </c>
      <c r="E3130" s="42" t="str">
        <f t="shared" si="385"/>
        <v>3</v>
      </c>
      <c r="F3130" s="1">
        <v>24</v>
      </c>
      <c r="G3130" s="28" t="str">
        <f t="shared" si="386"/>
        <v>324</v>
      </c>
      <c r="H3130" s="1">
        <v>46</v>
      </c>
      <c r="I3130" s="1">
        <v>1680</v>
      </c>
      <c r="L3130" s="1">
        <v>39901</v>
      </c>
      <c r="M3130" s="1">
        <v>301332</v>
      </c>
      <c r="N3130" s="2">
        <f>INT(VLOOKUP(--D3130,'属性表（单）'!$H$7:$I$11,2,0)*VLOOKUP(F3130,'属性表（单）'!$B$4:$D$53,3,0))</f>
        <v>13500</v>
      </c>
      <c r="O3130" s="34">
        <f t="shared" si="388"/>
        <v>10546</v>
      </c>
      <c r="P3130" s="1">
        <f>IF(H3130=26,VLOOKUP(G3130,'属性表（单核）'!$H$2:$I$251,2,0),IF(H3130=59,VLOOKUP(G3130,'属性表（单核）'!$C$2:$D$251,2,0),INT(N3130/VLOOKUP(H3130,'属性表（单）'!$N$4:$O$24,2,0))))</f>
        <v>10546</v>
      </c>
      <c r="S3130" s="1">
        <f t="shared" si="389"/>
        <v>38475</v>
      </c>
      <c r="T3130" s="28">
        <f>VLOOKUP(--F3130,经验表!$A$4:$B$53,2,0)*VLOOKUP(--E3130,经验表!$W$8:$X$17,2,0)</f>
        <v>38475</v>
      </c>
      <c r="U3130" s="1">
        <f t="shared" si="390"/>
        <v>295725</v>
      </c>
      <c r="V3130" s="1">
        <f t="shared" si="391"/>
        <v>295725</v>
      </c>
    </row>
    <row r="3131" spans="1:22" x14ac:dyDescent="0.35">
      <c r="A3131" s="1">
        <v>92500133</v>
      </c>
      <c r="B3131" s="3" t="s">
        <v>20</v>
      </c>
      <c r="C3131" s="29">
        <f t="shared" si="387"/>
        <v>1</v>
      </c>
      <c r="D3131" s="29" t="str">
        <f t="shared" si="384"/>
        <v>3</v>
      </c>
      <c r="E3131" s="42" t="str">
        <f t="shared" si="385"/>
        <v>3</v>
      </c>
      <c r="F3131" s="1">
        <v>25</v>
      </c>
      <c r="G3131" s="28" t="str">
        <f t="shared" si="386"/>
        <v>325</v>
      </c>
      <c r="H3131" s="1">
        <v>46</v>
      </c>
      <c r="I3131" s="1">
        <v>1740</v>
      </c>
      <c r="L3131" s="1">
        <v>44418</v>
      </c>
      <c r="M3131" s="1">
        <v>341233</v>
      </c>
      <c r="N3131" s="2">
        <f>INT(VLOOKUP(--D3131,'属性表（单）'!$H$7:$I$11,2,0)*VLOOKUP(F3131,'属性表（单）'!$B$4:$D$53,3,0))</f>
        <v>14175</v>
      </c>
      <c r="O3131" s="34">
        <f t="shared" si="388"/>
        <v>11074</v>
      </c>
      <c r="P3131" s="1">
        <f>IF(H3131=26,VLOOKUP(G3131,'属性表（单核）'!$H$2:$I$251,2,0),IF(H3131=59,VLOOKUP(G3131,'属性表（单核）'!$C$2:$D$251,2,0),INT(N3131/VLOOKUP(H3131,'属性表（单）'!$N$4:$O$24,2,0))))</f>
        <v>11074</v>
      </c>
      <c r="S3131" s="1">
        <f t="shared" si="389"/>
        <v>41925</v>
      </c>
      <c r="T3131" s="28">
        <f>VLOOKUP(--F3131,经验表!$A$4:$B$53,2,0)*VLOOKUP(--E3131,经验表!$W$8:$X$17,2,0)</f>
        <v>41925</v>
      </c>
      <c r="U3131" s="1">
        <f t="shared" si="390"/>
        <v>334200</v>
      </c>
      <c r="V3131" s="1">
        <f t="shared" si="391"/>
        <v>334200</v>
      </c>
    </row>
    <row r="3132" spans="1:22" x14ac:dyDescent="0.35">
      <c r="A3132" s="1">
        <v>92600133</v>
      </c>
      <c r="B3132" s="3" t="s">
        <v>20</v>
      </c>
      <c r="C3132" s="29">
        <f t="shared" si="387"/>
        <v>1</v>
      </c>
      <c r="D3132" s="29" t="str">
        <f t="shared" si="384"/>
        <v>3</v>
      </c>
      <c r="E3132" s="42" t="str">
        <f t="shared" si="385"/>
        <v>3</v>
      </c>
      <c r="F3132" s="1">
        <v>26</v>
      </c>
      <c r="G3132" s="28" t="str">
        <f t="shared" si="386"/>
        <v>326</v>
      </c>
      <c r="H3132" s="1">
        <v>46</v>
      </c>
      <c r="I3132" s="1">
        <v>1800</v>
      </c>
      <c r="L3132" s="1">
        <v>49403</v>
      </c>
      <c r="M3132" s="1">
        <v>385651</v>
      </c>
      <c r="N3132" s="2">
        <f>INT(VLOOKUP(--D3132,'属性表（单）'!$H$7:$I$11,2,0)*VLOOKUP(F3132,'属性表（单）'!$B$4:$D$53,3,0))</f>
        <v>14850</v>
      </c>
      <c r="O3132" s="34">
        <f t="shared" si="388"/>
        <v>11601</v>
      </c>
      <c r="P3132" s="1">
        <f>IF(H3132=26,VLOOKUP(G3132,'属性表（单核）'!$H$2:$I$251,2,0),IF(H3132=59,VLOOKUP(G3132,'属性表（单核）'!$C$2:$D$251,2,0),INT(N3132/VLOOKUP(H3132,'属性表（单）'!$N$4:$O$24,2,0))))</f>
        <v>11601</v>
      </c>
      <c r="S3132" s="1">
        <f t="shared" si="389"/>
        <v>46425</v>
      </c>
      <c r="T3132" s="28">
        <f>VLOOKUP(--F3132,经验表!$A$4:$B$53,2,0)*VLOOKUP(--E3132,经验表!$W$8:$X$17,2,0)</f>
        <v>46425</v>
      </c>
      <c r="U3132" s="1">
        <f t="shared" si="390"/>
        <v>376125</v>
      </c>
      <c r="V3132" s="1">
        <f t="shared" si="391"/>
        <v>376125</v>
      </c>
    </row>
    <row r="3133" spans="1:22" x14ac:dyDescent="0.35">
      <c r="A3133" s="1">
        <v>92700133</v>
      </c>
      <c r="B3133" s="3" t="s">
        <v>20</v>
      </c>
      <c r="C3133" s="29">
        <f t="shared" si="387"/>
        <v>1</v>
      </c>
      <c r="D3133" s="29" t="str">
        <f t="shared" si="384"/>
        <v>3</v>
      </c>
      <c r="E3133" s="42" t="str">
        <f t="shared" si="385"/>
        <v>3</v>
      </c>
      <c r="F3133" s="1">
        <v>27</v>
      </c>
      <c r="G3133" s="28" t="str">
        <f t="shared" si="386"/>
        <v>327</v>
      </c>
      <c r="H3133" s="1">
        <v>46</v>
      </c>
      <c r="I3133" s="1">
        <v>1860</v>
      </c>
      <c r="L3133" s="1">
        <v>54904</v>
      </c>
      <c r="M3133" s="1">
        <v>435054</v>
      </c>
      <c r="N3133" s="2">
        <f>INT(VLOOKUP(--D3133,'属性表（单）'!$H$7:$I$11,2,0)*VLOOKUP(F3133,'属性表（单）'!$B$4:$D$53,3,0))</f>
        <v>15637</v>
      </c>
      <c r="O3133" s="34">
        <f t="shared" si="388"/>
        <v>12216</v>
      </c>
      <c r="P3133" s="1">
        <f>IF(H3133=26,VLOOKUP(G3133,'属性表（单核）'!$H$2:$I$251,2,0),IF(H3133=59,VLOOKUP(G3133,'属性表（单核）'!$C$2:$D$251,2,0),INT(N3133/VLOOKUP(H3133,'属性表（单）'!$N$4:$O$24,2,0))))</f>
        <v>12216</v>
      </c>
      <c r="S3133" s="1">
        <f t="shared" si="389"/>
        <v>50925</v>
      </c>
      <c r="T3133" s="28">
        <f>VLOOKUP(--F3133,经验表!$A$4:$B$53,2,0)*VLOOKUP(--E3133,经验表!$W$8:$X$17,2,0)</f>
        <v>50925</v>
      </c>
      <c r="U3133" s="1">
        <f t="shared" si="390"/>
        <v>422550</v>
      </c>
      <c r="V3133" s="1">
        <f t="shared" si="391"/>
        <v>422550</v>
      </c>
    </row>
    <row r="3134" spans="1:22" x14ac:dyDescent="0.35">
      <c r="A3134" s="1">
        <v>92800133</v>
      </c>
      <c r="B3134" s="3" t="s">
        <v>20</v>
      </c>
      <c r="C3134" s="29">
        <f t="shared" si="387"/>
        <v>1</v>
      </c>
      <c r="D3134" s="29" t="str">
        <f t="shared" si="384"/>
        <v>3</v>
      </c>
      <c r="E3134" s="42" t="str">
        <f t="shared" si="385"/>
        <v>3</v>
      </c>
      <c r="F3134" s="1">
        <v>28</v>
      </c>
      <c r="G3134" s="28" t="str">
        <f t="shared" si="386"/>
        <v>328</v>
      </c>
      <c r="H3134" s="1">
        <v>46</v>
      </c>
      <c r="I3134" s="1">
        <v>1920</v>
      </c>
      <c r="L3134" s="1">
        <v>60974</v>
      </c>
      <c r="M3134" s="1">
        <v>489958</v>
      </c>
      <c r="N3134" s="2">
        <f>INT(VLOOKUP(--D3134,'属性表（单）'!$H$7:$I$11,2,0)*VLOOKUP(F3134,'属性表（单）'!$B$4:$D$53,3,0))</f>
        <v>16425</v>
      </c>
      <c r="O3134" s="34">
        <f t="shared" si="388"/>
        <v>12832</v>
      </c>
      <c r="P3134" s="1">
        <f>IF(H3134=26,VLOOKUP(G3134,'属性表（单核）'!$H$2:$I$251,2,0),IF(H3134=59,VLOOKUP(G3134,'属性表（单核）'!$C$2:$D$251,2,0),INT(N3134/VLOOKUP(H3134,'属性表（单）'!$N$4:$O$24,2,0))))</f>
        <v>12832</v>
      </c>
      <c r="S3134" s="1">
        <f t="shared" si="389"/>
        <v>55425</v>
      </c>
      <c r="T3134" s="28">
        <f>VLOOKUP(--F3134,经验表!$A$4:$B$53,2,0)*VLOOKUP(--E3134,经验表!$W$8:$X$17,2,0)</f>
        <v>55425</v>
      </c>
      <c r="U3134" s="1">
        <f t="shared" si="390"/>
        <v>473475</v>
      </c>
      <c r="V3134" s="1">
        <f t="shared" si="391"/>
        <v>473475</v>
      </c>
    </row>
    <row r="3135" spans="1:22" x14ac:dyDescent="0.35">
      <c r="A3135" s="1">
        <v>92900133</v>
      </c>
      <c r="B3135" s="3" t="s">
        <v>20</v>
      </c>
      <c r="C3135" s="29">
        <f t="shared" si="387"/>
        <v>1</v>
      </c>
      <c r="D3135" s="29" t="str">
        <f t="shared" si="384"/>
        <v>3</v>
      </c>
      <c r="E3135" s="42" t="str">
        <f t="shared" si="385"/>
        <v>3</v>
      </c>
      <c r="F3135" s="1">
        <v>29</v>
      </c>
      <c r="G3135" s="28" t="str">
        <f t="shared" si="386"/>
        <v>329</v>
      </c>
      <c r="H3135" s="1">
        <v>46</v>
      </c>
      <c r="I3135" s="1">
        <v>1980</v>
      </c>
      <c r="L3135" s="1">
        <v>67670</v>
      </c>
      <c r="M3135" s="1">
        <v>550932</v>
      </c>
      <c r="N3135" s="2">
        <f>INT(VLOOKUP(--D3135,'属性表（单）'!$H$7:$I$11,2,0)*VLOOKUP(F3135,'属性表（单）'!$B$4:$D$53,3,0))</f>
        <v>17212</v>
      </c>
      <c r="O3135" s="34">
        <f t="shared" si="388"/>
        <v>13446</v>
      </c>
      <c r="P3135" s="1">
        <f>IF(H3135=26,VLOOKUP(G3135,'属性表（单核）'!$H$2:$I$251,2,0),IF(H3135=59,VLOOKUP(G3135,'属性表（单核）'!$C$2:$D$251,2,0),INT(N3135/VLOOKUP(H3135,'属性表（单）'!$N$4:$O$24,2,0))))</f>
        <v>13446</v>
      </c>
      <c r="S3135" s="1">
        <f t="shared" si="389"/>
        <v>59925</v>
      </c>
      <c r="T3135" s="28">
        <f>VLOOKUP(--F3135,经验表!$A$4:$B$53,2,0)*VLOOKUP(--E3135,经验表!$W$8:$X$17,2,0)</f>
        <v>59925</v>
      </c>
      <c r="U3135" s="1">
        <f t="shared" si="390"/>
        <v>528900</v>
      </c>
      <c r="V3135" s="1">
        <f t="shared" si="391"/>
        <v>528900</v>
      </c>
    </row>
    <row r="3136" spans="1:22" x14ac:dyDescent="0.35">
      <c r="A3136" s="1">
        <v>93000133</v>
      </c>
      <c r="B3136" s="3" t="s">
        <v>20</v>
      </c>
      <c r="C3136" s="29">
        <f t="shared" si="387"/>
        <v>1</v>
      </c>
      <c r="D3136" s="29" t="str">
        <f t="shared" si="384"/>
        <v>3</v>
      </c>
      <c r="E3136" s="42" t="str">
        <f t="shared" si="385"/>
        <v>3</v>
      </c>
      <c r="F3136" s="1">
        <v>30</v>
      </c>
      <c r="G3136" s="28" t="str">
        <f t="shared" si="386"/>
        <v>330</v>
      </c>
      <c r="H3136" s="1">
        <v>46</v>
      </c>
      <c r="I3136" s="1">
        <v>2040</v>
      </c>
      <c r="L3136" s="1">
        <v>75056</v>
      </c>
      <c r="M3136" s="1">
        <v>618602</v>
      </c>
      <c r="N3136" s="2">
        <f>INT(VLOOKUP(--D3136,'属性表（单）'!$H$7:$I$11,2,0)*VLOOKUP(F3136,'属性表（单）'!$B$4:$D$53,3,0))</f>
        <v>18000</v>
      </c>
      <c r="O3136" s="34">
        <f t="shared" si="388"/>
        <v>14062</v>
      </c>
      <c r="P3136" s="1">
        <f>IF(H3136=26,VLOOKUP(G3136,'属性表（单核）'!$H$2:$I$251,2,0),IF(H3136=59,VLOOKUP(G3136,'属性表（单核）'!$C$2:$D$251,2,0),INT(N3136/VLOOKUP(H3136,'属性表（单）'!$N$4:$O$24,2,0))))</f>
        <v>14062</v>
      </c>
      <c r="S3136" s="1">
        <f t="shared" si="389"/>
        <v>65625</v>
      </c>
      <c r="T3136" s="28">
        <f>VLOOKUP(--F3136,经验表!$A$4:$B$53,2,0)*VLOOKUP(--E3136,经验表!$W$8:$X$17,2,0)</f>
        <v>65625</v>
      </c>
      <c r="U3136" s="1">
        <f t="shared" si="390"/>
        <v>588825</v>
      </c>
      <c r="V3136" s="1">
        <f t="shared" si="391"/>
        <v>588825</v>
      </c>
    </row>
    <row r="3137" spans="1:22" x14ac:dyDescent="0.35">
      <c r="A3137" s="1">
        <v>93100133</v>
      </c>
      <c r="B3137" s="3" t="s">
        <v>20</v>
      </c>
      <c r="C3137" s="29">
        <f t="shared" si="387"/>
        <v>1</v>
      </c>
      <c r="D3137" s="29" t="str">
        <f t="shared" si="384"/>
        <v>3</v>
      </c>
      <c r="E3137" s="42" t="str">
        <f t="shared" si="385"/>
        <v>3</v>
      </c>
      <c r="F3137" s="1">
        <v>31</v>
      </c>
      <c r="G3137" s="28" t="str">
        <f t="shared" si="386"/>
        <v>331</v>
      </c>
      <c r="H3137" s="1">
        <v>46</v>
      </c>
      <c r="I3137" s="1">
        <v>2100</v>
      </c>
      <c r="L3137" s="1">
        <v>83203</v>
      </c>
      <c r="M3137" s="1">
        <v>693658</v>
      </c>
      <c r="N3137" s="2">
        <f>INT(VLOOKUP(--D3137,'属性表（单）'!$H$7:$I$11,2,0)*VLOOKUP(F3137,'属性表（单）'!$B$4:$D$53,3,0))</f>
        <v>18787</v>
      </c>
      <c r="O3137" s="34">
        <f t="shared" si="388"/>
        <v>14677</v>
      </c>
      <c r="P3137" s="1">
        <f>IF(H3137=26,VLOOKUP(G3137,'属性表（单核）'!$H$2:$I$251,2,0),IF(H3137=59,VLOOKUP(G3137,'属性表（单核）'!$C$2:$D$251,2,0),INT(N3137/VLOOKUP(H3137,'属性表（单）'!$N$4:$O$24,2,0))))</f>
        <v>14677</v>
      </c>
      <c r="S3137" s="1">
        <f t="shared" si="389"/>
        <v>71325</v>
      </c>
      <c r="T3137" s="28">
        <f>VLOOKUP(--F3137,经验表!$A$4:$B$53,2,0)*VLOOKUP(--E3137,经验表!$W$8:$X$17,2,0)</f>
        <v>71325</v>
      </c>
      <c r="U3137" s="1">
        <f t="shared" si="390"/>
        <v>654450</v>
      </c>
      <c r="V3137" s="1">
        <f t="shared" si="391"/>
        <v>654450</v>
      </c>
    </row>
    <row r="3138" spans="1:22" x14ac:dyDescent="0.35">
      <c r="A3138" s="1">
        <v>93200133</v>
      </c>
      <c r="B3138" s="3" t="s">
        <v>20</v>
      </c>
      <c r="C3138" s="29">
        <f t="shared" si="387"/>
        <v>1</v>
      </c>
      <c r="D3138" s="29" t="str">
        <f t="shared" si="384"/>
        <v>3</v>
      </c>
      <c r="E3138" s="42" t="str">
        <f t="shared" si="385"/>
        <v>3</v>
      </c>
      <c r="F3138" s="1">
        <v>32</v>
      </c>
      <c r="G3138" s="28" t="str">
        <f t="shared" si="386"/>
        <v>332</v>
      </c>
      <c r="H3138" s="1">
        <v>46</v>
      </c>
      <c r="I3138" s="1">
        <v>2160</v>
      </c>
      <c r="L3138" s="1">
        <v>92189</v>
      </c>
      <c r="M3138" s="1">
        <v>776861</v>
      </c>
      <c r="N3138" s="2">
        <f>INT(VLOOKUP(--D3138,'属性表（单）'!$H$7:$I$11,2,0)*VLOOKUP(F3138,'属性表（单）'!$B$4:$D$53,3,0))</f>
        <v>19687</v>
      </c>
      <c r="O3138" s="34">
        <f t="shared" si="388"/>
        <v>15380</v>
      </c>
      <c r="P3138" s="1">
        <f>IF(H3138=26,VLOOKUP(G3138,'属性表（单核）'!$H$2:$I$251,2,0),IF(H3138=59,VLOOKUP(G3138,'属性表（单核）'!$C$2:$D$251,2,0),INT(N3138/VLOOKUP(H3138,'属性表（单）'!$N$4:$O$24,2,0))))</f>
        <v>15380</v>
      </c>
      <c r="S3138" s="1">
        <f t="shared" si="389"/>
        <v>77025</v>
      </c>
      <c r="T3138" s="28">
        <f>VLOOKUP(--F3138,经验表!$A$4:$B$53,2,0)*VLOOKUP(--E3138,经验表!$W$8:$X$17,2,0)</f>
        <v>77025</v>
      </c>
      <c r="U3138" s="1">
        <f t="shared" si="390"/>
        <v>725775</v>
      </c>
      <c r="V3138" s="1">
        <f t="shared" si="391"/>
        <v>725775</v>
      </c>
    </row>
    <row r="3139" spans="1:22" x14ac:dyDescent="0.35">
      <c r="A3139" s="1">
        <v>93300133</v>
      </c>
      <c r="B3139" s="3" t="s">
        <v>20</v>
      </c>
      <c r="C3139" s="29">
        <f t="shared" si="387"/>
        <v>1</v>
      </c>
      <c r="D3139" s="29" t="str">
        <f t="shared" ref="D3139:D3202" si="392">RIGHT(A3139,1)</f>
        <v>3</v>
      </c>
      <c r="E3139" s="42" t="str">
        <f t="shared" ref="E3139:E3202" si="393">IF(C3139=1,RIGHT(A3139,1),C3139&amp;RIGHT(A3139,1))</f>
        <v>3</v>
      </c>
      <c r="F3139" s="1">
        <v>33</v>
      </c>
      <c r="G3139" s="28" t="str">
        <f t="shared" ref="G3139:G3202" si="394">D3139&amp;F3139</f>
        <v>333</v>
      </c>
      <c r="H3139" s="1">
        <v>46</v>
      </c>
      <c r="I3139" s="1">
        <v>2220</v>
      </c>
      <c r="L3139" s="1">
        <v>102097</v>
      </c>
      <c r="M3139" s="1">
        <v>869050</v>
      </c>
      <c r="N3139" s="2">
        <f>INT(VLOOKUP(--D3139,'属性表（单）'!$H$7:$I$11,2,0)*VLOOKUP(F3139,'属性表（单）'!$B$4:$D$53,3,0))</f>
        <v>20587</v>
      </c>
      <c r="O3139" s="34">
        <f t="shared" si="388"/>
        <v>16083</v>
      </c>
      <c r="P3139" s="1">
        <f>IF(H3139=26,VLOOKUP(G3139,'属性表（单核）'!$H$2:$I$251,2,0),IF(H3139=59,VLOOKUP(G3139,'属性表（单核）'!$C$2:$D$251,2,0),INT(N3139/VLOOKUP(H3139,'属性表（单）'!$N$4:$O$24,2,0))))</f>
        <v>16083</v>
      </c>
      <c r="S3139" s="1">
        <f t="shared" si="389"/>
        <v>82725</v>
      </c>
      <c r="T3139" s="28">
        <f>VLOOKUP(--F3139,经验表!$A$4:$B$53,2,0)*VLOOKUP(--E3139,经验表!$W$8:$X$17,2,0)</f>
        <v>82725</v>
      </c>
      <c r="U3139" s="1">
        <f t="shared" si="390"/>
        <v>802800</v>
      </c>
      <c r="V3139" s="1">
        <f t="shared" si="391"/>
        <v>802800</v>
      </c>
    </row>
    <row r="3140" spans="1:22" x14ac:dyDescent="0.35">
      <c r="A3140" s="1">
        <v>93400133</v>
      </c>
      <c r="B3140" s="3" t="s">
        <v>20</v>
      </c>
      <c r="C3140" s="29">
        <f t="shared" ref="C3140:C3203" si="395">C3139</f>
        <v>1</v>
      </c>
      <c r="D3140" s="29" t="str">
        <f t="shared" si="392"/>
        <v>3</v>
      </c>
      <c r="E3140" s="42" t="str">
        <f t="shared" si="393"/>
        <v>3</v>
      </c>
      <c r="F3140" s="1">
        <v>34</v>
      </c>
      <c r="G3140" s="28" t="str">
        <f t="shared" si="394"/>
        <v>334</v>
      </c>
      <c r="H3140" s="1">
        <v>46</v>
      </c>
      <c r="I3140" s="1">
        <v>2280</v>
      </c>
      <c r="L3140" s="1">
        <v>113024</v>
      </c>
      <c r="M3140" s="1">
        <v>971147</v>
      </c>
      <c r="N3140" s="2">
        <f>INT(VLOOKUP(--D3140,'属性表（单）'!$H$7:$I$11,2,0)*VLOOKUP(F3140,'属性表（单）'!$B$4:$D$53,3,0))</f>
        <v>21487</v>
      </c>
      <c r="O3140" s="34">
        <f t="shared" si="388"/>
        <v>16786</v>
      </c>
      <c r="P3140" s="1">
        <f>IF(H3140=26,VLOOKUP(G3140,'属性表（单核）'!$H$2:$I$251,2,0),IF(H3140=59,VLOOKUP(G3140,'属性表（单核）'!$C$2:$D$251,2,0),INT(N3140/VLOOKUP(H3140,'属性表（单）'!$N$4:$O$24,2,0))))</f>
        <v>16786</v>
      </c>
      <c r="S3140" s="1">
        <f t="shared" si="389"/>
        <v>89775</v>
      </c>
      <c r="T3140" s="28">
        <f>VLOOKUP(--F3140,经验表!$A$4:$B$53,2,0)*VLOOKUP(--E3140,经验表!$W$8:$X$17,2,0)</f>
        <v>89775</v>
      </c>
      <c r="U3140" s="1">
        <f t="shared" si="390"/>
        <v>885525</v>
      </c>
      <c r="V3140" s="1">
        <f t="shared" si="391"/>
        <v>885525</v>
      </c>
    </row>
    <row r="3141" spans="1:22" x14ac:dyDescent="0.35">
      <c r="A3141" s="1">
        <v>93500133</v>
      </c>
      <c r="B3141" s="3" t="s">
        <v>20</v>
      </c>
      <c r="C3141" s="29">
        <f t="shared" si="395"/>
        <v>1</v>
      </c>
      <c r="D3141" s="29" t="str">
        <f t="shared" si="392"/>
        <v>3</v>
      </c>
      <c r="E3141" s="42" t="str">
        <f t="shared" si="393"/>
        <v>3</v>
      </c>
      <c r="F3141" s="1">
        <v>35</v>
      </c>
      <c r="G3141" s="28" t="str">
        <f t="shared" si="394"/>
        <v>335</v>
      </c>
      <c r="H3141" s="1">
        <v>46</v>
      </c>
      <c r="I3141" s="1">
        <v>2340</v>
      </c>
      <c r="L3141" s="1">
        <v>125071</v>
      </c>
      <c r="M3141" s="1">
        <v>1084171</v>
      </c>
      <c r="N3141" s="2">
        <f>INT(VLOOKUP(--D3141,'属性表（单）'!$H$7:$I$11,2,0)*VLOOKUP(F3141,'属性表（单）'!$B$4:$D$53,3,0))</f>
        <v>22387</v>
      </c>
      <c r="O3141" s="34">
        <f t="shared" si="388"/>
        <v>17489</v>
      </c>
      <c r="P3141" s="1">
        <f>IF(H3141=26,VLOOKUP(G3141,'属性表（单核）'!$H$2:$I$251,2,0),IF(H3141=59,VLOOKUP(G3141,'属性表（单核）'!$C$2:$D$251,2,0),INT(N3141/VLOOKUP(H3141,'属性表（单）'!$N$4:$O$24,2,0))))</f>
        <v>17489</v>
      </c>
      <c r="S3141" s="1">
        <f t="shared" si="389"/>
        <v>96825</v>
      </c>
      <c r="T3141" s="28">
        <f>VLOOKUP(--F3141,经验表!$A$4:$B$53,2,0)*VLOOKUP(--E3141,经验表!$W$8:$X$17,2,0)</f>
        <v>96825</v>
      </c>
      <c r="U3141" s="1">
        <f t="shared" si="390"/>
        <v>975300</v>
      </c>
      <c r="V3141" s="1">
        <f t="shared" si="391"/>
        <v>975300</v>
      </c>
    </row>
    <row r="3142" spans="1:22" x14ac:dyDescent="0.35">
      <c r="A3142" s="1">
        <v>93600133</v>
      </c>
      <c r="B3142" s="3" t="s">
        <v>20</v>
      </c>
      <c r="C3142" s="29">
        <f t="shared" si="395"/>
        <v>1</v>
      </c>
      <c r="D3142" s="29" t="str">
        <f t="shared" si="392"/>
        <v>3</v>
      </c>
      <c r="E3142" s="42" t="str">
        <f t="shared" si="393"/>
        <v>3</v>
      </c>
      <c r="F3142" s="1">
        <v>36</v>
      </c>
      <c r="G3142" s="28" t="str">
        <f t="shared" si="394"/>
        <v>336</v>
      </c>
      <c r="H3142" s="1">
        <v>46</v>
      </c>
      <c r="I3142" s="1">
        <v>2400</v>
      </c>
      <c r="L3142" s="1">
        <v>138354</v>
      </c>
      <c r="M3142" s="1">
        <v>1209242</v>
      </c>
      <c r="N3142" s="2">
        <f>INT(VLOOKUP(--D3142,'属性表（单）'!$H$7:$I$11,2,0)*VLOOKUP(F3142,'属性表（单）'!$B$4:$D$53,3,0))</f>
        <v>23287</v>
      </c>
      <c r="O3142" s="34">
        <f t="shared" si="388"/>
        <v>18192</v>
      </c>
      <c r="P3142" s="1">
        <f>IF(H3142=26,VLOOKUP(G3142,'属性表（单核）'!$H$2:$I$251,2,0),IF(H3142=59,VLOOKUP(G3142,'属性表（单核）'!$C$2:$D$251,2,0),INT(N3142/VLOOKUP(H3142,'属性表（单）'!$N$4:$O$24,2,0))))</f>
        <v>18192</v>
      </c>
      <c r="S3142" s="1">
        <f t="shared" si="389"/>
        <v>103875</v>
      </c>
      <c r="T3142" s="28">
        <f>VLOOKUP(--F3142,经验表!$A$4:$B$53,2,0)*VLOOKUP(--E3142,经验表!$W$8:$X$17,2,0)</f>
        <v>103875</v>
      </c>
      <c r="U3142" s="1">
        <f t="shared" si="390"/>
        <v>1072125</v>
      </c>
      <c r="V3142" s="1">
        <f t="shared" si="391"/>
        <v>1072125</v>
      </c>
    </row>
    <row r="3143" spans="1:22" x14ac:dyDescent="0.35">
      <c r="A3143" s="1">
        <v>93700133</v>
      </c>
      <c r="B3143" s="3" t="s">
        <v>20</v>
      </c>
      <c r="C3143" s="29">
        <f t="shared" si="395"/>
        <v>1</v>
      </c>
      <c r="D3143" s="29" t="str">
        <f t="shared" si="392"/>
        <v>3</v>
      </c>
      <c r="E3143" s="42" t="str">
        <f t="shared" si="393"/>
        <v>3</v>
      </c>
      <c r="F3143" s="1">
        <v>37</v>
      </c>
      <c r="G3143" s="28" t="str">
        <f t="shared" si="394"/>
        <v>337</v>
      </c>
      <c r="H3143" s="1">
        <v>46</v>
      </c>
      <c r="I3143" s="1">
        <v>2460</v>
      </c>
      <c r="L3143" s="1">
        <v>152998</v>
      </c>
      <c r="M3143" s="1">
        <v>1347596</v>
      </c>
      <c r="N3143" s="2">
        <f>INT(VLOOKUP(--D3143,'属性表（单）'!$H$7:$I$11,2,0)*VLOOKUP(F3143,'属性表（单）'!$B$4:$D$53,3,0))</f>
        <v>24300</v>
      </c>
      <c r="O3143" s="34">
        <f t="shared" ref="O3143:O3206" si="396">INT(IF(C3143=1,P3143,P3143*$X$14))</f>
        <v>18984</v>
      </c>
      <c r="P3143" s="1">
        <f>IF(H3143=26,VLOOKUP(G3143,'属性表（单核）'!$H$2:$I$251,2,0),IF(H3143=59,VLOOKUP(G3143,'属性表（单核）'!$C$2:$D$251,2,0),INT(N3143/VLOOKUP(H3143,'属性表（单）'!$N$4:$O$24,2,0))))</f>
        <v>18984</v>
      </c>
      <c r="S3143" s="1">
        <f t="shared" si="389"/>
        <v>110925</v>
      </c>
      <c r="T3143" s="28">
        <f>VLOOKUP(--F3143,经验表!$A$4:$B$53,2,0)*VLOOKUP(--E3143,经验表!$W$8:$X$17,2,0)</f>
        <v>110925</v>
      </c>
      <c r="U3143" s="1">
        <f t="shared" si="390"/>
        <v>1176000</v>
      </c>
      <c r="V3143" s="1">
        <f t="shared" si="391"/>
        <v>1176000</v>
      </c>
    </row>
    <row r="3144" spans="1:22" x14ac:dyDescent="0.35">
      <c r="A3144" s="1">
        <v>93800133</v>
      </c>
      <c r="B3144" s="3" t="s">
        <v>20</v>
      </c>
      <c r="C3144" s="29">
        <f t="shared" si="395"/>
        <v>1</v>
      </c>
      <c r="D3144" s="29" t="str">
        <f t="shared" si="392"/>
        <v>3</v>
      </c>
      <c r="E3144" s="42" t="str">
        <f t="shared" si="393"/>
        <v>3</v>
      </c>
      <c r="F3144" s="1">
        <v>38</v>
      </c>
      <c r="G3144" s="28" t="str">
        <f t="shared" si="394"/>
        <v>338</v>
      </c>
      <c r="H3144" s="1">
        <v>46</v>
      </c>
      <c r="I3144" s="1">
        <v>2520</v>
      </c>
      <c r="L3144" s="1">
        <v>169142</v>
      </c>
      <c r="M3144" s="1">
        <v>1500594</v>
      </c>
      <c r="N3144" s="2">
        <f>INT(VLOOKUP(--D3144,'属性表（单）'!$H$7:$I$11,2,0)*VLOOKUP(F3144,'属性表（单）'!$B$4:$D$53,3,0))</f>
        <v>25312</v>
      </c>
      <c r="O3144" s="34">
        <f t="shared" si="396"/>
        <v>19775</v>
      </c>
      <c r="P3144" s="1">
        <f>IF(H3144=26,VLOOKUP(G3144,'属性表（单核）'!$H$2:$I$251,2,0),IF(H3144=59,VLOOKUP(G3144,'属性表（单核）'!$C$2:$D$251,2,0),INT(N3144/VLOOKUP(H3144,'属性表（单）'!$N$4:$O$24,2,0))))</f>
        <v>19775</v>
      </c>
      <c r="S3144" s="1">
        <f t="shared" ref="S3144:S3207" si="397">INT(T3144)</f>
        <v>119475</v>
      </c>
      <c r="T3144" s="28">
        <f>VLOOKUP(--F3144,经验表!$A$4:$B$53,2,0)*VLOOKUP(--E3144,经验表!$W$8:$X$17,2,0)</f>
        <v>119475</v>
      </c>
      <c r="U3144" s="1">
        <f t="shared" ref="U3144:U3207" si="398">INT(IF(C3144=1,IF(F3144=1,VLOOKUP(--D3144,$X$8:$Y$12,2,0),V3144),IF(F3144=1,VLOOKUP(--D3144,$X$17:$Y$21,2,0),V3144)))</f>
        <v>1286925</v>
      </c>
      <c r="V3144" s="1">
        <f t="shared" si="391"/>
        <v>1286925</v>
      </c>
    </row>
    <row r="3145" spans="1:22" x14ac:dyDescent="0.35">
      <c r="A3145" s="1">
        <v>93900133</v>
      </c>
      <c r="B3145" s="3" t="s">
        <v>20</v>
      </c>
      <c r="C3145" s="29">
        <f t="shared" si="395"/>
        <v>1</v>
      </c>
      <c r="D3145" s="29" t="str">
        <f t="shared" si="392"/>
        <v>3</v>
      </c>
      <c r="E3145" s="42" t="str">
        <f t="shared" si="393"/>
        <v>3</v>
      </c>
      <c r="F3145" s="1">
        <v>39</v>
      </c>
      <c r="G3145" s="28" t="str">
        <f t="shared" si="394"/>
        <v>339</v>
      </c>
      <c r="H3145" s="1">
        <v>46</v>
      </c>
      <c r="I3145" s="1">
        <v>2580</v>
      </c>
      <c r="L3145" s="1">
        <v>186938</v>
      </c>
      <c r="M3145" s="1">
        <v>1669736</v>
      </c>
      <c r="N3145" s="2">
        <f>INT(VLOOKUP(--D3145,'属性表（单）'!$H$7:$I$11,2,0)*VLOOKUP(F3145,'属性表（单）'!$B$4:$D$53,3,0))</f>
        <v>26325</v>
      </c>
      <c r="O3145" s="34">
        <f t="shared" si="396"/>
        <v>20566</v>
      </c>
      <c r="P3145" s="1">
        <f>IF(H3145=26,VLOOKUP(G3145,'属性表（单核）'!$H$2:$I$251,2,0),IF(H3145=59,VLOOKUP(G3145,'属性表（单核）'!$C$2:$D$251,2,0),INT(N3145/VLOOKUP(H3145,'属性表（单）'!$N$4:$O$24,2,0))))</f>
        <v>20566</v>
      </c>
      <c r="S3145" s="1">
        <f t="shared" si="397"/>
        <v>128025</v>
      </c>
      <c r="T3145" s="28">
        <f>VLOOKUP(--F3145,经验表!$A$4:$B$53,2,0)*VLOOKUP(--E3145,经验表!$W$8:$X$17,2,0)</f>
        <v>128025</v>
      </c>
      <c r="U3145" s="1">
        <f t="shared" si="398"/>
        <v>1406400</v>
      </c>
      <c r="V3145" s="1">
        <f t="shared" ref="V3145:V3208" si="399">S3144+U3144</f>
        <v>1406400</v>
      </c>
    </row>
    <row r="3146" spans="1:22" x14ac:dyDescent="0.35">
      <c r="A3146" s="1">
        <v>94000133</v>
      </c>
      <c r="B3146" s="3" t="s">
        <v>20</v>
      </c>
      <c r="C3146" s="29">
        <f t="shared" si="395"/>
        <v>1</v>
      </c>
      <c r="D3146" s="29" t="str">
        <f t="shared" si="392"/>
        <v>3</v>
      </c>
      <c r="E3146" s="42" t="str">
        <f t="shared" si="393"/>
        <v>3</v>
      </c>
      <c r="F3146" s="1">
        <v>40</v>
      </c>
      <c r="G3146" s="28" t="str">
        <f t="shared" si="394"/>
        <v>340</v>
      </c>
      <c r="H3146" s="1">
        <v>46</v>
      </c>
      <c r="I3146" s="1">
        <v>2640</v>
      </c>
      <c r="L3146" s="1">
        <v>206554</v>
      </c>
      <c r="M3146" s="1">
        <v>1856674</v>
      </c>
      <c r="N3146" s="2">
        <f>INT(VLOOKUP(--D3146,'属性表（单）'!$H$7:$I$11,2,0)*VLOOKUP(F3146,'属性表（单）'!$B$4:$D$53,3,0))</f>
        <v>27337</v>
      </c>
      <c r="O3146" s="34">
        <f t="shared" si="396"/>
        <v>21357</v>
      </c>
      <c r="P3146" s="1">
        <f>IF(H3146=26,VLOOKUP(G3146,'属性表（单核）'!$H$2:$I$251,2,0),IF(H3146=59,VLOOKUP(G3146,'属性表（单核）'!$C$2:$D$251,2,0),INT(N3146/VLOOKUP(H3146,'属性表（单）'!$N$4:$O$24,2,0))))</f>
        <v>21357</v>
      </c>
      <c r="S3146" s="1">
        <f t="shared" si="397"/>
        <v>136575</v>
      </c>
      <c r="T3146" s="28">
        <f>VLOOKUP(--F3146,经验表!$A$4:$B$53,2,0)*VLOOKUP(--E3146,经验表!$W$8:$X$17,2,0)</f>
        <v>136575</v>
      </c>
      <c r="U3146" s="1">
        <f t="shared" si="398"/>
        <v>1534425</v>
      </c>
      <c r="V3146" s="1">
        <f t="shared" si="399"/>
        <v>1534425</v>
      </c>
    </row>
    <row r="3147" spans="1:22" x14ac:dyDescent="0.35">
      <c r="A3147" s="1">
        <v>94100133</v>
      </c>
      <c r="B3147" s="3" t="s">
        <v>20</v>
      </c>
      <c r="C3147" s="29">
        <f t="shared" si="395"/>
        <v>1</v>
      </c>
      <c r="D3147" s="29" t="str">
        <f t="shared" si="392"/>
        <v>3</v>
      </c>
      <c r="E3147" s="42" t="str">
        <f t="shared" si="393"/>
        <v>3</v>
      </c>
      <c r="F3147" s="1">
        <v>41</v>
      </c>
      <c r="G3147" s="28" t="str">
        <f t="shared" si="394"/>
        <v>341</v>
      </c>
      <c r="H3147" s="1">
        <v>46</v>
      </c>
      <c r="I3147" s="1">
        <v>2700</v>
      </c>
      <c r="L3147" s="1">
        <v>228175</v>
      </c>
      <c r="M3147" s="1">
        <v>2063228</v>
      </c>
      <c r="N3147" s="2">
        <f>INT(VLOOKUP(--D3147,'属性表（单）'!$H$7:$I$11,2,0)*VLOOKUP(F3147,'属性表（单）'!$B$4:$D$53,3,0))</f>
        <v>28350</v>
      </c>
      <c r="O3147" s="34">
        <f t="shared" si="396"/>
        <v>22148</v>
      </c>
      <c r="P3147" s="1">
        <f>IF(H3147=26,VLOOKUP(G3147,'属性表（单核）'!$H$2:$I$251,2,0),IF(H3147=59,VLOOKUP(G3147,'属性表（单核）'!$C$2:$D$251,2,0),INT(N3147/VLOOKUP(H3147,'属性表（单）'!$N$4:$O$24,2,0))))</f>
        <v>22148</v>
      </c>
      <c r="S3147" s="1">
        <f t="shared" si="397"/>
        <v>145125</v>
      </c>
      <c r="T3147" s="28">
        <f>VLOOKUP(--F3147,经验表!$A$4:$B$53,2,0)*VLOOKUP(--E3147,经验表!$W$8:$X$17,2,0)</f>
        <v>145125</v>
      </c>
      <c r="U3147" s="1">
        <f t="shared" si="398"/>
        <v>1671000</v>
      </c>
      <c r="V3147" s="1">
        <f t="shared" si="399"/>
        <v>1671000</v>
      </c>
    </row>
    <row r="3148" spans="1:22" x14ac:dyDescent="0.35">
      <c r="A3148" s="1">
        <v>94200133</v>
      </c>
      <c r="B3148" s="3" t="s">
        <v>20</v>
      </c>
      <c r="C3148" s="29">
        <f t="shared" si="395"/>
        <v>1</v>
      </c>
      <c r="D3148" s="29" t="str">
        <f t="shared" si="392"/>
        <v>3</v>
      </c>
      <c r="E3148" s="42" t="str">
        <f t="shared" si="393"/>
        <v>3</v>
      </c>
      <c r="F3148" s="1">
        <v>42</v>
      </c>
      <c r="G3148" s="28" t="str">
        <f t="shared" si="394"/>
        <v>342</v>
      </c>
      <c r="H3148" s="1">
        <v>46</v>
      </c>
      <c r="I3148" s="1">
        <v>2760</v>
      </c>
      <c r="L3148" s="1">
        <v>252006</v>
      </c>
      <c r="M3148" s="1">
        <v>2291403</v>
      </c>
      <c r="N3148" s="2">
        <f>INT(VLOOKUP(--D3148,'属性表（单）'!$H$7:$I$11,2,0)*VLOOKUP(F3148,'属性表（单）'!$B$4:$D$53,3,0))</f>
        <v>29475</v>
      </c>
      <c r="O3148" s="34">
        <f t="shared" si="396"/>
        <v>23027</v>
      </c>
      <c r="P3148" s="1">
        <f>IF(H3148=26,VLOOKUP(G3148,'属性表（单核）'!$H$2:$I$251,2,0),IF(H3148=59,VLOOKUP(G3148,'属性表（单核）'!$C$2:$D$251,2,0),INT(N3148/VLOOKUP(H3148,'属性表（单）'!$N$4:$O$24,2,0))))</f>
        <v>23027</v>
      </c>
      <c r="S3148" s="1">
        <f t="shared" si="397"/>
        <v>155325</v>
      </c>
      <c r="T3148" s="28">
        <f>VLOOKUP(--F3148,经验表!$A$4:$B$53,2,0)*VLOOKUP(--E3148,经验表!$W$8:$X$17,2,0)</f>
        <v>155325</v>
      </c>
      <c r="U3148" s="1">
        <f t="shared" si="398"/>
        <v>1816125</v>
      </c>
      <c r="V3148" s="1">
        <f t="shared" si="399"/>
        <v>1816125</v>
      </c>
    </row>
    <row r="3149" spans="1:22" x14ac:dyDescent="0.35">
      <c r="A3149" s="1">
        <v>94300133</v>
      </c>
      <c r="B3149" s="3" t="s">
        <v>20</v>
      </c>
      <c r="C3149" s="29">
        <f t="shared" si="395"/>
        <v>1</v>
      </c>
      <c r="D3149" s="29" t="str">
        <f t="shared" si="392"/>
        <v>3</v>
      </c>
      <c r="E3149" s="42" t="str">
        <f t="shared" si="393"/>
        <v>3</v>
      </c>
      <c r="F3149" s="1">
        <v>43</v>
      </c>
      <c r="G3149" s="28" t="str">
        <f t="shared" si="394"/>
        <v>343</v>
      </c>
      <c r="H3149" s="1">
        <v>46</v>
      </c>
      <c r="I3149" s="1">
        <v>2820</v>
      </c>
      <c r="L3149" s="1">
        <v>278271</v>
      </c>
      <c r="M3149" s="1">
        <v>2543409</v>
      </c>
      <c r="N3149" s="2">
        <f>INT(VLOOKUP(--D3149,'属性表（单）'!$H$7:$I$11,2,0)*VLOOKUP(F3149,'属性表（单）'!$B$4:$D$53,3,0))</f>
        <v>30600</v>
      </c>
      <c r="O3149" s="34">
        <f t="shared" si="396"/>
        <v>23906</v>
      </c>
      <c r="P3149" s="1">
        <f>IF(H3149=26,VLOOKUP(G3149,'属性表（单核）'!$H$2:$I$251,2,0),IF(H3149=59,VLOOKUP(G3149,'属性表（单核）'!$C$2:$D$251,2,0),INT(N3149/VLOOKUP(H3149,'属性表（单）'!$N$4:$O$24,2,0))))</f>
        <v>23906</v>
      </c>
      <c r="S3149" s="1">
        <f t="shared" si="397"/>
        <v>165525</v>
      </c>
      <c r="T3149" s="28">
        <f>VLOOKUP(--F3149,经验表!$A$4:$B$53,2,0)*VLOOKUP(--E3149,经验表!$W$8:$X$17,2,0)</f>
        <v>165525</v>
      </c>
      <c r="U3149" s="1">
        <f t="shared" si="398"/>
        <v>1971450</v>
      </c>
      <c r="V3149" s="1">
        <f t="shared" si="399"/>
        <v>1971450</v>
      </c>
    </row>
    <row r="3150" spans="1:22" x14ac:dyDescent="0.35">
      <c r="A3150" s="1">
        <v>94400133</v>
      </c>
      <c r="B3150" s="3" t="s">
        <v>20</v>
      </c>
      <c r="C3150" s="29">
        <f t="shared" si="395"/>
        <v>1</v>
      </c>
      <c r="D3150" s="29" t="str">
        <f t="shared" si="392"/>
        <v>3</v>
      </c>
      <c r="E3150" s="42" t="str">
        <f t="shared" si="393"/>
        <v>3</v>
      </c>
      <c r="F3150" s="1">
        <v>44</v>
      </c>
      <c r="G3150" s="28" t="str">
        <f t="shared" si="394"/>
        <v>344</v>
      </c>
      <c r="H3150" s="1">
        <v>46</v>
      </c>
      <c r="I3150" s="1">
        <v>2880</v>
      </c>
      <c r="L3150" s="1">
        <v>307218</v>
      </c>
      <c r="M3150" s="1">
        <v>2821680</v>
      </c>
      <c r="N3150" s="2">
        <f>INT(VLOOKUP(--D3150,'属性表（单）'!$H$7:$I$11,2,0)*VLOOKUP(F3150,'属性表（单）'!$B$4:$D$53,3,0))</f>
        <v>31725</v>
      </c>
      <c r="O3150" s="34">
        <f t="shared" si="396"/>
        <v>24785</v>
      </c>
      <c r="P3150" s="1">
        <f>IF(H3150=26,VLOOKUP(G3150,'属性表（单核）'!$H$2:$I$251,2,0),IF(H3150=59,VLOOKUP(G3150,'属性表（单核）'!$C$2:$D$251,2,0),INT(N3150/VLOOKUP(H3150,'属性表（单）'!$N$4:$O$24,2,0))))</f>
        <v>24785</v>
      </c>
      <c r="S3150" s="1">
        <f t="shared" si="397"/>
        <v>175725</v>
      </c>
      <c r="T3150" s="28">
        <f>VLOOKUP(--F3150,经验表!$A$4:$B$53,2,0)*VLOOKUP(--E3150,经验表!$W$8:$X$17,2,0)</f>
        <v>175725</v>
      </c>
      <c r="U3150" s="1">
        <f t="shared" si="398"/>
        <v>2136975</v>
      </c>
      <c r="V3150" s="1">
        <f t="shared" si="399"/>
        <v>2136975</v>
      </c>
    </row>
    <row r="3151" spans="1:22" x14ac:dyDescent="0.35">
      <c r="A3151" s="1">
        <v>94500133</v>
      </c>
      <c r="B3151" s="3" t="s">
        <v>20</v>
      </c>
      <c r="C3151" s="29">
        <f t="shared" si="395"/>
        <v>1</v>
      </c>
      <c r="D3151" s="29" t="str">
        <f t="shared" si="392"/>
        <v>3</v>
      </c>
      <c r="E3151" s="42" t="str">
        <f t="shared" si="393"/>
        <v>3</v>
      </c>
      <c r="F3151" s="1">
        <v>45</v>
      </c>
      <c r="G3151" s="28" t="str">
        <f t="shared" si="394"/>
        <v>345</v>
      </c>
      <c r="H3151" s="1">
        <v>46</v>
      </c>
      <c r="I3151" s="1">
        <v>2940</v>
      </c>
      <c r="L3151" s="1">
        <v>339119</v>
      </c>
      <c r="M3151" s="1">
        <v>3128898</v>
      </c>
      <c r="N3151" s="2">
        <f>INT(VLOOKUP(--D3151,'属性表（单）'!$H$7:$I$11,2,0)*VLOOKUP(F3151,'属性表（单）'!$B$4:$D$53,3,0))</f>
        <v>32850</v>
      </c>
      <c r="O3151" s="34">
        <f t="shared" si="396"/>
        <v>25664</v>
      </c>
      <c r="P3151" s="1">
        <f>IF(H3151=26,VLOOKUP(G3151,'属性表（单核）'!$H$2:$I$251,2,0),IF(H3151=59,VLOOKUP(G3151,'属性表（单核）'!$C$2:$D$251,2,0),INT(N3151/VLOOKUP(H3151,'属性表（单）'!$N$4:$O$24,2,0))))</f>
        <v>25664</v>
      </c>
      <c r="S3151" s="1">
        <f t="shared" si="397"/>
        <v>185925</v>
      </c>
      <c r="T3151" s="28">
        <f>VLOOKUP(--F3151,经验表!$A$4:$B$53,2,0)*VLOOKUP(--E3151,经验表!$W$8:$X$17,2,0)</f>
        <v>185925</v>
      </c>
      <c r="U3151" s="1">
        <f t="shared" si="398"/>
        <v>2312700</v>
      </c>
      <c r="V3151" s="1">
        <f t="shared" si="399"/>
        <v>2312700</v>
      </c>
    </row>
    <row r="3152" spans="1:22" x14ac:dyDescent="0.35">
      <c r="A3152" s="1">
        <v>94600133</v>
      </c>
      <c r="B3152" s="3" t="s">
        <v>20</v>
      </c>
      <c r="C3152" s="29">
        <f t="shared" si="395"/>
        <v>1</v>
      </c>
      <c r="D3152" s="29" t="str">
        <f t="shared" si="392"/>
        <v>3</v>
      </c>
      <c r="E3152" s="42" t="str">
        <f t="shared" si="393"/>
        <v>3</v>
      </c>
      <c r="F3152" s="1">
        <v>46</v>
      </c>
      <c r="G3152" s="28" t="str">
        <f t="shared" si="394"/>
        <v>346</v>
      </c>
      <c r="H3152" s="1">
        <v>46</v>
      </c>
      <c r="I3152" s="1">
        <v>3000</v>
      </c>
      <c r="L3152" s="1">
        <v>374276</v>
      </c>
      <c r="M3152" s="1">
        <v>3468017</v>
      </c>
      <c r="N3152" s="2">
        <f>INT(VLOOKUP(--D3152,'属性表（单）'!$H$7:$I$11,2,0)*VLOOKUP(F3152,'属性表（单）'!$B$4:$D$53,3,0))</f>
        <v>33975</v>
      </c>
      <c r="O3152" s="34">
        <f t="shared" si="396"/>
        <v>26542</v>
      </c>
      <c r="P3152" s="1">
        <f>IF(H3152=26,VLOOKUP(G3152,'属性表（单核）'!$H$2:$I$251,2,0),IF(H3152=59,VLOOKUP(G3152,'属性表（单核）'!$C$2:$D$251,2,0),INT(N3152/VLOOKUP(H3152,'属性表（单）'!$N$4:$O$24,2,0))))</f>
        <v>26542</v>
      </c>
      <c r="S3152" s="1">
        <f t="shared" si="397"/>
        <v>197925</v>
      </c>
      <c r="T3152" s="28">
        <f>VLOOKUP(--F3152,经验表!$A$4:$B$53,2,0)*VLOOKUP(--E3152,经验表!$W$8:$X$17,2,0)</f>
        <v>197925</v>
      </c>
      <c r="U3152" s="1">
        <f t="shared" si="398"/>
        <v>2498625</v>
      </c>
      <c r="V3152" s="1">
        <f t="shared" si="399"/>
        <v>2498625</v>
      </c>
    </row>
    <row r="3153" spans="1:22" x14ac:dyDescent="0.35">
      <c r="A3153" s="1">
        <v>94700133</v>
      </c>
      <c r="B3153" s="3" t="s">
        <v>20</v>
      </c>
      <c r="C3153" s="29">
        <f t="shared" si="395"/>
        <v>1</v>
      </c>
      <c r="D3153" s="29" t="str">
        <f t="shared" si="392"/>
        <v>3</v>
      </c>
      <c r="E3153" s="42" t="str">
        <f t="shared" si="393"/>
        <v>3</v>
      </c>
      <c r="F3153" s="1">
        <v>47</v>
      </c>
      <c r="G3153" s="28" t="str">
        <f t="shared" si="394"/>
        <v>347</v>
      </c>
      <c r="H3153" s="1">
        <v>46</v>
      </c>
      <c r="I3153" s="1">
        <v>3060</v>
      </c>
      <c r="L3153" s="1">
        <v>413018</v>
      </c>
      <c r="M3153" s="1">
        <v>3842293</v>
      </c>
      <c r="N3153" s="2">
        <f>INT(VLOOKUP(--D3153,'属性表（单）'!$H$7:$I$11,2,0)*VLOOKUP(F3153,'属性表（单）'!$B$4:$D$53,3,0))</f>
        <v>35212</v>
      </c>
      <c r="O3153" s="34">
        <f t="shared" si="396"/>
        <v>27509</v>
      </c>
      <c r="P3153" s="1">
        <f>IF(H3153=26,VLOOKUP(G3153,'属性表（单核）'!$H$2:$I$251,2,0),IF(H3153=59,VLOOKUP(G3153,'属性表（单核）'!$C$2:$D$251,2,0),INT(N3153/VLOOKUP(H3153,'属性表（单）'!$N$4:$O$24,2,0))))</f>
        <v>27509</v>
      </c>
      <c r="S3153" s="1">
        <f t="shared" si="397"/>
        <v>209925</v>
      </c>
      <c r="T3153" s="28">
        <f>VLOOKUP(--F3153,经验表!$A$4:$B$53,2,0)*VLOOKUP(--E3153,经验表!$W$8:$X$17,2,0)</f>
        <v>209925</v>
      </c>
      <c r="U3153" s="1">
        <f t="shared" si="398"/>
        <v>2696550</v>
      </c>
      <c r="V3153" s="1">
        <f t="shared" si="399"/>
        <v>2696550</v>
      </c>
    </row>
    <row r="3154" spans="1:22" x14ac:dyDescent="0.35">
      <c r="A3154" s="1">
        <v>94800133</v>
      </c>
      <c r="B3154" s="3" t="s">
        <v>20</v>
      </c>
      <c r="C3154" s="29">
        <f t="shared" si="395"/>
        <v>1</v>
      </c>
      <c r="D3154" s="29" t="str">
        <f t="shared" si="392"/>
        <v>3</v>
      </c>
      <c r="E3154" s="42" t="str">
        <f t="shared" si="393"/>
        <v>3</v>
      </c>
      <c r="F3154" s="1">
        <v>48</v>
      </c>
      <c r="G3154" s="28" t="str">
        <f t="shared" si="394"/>
        <v>348</v>
      </c>
      <c r="H3154" s="1">
        <v>46</v>
      </c>
      <c r="I3154" s="1">
        <v>3120</v>
      </c>
      <c r="L3154" s="1">
        <v>455711</v>
      </c>
      <c r="M3154" s="1">
        <v>4255311</v>
      </c>
      <c r="N3154" s="2">
        <f>INT(VLOOKUP(--D3154,'属性表（单）'!$H$7:$I$11,2,0)*VLOOKUP(F3154,'属性表（单）'!$B$4:$D$53,3,0))</f>
        <v>36450</v>
      </c>
      <c r="O3154" s="34">
        <f t="shared" si="396"/>
        <v>28476</v>
      </c>
      <c r="P3154" s="1">
        <f>IF(H3154=26,VLOOKUP(G3154,'属性表（单核）'!$H$2:$I$251,2,0),IF(H3154=59,VLOOKUP(G3154,'属性表（单核）'!$C$2:$D$251,2,0),INT(N3154/VLOOKUP(H3154,'属性表（单）'!$N$4:$O$24,2,0))))</f>
        <v>28476</v>
      </c>
      <c r="S3154" s="1">
        <f t="shared" si="397"/>
        <v>221925</v>
      </c>
      <c r="T3154" s="28">
        <f>VLOOKUP(--F3154,经验表!$A$4:$B$53,2,0)*VLOOKUP(--E3154,经验表!$W$8:$X$17,2,0)</f>
        <v>221925</v>
      </c>
      <c r="U3154" s="1">
        <f t="shared" si="398"/>
        <v>2906475</v>
      </c>
      <c r="V3154" s="1">
        <f t="shared" si="399"/>
        <v>2906475</v>
      </c>
    </row>
    <row r="3155" spans="1:22" x14ac:dyDescent="0.35">
      <c r="A3155" s="1">
        <v>94900133</v>
      </c>
      <c r="B3155" s="3" t="s">
        <v>20</v>
      </c>
      <c r="C3155" s="29">
        <f t="shared" si="395"/>
        <v>1</v>
      </c>
      <c r="D3155" s="29" t="str">
        <f t="shared" si="392"/>
        <v>3</v>
      </c>
      <c r="E3155" s="42" t="str">
        <f t="shared" si="393"/>
        <v>3</v>
      </c>
      <c r="F3155" s="1">
        <v>49</v>
      </c>
      <c r="G3155" s="28" t="str">
        <f t="shared" si="394"/>
        <v>349</v>
      </c>
      <c r="H3155" s="1">
        <v>46</v>
      </c>
      <c r="I3155" s="1">
        <v>3180</v>
      </c>
      <c r="L3155" s="1">
        <v>502756</v>
      </c>
      <c r="M3155" s="1">
        <v>4711022</v>
      </c>
      <c r="N3155" s="2">
        <f>INT(VLOOKUP(--D3155,'属性表（单）'!$H$7:$I$11,2,0)*VLOOKUP(F3155,'属性表（单）'!$B$4:$D$53,3,0))</f>
        <v>37687</v>
      </c>
      <c r="O3155" s="34">
        <f t="shared" si="396"/>
        <v>29442</v>
      </c>
      <c r="P3155" s="1">
        <f>IF(H3155=26,VLOOKUP(G3155,'属性表（单核）'!$H$2:$I$251,2,0),IF(H3155=59,VLOOKUP(G3155,'属性表（单核）'!$C$2:$D$251,2,0),INT(N3155/VLOOKUP(H3155,'属性表（单）'!$N$4:$O$24,2,0))))</f>
        <v>29442</v>
      </c>
      <c r="S3155" s="1">
        <f t="shared" si="397"/>
        <v>233925</v>
      </c>
      <c r="T3155" s="28">
        <f>VLOOKUP(--F3155,经验表!$A$4:$B$53,2,0)*VLOOKUP(--E3155,经验表!$W$8:$X$17,2,0)</f>
        <v>233925</v>
      </c>
      <c r="U3155" s="1">
        <f t="shared" si="398"/>
        <v>3128400</v>
      </c>
      <c r="V3155" s="1">
        <f t="shared" si="399"/>
        <v>3128400</v>
      </c>
    </row>
    <row r="3156" spans="1:22" x14ac:dyDescent="0.35">
      <c r="A3156" s="1">
        <v>95000133</v>
      </c>
      <c r="B3156" s="3" t="s">
        <v>20</v>
      </c>
      <c r="C3156" s="29">
        <f t="shared" si="395"/>
        <v>1</v>
      </c>
      <c r="D3156" s="29" t="str">
        <f t="shared" si="392"/>
        <v>3</v>
      </c>
      <c r="E3156" s="42" t="str">
        <f t="shared" si="393"/>
        <v>3</v>
      </c>
      <c r="F3156" s="1">
        <v>50</v>
      </c>
      <c r="G3156" s="28" t="str">
        <f t="shared" si="394"/>
        <v>350</v>
      </c>
      <c r="H3156" s="1">
        <v>46</v>
      </c>
      <c r="I3156" s="1">
        <v>3240</v>
      </c>
      <c r="L3156" s="1">
        <v>99999999</v>
      </c>
      <c r="M3156" s="1">
        <v>5213778</v>
      </c>
      <c r="N3156" s="2">
        <f>INT(VLOOKUP(--D3156,'属性表（单）'!$H$7:$I$11,2,0)*VLOOKUP(F3156,'属性表（单）'!$B$4:$D$53,3,0))</f>
        <v>38925</v>
      </c>
      <c r="O3156" s="34">
        <f t="shared" si="396"/>
        <v>30410</v>
      </c>
      <c r="P3156" s="1">
        <f>IF(H3156=26,VLOOKUP(G3156,'属性表（单核）'!$H$2:$I$251,2,0),IF(H3156=59,VLOOKUP(G3156,'属性表（单核）'!$C$2:$D$251,2,0),INT(N3156/VLOOKUP(H3156,'属性表（单）'!$N$4:$O$24,2,0))))</f>
        <v>30410</v>
      </c>
      <c r="S3156" s="1">
        <f t="shared" si="397"/>
        <v>247875</v>
      </c>
      <c r="T3156" s="28">
        <f>VLOOKUP(--F3156,经验表!$A$4:$B$53,2,0)*VLOOKUP(--E3156,经验表!$W$8:$X$17,2,0)</f>
        <v>247875</v>
      </c>
      <c r="U3156" s="1">
        <f t="shared" si="398"/>
        <v>3362325</v>
      </c>
      <c r="V3156" s="1">
        <f t="shared" si="399"/>
        <v>3362325</v>
      </c>
    </row>
    <row r="3157" spans="1:22" x14ac:dyDescent="0.35">
      <c r="A3157" s="1">
        <v>90100134</v>
      </c>
      <c r="B3157" s="3" t="s">
        <v>20</v>
      </c>
      <c r="C3157" s="29">
        <f t="shared" si="395"/>
        <v>1</v>
      </c>
      <c r="D3157" s="29" t="str">
        <f t="shared" si="392"/>
        <v>4</v>
      </c>
      <c r="E3157" s="42" t="str">
        <f t="shared" si="393"/>
        <v>4</v>
      </c>
      <c r="F3157" s="1">
        <v>1</v>
      </c>
      <c r="G3157" s="28" t="str">
        <f t="shared" si="394"/>
        <v>41</v>
      </c>
      <c r="H3157" s="1">
        <v>46</v>
      </c>
      <c r="I3157" s="1">
        <v>455</v>
      </c>
      <c r="L3157" s="1">
        <v>1862</v>
      </c>
      <c r="M3157" s="1">
        <v>25000</v>
      </c>
      <c r="N3157" s="2">
        <f>INT(VLOOKUP(--D3157,'属性表（单）'!$H$7:$I$11,2,0)*VLOOKUP(F3157,'属性表（单）'!$B$4:$D$53,3,0))</f>
        <v>6400</v>
      </c>
      <c r="O3157" s="34">
        <f t="shared" si="396"/>
        <v>5000</v>
      </c>
      <c r="P3157" s="1">
        <f>IF(H3157=26,VLOOKUP(G3157,'属性表（单核）'!$H$2:$I$251,2,0),IF(H3157=59,VLOOKUP(G3157,'属性表（单核）'!$C$2:$D$251,2,0),INT(N3157/VLOOKUP(H3157,'属性表（单）'!$N$4:$O$24,2,0))))</f>
        <v>5000</v>
      </c>
      <c r="S3157" s="1">
        <f t="shared" si="397"/>
        <v>1462</v>
      </c>
      <c r="T3157" s="28">
        <f>VLOOKUP(--F3157,经验表!$A$4:$B$53,2,0)*VLOOKUP(--E3157,经验表!$W$8:$X$17,2,0)</f>
        <v>1462.5000000000002</v>
      </c>
      <c r="U3157" s="1">
        <f t="shared" si="398"/>
        <v>25000</v>
      </c>
      <c r="V3157" s="1">
        <f t="shared" si="399"/>
        <v>3610200</v>
      </c>
    </row>
    <row r="3158" spans="1:22" x14ac:dyDescent="0.35">
      <c r="A3158" s="1">
        <v>90200134</v>
      </c>
      <c r="B3158" s="3" t="s">
        <v>20</v>
      </c>
      <c r="C3158" s="29">
        <f t="shared" si="395"/>
        <v>1</v>
      </c>
      <c r="D3158" s="29" t="str">
        <f t="shared" si="392"/>
        <v>4</v>
      </c>
      <c r="E3158" s="42" t="str">
        <f t="shared" si="393"/>
        <v>4</v>
      </c>
      <c r="F3158" s="1">
        <v>2</v>
      </c>
      <c r="G3158" s="28" t="str">
        <f t="shared" si="394"/>
        <v>42</v>
      </c>
      <c r="H3158" s="1">
        <v>46</v>
      </c>
      <c r="I3158" s="1">
        <v>540</v>
      </c>
      <c r="L3158" s="1">
        <v>2430</v>
      </c>
      <c r="M3158" s="1">
        <v>26862</v>
      </c>
      <c r="N3158" s="2">
        <f>INT(VLOOKUP(--D3158,'属性表（单）'!$H$7:$I$11,2,0)*VLOOKUP(F3158,'属性表（单）'!$B$4:$D$53,3,0))</f>
        <v>6800</v>
      </c>
      <c r="O3158" s="34">
        <f t="shared" si="396"/>
        <v>5312</v>
      </c>
      <c r="P3158" s="1">
        <f>IF(H3158=26,VLOOKUP(G3158,'属性表（单核）'!$H$2:$I$251,2,0),IF(H3158=59,VLOOKUP(G3158,'属性表（单核）'!$C$2:$D$251,2,0),INT(N3158/VLOOKUP(H3158,'属性表（单）'!$N$4:$O$24,2,0))))</f>
        <v>5312</v>
      </c>
      <c r="S3158" s="1">
        <f t="shared" si="397"/>
        <v>2047</v>
      </c>
      <c r="T3158" s="28">
        <f>VLOOKUP(--F3158,经验表!$A$4:$B$53,2,0)*VLOOKUP(--E3158,经验表!$W$8:$X$17,2,0)</f>
        <v>2047.5000000000002</v>
      </c>
      <c r="U3158" s="1">
        <f t="shared" si="398"/>
        <v>26462</v>
      </c>
      <c r="V3158" s="1">
        <f t="shared" si="399"/>
        <v>26462</v>
      </c>
    </row>
    <row r="3159" spans="1:22" x14ac:dyDescent="0.35">
      <c r="A3159" s="1">
        <v>90300134</v>
      </c>
      <c r="B3159" s="3" t="s">
        <v>20</v>
      </c>
      <c r="C3159" s="29">
        <f t="shared" si="395"/>
        <v>1</v>
      </c>
      <c r="D3159" s="29" t="str">
        <f t="shared" si="392"/>
        <v>4</v>
      </c>
      <c r="E3159" s="42" t="str">
        <f t="shared" si="393"/>
        <v>4</v>
      </c>
      <c r="F3159" s="1">
        <v>3</v>
      </c>
      <c r="G3159" s="28" t="str">
        <f t="shared" si="394"/>
        <v>43</v>
      </c>
      <c r="H3159" s="1">
        <v>46</v>
      </c>
      <c r="I3159" s="1">
        <v>625</v>
      </c>
      <c r="L3159" s="1">
        <v>3059</v>
      </c>
      <c r="M3159" s="1">
        <v>29292</v>
      </c>
      <c r="N3159" s="2">
        <f>INT(VLOOKUP(--D3159,'属性表（单）'!$H$7:$I$11,2,0)*VLOOKUP(F3159,'属性表（单）'!$B$4:$D$53,3,0))</f>
        <v>7200</v>
      </c>
      <c r="O3159" s="34">
        <f t="shared" si="396"/>
        <v>5625</v>
      </c>
      <c r="P3159" s="1">
        <f>IF(H3159=26,VLOOKUP(G3159,'属性表（单核）'!$H$2:$I$251,2,0),IF(H3159=59,VLOOKUP(G3159,'属性表（单核）'!$C$2:$D$251,2,0),INT(N3159/VLOOKUP(H3159,'属性表（单）'!$N$4:$O$24,2,0))))</f>
        <v>5625</v>
      </c>
      <c r="S3159" s="1">
        <f t="shared" si="397"/>
        <v>2632</v>
      </c>
      <c r="T3159" s="28">
        <f>VLOOKUP(--F3159,经验表!$A$4:$B$53,2,0)*VLOOKUP(--E3159,经验表!$W$8:$X$17,2,0)</f>
        <v>2632.5000000000005</v>
      </c>
      <c r="U3159" s="1">
        <f t="shared" si="398"/>
        <v>28509</v>
      </c>
      <c r="V3159" s="1">
        <f t="shared" si="399"/>
        <v>28509</v>
      </c>
    </row>
    <row r="3160" spans="1:22" x14ac:dyDescent="0.35">
      <c r="A3160" s="1">
        <v>90400134</v>
      </c>
      <c r="B3160" s="3" t="s">
        <v>20</v>
      </c>
      <c r="C3160" s="29">
        <f t="shared" si="395"/>
        <v>1</v>
      </c>
      <c r="D3160" s="29" t="str">
        <f t="shared" si="392"/>
        <v>4</v>
      </c>
      <c r="E3160" s="42" t="str">
        <f t="shared" si="393"/>
        <v>4</v>
      </c>
      <c r="F3160" s="1">
        <v>4</v>
      </c>
      <c r="G3160" s="28" t="str">
        <f t="shared" si="394"/>
        <v>44</v>
      </c>
      <c r="H3160" s="1">
        <v>46</v>
      </c>
      <c r="I3160" s="1">
        <v>710</v>
      </c>
      <c r="L3160" s="1">
        <v>3754</v>
      </c>
      <c r="M3160" s="1">
        <v>32351</v>
      </c>
      <c r="N3160" s="2">
        <f>INT(VLOOKUP(--D3160,'属性表（单）'!$H$7:$I$11,2,0)*VLOOKUP(F3160,'属性表（单）'!$B$4:$D$53,3,0))</f>
        <v>7600</v>
      </c>
      <c r="O3160" s="34">
        <f t="shared" si="396"/>
        <v>5937</v>
      </c>
      <c r="P3160" s="1">
        <f>IF(H3160=26,VLOOKUP(G3160,'属性表（单核）'!$H$2:$I$251,2,0),IF(H3160=59,VLOOKUP(G3160,'属性表（单核）'!$C$2:$D$251,2,0),INT(N3160/VLOOKUP(H3160,'属性表（单）'!$N$4:$O$24,2,0))))</f>
        <v>5937</v>
      </c>
      <c r="S3160" s="1">
        <f t="shared" si="397"/>
        <v>3217</v>
      </c>
      <c r="T3160" s="28">
        <f>VLOOKUP(--F3160,经验表!$A$4:$B$53,2,0)*VLOOKUP(--E3160,经验表!$W$8:$X$17,2,0)</f>
        <v>3217.5000000000005</v>
      </c>
      <c r="U3160" s="1">
        <f t="shared" si="398"/>
        <v>31141</v>
      </c>
      <c r="V3160" s="1">
        <f t="shared" si="399"/>
        <v>31141</v>
      </c>
    </row>
    <row r="3161" spans="1:22" x14ac:dyDescent="0.35">
      <c r="A3161" s="1">
        <v>90500134</v>
      </c>
      <c r="B3161" s="3" t="s">
        <v>20</v>
      </c>
      <c r="C3161" s="29">
        <f t="shared" si="395"/>
        <v>1</v>
      </c>
      <c r="D3161" s="29" t="str">
        <f t="shared" si="392"/>
        <v>4</v>
      </c>
      <c r="E3161" s="42" t="str">
        <f t="shared" si="393"/>
        <v>4</v>
      </c>
      <c r="F3161" s="1">
        <v>5</v>
      </c>
      <c r="G3161" s="28" t="str">
        <f t="shared" si="394"/>
        <v>45</v>
      </c>
      <c r="H3161" s="1">
        <v>46</v>
      </c>
      <c r="I3161" s="1">
        <v>795</v>
      </c>
      <c r="L3161" s="1">
        <v>4522</v>
      </c>
      <c r="M3161" s="1">
        <v>36105</v>
      </c>
      <c r="N3161" s="2">
        <f>INT(VLOOKUP(--D3161,'属性表（单）'!$H$7:$I$11,2,0)*VLOOKUP(F3161,'属性表（单）'!$B$4:$D$53,3,0))</f>
        <v>8000</v>
      </c>
      <c r="O3161" s="34">
        <f t="shared" si="396"/>
        <v>6250</v>
      </c>
      <c r="P3161" s="1">
        <f>IF(H3161=26,VLOOKUP(G3161,'属性表（单核）'!$H$2:$I$251,2,0),IF(H3161=59,VLOOKUP(G3161,'属性表（单核）'!$C$2:$D$251,2,0),INT(N3161/VLOOKUP(H3161,'属性表（单）'!$N$4:$O$24,2,0))))</f>
        <v>6250</v>
      </c>
      <c r="S3161" s="1">
        <f t="shared" si="397"/>
        <v>3802</v>
      </c>
      <c r="T3161" s="28">
        <f>VLOOKUP(--F3161,经验表!$A$4:$B$53,2,0)*VLOOKUP(--E3161,经验表!$W$8:$X$17,2,0)</f>
        <v>3802.5000000000005</v>
      </c>
      <c r="U3161" s="1">
        <f t="shared" si="398"/>
        <v>34358</v>
      </c>
      <c r="V3161" s="1">
        <f t="shared" si="399"/>
        <v>34358</v>
      </c>
    </row>
    <row r="3162" spans="1:22" x14ac:dyDescent="0.35">
      <c r="A3162" s="1">
        <v>90600134</v>
      </c>
      <c r="B3162" s="3" t="s">
        <v>20</v>
      </c>
      <c r="C3162" s="29">
        <f t="shared" si="395"/>
        <v>1</v>
      </c>
      <c r="D3162" s="29" t="str">
        <f t="shared" si="392"/>
        <v>4</v>
      </c>
      <c r="E3162" s="42" t="str">
        <f t="shared" si="393"/>
        <v>4</v>
      </c>
      <c r="F3162" s="1">
        <v>6</v>
      </c>
      <c r="G3162" s="28" t="str">
        <f t="shared" si="394"/>
        <v>46</v>
      </c>
      <c r="H3162" s="1">
        <v>46</v>
      </c>
      <c r="I3162" s="1">
        <v>880</v>
      </c>
      <c r="L3162" s="1">
        <v>5370</v>
      </c>
      <c r="M3162" s="1">
        <v>40627</v>
      </c>
      <c r="N3162" s="2">
        <f>INT(VLOOKUP(--D3162,'属性表（单）'!$H$7:$I$11,2,0)*VLOOKUP(F3162,'属性表（单）'!$B$4:$D$53,3,0))</f>
        <v>8400</v>
      </c>
      <c r="O3162" s="34">
        <f t="shared" si="396"/>
        <v>6562</v>
      </c>
      <c r="P3162" s="1">
        <f>IF(H3162=26,VLOOKUP(G3162,'属性表（单核）'!$H$2:$I$251,2,0),IF(H3162=59,VLOOKUP(G3162,'属性表（单核）'!$C$2:$D$251,2,0),INT(N3162/VLOOKUP(H3162,'属性表（单）'!$N$4:$O$24,2,0))))</f>
        <v>6562</v>
      </c>
      <c r="S3162" s="1">
        <f t="shared" si="397"/>
        <v>4777</v>
      </c>
      <c r="T3162" s="28">
        <f>VLOOKUP(--F3162,经验表!$A$4:$B$53,2,0)*VLOOKUP(--E3162,经验表!$W$8:$X$17,2,0)</f>
        <v>4777.5</v>
      </c>
      <c r="U3162" s="1">
        <f t="shared" si="398"/>
        <v>38160</v>
      </c>
      <c r="V3162" s="1">
        <f t="shared" si="399"/>
        <v>38160</v>
      </c>
    </row>
    <row r="3163" spans="1:22" x14ac:dyDescent="0.35">
      <c r="A3163" s="1">
        <v>90700134</v>
      </c>
      <c r="B3163" s="3" t="s">
        <v>20</v>
      </c>
      <c r="C3163" s="29">
        <f t="shared" si="395"/>
        <v>1</v>
      </c>
      <c r="D3163" s="29" t="str">
        <f t="shared" si="392"/>
        <v>4</v>
      </c>
      <c r="E3163" s="42" t="str">
        <f t="shared" si="393"/>
        <v>4</v>
      </c>
      <c r="F3163" s="1">
        <v>7</v>
      </c>
      <c r="G3163" s="28" t="str">
        <f t="shared" si="394"/>
        <v>47</v>
      </c>
      <c r="H3163" s="1">
        <v>46</v>
      </c>
      <c r="I3163" s="1">
        <v>965</v>
      </c>
      <c r="L3163" s="1">
        <v>6305</v>
      </c>
      <c r="M3163" s="1">
        <v>45997</v>
      </c>
      <c r="N3163" s="2">
        <f>INT(VLOOKUP(--D3163,'属性表（单）'!$H$7:$I$11,2,0)*VLOOKUP(F3163,'属性表（单）'!$B$4:$D$53,3,0))</f>
        <v>9000</v>
      </c>
      <c r="O3163" s="34">
        <f t="shared" si="396"/>
        <v>7031</v>
      </c>
      <c r="P3163" s="1">
        <f>IF(H3163=26,VLOOKUP(G3163,'属性表（单核）'!$H$2:$I$251,2,0),IF(H3163=59,VLOOKUP(G3163,'属性表（单核）'!$C$2:$D$251,2,0),INT(N3163/VLOOKUP(H3163,'属性表（单）'!$N$4:$O$24,2,0))))</f>
        <v>7031</v>
      </c>
      <c r="S3163" s="1">
        <f t="shared" si="397"/>
        <v>5752</v>
      </c>
      <c r="T3163" s="28">
        <f>VLOOKUP(--F3163,经验表!$A$4:$B$53,2,0)*VLOOKUP(--E3163,经验表!$W$8:$X$17,2,0)</f>
        <v>5752.5000000000009</v>
      </c>
      <c r="U3163" s="1">
        <f t="shared" si="398"/>
        <v>42937</v>
      </c>
      <c r="V3163" s="1">
        <f t="shared" si="399"/>
        <v>42937</v>
      </c>
    </row>
    <row r="3164" spans="1:22" x14ac:dyDescent="0.35">
      <c r="A3164" s="1">
        <v>90800134</v>
      </c>
      <c r="B3164" s="3" t="s">
        <v>20</v>
      </c>
      <c r="C3164" s="29">
        <f t="shared" si="395"/>
        <v>1</v>
      </c>
      <c r="D3164" s="29" t="str">
        <f t="shared" si="392"/>
        <v>4</v>
      </c>
      <c r="E3164" s="42" t="str">
        <f t="shared" si="393"/>
        <v>4</v>
      </c>
      <c r="F3164" s="1">
        <v>8</v>
      </c>
      <c r="G3164" s="28" t="str">
        <f t="shared" si="394"/>
        <v>48</v>
      </c>
      <c r="H3164" s="1">
        <v>46</v>
      </c>
      <c r="I3164" s="1">
        <v>1050</v>
      </c>
      <c r="L3164" s="1">
        <v>7337</v>
      </c>
      <c r="M3164" s="1">
        <v>52302</v>
      </c>
      <c r="N3164" s="2">
        <f>INT(VLOOKUP(--D3164,'属性表（单）'!$H$7:$I$11,2,0)*VLOOKUP(F3164,'属性表（单）'!$B$4:$D$53,3,0))</f>
        <v>9600</v>
      </c>
      <c r="O3164" s="34">
        <f t="shared" si="396"/>
        <v>7500</v>
      </c>
      <c r="P3164" s="1">
        <f>IF(H3164=26,VLOOKUP(G3164,'属性表（单核）'!$H$2:$I$251,2,0),IF(H3164=59,VLOOKUP(G3164,'属性表（单核）'!$C$2:$D$251,2,0),INT(N3164/VLOOKUP(H3164,'属性表（单）'!$N$4:$O$24,2,0))))</f>
        <v>7500</v>
      </c>
      <c r="S3164" s="1">
        <f t="shared" si="397"/>
        <v>6727</v>
      </c>
      <c r="T3164" s="28">
        <f>VLOOKUP(--F3164,经验表!$A$4:$B$53,2,0)*VLOOKUP(--E3164,经验表!$W$8:$X$17,2,0)</f>
        <v>6727.5000000000009</v>
      </c>
      <c r="U3164" s="1">
        <f t="shared" si="398"/>
        <v>48689</v>
      </c>
      <c r="V3164" s="1">
        <f t="shared" si="399"/>
        <v>48689</v>
      </c>
    </row>
    <row r="3165" spans="1:22" x14ac:dyDescent="0.35">
      <c r="A3165" s="1">
        <v>90900134</v>
      </c>
      <c r="B3165" s="3" t="s">
        <v>20</v>
      </c>
      <c r="C3165" s="29">
        <f t="shared" si="395"/>
        <v>1</v>
      </c>
      <c r="D3165" s="29" t="str">
        <f t="shared" si="392"/>
        <v>4</v>
      </c>
      <c r="E3165" s="42" t="str">
        <f t="shared" si="393"/>
        <v>4</v>
      </c>
      <c r="F3165" s="1">
        <v>9</v>
      </c>
      <c r="G3165" s="28" t="str">
        <f t="shared" si="394"/>
        <v>49</v>
      </c>
      <c r="H3165" s="1">
        <v>46</v>
      </c>
      <c r="I3165" s="1">
        <v>1135</v>
      </c>
      <c r="L3165" s="1">
        <v>8475</v>
      </c>
      <c r="M3165" s="1">
        <v>59639</v>
      </c>
      <c r="N3165" s="2">
        <f>INT(VLOOKUP(--D3165,'属性表（单）'!$H$7:$I$11,2,0)*VLOOKUP(F3165,'属性表（单）'!$B$4:$D$53,3,0))</f>
        <v>10200</v>
      </c>
      <c r="O3165" s="34">
        <f t="shared" si="396"/>
        <v>7968</v>
      </c>
      <c r="P3165" s="1">
        <f>IF(H3165=26,VLOOKUP(G3165,'属性表（单核）'!$H$2:$I$251,2,0),IF(H3165=59,VLOOKUP(G3165,'属性表（单核）'!$C$2:$D$251,2,0),INT(N3165/VLOOKUP(H3165,'属性表（单）'!$N$4:$O$24,2,0))))</f>
        <v>7968</v>
      </c>
      <c r="S3165" s="1">
        <f t="shared" si="397"/>
        <v>7702</v>
      </c>
      <c r="T3165" s="28">
        <f>VLOOKUP(--F3165,经验表!$A$4:$B$53,2,0)*VLOOKUP(--E3165,经验表!$W$8:$X$17,2,0)</f>
        <v>7702.5000000000009</v>
      </c>
      <c r="U3165" s="1">
        <f t="shared" si="398"/>
        <v>55416</v>
      </c>
      <c r="V3165" s="1">
        <f t="shared" si="399"/>
        <v>55416</v>
      </c>
    </row>
    <row r="3166" spans="1:22" x14ac:dyDescent="0.35">
      <c r="A3166" s="1">
        <v>91000134</v>
      </c>
      <c r="B3166" s="3" t="s">
        <v>20</v>
      </c>
      <c r="C3166" s="29">
        <f t="shared" si="395"/>
        <v>1</v>
      </c>
      <c r="D3166" s="29" t="str">
        <f t="shared" si="392"/>
        <v>4</v>
      </c>
      <c r="E3166" s="42" t="str">
        <f t="shared" si="393"/>
        <v>4</v>
      </c>
      <c r="F3166" s="1">
        <v>10</v>
      </c>
      <c r="G3166" s="28" t="str">
        <f t="shared" si="394"/>
        <v>410</v>
      </c>
      <c r="H3166" s="1">
        <v>46</v>
      </c>
      <c r="I3166" s="1">
        <v>1220</v>
      </c>
      <c r="L3166" s="1">
        <v>9729</v>
      </c>
      <c r="M3166" s="1">
        <v>68114</v>
      </c>
      <c r="N3166" s="2">
        <f>INT(VLOOKUP(--D3166,'属性表（单）'!$H$7:$I$11,2,0)*VLOOKUP(F3166,'属性表（单）'!$B$4:$D$53,3,0))</f>
        <v>10800</v>
      </c>
      <c r="O3166" s="34">
        <f t="shared" si="396"/>
        <v>8437</v>
      </c>
      <c r="P3166" s="1">
        <f>IF(H3166=26,VLOOKUP(G3166,'属性表（单核）'!$H$2:$I$251,2,0),IF(H3166=59,VLOOKUP(G3166,'属性表（单核）'!$C$2:$D$251,2,0),INT(N3166/VLOOKUP(H3166,'属性表（单）'!$N$4:$O$24,2,0))))</f>
        <v>8437</v>
      </c>
      <c r="S3166" s="1">
        <f t="shared" si="397"/>
        <v>9262</v>
      </c>
      <c r="T3166" s="28">
        <f>VLOOKUP(--F3166,经验表!$A$4:$B$53,2,0)*VLOOKUP(--E3166,经验表!$W$8:$X$17,2,0)</f>
        <v>9262.5</v>
      </c>
      <c r="U3166" s="1">
        <f t="shared" si="398"/>
        <v>63118</v>
      </c>
      <c r="V3166" s="1">
        <f t="shared" si="399"/>
        <v>63118</v>
      </c>
    </row>
    <row r="3167" spans="1:22" x14ac:dyDescent="0.35">
      <c r="A3167" s="1">
        <v>91100134</v>
      </c>
      <c r="B3167" s="3" t="s">
        <v>20</v>
      </c>
      <c r="C3167" s="29">
        <f t="shared" si="395"/>
        <v>1</v>
      </c>
      <c r="D3167" s="29" t="str">
        <f t="shared" si="392"/>
        <v>4</v>
      </c>
      <c r="E3167" s="42" t="str">
        <f t="shared" si="393"/>
        <v>4</v>
      </c>
      <c r="F3167" s="1">
        <v>11</v>
      </c>
      <c r="G3167" s="28" t="str">
        <f t="shared" si="394"/>
        <v>411</v>
      </c>
      <c r="H3167" s="1">
        <v>46</v>
      </c>
      <c r="I3167" s="1">
        <v>1305</v>
      </c>
      <c r="L3167" s="1">
        <v>11110</v>
      </c>
      <c r="M3167" s="1">
        <v>77843</v>
      </c>
      <c r="N3167" s="2">
        <f>INT(VLOOKUP(--D3167,'属性表（单）'!$H$7:$I$11,2,0)*VLOOKUP(F3167,'属性表（单）'!$B$4:$D$53,3,0))</f>
        <v>11400</v>
      </c>
      <c r="O3167" s="34">
        <f t="shared" si="396"/>
        <v>8906</v>
      </c>
      <c r="P3167" s="1">
        <f>IF(H3167=26,VLOOKUP(G3167,'属性表（单核）'!$H$2:$I$251,2,0),IF(H3167=59,VLOOKUP(G3167,'属性表（单核）'!$C$2:$D$251,2,0),INT(N3167/VLOOKUP(H3167,'属性表（单）'!$N$4:$O$24,2,0))))</f>
        <v>8906</v>
      </c>
      <c r="S3167" s="1">
        <f t="shared" si="397"/>
        <v>10822</v>
      </c>
      <c r="T3167" s="28">
        <f>VLOOKUP(--F3167,经验表!$A$4:$B$53,2,0)*VLOOKUP(--E3167,经验表!$W$8:$X$17,2,0)</f>
        <v>10822.500000000002</v>
      </c>
      <c r="U3167" s="1">
        <f t="shared" si="398"/>
        <v>72380</v>
      </c>
      <c r="V3167" s="1">
        <f t="shared" si="399"/>
        <v>72380</v>
      </c>
    </row>
    <row r="3168" spans="1:22" x14ac:dyDescent="0.35">
      <c r="A3168" s="1">
        <v>91200134</v>
      </c>
      <c r="B3168" s="3" t="s">
        <v>20</v>
      </c>
      <c r="C3168" s="29">
        <f t="shared" si="395"/>
        <v>1</v>
      </c>
      <c r="D3168" s="29" t="str">
        <f t="shared" si="392"/>
        <v>4</v>
      </c>
      <c r="E3168" s="42" t="str">
        <f t="shared" si="393"/>
        <v>4</v>
      </c>
      <c r="F3168" s="1">
        <v>12</v>
      </c>
      <c r="G3168" s="28" t="str">
        <f t="shared" si="394"/>
        <v>412</v>
      </c>
      <c r="H3168" s="1">
        <v>46</v>
      </c>
      <c r="I3168" s="1">
        <v>1390</v>
      </c>
      <c r="L3168" s="1">
        <v>12630</v>
      </c>
      <c r="M3168" s="1">
        <v>88953</v>
      </c>
      <c r="N3168" s="2">
        <f>INT(VLOOKUP(--D3168,'属性表（单）'!$H$7:$I$11,2,0)*VLOOKUP(F3168,'属性表（单）'!$B$4:$D$53,3,0))</f>
        <v>12200</v>
      </c>
      <c r="O3168" s="34">
        <f t="shared" si="396"/>
        <v>9531</v>
      </c>
      <c r="P3168" s="1">
        <f>IF(H3168=26,VLOOKUP(G3168,'属性表（单核）'!$H$2:$I$251,2,0),IF(H3168=59,VLOOKUP(G3168,'属性表（单核）'!$C$2:$D$251,2,0),INT(N3168/VLOOKUP(H3168,'属性表（单）'!$N$4:$O$24,2,0))))</f>
        <v>9531</v>
      </c>
      <c r="S3168" s="1">
        <f t="shared" si="397"/>
        <v>12382</v>
      </c>
      <c r="T3168" s="28">
        <f>VLOOKUP(--F3168,经验表!$A$4:$B$53,2,0)*VLOOKUP(--E3168,经验表!$W$8:$X$17,2,0)</f>
        <v>12382.500000000002</v>
      </c>
      <c r="U3168" s="1">
        <f t="shared" si="398"/>
        <v>83202</v>
      </c>
      <c r="V3168" s="1">
        <f t="shared" si="399"/>
        <v>83202</v>
      </c>
    </row>
    <row r="3169" spans="1:22" x14ac:dyDescent="0.35">
      <c r="A3169" s="1">
        <v>91300134</v>
      </c>
      <c r="B3169" s="3" t="s">
        <v>20</v>
      </c>
      <c r="C3169" s="29">
        <f t="shared" si="395"/>
        <v>1</v>
      </c>
      <c r="D3169" s="29" t="str">
        <f t="shared" si="392"/>
        <v>4</v>
      </c>
      <c r="E3169" s="42" t="str">
        <f t="shared" si="393"/>
        <v>4</v>
      </c>
      <c r="F3169" s="1">
        <v>13</v>
      </c>
      <c r="G3169" s="28" t="str">
        <f t="shared" si="394"/>
        <v>413</v>
      </c>
      <c r="H3169" s="1">
        <v>46</v>
      </c>
      <c r="I3169" s="1">
        <v>1475</v>
      </c>
      <c r="L3169" s="1">
        <v>14303</v>
      </c>
      <c r="M3169" s="1">
        <v>101583</v>
      </c>
      <c r="N3169" s="2">
        <f>INT(VLOOKUP(--D3169,'属性表（单）'!$H$7:$I$11,2,0)*VLOOKUP(F3169,'属性表（单）'!$B$4:$D$53,3,0))</f>
        <v>13000</v>
      </c>
      <c r="O3169" s="34">
        <f t="shared" si="396"/>
        <v>10156</v>
      </c>
      <c r="P3169" s="1">
        <f>IF(H3169=26,VLOOKUP(G3169,'属性表（单核）'!$H$2:$I$251,2,0),IF(H3169=59,VLOOKUP(G3169,'属性表（单核）'!$C$2:$D$251,2,0),INT(N3169/VLOOKUP(H3169,'属性表（单）'!$N$4:$O$24,2,0))))</f>
        <v>10156</v>
      </c>
      <c r="S3169" s="1">
        <f t="shared" si="397"/>
        <v>13942</v>
      </c>
      <c r="T3169" s="28">
        <f>VLOOKUP(--F3169,经验表!$A$4:$B$53,2,0)*VLOOKUP(--E3169,经验表!$W$8:$X$17,2,0)</f>
        <v>13942.500000000002</v>
      </c>
      <c r="U3169" s="1">
        <f t="shared" si="398"/>
        <v>95584</v>
      </c>
      <c r="V3169" s="1">
        <f t="shared" si="399"/>
        <v>95584</v>
      </c>
    </row>
    <row r="3170" spans="1:22" x14ac:dyDescent="0.35">
      <c r="A3170" s="1">
        <v>91400134</v>
      </c>
      <c r="B3170" s="3" t="s">
        <v>20</v>
      </c>
      <c r="C3170" s="29">
        <f t="shared" si="395"/>
        <v>1</v>
      </c>
      <c r="D3170" s="29" t="str">
        <f t="shared" si="392"/>
        <v>4</v>
      </c>
      <c r="E3170" s="42" t="str">
        <f t="shared" si="393"/>
        <v>4</v>
      </c>
      <c r="F3170" s="1">
        <v>14</v>
      </c>
      <c r="G3170" s="28" t="str">
        <f t="shared" si="394"/>
        <v>414</v>
      </c>
      <c r="H3170" s="1">
        <v>46</v>
      </c>
      <c r="I3170" s="1">
        <v>1560</v>
      </c>
      <c r="L3170" s="1">
        <v>16144</v>
      </c>
      <c r="M3170" s="1">
        <v>115886</v>
      </c>
      <c r="N3170" s="2">
        <f>INT(VLOOKUP(--D3170,'属性表（单）'!$H$7:$I$11,2,0)*VLOOKUP(F3170,'属性表（单）'!$B$4:$D$53,3,0))</f>
        <v>13800</v>
      </c>
      <c r="O3170" s="34">
        <f t="shared" si="396"/>
        <v>10781</v>
      </c>
      <c r="P3170" s="1">
        <f>IF(H3170=26,VLOOKUP(G3170,'属性表（单核）'!$H$2:$I$251,2,0),IF(H3170=59,VLOOKUP(G3170,'属性表（单核）'!$C$2:$D$251,2,0),INT(N3170/VLOOKUP(H3170,'属性表（单）'!$N$4:$O$24,2,0))))</f>
        <v>10781</v>
      </c>
      <c r="S3170" s="1">
        <f t="shared" si="397"/>
        <v>16282</v>
      </c>
      <c r="T3170" s="28">
        <f>VLOOKUP(--F3170,经验表!$A$4:$B$53,2,0)*VLOOKUP(--E3170,经验表!$W$8:$X$17,2,0)</f>
        <v>16282.500000000002</v>
      </c>
      <c r="U3170" s="1">
        <f t="shared" si="398"/>
        <v>109526</v>
      </c>
      <c r="V3170" s="1">
        <f t="shared" si="399"/>
        <v>109526</v>
      </c>
    </row>
    <row r="3171" spans="1:22" x14ac:dyDescent="0.35">
      <c r="A3171" s="1">
        <v>91500134</v>
      </c>
      <c r="B3171" s="3" t="s">
        <v>20</v>
      </c>
      <c r="C3171" s="29">
        <f t="shared" si="395"/>
        <v>1</v>
      </c>
      <c r="D3171" s="29" t="str">
        <f t="shared" si="392"/>
        <v>4</v>
      </c>
      <c r="E3171" s="42" t="str">
        <f t="shared" si="393"/>
        <v>4</v>
      </c>
      <c r="F3171" s="1">
        <v>15</v>
      </c>
      <c r="G3171" s="28" t="str">
        <f t="shared" si="394"/>
        <v>415</v>
      </c>
      <c r="H3171" s="1">
        <v>46</v>
      </c>
      <c r="I3171" s="1">
        <v>1645</v>
      </c>
      <c r="L3171" s="1">
        <v>18170</v>
      </c>
      <c r="M3171" s="1">
        <v>132030</v>
      </c>
      <c r="N3171" s="2">
        <f>INT(VLOOKUP(--D3171,'属性表（单）'!$H$7:$I$11,2,0)*VLOOKUP(F3171,'属性表（单）'!$B$4:$D$53,3,0))</f>
        <v>14600</v>
      </c>
      <c r="O3171" s="34">
        <f t="shared" si="396"/>
        <v>11406</v>
      </c>
      <c r="P3171" s="1">
        <f>IF(H3171=26,VLOOKUP(G3171,'属性表（单核）'!$H$2:$I$251,2,0),IF(H3171=59,VLOOKUP(G3171,'属性表（单核）'!$C$2:$D$251,2,0),INT(N3171/VLOOKUP(H3171,'属性表（单）'!$N$4:$O$24,2,0))))</f>
        <v>11406</v>
      </c>
      <c r="S3171" s="1">
        <f t="shared" si="397"/>
        <v>18622</v>
      </c>
      <c r="T3171" s="28">
        <f>VLOOKUP(--F3171,经验表!$A$4:$B$53,2,0)*VLOOKUP(--E3171,经验表!$W$8:$X$17,2,0)</f>
        <v>18622.5</v>
      </c>
      <c r="U3171" s="1">
        <f t="shared" si="398"/>
        <v>125808</v>
      </c>
      <c r="V3171" s="1">
        <f t="shared" si="399"/>
        <v>125808</v>
      </c>
    </row>
    <row r="3172" spans="1:22" x14ac:dyDescent="0.35">
      <c r="A3172" s="1">
        <v>91600134</v>
      </c>
      <c r="B3172" s="3" t="s">
        <v>20</v>
      </c>
      <c r="C3172" s="29">
        <f t="shared" si="395"/>
        <v>1</v>
      </c>
      <c r="D3172" s="29" t="str">
        <f t="shared" si="392"/>
        <v>4</v>
      </c>
      <c r="E3172" s="42" t="str">
        <f t="shared" si="393"/>
        <v>4</v>
      </c>
      <c r="F3172" s="1">
        <v>16</v>
      </c>
      <c r="G3172" s="28" t="str">
        <f t="shared" si="394"/>
        <v>416</v>
      </c>
      <c r="H3172" s="1">
        <v>46</v>
      </c>
      <c r="I3172" s="1">
        <v>1730</v>
      </c>
      <c r="L3172" s="1">
        <v>20397</v>
      </c>
      <c r="M3172" s="1">
        <v>150200</v>
      </c>
      <c r="N3172" s="2">
        <f>INT(VLOOKUP(--D3172,'属性表（单）'!$H$7:$I$11,2,0)*VLOOKUP(F3172,'属性表（单）'!$B$4:$D$53,3,0))</f>
        <v>15400</v>
      </c>
      <c r="O3172" s="34">
        <f t="shared" si="396"/>
        <v>12031</v>
      </c>
      <c r="P3172" s="1">
        <f>IF(H3172=26,VLOOKUP(G3172,'属性表（单核）'!$H$2:$I$251,2,0),IF(H3172=59,VLOOKUP(G3172,'属性表（单核）'!$C$2:$D$251,2,0),INT(N3172/VLOOKUP(H3172,'属性表（单）'!$N$4:$O$24,2,0))))</f>
        <v>12031</v>
      </c>
      <c r="S3172" s="1">
        <f t="shared" si="397"/>
        <v>20962</v>
      </c>
      <c r="T3172" s="28">
        <f>VLOOKUP(--F3172,经验表!$A$4:$B$53,2,0)*VLOOKUP(--E3172,经验表!$W$8:$X$17,2,0)</f>
        <v>20962.500000000004</v>
      </c>
      <c r="U3172" s="1">
        <f t="shared" si="398"/>
        <v>144430</v>
      </c>
      <c r="V3172" s="1">
        <f t="shared" si="399"/>
        <v>144430</v>
      </c>
    </row>
    <row r="3173" spans="1:22" x14ac:dyDescent="0.35">
      <c r="A3173" s="1">
        <v>91700134</v>
      </c>
      <c r="B3173" s="3" t="s">
        <v>20</v>
      </c>
      <c r="C3173" s="29">
        <f t="shared" si="395"/>
        <v>1</v>
      </c>
      <c r="D3173" s="29" t="str">
        <f t="shared" si="392"/>
        <v>4</v>
      </c>
      <c r="E3173" s="42" t="str">
        <f t="shared" si="393"/>
        <v>4</v>
      </c>
      <c r="F3173" s="1">
        <v>17</v>
      </c>
      <c r="G3173" s="28" t="str">
        <f t="shared" si="394"/>
        <v>417</v>
      </c>
      <c r="H3173" s="1">
        <v>46</v>
      </c>
      <c r="I3173" s="1">
        <v>1815</v>
      </c>
      <c r="L3173" s="1">
        <v>22845</v>
      </c>
      <c r="M3173" s="1">
        <v>170597</v>
      </c>
      <c r="N3173" s="2">
        <f>INT(VLOOKUP(--D3173,'属性表（单）'!$H$7:$I$11,2,0)*VLOOKUP(F3173,'属性表（单）'!$B$4:$D$53,3,0))</f>
        <v>16400</v>
      </c>
      <c r="O3173" s="34">
        <f t="shared" si="396"/>
        <v>12812</v>
      </c>
      <c r="P3173" s="1">
        <f>IF(H3173=26,VLOOKUP(G3173,'属性表（单核）'!$H$2:$I$251,2,0),IF(H3173=59,VLOOKUP(G3173,'属性表（单核）'!$C$2:$D$251,2,0),INT(N3173/VLOOKUP(H3173,'属性表（单）'!$N$4:$O$24,2,0))))</f>
        <v>12812</v>
      </c>
      <c r="S3173" s="1">
        <f t="shared" si="397"/>
        <v>23302</v>
      </c>
      <c r="T3173" s="28">
        <f>VLOOKUP(--F3173,经验表!$A$4:$B$53,2,0)*VLOOKUP(--E3173,经验表!$W$8:$X$17,2,0)</f>
        <v>23302.500000000004</v>
      </c>
      <c r="U3173" s="1">
        <f t="shared" si="398"/>
        <v>165392</v>
      </c>
      <c r="V3173" s="1">
        <f t="shared" si="399"/>
        <v>165392</v>
      </c>
    </row>
    <row r="3174" spans="1:22" x14ac:dyDescent="0.35">
      <c r="A3174" s="1">
        <v>91800134</v>
      </c>
      <c r="B3174" s="3" t="s">
        <v>20</v>
      </c>
      <c r="C3174" s="29">
        <f t="shared" si="395"/>
        <v>1</v>
      </c>
      <c r="D3174" s="29" t="str">
        <f t="shared" si="392"/>
        <v>4</v>
      </c>
      <c r="E3174" s="42" t="str">
        <f t="shared" si="393"/>
        <v>4</v>
      </c>
      <c r="F3174" s="1">
        <v>18</v>
      </c>
      <c r="G3174" s="28" t="str">
        <f t="shared" si="394"/>
        <v>418</v>
      </c>
      <c r="H3174" s="1">
        <v>46</v>
      </c>
      <c r="I3174" s="1">
        <v>1900</v>
      </c>
      <c r="L3174" s="1">
        <v>25537</v>
      </c>
      <c r="M3174" s="1">
        <v>193442</v>
      </c>
      <c r="N3174" s="2">
        <f>INT(VLOOKUP(--D3174,'属性表（单）'!$H$7:$I$11,2,0)*VLOOKUP(F3174,'属性表（单）'!$B$4:$D$53,3,0))</f>
        <v>17400</v>
      </c>
      <c r="O3174" s="34">
        <f t="shared" si="396"/>
        <v>13593</v>
      </c>
      <c r="P3174" s="1">
        <f>IF(H3174=26,VLOOKUP(G3174,'属性表（单核）'!$H$2:$I$251,2,0),IF(H3174=59,VLOOKUP(G3174,'属性表（单核）'!$C$2:$D$251,2,0),INT(N3174/VLOOKUP(H3174,'属性表（单）'!$N$4:$O$24,2,0))))</f>
        <v>13593</v>
      </c>
      <c r="S3174" s="1">
        <f t="shared" si="397"/>
        <v>26617</v>
      </c>
      <c r="T3174" s="28">
        <f>VLOOKUP(--F3174,经验表!$A$4:$B$53,2,0)*VLOOKUP(--E3174,经验表!$W$8:$X$17,2,0)</f>
        <v>26617.500000000004</v>
      </c>
      <c r="U3174" s="1">
        <f t="shared" si="398"/>
        <v>188694</v>
      </c>
      <c r="V3174" s="1">
        <f t="shared" si="399"/>
        <v>188694</v>
      </c>
    </row>
    <row r="3175" spans="1:22" x14ac:dyDescent="0.35">
      <c r="A3175" s="1">
        <v>91900134</v>
      </c>
      <c r="B3175" s="3" t="s">
        <v>20</v>
      </c>
      <c r="C3175" s="29">
        <f t="shared" si="395"/>
        <v>1</v>
      </c>
      <c r="D3175" s="29" t="str">
        <f t="shared" si="392"/>
        <v>4</v>
      </c>
      <c r="E3175" s="42" t="str">
        <f t="shared" si="393"/>
        <v>4</v>
      </c>
      <c r="F3175" s="1">
        <v>19</v>
      </c>
      <c r="G3175" s="28" t="str">
        <f t="shared" si="394"/>
        <v>419</v>
      </c>
      <c r="H3175" s="1">
        <v>46</v>
      </c>
      <c r="I3175" s="1">
        <v>1985</v>
      </c>
      <c r="L3175" s="1">
        <v>28494</v>
      </c>
      <c r="M3175" s="1">
        <v>218979</v>
      </c>
      <c r="N3175" s="2">
        <f>INT(VLOOKUP(--D3175,'属性表（单）'!$H$7:$I$11,2,0)*VLOOKUP(F3175,'属性表（单）'!$B$4:$D$53,3,0))</f>
        <v>18400</v>
      </c>
      <c r="O3175" s="34">
        <f t="shared" si="396"/>
        <v>14375</v>
      </c>
      <c r="P3175" s="1">
        <f>IF(H3175=26,VLOOKUP(G3175,'属性表（单核）'!$H$2:$I$251,2,0),IF(H3175=59,VLOOKUP(G3175,'属性表（单核）'!$C$2:$D$251,2,0),INT(N3175/VLOOKUP(H3175,'属性表（单）'!$N$4:$O$24,2,0))))</f>
        <v>14375</v>
      </c>
      <c r="S3175" s="1">
        <f t="shared" si="397"/>
        <v>29932</v>
      </c>
      <c r="T3175" s="28">
        <f>VLOOKUP(--F3175,经验表!$A$4:$B$53,2,0)*VLOOKUP(--E3175,经验表!$W$8:$X$17,2,0)</f>
        <v>29932.500000000004</v>
      </c>
      <c r="U3175" s="1">
        <f t="shared" si="398"/>
        <v>215311</v>
      </c>
      <c r="V3175" s="1">
        <f t="shared" si="399"/>
        <v>215311</v>
      </c>
    </row>
    <row r="3176" spans="1:22" x14ac:dyDescent="0.35">
      <c r="A3176" s="1">
        <v>92000134</v>
      </c>
      <c r="B3176" s="3" t="s">
        <v>20</v>
      </c>
      <c r="C3176" s="29">
        <f t="shared" si="395"/>
        <v>1</v>
      </c>
      <c r="D3176" s="29" t="str">
        <f t="shared" si="392"/>
        <v>4</v>
      </c>
      <c r="E3176" s="42" t="str">
        <f t="shared" si="393"/>
        <v>4</v>
      </c>
      <c r="F3176" s="1">
        <v>20</v>
      </c>
      <c r="G3176" s="28" t="str">
        <f t="shared" si="394"/>
        <v>420</v>
      </c>
      <c r="H3176" s="1">
        <v>46</v>
      </c>
      <c r="I3176" s="1">
        <v>2070</v>
      </c>
      <c r="L3176" s="1">
        <v>31744</v>
      </c>
      <c r="M3176" s="1">
        <v>247473</v>
      </c>
      <c r="N3176" s="2">
        <f>INT(VLOOKUP(--D3176,'属性表（单）'!$H$7:$I$11,2,0)*VLOOKUP(F3176,'属性表（单）'!$B$4:$D$53,3,0))</f>
        <v>19400</v>
      </c>
      <c r="O3176" s="34">
        <f t="shared" si="396"/>
        <v>15156</v>
      </c>
      <c r="P3176" s="1">
        <f>IF(H3176=26,VLOOKUP(G3176,'属性表（单核）'!$H$2:$I$251,2,0),IF(H3176=59,VLOOKUP(G3176,'属性表（单核）'!$C$2:$D$251,2,0),INT(N3176/VLOOKUP(H3176,'属性表（单）'!$N$4:$O$24,2,0))))</f>
        <v>15156</v>
      </c>
      <c r="S3176" s="1">
        <f t="shared" si="397"/>
        <v>33247</v>
      </c>
      <c r="T3176" s="28">
        <f>VLOOKUP(--F3176,经验表!$A$4:$B$53,2,0)*VLOOKUP(--E3176,经验表!$W$8:$X$17,2,0)</f>
        <v>33247.5</v>
      </c>
      <c r="U3176" s="1">
        <f t="shared" si="398"/>
        <v>245243</v>
      </c>
      <c r="V3176" s="1">
        <f t="shared" si="399"/>
        <v>245243</v>
      </c>
    </row>
    <row r="3177" spans="1:22" x14ac:dyDescent="0.35">
      <c r="A3177" s="1">
        <v>92100134</v>
      </c>
      <c r="B3177" s="3" t="s">
        <v>20</v>
      </c>
      <c r="C3177" s="29">
        <f t="shared" si="395"/>
        <v>1</v>
      </c>
      <c r="D3177" s="29" t="str">
        <f t="shared" si="392"/>
        <v>4</v>
      </c>
      <c r="E3177" s="42" t="str">
        <f t="shared" si="393"/>
        <v>4</v>
      </c>
      <c r="F3177" s="1">
        <v>21</v>
      </c>
      <c r="G3177" s="28" t="str">
        <f t="shared" si="394"/>
        <v>421</v>
      </c>
      <c r="H3177" s="1">
        <v>46</v>
      </c>
      <c r="I3177" s="1">
        <v>2155</v>
      </c>
      <c r="L3177" s="1">
        <v>35314</v>
      </c>
      <c r="M3177" s="1">
        <v>279217</v>
      </c>
      <c r="N3177" s="2">
        <f>INT(VLOOKUP(--D3177,'属性表（单）'!$H$7:$I$11,2,0)*VLOOKUP(F3177,'属性表（单）'!$B$4:$D$53,3,0))</f>
        <v>20400</v>
      </c>
      <c r="O3177" s="34">
        <f t="shared" si="396"/>
        <v>15937</v>
      </c>
      <c r="P3177" s="1">
        <f>IF(H3177=26,VLOOKUP(G3177,'属性表（单核）'!$H$2:$I$251,2,0),IF(H3177=59,VLOOKUP(G3177,'属性表（单核）'!$C$2:$D$251,2,0),INT(N3177/VLOOKUP(H3177,'属性表（单）'!$N$4:$O$24,2,0))))</f>
        <v>15937</v>
      </c>
      <c r="S3177" s="1">
        <f t="shared" si="397"/>
        <v>36562</v>
      </c>
      <c r="T3177" s="28">
        <f>VLOOKUP(--F3177,经验表!$A$4:$B$53,2,0)*VLOOKUP(--E3177,经验表!$W$8:$X$17,2,0)</f>
        <v>36562.5</v>
      </c>
      <c r="U3177" s="1">
        <f t="shared" si="398"/>
        <v>278490</v>
      </c>
      <c r="V3177" s="1">
        <f t="shared" si="399"/>
        <v>278490</v>
      </c>
    </row>
    <row r="3178" spans="1:22" x14ac:dyDescent="0.35">
      <c r="A3178" s="1">
        <v>92200134</v>
      </c>
      <c r="B3178" s="3" t="s">
        <v>20</v>
      </c>
      <c r="C3178" s="29">
        <f t="shared" si="395"/>
        <v>1</v>
      </c>
      <c r="D3178" s="29" t="str">
        <f t="shared" si="392"/>
        <v>4</v>
      </c>
      <c r="E3178" s="42" t="str">
        <f t="shared" si="393"/>
        <v>4</v>
      </c>
      <c r="F3178" s="1">
        <v>22</v>
      </c>
      <c r="G3178" s="28" t="str">
        <f t="shared" si="394"/>
        <v>422</v>
      </c>
      <c r="H3178" s="1">
        <v>46</v>
      </c>
      <c r="I3178" s="1">
        <v>2240</v>
      </c>
      <c r="L3178" s="1">
        <v>39236</v>
      </c>
      <c r="M3178" s="1">
        <v>314531</v>
      </c>
      <c r="N3178" s="2">
        <f>INT(VLOOKUP(--D3178,'属性表（单）'!$H$7:$I$11,2,0)*VLOOKUP(F3178,'属性表（单）'!$B$4:$D$53,3,0))</f>
        <v>21600</v>
      </c>
      <c r="O3178" s="34">
        <f t="shared" si="396"/>
        <v>16875</v>
      </c>
      <c r="P3178" s="1">
        <f>IF(H3178=26,VLOOKUP(G3178,'属性表（单核）'!$H$2:$I$251,2,0),IF(H3178=59,VLOOKUP(G3178,'属性表（单核）'!$C$2:$D$251,2,0),INT(N3178/VLOOKUP(H3178,'属性表（单）'!$N$4:$O$24,2,0))))</f>
        <v>16875</v>
      </c>
      <c r="S3178" s="1">
        <f t="shared" si="397"/>
        <v>41047</v>
      </c>
      <c r="T3178" s="28">
        <f>VLOOKUP(--F3178,经验表!$A$4:$B$53,2,0)*VLOOKUP(--E3178,经验表!$W$8:$X$17,2,0)</f>
        <v>41047.500000000007</v>
      </c>
      <c r="U3178" s="1">
        <f t="shared" si="398"/>
        <v>315052</v>
      </c>
      <c r="V3178" s="1">
        <f t="shared" si="399"/>
        <v>315052</v>
      </c>
    </row>
    <row r="3179" spans="1:22" x14ac:dyDescent="0.35">
      <c r="A3179" s="1">
        <v>92300134</v>
      </c>
      <c r="B3179" s="3" t="s">
        <v>20</v>
      </c>
      <c r="C3179" s="29">
        <f t="shared" si="395"/>
        <v>1</v>
      </c>
      <c r="D3179" s="29" t="str">
        <f t="shared" si="392"/>
        <v>4</v>
      </c>
      <c r="E3179" s="42" t="str">
        <f t="shared" si="393"/>
        <v>4</v>
      </c>
      <c r="F3179" s="1">
        <v>23</v>
      </c>
      <c r="G3179" s="28" t="str">
        <f t="shared" si="394"/>
        <v>423</v>
      </c>
      <c r="H3179" s="1">
        <v>46</v>
      </c>
      <c r="I3179" s="1">
        <v>2325</v>
      </c>
      <c r="L3179" s="1">
        <v>43542</v>
      </c>
      <c r="M3179" s="1">
        <v>353767</v>
      </c>
      <c r="N3179" s="2">
        <f>INT(VLOOKUP(--D3179,'属性表（单）'!$H$7:$I$11,2,0)*VLOOKUP(F3179,'属性表（单）'!$B$4:$D$53,3,0))</f>
        <v>22800</v>
      </c>
      <c r="O3179" s="34">
        <f t="shared" si="396"/>
        <v>17812</v>
      </c>
      <c r="P3179" s="1">
        <f>IF(H3179=26,VLOOKUP(G3179,'属性表（单核）'!$H$2:$I$251,2,0),IF(H3179=59,VLOOKUP(G3179,'属性表（单核）'!$C$2:$D$251,2,0),INT(N3179/VLOOKUP(H3179,'属性表（单）'!$N$4:$O$24,2,0))))</f>
        <v>17812</v>
      </c>
      <c r="S3179" s="1">
        <f t="shared" si="397"/>
        <v>45532</v>
      </c>
      <c r="T3179" s="28">
        <f>VLOOKUP(--F3179,经验表!$A$4:$B$53,2,0)*VLOOKUP(--E3179,经验表!$W$8:$X$17,2,0)</f>
        <v>45532.500000000007</v>
      </c>
      <c r="U3179" s="1">
        <f t="shared" si="398"/>
        <v>356099</v>
      </c>
      <c r="V3179" s="1">
        <f t="shared" si="399"/>
        <v>356099</v>
      </c>
    </row>
    <row r="3180" spans="1:22" x14ac:dyDescent="0.35">
      <c r="A3180" s="1">
        <v>92400134</v>
      </c>
      <c r="B3180" s="3" t="s">
        <v>20</v>
      </c>
      <c r="C3180" s="29">
        <f t="shared" si="395"/>
        <v>1</v>
      </c>
      <c r="D3180" s="29" t="str">
        <f t="shared" si="392"/>
        <v>4</v>
      </c>
      <c r="E3180" s="42" t="str">
        <f t="shared" si="393"/>
        <v>4</v>
      </c>
      <c r="F3180" s="1">
        <v>24</v>
      </c>
      <c r="G3180" s="28" t="str">
        <f t="shared" si="394"/>
        <v>424</v>
      </c>
      <c r="H3180" s="1">
        <v>46</v>
      </c>
      <c r="I3180" s="1">
        <v>2410</v>
      </c>
      <c r="L3180" s="1">
        <v>48271</v>
      </c>
      <c r="M3180" s="1">
        <v>397309</v>
      </c>
      <c r="N3180" s="2">
        <f>INT(VLOOKUP(--D3180,'属性表（单）'!$H$7:$I$11,2,0)*VLOOKUP(F3180,'属性表（单）'!$B$4:$D$53,3,0))</f>
        <v>24000</v>
      </c>
      <c r="O3180" s="34">
        <f t="shared" si="396"/>
        <v>18750</v>
      </c>
      <c r="P3180" s="1">
        <f>IF(H3180=26,VLOOKUP(G3180,'属性表（单核）'!$H$2:$I$251,2,0),IF(H3180=59,VLOOKUP(G3180,'属性表（单核）'!$C$2:$D$251,2,0),INT(N3180/VLOOKUP(H3180,'属性表（单）'!$N$4:$O$24,2,0))))</f>
        <v>18750</v>
      </c>
      <c r="S3180" s="1">
        <f t="shared" si="397"/>
        <v>50017</v>
      </c>
      <c r="T3180" s="28">
        <f>VLOOKUP(--F3180,经验表!$A$4:$B$53,2,0)*VLOOKUP(--E3180,经验表!$W$8:$X$17,2,0)</f>
        <v>50017.500000000007</v>
      </c>
      <c r="U3180" s="1">
        <f t="shared" si="398"/>
        <v>401631</v>
      </c>
      <c r="V3180" s="1">
        <f t="shared" si="399"/>
        <v>401631</v>
      </c>
    </row>
    <row r="3181" spans="1:22" x14ac:dyDescent="0.35">
      <c r="A3181" s="1">
        <v>92500134</v>
      </c>
      <c r="B3181" s="3" t="s">
        <v>20</v>
      </c>
      <c r="C3181" s="29">
        <f t="shared" si="395"/>
        <v>1</v>
      </c>
      <c r="D3181" s="29" t="str">
        <f t="shared" si="392"/>
        <v>4</v>
      </c>
      <c r="E3181" s="42" t="str">
        <f t="shared" si="393"/>
        <v>4</v>
      </c>
      <c r="F3181" s="1">
        <v>25</v>
      </c>
      <c r="G3181" s="28" t="str">
        <f t="shared" si="394"/>
        <v>425</v>
      </c>
      <c r="H3181" s="1">
        <v>46</v>
      </c>
      <c r="I3181" s="1">
        <v>2495</v>
      </c>
      <c r="L3181" s="1">
        <v>53462</v>
      </c>
      <c r="M3181" s="1">
        <v>445580</v>
      </c>
      <c r="N3181" s="2">
        <f>INT(VLOOKUP(--D3181,'属性表（单）'!$H$7:$I$11,2,0)*VLOOKUP(F3181,'属性表（单）'!$B$4:$D$53,3,0))</f>
        <v>25200</v>
      </c>
      <c r="O3181" s="34">
        <f t="shared" si="396"/>
        <v>19687</v>
      </c>
      <c r="P3181" s="1">
        <f>IF(H3181=26,VLOOKUP(G3181,'属性表（单核）'!$H$2:$I$251,2,0),IF(H3181=59,VLOOKUP(G3181,'属性表（单核）'!$C$2:$D$251,2,0),INT(N3181/VLOOKUP(H3181,'属性表（单）'!$N$4:$O$24,2,0))))</f>
        <v>19687</v>
      </c>
      <c r="S3181" s="1">
        <f t="shared" si="397"/>
        <v>54502</v>
      </c>
      <c r="T3181" s="28">
        <f>VLOOKUP(--F3181,经验表!$A$4:$B$53,2,0)*VLOOKUP(--E3181,经验表!$W$8:$X$17,2,0)</f>
        <v>54502.500000000007</v>
      </c>
      <c r="U3181" s="1">
        <f t="shared" si="398"/>
        <v>451648</v>
      </c>
      <c r="V3181" s="1">
        <f t="shared" si="399"/>
        <v>451648</v>
      </c>
    </row>
    <row r="3182" spans="1:22" x14ac:dyDescent="0.35">
      <c r="A3182" s="1">
        <v>92600134</v>
      </c>
      <c r="B3182" s="3" t="s">
        <v>20</v>
      </c>
      <c r="C3182" s="29">
        <f t="shared" si="395"/>
        <v>1</v>
      </c>
      <c r="D3182" s="29" t="str">
        <f t="shared" si="392"/>
        <v>4</v>
      </c>
      <c r="E3182" s="42" t="str">
        <f t="shared" si="393"/>
        <v>4</v>
      </c>
      <c r="F3182" s="1">
        <v>26</v>
      </c>
      <c r="G3182" s="28" t="str">
        <f t="shared" si="394"/>
        <v>426</v>
      </c>
      <c r="H3182" s="1">
        <v>46</v>
      </c>
      <c r="I3182" s="1">
        <v>2580</v>
      </c>
      <c r="L3182" s="1">
        <v>59161</v>
      </c>
      <c r="M3182" s="1">
        <v>499042</v>
      </c>
      <c r="N3182" s="2">
        <f>INT(VLOOKUP(--D3182,'属性表（单）'!$H$7:$I$11,2,0)*VLOOKUP(F3182,'属性表（单）'!$B$4:$D$53,3,0))</f>
        <v>26400</v>
      </c>
      <c r="O3182" s="34">
        <f t="shared" si="396"/>
        <v>20625</v>
      </c>
      <c r="P3182" s="1">
        <f>IF(H3182=26,VLOOKUP(G3182,'属性表（单核）'!$H$2:$I$251,2,0),IF(H3182=59,VLOOKUP(G3182,'属性表（单核）'!$C$2:$D$251,2,0),INT(N3182/VLOOKUP(H3182,'属性表（单）'!$N$4:$O$24,2,0))))</f>
        <v>20625</v>
      </c>
      <c r="S3182" s="1">
        <f t="shared" si="397"/>
        <v>60352</v>
      </c>
      <c r="T3182" s="28">
        <f>VLOOKUP(--F3182,经验表!$A$4:$B$53,2,0)*VLOOKUP(--E3182,经验表!$W$8:$X$17,2,0)</f>
        <v>60352.500000000007</v>
      </c>
      <c r="U3182" s="1">
        <f t="shared" si="398"/>
        <v>506150</v>
      </c>
      <c r="V3182" s="1">
        <f t="shared" si="399"/>
        <v>506150</v>
      </c>
    </row>
    <row r="3183" spans="1:22" x14ac:dyDescent="0.35">
      <c r="A3183" s="1">
        <v>92700134</v>
      </c>
      <c r="B3183" s="3" t="s">
        <v>20</v>
      </c>
      <c r="C3183" s="29">
        <f t="shared" si="395"/>
        <v>1</v>
      </c>
      <c r="D3183" s="29" t="str">
        <f t="shared" si="392"/>
        <v>4</v>
      </c>
      <c r="E3183" s="42" t="str">
        <f t="shared" si="393"/>
        <v>4</v>
      </c>
      <c r="F3183" s="1">
        <v>27</v>
      </c>
      <c r="G3183" s="28" t="str">
        <f t="shared" si="394"/>
        <v>427</v>
      </c>
      <c r="H3183" s="1">
        <v>46</v>
      </c>
      <c r="I3183" s="1">
        <v>2665</v>
      </c>
      <c r="L3183" s="1">
        <v>65417</v>
      </c>
      <c r="M3183" s="1">
        <v>558203</v>
      </c>
      <c r="N3183" s="2">
        <f>INT(VLOOKUP(--D3183,'属性表（单）'!$H$7:$I$11,2,0)*VLOOKUP(F3183,'属性表（单）'!$B$4:$D$53,3,0))</f>
        <v>27800</v>
      </c>
      <c r="O3183" s="34">
        <f t="shared" si="396"/>
        <v>21718</v>
      </c>
      <c r="P3183" s="1">
        <f>IF(H3183=26,VLOOKUP(G3183,'属性表（单核）'!$H$2:$I$251,2,0),IF(H3183=59,VLOOKUP(G3183,'属性表（单核）'!$C$2:$D$251,2,0),INT(N3183/VLOOKUP(H3183,'属性表（单）'!$N$4:$O$24,2,0))))</f>
        <v>21718</v>
      </c>
      <c r="S3183" s="1">
        <f t="shared" si="397"/>
        <v>66202</v>
      </c>
      <c r="T3183" s="28">
        <f>VLOOKUP(--F3183,经验表!$A$4:$B$53,2,0)*VLOOKUP(--E3183,经验表!$W$8:$X$17,2,0)</f>
        <v>66202.5</v>
      </c>
      <c r="U3183" s="1">
        <f t="shared" si="398"/>
        <v>566502</v>
      </c>
      <c r="V3183" s="1">
        <f t="shared" si="399"/>
        <v>566502</v>
      </c>
    </row>
    <row r="3184" spans="1:22" x14ac:dyDescent="0.35">
      <c r="A3184" s="1">
        <v>92800134</v>
      </c>
      <c r="B3184" s="3" t="s">
        <v>20</v>
      </c>
      <c r="C3184" s="29">
        <f t="shared" si="395"/>
        <v>1</v>
      </c>
      <c r="D3184" s="29" t="str">
        <f t="shared" si="392"/>
        <v>4</v>
      </c>
      <c r="E3184" s="42" t="str">
        <f t="shared" si="393"/>
        <v>4</v>
      </c>
      <c r="F3184" s="1">
        <v>28</v>
      </c>
      <c r="G3184" s="28" t="str">
        <f t="shared" si="394"/>
        <v>428</v>
      </c>
      <c r="H3184" s="1">
        <v>46</v>
      </c>
      <c r="I3184" s="1">
        <v>2750</v>
      </c>
      <c r="L3184" s="1">
        <v>72283</v>
      </c>
      <c r="M3184" s="1">
        <v>623620</v>
      </c>
      <c r="N3184" s="2">
        <f>INT(VLOOKUP(--D3184,'属性表（单）'!$H$7:$I$11,2,0)*VLOOKUP(F3184,'属性表（单）'!$B$4:$D$53,3,0))</f>
        <v>29200</v>
      </c>
      <c r="O3184" s="34">
        <f t="shared" si="396"/>
        <v>22812</v>
      </c>
      <c r="P3184" s="1">
        <f>IF(H3184=26,VLOOKUP(G3184,'属性表（单核）'!$H$2:$I$251,2,0),IF(H3184=59,VLOOKUP(G3184,'属性表（单核）'!$C$2:$D$251,2,0),INT(N3184/VLOOKUP(H3184,'属性表（单）'!$N$4:$O$24,2,0))))</f>
        <v>22812</v>
      </c>
      <c r="S3184" s="1">
        <f t="shared" si="397"/>
        <v>72052</v>
      </c>
      <c r="T3184" s="28">
        <f>VLOOKUP(--F3184,经验表!$A$4:$B$53,2,0)*VLOOKUP(--E3184,经验表!$W$8:$X$17,2,0)</f>
        <v>72052.5</v>
      </c>
      <c r="U3184" s="1">
        <f t="shared" si="398"/>
        <v>632704</v>
      </c>
      <c r="V3184" s="1">
        <f t="shared" si="399"/>
        <v>632704</v>
      </c>
    </row>
    <row r="3185" spans="1:22" x14ac:dyDescent="0.35">
      <c r="A3185" s="1">
        <v>92900134</v>
      </c>
      <c r="B3185" s="3" t="s">
        <v>20</v>
      </c>
      <c r="C3185" s="29">
        <f t="shared" si="395"/>
        <v>1</v>
      </c>
      <c r="D3185" s="29" t="str">
        <f t="shared" si="392"/>
        <v>4</v>
      </c>
      <c r="E3185" s="42" t="str">
        <f t="shared" si="393"/>
        <v>4</v>
      </c>
      <c r="F3185" s="1">
        <v>29</v>
      </c>
      <c r="G3185" s="28" t="str">
        <f t="shared" si="394"/>
        <v>429</v>
      </c>
      <c r="H3185" s="1">
        <v>46</v>
      </c>
      <c r="I3185" s="1">
        <v>2835</v>
      </c>
      <c r="L3185" s="1">
        <v>79819</v>
      </c>
      <c r="M3185" s="1">
        <v>695903</v>
      </c>
      <c r="N3185" s="2">
        <f>INT(VLOOKUP(--D3185,'属性表（单）'!$H$7:$I$11,2,0)*VLOOKUP(F3185,'属性表（单）'!$B$4:$D$53,3,0))</f>
        <v>30600</v>
      </c>
      <c r="O3185" s="34">
        <f t="shared" si="396"/>
        <v>23906</v>
      </c>
      <c r="P3185" s="1">
        <f>IF(H3185=26,VLOOKUP(G3185,'属性表（单核）'!$H$2:$I$251,2,0),IF(H3185=59,VLOOKUP(G3185,'属性表（单核）'!$C$2:$D$251,2,0),INT(N3185/VLOOKUP(H3185,'属性表（单）'!$N$4:$O$24,2,0))))</f>
        <v>23906</v>
      </c>
      <c r="S3185" s="1">
        <f t="shared" si="397"/>
        <v>77902</v>
      </c>
      <c r="T3185" s="28">
        <f>VLOOKUP(--F3185,经验表!$A$4:$B$53,2,0)*VLOOKUP(--E3185,经验表!$W$8:$X$17,2,0)</f>
        <v>77902.5</v>
      </c>
      <c r="U3185" s="1">
        <f t="shared" si="398"/>
        <v>704756</v>
      </c>
      <c r="V3185" s="1">
        <f t="shared" si="399"/>
        <v>704756</v>
      </c>
    </row>
    <row r="3186" spans="1:22" x14ac:dyDescent="0.35">
      <c r="A3186" s="1">
        <v>93000134</v>
      </c>
      <c r="B3186" s="3" t="s">
        <v>20</v>
      </c>
      <c r="C3186" s="29">
        <f t="shared" si="395"/>
        <v>1</v>
      </c>
      <c r="D3186" s="29" t="str">
        <f t="shared" si="392"/>
        <v>4</v>
      </c>
      <c r="E3186" s="42" t="str">
        <f t="shared" si="393"/>
        <v>4</v>
      </c>
      <c r="F3186" s="1">
        <v>30</v>
      </c>
      <c r="G3186" s="28" t="str">
        <f t="shared" si="394"/>
        <v>430</v>
      </c>
      <c r="H3186" s="1">
        <v>46</v>
      </c>
      <c r="I3186" s="1">
        <v>2920</v>
      </c>
      <c r="L3186" s="1">
        <v>88088</v>
      </c>
      <c r="M3186" s="1">
        <v>775722</v>
      </c>
      <c r="N3186" s="2">
        <f>INT(VLOOKUP(--D3186,'属性表（单）'!$H$7:$I$11,2,0)*VLOOKUP(F3186,'属性表（单）'!$B$4:$D$53,3,0))</f>
        <v>32000</v>
      </c>
      <c r="O3186" s="34">
        <f t="shared" si="396"/>
        <v>25000</v>
      </c>
      <c r="P3186" s="1">
        <f>IF(H3186=26,VLOOKUP(G3186,'属性表（单核）'!$H$2:$I$251,2,0),IF(H3186=59,VLOOKUP(G3186,'属性表（单核）'!$C$2:$D$251,2,0),INT(N3186/VLOOKUP(H3186,'属性表（单）'!$N$4:$O$24,2,0))))</f>
        <v>25000</v>
      </c>
      <c r="S3186" s="1">
        <f t="shared" si="397"/>
        <v>85312</v>
      </c>
      <c r="T3186" s="28">
        <f>VLOOKUP(--F3186,经验表!$A$4:$B$53,2,0)*VLOOKUP(--E3186,经验表!$W$8:$X$17,2,0)</f>
        <v>85312.500000000015</v>
      </c>
      <c r="U3186" s="1">
        <f t="shared" si="398"/>
        <v>782658</v>
      </c>
      <c r="V3186" s="1">
        <f t="shared" si="399"/>
        <v>782658</v>
      </c>
    </row>
    <row r="3187" spans="1:22" x14ac:dyDescent="0.35">
      <c r="A3187" s="1">
        <v>93100134</v>
      </c>
      <c r="B3187" s="3" t="s">
        <v>20</v>
      </c>
      <c r="C3187" s="29">
        <f t="shared" si="395"/>
        <v>1</v>
      </c>
      <c r="D3187" s="29" t="str">
        <f t="shared" si="392"/>
        <v>4</v>
      </c>
      <c r="E3187" s="42" t="str">
        <f t="shared" si="393"/>
        <v>4</v>
      </c>
      <c r="F3187" s="1">
        <v>31</v>
      </c>
      <c r="G3187" s="28" t="str">
        <f t="shared" si="394"/>
        <v>431</v>
      </c>
      <c r="H3187" s="1">
        <v>46</v>
      </c>
      <c r="I3187" s="1">
        <v>3005</v>
      </c>
      <c r="L3187" s="1">
        <v>97161</v>
      </c>
      <c r="M3187" s="1">
        <v>863810</v>
      </c>
      <c r="N3187" s="2">
        <f>INT(VLOOKUP(--D3187,'属性表（单）'!$H$7:$I$11,2,0)*VLOOKUP(F3187,'属性表（单）'!$B$4:$D$53,3,0))</f>
        <v>33400</v>
      </c>
      <c r="O3187" s="34">
        <f t="shared" si="396"/>
        <v>26093</v>
      </c>
      <c r="P3187" s="1">
        <f>IF(H3187=26,VLOOKUP(G3187,'属性表（单核）'!$H$2:$I$251,2,0),IF(H3187=59,VLOOKUP(G3187,'属性表（单核）'!$C$2:$D$251,2,0),INT(N3187/VLOOKUP(H3187,'属性表（单）'!$N$4:$O$24,2,0))))</f>
        <v>26093</v>
      </c>
      <c r="S3187" s="1">
        <f t="shared" si="397"/>
        <v>92722</v>
      </c>
      <c r="T3187" s="28">
        <f>VLOOKUP(--F3187,经验表!$A$4:$B$53,2,0)*VLOOKUP(--E3187,经验表!$W$8:$X$17,2,0)</f>
        <v>92722.500000000015</v>
      </c>
      <c r="U3187" s="1">
        <f t="shared" si="398"/>
        <v>867970</v>
      </c>
      <c r="V3187" s="1">
        <f t="shared" si="399"/>
        <v>867970</v>
      </c>
    </row>
    <row r="3188" spans="1:22" x14ac:dyDescent="0.35">
      <c r="A3188" s="1">
        <v>93200134</v>
      </c>
      <c r="B3188" s="3" t="s">
        <v>20</v>
      </c>
      <c r="C3188" s="29">
        <f t="shared" si="395"/>
        <v>1</v>
      </c>
      <c r="D3188" s="29" t="str">
        <f t="shared" si="392"/>
        <v>4</v>
      </c>
      <c r="E3188" s="42" t="str">
        <f t="shared" si="393"/>
        <v>4</v>
      </c>
      <c r="F3188" s="1">
        <v>32</v>
      </c>
      <c r="G3188" s="28" t="str">
        <f t="shared" si="394"/>
        <v>432</v>
      </c>
      <c r="H3188" s="1">
        <v>46</v>
      </c>
      <c r="I3188" s="1">
        <v>3090</v>
      </c>
      <c r="L3188" s="1">
        <v>107116</v>
      </c>
      <c r="M3188" s="1">
        <v>960971</v>
      </c>
      <c r="N3188" s="2">
        <f>INT(VLOOKUP(--D3188,'属性表（单）'!$H$7:$I$11,2,0)*VLOOKUP(F3188,'属性表（单）'!$B$4:$D$53,3,0))</f>
        <v>35000</v>
      </c>
      <c r="O3188" s="34">
        <f t="shared" si="396"/>
        <v>27343</v>
      </c>
      <c r="P3188" s="1">
        <f>IF(H3188=26,VLOOKUP(G3188,'属性表（单核）'!$H$2:$I$251,2,0),IF(H3188=59,VLOOKUP(G3188,'属性表（单核）'!$C$2:$D$251,2,0),INT(N3188/VLOOKUP(H3188,'属性表（单）'!$N$4:$O$24,2,0))))</f>
        <v>27343</v>
      </c>
      <c r="S3188" s="1">
        <f t="shared" si="397"/>
        <v>100132</v>
      </c>
      <c r="T3188" s="28">
        <f>VLOOKUP(--F3188,经验表!$A$4:$B$53,2,0)*VLOOKUP(--E3188,经验表!$W$8:$X$17,2,0)</f>
        <v>100132.50000000001</v>
      </c>
      <c r="U3188" s="1">
        <f t="shared" si="398"/>
        <v>960692</v>
      </c>
      <c r="V3188" s="1">
        <f t="shared" si="399"/>
        <v>960692</v>
      </c>
    </row>
    <row r="3189" spans="1:22" x14ac:dyDescent="0.35">
      <c r="A3189" s="1">
        <v>93300134</v>
      </c>
      <c r="B3189" s="3" t="s">
        <v>20</v>
      </c>
      <c r="C3189" s="29">
        <f t="shared" si="395"/>
        <v>1</v>
      </c>
      <c r="D3189" s="29" t="str">
        <f t="shared" si="392"/>
        <v>4</v>
      </c>
      <c r="E3189" s="42" t="str">
        <f t="shared" si="393"/>
        <v>4</v>
      </c>
      <c r="F3189" s="1">
        <v>33</v>
      </c>
      <c r="G3189" s="28" t="str">
        <f t="shared" si="394"/>
        <v>433</v>
      </c>
      <c r="H3189" s="1">
        <v>46</v>
      </c>
      <c r="I3189" s="1">
        <v>3175</v>
      </c>
      <c r="L3189" s="1">
        <v>118038</v>
      </c>
      <c r="M3189" s="1">
        <v>1068087</v>
      </c>
      <c r="N3189" s="2">
        <f>INT(VLOOKUP(--D3189,'属性表（单）'!$H$7:$I$11,2,0)*VLOOKUP(F3189,'属性表（单）'!$B$4:$D$53,3,0))</f>
        <v>36600</v>
      </c>
      <c r="O3189" s="34">
        <f t="shared" si="396"/>
        <v>28593</v>
      </c>
      <c r="P3189" s="1">
        <f>IF(H3189=26,VLOOKUP(G3189,'属性表（单核）'!$H$2:$I$251,2,0),IF(H3189=59,VLOOKUP(G3189,'属性表（单核）'!$C$2:$D$251,2,0),INT(N3189/VLOOKUP(H3189,'属性表（单）'!$N$4:$O$24,2,0))))</f>
        <v>28593</v>
      </c>
      <c r="S3189" s="1">
        <f t="shared" si="397"/>
        <v>107542</v>
      </c>
      <c r="T3189" s="28">
        <f>VLOOKUP(--F3189,经验表!$A$4:$B$53,2,0)*VLOOKUP(--E3189,经验表!$W$8:$X$17,2,0)</f>
        <v>107542.50000000001</v>
      </c>
      <c r="U3189" s="1">
        <f t="shared" si="398"/>
        <v>1060824</v>
      </c>
      <c r="V3189" s="1">
        <f t="shared" si="399"/>
        <v>1060824</v>
      </c>
    </row>
    <row r="3190" spans="1:22" x14ac:dyDescent="0.35">
      <c r="A3190" s="1">
        <v>93400134</v>
      </c>
      <c r="B3190" s="3" t="s">
        <v>20</v>
      </c>
      <c r="C3190" s="29">
        <f t="shared" si="395"/>
        <v>1</v>
      </c>
      <c r="D3190" s="29" t="str">
        <f t="shared" si="392"/>
        <v>4</v>
      </c>
      <c r="E3190" s="42" t="str">
        <f t="shared" si="393"/>
        <v>4</v>
      </c>
      <c r="F3190" s="1">
        <v>34</v>
      </c>
      <c r="G3190" s="28" t="str">
        <f t="shared" si="394"/>
        <v>434</v>
      </c>
      <c r="H3190" s="1">
        <v>46</v>
      </c>
      <c r="I3190" s="1">
        <v>3260</v>
      </c>
      <c r="L3190" s="1">
        <v>130019</v>
      </c>
      <c r="M3190" s="1">
        <v>1186125</v>
      </c>
      <c r="N3190" s="2">
        <f>INT(VLOOKUP(--D3190,'属性表（单）'!$H$7:$I$11,2,0)*VLOOKUP(F3190,'属性表（单）'!$B$4:$D$53,3,0))</f>
        <v>38200</v>
      </c>
      <c r="O3190" s="34">
        <f t="shared" si="396"/>
        <v>29843</v>
      </c>
      <c r="P3190" s="1">
        <f>IF(H3190=26,VLOOKUP(G3190,'属性表（单核）'!$H$2:$I$251,2,0),IF(H3190=59,VLOOKUP(G3190,'属性表（单核）'!$C$2:$D$251,2,0),INT(N3190/VLOOKUP(H3190,'属性表（单）'!$N$4:$O$24,2,0))))</f>
        <v>29843</v>
      </c>
      <c r="S3190" s="1">
        <f t="shared" si="397"/>
        <v>116707</v>
      </c>
      <c r="T3190" s="28">
        <f>VLOOKUP(--F3190,经验表!$A$4:$B$53,2,0)*VLOOKUP(--E3190,经验表!$W$8:$X$17,2,0)</f>
        <v>116707.50000000001</v>
      </c>
      <c r="U3190" s="1">
        <f t="shared" si="398"/>
        <v>1168366</v>
      </c>
      <c r="V3190" s="1">
        <f t="shared" si="399"/>
        <v>1168366</v>
      </c>
    </row>
    <row r="3191" spans="1:22" x14ac:dyDescent="0.35">
      <c r="A3191" s="1">
        <v>93500134</v>
      </c>
      <c r="B3191" s="3" t="s">
        <v>20</v>
      </c>
      <c r="C3191" s="29">
        <f t="shared" si="395"/>
        <v>1</v>
      </c>
      <c r="D3191" s="29" t="str">
        <f t="shared" si="392"/>
        <v>4</v>
      </c>
      <c r="E3191" s="42" t="str">
        <f t="shared" si="393"/>
        <v>4</v>
      </c>
      <c r="F3191" s="1">
        <v>35</v>
      </c>
      <c r="G3191" s="28" t="str">
        <f t="shared" si="394"/>
        <v>435</v>
      </c>
      <c r="H3191" s="1">
        <v>46</v>
      </c>
      <c r="I3191" s="1">
        <v>3345</v>
      </c>
      <c r="L3191" s="1">
        <v>143163</v>
      </c>
      <c r="M3191" s="1">
        <v>1316144</v>
      </c>
      <c r="N3191" s="2">
        <f>INT(VLOOKUP(--D3191,'属性表（单）'!$H$7:$I$11,2,0)*VLOOKUP(F3191,'属性表（单）'!$B$4:$D$53,3,0))</f>
        <v>39800</v>
      </c>
      <c r="O3191" s="34">
        <f t="shared" si="396"/>
        <v>31093</v>
      </c>
      <c r="P3191" s="1">
        <f>IF(H3191=26,VLOOKUP(G3191,'属性表（单核）'!$H$2:$I$251,2,0),IF(H3191=59,VLOOKUP(G3191,'属性表（单核）'!$C$2:$D$251,2,0),INT(N3191/VLOOKUP(H3191,'属性表（单）'!$N$4:$O$24,2,0))))</f>
        <v>31093</v>
      </c>
      <c r="S3191" s="1">
        <f t="shared" si="397"/>
        <v>125872</v>
      </c>
      <c r="T3191" s="28">
        <f>VLOOKUP(--F3191,经验表!$A$4:$B$53,2,0)*VLOOKUP(--E3191,经验表!$W$8:$X$17,2,0)</f>
        <v>125872.50000000001</v>
      </c>
      <c r="U3191" s="1">
        <f t="shared" si="398"/>
        <v>1285073</v>
      </c>
      <c r="V3191" s="1">
        <f t="shared" si="399"/>
        <v>1285073</v>
      </c>
    </row>
    <row r="3192" spans="1:22" x14ac:dyDescent="0.35">
      <c r="A3192" s="1">
        <v>93600134</v>
      </c>
      <c r="B3192" s="3" t="s">
        <v>20</v>
      </c>
      <c r="C3192" s="29">
        <f t="shared" si="395"/>
        <v>1</v>
      </c>
      <c r="D3192" s="29" t="str">
        <f t="shared" si="392"/>
        <v>4</v>
      </c>
      <c r="E3192" s="42" t="str">
        <f t="shared" si="393"/>
        <v>4</v>
      </c>
      <c r="F3192" s="1">
        <v>36</v>
      </c>
      <c r="G3192" s="28" t="str">
        <f t="shared" si="394"/>
        <v>436</v>
      </c>
      <c r="H3192" s="1">
        <v>46</v>
      </c>
      <c r="I3192" s="1">
        <v>3430</v>
      </c>
      <c r="L3192" s="1">
        <v>157581</v>
      </c>
      <c r="M3192" s="1">
        <v>1459307</v>
      </c>
      <c r="N3192" s="2">
        <f>INT(VLOOKUP(--D3192,'属性表（单）'!$H$7:$I$11,2,0)*VLOOKUP(F3192,'属性表（单）'!$B$4:$D$53,3,0))</f>
        <v>41400</v>
      </c>
      <c r="O3192" s="34">
        <f t="shared" si="396"/>
        <v>32343</v>
      </c>
      <c r="P3192" s="1">
        <f>IF(H3192=26,VLOOKUP(G3192,'属性表（单核）'!$H$2:$I$251,2,0),IF(H3192=59,VLOOKUP(G3192,'属性表（单核）'!$C$2:$D$251,2,0),INT(N3192/VLOOKUP(H3192,'属性表（单）'!$N$4:$O$24,2,0))))</f>
        <v>32343</v>
      </c>
      <c r="S3192" s="1">
        <f t="shared" si="397"/>
        <v>135037</v>
      </c>
      <c r="T3192" s="28">
        <f>VLOOKUP(--F3192,经验表!$A$4:$B$53,2,0)*VLOOKUP(--E3192,经验表!$W$8:$X$17,2,0)</f>
        <v>135037.5</v>
      </c>
      <c r="U3192" s="1">
        <f t="shared" si="398"/>
        <v>1410945</v>
      </c>
      <c r="V3192" s="1">
        <f t="shared" si="399"/>
        <v>1410945</v>
      </c>
    </row>
    <row r="3193" spans="1:22" x14ac:dyDescent="0.35">
      <c r="A3193" s="1">
        <v>93700134</v>
      </c>
      <c r="B3193" s="3" t="s">
        <v>20</v>
      </c>
      <c r="C3193" s="29">
        <f t="shared" si="395"/>
        <v>1</v>
      </c>
      <c r="D3193" s="29" t="str">
        <f t="shared" si="392"/>
        <v>4</v>
      </c>
      <c r="E3193" s="42" t="str">
        <f t="shared" si="393"/>
        <v>4</v>
      </c>
      <c r="F3193" s="1">
        <v>37</v>
      </c>
      <c r="G3193" s="28" t="str">
        <f t="shared" si="394"/>
        <v>437</v>
      </c>
      <c r="H3193" s="1">
        <v>46</v>
      </c>
      <c r="I3193" s="1">
        <v>3515</v>
      </c>
      <c r="L3193" s="1">
        <v>173395</v>
      </c>
      <c r="M3193" s="1">
        <v>1616888</v>
      </c>
      <c r="N3193" s="2">
        <f>INT(VLOOKUP(--D3193,'属性表（单）'!$H$7:$I$11,2,0)*VLOOKUP(F3193,'属性表（单）'!$B$4:$D$53,3,0))</f>
        <v>43200</v>
      </c>
      <c r="O3193" s="34">
        <f t="shared" si="396"/>
        <v>33750</v>
      </c>
      <c r="P3193" s="1">
        <f>IF(H3193=26,VLOOKUP(G3193,'属性表（单核）'!$H$2:$I$251,2,0),IF(H3193=59,VLOOKUP(G3193,'属性表（单核）'!$C$2:$D$251,2,0),INT(N3193/VLOOKUP(H3193,'属性表（单）'!$N$4:$O$24,2,0))))</f>
        <v>33750</v>
      </c>
      <c r="S3193" s="1">
        <f t="shared" si="397"/>
        <v>144202</v>
      </c>
      <c r="T3193" s="28">
        <f>VLOOKUP(--F3193,经验表!$A$4:$B$53,2,0)*VLOOKUP(--E3193,经验表!$W$8:$X$17,2,0)</f>
        <v>144202.5</v>
      </c>
      <c r="U3193" s="1">
        <f t="shared" si="398"/>
        <v>1545982</v>
      </c>
      <c r="V3193" s="1">
        <f t="shared" si="399"/>
        <v>1545982</v>
      </c>
    </row>
    <row r="3194" spans="1:22" x14ac:dyDescent="0.35">
      <c r="A3194" s="1">
        <v>93800134</v>
      </c>
      <c r="B3194" s="3" t="s">
        <v>20</v>
      </c>
      <c r="C3194" s="29">
        <f t="shared" si="395"/>
        <v>1</v>
      </c>
      <c r="D3194" s="29" t="str">
        <f t="shared" si="392"/>
        <v>4</v>
      </c>
      <c r="E3194" s="42" t="str">
        <f t="shared" si="393"/>
        <v>4</v>
      </c>
      <c r="F3194" s="1">
        <v>38</v>
      </c>
      <c r="G3194" s="28" t="str">
        <f t="shared" si="394"/>
        <v>438</v>
      </c>
      <c r="H3194" s="1">
        <v>46</v>
      </c>
      <c r="I3194" s="1">
        <v>3600</v>
      </c>
      <c r="L3194" s="1">
        <v>190741</v>
      </c>
      <c r="M3194" s="1">
        <v>1790283</v>
      </c>
      <c r="N3194" s="2">
        <f>INT(VLOOKUP(--D3194,'属性表（单）'!$H$7:$I$11,2,0)*VLOOKUP(F3194,'属性表（单）'!$B$4:$D$53,3,0))</f>
        <v>45000</v>
      </c>
      <c r="O3194" s="34">
        <f t="shared" si="396"/>
        <v>35156</v>
      </c>
      <c r="P3194" s="1">
        <f>IF(H3194=26,VLOOKUP(G3194,'属性表（单核）'!$H$2:$I$251,2,0),IF(H3194=59,VLOOKUP(G3194,'属性表（单核）'!$C$2:$D$251,2,0),INT(N3194/VLOOKUP(H3194,'属性表（单）'!$N$4:$O$24,2,0))))</f>
        <v>35156</v>
      </c>
      <c r="S3194" s="1">
        <f t="shared" si="397"/>
        <v>155317</v>
      </c>
      <c r="T3194" s="28">
        <f>VLOOKUP(--F3194,经验表!$A$4:$B$53,2,0)*VLOOKUP(--E3194,经验表!$W$8:$X$17,2,0)</f>
        <v>155317.5</v>
      </c>
      <c r="U3194" s="1">
        <f t="shared" si="398"/>
        <v>1690184</v>
      </c>
      <c r="V3194" s="1">
        <f t="shared" si="399"/>
        <v>1690184</v>
      </c>
    </row>
    <row r="3195" spans="1:22" x14ac:dyDescent="0.35">
      <c r="A3195" s="1">
        <v>93900134</v>
      </c>
      <c r="B3195" s="3" t="s">
        <v>20</v>
      </c>
      <c r="C3195" s="29">
        <f t="shared" si="395"/>
        <v>1</v>
      </c>
      <c r="D3195" s="29" t="str">
        <f t="shared" si="392"/>
        <v>4</v>
      </c>
      <c r="E3195" s="42" t="str">
        <f t="shared" si="393"/>
        <v>4</v>
      </c>
      <c r="F3195" s="1">
        <v>39</v>
      </c>
      <c r="G3195" s="28" t="str">
        <f t="shared" si="394"/>
        <v>439</v>
      </c>
      <c r="H3195" s="1">
        <v>46</v>
      </c>
      <c r="I3195" s="1">
        <v>3685</v>
      </c>
      <c r="L3195" s="1">
        <v>209765</v>
      </c>
      <c r="M3195" s="1">
        <v>1981024</v>
      </c>
      <c r="N3195" s="2">
        <f>INT(VLOOKUP(--D3195,'属性表（单）'!$H$7:$I$11,2,0)*VLOOKUP(F3195,'属性表（单）'!$B$4:$D$53,3,0))</f>
        <v>46800</v>
      </c>
      <c r="O3195" s="34">
        <f t="shared" si="396"/>
        <v>36562</v>
      </c>
      <c r="P3195" s="1">
        <f>IF(H3195=26,VLOOKUP(G3195,'属性表（单核）'!$H$2:$I$251,2,0),IF(H3195=59,VLOOKUP(G3195,'属性表（单核）'!$C$2:$D$251,2,0),INT(N3195/VLOOKUP(H3195,'属性表（单）'!$N$4:$O$24,2,0))))</f>
        <v>36562</v>
      </c>
      <c r="S3195" s="1">
        <f t="shared" si="397"/>
        <v>166432</v>
      </c>
      <c r="T3195" s="28">
        <f>VLOOKUP(--F3195,经验表!$A$4:$B$53,2,0)*VLOOKUP(--E3195,经验表!$W$8:$X$17,2,0)</f>
        <v>166432.50000000003</v>
      </c>
      <c r="U3195" s="1">
        <f t="shared" si="398"/>
        <v>1845501</v>
      </c>
      <c r="V3195" s="1">
        <f t="shared" si="399"/>
        <v>1845501</v>
      </c>
    </row>
    <row r="3196" spans="1:22" x14ac:dyDescent="0.35">
      <c r="A3196" s="1">
        <v>94000134</v>
      </c>
      <c r="B3196" s="3" t="s">
        <v>20</v>
      </c>
      <c r="C3196" s="29">
        <f t="shared" si="395"/>
        <v>1</v>
      </c>
      <c r="D3196" s="29" t="str">
        <f t="shared" si="392"/>
        <v>4</v>
      </c>
      <c r="E3196" s="42" t="str">
        <f t="shared" si="393"/>
        <v>4</v>
      </c>
      <c r="F3196" s="1">
        <v>40</v>
      </c>
      <c r="G3196" s="28" t="str">
        <f t="shared" si="394"/>
        <v>440</v>
      </c>
      <c r="H3196" s="1">
        <v>46</v>
      </c>
      <c r="I3196" s="1">
        <v>3770</v>
      </c>
      <c r="L3196" s="1">
        <v>230630</v>
      </c>
      <c r="M3196" s="1">
        <v>2190789</v>
      </c>
      <c r="N3196" s="2">
        <f>INT(VLOOKUP(--D3196,'属性表（单）'!$H$7:$I$11,2,0)*VLOOKUP(F3196,'属性表（单）'!$B$4:$D$53,3,0))</f>
        <v>48600</v>
      </c>
      <c r="O3196" s="34">
        <f t="shared" si="396"/>
        <v>37968</v>
      </c>
      <c r="P3196" s="1">
        <f>IF(H3196=26,VLOOKUP(G3196,'属性表（单核）'!$H$2:$I$251,2,0),IF(H3196=59,VLOOKUP(G3196,'属性表（单核）'!$C$2:$D$251,2,0),INT(N3196/VLOOKUP(H3196,'属性表（单）'!$N$4:$O$24,2,0))))</f>
        <v>37968</v>
      </c>
      <c r="S3196" s="1">
        <f t="shared" si="397"/>
        <v>177547</v>
      </c>
      <c r="T3196" s="28">
        <f>VLOOKUP(--F3196,经验表!$A$4:$B$53,2,0)*VLOOKUP(--E3196,经验表!$W$8:$X$17,2,0)</f>
        <v>177547.50000000003</v>
      </c>
      <c r="U3196" s="1">
        <f t="shared" si="398"/>
        <v>2011933</v>
      </c>
      <c r="V3196" s="1">
        <f t="shared" si="399"/>
        <v>2011933</v>
      </c>
    </row>
    <row r="3197" spans="1:22" x14ac:dyDescent="0.35">
      <c r="A3197" s="1">
        <v>94100134</v>
      </c>
      <c r="B3197" s="3" t="s">
        <v>20</v>
      </c>
      <c r="C3197" s="29">
        <f t="shared" si="395"/>
        <v>1</v>
      </c>
      <c r="D3197" s="29" t="str">
        <f t="shared" si="392"/>
        <v>4</v>
      </c>
      <c r="E3197" s="42" t="str">
        <f t="shared" si="393"/>
        <v>4</v>
      </c>
      <c r="F3197" s="1">
        <v>41</v>
      </c>
      <c r="G3197" s="28" t="str">
        <f t="shared" si="394"/>
        <v>441</v>
      </c>
      <c r="H3197" s="1">
        <v>46</v>
      </c>
      <c r="I3197" s="1">
        <v>3855</v>
      </c>
      <c r="L3197" s="1">
        <v>253512</v>
      </c>
      <c r="M3197" s="1">
        <v>2421419</v>
      </c>
      <c r="N3197" s="2">
        <f>INT(VLOOKUP(--D3197,'属性表（单）'!$H$7:$I$11,2,0)*VLOOKUP(F3197,'属性表（单）'!$B$4:$D$53,3,0))</f>
        <v>50400</v>
      </c>
      <c r="O3197" s="34">
        <f t="shared" si="396"/>
        <v>39375</v>
      </c>
      <c r="P3197" s="1">
        <f>IF(H3197=26,VLOOKUP(G3197,'属性表（单核）'!$H$2:$I$251,2,0),IF(H3197=59,VLOOKUP(G3197,'属性表（单核）'!$C$2:$D$251,2,0),INT(N3197/VLOOKUP(H3197,'属性表（单）'!$N$4:$O$24,2,0))))</f>
        <v>39375</v>
      </c>
      <c r="S3197" s="1">
        <f t="shared" si="397"/>
        <v>188662</v>
      </c>
      <c r="T3197" s="28">
        <f>VLOOKUP(--F3197,经验表!$A$4:$B$53,2,0)*VLOOKUP(--E3197,经验表!$W$8:$X$17,2,0)</f>
        <v>188662.50000000003</v>
      </c>
      <c r="U3197" s="1">
        <f t="shared" si="398"/>
        <v>2189480</v>
      </c>
      <c r="V3197" s="1">
        <f t="shared" si="399"/>
        <v>2189480</v>
      </c>
    </row>
    <row r="3198" spans="1:22" x14ac:dyDescent="0.35">
      <c r="A3198" s="1">
        <v>94200134</v>
      </c>
      <c r="B3198" s="3" t="s">
        <v>20</v>
      </c>
      <c r="C3198" s="29">
        <f t="shared" si="395"/>
        <v>1</v>
      </c>
      <c r="D3198" s="29" t="str">
        <f t="shared" si="392"/>
        <v>4</v>
      </c>
      <c r="E3198" s="42" t="str">
        <f t="shared" si="393"/>
        <v>4</v>
      </c>
      <c r="F3198" s="1">
        <v>42</v>
      </c>
      <c r="G3198" s="28" t="str">
        <f t="shared" si="394"/>
        <v>442</v>
      </c>
      <c r="H3198" s="1">
        <v>46</v>
      </c>
      <c r="I3198" s="1">
        <v>3940</v>
      </c>
      <c r="L3198" s="1">
        <v>278605</v>
      </c>
      <c r="M3198" s="1">
        <v>2674931</v>
      </c>
      <c r="N3198" s="2">
        <f>INT(VLOOKUP(--D3198,'属性表（单）'!$H$7:$I$11,2,0)*VLOOKUP(F3198,'属性表（单）'!$B$4:$D$53,3,0))</f>
        <v>52400</v>
      </c>
      <c r="O3198" s="34">
        <f t="shared" si="396"/>
        <v>40937</v>
      </c>
      <c r="P3198" s="1">
        <f>IF(H3198=26,VLOOKUP(G3198,'属性表（单核）'!$H$2:$I$251,2,0),IF(H3198=59,VLOOKUP(G3198,'属性表（单核）'!$C$2:$D$251,2,0),INT(N3198/VLOOKUP(H3198,'属性表（单）'!$N$4:$O$24,2,0))))</f>
        <v>40937</v>
      </c>
      <c r="S3198" s="1">
        <f t="shared" si="397"/>
        <v>201922</v>
      </c>
      <c r="T3198" s="28">
        <f>VLOOKUP(--F3198,经验表!$A$4:$B$53,2,0)*VLOOKUP(--E3198,经验表!$W$8:$X$17,2,0)</f>
        <v>201922.50000000003</v>
      </c>
      <c r="U3198" s="1">
        <f t="shared" si="398"/>
        <v>2378142</v>
      </c>
      <c r="V3198" s="1">
        <f t="shared" si="399"/>
        <v>2378142</v>
      </c>
    </row>
    <row r="3199" spans="1:22" x14ac:dyDescent="0.35">
      <c r="A3199" s="1">
        <v>94300134</v>
      </c>
      <c r="B3199" s="3" t="s">
        <v>20</v>
      </c>
      <c r="C3199" s="29">
        <f t="shared" si="395"/>
        <v>1</v>
      </c>
      <c r="D3199" s="29" t="str">
        <f t="shared" si="392"/>
        <v>4</v>
      </c>
      <c r="E3199" s="42" t="str">
        <f t="shared" si="393"/>
        <v>4</v>
      </c>
      <c r="F3199" s="1">
        <v>43</v>
      </c>
      <c r="G3199" s="28" t="str">
        <f t="shared" si="394"/>
        <v>443</v>
      </c>
      <c r="H3199" s="1">
        <v>46</v>
      </c>
      <c r="I3199" s="1">
        <v>4025</v>
      </c>
      <c r="L3199" s="1">
        <v>306124</v>
      </c>
      <c r="M3199" s="1">
        <v>2953536</v>
      </c>
      <c r="N3199" s="2">
        <f>INT(VLOOKUP(--D3199,'属性表（单）'!$H$7:$I$11,2,0)*VLOOKUP(F3199,'属性表（单）'!$B$4:$D$53,3,0))</f>
        <v>54400</v>
      </c>
      <c r="O3199" s="34">
        <f t="shared" si="396"/>
        <v>42500</v>
      </c>
      <c r="P3199" s="1">
        <f>IF(H3199=26,VLOOKUP(G3199,'属性表（单核）'!$H$2:$I$251,2,0),IF(H3199=59,VLOOKUP(G3199,'属性表（单核）'!$C$2:$D$251,2,0),INT(N3199/VLOOKUP(H3199,'属性表（单）'!$N$4:$O$24,2,0))))</f>
        <v>42500</v>
      </c>
      <c r="S3199" s="1">
        <f t="shared" si="397"/>
        <v>215182</v>
      </c>
      <c r="T3199" s="28">
        <f>VLOOKUP(--F3199,经验表!$A$4:$B$53,2,0)*VLOOKUP(--E3199,经验表!$W$8:$X$17,2,0)</f>
        <v>215182.50000000003</v>
      </c>
      <c r="U3199" s="1">
        <f t="shared" si="398"/>
        <v>2580064</v>
      </c>
      <c r="V3199" s="1">
        <f t="shared" si="399"/>
        <v>2580064</v>
      </c>
    </row>
    <row r="3200" spans="1:22" x14ac:dyDescent="0.35">
      <c r="A3200" s="1">
        <v>94400134</v>
      </c>
      <c r="B3200" s="3" t="s">
        <v>20</v>
      </c>
      <c r="C3200" s="29">
        <f t="shared" si="395"/>
        <v>1</v>
      </c>
      <c r="D3200" s="29" t="str">
        <f t="shared" si="392"/>
        <v>4</v>
      </c>
      <c r="E3200" s="42" t="str">
        <f t="shared" si="393"/>
        <v>4</v>
      </c>
      <c r="F3200" s="1">
        <v>44</v>
      </c>
      <c r="G3200" s="28" t="str">
        <f t="shared" si="394"/>
        <v>444</v>
      </c>
      <c r="H3200" s="1">
        <v>46</v>
      </c>
      <c r="I3200" s="1">
        <v>4110</v>
      </c>
      <c r="L3200" s="1">
        <v>336300</v>
      </c>
      <c r="M3200" s="1">
        <v>3259660</v>
      </c>
      <c r="N3200" s="2">
        <f>INT(VLOOKUP(--D3200,'属性表（单）'!$H$7:$I$11,2,0)*VLOOKUP(F3200,'属性表（单）'!$B$4:$D$53,3,0))</f>
        <v>56400</v>
      </c>
      <c r="O3200" s="34">
        <f t="shared" si="396"/>
        <v>44062</v>
      </c>
      <c r="P3200" s="1">
        <f>IF(H3200=26,VLOOKUP(G3200,'属性表（单核）'!$H$2:$I$251,2,0),IF(H3200=59,VLOOKUP(G3200,'属性表（单核）'!$C$2:$D$251,2,0),INT(N3200/VLOOKUP(H3200,'属性表（单）'!$N$4:$O$24,2,0))))</f>
        <v>44062</v>
      </c>
      <c r="S3200" s="1">
        <f t="shared" si="397"/>
        <v>228442</v>
      </c>
      <c r="T3200" s="28">
        <f>VLOOKUP(--F3200,经验表!$A$4:$B$53,2,0)*VLOOKUP(--E3200,经验表!$W$8:$X$17,2,0)</f>
        <v>228442.50000000003</v>
      </c>
      <c r="U3200" s="1">
        <f t="shared" si="398"/>
        <v>2795246</v>
      </c>
      <c r="V3200" s="1">
        <f t="shared" si="399"/>
        <v>2795246</v>
      </c>
    </row>
    <row r="3201" spans="1:22" x14ac:dyDescent="0.35">
      <c r="A3201" s="1">
        <v>94500134</v>
      </c>
      <c r="B3201" s="3" t="s">
        <v>20</v>
      </c>
      <c r="C3201" s="29">
        <f t="shared" si="395"/>
        <v>1</v>
      </c>
      <c r="D3201" s="29" t="str">
        <f t="shared" si="392"/>
        <v>4</v>
      </c>
      <c r="E3201" s="42" t="str">
        <f t="shared" si="393"/>
        <v>4</v>
      </c>
      <c r="F3201" s="1">
        <v>45</v>
      </c>
      <c r="G3201" s="28" t="str">
        <f t="shared" si="394"/>
        <v>445</v>
      </c>
      <c r="H3201" s="1">
        <v>46</v>
      </c>
      <c r="I3201" s="1">
        <v>4195</v>
      </c>
      <c r="L3201" s="1">
        <v>369390</v>
      </c>
      <c r="M3201" s="1">
        <v>3595960</v>
      </c>
      <c r="N3201" s="2">
        <f>INT(VLOOKUP(--D3201,'属性表（单）'!$H$7:$I$11,2,0)*VLOOKUP(F3201,'属性表（单）'!$B$4:$D$53,3,0))</f>
        <v>58400</v>
      </c>
      <c r="O3201" s="34">
        <f t="shared" si="396"/>
        <v>45625</v>
      </c>
      <c r="P3201" s="1">
        <f>IF(H3201=26,VLOOKUP(G3201,'属性表（单核）'!$H$2:$I$251,2,0),IF(H3201=59,VLOOKUP(G3201,'属性表（单核）'!$C$2:$D$251,2,0),INT(N3201/VLOOKUP(H3201,'属性表（单）'!$N$4:$O$24,2,0))))</f>
        <v>45625</v>
      </c>
      <c r="S3201" s="1">
        <f t="shared" si="397"/>
        <v>241702</v>
      </c>
      <c r="T3201" s="28">
        <f>VLOOKUP(--F3201,经验表!$A$4:$B$53,2,0)*VLOOKUP(--E3201,经验表!$W$8:$X$17,2,0)</f>
        <v>241702.50000000003</v>
      </c>
      <c r="U3201" s="1">
        <f t="shared" si="398"/>
        <v>3023688</v>
      </c>
      <c r="V3201" s="1">
        <f t="shared" si="399"/>
        <v>3023688</v>
      </c>
    </row>
    <row r="3202" spans="1:22" x14ac:dyDescent="0.35">
      <c r="A3202" s="1">
        <v>94600134</v>
      </c>
      <c r="B3202" s="3" t="s">
        <v>20</v>
      </c>
      <c r="C3202" s="29">
        <f t="shared" si="395"/>
        <v>1</v>
      </c>
      <c r="D3202" s="29" t="str">
        <f t="shared" si="392"/>
        <v>4</v>
      </c>
      <c r="E3202" s="42" t="str">
        <f t="shared" si="393"/>
        <v>4</v>
      </c>
      <c r="F3202" s="1">
        <v>46</v>
      </c>
      <c r="G3202" s="28" t="str">
        <f t="shared" si="394"/>
        <v>446</v>
      </c>
      <c r="H3202" s="1">
        <v>46</v>
      </c>
      <c r="I3202" s="1">
        <v>4280</v>
      </c>
      <c r="L3202" s="1">
        <v>405674</v>
      </c>
      <c r="M3202" s="1">
        <v>3965350</v>
      </c>
      <c r="N3202" s="2">
        <f>INT(VLOOKUP(--D3202,'属性表（单）'!$H$7:$I$11,2,0)*VLOOKUP(F3202,'属性表（单）'!$B$4:$D$53,3,0))</f>
        <v>60400</v>
      </c>
      <c r="O3202" s="34">
        <f t="shared" si="396"/>
        <v>47187</v>
      </c>
      <c r="P3202" s="1">
        <f>IF(H3202=26,VLOOKUP(G3202,'属性表（单核）'!$H$2:$I$251,2,0),IF(H3202=59,VLOOKUP(G3202,'属性表（单核）'!$C$2:$D$251,2,0),INT(N3202/VLOOKUP(H3202,'属性表（单）'!$N$4:$O$24,2,0))))</f>
        <v>47187</v>
      </c>
      <c r="S3202" s="1">
        <f t="shared" si="397"/>
        <v>257302</v>
      </c>
      <c r="T3202" s="28">
        <f>VLOOKUP(--F3202,经验表!$A$4:$B$53,2,0)*VLOOKUP(--E3202,经验表!$W$8:$X$17,2,0)</f>
        <v>257302.50000000003</v>
      </c>
      <c r="U3202" s="1">
        <f t="shared" si="398"/>
        <v>3265390</v>
      </c>
      <c r="V3202" s="1">
        <f t="shared" si="399"/>
        <v>3265390</v>
      </c>
    </row>
    <row r="3203" spans="1:22" x14ac:dyDescent="0.35">
      <c r="A3203" s="1">
        <v>94700134</v>
      </c>
      <c r="B3203" s="3" t="s">
        <v>20</v>
      </c>
      <c r="C3203" s="29">
        <f t="shared" si="395"/>
        <v>1</v>
      </c>
      <c r="D3203" s="29" t="str">
        <f t="shared" ref="D3203:D3266" si="400">RIGHT(A3203,1)</f>
        <v>4</v>
      </c>
      <c r="E3203" s="42" t="str">
        <f t="shared" ref="E3203:E3266" si="401">IF(C3203=1,RIGHT(A3203,1),C3203&amp;RIGHT(A3203,1))</f>
        <v>4</v>
      </c>
      <c r="F3203" s="1">
        <v>47</v>
      </c>
      <c r="G3203" s="28" t="str">
        <f t="shared" ref="G3203:G3266" si="402">D3203&amp;F3203</f>
        <v>447</v>
      </c>
      <c r="H3203" s="1">
        <v>46</v>
      </c>
      <c r="I3203" s="1">
        <v>4365</v>
      </c>
      <c r="L3203" s="1">
        <v>445460</v>
      </c>
      <c r="M3203" s="1">
        <v>4371024</v>
      </c>
      <c r="N3203" s="2">
        <f>INT(VLOOKUP(--D3203,'属性表（单）'!$H$7:$I$11,2,0)*VLOOKUP(F3203,'属性表（单）'!$B$4:$D$53,3,0))</f>
        <v>62600</v>
      </c>
      <c r="O3203" s="34">
        <f t="shared" si="396"/>
        <v>48906</v>
      </c>
      <c r="P3203" s="1">
        <f>IF(H3203=26,VLOOKUP(G3203,'属性表（单核）'!$H$2:$I$251,2,0),IF(H3203=59,VLOOKUP(G3203,'属性表（单核）'!$C$2:$D$251,2,0),INT(N3203/VLOOKUP(H3203,'属性表（单）'!$N$4:$O$24,2,0))))</f>
        <v>48906</v>
      </c>
      <c r="S3203" s="1">
        <f t="shared" si="397"/>
        <v>272902</v>
      </c>
      <c r="T3203" s="28">
        <f>VLOOKUP(--F3203,经验表!$A$4:$B$53,2,0)*VLOOKUP(--E3203,经验表!$W$8:$X$17,2,0)</f>
        <v>272902.5</v>
      </c>
      <c r="U3203" s="1">
        <f t="shared" si="398"/>
        <v>3522692</v>
      </c>
      <c r="V3203" s="1">
        <f t="shared" si="399"/>
        <v>3522692</v>
      </c>
    </row>
    <row r="3204" spans="1:22" x14ac:dyDescent="0.35">
      <c r="A3204" s="1">
        <v>94800134</v>
      </c>
      <c r="B3204" s="3" t="s">
        <v>20</v>
      </c>
      <c r="C3204" s="29">
        <f t="shared" ref="C3204:C3267" si="403">C3203</f>
        <v>1</v>
      </c>
      <c r="D3204" s="29" t="str">
        <f t="shared" si="400"/>
        <v>4</v>
      </c>
      <c r="E3204" s="42" t="str">
        <f t="shared" si="401"/>
        <v>4</v>
      </c>
      <c r="F3204" s="1">
        <v>48</v>
      </c>
      <c r="G3204" s="28" t="str">
        <f t="shared" si="402"/>
        <v>448</v>
      </c>
      <c r="H3204" s="1">
        <v>46</v>
      </c>
      <c r="I3204" s="1">
        <v>4450</v>
      </c>
      <c r="L3204" s="1">
        <v>489086</v>
      </c>
      <c r="M3204" s="1">
        <v>4816484</v>
      </c>
      <c r="N3204" s="2">
        <f>INT(VLOOKUP(--D3204,'属性表（单）'!$H$7:$I$11,2,0)*VLOOKUP(F3204,'属性表（单）'!$B$4:$D$53,3,0))</f>
        <v>64800</v>
      </c>
      <c r="O3204" s="34">
        <f t="shared" si="396"/>
        <v>50625</v>
      </c>
      <c r="P3204" s="1">
        <f>IF(H3204=26,VLOOKUP(G3204,'属性表（单核）'!$H$2:$I$251,2,0),IF(H3204=59,VLOOKUP(G3204,'属性表（单核）'!$C$2:$D$251,2,0),INT(N3204/VLOOKUP(H3204,'属性表（单）'!$N$4:$O$24,2,0))))</f>
        <v>50625</v>
      </c>
      <c r="S3204" s="1">
        <f t="shared" si="397"/>
        <v>288502</v>
      </c>
      <c r="T3204" s="28">
        <f>VLOOKUP(--F3204,经验表!$A$4:$B$53,2,0)*VLOOKUP(--E3204,经验表!$W$8:$X$17,2,0)</f>
        <v>288502.5</v>
      </c>
      <c r="U3204" s="1">
        <f t="shared" si="398"/>
        <v>3795594</v>
      </c>
      <c r="V3204" s="1">
        <f t="shared" si="399"/>
        <v>3795594</v>
      </c>
    </row>
    <row r="3205" spans="1:22" x14ac:dyDescent="0.35">
      <c r="A3205" s="1">
        <v>94900134</v>
      </c>
      <c r="B3205" s="3" t="s">
        <v>20</v>
      </c>
      <c r="C3205" s="29">
        <f t="shared" si="403"/>
        <v>1</v>
      </c>
      <c r="D3205" s="29" t="str">
        <f t="shared" si="400"/>
        <v>4</v>
      </c>
      <c r="E3205" s="42" t="str">
        <f t="shared" si="401"/>
        <v>4</v>
      </c>
      <c r="F3205" s="1">
        <v>49</v>
      </c>
      <c r="G3205" s="28" t="str">
        <f t="shared" si="402"/>
        <v>449</v>
      </c>
      <c r="H3205" s="1">
        <v>46</v>
      </c>
      <c r="I3205" s="1">
        <v>4535</v>
      </c>
      <c r="L3205" s="1">
        <v>536919</v>
      </c>
      <c r="M3205" s="1">
        <v>5305570</v>
      </c>
      <c r="N3205" s="2">
        <f>INT(VLOOKUP(--D3205,'属性表（单）'!$H$7:$I$11,2,0)*VLOOKUP(F3205,'属性表（单）'!$B$4:$D$53,3,0))</f>
        <v>67000</v>
      </c>
      <c r="O3205" s="34">
        <f t="shared" si="396"/>
        <v>52343</v>
      </c>
      <c r="P3205" s="1">
        <f>IF(H3205=26,VLOOKUP(G3205,'属性表（单核）'!$H$2:$I$251,2,0),IF(H3205=59,VLOOKUP(G3205,'属性表（单核）'!$C$2:$D$251,2,0),INT(N3205/VLOOKUP(H3205,'属性表（单）'!$N$4:$O$24,2,0))))</f>
        <v>52343</v>
      </c>
      <c r="S3205" s="1">
        <f t="shared" si="397"/>
        <v>304102</v>
      </c>
      <c r="T3205" s="28">
        <f>VLOOKUP(--F3205,经验表!$A$4:$B$53,2,0)*VLOOKUP(--E3205,经验表!$W$8:$X$17,2,0)</f>
        <v>304102.5</v>
      </c>
      <c r="U3205" s="1">
        <f t="shared" si="398"/>
        <v>4084096</v>
      </c>
      <c r="V3205" s="1">
        <f t="shared" si="399"/>
        <v>4084096</v>
      </c>
    </row>
    <row r="3206" spans="1:22" x14ac:dyDescent="0.35">
      <c r="A3206" s="1">
        <v>95000134</v>
      </c>
      <c r="B3206" s="3" t="s">
        <v>20</v>
      </c>
      <c r="C3206" s="29">
        <f t="shared" si="403"/>
        <v>1</v>
      </c>
      <c r="D3206" s="29" t="str">
        <f t="shared" si="400"/>
        <v>4</v>
      </c>
      <c r="E3206" s="42" t="str">
        <f t="shared" si="401"/>
        <v>4</v>
      </c>
      <c r="F3206" s="1">
        <v>50</v>
      </c>
      <c r="G3206" s="28" t="str">
        <f t="shared" si="402"/>
        <v>450</v>
      </c>
      <c r="H3206" s="1">
        <v>46</v>
      </c>
      <c r="I3206" s="1">
        <v>4620</v>
      </c>
      <c r="L3206" s="1">
        <v>99999999</v>
      </c>
      <c r="M3206" s="1">
        <v>5842489</v>
      </c>
      <c r="N3206" s="2">
        <f>INT(VLOOKUP(--D3206,'属性表（单）'!$H$7:$I$11,2,0)*VLOOKUP(F3206,'属性表（单）'!$B$4:$D$53,3,0))</f>
        <v>69200</v>
      </c>
      <c r="O3206" s="34">
        <f t="shared" si="396"/>
        <v>54062</v>
      </c>
      <c r="P3206" s="1">
        <f>IF(H3206=26,VLOOKUP(G3206,'属性表（单核）'!$H$2:$I$251,2,0),IF(H3206=59,VLOOKUP(G3206,'属性表（单核）'!$C$2:$D$251,2,0),INT(N3206/VLOOKUP(H3206,'属性表（单）'!$N$4:$O$24,2,0))))</f>
        <v>54062</v>
      </c>
      <c r="S3206" s="1">
        <f t="shared" si="397"/>
        <v>322237</v>
      </c>
      <c r="T3206" s="28">
        <f>VLOOKUP(--F3206,经验表!$A$4:$B$53,2,0)*VLOOKUP(--E3206,经验表!$W$8:$X$17,2,0)</f>
        <v>322237.50000000006</v>
      </c>
      <c r="U3206" s="1">
        <f t="shared" si="398"/>
        <v>4388198</v>
      </c>
      <c r="V3206" s="1">
        <f t="shared" si="399"/>
        <v>4388198</v>
      </c>
    </row>
    <row r="3207" spans="1:22" x14ac:dyDescent="0.35">
      <c r="A3207" s="1">
        <v>90100135</v>
      </c>
      <c r="B3207" s="3" t="s">
        <v>20</v>
      </c>
      <c r="C3207" s="29">
        <f t="shared" si="403"/>
        <v>1</v>
      </c>
      <c r="D3207" s="29" t="str">
        <f t="shared" si="400"/>
        <v>5</v>
      </c>
      <c r="E3207" s="42" t="str">
        <f t="shared" si="401"/>
        <v>5</v>
      </c>
      <c r="F3207" s="1">
        <v>1</v>
      </c>
      <c r="G3207" s="28" t="str">
        <f t="shared" si="402"/>
        <v>51</v>
      </c>
      <c r="H3207" s="1">
        <v>46</v>
      </c>
      <c r="I3207" s="1">
        <v>605</v>
      </c>
      <c r="L3207" s="1">
        <v>2650</v>
      </c>
      <c r="M3207" s="1">
        <v>75000</v>
      </c>
      <c r="N3207" s="2">
        <f>INT(VLOOKUP(--D3207,'属性表（单）'!$H$7:$I$11,2,0)*VLOOKUP(F3207,'属性表（单）'!$B$4:$D$53,3,0))</f>
        <v>9600</v>
      </c>
      <c r="O3207" s="34">
        <f t="shared" ref="O3207:O3270" si="404">INT(IF(C3207=1,P3207,P3207*$X$14))</f>
        <v>7500</v>
      </c>
      <c r="P3207" s="1">
        <f>IF(H3207=26,VLOOKUP(G3207,'属性表（单核）'!$H$2:$I$251,2,0),IF(H3207=59,VLOOKUP(G3207,'属性表（单核）'!$C$2:$D$251,2,0),INT(N3207/VLOOKUP(H3207,'属性表（单）'!$N$4:$O$24,2,0))))</f>
        <v>7500</v>
      </c>
      <c r="S3207" s="1">
        <f t="shared" si="397"/>
        <v>1901</v>
      </c>
      <c r="T3207" s="28">
        <f>VLOOKUP(--F3207,经验表!$A$4:$B$53,2,0)*VLOOKUP(--E3207,经验表!$W$8:$X$17,2,0)</f>
        <v>1901.25</v>
      </c>
      <c r="U3207" s="1">
        <f t="shared" si="398"/>
        <v>75000</v>
      </c>
      <c r="V3207" s="1">
        <f t="shared" si="399"/>
        <v>4710435</v>
      </c>
    </row>
    <row r="3208" spans="1:22" x14ac:dyDescent="0.35">
      <c r="A3208" s="1">
        <v>90200135</v>
      </c>
      <c r="B3208" s="3" t="s">
        <v>20</v>
      </c>
      <c r="C3208" s="29">
        <f t="shared" si="403"/>
        <v>1</v>
      </c>
      <c r="D3208" s="29" t="str">
        <f t="shared" si="400"/>
        <v>5</v>
      </c>
      <c r="E3208" s="42" t="str">
        <f t="shared" si="401"/>
        <v>5</v>
      </c>
      <c r="F3208" s="1">
        <v>2</v>
      </c>
      <c r="G3208" s="28" t="str">
        <f t="shared" si="402"/>
        <v>52</v>
      </c>
      <c r="H3208" s="1">
        <v>46</v>
      </c>
      <c r="I3208" s="1">
        <v>715</v>
      </c>
      <c r="L3208" s="1">
        <v>3394</v>
      </c>
      <c r="M3208" s="1">
        <v>77650</v>
      </c>
      <c r="N3208" s="2">
        <f>INT(VLOOKUP(--D3208,'属性表（单）'!$H$7:$I$11,2,0)*VLOOKUP(F3208,'属性表（单）'!$B$4:$D$53,3,0))</f>
        <v>10200</v>
      </c>
      <c r="O3208" s="34">
        <f t="shared" si="404"/>
        <v>7968</v>
      </c>
      <c r="P3208" s="1">
        <f>IF(H3208=26,VLOOKUP(G3208,'属性表（单核）'!$H$2:$I$251,2,0),IF(H3208=59,VLOOKUP(G3208,'属性表（单核）'!$C$2:$D$251,2,0),INT(N3208/VLOOKUP(H3208,'属性表（单）'!$N$4:$O$24,2,0))))</f>
        <v>7968</v>
      </c>
      <c r="S3208" s="1">
        <f t="shared" ref="S3208:S3271" si="405">INT(T3208)</f>
        <v>2661</v>
      </c>
      <c r="T3208" s="28">
        <f>VLOOKUP(--F3208,经验表!$A$4:$B$53,2,0)*VLOOKUP(--E3208,经验表!$W$8:$X$17,2,0)</f>
        <v>2661.75</v>
      </c>
      <c r="U3208" s="1">
        <f t="shared" ref="U3208:U3271" si="406">INT(IF(C3208=1,IF(F3208=1,VLOOKUP(--D3208,$X$8:$Y$12,2,0),V3208),IF(F3208=1,VLOOKUP(--D3208,$X$17:$Y$21,2,0),V3208)))</f>
        <v>76901</v>
      </c>
      <c r="V3208" s="1">
        <f t="shared" si="399"/>
        <v>76901</v>
      </c>
    </row>
    <row r="3209" spans="1:22" x14ac:dyDescent="0.35">
      <c r="A3209" s="1">
        <v>90300135</v>
      </c>
      <c r="B3209" s="3" t="s">
        <v>20</v>
      </c>
      <c r="C3209" s="29">
        <f t="shared" si="403"/>
        <v>1</v>
      </c>
      <c r="D3209" s="29" t="str">
        <f t="shared" si="400"/>
        <v>5</v>
      </c>
      <c r="E3209" s="42" t="str">
        <f t="shared" si="401"/>
        <v>5</v>
      </c>
      <c r="F3209" s="1">
        <v>3</v>
      </c>
      <c r="G3209" s="28" t="str">
        <f t="shared" si="402"/>
        <v>53</v>
      </c>
      <c r="H3209" s="1">
        <v>46</v>
      </c>
      <c r="I3209" s="1">
        <v>825</v>
      </c>
      <c r="L3209" s="1">
        <v>4210</v>
      </c>
      <c r="M3209" s="1">
        <v>81044</v>
      </c>
      <c r="N3209" s="2">
        <f>INT(VLOOKUP(--D3209,'属性表（单）'!$H$7:$I$11,2,0)*VLOOKUP(F3209,'属性表（单）'!$B$4:$D$53,3,0))</f>
        <v>10800</v>
      </c>
      <c r="O3209" s="34">
        <f t="shared" si="404"/>
        <v>8437</v>
      </c>
      <c r="P3209" s="1">
        <f>IF(H3209=26,VLOOKUP(G3209,'属性表（单核）'!$H$2:$I$251,2,0),IF(H3209=59,VLOOKUP(G3209,'属性表（单核）'!$C$2:$D$251,2,0),INT(N3209/VLOOKUP(H3209,'属性表（单）'!$N$4:$O$24,2,0))))</f>
        <v>8437</v>
      </c>
      <c r="S3209" s="1">
        <f t="shared" si="405"/>
        <v>3422</v>
      </c>
      <c r="T3209" s="28">
        <f>VLOOKUP(--F3209,经验表!$A$4:$B$53,2,0)*VLOOKUP(--E3209,经验表!$W$8:$X$17,2,0)</f>
        <v>3422.25</v>
      </c>
      <c r="U3209" s="1">
        <f t="shared" si="406"/>
        <v>79562</v>
      </c>
      <c r="V3209" s="1">
        <f t="shared" ref="V3209:V3272" si="407">S3208+U3208</f>
        <v>79562</v>
      </c>
    </row>
    <row r="3210" spans="1:22" x14ac:dyDescent="0.35">
      <c r="A3210" s="1">
        <v>90400135</v>
      </c>
      <c r="B3210" s="3" t="s">
        <v>20</v>
      </c>
      <c r="C3210" s="29">
        <f t="shared" si="403"/>
        <v>1</v>
      </c>
      <c r="D3210" s="29" t="str">
        <f t="shared" si="400"/>
        <v>5</v>
      </c>
      <c r="E3210" s="42" t="str">
        <f t="shared" si="401"/>
        <v>5</v>
      </c>
      <c r="F3210" s="1">
        <v>4</v>
      </c>
      <c r="G3210" s="28" t="str">
        <f t="shared" si="402"/>
        <v>54</v>
      </c>
      <c r="H3210" s="1">
        <v>46</v>
      </c>
      <c r="I3210" s="1">
        <v>935</v>
      </c>
      <c r="L3210" s="1">
        <v>5105</v>
      </c>
      <c r="M3210" s="1">
        <v>85254</v>
      </c>
      <c r="N3210" s="2">
        <f>INT(VLOOKUP(--D3210,'属性表（单）'!$H$7:$I$11,2,0)*VLOOKUP(F3210,'属性表（单）'!$B$4:$D$53,3,0))</f>
        <v>11400</v>
      </c>
      <c r="O3210" s="34">
        <f t="shared" si="404"/>
        <v>8906</v>
      </c>
      <c r="P3210" s="1">
        <f>IF(H3210=26,VLOOKUP(G3210,'属性表（单核）'!$H$2:$I$251,2,0),IF(H3210=59,VLOOKUP(G3210,'属性表（单核）'!$C$2:$D$251,2,0),INT(N3210/VLOOKUP(H3210,'属性表（单）'!$N$4:$O$24,2,0))))</f>
        <v>8906</v>
      </c>
      <c r="S3210" s="1">
        <f t="shared" si="405"/>
        <v>4182</v>
      </c>
      <c r="T3210" s="28">
        <f>VLOOKUP(--F3210,经验表!$A$4:$B$53,2,0)*VLOOKUP(--E3210,经验表!$W$8:$X$17,2,0)</f>
        <v>4182.75</v>
      </c>
      <c r="U3210" s="1">
        <f t="shared" si="406"/>
        <v>82984</v>
      </c>
      <c r="V3210" s="1">
        <f t="shared" si="407"/>
        <v>82984</v>
      </c>
    </row>
    <row r="3211" spans="1:22" x14ac:dyDescent="0.35">
      <c r="A3211" s="1">
        <v>90500135</v>
      </c>
      <c r="B3211" s="3" t="s">
        <v>20</v>
      </c>
      <c r="C3211" s="29">
        <f t="shared" si="403"/>
        <v>1</v>
      </c>
      <c r="D3211" s="29" t="str">
        <f t="shared" si="400"/>
        <v>5</v>
      </c>
      <c r="E3211" s="42" t="str">
        <f t="shared" si="401"/>
        <v>5</v>
      </c>
      <c r="F3211" s="1">
        <v>5</v>
      </c>
      <c r="G3211" s="28" t="str">
        <f t="shared" si="402"/>
        <v>55</v>
      </c>
      <c r="H3211" s="1">
        <v>46</v>
      </c>
      <c r="I3211" s="1">
        <v>1045</v>
      </c>
      <c r="L3211" s="1">
        <v>6087</v>
      </c>
      <c r="M3211" s="1">
        <v>90359</v>
      </c>
      <c r="N3211" s="2">
        <f>INT(VLOOKUP(--D3211,'属性表（单）'!$H$7:$I$11,2,0)*VLOOKUP(F3211,'属性表（单）'!$B$4:$D$53,3,0))</f>
        <v>12000</v>
      </c>
      <c r="O3211" s="34">
        <f t="shared" si="404"/>
        <v>9375</v>
      </c>
      <c r="P3211" s="1">
        <f>IF(H3211=26,VLOOKUP(G3211,'属性表（单核）'!$H$2:$I$251,2,0),IF(H3211=59,VLOOKUP(G3211,'属性表（单核）'!$C$2:$D$251,2,0),INT(N3211/VLOOKUP(H3211,'属性表（单）'!$N$4:$O$24,2,0))))</f>
        <v>9375</v>
      </c>
      <c r="S3211" s="1">
        <f t="shared" si="405"/>
        <v>4943</v>
      </c>
      <c r="T3211" s="28">
        <f>VLOOKUP(--F3211,经验表!$A$4:$B$53,2,0)*VLOOKUP(--E3211,经验表!$W$8:$X$17,2,0)</f>
        <v>4943.25</v>
      </c>
      <c r="U3211" s="1">
        <f t="shared" si="406"/>
        <v>87166</v>
      </c>
      <c r="V3211" s="1">
        <f t="shared" si="407"/>
        <v>87166</v>
      </c>
    </row>
    <row r="3212" spans="1:22" x14ac:dyDescent="0.35">
      <c r="A3212" s="1">
        <v>90600135</v>
      </c>
      <c r="B3212" s="3" t="s">
        <v>20</v>
      </c>
      <c r="C3212" s="29">
        <f t="shared" si="403"/>
        <v>1</v>
      </c>
      <c r="D3212" s="29" t="str">
        <f t="shared" si="400"/>
        <v>5</v>
      </c>
      <c r="E3212" s="42" t="str">
        <f t="shared" si="401"/>
        <v>5</v>
      </c>
      <c r="F3212" s="1">
        <v>6</v>
      </c>
      <c r="G3212" s="28" t="str">
        <f t="shared" si="402"/>
        <v>56</v>
      </c>
      <c r="H3212" s="1">
        <v>46</v>
      </c>
      <c r="I3212" s="1">
        <v>1155</v>
      </c>
      <c r="L3212" s="1">
        <v>7163</v>
      </c>
      <c r="M3212" s="1">
        <v>96446</v>
      </c>
      <c r="N3212" s="2">
        <f>INT(VLOOKUP(--D3212,'属性表（单）'!$H$7:$I$11,2,0)*VLOOKUP(F3212,'属性表（单）'!$B$4:$D$53,3,0))</f>
        <v>12600</v>
      </c>
      <c r="O3212" s="34">
        <f t="shared" si="404"/>
        <v>9843</v>
      </c>
      <c r="P3212" s="1">
        <f>IF(H3212=26,VLOOKUP(G3212,'属性表（单核）'!$H$2:$I$251,2,0),IF(H3212=59,VLOOKUP(G3212,'属性表（单核）'!$C$2:$D$251,2,0),INT(N3212/VLOOKUP(H3212,'属性表（单）'!$N$4:$O$24,2,0))))</f>
        <v>9843</v>
      </c>
      <c r="S3212" s="1">
        <f t="shared" si="405"/>
        <v>6210</v>
      </c>
      <c r="T3212" s="28">
        <f>VLOOKUP(--F3212,经验表!$A$4:$B$53,2,0)*VLOOKUP(--E3212,经验表!$W$8:$X$17,2,0)</f>
        <v>6210.75</v>
      </c>
      <c r="U3212" s="1">
        <f t="shared" si="406"/>
        <v>92109</v>
      </c>
      <c r="V3212" s="1">
        <f t="shared" si="407"/>
        <v>92109</v>
      </c>
    </row>
    <row r="3213" spans="1:22" x14ac:dyDescent="0.35">
      <c r="A3213" s="1">
        <v>90700135</v>
      </c>
      <c r="B3213" s="3" t="s">
        <v>20</v>
      </c>
      <c r="C3213" s="29">
        <f t="shared" si="403"/>
        <v>1</v>
      </c>
      <c r="D3213" s="29" t="str">
        <f t="shared" si="400"/>
        <v>5</v>
      </c>
      <c r="E3213" s="42" t="str">
        <f t="shared" si="401"/>
        <v>5</v>
      </c>
      <c r="F3213" s="1">
        <v>7</v>
      </c>
      <c r="G3213" s="28" t="str">
        <f t="shared" si="402"/>
        <v>57</v>
      </c>
      <c r="H3213" s="1">
        <v>46</v>
      </c>
      <c r="I3213" s="1">
        <v>1265</v>
      </c>
      <c r="L3213" s="1">
        <v>8342</v>
      </c>
      <c r="M3213" s="1">
        <v>103609</v>
      </c>
      <c r="N3213" s="2">
        <f>INT(VLOOKUP(--D3213,'属性表（单）'!$H$7:$I$11,2,0)*VLOOKUP(F3213,'属性表（单）'!$B$4:$D$53,3,0))</f>
        <v>13500</v>
      </c>
      <c r="O3213" s="34">
        <f t="shared" si="404"/>
        <v>10546</v>
      </c>
      <c r="P3213" s="1">
        <f>IF(H3213=26,VLOOKUP(G3213,'属性表（单核）'!$H$2:$I$251,2,0),IF(H3213=59,VLOOKUP(G3213,'属性表（单核）'!$C$2:$D$251,2,0),INT(N3213/VLOOKUP(H3213,'属性表（单）'!$N$4:$O$24,2,0))))</f>
        <v>10546</v>
      </c>
      <c r="S3213" s="1">
        <f t="shared" si="405"/>
        <v>7478</v>
      </c>
      <c r="T3213" s="28">
        <f>VLOOKUP(--F3213,经验表!$A$4:$B$53,2,0)*VLOOKUP(--E3213,经验表!$W$8:$X$17,2,0)</f>
        <v>7478.25</v>
      </c>
      <c r="U3213" s="1">
        <f t="shared" si="406"/>
        <v>98319</v>
      </c>
      <c r="V3213" s="1">
        <f t="shared" si="407"/>
        <v>98319</v>
      </c>
    </row>
    <row r="3214" spans="1:22" x14ac:dyDescent="0.35">
      <c r="A3214" s="1">
        <v>90800135</v>
      </c>
      <c r="B3214" s="3" t="s">
        <v>20</v>
      </c>
      <c r="C3214" s="29">
        <f t="shared" si="403"/>
        <v>1</v>
      </c>
      <c r="D3214" s="29" t="str">
        <f t="shared" si="400"/>
        <v>5</v>
      </c>
      <c r="E3214" s="42" t="str">
        <f t="shared" si="401"/>
        <v>5</v>
      </c>
      <c r="F3214" s="1">
        <v>8</v>
      </c>
      <c r="G3214" s="28" t="str">
        <f t="shared" si="402"/>
        <v>58</v>
      </c>
      <c r="H3214" s="1">
        <v>46</v>
      </c>
      <c r="I3214" s="1">
        <v>1375</v>
      </c>
      <c r="L3214" s="1">
        <v>9634</v>
      </c>
      <c r="M3214" s="1">
        <v>111951</v>
      </c>
      <c r="N3214" s="2">
        <f>INT(VLOOKUP(--D3214,'属性表（单）'!$H$7:$I$11,2,0)*VLOOKUP(F3214,'属性表（单）'!$B$4:$D$53,3,0))</f>
        <v>14400</v>
      </c>
      <c r="O3214" s="34">
        <f t="shared" si="404"/>
        <v>11250</v>
      </c>
      <c r="P3214" s="1">
        <f>IF(H3214=26,VLOOKUP(G3214,'属性表（单核）'!$H$2:$I$251,2,0),IF(H3214=59,VLOOKUP(G3214,'属性表（单核）'!$C$2:$D$251,2,0),INT(N3214/VLOOKUP(H3214,'属性表（单）'!$N$4:$O$24,2,0))))</f>
        <v>11250</v>
      </c>
      <c r="S3214" s="1">
        <f t="shared" si="405"/>
        <v>8745</v>
      </c>
      <c r="T3214" s="28">
        <f>VLOOKUP(--F3214,经验表!$A$4:$B$53,2,0)*VLOOKUP(--E3214,经验表!$W$8:$X$17,2,0)</f>
        <v>8745.75</v>
      </c>
      <c r="U3214" s="1">
        <f t="shared" si="406"/>
        <v>105797</v>
      </c>
      <c r="V3214" s="1">
        <f t="shared" si="407"/>
        <v>105797</v>
      </c>
    </row>
    <row r="3215" spans="1:22" x14ac:dyDescent="0.35">
      <c r="A3215" s="1">
        <v>90900135</v>
      </c>
      <c r="B3215" s="3" t="s">
        <v>20</v>
      </c>
      <c r="C3215" s="29">
        <f t="shared" si="403"/>
        <v>1</v>
      </c>
      <c r="D3215" s="29" t="str">
        <f t="shared" si="400"/>
        <v>5</v>
      </c>
      <c r="E3215" s="42" t="str">
        <f t="shared" si="401"/>
        <v>5</v>
      </c>
      <c r="F3215" s="1">
        <v>9</v>
      </c>
      <c r="G3215" s="28" t="str">
        <f t="shared" si="402"/>
        <v>59</v>
      </c>
      <c r="H3215" s="1">
        <v>46</v>
      </c>
      <c r="I3215" s="1">
        <v>1485</v>
      </c>
      <c r="L3215" s="1">
        <v>11048</v>
      </c>
      <c r="M3215" s="1">
        <v>121585</v>
      </c>
      <c r="N3215" s="2">
        <f>INT(VLOOKUP(--D3215,'属性表（单）'!$H$7:$I$11,2,0)*VLOOKUP(F3215,'属性表（单）'!$B$4:$D$53,3,0))</f>
        <v>15300</v>
      </c>
      <c r="O3215" s="34">
        <f t="shared" si="404"/>
        <v>11953</v>
      </c>
      <c r="P3215" s="1">
        <f>IF(H3215=26,VLOOKUP(G3215,'属性表（单核）'!$H$2:$I$251,2,0),IF(H3215=59,VLOOKUP(G3215,'属性表（单核）'!$C$2:$D$251,2,0),INT(N3215/VLOOKUP(H3215,'属性表（单）'!$N$4:$O$24,2,0))))</f>
        <v>11953</v>
      </c>
      <c r="S3215" s="1">
        <f t="shared" si="405"/>
        <v>10013</v>
      </c>
      <c r="T3215" s="28">
        <f>VLOOKUP(--F3215,经验表!$A$4:$B$53,2,0)*VLOOKUP(--E3215,经验表!$W$8:$X$17,2,0)</f>
        <v>10013.25</v>
      </c>
      <c r="U3215" s="1">
        <f t="shared" si="406"/>
        <v>114542</v>
      </c>
      <c r="V3215" s="1">
        <f t="shared" si="407"/>
        <v>114542</v>
      </c>
    </row>
    <row r="3216" spans="1:22" x14ac:dyDescent="0.35">
      <c r="A3216" s="1">
        <v>91000135</v>
      </c>
      <c r="B3216" s="3" t="s">
        <v>20</v>
      </c>
      <c r="C3216" s="29">
        <f t="shared" si="403"/>
        <v>1</v>
      </c>
      <c r="D3216" s="29" t="str">
        <f t="shared" si="400"/>
        <v>5</v>
      </c>
      <c r="E3216" s="42" t="str">
        <f t="shared" si="401"/>
        <v>5</v>
      </c>
      <c r="F3216" s="1">
        <v>10</v>
      </c>
      <c r="G3216" s="28" t="str">
        <f t="shared" si="402"/>
        <v>510</v>
      </c>
      <c r="H3216" s="1">
        <v>46</v>
      </c>
      <c r="I3216" s="1">
        <v>1595</v>
      </c>
      <c r="L3216" s="1">
        <v>12596</v>
      </c>
      <c r="M3216" s="1">
        <v>132633</v>
      </c>
      <c r="N3216" s="2">
        <f>INT(VLOOKUP(--D3216,'属性表（单）'!$H$7:$I$11,2,0)*VLOOKUP(F3216,'属性表（单）'!$B$4:$D$53,3,0))</f>
        <v>16200</v>
      </c>
      <c r="O3216" s="34">
        <f t="shared" si="404"/>
        <v>12656</v>
      </c>
      <c r="P3216" s="1">
        <f>IF(H3216=26,VLOOKUP(G3216,'属性表（单核）'!$H$2:$I$251,2,0),IF(H3216=59,VLOOKUP(G3216,'属性表（单核）'!$C$2:$D$251,2,0),INT(N3216/VLOOKUP(H3216,'属性表（单）'!$N$4:$O$24,2,0))))</f>
        <v>12656</v>
      </c>
      <c r="S3216" s="1">
        <f t="shared" si="405"/>
        <v>12041</v>
      </c>
      <c r="T3216" s="28">
        <f>VLOOKUP(--F3216,经验表!$A$4:$B$53,2,0)*VLOOKUP(--E3216,经验表!$W$8:$X$17,2,0)</f>
        <v>12041.25</v>
      </c>
      <c r="U3216" s="1">
        <f t="shared" si="406"/>
        <v>124555</v>
      </c>
      <c r="V3216" s="1">
        <f t="shared" si="407"/>
        <v>124555</v>
      </c>
    </row>
    <row r="3217" spans="1:22" x14ac:dyDescent="0.35">
      <c r="A3217" s="1">
        <v>91100135</v>
      </c>
      <c r="B3217" s="3" t="s">
        <v>20</v>
      </c>
      <c r="C3217" s="29">
        <f t="shared" si="403"/>
        <v>1</v>
      </c>
      <c r="D3217" s="29" t="str">
        <f t="shared" si="400"/>
        <v>5</v>
      </c>
      <c r="E3217" s="42" t="str">
        <f t="shared" si="401"/>
        <v>5</v>
      </c>
      <c r="F3217" s="1">
        <v>11</v>
      </c>
      <c r="G3217" s="28" t="str">
        <f t="shared" si="402"/>
        <v>511</v>
      </c>
      <c r="H3217" s="1">
        <v>46</v>
      </c>
      <c r="I3217" s="1">
        <v>1705</v>
      </c>
      <c r="L3217" s="1">
        <v>14290</v>
      </c>
      <c r="M3217" s="1">
        <v>145229</v>
      </c>
      <c r="N3217" s="2">
        <f>INT(VLOOKUP(--D3217,'属性表（单）'!$H$7:$I$11,2,0)*VLOOKUP(F3217,'属性表（单）'!$B$4:$D$53,3,0))</f>
        <v>17100</v>
      </c>
      <c r="O3217" s="34">
        <f t="shared" si="404"/>
        <v>13359</v>
      </c>
      <c r="P3217" s="1">
        <f>IF(H3217=26,VLOOKUP(G3217,'属性表（单核）'!$H$2:$I$251,2,0),IF(H3217=59,VLOOKUP(G3217,'属性表（单核）'!$C$2:$D$251,2,0),INT(N3217/VLOOKUP(H3217,'属性表（单）'!$N$4:$O$24,2,0))))</f>
        <v>13359</v>
      </c>
      <c r="S3217" s="1">
        <f t="shared" si="405"/>
        <v>14069</v>
      </c>
      <c r="T3217" s="28">
        <f>VLOOKUP(--F3217,经验表!$A$4:$B$53,2,0)*VLOOKUP(--E3217,经验表!$W$8:$X$17,2,0)</f>
        <v>14069.25</v>
      </c>
      <c r="U3217" s="1">
        <f t="shared" si="406"/>
        <v>136596</v>
      </c>
      <c r="V3217" s="1">
        <f t="shared" si="407"/>
        <v>136596</v>
      </c>
    </row>
    <row r="3218" spans="1:22" x14ac:dyDescent="0.35">
      <c r="A3218" s="1">
        <v>91200135</v>
      </c>
      <c r="B3218" s="3" t="s">
        <v>20</v>
      </c>
      <c r="C3218" s="29">
        <f t="shared" si="403"/>
        <v>1</v>
      </c>
      <c r="D3218" s="29" t="str">
        <f t="shared" si="400"/>
        <v>5</v>
      </c>
      <c r="E3218" s="42" t="str">
        <f t="shared" si="401"/>
        <v>5</v>
      </c>
      <c r="F3218" s="1">
        <v>12</v>
      </c>
      <c r="G3218" s="28" t="str">
        <f t="shared" si="402"/>
        <v>512</v>
      </c>
      <c r="H3218" s="1">
        <v>46</v>
      </c>
      <c r="I3218" s="1">
        <v>1815</v>
      </c>
      <c r="L3218" s="1">
        <v>16143</v>
      </c>
      <c r="M3218" s="1">
        <v>159519</v>
      </c>
      <c r="N3218" s="2">
        <f>INT(VLOOKUP(--D3218,'属性表（单）'!$H$7:$I$11,2,0)*VLOOKUP(F3218,'属性表（单）'!$B$4:$D$53,3,0))</f>
        <v>18300</v>
      </c>
      <c r="O3218" s="34">
        <f t="shared" si="404"/>
        <v>14296</v>
      </c>
      <c r="P3218" s="1">
        <f>IF(H3218=26,VLOOKUP(G3218,'属性表（单核）'!$H$2:$I$251,2,0),IF(H3218=59,VLOOKUP(G3218,'属性表（单核）'!$C$2:$D$251,2,0),INT(N3218/VLOOKUP(H3218,'属性表（单）'!$N$4:$O$24,2,0))))</f>
        <v>14296</v>
      </c>
      <c r="S3218" s="1">
        <f t="shared" si="405"/>
        <v>16097</v>
      </c>
      <c r="T3218" s="28">
        <f>VLOOKUP(--F3218,经验表!$A$4:$B$53,2,0)*VLOOKUP(--E3218,经验表!$W$8:$X$17,2,0)</f>
        <v>16097.25</v>
      </c>
      <c r="U3218" s="1">
        <f t="shared" si="406"/>
        <v>150665</v>
      </c>
      <c r="V3218" s="1">
        <f t="shared" si="407"/>
        <v>150665</v>
      </c>
    </row>
    <row r="3219" spans="1:22" x14ac:dyDescent="0.35">
      <c r="A3219" s="1">
        <v>91300135</v>
      </c>
      <c r="B3219" s="3" t="s">
        <v>20</v>
      </c>
      <c r="C3219" s="29">
        <f t="shared" si="403"/>
        <v>1</v>
      </c>
      <c r="D3219" s="29" t="str">
        <f t="shared" si="400"/>
        <v>5</v>
      </c>
      <c r="E3219" s="42" t="str">
        <f t="shared" si="401"/>
        <v>5</v>
      </c>
      <c r="F3219" s="1">
        <v>13</v>
      </c>
      <c r="G3219" s="28" t="str">
        <f t="shared" si="402"/>
        <v>513</v>
      </c>
      <c r="H3219" s="1">
        <v>46</v>
      </c>
      <c r="I3219" s="1">
        <v>1925</v>
      </c>
      <c r="L3219" s="1">
        <v>18170</v>
      </c>
      <c r="M3219" s="1">
        <v>175662</v>
      </c>
      <c r="N3219" s="2">
        <f>INT(VLOOKUP(--D3219,'属性表（单）'!$H$7:$I$11,2,0)*VLOOKUP(F3219,'属性表（单）'!$B$4:$D$53,3,0))</f>
        <v>19500</v>
      </c>
      <c r="O3219" s="34">
        <f t="shared" si="404"/>
        <v>15234</v>
      </c>
      <c r="P3219" s="1">
        <f>IF(H3219=26,VLOOKUP(G3219,'属性表（单核）'!$H$2:$I$251,2,0),IF(H3219=59,VLOOKUP(G3219,'属性表（单核）'!$C$2:$D$251,2,0),INT(N3219/VLOOKUP(H3219,'属性表（单）'!$N$4:$O$24,2,0))))</f>
        <v>15234</v>
      </c>
      <c r="S3219" s="1">
        <f t="shared" si="405"/>
        <v>18125</v>
      </c>
      <c r="T3219" s="28">
        <f>VLOOKUP(--F3219,经验表!$A$4:$B$53,2,0)*VLOOKUP(--E3219,经验表!$W$8:$X$17,2,0)</f>
        <v>18125.25</v>
      </c>
      <c r="U3219" s="1">
        <f t="shared" si="406"/>
        <v>166762</v>
      </c>
      <c r="V3219" s="1">
        <f t="shared" si="407"/>
        <v>166762</v>
      </c>
    </row>
    <row r="3220" spans="1:22" x14ac:dyDescent="0.35">
      <c r="A3220" s="1">
        <v>91400135</v>
      </c>
      <c r="B3220" s="3" t="s">
        <v>20</v>
      </c>
      <c r="C3220" s="29">
        <f t="shared" si="403"/>
        <v>1</v>
      </c>
      <c r="D3220" s="29" t="str">
        <f t="shared" si="400"/>
        <v>5</v>
      </c>
      <c r="E3220" s="42" t="str">
        <f t="shared" si="401"/>
        <v>5</v>
      </c>
      <c r="F3220" s="1">
        <v>14</v>
      </c>
      <c r="G3220" s="28" t="str">
        <f t="shared" si="402"/>
        <v>514</v>
      </c>
      <c r="H3220" s="1">
        <v>46</v>
      </c>
      <c r="I3220" s="1">
        <v>2035</v>
      </c>
      <c r="L3220" s="1">
        <v>20387</v>
      </c>
      <c r="M3220" s="1">
        <v>193832</v>
      </c>
      <c r="N3220" s="2">
        <f>INT(VLOOKUP(--D3220,'属性表（单）'!$H$7:$I$11,2,0)*VLOOKUP(F3220,'属性表（单）'!$B$4:$D$53,3,0))</f>
        <v>20700</v>
      </c>
      <c r="O3220" s="34">
        <f t="shared" si="404"/>
        <v>16171</v>
      </c>
      <c r="P3220" s="1">
        <f>IF(H3220=26,VLOOKUP(G3220,'属性表（单核）'!$H$2:$I$251,2,0),IF(H3220=59,VLOOKUP(G3220,'属性表（单核）'!$C$2:$D$251,2,0),INT(N3220/VLOOKUP(H3220,'属性表（单）'!$N$4:$O$24,2,0))))</f>
        <v>16171</v>
      </c>
      <c r="S3220" s="1">
        <f t="shared" si="405"/>
        <v>21167</v>
      </c>
      <c r="T3220" s="28">
        <f>VLOOKUP(--F3220,经验表!$A$4:$B$53,2,0)*VLOOKUP(--E3220,经验表!$W$8:$X$17,2,0)</f>
        <v>21167.25</v>
      </c>
      <c r="U3220" s="1">
        <f t="shared" si="406"/>
        <v>184887</v>
      </c>
      <c r="V3220" s="1">
        <f t="shared" si="407"/>
        <v>184887</v>
      </c>
    </row>
    <row r="3221" spans="1:22" x14ac:dyDescent="0.35">
      <c r="A3221" s="1">
        <v>91500135</v>
      </c>
      <c r="B3221" s="3" t="s">
        <v>20</v>
      </c>
      <c r="C3221" s="29">
        <f t="shared" si="403"/>
        <v>1</v>
      </c>
      <c r="D3221" s="29" t="str">
        <f t="shared" si="400"/>
        <v>5</v>
      </c>
      <c r="E3221" s="42" t="str">
        <f t="shared" si="401"/>
        <v>5</v>
      </c>
      <c r="F3221" s="1">
        <v>15</v>
      </c>
      <c r="G3221" s="28" t="str">
        <f t="shared" si="402"/>
        <v>515</v>
      </c>
      <c r="H3221" s="1">
        <v>46</v>
      </c>
      <c r="I3221" s="1">
        <v>2145</v>
      </c>
      <c r="L3221" s="1">
        <v>22811</v>
      </c>
      <c r="M3221" s="1">
        <v>214219</v>
      </c>
      <c r="N3221" s="2">
        <f>INT(VLOOKUP(--D3221,'属性表（单）'!$H$7:$I$11,2,0)*VLOOKUP(F3221,'属性表（单）'!$B$4:$D$53,3,0))</f>
        <v>21900</v>
      </c>
      <c r="O3221" s="34">
        <f t="shared" si="404"/>
        <v>17109</v>
      </c>
      <c r="P3221" s="1">
        <f>IF(H3221=26,VLOOKUP(G3221,'属性表（单核）'!$H$2:$I$251,2,0),IF(H3221=59,VLOOKUP(G3221,'属性表（单核）'!$C$2:$D$251,2,0),INT(N3221/VLOOKUP(H3221,'属性表（单）'!$N$4:$O$24,2,0))))</f>
        <v>17109</v>
      </c>
      <c r="S3221" s="1">
        <f t="shared" si="405"/>
        <v>24209</v>
      </c>
      <c r="T3221" s="28">
        <f>VLOOKUP(--F3221,经验表!$A$4:$B$53,2,0)*VLOOKUP(--E3221,经验表!$W$8:$X$17,2,0)</f>
        <v>24209.25</v>
      </c>
      <c r="U3221" s="1">
        <f t="shared" si="406"/>
        <v>206054</v>
      </c>
      <c r="V3221" s="1">
        <f t="shared" si="407"/>
        <v>206054</v>
      </c>
    </row>
    <row r="3222" spans="1:22" x14ac:dyDescent="0.35">
      <c r="A3222" s="1">
        <v>91600135</v>
      </c>
      <c r="B3222" s="3" t="s">
        <v>20</v>
      </c>
      <c r="C3222" s="29">
        <f t="shared" si="403"/>
        <v>1</v>
      </c>
      <c r="D3222" s="29" t="str">
        <f t="shared" si="400"/>
        <v>5</v>
      </c>
      <c r="E3222" s="42" t="str">
        <f t="shared" si="401"/>
        <v>5</v>
      </c>
      <c r="F3222" s="1">
        <v>16</v>
      </c>
      <c r="G3222" s="28" t="str">
        <f t="shared" si="402"/>
        <v>516</v>
      </c>
      <c r="H3222" s="1">
        <v>46</v>
      </c>
      <c r="I3222" s="1">
        <v>2255</v>
      </c>
      <c r="L3222" s="1">
        <v>25460</v>
      </c>
      <c r="M3222" s="1">
        <v>237030</v>
      </c>
      <c r="N3222" s="2">
        <f>INT(VLOOKUP(--D3222,'属性表（单）'!$H$7:$I$11,2,0)*VLOOKUP(F3222,'属性表（单）'!$B$4:$D$53,3,0))</f>
        <v>23100</v>
      </c>
      <c r="O3222" s="34">
        <f t="shared" si="404"/>
        <v>18046</v>
      </c>
      <c r="P3222" s="1">
        <f>IF(H3222=26,VLOOKUP(G3222,'属性表（单核）'!$H$2:$I$251,2,0),IF(H3222=59,VLOOKUP(G3222,'属性表（单核）'!$C$2:$D$251,2,0),INT(N3222/VLOOKUP(H3222,'属性表（单）'!$N$4:$O$24,2,0))))</f>
        <v>18046</v>
      </c>
      <c r="S3222" s="1">
        <f t="shared" si="405"/>
        <v>27251</v>
      </c>
      <c r="T3222" s="28">
        <f>VLOOKUP(--F3222,经验表!$A$4:$B$53,2,0)*VLOOKUP(--E3222,经验表!$W$8:$X$17,2,0)</f>
        <v>27251.25</v>
      </c>
      <c r="U3222" s="1">
        <f t="shared" si="406"/>
        <v>230263</v>
      </c>
      <c r="V3222" s="1">
        <f t="shared" si="407"/>
        <v>230263</v>
      </c>
    </row>
    <row r="3223" spans="1:22" x14ac:dyDescent="0.35">
      <c r="A3223" s="1">
        <v>91700135</v>
      </c>
      <c r="B3223" s="3" t="s">
        <v>20</v>
      </c>
      <c r="C3223" s="29">
        <f t="shared" si="403"/>
        <v>1</v>
      </c>
      <c r="D3223" s="29" t="str">
        <f t="shared" si="400"/>
        <v>5</v>
      </c>
      <c r="E3223" s="42" t="str">
        <f t="shared" si="401"/>
        <v>5</v>
      </c>
      <c r="F3223" s="1">
        <v>17</v>
      </c>
      <c r="G3223" s="28" t="str">
        <f t="shared" si="402"/>
        <v>517</v>
      </c>
      <c r="H3223" s="1">
        <v>46</v>
      </c>
      <c r="I3223" s="1">
        <v>2365</v>
      </c>
      <c r="L3223" s="1">
        <v>28356</v>
      </c>
      <c r="M3223" s="1">
        <v>262490</v>
      </c>
      <c r="N3223" s="2">
        <f>INT(VLOOKUP(--D3223,'属性表（单）'!$H$7:$I$11,2,0)*VLOOKUP(F3223,'属性表（单）'!$B$4:$D$53,3,0))</f>
        <v>24600</v>
      </c>
      <c r="O3223" s="34">
        <f t="shared" si="404"/>
        <v>19218</v>
      </c>
      <c r="P3223" s="1">
        <f>IF(H3223=26,VLOOKUP(G3223,'属性表（单核）'!$H$2:$I$251,2,0),IF(H3223=59,VLOOKUP(G3223,'属性表（单核）'!$C$2:$D$251,2,0),INT(N3223/VLOOKUP(H3223,'属性表（单）'!$N$4:$O$24,2,0))))</f>
        <v>19218</v>
      </c>
      <c r="S3223" s="1">
        <f t="shared" si="405"/>
        <v>30293</v>
      </c>
      <c r="T3223" s="28">
        <f>VLOOKUP(--F3223,经验表!$A$4:$B$53,2,0)*VLOOKUP(--E3223,经验表!$W$8:$X$17,2,0)</f>
        <v>30293.25</v>
      </c>
      <c r="U3223" s="1">
        <f t="shared" si="406"/>
        <v>257514</v>
      </c>
      <c r="V3223" s="1">
        <f t="shared" si="407"/>
        <v>257514</v>
      </c>
    </row>
    <row r="3224" spans="1:22" x14ac:dyDescent="0.35">
      <c r="A3224" s="1">
        <v>91800135</v>
      </c>
      <c r="B3224" s="3" t="s">
        <v>20</v>
      </c>
      <c r="C3224" s="29">
        <f t="shared" si="403"/>
        <v>1</v>
      </c>
      <c r="D3224" s="29" t="str">
        <f t="shared" si="400"/>
        <v>5</v>
      </c>
      <c r="E3224" s="42" t="str">
        <f t="shared" si="401"/>
        <v>5</v>
      </c>
      <c r="F3224" s="1">
        <v>18</v>
      </c>
      <c r="G3224" s="28" t="str">
        <f t="shared" si="402"/>
        <v>518</v>
      </c>
      <c r="H3224" s="1">
        <v>46</v>
      </c>
      <c r="I3224" s="1">
        <v>2475</v>
      </c>
      <c r="L3224" s="1">
        <v>31521</v>
      </c>
      <c r="M3224" s="1">
        <v>290846</v>
      </c>
      <c r="N3224" s="2">
        <f>INT(VLOOKUP(--D3224,'属性表（单）'!$H$7:$I$11,2,0)*VLOOKUP(F3224,'属性表（单）'!$B$4:$D$53,3,0))</f>
        <v>26100</v>
      </c>
      <c r="O3224" s="34">
        <f t="shared" si="404"/>
        <v>20390</v>
      </c>
      <c r="P3224" s="1">
        <f>IF(H3224=26,VLOOKUP(G3224,'属性表（单核）'!$H$2:$I$251,2,0),IF(H3224=59,VLOOKUP(G3224,'属性表（单核）'!$C$2:$D$251,2,0),INT(N3224/VLOOKUP(H3224,'属性表（单）'!$N$4:$O$24,2,0))))</f>
        <v>20390</v>
      </c>
      <c r="S3224" s="1">
        <f t="shared" si="405"/>
        <v>34602</v>
      </c>
      <c r="T3224" s="28">
        <f>VLOOKUP(--F3224,经验表!$A$4:$B$53,2,0)*VLOOKUP(--E3224,经验表!$W$8:$X$17,2,0)</f>
        <v>34602.75</v>
      </c>
      <c r="U3224" s="1">
        <f t="shared" si="406"/>
        <v>287807</v>
      </c>
      <c r="V3224" s="1">
        <f t="shared" si="407"/>
        <v>287807</v>
      </c>
    </row>
    <row r="3225" spans="1:22" x14ac:dyDescent="0.35">
      <c r="A3225" s="1">
        <v>91900135</v>
      </c>
      <c r="B3225" s="3" t="s">
        <v>20</v>
      </c>
      <c r="C3225" s="29">
        <f t="shared" si="403"/>
        <v>1</v>
      </c>
      <c r="D3225" s="29" t="str">
        <f t="shared" si="400"/>
        <v>5</v>
      </c>
      <c r="E3225" s="42" t="str">
        <f t="shared" si="401"/>
        <v>5</v>
      </c>
      <c r="F3225" s="1">
        <v>19</v>
      </c>
      <c r="G3225" s="28" t="str">
        <f t="shared" si="402"/>
        <v>519</v>
      </c>
      <c r="H3225" s="1">
        <v>46</v>
      </c>
      <c r="I3225" s="1">
        <v>2585</v>
      </c>
      <c r="L3225" s="1">
        <v>34978</v>
      </c>
      <c r="M3225" s="1">
        <v>322367</v>
      </c>
      <c r="N3225" s="2">
        <f>INT(VLOOKUP(--D3225,'属性表（单）'!$H$7:$I$11,2,0)*VLOOKUP(F3225,'属性表（单）'!$B$4:$D$53,3,0))</f>
        <v>27600</v>
      </c>
      <c r="O3225" s="34">
        <f t="shared" si="404"/>
        <v>21562</v>
      </c>
      <c r="P3225" s="1">
        <f>IF(H3225=26,VLOOKUP(G3225,'属性表（单核）'!$H$2:$I$251,2,0),IF(H3225=59,VLOOKUP(G3225,'属性表（单核）'!$C$2:$D$251,2,0),INT(N3225/VLOOKUP(H3225,'属性表（单）'!$N$4:$O$24,2,0))))</f>
        <v>21562</v>
      </c>
      <c r="S3225" s="1">
        <f t="shared" si="405"/>
        <v>38912</v>
      </c>
      <c r="T3225" s="28">
        <f>VLOOKUP(--F3225,经验表!$A$4:$B$53,2,0)*VLOOKUP(--E3225,经验表!$W$8:$X$17,2,0)</f>
        <v>38912.25</v>
      </c>
      <c r="U3225" s="1">
        <f t="shared" si="406"/>
        <v>322409</v>
      </c>
      <c r="V3225" s="1">
        <f t="shared" si="407"/>
        <v>322409</v>
      </c>
    </row>
    <row r="3226" spans="1:22" x14ac:dyDescent="0.35">
      <c r="A3226" s="1">
        <v>92000135</v>
      </c>
      <c r="B3226" s="3" t="s">
        <v>20</v>
      </c>
      <c r="C3226" s="29">
        <f t="shared" si="403"/>
        <v>1</v>
      </c>
      <c r="D3226" s="29" t="str">
        <f t="shared" si="400"/>
        <v>5</v>
      </c>
      <c r="E3226" s="42" t="str">
        <f t="shared" si="401"/>
        <v>5</v>
      </c>
      <c r="F3226" s="1">
        <v>20</v>
      </c>
      <c r="G3226" s="28" t="str">
        <f t="shared" si="402"/>
        <v>520</v>
      </c>
      <c r="H3226" s="1">
        <v>46</v>
      </c>
      <c r="I3226" s="1">
        <v>2695</v>
      </c>
      <c r="L3226" s="1">
        <v>38756</v>
      </c>
      <c r="M3226" s="1">
        <v>357345</v>
      </c>
      <c r="N3226" s="2">
        <f>INT(VLOOKUP(--D3226,'属性表（单）'!$H$7:$I$11,2,0)*VLOOKUP(F3226,'属性表（单）'!$B$4:$D$53,3,0))</f>
        <v>29100</v>
      </c>
      <c r="O3226" s="34">
        <f t="shared" si="404"/>
        <v>22734</v>
      </c>
      <c r="P3226" s="1">
        <f>IF(H3226=26,VLOOKUP(G3226,'属性表（单核）'!$H$2:$I$251,2,0),IF(H3226=59,VLOOKUP(G3226,'属性表（单核）'!$C$2:$D$251,2,0),INT(N3226/VLOOKUP(H3226,'属性表（单）'!$N$4:$O$24,2,0))))</f>
        <v>22734</v>
      </c>
      <c r="S3226" s="1">
        <f t="shared" si="405"/>
        <v>43221</v>
      </c>
      <c r="T3226" s="28">
        <f>VLOOKUP(--F3226,经验表!$A$4:$B$53,2,0)*VLOOKUP(--E3226,经验表!$W$8:$X$17,2,0)</f>
        <v>43221.75</v>
      </c>
      <c r="U3226" s="1">
        <f t="shared" si="406"/>
        <v>361321</v>
      </c>
      <c r="V3226" s="1">
        <f t="shared" si="407"/>
        <v>361321</v>
      </c>
    </row>
    <row r="3227" spans="1:22" x14ac:dyDescent="0.35">
      <c r="A3227" s="1">
        <v>92100135</v>
      </c>
      <c r="B3227" s="3" t="s">
        <v>20</v>
      </c>
      <c r="C3227" s="29">
        <f t="shared" si="403"/>
        <v>1</v>
      </c>
      <c r="D3227" s="29" t="str">
        <f t="shared" si="400"/>
        <v>5</v>
      </c>
      <c r="E3227" s="42" t="str">
        <f t="shared" si="401"/>
        <v>5</v>
      </c>
      <c r="F3227" s="1">
        <v>21</v>
      </c>
      <c r="G3227" s="28" t="str">
        <f t="shared" si="402"/>
        <v>521</v>
      </c>
      <c r="H3227" s="1">
        <v>46</v>
      </c>
      <c r="I3227" s="1">
        <v>2805</v>
      </c>
      <c r="L3227" s="1">
        <v>42883</v>
      </c>
      <c r="M3227" s="1">
        <v>396101</v>
      </c>
      <c r="N3227" s="2">
        <f>INT(VLOOKUP(--D3227,'属性表（单）'!$H$7:$I$11,2,0)*VLOOKUP(F3227,'属性表（单）'!$B$4:$D$53,3,0))</f>
        <v>30600</v>
      </c>
      <c r="O3227" s="34">
        <f t="shared" si="404"/>
        <v>23906</v>
      </c>
      <c r="P3227" s="1">
        <f>IF(H3227=26,VLOOKUP(G3227,'属性表（单核）'!$H$2:$I$251,2,0),IF(H3227=59,VLOOKUP(G3227,'属性表（单核）'!$C$2:$D$251,2,0),INT(N3227/VLOOKUP(H3227,'属性表（单）'!$N$4:$O$24,2,0))))</f>
        <v>23906</v>
      </c>
      <c r="S3227" s="1">
        <f t="shared" si="405"/>
        <v>47531</v>
      </c>
      <c r="T3227" s="28">
        <f>VLOOKUP(--F3227,经验表!$A$4:$B$53,2,0)*VLOOKUP(--E3227,经验表!$W$8:$X$17,2,0)</f>
        <v>47531.25</v>
      </c>
      <c r="U3227" s="1">
        <f t="shared" si="406"/>
        <v>404542</v>
      </c>
      <c r="V3227" s="1">
        <f t="shared" si="407"/>
        <v>404542</v>
      </c>
    </row>
    <row r="3228" spans="1:22" x14ac:dyDescent="0.35">
      <c r="A3228" s="1">
        <v>92200135</v>
      </c>
      <c r="B3228" s="3" t="s">
        <v>20</v>
      </c>
      <c r="C3228" s="29">
        <f t="shared" si="403"/>
        <v>1</v>
      </c>
      <c r="D3228" s="29" t="str">
        <f t="shared" si="400"/>
        <v>5</v>
      </c>
      <c r="E3228" s="42" t="str">
        <f t="shared" si="401"/>
        <v>5</v>
      </c>
      <c r="F3228" s="1">
        <v>22</v>
      </c>
      <c r="G3228" s="28" t="str">
        <f t="shared" si="402"/>
        <v>522</v>
      </c>
      <c r="H3228" s="1">
        <v>46</v>
      </c>
      <c r="I3228" s="1">
        <v>2915</v>
      </c>
      <c r="L3228" s="1">
        <v>47391</v>
      </c>
      <c r="M3228" s="1">
        <v>438984</v>
      </c>
      <c r="N3228" s="2">
        <f>INT(VLOOKUP(--D3228,'属性表（单）'!$H$7:$I$11,2,0)*VLOOKUP(F3228,'属性表（单）'!$B$4:$D$53,3,0))</f>
        <v>32400</v>
      </c>
      <c r="O3228" s="34">
        <f t="shared" si="404"/>
        <v>25312</v>
      </c>
      <c r="P3228" s="1">
        <f>IF(H3228=26,VLOOKUP(G3228,'属性表（单核）'!$H$2:$I$251,2,0),IF(H3228=59,VLOOKUP(G3228,'属性表（单核）'!$C$2:$D$251,2,0),INT(N3228/VLOOKUP(H3228,'属性表（单）'!$N$4:$O$24,2,0))))</f>
        <v>25312</v>
      </c>
      <c r="S3228" s="1">
        <f t="shared" si="405"/>
        <v>53361</v>
      </c>
      <c r="T3228" s="28">
        <f>VLOOKUP(--F3228,经验表!$A$4:$B$53,2,0)*VLOOKUP(--E3228,经验表!$W$8:$X$17,2,0)</f>
        <v>53361.75</v>
      </c>
      <c r="U3228" s="1">
        <f t="shared" si="406"/>
        <v>452073</v>
      </c>
      <c r="V3228" s="1">
        <f t="shared" si="407"/>
        <v>452073</v>
      </c>
    </row>
    <row r="3229" spans="1:22" x14ac:dyDescent="0.35">
      <c r="A3229" s="1">
        <v>92300135</v>
      </c>
      <c r="B3229" s="3" t="s">
        <v>20</v>
      </c>
      <c r="C3229" s="29">
        <f t="shared" si="403"/>
        <v>1</v>
      </c>
      <c r="D3229" s="29" t="str">
        <f t="shared" si="400"/>
        <v>5</v>
      </c>
      <c r="E3229" s="42" t="str">
        <f t="shared" si="401"/>
        <v>5</v>
      </c>
      <c r="F3229" s="1">
        <v>23</v>
      </c>
      <c r="G3229" s="28" t="str">
        <f t="shared" si="402"/>
        <v>523</v>
      </c>
      <c r="H3229" s="1">
        <v>46</v>
      </c>
      <c r="I3229" s="1">
        <v>3025</v>
      </c>
      <c r="L3229" s="1">
        <v>52314</v>
      </c>
      <c r="M3229" s="1">
        <v>486375</v>
      </c>
      <c r="N3229" s="2">
        <f>INT(VLOOKUP(--D3229,'属性表（单）'!$H$7:$I$11,2,0)*VLOOKUP(F3229,'属性表（单）'!$B$4:$D$53,3,0))</f>
        <v>34200</v>
      </c>
      <c r="O3229" s="34">
        <f t="shared" si="404"/>
        <v>26718</v>
      </c>
      <c r="P3229" s="1">
        <f>IF(H3229=26,VLOOKUP(G3229,'属性表（单核）'!$H$2:$I$251,2,0),IF(H3229=59,VLOOKUP(G3229,'属性表（单核）'!$C$2:$D$251,2,0),INT(N3229/VLOOKUP(H3229,'属性表（单）'!$N$4:$O$24,2,0))))</f>
        <v>26718</v>
      </c>
      <c r="S3229" s="1">
        <f t="shared" si="405"/>
        <v>59192</v>
      </c>
      <c r="T3229" s="28">
        <f>VLOOKUP(--F3229,经验表!$A$4:$B$53,2,0)*VLOOKUP(--E3229,经验表!$W$8:$X$17,2,0)</f>
        <v>59192.25</v>
      </c>
      <c r="U3229" s="1">
        <f t="shared" si="406"/>
        <v>505434</v>
      </c>
      <c r="V3229" s="1">
        <f t="shared" si="407"/>
        <v>505434</v>
      </c>
    </row>
    <row r="3230" spans="1:22" x14ac:dyDescent="0.35">
      <c r="A3230" s="1">
        <v>92400135</v>
      </c>
      <c r="B3230" s="3" t="s">
        <v>20</v>
      </c>
      <c r="C3230" s="29">
        <f t="shared" si="403"/>
        <v>1</v>
      </c>
      <c r="D3230" s="29" t="str">
        <f t="shared" si="400"/>
        <v>5</v>
      </c>
      <c r="E3230" s="42" t="str">
        <f t="shared" si="401"/>
        <v>5</v>
      </c>
      <c r="F3230" s="1">
        <v>24</v>
      </c>
      <c r="G3230" s="28" t="str">
        <f t="shared" si="402"/>
        <v>524</v>
      </c>
      <c r="H3230" s="1">
        <v>46</v>
      </c>
      <c r="I3230" s="1">
        <v>3135</v>
      </c>
      <c r="L3230" s="1">
        <v>57690</v>
      </c>
      <c r="M3230" s="1">
        <v>538689</v>
      </c>
      <c r="N3230" s="2">
        <f>INT(VLOOKUP(--D3230,'属性表（单）'!$H$7:$I$11,2,0)*VLOOKUP(F3230,'属性表（单）'!$B$4:$D$53,3,0))</f>
        <v>36000</v>
      </c>
      <c r="O3230" s="34">
        <f t="shared" si="404"/>
        <v>28125</v>
      </c>
      <c r="P3230" s="1">
        <f>IF(H3230=26,VLOOKUP(G3230,'属性表（单核）'!$H$2:$I$251,2,0),IF(H3230=59,VLOOKUP(G3230,'属性表（单核）'!$C$2:$D$251,2,0),INT(N3230/VLOOKUP(H3230,'属性表（单）'!$N$4:$O$24,2,0))))</f>
        <v>28125</v>
      </c>
      <c r="S3230" s="1">
        <f t="shared" si="405"/>
        <v>65022</v>
      </c>
      <c r="T3230" s="28">
        <f>VLOOKUP(--F3230,经验表!$A$4:$B$53,2,0)*VLOOKUP(--E3230,经验表!$W$8:$X$17,2,0)</f>
        <v>65022.750000000007</v>
      </c>
      <c r="U3230" s="1">
        <f t="shared" si="406"/>
        <v>564626</v>
      </c>
      <c r="V3230" s="1">
        <f t="shared" si="407"/>
        <v>564626</v>
      </c>
    </row>
    <row r="3231" spans="1:22" x14ac:dyDescent="0.35">
      <c r="A3231" s="1">
        <v>92500135</v>
      </c>
      <c r="B3231" s="3" t="s">
        <v>20</v>
      </c>
      <c r="C3231" s="29">
        <f t="shared" si="403"/>
        <v>1</v>
      </c>
      <c r="D3231" s="29" t="str">
        <f t="shared" si="400"/>
        <v>5</v>
      </c>
      <c r="E3231" s="42" t="str">
        <f t="shared" si="401"/>
        <v>5</v>
      </c>
      <c r="F3231" s="1">
        <v>25</v>
      </c>
      <c r="G3231" s="28" t="str">
        <f t="shared" si="402"/>
        <v>525</v>
      </c>
      <c r="H3231" s="1">
        <v>46</v>
      </c>
      <c r="I3231" s="1">
        <v>3245</v>
      </c>
      <c r="L3231" s="1">
        <v>63561</v>
      </c>
      <c r="M3231" s="1">
        <v>596379</v>
      </c>
      <c r="N3231" s="2">
        <f>INT(VLOOKUP(--D3231,'属性表（单）'!$H$7:$I$11,2,0)*VLOOKUP(F3231,'属性表（单）'!$B$4:$D$53,3,0))</f>
        <v>37800</v>
      </c>
      <c r="O3231" s="34">
        <f t="shared" si="404"/>
        <v>29531</v>
      </c>
      <c r="P3231" s="1">
        <f>IF(H3231=26,VLOOKUP(G3231,'属性表（单核）'!$H$2:$I$251,2,0),IF(H3231=59,VLOOKUP(G3231,'属性表（单核）'!$C$2:$D$251,2,0),INT(N3231/VLOOKUP(H3231,'属性表（单）'!$N$4:$O$24,2,0))))</f>
        <v>29531</v>
      </c>
      <c r="S3231" s="1">
        <f t="shared" si="405"/>
        <v>70853</v>
      </c>
      <c r="T3231" s="28">
        <f>VLOOKUP(--F3231,经验表!$A$4:$B$53,2,0)*VLOOKUP(--E3231,经验表!$W$8:$X$17,2,0)</f>
        <v>70853.25</v>
      </c>
      <c r="U3231" s="1">
        <f t="shared" si="406"/>
        <v>629648</v>
      </c>
      <c r="V3231" s="1">
        <f t="shared" si="407"/>
        <v>629648</v>
      </c>
    </row>
    <row r="3232" spans="1:22" x14ac:dyDescent="0.35">
      <c r="A3232" s="1">
        <v>92600135</v>
      </c>
      <c r="B3232" s="3" t="s">
        <v>20</v>
      </c>
      <c r="C3232" s="29">
        <f t="shared" si="403"/>
        <v>1</v>
      </c>
      <c r="D3232" s="29" t="str">
        <f t="shared" si="400"/>
        <v>5</v>
      </c>
      <c r="E3232" s="42" t="str">
        <f t="shared" si="401"/>
        <v>5</v>
      </c>
      <c r="F3232" s="1">
        <v>26</v>
      </c>
      <c r="G3232" s="28" t="str">
        <f t="shared" si="402"/>
        <v>526</v>
      </c>
      <c r="H3232" s="1">
        <v>46</v>
      </c>
      <c r="I3232" s="1">
        <v>3355</v>
      </c>
      <c r="L3232" s="1">
        <v>69971</v>
      </c>
      <c r="M3232" s="1">
        <v>659940</v>
      </c>
      <c r="N3232" s="2">
        <f>INT(VLOOKUP(--D3232,'属性表（单）'!$H$7:$I$11,2,0)*VLOOKUP(F3232,'属性表（单）'!$B$4:$D$53,3,0))</f>
        <v>39600</v>
      </c>
      <c r="O3232" s="34">
        <f t="shared" si="404"/>
        <v>30937</v>
      </c>
      <c r="P3232" s="1">
        <f>IF(H3232=26,VLOOKUP(G3232,'属性表（单核）'!$H$2:$I$251,2,0),IF(H3232=59,VLOOKUP(G3232,'属性表（单核）'!$C$2:$D$251,2,0),INT(N3232/VLOOKUP(H3232,'属性表（单）'!$N$4:$O$24,2,0))))</f>
        <v>30937</v>
      </c>
      <c r="S3232" s="1">
        <f t="shared" si="405"/>
        <v>78458</v>
      </c>
      <c r="T3232" s="28">
        <f>VLOOKUP(--F3232,经验表!$A$4:$B$53,2,0)*VLOOKUP(--E3232,经验表!$W$8:$X$17,2,0)</f>
        <v>78458.25</v>
      </c>
      <c r="U3232" s="1">
        <f t="shared" si="406"/>
        <v>700501</v>
      </c>
      <c r="V3232" s="1">
        <f t="shared" si="407"/>
        <v>700501</v>
      </c>
    </row>
    <row r="3233" spans="1:22" x14ac:dyDescent="0.35">
      <c r="A3233" s="1">
        <v>92700135</v>
      </c>
      <c r="B3233" s="3" t="s">
        <v>20</v>
      </c>
      <c r="C3233" s="29">
        <f t="shared" si="403"/>
        <v>1</v>
      </c>
      <c r="D3233" s="29" t="str">
        <f t="shared" si="400"/>
        <v>5</v>
      </c>
      <c r="E3233" s="42" t="str">
        <f t="shared" si="401"/>
        <v>5</v>
      </c>
      <c r="F3233" s="1">
        <v>27</v>
      </c>
      <c r="G3233" s="28" t="str">
        <f t="shared" si="402"/>
        <v>527</v>
      </c>
      <c r="H3233" s="1">
        <v>46</v>
      </c>
      <c r="I3233" s="1">
        <v>3465</v>
      </c>
      <c r="L3233" s="1">
        <v>76969</v>
      </c>
      <c r="M3233" s="1">
        <v>729911</v>
      </c>
      <c r="N3233" s="2">
        <f>INT(VLOOKUP(--D3233,'属性表（单）'!$H$7:$I$11,2,0)*VLOOKUP(F3233,'属性表（单）'!$B$4:$D$53,3,0))</f>
        <v>41700</v>
      </c>
      <c r="O3233" s="34">
        <f t="shared" si="404"/>
        <v>32578</v>
      </c>
      <c r="P3233" s="1">
        <f>IF(H3233=26,VLOOKUP(G3233,'属性表（单核）'!$H$2:$I$251,2,0),IF(H3233=59,VLOOKUP(G3233,'属性表（单核）'!$C$2:$D$251,2,0),INT(N3233/VLOOKUP(H3233,'属性表（单）'!$N$4:$O$24,2,0))))</f>
        <v>32578</v>
      </c>
      <c r="S3233" s="1">
        <f t="shared" si="405"/>
        <v>86063</v>
      </c>
      <c r="T3233" s="28">
        <f>VLOOKUP(--F3233,经验表!$A$4:$B$53,2,0)*VLOOKUP(--E3233,经验表!$W$8:$X$17,2,0)</f>
        <v>86063.25</v>
      </c>
      <c r="U3233" s="1">
        <f t="shared" si="406"/>
        <v>778959</v>
      </c>
      <c r="V3233" s="1">
        <f t="shared" si="407"/>
        <v>778959</v>
      </c>
    </row>
    <row r="3234" spans="1:22" x14ac:dyDescent="0.35">
      <c r="A3234" s="1">
        <v>92800135</v>
      </c>
      <c r="B3234" s="3" t="s">
        <v>20</v>
      </c>
      <c r="C3234" s="29">
        <f t="shared" si="403"/>
        <v>1</v>
      </c>
      <c r="D3234" s="29" t="str">
        <f t="shared" si="400"/>
        <v>5</v>
      </c>
      <c r="E3234" s="42" t="str">
        <f t="shared" si="401"/>
        <v>5</v>
      </c>
      <c r="F3234" s="1">
        <v>28</v>
      </c>
      <c r="G3234" s="28" t="str">
        <f t="shared" si="402"/>
        <v>528</v>
      </c>
      <c r="H3234" s="1">
        <v>46</v>
      </c>
      <c r="I3234" s="1">
        <v>3575</v>
      </c>
      <c r="L3234" s="1">
        <v>84610</v>
      </c>
      <c r="M3234" s="1">
        <v>806880</v>
      </c>
      <c r="N3234" s="2">
        <f>INT(VLOOKUP(--D3234,'属性表（单）'!$H$7:$I$11,2,0)*VLOOKUP(F3234,'属性表（单）'!$B$4:$D$53,3,0))</f>
        <v>43800</v>
      </c>
      <c r="O3234" s="34">
        <f t="shared" si="404"/>
        <v>34218</v>
      </c>
      <c r="P3234" s="1">
        <f>IF(H3234=26,VLOOKUP(G3234,'属性表（单核）'!$H$2:$I$251,2,0),IF(H3234=59,VLOOKUP(G3234,'属性表（单核）'!$C$2:$D$251,2,0),INT(N3234/VLOOKUP(H3234,'属性表（单）'!$N$4:$O$24,2,0))))</f>
        <v>34218</v>
      </c>
      <c r="S3234" s="1">
        <f t="shared" si="405"/>
        <v>93668</v>
      </c>
      <c r="T3234" s="28">
        <f>VLOOKUP(--F3234,经验表!$A$4:$B$53,2,0)*VLOOKUP(--E3234,经验表!$W$8:$X$17,2,0)</f>
        <v>93668.25</v>
      </c>
      <c r="U3234" s="1">
        <f t="shared" si="406"/>
        <v>865022</v>
      </c>
      <c r="V3234" s="1">
        <f t="shared" si="407"/>
        <v>865022</v>
      </c>
    </row>
    <row r="3235" spans="1:22" x14ac:dyDescent="0.35">
      <c r="A3235" s="1">
        <v>92900135</v>
      </c>
      <c r="B3235" s="3" t="s">
        <v>20</v>
      </c>
      <c r="C3235" s="29">
        <f t="shared" si="403"/>
        <v>1</v>
      </c>
      <c r="D3235" s="29" t="str">
        <f t="shared" si="400"/>
        <v>5</v>
      </c>
      <c r="E3235" s="42" t="str">
        <f t="shared" si="401"/>
        <v>5</v>
      </c>
      <c r="F3235" s="1">
        <v>29</v>
      </c>
      <c r="G3235" s="28" t="str">
        <f t="shared" si="402"/>
        <v>529</v>
      </c>
      <c r="H3235" s="1">
        <v>46</v>
      </c>
      <c r="I3235" s="1">
        <v>3685</v>
      </c>
      <c r="L3235" s="1">
        <v>92951</v>
      </c>
      <c r="M3235" s="1">
        <v>891490</v>
      </c>
      <c r="N3235" s="2">
        <f>INT(VLOOKUP(--D3235,'属性表（单）'!$H$7:$I$11,2,0)*VLOOKUP(F3235,'属性表（单）'!$B$4:$D$53,3,0))</f>
        <v>45900</v>
      </c>
      <c r="O3235" s="34">
        <f t="shared" si="404"/>
        <v>35859</v>
      </c>
      <c r="P3235" s="1">
        <f>IF(H3235=26,VLOOKUP(G3235,'属性表（单核）'!$H$2:$I$251,2,0),IF(H3235=59,VLOOKUP(G3235,'属性表（单核）'!$C$2:$D$251,2,0),INT(N3235/VLOOKUP(H3235,'属性表（单）'!$N$4:$O$24,2,0))))</f>
        <v>35859</v>
      </c>
      <c r="S3235" s="1">
        <f t="shared" si="405"/>
        <v>101273</v>
      </c>
      <c r="T3235" s="28">
        <f>VLOOKUP(--F3235,经验表!$A$4:$B$53,2,0)*VLOOKUP(--E3235,经验表!$W$8:$X$17,2,0)</f>
        <v>101273.25</v>
      </c>
      <c r="U3235" s="1">
        <f t="shared" si="406"/>
        <v>958690</v>
      </c>
      <c r="V3235" s="1">
        <f t="shared" si="407"/>
        <v>958690</v>
      </c>
    </row>
    <row r="3236" spans="1:22" x14ac:dyDescent="0.35">
      <c r="A3236" s="1">
        <v>93000135</v>
      </c>
      <c r="B3236" s="3" t="s">
        <v>20</v>
      </c>
      <c r="C3236" s="29">
        <f t="shared" si="403"/>
        <v>1</v>
      </c>
      <c r="D3236" s="29" t="str">
        <f t="shared" si="400"/>
        <v>5</v>
      </c>
      <c r="E3236" s="42" t="str">
        <f t="shared" si="401"/>
        <v>5</v>
      </c>
      <c r="F3236" s="1">
        <v>30</v>
      </c>
      <c r="G3236" s="28" t="str">
        <f t="shared" si="402"/>
        <v>530</v>
      </c>
      <c r="H3236" s="1">
        <v>46</v>
      </c>
      <c r="I3236" s="1">
        <v>3795</v>
      </c>
      <c r="L3236" s="1">
        <v>102055</v>
      </c>
      <c r="M3236" s="1">
        <v>984441</v>
      </c>
      <c r="N3236" s="2">
        <f>INT(VLOOKUP(--D3236,'属性表（单）'!$H$7:$I$11,2,0)*VLOOKUP(F3236,'属性表（单）'!$B$4:$D$53,3,0))</f>
        <v>48000</v>
      </c>
      <c r="O3236" s="34">
        <f t="shared" si="404"/>
        <v>37500</v>
      </c>
      <c r="P3236" s="1">
        <f>IF(H3236=26,VLOOKUP(G3236,'属性表（单核）'!$H$2:$I$251,2,0),IF(H3236=59,VLOOKUP(G3236,'属性表（单核）'!$C$2:$D$251,2,0),INT(N3236/VLOOKUP(H3236,'属性表（单）'!$N$4:$O$24,2,0))))</f>
        <v>37500</v>
      </c>
      <c r="S3236" s="1">
        <f t="shared" si="405"/>
        <v>110906</v>
      </c>
      <c r="T3236" s="28">
        <f>VLOOKUP(--F3236,经验表!$A$4:$B$53,2,0)*VLOOKUP(--E3236,经验表!$W$8:$X$17,2,0)</f>
        <v>110906.25</v>
      </c>
      <c r="U3236" s="1">
        <f t="shared" si="406"/>
        <v>1059963</v>
      </c>
      <c r="V3236" s="1">
        <f t="shared" si="407"/>
        <v>1059963</v>
      </c>
    </row>
    <row r="3237" spans="1:22" x14ac:dyDescent="0.35">
      <c r="A3237" s="1">
        <v>93100135</v>
      </c>
      <c r="B3237" s="3" t="s">
        <v>20</v>
      </c>
      <c r="C3237" s="29">
        <f t="shared" si="403"/>
        <v>1</v>
      </c>
      <c r="D3237" s="29" t="str">
        <f t="shared" si="400"/>
        <v>5</v>
      </c>
      <c r="E3237" s="42" t="str">
        <f t="shared" si="401"/>
        <v>5</v>
      </c>
      <c r="F3237" s="1">
        <v>31</v>
      </c>
      <c r="G3237" s="28" t="str">
        <f t="shared" si="402"/>
        <v>531</v>
      </c>
      <c r="H3237" s="1">
        <v>46</v>
      </c>
      <c r="I3237" s="1">
        <v>3905</v>
      </c>
      <c r="L3237" s="1">
        <v>111993</v>
      </c>
      <c r="M3237" s="1">
        <v>1086496</v>
      </c>
      <c r="N3237" s="2">
        <f>INT(VLOOKUP(--D3237,'属性表（单）'!$H$7:$I$11,2,0)*VLOOKUP(F3237,'属性表（单）'!$B$4:$D$53,3,0))</f>
        <v>50100</v>
      </c>
      <c r="O3237" s="34">
        <f t="shared" si="404"/>
        <v>39140</v>
      </c>
      <c r="P3237" s="1">
        <f>IF(H3237=26,VLOOKUP(G3237,'属性表（单核）'!$H$2:$I$251,2,0),IF(H3237=59,VLOOKUP(G3237,'属性表（单核）'!$C$2:$D$251,2,0),INT(N3237/VLOOKUP(H3237,'属性表（单）'!$N$4:$O$24,2,0))))</f>
        <v>39140</v>
      </c>
      <c r="S3237" s="1">
        <f t="shared" si="405"/>
        <v>120539</v>
      </c>
      <c r="T3237" s="28">
        <f>VLOOKUP(--F3237,经验表!$A$4:$B$53,2,0)*VLOOKUP(--E3237,经验表!$W$8:$X$17,2,0)</f>
        <v>120539.25</v>
      </c>
      <c r="U3237" s="1">
        <f t="shared" si="406"/>
        <v>1170869</v>
      </c>
      <c r="V3237" s="1">
        <f t="shared" si="407"/>
        <v>1170869</v>
      </c>
    </row>
    <row r="3238" spans="1:22" x14ac:dyDescent="0.35">
      <c r="A3238" s="1">
        <v>93200135</v>
      </c>
      <c r="B3238" s="3" t="s">
        <v>20</v>
      </c>
      <c r="C3238" s="29">
        <f t="shared" si="403"/>
        <v>1</v>
      </c>
      <c r="D3238" s="29" t="str">
        <f t="shared" si="400"/>
        <v>5</v>
      </c>
      <c r="E3238" s="42" t="str">
        <f t="shared" si="401"/>
        <v>5</v>
      </c>
      <c r="F3238" s="1">
        <v>32</v>
      </c>
      <c r="G3238" s="28" t="str">
        <f t="shared" si="402"/>
        <v>532</v>
      </c>
      <c r="H3238" s="1">
        <v>46</v>
      </c>
      <c r="I3238" s="1">
        <v>4015</v>
      </c>
      <c r="L3238" s="1">
        <v>122840</v>
      </c>
      <c r="M3238" s="1">
        <v>1198489</v>
      </c>
      <c r="N3238" s="2">
        <f>INT(VLOOKUP(--D3238,'属性表（单）'!$H$7:$I$11,2,0)*VLOOKUP(F3238,'属性表（单）'!$B$4:$D$53,3,0))</f>
        <v>52500</v>
      </c>
      <c r="O3238" s="34">
        <f t="shared" si="404"/>
        <v>41015</v>
      </c>
      <c r="P3238" s="1">
        <f>IF(H3238=26,VLOOKUP(G3238,'属性表（单核）'!$H$2:$I$251,2,0),IF(H3238=59,VLOOKUP(G3238,'属性表（单核）'!$C$2:$D$251,2,0),INT(N3238/VLOOKUP(H3238,'属性表（单）'!$N$4:$O$24,2,0))))</f>
        <v>41015</v>
      </c>
      <c r="S3238" s="1">
        <f t="shared" si="405"/>
        <v>130172</v>
      </c>
      <c r="T3238" s="28">
        <f>VLOOKUP(--F3238,经验表!$A$4:$B$53,2,0)*VLOOKUP(--E3238,经验表!$W$8:$X$17,2,0)</f>
        <v>130172.25000000001</v>
      </c>
      <c r="U3238" s="1">
        <f t="shared" si="406"/>
        <v>1291408</v>
      </c>
      <c r="V3238" s="1">
        <f t="shared" si="407"/>
        <v>1291408</v>
      </c>
    </row>
    <row r="3239" spans="1:22" x14ac:dyDescent="0.35">
      <c r="A3239" s="1">
        <v>93300135</v>
      </c>
      <c r="B3239" s="3" t="s">
        <v>20</v>
      </c>
      <c r="C3239" s="29">
        <f t="shared" si="403"/>
        <v>1</v>
      </c>
      <c r="D3239" s="29" t="str">
        <f t="shared" si="400"/>
        <v>5</v>
      </c>
      <c r="E3239" s="42" t="str">
        <f t="shared" si="401"/>
        <v>5</v>
      </c>
      <c r="F3239" s="1">
        <v>33</v>
      </c>
      <c r="G3239" s="28" t="str">
        <f t="shared" si="402"/>
        <v>533</v>
      </c>
      <c r="H3239" s="1">
        <v>46</v>
      </c>
      <c r="I3239" s="1">
        <v>4125</v>
      </c>
      <c r="L3239" s="1">
        <v>134679</v>
      </c>
      <c r="M3239" s="1">
        <v>1321329</v>
      </c>
      <c r="N3239" s="2">
        <f>INT(VLOOKUP(--D3239,'属性表（单）'!$H$7:$I$11,2,0)*VLOOKUP(F3239,'属性表（单）'!$B$4:$D$53,3,0))</f>
        <v>54900</v>
      </c>
      <c r="O3239" s="34">
        <f t="shared" si="404"/>
        <v>42890</v>
      </c>
      <c r="P3239" s="1">
        <f>IF(H3239=26,VLOOKUP(G3239,'属性表（单核）'!$H$2:$I$251,2,0),IF(H3239=59,VLOOKUP(G3239,'属性表（单核）'!$C$2:$D$251,2,0),INT(N3239/VLOOKUP(H3239,'属性表（单）'!$N$4:$O$24,2,0))))</f>
        <v>42890</v>
      </c>
      <c r="S3239" s="1">
        <f t="shared" si="405"/>
        <v>139805</v>
      </c>
      <c r="T3239" s="28">
        <f>VLOOKUP(--F3239,经验表!$A$4:$B$53,2,0)*VLOOKUP(--E3239,经验表!$W$8:$X$17,2,0)</f>
        <v>139805.25</v>
      </c>
      <c r="U3239" s="1">
        <f t="shared" si="406"/>
        <v>1421580</v>
      </c>
      <c r="V3239" s="1">
        <f t="shared" si="407"/>
        <v>1421580</v>
      </c>
    </row>
    <row r="3240" spans="1:22" x14ac:dyDescent="0.35">
      <c r="A3240" s="1">
        <v>93400135</v>
      </c>
      <c r="B3240" s="3" t="s">
        <v>20</v>
      </c>
      <c r="C3240" s="29">
        <f t="shared" si="403"/>
        <v>1</v>
      </c>
      <c r="D3240" s="29" t="str">
        <f t="shared" si="400"/>
        <v>5</v>
      </c>
      <c r="E3240" s="42" t="str">
        <f t="shared" si="401"/>
        <v>5</v>
      </c>
      <c r="F3240" s="1">
        <v>34</v>
      </c>
      <c r="G3240" s="28" t="str">
        <f t="shared" si="402"/>
        <v>534</v>
      </c>
      <c r="H3240" s="1">
        <v>46</v>
      </c>
      <c r="I3240" s="1">
        <v>4235</v>
      </c>
      <c r="L3240" s="1">
        <v>147599</v>
      </c>
      <c r="M3240" s="1">
        <v>1456008</v>
      </c>
      <c r="N3240" s="2">
        <f>INT(VLOOKUP(--D3240,'属性表（单）'!$H$7:$I$11,2,0)*VLOOKUP(F3240,'属性表（单）'!$B$4:$D$53,3,0))</f>
        <v>57300</v>
      </c>
      <c r="O3240" s="34">
        <f t="shared" si="404"/>
        <v>44765</v>
      </c>
      <c r="P3240" s="1">
        <f>IF(H3240=26,VLOOKUP(G3240,'属性表（单核）'!$H$2:$I$251,2,0),IF(H3240=59,VLOOKUP(G3240,'属性表（单核）'!$C$2:$D$251,2,0),INT(N3240/VLOOKUP(H3240,'属性表（单）'!$N$4:$O$24,2,0))))</f>
        <v>44765</v>
      </c>
      <c r="S3240" s="1">
        <f t="shared" si="405"/>
        <v>151719</v>
      </c>
      <c r="T3240" s="28">
        <f>VLOOKUP(--F3240,经验表!$A$4:$B$53,2,0)*VLOOKUP(--E3240,经验表!$W$8:$X$17,2,0)</f>
        <v>151719.75</v>
      </c>
      <c r="U3240" s="1">
        <f t="shared" si="406"/>
        <v>1561385</v>
      </c>
      <c r="V3240" s="1">
        <f t="shared" si="407"/>
        <v>1561385</v>
      </c>
    </row>
    <row r="3241" spans="1:22" x14ac:dyDescent="0.35">
      <c r="A3241" s="1">
        <v>93500135</v>
      </c>
      <c r="B3241" s="3" t="s">
        <v>20</v>
      </c>
      <c r="C3241" s="29">
        <f t="shared" si="403"/>
        <v>1</v>
      </c>
      <c r="D3241" s="29" t="str">
        <f t="shared" si="400"/>
        <v>5</v>
      </c>
      <c r="E3241" s="42" t="str">
        <f t="shared" si="401"/>
        <v>5</v>
      </c>
      <c r="F3241" s="1">
        <v>35</v>
      </c>
      <c r="G3241" s="28" t="str">
        <f t="shared" si="402"/>
        <v>535</v>
      </c>
      <c r="H3241" s="1">
        <v>46</v>
      </c>
      <c r="I3241" s="1">
        <v>4345</v>
      </c>
      <c r="L3241" s="1">
        <v>161700</v>
      </c>
      <c r="M3241" s="1">
        <v>1603607</v>
      </c>
      <c r="N3241" s="2">
        <f>INT(VLOOKUP(--D3241,'属性表（单）'!$H$7:$I$11,2,0)*VLOOKUP(F3241,'属性表（单）'!$B$4:$D$53,3,0))</f>
        <v>59700</v>
      </c>
      <c r="O3241" s="34">
        <f t="shared" si="404"/>
        <v>46640</v>
      </c>
      <c r="P3241" s="1">
        <f>IF(H3241=26,VLOOKUP(G3241,'属性表（单核）'!$H$2:$I$251,2,0),IF(H3241=59,VLOOKUP(G3241,'属性表（单核）'!$C$2:$D$251,2,0),INT(N3241/VLOOKUP(H3241,'属性表（单）'!$N$4:$O$24,2,0))))</f>
        <v>46640</v>
      </c>
      <c r="S3241" s="1">
        <f t="shared" si="405"/>
        <v>163634</v>
      </c>
      <c r="T3241" s="28">
        <f>VLOOKUP(--F3241,经验表!$A$4:$B$53,2,0)*VLOOKUP(--E3241,经验表!$W$8:$X$17,2,0)</f>
        <v>163634.25</v>
      </c>
      <c r="U3241" s="1">
        <f t="shared" si="406"/>
        <v>1713104</v>
      </c>
      <c r="V3241" s="1">
        <f t="shared" si="407"/>
        <v>1713104</v>
      </c>
    </row>
    <row r="3242" spans="1:22" x14ac:dyDescent="0.35">
      <c r="A3242" s="1">
        <v>93600135</v>
      </c>
      <c r="B3242" s="3" t="s">
        <v>20</v>
      </c>
      <c r="C3242" s="29">
        <f t="shared" si="403"/>
        <v>1</v>
      </c>
      <c r="D3242" s="29" t="str">
        <f t="shared" si="400"/>
        <v>5</v>
      </c>
      <c r="E3242" s="42" t="str">
        <f t="shared" si="401"/>
        <v>5</v>
      </c>
      <c r="F3242" s="1">
        <v>36</v>
      </c>
      <c r="G3242" s="28" t="str">
        <f t="shared" si="402"/>
        <v>536</v>
      </c>
      <c r="H3242" s="1">
        <v>46</v>
      </c>
      <c r="I3242" s="1">
        <v>4455</v>
      </c>
      <c r="L3242" s="1">
        <v>177088</v>
      </c>
      <c r="M3242" s="1">
        <v>1765307</v>
      </c>
      <c r="N3242" s="2">
        <f>INT(VLOOKUP(--D3242,'属性表（单）'!$H$7:$I$11,2,0)*VLOOKUP(F3242,'属性表（单）'!$B$4:$D$53,3,0))</f>
        <v>62100</v>
      </c>
      <c r="O3242" s="34">
        <f t="shared" si="404"/>
        <v>48515</v>
      </c>
      <c r="P3242" s="1">
        <f>IF(H3242=26,VLOOKUP(G3242,'属性表（单核）'!$H$2:$I$251,2,0),IF(H3242=59,VLOOKUP(G3242,'属性表（单核）'!$C$2:$D$251,2,0),INT(N3242/VLOOKUP(H3242,'属性表（单）'!$N$4:$O$24,2,0))))</f>
        <v>48515</v>
      </c>
      <c r="S3242" s="1">
        <f t="shared" si="405"/>
        <v>175548</v>
      </c>
      <c r="T3242" s="28">
        <f>VLOOKUP(--F3242,经验表!$A$4:$B$53,2,0)*VLOOKUP(--E3242,经验表!$W$8:$X$17,2,0)</f>
        <v>175548.75</v>
      </c>
      <c r="U3242" s="1">
        <f t="shared" si="406"/>
        <v>1876738</v>
      </c>
      <c r="V3242" s="1">
        <f t="shared" si="407"/>
        <v>1876738</v>
      </c>
    </row>
    <row r="3243" spans="1:22" x14ac:dyDescent="0.35">
      <c r="A3243" s="1">
        <v>93700135</v>
      </c>
      <c r="B3243" s="3" t="s">
        <v>20</v>
      </c>
      <c r="C3243" s="29">
        <f t="shared" si="403"/>
        <v>1</v>
      </c>
      <c r="D3243" s="29" t="str">
        <f t="shared" si="400"/>
        <v>5</v>
      </c>
      <c r="E3243" s="42" t="str">
        <f t="shared" si="401"/>
        <v>5</v>
      </c>
      <c r="F3243" s="1">
        <v>37</v>
      </c>
      <c r="G3243" s="28" t="str">
        <f t="shared" si="402"/>
        <v>537</v>
      </c>
      <c r="H3243" s="1">
        <v>46</v>
      </c>
      <c r="I3243" s="1">
        <v>4565</v>
      </c>
      <c r="L3243" s="1">
        <v>193880</v>
      </c>
      <c r="M3243" s="1">
        <v>1942395</v>
      </c>
      <c r="N3243" s="2">
        <f>INT(VLOOKUP(--D3243,'属性表（单）'!$H$7:$I$11,2,0)*VLOOKUP(F3243,'属性表（单）'!$B$4:$D$53,3,0))</f>
        <v>64800</v>
      </c>
      <c r="O3243" s="34">
        <f t="shared" si="404"/>
        <v>50625</v>
      </c>
      <c r="P3243" s="1">
        <f>IF(H3243=26,VLOOKUP(G3243,'属性表（单核）'!$H$2:$I$251,2,0),IF(H3243=59,VLOOKUP(G3243,'属性表（单核）'!$C$2:$D$251,2,0),INT(N3243/VLOOKUP(H3243,'属性表（单）'!$N$4:$O$24,2,0))))</f>
        <v>50625</v>
      </c>
      <c r="S3243" s="1">
        <f t="shared" si="405"/>
        <v>187463</v>
      </c>
      <c r="T3243" s="28">
        <f>VLOOKUP(--F3243,经验表!$A$4:$B$53,2,0)*VLOOKUP(--E3243,经验表!$W$8:$X$17,2,0)</f>
        <v>187463.25</v>
      </c>
      <c r="U3243" s="1">
        <f t="shared" si="406"/>
        <v>2052286</v>
      </c>
      <c r="V3243" s="1">
        <f t="shared" si="407"/>
        <v>2052286</v>
      </c>
    </row>
    <row r="3244" spans="1:22" x14ac:dyDescent="0.35">
      <c r="A3244" s="1">
        <v>93800135</v>
      </c>
      <c r="B3244" s="3" t="s">
        <v>20</v>
      </c>
      <c r="C3244" s="29">
        <f t="shared" si="403"/>
        <v>1</v>
      </c>
      <c r="D3244" s="29" t="str">
        <f t="shared" si="400"/>
        <v>5</v>
      </c>
      <c r="E3244" s="42" t="str">
        <f t="shared" si="401"/>
        <v>5</v>
      </c>
      <c r="F3244" s="1">
        <v>38</v>
      </c>
      <c r="G3244" s="28" t="str">
        <f t="shared" si="402"/>
        <v>538</v>
      </c>
      <c r="H3244" s="1">
        <v>46</v>
      </c>
      <c r="I3244" s="1">
        <v>4675</v>
      </c>
      <c r="L3244" s="1">
        <v>212204</v>
      </c>
      <c r="M3244" s="1">
        <v>2136275</v>
      </c>
      <c r="N3244" s="2">
        <f>INT(VLOOKUP(--D3244,'属性表（单）'!$H$7:$I$11,2,0)*VLOOKUP(F3244,'属性表（单）'!$B$4:$D$53,3,0))</f>
        <v>67500</v>
      </c>
      <c r="O3244" s="34">
        <f t="shared" si="404"/>
        <v>52734</v>
      </c>
      <c r="P3244" s="1">
        <f>IF(H3244=26,VLOOKUP(G3244,'属性表（单核）'!$H$2:$I$251,2,0),IF(H3244=59,VLOOKUP(G3244,'属性表（单核）'!$C$2:$D$251,2,0),INT(N3244/VLOOKUP(H3244,'属性表（单）'!$N$4:$O$24,2,0))))</f>
        <v>52734</v>
      </c>
      <c r="S3244" s="1">
        <f t="shared" si="405"/>
        <v>201912</v>
      </c>
      <c r="T3244" s="28">
        <f>VLOOKUP(--F3244,经验表!$A$4:$B$53,2,0)*VLOOKUP(--E3244,经验表!$W$8:$X$17,2,0)</f>
        <v>201912.75</v>
      </c>
      <c r="U3244" s="1">
        <f t="shared" si="406"/>
        <v>2239749</v>
      </c>
      <c r="V3244" s="1">
        <f t="shared" si="407"/>
        <v>2239749</v>
      </c>
    </row>
    <row r="3245" spans="1:22" x14ac:dyDescent="0.35">
      <c r="A3245" s="1">
        <v>93900135</v>
      </c>
      <c r="B3245" s="3" t="s">
        <v>20</v>
      </c>
      <c r="C3245" s="29">
        <f t="shared" si="403"/>
        <v>1</v>
      </c>
      <c r="D3245" s="29" t="str">
        <f t="shared" si="400"/>
        <v>5</v>
      </c>
      <c r="E3245" s="42" t="str">
        <f t="shared" si="401"/>
        <v>5</v>
      </c>
      <c r="F3245" s="1">
        <v>39</v>
      </c>
      <c r="G3245" s="28" t="str">
        <f t="shared" si="402"/>
        <v>539</v>
      </c>
      <c r="H3245" s="1">
        <v>46</v>
      </c>
      <c r="I3245" s="1">
        <v>4785</v>
      </c>
      <c r="L3245" s="1">
        <v>232200</v>
      </c>
      <c r="M3245" s="1">
        <v>2348479</v>
      </c>
      <c r="N3245" s="2">
        <f>INT(VLOOKUP(--D3245,'属性表（单）'!$H$7:$I$11,2,0)*VLOOKUP(F3245,'属性表（单）'!$B$4:$D$53,3,0))</f>
        <v>70200</v>
      </c>
      <c r="O3245" s="34">
        <f t="shared" si="404"/>
        <v>54843</v>
      </c>
      <c r="P3245" s="1">
        <f>IF(H3245=26,VLOOKUP(G3245,'属性表（单核）'!$H$2:$I$251,2,0),IF(H3245=59,VLOOKUP(G3245,'属性表（单核）'!$C$2:$D$251,2,0),INT(N3245/VLOOKUP(H3245,'属性表（单）'!$N$4:$O$24,2,0))))</f>
        <v>54843</v>
      </c>
      <c r="S3245" s="1">
        <f t="shared" si="405"/>
        <v>216362</v>
      </c>
      <c r="T3245" s="28">
        <f>VLOOKUP(--F3245,经验表!$A$4:$B$53,2,0)*VLOOKUP(--E3245,经验表!$W$8:$X$17,2,0)</f>
        <v>216362.25</v>
      </c>
      <c r="U3245" s="1">
        <f t="shared" si="406"/>
        <v>2441661</v>
      </c>
      <c r="V3245" s="1">
        <f t="shared" si="407"/>
        <v>2441661</v>
      </c>
    </row>
    <row r="3246" spans="1:22" x14ac:dyDescent="0.35">
      <c r="A3246" s="1">
        <v>94000135</v>
      </c>
      <c r="B3246" s="3" t="s">
        <v>20</v>
      </c>
      <c r="C3246" s="29">
        <f t="shared" si="403"/>
        <v>1</v>
      </c>
      <c r="D3246" s="29" t="str">
        <f t="shared" si="400"/>
        <v>5</v>
      </c>
      <c r="E3246" s="42" t="str">
        <f t="shared" si="401"/>
        <v>5</v>
      </c>
      <c r="F3246" s="1">
        <v>40</v>
      </c>
      <c r="G3246" s="28" t="str">
        <f t="shared" si="402"/>
        <v>540</v>
      </c>
      <c r="H3246" s="1">
        <v>46</v>
      </c>
      <c r="I3246" s="1">
        <v>4895</v>
      </c>
      <c r="L3246" s="1">
        <v>254017</v>
      </c>
      <c r="M3246" s="1">
        <v>2580679</v>
      </c>
      <c r="N3246" s="2">
        <f>INT(VLOOKUP(--D3246,'属性表（单）'!$H$7:$I$11,2,0)*VLOOKUP(F3246,'属性表（单）'!$B$4:$D$53,3,0))</f>
        <v>72900</v>
      </c>
      <c r="O3246" s="34">
        <f t="shared" si="404"/>
        <v>56953</v>
      </c>
      <c r="P3246" s="1">
        <f>IF(H3246=26,VLOOKUP(G3246,'属性表（单核）'!$H$2:$I$251,2,0),IF(H3246=59,VLOOKUP(G3246,'属性表（单核）'!$C$2:$D$251,2,0),INT(N3246/VLOOKUP(H3246,'属性表（单）'!$N$4:$O$24,2,0))))</f>
        <v>56953</v>
      </c>
      <c r="S3246" s="1">
        <f t="shared" si="405"/>
        <v>230811</v>
      </c>
      <c r="T3246" s="28">
        <f>VLOOKUP(--F3246,经验表!$A$4:$B$53,2,0)*VLOOKUP(--E3246,经验表!$W$8:$X$17,2,0)</f>
        <v>230811.75</v>
      </c>
      <c r="U3246" s="1">
        <f t="shared" si="406"/>
        <v>2658023</v>
      </c>
      <c r="V3246" s="1">
        <f t="shared" si="407"/>
        <v>2658023</v>
      </c>
    </row>
    <row r="3247" spans="1:22" x14ac:dyDescent="0.35">
      <c r="A3247" s="1">
        <v>94100135</v>
      </c>
      <c r="B3247" s="3" t="s">
        <v>20</v>
      </c>
      <c r="C3247" s="29">
        <f t="shared" si="403"/>
        <v>1</v>
      </c>
      <c r="D3247" s="29" t="str">
        <f t="shared" si="400"/>
        <v>5</v>
      </c>
      <c r="E3247" s="42" t="str">
        <f t="shared" si="401"/>
        <v>5</v>
      </c>
      <c r="F3247" s="1">
        <v>41</v>
      </c>
      <c r="G3247" s="28" t="str">
        <f t="shared" si="402"/>
        <v>541</v>
      </c>
      <c r="H3247" s="1">
        <v>46</v>
      </c>
      <c r="I3247" s="1">
        <v>5005</v>
      </c>
      <c r="L3247" s="1">
        <v>277824</v>
      </c>
      <c r="M3247" s="1">
        <v>2834696</v>
      </c>
      <c r="N3247" s="2">
        <f>INT(VLOOKUP(--D3247,'属性表（单）'!$H$7:$I$11,2,0)*VLOOKUP(F3247,'属性表（单）'!$B$4:$D$53,3,0))</f>
        <v>75600</v>
      </c>
      <c r="O3247" s="34">
        <f t="shared" si="404"/>
        <v>59062</v>
      </c>
      <c r="P3247" s="1">
        <f>IF(H3247=26,VLOOKUP(G3247,'属性表（单核）'!$H$2:$I$251,2,0),IF(H3247=59,VLOOKUP(G3247,'属性表（单核）'!$C$2:$D$251,2,0),INT(N3247/VLOOKUP(H3247,'属性表（单）'!$N$4:$O$24,2,0))))</f>
        <v>59062</v>
      </c>
      <c r="S3247" s="1">
        <f t="shared" si="405"/>
        <v>245261</v>
      </c>
      <c r="T3247" s="28">
        <f>VLOOKUP(--F3247,经验表!$A$4:$B$53,2,0)*VLOOKUP(--E3247,经验表!$W$8:$X$17,2,0)</f>
        <v>245261.25</v>
      </c>
      <c r="U3247" s="1">
        <f t="shared" si="406"/>
        <v>2888834</v>
      </c>
      <c r="V3247" s="1">
        <f t="shared" si="407"/>
        <v>2888834</v>
      </c>
    </row>
    <row r="3248" spans="1:22" x14ac:dyDescent="0.35">
      <c r="A3248" s="1">
        <v>94200135</v>
      </c>
      <c r="B3248" s="3" t="s">
        <v>20</v>
      </c>
      <c r="C3248" s="29">
        <f t="shared" si="403"/>
        <v>1</v>
      </c>
      <c r="D3248" s="29" t="str">
        <f t="shared" si="400"/>
        <v>5</v>
      </c>
      <c r="E3248" s="42" t="str">
        <f t="shared" si="401"/>
        <v>5</v>
      </c>
      <c r="F3248" s="1">
        <v>42</v>
      </c>
      <c r="G3248" s="28" t="str">
        <f t="shared" si="402"/>
        <v>542</v>
      </c>
      <c r="H3248" s="1">
        <v>46</v>
      </c>
      <c r="I3248" s="1">
        <v>5115</v>
      </c>
      <c r="L3248" s="1">
        <v>303799</v>
      </c>
      <c r="M3248" s="1">
        <v>3112520</v>
      </c>
      <c r="N3248" s="2">
        <f>INT(VLOOKUP(--D3248,'属性表（单）'!$H$7:$I$11,2,0)*VLOOKUP(F3248,'属性表（单）'!$B$4:$D$53,3,0))</f>
        <v>78600</v>
      </c>
      <c r="O3248" s="34">
        <f t="shared" si="404"/>
        <v>61406</v>
      </c>
      <c r="P3248" s="1">
        <f>IF(H3248=26,VLOOKUP(G3248,'属性表（单核）'!$H$2:$I$251,2,0),IF(H3248=59,VLOOKUP(G3248,'属性表（单核）'!$C$2:$D$251,2,0),INT(N3248/VLOOKUP(H3248,'属性表（单）'!$N$4:$O$24,2,0))))</f>
        <v>61406</v>
      </c>
      <c r="S3248" s="1">
        <f t="shared" si="405"/>
        <v>262499</v>
      </c>
      <c r="T3248" s="28">
        <f>VLOOKUP(--F3248,经验表!$A$4:$B$53,2,0)*VLOOKUP(--E3248,经验表!$W$8:$X$17,2,0)</f>
        <v>262499.25</v>
      </c>
      <c r="U3248" s="1">
        <f t="shared" si="406"/>
        <v>3134095</v>
      </c>
      <c r="V3248" s="1">
        <f t="shared" si="407"/>
        <v>3134095</v>
      </c>
    </row>
    <row r="3249" spans="1:22" x14ac:dyDescent="0.35">
      <c r="A3249" s="1">
        <v>94300135</v>
      </c>
      <c r="B3249" s="3" t="s">
        <v>20</v>
      </c>
      <c r="C3249" s="29">
        <f t="shared" si="403"/>
        <v>1</v>
      </c>
      <c r="D3249" s="29" t="str">
        <f t="shared" si="400"/>
        <v>5</v>
      </c>
      <c r="E3249" s="42" t="str">
        <f t="shared" si="401"/>
        <v>5</v>
      </c>
      <c r="F3249" s="1">
        <v>43</v>
      </c>
      <c r="G3249" s="28" t="str">
        <f t="shared" si="402"/>
        <v>543</v>
      </c>
      <c r="H3249" s="1">
        <v>46</v>
      </c>
      <c r="I3249" s="1">
        <v>5225</v>
      </c>
      <c r="L3249" s="1">
        <v>332141</v>
      </c>
      <c r="M3249" s="1">
        <v>3416319</v>
      </c>
      <c r="N3249" s="2">
        <f>INT(VLOOKUP(--D3249,'属性表（单）'!$H$7:$I$11,2,0)*VLOOKUP(F3249,'属性表（单）'!$B$4:$D$53,3,0))</f>
        <v>81600</v>
      </c>
      <c r="O3249" s="34">
        <f t="shared" si="404"/>
        <v>63750</v>
      </c>
      <c r="P3249" s="1">
        <f>IF(H3249=26,VLOOKUP(G3249,'属性表（单核）'!$H$2:$I$251,2,0),IF(H3249=59,VLOOKUP(G3249,'属性表（单核）'!$C$2:$D$251,2,0),INT(N3249/VLOOKUP(H3249,'属性表（单）'!$N$4:$O$24,2,0))))</f>
        <v>63750</v>
      </c>
      <c r="S3249" s="1">
        <f t="shared" si="405"/>
        <v>279737</v>
      </c>
      <c r="T3249" s="28">
        <f>VLOOKUP(--F3249,经验表!$A$4:$B$53,2,0)*VLOOKUP(--E3249,经验表!$W$8:$X$17,2,0)</f>
        <v>279737.25</v>
      </c>
      <c r="U3249" s="1">
        <f t="shared" si="406"/>
        <v>3396594</v>
      </c>
      <c r="V3249" s="1">
        <f t="shared" si="407"/>
        <v>3396594</v>
      </c>
    </row>
    <row r="3250" spans="1:22" x14ac:dyDescent="0.35">
      <c r="A3250" s="1">
        <v>94400135</v>
      </c>
      <c r="B3250" s="3" t="s">
        <v>20</v>
      </c>
      <c r="C3250" s="29">
        <f t="shared" si="403"/>
        <v>1</v>
      </c>
      <c r="D3250" s="29" t="str">
        <f t="shared" si="400"/>
        <v>5</v>
      </c>
      <c r="E3250" s="42" t="str">
        <f t="shared" si="401"/>
        <v>5</v>
      </c>
      <c r="F3250" s="1">
        <v>44</v>
      </c>
      <c r="G3250" s="28" t="str">
        <f t="shared" si="402"/>
        <v>544</v>
      </c>
      <c r="H3250" s="1">
        <v>46</v>
      </c>
      <c r="I3250" s="1">
        <v>5335</v>
      </c>
      <c r="L3250" s="1">
        <v>363063</v>
      </c>
      <c r="M3250" s="1">
        <v>3748460</v>
      </c>
      <c r="N3250" s="2">
        <f>INT(VLOOKUP(--D3250,'属性表（单）'!$H$7:$I$11,2,0)*VLOOKUP(F3250,'属性表（单）'!$B$4:$D$53,3,0))</f>
        <v>84600</v>
      </c>
      <c r="O3250" s="34">
        <f t="shared" si="404"/>
        <v>66093</v>
      </c>
      <c r="P3250" s="1">
        <f>IF(H3250=26,VLOOKUP(G3250,'属性表（单核）'!$H$2:$I$251,2,0),IF(H3250=59,VLOOKUP(G3250,'属性表（单核）'!$C$2:$D$251,2,0),INT(N3250/VLOOKUP(H3250,'属性表（单）'!$N$4:$O$24,2,0))))</f>
        <v>66093</v>
      </c>
      <c r="S3250" s="1">
        <f t="shared" si="405"/>
        <v>296975</v>
      </c>
      <c r="T3250" s="28">
        <f>VLOOKUP(--F3250,经验表!$A$4:$B$53,2,0)*VLOOKUP(--E3250,经验表!$W$8:$X$17,2,0)</f>
        <v>296975.25</v>
      </c>
      <c r="U3250" s="1">
        <f t="shared" si="406"/>
        <v>3676331</v>
      </c>
      <c r="V3250" s="1">
        <f t="shared" si="407"/>
        <v>3676331</v>
      </c>
    </row>
    <row r="3251" spans="1:22" x14ac:dyDescent="0.35">
      <c r="A3251" s="1">
        <v>94500135</v>
      </c>
      <c r="B3251" s="3" t="s">
        <v>20</v>
      </c>
      <c r="C3251" s="29">
        <f t="shared" si="403"/>
        <v>1</v>
      </c>
      <c r="D3251" s="29" t="str">
        <f t="shared" si="400"/>
        <v>5</v>
      </c>
      <c r="E3251" s="42" t="str">
        <f t="shared" si="401"/>
        <v>5</v>
      </c>
      <c r="F3251" s="1">
        <v>45</v>
      </c>
      <c r="G3251" s="28" t="str">
        <f t="shared" si="402"/>
        <v>545</v>
      </c>
      <c r="H3251" s="1">
        <v>46</v>
      </c>
      <c r="I3251" s="1">
        <v>5445</v>
      </c>
      <c r="L3251" s="1">
        <v>396801</v>
      </c>
      <c r="M3251" s="1">
        <v>4111523</v>
      </c>
      <c r="N3251" s="2">
        <f>INT(VLOOKUP(--D3251,'属性表（单）'!$H$7:$I$11,2,0)*VLOOKUP(F3251,'属性表（单）'!$B$4:$D$53,3,0))</f>
        <v>87600</v>
      </c>
      <c r="O3251" s="34">
        <f t="shared" si="404"/>
        <v>68437</v>
      </c>
      <c r="P3251" s="1">
        <f>IF(H3251=26,VLOOKUP(G3251,'属性表（单核）'!$H$2:$I$251,2,0),IF(H3251=59,VLOOKUP(G3251,'属性表（单核）'!$C$2:$D$251,2,0),INT(N3251/VLOOKUP(H3251,'属性表（单）'!$N$4:$O$24,2,0))))</f>
        <v>68437</v>
      </c>
      <c r="S3251" s="1">
        <f t="shared" si="405"/>
        <v>314213</v>
      </c>
      <c r="T3251" s="28">
        <f>VLOOKUP(--F3251,经验表!$A$4:$B$53,2,0)*VLOOKUP(--E3251,经验表!$W$8:$X$17,2,0)</f>
        <v>314213.25</v>
      </c>
      <c r="U3251" s="1">
        <f t="shared" si="406"/>
        <v>3973306</v>
      </c>
      <c r="V3251" s="1">
        <f t="shared" si="407"/>
        <v>3973306</v>
      </c>
    </row>
    <row r="3252" spans="1:22" x14ac:dyDescent="0.35">
      <c r="A3252" s="1">
        <v>94600135</v>
      </c>
      <c r="B3252" s="3" t="s">
        <v>20</v>
      </c>
      <c r="C3252" s="29">
        <f t="shared" si="403"/>
        <v>1</v>
      </c>
      <c r="D3252" s="29" t="str">
        <f t="shared" si="400"/>
        <v>5</v>
      </c>
      <c r="E3252" s="42" t="str">
        <f t="shared" si="401"/>
        <v>5</v>
      </c>
      <c r="F3252" s="1">
        <v>46</v>
      </c>
      <c r="G3252" s="28" t="str">
        <f t="shared" si="402"/>
        <v>546</v>
      </c>
      <c r="H3252" s="1">
        <v>46</v>
      </c>
      <c r="I3252" s="1">
        <v>5555</v>
      </c>
      <c r="L3252" s="1">
        <v>433610</v>
      </c>
      <c r="M3252" s="1">
        <v>4508324</v>
      </c>
      <c r="N3252" s="2">
        <f>INT(VLOOKUP(--D3252,'属性表（单）'!$H$7:$I$11,2,0)*VLOOKUP(F3252,'属性表（单）'!$B$4:$D$53,3,0))</f>
        <v>90600</v>
      </c>
      <c r="O3252" s="34">
        <f t="shared" si="404"/>
        <v>70781</v>
      </c>
      <c r="P3252" s="1">
        <f>IF(H3252=26,VLOOKUP(G3252,'属性表（单核）'!$H$2:$I$251,2,0),IF(H3252=59,VLOOKUP(G3252,'属性表（单核）'!$C$2:$D$251,2,0),INT(N3252/VLOOKUP(H3252,'属性表（单）'!$N$4:$O$24,2,0))))</f>
        <v>70781</v>
      </c>
      <c r="S3252" s="1">
        <f t="shared" si="405"/>
        <v>334493</v>
      </c>
      <c r="T3252" s="28">
        <f>VLOOKUP(--F3252,经验表!$A$4:$B$53,2,0)*VLOOKUP(--E3252,经验表!$W$8:$X$17,2,0)</f>
        <v>334493.25</v>
      </c>
      <c r="U3252" s="1">
        <f t="shared" si="406"/>
        <v>4287519</v>
      </c>
      <c r="V3252" s="1">
        <f t="shared" si="407"/>
        <v>4287519</v>
      </c>
    </row>
    <row r="3253" spans="1:22" x14ac:dyDescent="0.35">
      <c r="A3253" s="1">
        <v>94700135</v>
      </c>
      <c r="B3253" s="3" t="s">
        <v>20</v>
      </c>
      <c r="C3253" s="29">
        <f t="shared" si="403"/>
        <v>1</v>
      </c>
      <c r="D3253" s="29" t="str">
        <f t="shared" si="400"/>
        <v>5</v>
      </c>
      <c r="E3253" s="42" t="str">
        <f t="shared" si="401"/>
        <v>5</v>
      </c>
      <c r="F3253" s="1">
        <v>47</v>
      </c>
      <c r="G3253" s="28" t="str">
        <f t="shared" si="402"/>
        <v>547</v>
      </c>
      <c r="H3253" s="1">
        <v>46</v>
      </c>
      <c r="I3253" s="1">
        <v>5665</v>
      </c>
      <c r="L3253" s="1">
        <v>473769</v>
      </c>
      <c r="M3253" s="1">
        <v>4941934</v>
      </c>
      <c r="N3253" s="2">
        <f>INT(VLOOKUP(--D3253,'属性表（单）'!$H$7:$I$11,2,0)*VLOOKUP(F3253,'属性表（单）'!$B$4:$D$53,3,0))</f>
        <v>93900</v>
      </c>
      <c r="O3253" s="34">
        <f t="shared" si="404"/>
        <v>73359</v>
      </c>
      <c r="P3253" s="1">
        <f>IF(H3253=26,VLOOKUP(G3253,'属性表（单核）'!$H$2:$I$251,2,0),IF(H3253=59,VLOOKUP(G3253,'属性表（单核）'!$C$2:$D$251,2,0),INT(N3253/VLOOKUP(H3253,'属性表（单）'!$N$4:$O$24,2,0))))</f>
        <v>73359</v>
      </c>
      <c r="S3253" s="1">
        <f t="shared" si="405"/>
        <v>354773</v>
      </c>
      <c r="T3253" s="28">
        <f>VLOOKUP(--F3253,经验表!$A$4:$B$53,2,0)*VLOOKUP(--E3253,经验表!$W$8:$X$17,2,0)</f>
        <v>354773.25</v>
      </c>
      <c r="U3253" s="1">
        <f t="shared" si="406"/>
        <v>4622012</v>
      </c>
      <c r="V3253" s="1">
        <f t="shared" si="407"/>
        <v>4622012</v>
      </c>
    </row>
    <row r="3254" spans="1:22" x14ac:dyDescent="0.35">
      <c r="A3254" s="1">
        <v>94800135</v>
      </c>
      <c r="B3254" s="3" t="s">
        <v>20</v>
      </c>
      <c r="C3254" s="29">
        <f t="shared" si="403"/>
        <v>1</v>
      </c>
      <c r="D3254" s="29" t="str">
        <f t="shared" si="400"/>
        <v>5</v>
      </c>
      <c r="E3254" s="42" t="str">
        <f t="shared" si="401"/>
        <v>5</v>
      </c>
      <c r="F3254" s="1">
        <v>48</v>
      </c>
      <c r="G3254" s="28" t="str">
        <f t="shared" si="402"/>
        <v>548</v>
      </c>
      <c r="H3254" s="1">
        <v>46</v>
      </c>
      <c r="I3254" s="1">
        <v>5775</v>
      </c>
      <c r="L3254" s="1">
        <v>517582</v>
      </c>
      <c r="M3254" s="1">
        <v>5415703</v>
      </c>
      <c r="N3254" s="2">
        <f>INT(VLOOKUP(--D3254,'属性表（单）'!$H$7:$I$11,2,0)*VLOOKUP(F3254,'属性表（单）'!$B$4:$D$53,3,0))</f>
        <v>97200</v>
      </c>
      <c r="O3254" s="34">
        <f t="shared" si="404"/>
        <v>75937</v>
      </c>
      <c r="P3254" s="1">
        <f>IF(H3254=26,VLOOKUP(G3254,'属性表（单核）'!$H$2:$I$251,2,0),IF(H3254=59,VLOOKUP(G3254,'属性表（单核）'!$C$2:$D$251,2,0),INT(N3254/VLOOKUP(H3254,'属性表（单）'!$N$4:$O$24,2,0))))</f>
        <v>75937</v>
      </c>
      <c r="S3254" s="1">
        <f t="shared" si="405"/>
        <v>375053</v>
      </c>
      <c r="T3254" s="28">
        <f>VLOOKUP(--F3254,经验表!$A$4:$B$53,2,0)*VLOOKUP(--E3254,经验表!$W$8:$X$17,2,0)</f>
        <v>375053.25</v>
      </c>
      <c r="U3254" s="1">
        <f t="shared" si="406"/>
        <v>4976785</v>
      </c>
      <c r="V3254" s="1">
        <f t="shared" si="407"/>
        <v>4976785</v>
      </c>
    </row>
    <row r="3255" spans="1:22" x14ac:dyDescent="0.35">
      <c r="A3255" s="1">
        <v>94900135</v>
      </c>
      <c r="B3255" s="3" t="s">
        <v>20</v>
      </c>
      <c r="C3255" s="29">
        <f t="shared" si="403"/>
        <v>1</v>
      </c>
      <c r="D3255" s="29" t="str">
        <f t="shared" si="400"/>
        <v>5</v>
      </c>
      <c r="E3255" s="42" t="str">
        <f t="shared" si="401"/>
        <v>5</v>
      </c>
      <c r="F3255" s="1">
        <v>49</v>
      </c>
      <c r="G3255" s="28" t="str">
        <f t="shared" si="402"/>
        <v>549</v>
      </c>
      <c r="H3255" s="1">
        <v>46</v>
      </c>
      <c r="I3255" s="1">
        <v>5885</v>
      </c>
      <c r="L3255" s="1">
        <v>565382</v>
      </c>
      <c r="M3255" s="1">
        <v>5933285</v>
      </c>
      <c r="N3255" s="2">
        <f>INT(VLOOKUP(--D3255,'属性表（单）'!$H$7:$I$11,2,0)*VLOOKUP(F3255,'属性表（单）'!$B$4:$D$53,3,0))</f>
        <v>100500</v>
      </c>
      <c r="O3255" s="34">
        <f t="shared" si="404"/>
        <v>78515</v>
      </c>
      <c r="P3255" s="1">
        <f>IF(H3255=26,VLOOKUP(G3255,'属性表（单核）'!$H$2:$I$251,2,0),IF(H3255=59,VLOOKUP(G3255,'属性表（单核）'!$C$2:$D$251,2,0),INT(N3255/VLOOKUP(H3255,'属性表（单）'!$N$4:$O$24,2,0))))</f>
        <v>78515</v>
      </c>
      <c r="S3255" s="1">
        <f t="shared" si="405"/>
        <v>395333</v>
      </c>
      <c r="T3255" s="28">
        <f>VLOOKUP(--F3255,经验表!$A$4:$B$53,2,0)*VLOOKUP(--E3255,经验表!$W$8:$X$17,2,0)</f>
        <v>395333.25</v>
      </c>
      <c r="U3255" s="1">
        <f t="shared" si="406"/>
        <v>5351838</v>
      </c>
      <c r="V3255" s="1">
        <f t="shared" si="407"/>
        <v>5351838</v>
      </c>
    </row>
    <row r="3256" spans="1:22" x14ac:dyDescent="0.35">
      <c r="A3256" s="1">
        <v>95000135</v>
      </c>
      <c r="B3256" s="3" t="s">
        <v>20</v>
      </c>
      <c r="C3256" s="29">
        <f t="shared" si="403"/>
        <v>1</v>
      </c>
      <c r="D3256" s="29" t="str">
        <f t="shared" si="400"/>
        <v>5</v>
      </c>
      <c r="E3256" s="42" t="str">
        <f t="shared" si="401"/>
        <v>5</v>
      </c>
      <c r="F3256" s="1">
        <v>50</v>
      </c>
      <c r="G3256" s="28" t="str">
        <f t="shared" si="402"/>
        <v>550</v>
      </c>
      <c r="H3256" s="1">
        <v>46</v>
      </c>
      <c r="I3256" s="1">
        <v>5995</v>
      </c>
      <c r="L3256" s="1">
        <v>99999999</v>
      </c>
      <c r="M3256" s="1">
        <v>6498667</v>
      </c>
      <c r="N3256" s="2">
        <f>INT(VLOOKUP(--D3256,'属性表（单）'!$H$7:$I$11,2,0)*VLOOKUP(F3256,'属性表（单）'!$B$4:$D$53,3,0))</f>
        <v>103800</v>
      </c>
      <c r="O3256" s="34">
        <f t="shared" si="404"/>
        <v>81093</v>
      </c>
      <c r="P3256" s="1">
        <f>IF(H3256=26,VLOOKUP(G3256,'属性表（单核）'!$H$2:$I$251,2,0),IF(H3256=59,VLOOKUP(G3256,'属性表（单核）'!$C$2:$D$251,2,0),INT(N3256/VLOOKUP(H3256,'属性表（单）'!$N$4:$O$24,2,0))))</f>
        <v>81093</v>
      </c>
      <c r="S3256" s="1">
        <f t="shared" si="405"/>
        <v>418908</v>
      </c>
      <c r="T3256" s="28">
        <f>VLOOKUP(--F3256,经验表!$A$4:$B$53,2,0)*VLOOKUP(--E3256,经验表!$W$8:$X$17,2,0)</f>
        <v>418908.75</v>
      </c>
      <c r="U3256" s="1">
        <f t="shared" si="406"/>
        <v>5747171</v>
      </c>
      <c r="V3256" s="1">
        <f t="shared" si="407"/>
        <v>5747171</v>
      </c>
    </row>
    <row r="3257" spans="1:22" x14ac:dyDescent="0.35">
      <c r="A3257" s="1">
        <v>90100141</v>
      </c>
      <c r="B3257" s="3" t="s">
        <v>21</v>
      </c>
      <c r="C3257" s="29">
        <f t="shared" si="403"/>
        <v>1</v>
      </c>
      <c r="D3257" s="29" t="str">
        <f t="shared" si="400"/>
        <v>1</v>
      </c>
      <c r="E3257" s="42" t="str">
        <f t="shared" si="401"/>
        <v>1</v>
      </c>
      <c r="F3257" s="1">
        <v>1</v>
      </c>
      <c r="G3257" s="28" t="str">
        <f t="shared" si="402"/>
        <v>11</v>
      </c>
      <c r="H3257" s="1">
        <v>47</v>
      </c>
      <c r="I3257" s="1">
        <v>340</v>
      </c>
      <c r="L3257" s="1">
        <v>758</v>
      </c>
      <c r="M3257" s="1">
        <v>200</v>
      </c>
      <c r="N3257" s="2">
        <f>INT(VLOOKUP(--D3257,'属性表（单）'!$H$7:$I$11,2,0)*VLOOKUP(F3257,'属性表（单）'!$B$4:$D$53,3,0))</f>
        <v>1600</v>
      </c>
      <c r="O3257" s="34">
        <f t="shared" si="404"/>
        <v>2500</v>
      </c>
      <c r="P3257" s="1">
        <f>IF(H3257=26,VLOOKUP(G3257,'属性表（单核）'!$H$2:$I$251,2,0),IF(H3257=59,VLOOKUP(G3257,'属性表（单核）'!$C$2:$D$251,2,0),INT(N3257/VLOOKUP(H3257,'属性表（单）'!$N$4:$O$24,2,0))))</f>
        <v>2500</v>
      </c>
      <c r="S3257" s="1">
        <f t="shared" si="405"/>
        <v>750</v>
      </c>
      <c r="T3257" s="28">
        <f>VLOOKUP(--F3257,经验表!$A$4:$B$53,2,0)*VLOOKUP(--E3257,经验表!$W$8:$X$17,2,0)</f>
        <v>750</v>
      </c>
      <c r="U3257" s="1">
        <f t="shared" si="406"/>
        <v>240</v>
      </c>
      <c r="V3257" s="1">
        <f t="shared" si="407"/>
        <v>6166079</v>
      </c>
    </row>
    <row r="3258" spans="1:22" x14ac:dyDescent="0.35">
      <c r="A3258" s="1">
        <v>90200141</v>
      </c>
      <c r="B3258" s="3" t="s">
        <v>21</v>
      </c>
      <c r="C3258" s="29">
        <f t="shared" si="403"/>
        <v>1</v>
      </c>
      <c r="D3258" s="29" t="str">
        <f t="shared" si="400"/>
        <v>1</v>
      </c>
      <c r="E3258" s="42" t="str">
        <f t="shared" si="401"/>
        <v>1</v>
      </c>
      <c r="F3258" s="1">
        <v>2</v>
      </c>
      <c r="G3258" s="28" t="str">
        <f t="shared" si="402"/>
        <v>12</v>
      </c>
      <c r="H3258" s="1">
        <v>47</v>
      </c>
      <c r="I3258" s="1">
        <v>420</v>
      </c>
      <c r="L3258" s="1">
        <v>1013</v>
      </c>
      <c r="M3258" s="1">
        <v>958</v>
      </c>
      <c r="N3258" s="2">
        <f>INT(VLOOKUP(--D3258,'属性表（单）'!$H$7:$I$11,2,0)*VLOOKUP(F3258,'属性表（单）'!$B$4:$D$53,3,0))</f>
        <v>1700</v>
      </c>
      <c r="O3258" s="34">
        <f t="shared" si="404"/>
        <v>2656</v>
      </c>
      <c r="P3258" s="1">
        <f>IF(H3258=26,VLOOKUP(G3258,'属性表（单核）'!$H$2:$I$251,2,0),IF(H3258=59,VLOOKUP(G3258,'属性表（单核）'!$C$2:$D$251,2,0),INT(N3258/VLOOKUP(H3258,'属性表（单）'!$N$4:$O$24,2,0))))</f>
        <v>2656</v>
      </c>
      <c r="S3258" s="1">
        <f t="shared" si="405"/>
        <v>1050</v>
      </c>
      <c r="T3258" s="28">
        <f>VLOOKUP(--F3258,经验表!$A$4:$B$53,2,0)*VLOOKUP(--E3258,经验表!$W$8:$X$17,2,0)</f>
        <v>1050</v>
      </c>
      <c r="U3258" s="1">
        <f t="shared" si="406"/>
        <v>990</v>
      </c>
      <c r="V3258" s="1">
        <f t="shared" si="407"/>
        <v>990</v>
      </c>
    </row>
    <row r="3259" spans="1:22" x14ac:dyDescent="0.35">
      <c r="A3259" s="1">
        <v>90300141</v>
      </c>
      <c r="B3259" s="3" t="s">
        <v>21</v>
      </c>
      <c r="C3259" s="29">
        <f t="shared" si="403"/>
        <v>1</v>
      </c>
      <c r="D3259" s="29" t="str">
        <f t="shared" si="400"/>
        <v>1</v>
      </c>
      <c r="E3259" s="42" t="str">
        <f t="shared" si="401"/>
        <v>1</v>
      </c>
      <c r="F3259" s="1">
        <v>3</v>
      </c>
      <c r="G3259" s="28" t="str">
        <f t="shared" si="402"/>
        <v>13</v>
      </c>
      <c r="H3259" s="1">
        <v>47</v>
      </c>
      <c r="I3259" s="1">
        <v>500</v>
      </c>
      <c r="L3259" s="1">
        <v>1302</v>
      </c>
      <c r="M3259" s="1">
        <v>1971</v>
      </c>
      <c r="N3259" s="2">
        <f>INT(VLOOKUP(--D3259,'属性表（单）'!$H$7:$I$11,2,0)*VLOOKUP(F3259,'属性表（单）'!$B$4:$D$53,3,0))</f>
        <v>1800</v>
      </c>
      <c r="O3259" s="34">
        <f t="shared" si="404"/>
        <v>2812</v>
      </c>
      <c r="P3259" s="1">
        <f>IF(H3259=26,VLOOKUP(G3259,'属性表（单核）'!$H$2:$I$251,2,0),IF(H3259=59,VLOOKUP(G3259,'属性表（单核）'!$C$2:$D$251,2,0),INT(N3259/VLOOKUP(H3259,'属性表（单）'!$N$4:$O$24,2,0))))</f>
        <v>2812</v>
      </c>
      <c r="S3259" s="1">
        <f t="shared" si="405"/>
        <v>1350</v>
      </c>
      <c r="T3259" s="28">
        <f>VLOOKUP(--F3259,经验表!$A$4:$B$53,2,0)*VLOOKUP(--E3259,经验表!$W$8:$X$17,2,0)</f>
        <v>1350</v>
      </c>
      <c r="U3259" s="1">
        <f t="shared" si="406"/>
        <v>2040</v>
      </c>
      <c r="V3259" s="1">
        <f t="shared" si="407"/>
        <v>2040</v>
      </c>
    </row>
    <row r="3260" spans="1:22" x14ac:dyDescent="0.35">
      <c r="A3260" s="1">
        <v>90400141</v>
      </c>
      <c r="B3260" s="3" t="s">
        <v>21</v>
      </c>
      <c r="C3260" s="29">
        <f t="shared" si="403"/>
        <v>1</v>
      </c>
      <c r="D3260" s="29" t="str">
        <f t="shared" si="400"/>
        <v>1</v>
      </c>
      <c r="E3260" s="42" t="str">
        <f t="shared" si="401"/>
        <v>1</v>
      </c>
      <c r="F3260" s="1">
        <v>4</v>
      </c>
      <c r="G3260" s="28" t="str">
        <f t="shared" si="402"/>
        <v>14</v>
      </c>
      <c r="H3260" s="1">
        <v>47</v>
      </c>
      <c r="I3260" s="1">
        <v>580</v>
      </c>
      <c r="L3260" s="1">
        <v>1629</v>
      </c>
      <c r="M3260" s="1">
        <v>3273</v>
      </c>
      <c r="N3260" s="2">
        <f>INT(VLOOKUP(--D3260,'属性表（单）'!$H$7:$I$11,2,0)*VLOOKUP(F3260,'属性表（单）'!$B$4:$D$53,3,0))</f>
        <v>1900</v>
      </c>
      <c r="O3260" s="34">
        <f t="shared" si="404"/>
        <v>2968</v>
      </c>
      <c r="P3260" s="1">
        <f>IF(H3260=26,VLOOKUP(G3260,'属性表（单核）'!$H$2:$I$251,2,0),IF(H3260=59,VLOOKUP(G3260,'属性表（单核）'!$C$2:$D$251,2,0),INT(N3260/VLOOKUP(H3260,'属性表（单）'!$N$4:$O$24,2,0))))</f>
        <v>2968</v>
      </c>
      <c r="S3260" s="1">
        <f t="shared" si="405"/>
        <v>1650</v>
      </c>
      <c r="T3260" s="28">
        <f>VLOOKUP(--F3260,经验表!$A$4:$B$53,2,0)*VLOOKUP(--E3260,经验表!$W$8:$X$17,2,0)</f>
        <v>1650</v>
      </c>
      <c r="U3260" s="1">
        <f t="shared" si="406"/>
        <v>3390</v>
      </c>
      <c r="V3260" s="1">
        <f t="shared" si="407"/>
        <v>3390</v>
      </c>
    </row>
    <row r="3261" spans="1:22" x14ac:dyDescent="0.35">
      <c r="A3261" s="1">
        <v>90500141</v>
      </c>
      <c r="B3261" s="3" t="s">
        <v>21</v>
      </c>
      <c r="C3261" s="29">
        <f t="shared" si="403"/>
        <v>1</v>
      </c>
      <c r="D3261" s="29" t="str">
        <f t="shared" si="400"/>
        <v>1</v>
      </c>
      <c r="E3261" s="42" t="str">
        <f t="shared" si="401"/>
        <v>1</v>
      </c>
      <c r="F3261" s="1">
        <v>5</v>
      </c>
      <c r="G3261" s="28" t="str">
        <f t="shared" si="402"/>
        <v>15</v>
      </c>
      <c r="H3261" s="1">
        <v>47</v>
      </c>
      <c r="I3261" s="1">
        <v>660</v>
      </c>
      <c r="L3261" s="1">
        <v>1997</v>
      </c>
      <c r="M3261" s="1">
        <v>4902</v>
      </c>
      <c r="N3261" s="2">
        <f>INT(VLOOKUP(--D3261,'属性表（单）'!$H$7:$I$11,2,0)*VLOOKUP(F3261,'属性表（单）'!$B$4:$D$53,3,0))</f>
        <v>2000</v>
      </c>
      <c r="O3261" s="34">
        <f t="shared" si="404"/>
        <v>3125</v>
      </c>
      <c r="P3261" s="1">
        <f>IF(H3261=26,VLOOKUP(G3261,'属性表（单核）'!$H$2:$I$251,2,0),IF(H3261=59,VLOOKUP(G3261,'属性表（单核）'!$C$2:$D$251,2,0),INT(N3261/VLOOKUP(H3261,'属性表（单）'!$N$4:$O$24,2,0))))</f>
        <v>3125</v>
      </c>
      <c r="S3261" s="1">
        <f t="shared" si="405"/>
        <v>1950</v>
      </c>
      <c r="T3261" s="28">
        <f>VLOOKUP(--F3261,经验表!$A$4:$B$53,2,0)*VLOOKUP(--E3261,经验表!$W$8:$X$17,2,0)</f>
        <v>1950</v>
      </c>
      <c r="U3261" s="1">
        <f t="shared" si="406"/>
        <v>5040</v>
      </c>
      <c r="V3261" s="1">
        <f t="shared" si="407"/>
        <v>5040</v>
      </c>
    </row>
    <row r="3262" spans="1:22" x14ac:dyDescent="0.35">
      <c r="A3262" s="1">
        <v>90600141</v>
      </c>
      <c r="B3262" s="3" t="s">
        <v>21</v>
      </c>
      <c r="C3262" s="29">
        <f t="shared" si="403"/>
        <v>1</v>
      </c>
      <c r="D3262" s="29" t="str">
        <f t="shared" si="400"/>
        <v>1</v>
      </c>
      <c r="E3262" s="42" t="str">
        <f t="shared" si="401"/>
        <v>1</v>
      </c>
      <c r="F3262" s="1">
        <v>6</v>
      </c>
      <c r="G3262" s="28" t="str">
        <f t="shared" si="402"/>
        <v>16</v>
      </c>
      <c r="H3262" s="1">
        <v>47</v>
      </c>
      <c r="I3262" s="1">
        <v>740</v>
      </c>
      <c r="L3262" s="1">
        <v>2413</v>
      </c>
      <c r="M3262" s="1">
        <v>6899</v>
      </c>
      <c r="N3262" s="2">
        <f>INT(VLOOKUP(--D3262,'属性表（单）'!$H$7:$I$11,2,0)*VLOOKUP(F3262,'属性表（单）'!$B$4:$D$53,3,0))</f>
        <v>2100</v>
      </c>
      <c r="O3262" s="34">
        <f t="shared" si="404"/>
        <v>3281</v>
      </c>
      <c r="P3262" s="1">
        <f>IF(H3262=26,VLOOKUP(G3262,'属性表（单核）'!$H$2:$I$251,2,0),IF(H3262=59,VLOOKUP(G3262,'属性表（单核）'!$C$2:$D$251,2,0),INT(N3262/VLOOKUP(H3262,'属性表（单）'!$N$4:$O$24,2,0))))</f>
        <v>3281</v>
      </c>
      <c r="S3262" s="1">
        <f t="shared" si="405"/>
        <v>2450</v>
      </c>
      <c r="T3262" s="28">
        <f>VLOOKUP(--F3262,经验表!$A$4:$B$53,2,0)*VLOOKUP(--E3262,经验表!$W$8:$X$17,2,0)</f>
        <v>2450</v>
      </c>
      <c r="U3262" s="1">
        <f t="shared" si="406"/>
        <v>6990</v>
      </c>
      <c r="V3262" s="1">
        <f t="shared" si="407"/>
        <v>6990</v>
      </c>
    </row>
    <row r="3263" spans="1:22" x14ac:dyDescent="0.35">
      <c r="A3263" s="1">
        <v>90700141</v>
      </c>
      <c r="B3263" s="3" t="s">
        <v>21</v>
      </c>
      <c r="C3263" s="29">
        <f t="shared" si="403"/>
        <v>1</v>
      </c>
      <c r="D3263" s="29" t="str">
        <f t="shared" si="400"/>
        <v>1</v>
      </c>
      <c r="E3263" s="42" t="str">
        <f t="shared" si="401"/>
        <v>1</v>
      </c>
      <c r="F3263" s="1">
        <v>7</v>
      </c>
      <c r="G3263" s="28" t="str">
        <f t="shared" si="402"/>
        <v>17</v>
      </c>
      <c r="H3263" s="1">
        <v>47</v>
      </c>
      <c r="I3263" s="1">
        <v>820</v>
      </c>
      <c r="L3263" s="1">
        <v>2881</v>
      </c>
      <c r="M3263" s="1">
        <v>9312</v>
      </c>
      <c r="N3263" s="2">
        <f>INT(VLOOKUP(--D3263,'属性表（单）'!$H$7:$I$11,2,0)*VLOOKUP(F3263,'属性表（单）'!$B$4:$D$53,3,0))</f>
        <v>2250</v>
      </c>
      <c r="O3263" s="34">
        <f t="shared" si="404"/>
        <v>3515</v>
      </c>
      <c r="P3263" s="1">
        <f>IF(H3263=26,VLOOKUP(G3263,'属性表（单核）'!$H$2:$I$251,2,0),IF(H3263=59,VLOOKUP(G3263,'属性表（单核）'!$C$2:$D$251,2,0),INT(N3263/VLOOKUP(H3263,'属性表（单）'!$N$4:$O$24,2,0))))</f>
        <v>3515</v>
      </c>
      <c r="S3263" s="1">
        <f t="shared" si="405"/>
        <v>2950</v>
      </c>
      <c r="T3263" s="28">
        <f>VLOOKUP(--F3263,经验表!$A$4:$B$53,2,0)*VLOOKUP(--E3263,经验表!$W$8:$X$17,2,0)</f>
        <v>2950</v>
      </c>
      <c r="U3263" s="1">
        <f t="shared" si="406"/>
        <v>9440</v>
      </c>
      <c r="V3263" s="1">
        <f t="shared" si="407"/>
        <v>9440</v>
      </c>
    </row>
    <row r="3264" spans="1:22" x14ac:dyDescent="0.35">
      <c r="A3264" s="1">
        <v>90800141</v>
      </c>
      <c r="B3264" s="3" t="s">
        <v>21</v>
      </c>
      <c r="C3264" s="29">
        <f t="shared" si="403"/>
        <v>1</v>
      </c>
      <c r="D3264" s="29" t="str">
        <f t="shared" si="400"/>
        <v>1</v>
      </c>
      <c r="E3264" s="42" t="str">
        <f t="shared" si="401"/>
        <v>1</v>
      </c>
      <c r="F3264" s="1">
        <v>8</v>
      </c>
      <c r="G3264" s="28" t="str">
        <f t="shared" si="402"/>
        <v>18</v>
      </c>
      <c r="H3264" s="1">
        <v>47</v>
      </c>
      <c r="I3264" s="1">
        <v>900</v>
      </c>
      <c r="L3264" s="1">
        <v>3408</v>
      </c>
      <c r="M3264" s="1">
        <v>12193</v>
      </c>
      <c r="N3264" s="2">
        <f>INT(VLOOKUP(--D3264,'属性表（单）'!$H$7:$I$11,2,0)*VLOOKUP(F3264,'属性表（单）'!$B$4:$D$53,3,0))</f>
        <v>2400</v>
      </c>
      <c r="O3264" s="34">
        <f t="shared" si="404"/>
        <v>3750</v>
      </c>
      <c r="P3264" s="1">
        <f>IF(H3264=26,VLOOKUP(G3264,'属性表（单核）'!$H$2:$I$251,2,0),IF(H3264=59,VLOOKUP(G3264,'属性表（单核）'!$C$2:$D$251,2,0),INT(N3264/VLOOKUP(H3264,'属性表（单）'!$N$4:$O$24,2,0))))</f>
        <v>3750</v>
      </c>
      <c r="S3264" s="1">
        <f t="shared" si="405"/>
        <v>3450</v>
      </c>
      <c r="T3264" s="28">
        <f>VLOOKUP(--F3264,经验表!$A$4:$B$53,2,0)*VLOOKUP(--E3264,经验表!$W$8:$X$17,2,0)</f>
        <v>3450</v>
      </c>
      <c r="U3264" s="1">
        <f t="shared" si="406"/>
        <v>12390</v>
      </c>
      <c r="V3264" s="1">
        <f t="shared" si="407"/>
        <v>12390</v>
      </c>
    </row>
    <row r="3265" spans="1:22" x14ac:dyDescent="0.35">
      <c r="A3265" s="1">
        <v>90900141</v>
      </c>
      <c r="B3265" s="3" t="s">
        <v>21</v>
      </c>
      <c r="C3265" s="29">
        <f t="shared" si="403"/>
        <v>1</v>
      </c>
      <c r="D3265" s="29" t="str">
        <f t="shared" si="400"/>
        <v>1</v>
      </c>
      <c r="E3265" s="42" t="str">
        <f t="shared" si="401"/>
        <v>1</v>
      </c>
      <c r="F3265" s="1">
        <v>9</v>
      </c>
      <c r="G3265" s="28" t="str">
        <f t="shared" si="402"/>
        <v>19</v>
      </c>
      <c r="H3265" s="1">
        <v>47</v>
      </c>
      <c r="I3265" s="1">
        <v>980</v>
      </c>
      <c r="L3265" s="1">
        <v>4000</v>
      </c>
      <c r="M3265" s="1">
        <v>15601</v>
      </c>
      <c r="N3265" s="2">
        <f>INT(VLOOKUP(--D3265,'属性表（单）'!$H$7:$I$11,2,0)*VLOOKUP(F3265,'属性表（单）'!$B$4:$D$53,3,0))</f>
        <v>2550</v>
      </c>
      <c r="O3265" s="34">
        <f t="shared" si="404"/>
        <v>3984</v>
      </c>
      <c r="P3265" s="1">
        <f>IF(H3265=26,VLOOKUP(G3265,'属性表（单核）'!$H$2:$I$251,2,0),IF(H3265=59,VLOOKUP(G3265,'属性表（单核）'!$C$2:$D$251,2,0),INT(N3265/VLOOKUP(H3265,'属性表（单）'!$N$4:$O$24,2,0))))</f>
        <v>3984</v>
      </c>
      <c r="S3265" s="1">
        <f t="shared" si="405"/>
        <v>3950</v>
      </c>
      <c r="T3265" s="28">
        <f>VLOOKUP(--F3265,经验表!$A$4:$B$53,2,0)*VLOOKUP(--E3265,经验表!$W$8:$X$17,2,0)</f>
        <v>3950</v>
      </c>
      <c r="U3265" s="1">
        <f t="shared" si="406"/>
        <v>15840</v>
      </c>
      <c r="V3265" s="1">
        <f t="shared" si="407"/>
        <v>15840</v>
      </c>
    </row>
    <row r="3266" spans="1:22" x14ac:dyDescent="0.35">
      <c r="A3266" s="1">
        <v>91000141</v>
      </c>
      <c r="B3266" s="3" t="s">
        <v>21</v>
      </c>
      <c r="C3266" s="29">
        <f t="shared" si="403"/>
        <v>1</v>
      </c>
      <c r="D3266" s="29" t="str">
        <f t="shared" si="400"/>
        <v>1</v>
      </c>
      <c r="E3266" s="42" t="str">
        <f t="shared" si="401"/>
        <v>1</v>
      </c>
      <c r="F3266" s="1">
        <v>10</v>
      </c>
      <c r="G3266" s="28" t="str">
        <f t="shared" si="402"/>
        <v>110</v>
      </c>
      <c r="H3266" s="1">
        <v>47</v>
      </c>
      <c r="I3266" s="1">
        <v>1060</v>
      </c>
      <c r="L3266" s="1">
        <v>4664</v>
      </c>
      <c r="M3266" s="1">
        <v>19601</v>
      </c>
      <c r="N3266" s="2">
        <f>INT(VLOOKUP(--D3266,'属性表（单）'!$H$7:$I$11,2,0)*VLOOKUP(F3266,'属性表（单）'!$B$4:$D$53,3,0))</f>
        <v>2700</v>
      </c>
      <c r="O3266" s="34">
        <f t="shared" si="404"/>
        <v>4218</v>
      </c>
      <c r="P3266" s="1">
        <f>IF(H3266=26,VLOOKUP(G3266,'属性表（单核）'!$H$2:$I$251,2,0),IF(H3266=59,VLOOKUP(G3266,'属性表（单核）'!$C$2:$D$251,2,0),INT(N3266/VLOOKUP(H3266,'属性表（单）'!$N$4:$O$24,2,0))))</f>
        <v>4218</v>
      </c>
      <c r="S3266" s="1">
        <f t="shared" si="405"/>
        <v>4750</v>
      </c>
      <c r="T3266" s="28">
        <f>VLOOKUP(--F3266,经验表!$A$4:$B$53,2,0)*VLOOKUP(--E3266,经验表!$W$8:$X$17,2,0)</f>
        <v>4750</v>
      </c>
      <c r="U3266" s="1">
        <f t="shared" si="406"/>
        <v>19790</v>
      </c>
      <c r="V3266" s="1">
        <f t="shared" si="407"/>
        <v>19790</v>
      </c>
    </row>
    <row r="3267" spans="1:22" x14ac:dyDescent="0.35">
      <c r="A3267" s="1">
        <v>91100141</v>
      </c>
      <c r="B3267" s="3" t="s">
        <v>21</v>
      </c>
      <c r="C3267" s="29">
        <f t="shared" si="403"/>
        <v>1</v>
      </c>
      <c r="D3267" s="29" t="str">
        <f t="shared" ref="D3267:D3330" si="408">RIGHT(A3267,1)</f>
        <v>1</v>
      </c>
      <c r="E3267" s="42" t="str">
        <f t="shared" ref="E3267:E3330" si="409">IF(C3267=1,RIGHT(A3267,1),C3267&amp;RIGHT(A3267,1))</f>
        <v>1</v>
      </c>
      <c r="F3267" s="1">
        <v>11</v>
      </c>
      <c r="G3267" s="28" t="str">
        <f t="shared" ref="G3267:G3330" si="410">D3267&amp;F3267</f>
        <v>111</v>
      </c>
      <c r="H3267" s="1">
        <v>47</v>
      </c>
      <c r="I3267" s="1">
        <v>1140</v>
      </c>
      <c r="L3267" s="1">
        <v>5410</v>
      </c>
      <c r="M3267" s="1">
        <v>24265</v>
      </c>
      <c r="N3267" s="2">
        <f>INT(VLOOKUP(--D3267,'属性表（单）'!$H$7:$I$11,2,0)*VLOOKUP(F3267,'属性表（单）'!$B$4:$D$53,3,0))</f>
        <v>2850</v>
      </c>
      <c r="O3267" s="34">
        <f t="shared" si="404"/>
        <v>4453</v>
      </c>
      <c r="P3267" s="1">
        <f>IF(H3267=26,VLOOKUP(G3267,'属性表（单核）'!$H$2:$I$251,2,0),IF(H3267=59,VLOOKUP(G3267,'属性表（单核）'!$C$2:$D$251,2,0),INT(N3267/VLOOKUP(H3267,'属性表（单）'!$N$4:$O$24,2,0))))</f>
        <v>4453</v>
      </c>
      <c r="S3267" s="1">
        <f t="shared" si="405"/>
        <v>5550</v>
      </c>
      <c r="T3267" s="28">
        <f>VLOOKUP(--F3267,经验表!$A$4:$B$53,2,0)*VLOOKUP(--E3267,经验表!$W$8:$X$17,2,0)</f>
        <v>5550</v>
      </c>
      <c r="U3267" s="1">
        <f t="shared" si="406"/>
        <v>24540</v>
      </c>
      <c r="V3267" s="1">
        <f t="shared" si="407"/>
        <v>24540</v>
      </c>
    </row>
    <row r="3268" spans="1:22" x14ac:dyDescent="0.35">
      <c r="A3268" s="1">
        <v>91200141</v>
      </c>
      <c r="B3268" s="3" t="s">
        <v>21</v>
      </c>
      <c r="C3268" s="29">
        <f t="shared" ref="C3268:C3331" si="411">C3267</f>
        <v>1</v>
      </c>
      <c r="D3268" s="29" t="str">
        <f t="shared" si="408"/>
        <v>1</v>
      </c>
      <c r="E3268" s="42" t="str">
        <f t="shared" si="409"/>
        <v>1</v>
      </c>
      <c r="F3268" s="1">
        <v>12</v>
      </c>
      <c r="G3268" s="28" t="str">
        <f t="shared" si="410"/>
        <v>112</v>
      </c>
      <c r="H3268" s="1">
        <v>47</v>
      </c>
      <c r="I3268" s="1">
        <v>1220</v>
      </c>
      <c r="L3268" s="1">
        <v>6246</v>
      </c>
      <c r="M3268" s="1">
        <v>29675</v>
      </c>
      <c r="N3268" s="2">
        <f>INT(VLOOKUP(--D3268,'属性表（单）'!$H$7:$I$11,2,0)*VLOOKUP(F3268,'属性表（单）'!$B$4:$D$53,3,0))</f>
        <v>3050</v>
      </c>
      <c r="O3268" s="34">
        <f t="shared" si="404"/>
        <v>4765</v>
      </c>
      <c r="P3268" s="1">
        <f>IF(H3268=26,VLOOKUP(G3268,'属性表（单核）'!$H$2:$I$251,2,0),IF(H3268=59,VLOOKUP(G3268,'属性表（单核）'!$C$2:$D$251,2,0),INT(N3268/VLOOKUP(H3268,'属性表（单）'!$N$4:$O$24,2,0))))</f>
        <v>4765</v>
      </c>
      <c r="S3268" s="1">
        <f t="shared" si="405"/>
        <v>6350</v>
      </c>
      <c r="T3268" s="28">
        <f>VLOOKUP(--F3268,经验表!$A$4:$B$53,2,0)*VLOOKUP(--E3268,经验表!$W$8:$X$17,2,0)</f>
        <v>6350</v>
      </c>
      <c r="U3268" s="1">
        <f t="shared" si="406"/>
        <v>30090</v>
      </c>
      <c r="V3268" s="1">
        <f t="shared" si="407"/>
        <v>30090</v>
      </c>
    </row>
    <row r="3269" spans="1:22" x14ac:dyDescent="0.35">
      <c r="A3269" s="1">
        <v>91300141</v>
      </c>
      <c r="B3269" s="3" t="s">
        <v>21</v>
      </c>
      <c r="C3269" s="29">
        <f t="shared" si="411"/>
        <v>1</v>
      </c>
      <c r="D3269" s="29" t="str">
        <f t="shared" si="408"/>
        <v>1</v>
      </c>
      <c r="E3269" s="42" t="str">
        <f t="shared" si="409"/>
        <v>1</v>
      </c>
      <c r="F3269" s="1">
        <v>13</v>
      </c>
      <c r="G3269" s="28" t="str">
        <f t="shared" si="410"/>
        <v>113</v>
      </c>
      <c r="H3269" s="1">
        <v>47</v>
      </c>
      <c r="I3269" s="1">
        <v>1300</v>
      </c>
      <c r="L3269" s="1">
        <v>7184</v>
      </c>
      <c r="M3269" s="1">
        <v>35921</v>
      </c>
      <c r="N3269" s="2">
        <f>INT(VLOOKUP(--D3269,'属性表（单）'!$H$7:$I$11,2,0)*VLOOKUP(F3269,'属性表（单）'!$B$4:$D$53,3,0))</f>
        <v>3250</v>
      </c>
      <c r="O3269" s="34">
        <f t="shared" si="404"/>
        <v>5078</v>
      </c>
      <c r="P3269" s="1">
        <f>IF(H3269=26,VLOOKUP(G3269,'属性表（单核）'!$H$2:$I$251,2,0),IF(H3269=59,VLOOKUP(G3269,'属性表（单核）'!$C$2:$D$251,2,0),INT(N3269/VLOOKUP(H3269,'属性表（单）'!$N$4:$O$24,2,0))))</f>
        <v>5078</v>
      </c>
      <c r="S3269" s="1">
        <f t="shared" si="405"/>
        <v>7150</v>
      </c>
      <c r="T3269" s="28">
        <f>VLOOKUP(--F3269,经验表!$A$4:$B$53,2,0)*VLOOKUP(--E3269,经验表!$W$8:$X$17,2,0)</f>
        <v>7150</v>
      </c>
      <c r="U3269" s="1">
        <f t="shared" si="406"/>
        <v>36440</v>
      </c>
      <c r="V3269" s="1">
        <f t="shared" si="407"/>
        <v>36440</v>
      </c>
    </row>
    <row r="3270" spans="1:22" x14ac:dyDescent="0.35">
      <c r="A3270" s="1">
        <v>91400141</v>
      </c>
      <c r="B3270" s="3" t="s">
        <v>21</v>
      </c>
      <c r="C3270" s="29">
        <f t="shared" si="411"/>
        <v>1</v>
      </c>
      <c r="D3270" s="29" t="str">
        <f t="shared" si="408"/>
        <v>1</v>
      </c>
      <c r="E3270" s="42" t="str">
        <f t="shared" si="409"/>
        <v>1</v>
      </c>
      <c r="F3270" s="1">
        <v>14</v>
      </c>
      <c r="G3270" s="28" t="str">
        <f t="shared" si="410"/>
        <v>114</v>
      </c>
      <c r="H3270" s="1">
        <v>47</v>
      </c>
      <c r="I3270" s="1">
        <v>1380</v>
      </c>
      <c r="L3270" s="1">
        <v>8233</v>
      </c>
      <c r="M3270" s="1">
        <v>43105</v>
      </c>
      <c r="N3270" s="2">
        <f>INT(VLOOKUP(--D3270,'属性表（单）'!$H$7:$I$11,2,0)*VLOOKUP(F3270,'属性表（单）'!$B$4:$D$53,3,0))</f>
        <v>3450</v>
      </c>
      <c r="O3270" s="34">
        <f t="shared" si="404"/>
        <v>5390</v>
      </c>
      <c r="P3270" s="1">
        <f>IF(H3270=26,VLOOKUP(G3270,'属性表（单核）'!$H$2:$I$251,2,0),IF(H3270=59,VLOOKUP(G3270,'属性表（单核）'!$C$2:$D$251,2,0),INT(N3270/VLOOKUP(H3270,'属性表（单）'!$N$4:$O$24,2,0))))</f>
        <v>5390</v>
      </c>
      <c r="S3270" s="1">
        <f t="shared" si="405"/>
        <v>8350</v>
      </c>
      <c r="T3270" s="28">
        <f>VLOOKUP(--F3270,经验表!$A$4:$B$53,2,0)*VLOOKUP(--E3270,经验表!$W$8:$X$17,2,0)</f>
        <v>8350</v>
      </c>
      <c r="U3270" s="1">
        <f t="shared" si="406"/>
        <v>43590</v>
      </c>
      <c r="V3270" s="1">
        <f t="shared" si="407"/>
        <v>43590</v>
      </c>
    </row>
    <row r="3271" spans="1:22" x14ac:dyDescent="0.35">
      <c r="A3271" s="1">
        <v>91500141</v>
      </c>
      <c r="B3271" s="3" t="s">
        <v>21</v>
      </c>
      <c r="C3271" s="29">
        <f t="shared" si="411"/>
        <v>1</v>
      </c>
      <c r="D3271" s="29" t="str">
        <f t="shared" si="408"/>
        <v>1</v>
      </c>
      <c r="E3271" s="42" t="str">
        <f t="shared" si="409"/>
        <v>1</v>
      </c>
      <c r="F3271" s="1">
        <v>15</v>
      </c>
      <c r="G3271" s="28" t="str">
        <f t="shared" si="410"/>
        <v>115</v>
      </c>
      <c r="H3271" s="1">
        <v>47</v>
      </c>
      <c r="I3271" s="1">
        <v>1460</v>
      </c>
      <c r="L3271" s="1">
        <v>9408</v>
      </c>
      <c r="M3271" s="1">
        <v>51338</v>
      </c>
      <c r="N3271" s="2">
        <f>INT(VLOOKUP(--D3271,'属性表（单）'!$H$7:$I$11,2,0)*VLOOKUP(F3271,'属性表（单）'!$B$4:$D$53,3,0))</f>
        <v>3650</v>
      </c>
      <c r="O3271" s="34">
        <f t="shared" ref="O3271:O3334" si="412">INT(IF(C3271=1,P3271,P3271*$X$14))</f>
        <v>5703</v>
      </c>
      <c r="P3271" s="1">
        <f>IF(H3271=26,VLOOKUP(G3271,'属性表（单核）'!$H$2:$I$251,2,0),IF(H3271=59,VLOOKUP(G3271,'属性表（单核）'!$C$2:$D$251,2,0),INT(N3271/VLOOKUP(H3271,'属性表（单）'!$N$4:$O$24,2,0))))</f>
        <v>5703</v>
      </c>
      <c r="S3271" s="1">
        <f t="shared" si="405"/>
        <v>9550</v>
      </c>
      <c r="T3271" s="28">
        <f>VLOOKUP(--F3271,经验表!$A$4:$B$53,2,0)*VLOOKUP(--E3271,经验表!$W$8:$X$17,2,0)</f>
        <v>9550</v>
      </c>
      <c r="U3271" s="1">
        <f t="shared" si="406"/>
        <v>51940</v>
      </c>
      <c r="V3271" s="1">
        <f t="shared" si="407"/>
        <v>51940</v>
      </c>
    </row>
    <row r="3272" spans="1:22" x14ac:dyDescent="0.35">
      <c r="A3272" s="1">
        <v>91600141</v>
      </c>
      <c r="B3272" s="3" t="s">
        <v>21</v>
      </c>
      <c r="C3272" s="29">
        <f t="shared" si="411"/>
        <v>1</v>
      </c>
      <c r="D3272" s="29" t="str">
        <f t="shared" si="408"/>
        <v>1</v>
      </c>
      <c r="E3272" s="42" t="str">
        <f t="shared" si="409"/>
        <v>1</v>
      </c>
      <c r="F3272" s="1">
        <v>16</v>
      </c>
      <c r="G3272" s="28" t="str">
        <f t="shared" si="410"/>
        <v>116</v>
      </c>
      <c r="H3272" s="1">
        <v>47</v>
      </c>
      <c r="I3272" s="1">
        <v>1540</v>
      </c>
      <c r="L3272" s="1">
        <v>10722</v>
      </c>
      <c r="M3272" s="1">
        <v>60746</v>
      </c>
      <c r="N3272" s="2">
        <f>INT(VLOOKUP(--D3272,'属性表（单）'!$H$7:$I$11,2,0)*VLOOKUP(F3272,'属性表（单）'!$B$4:$D$53,3,0))</f>
        <v>3850</v>
      </c>
      <c r="O3272" s="34">
        <f t="shared" si="412"/>
        <v>6015</v>
      </c>
      <c r="P3272" s="1">
        <f>IF(H3272=26,VLOOKUP(G3272,'属性表（单核）'!$H$2:$I$251,2,0),IF(H3272=59,VLOOKUP(G3272,'属性表（单核）'!$C$2:$D$251,2,0),INT(N3272/VLOOKUP(H3272,'属性表（单）'!$N$4:$O$24,2,0))))</f>
        <v>6015</v>
      </c>
      <c r="S3272" s="1">
        <f t="shared" ref="S3272:S3335" si="413">INT(T3272)</f>
        <v>10750</v>
      </c>
      <c r="T3272" s="28">
        <f>VLOOKUP(--F3272,经验表!$A$4:$B$53,2,0)*VLOOKUP(--E3272,经验表!$W$8:$X$17,2,0)</f>
        <v>10750</v>
      </c>
      <c r="U3272" s="1">
        <f t="shared" ref="U3272:U3335" si="414">INT(IF(C3272=1,IF(F3272=1,VLOOKUP(--D3272,$X$8:$Y$12,2,0),V3272),IF(F3272=1,VLOOKUP(--D3272,$X$17:$Y$21,2,0),V3272)))</f>
        <v>61490</v>
      </c>
      <c r="V3272" s="1">
        <f t="shared" si="407"/>
        <v>61490</v>
      </c>
    </row>
    <row r="3273" spans="1:22" x14ac:dyDescent="0.35">
      <c r="A3273" s="1">
        <v>91700141</v>
      </c>
      <c r="B3273" s="3" t="s">
        <v>21</v>
      </c>
      <c r="C3273" s="29">
        <f t="shared" si="411"/>
        <v>1</v>
      </c>
      <c r="D3273" s="29" t="str">
        <f t="shared" si="408"/>
        <v>1</v>
      </c>
      <c r="E3273" s="42" t="str">
        <f t="shared" si="409"/>
        <v>1</v>
      </c>
      <c r="F3273" s="1">
        <v>17</v>
      </c>
      <c r="G3273" s="28" t="str">
        <f t="shared" si="410"/>
        <v>117</v>
      </c>
      <c r="H3273" s="1">
        <v>47</v>
      </c>
      <c r="I3273" s="1">
        <v>1620</v>
      </c>
      <c r="L3273" s="1">
        <v>12192</v>
      </c>
      <c r="M3273" s="1">
        <v>71468</v>
      </c>
      <c r="N3273" s="2">
        <f>INT(VLOOKUP(--D3273,'属性表（单）'!$H$7:$I$11,2,0)*VLOOKUP(F3273,'属性表（单）'!$B$4:$D$53,3,0))</f>
        <v>4100</v>
      </c>
      <c r="O3273" s="34">
        <f t="shared" si="412"/>
        <v>6406</v>
      </c>
      <c r="P3273" s="1">
        <f>IF(H3273=26,VLOOKUP(G3273,'属性表（单核）'!$H$2:$I$251,2,0),IF(H3273=59,VLOOKUP(G3273,'属性表（单核）'!$C$2:$D$251,2,0),INT(N3273/VLOOKUP(H3273,'属性表（单）'!$N$4:$O$24,2,0))))</f>
        <v>6406</v>
      </c>
      <c r="S3273" s="1">
        <f t="shared" si="413"/>
        <v>11950</v>
      </c>
      <c r="T3273" s="28">
        <f>VLOOKUP(--F3273,经验表!$A$4:$B$53,2,0)*VLOOKUP(--E3273,经验表!$W$8:$X$17,2,0)</f>
        <v>11950</v>
      </c>
      <c r="U3273" s="1">
        <f t="shared" si="414"/>
        <v>72240</v>
      </c>
      <c r="V3273" s="1">
        <f t="shared" ref="V3273:V3336" si="415">S3272+U3272</f>
        <v>72240</v>
      </c>
    </row>
    <row r="3274" spans="1:22" x14ac:dyDescent="0.35">
      <c r="A3274" s="1">
        <v>91800141</v>
      </c>
      <c r="B3274" s="3" t="s">
        <v>21</v>
      </c>
      <c r="C3274" s="29">
        <f t="shared" si="411"/>
        <v>1</v>
      </c>
      <c r="D3274" s="29" t="str">
        <f t="shared" si="408"/>
        <v>1</v>
      </c>
      <c r="E3274" s="42" t="str">
        <f t="shared" si="409"/>
        <v>1</v>
      </c>
      <c r="F3274" s="1">
        <v>18</v>
      </c>
      <c r="G3274" s="28" t="str">
        <f t="shared" si="410"/>
        <v>118</v>
      </c>
      <c r="H3274" s="1">
        <v>47</v>
      </c>
      <c r="I3274" s="1">
        <v>1700</v>
      </c>
      <c r="L3274" s="1">
        <v>13835</v>
      </c>
      <c r="M3274" s="1">
        <v>83660</v>
      </c>
      <c r="N3274" s="2">
        <f>INT(VLOOKUP(--D3274,'属性表（单）'!$H$7:$I$11,2,0)*VLOOKUP(F3274,'属性表（单）'!$B$4:$D$53,3,0))</f>
        <v>4350</v>
      </c>
      <c r="O3274" s="34">
        <f t="shared" si="412"/>
        <v>6796</v>
      </c>
      <c r="P3274" s="1">
        <f>IF(H3274=26,VLOOKUP(G3274,'属性表（单核）'!$H$2:$I$251,2,0),IF(H3274=59,VLOOKUP(G3274,'属性表（单核）'!$C$2:$D$251,2,0),INT(N3274/VLOOKUP(H3274,'属性表（单）'!$N$4:$O$24,2,0))))</f>
        <v>6796</v>
      </c>
      <c r="S3274" s="1">
        <f t="shared" si="413"/>
        <v>13650</v>
      </c>
      <c r="T3274" s="28">
        <f>VLOOKUP(--F3274,经验表!$A$4:$B$53,2,0)*VLOOKUP(--E3274,经验表!$W$8:$X$17,2,0)</f>
        <v>13650</v>
      </c>
      <c r="U3274" s="1">
        <f t="shared" si="414"/>
        <v>84190</v>
      </c>
      <c r="V3274" s="1">
        <f t="shared" si="415"/>
        <v>84190</v>
      </c>
    </row>
    <row r="3275" spans="1:22" x14ac:dyDescent="0.35">
      <c r="A3275" s="1">
        <v>91900141</v>
      </c>
      <c r="B3275" s="3" t="s">
        <v>21</v>
      </c>
      <c r="C3275" s="29">
        <f t="shared" si="411"/>
        <v>1</v>
      </c>
      <c r="D3275" s="29" t="str">
        <f t="shared" si="408"/>
        <v>1</v>
      </c>
      <c r="E3275" s="42" t="str">
        <f t="shared" si="409"/>
        <v>1</v>
      </c>
      <c r="F3275" s="1">
        <v>19</v>
      </c>
      <c r="G3275" s="28" t="str">
        <f t="shared" si="410"/>
        <v>119</v>
      </c>
      <c r="H3275" s="1">
        <v>47</v>
      </c>
      <c r="I3275" s="1">
        <v>1780</v>
      </c>
      <c r="L3275" s="1">
        <v>15671</v>
      </c>
      <c r="M3275" s="1">
        <v>97495</v>
      </c>
      <c r="N3275" s="2">
        <f>INT(VLOOKUP(--D3275,'属性表（单）'!$H$7:$I$11,2,0)*VLOOKUP(F3275,'属性表（单）'!$B$4:$D$53,3,0))</f>
        <v>4600</v>
      </c>
      <c r="O3275" s="34">
        <f t="shared" si="412"/>
        <v>7187</v>
      </c>
      <c r="P3275" s="1">
        <f>IF(H3275=26,VLOOKUP(G3275,'属性表（单核）'!$H$2:$I$251,2,0),IF(H3275=59,VLOOKUP(G3275,'属性表（单核）'!$C$2:$D$251,2,0),INT(N3275/VLOOKUP(H3275,'属性表（单）'!$N$4:$O$24,2,0))))</f>
        <v>7187</v>
      </c>
      <c r="S3275" s="1">
        <f t="shared" si="413"/>
        <v>15350</v>
      </c>
      <c r="T3275" s="28">
        <f>VLOOKUP(--F3275,经验表!$A$4:$B$53,2,0)*VLOOKUP(--E3275,经验表!$W$8:$X$17,2,0)</f>
        <v>15350</v>
      </c>
      <c r="U3275" s="1">
        <f t="shared" si="414"/>
        <v>97840</v>
      </c>
      <c r="V3275" s="1">
        <f t="shared" si="415"/>
        <v>97840</v>
      </c>
    </row>
    <row r="3276" spans="1:22" x14ac:dyDescent="0.35">
      <c r="A3276" s="1">
        <v>92000141</v>
      </c>
      <c r="B3276" s="3" t="s">
        <v>21</v>
      </c>
      <c r="C3276" s="29">
        <f t="shared" si="411"/>
        <v>1</v>
      </c>
      <c r="D3276" s="29" t="str">
        <f t="shared" si="408"/>
        <v>1</v>
      </c>
      <c r="E3276" s="42" t="str">
        <f t="shared" si="409"/>
        <v>1</v>
      </c>
      <c r="F3276" s="1">
        <v>20</v>
      </c>
      <c r="G3276" s="28" t="str">
        <f t="shared" si="410"/>
        <v>120</v>
      </c>
      <c r="H3276" s="1">
        <v>47</v>
      </c>
      <c r="I3276" s="1">
        <v>1860</v>
      </c>
      <c r="L3276" s="1">
        <v>17721</v>
      </c>
      <c r="M3276" s="1">
        <v>113166</v>
      </c>
      <c r="N3276" s="2">
        <f>INT(VLOOKUP(--D3276,'属性表（单）'!$H$7:$I$11,2,0)*VLOOKUP(F3276,'属性表（单）'!$B$4:$D$53,3,0))</f>
        <v>4850</v>
      </c>
      <c r="O3276" s="34">
        <f t="shared" si="412"/>
        <v>7578</v>
      </c>
      <c r="P3276" s="1">
        <f>IF(H3276=26,VLOOKUP(G3276,'属性表（单核）'!$H$2:$I$251,2,0),IF(H3276=59,VLOOKUP(G3276,'属性表（单核）'!$C$2:$D$251,2,0),INT(N3276/VLOOKUP(H3276,'属性表（单）'!$N$4:$O$24,2,0))))</f>
        <v>7578</v>
      </c>
      <c r="S3276" s="1">
        <f t="shared" si="413"/>
        <v>17050</v>
      </c>
      <c r="T3276" s="28">
        <f>VLOOKUP(--F3276,经验表!$A$4:$B$53,2,0)*VLOOKUP(--E3276,经验表!$W$8:$X$17,2,0)</f>
        <v>17050</v>
      </c>
      <c r="U3276" s="1">
        <f t="shared" si="414"/>
        <v>113190</v>
      </c>
      <c r="V3276" s="1">
        <f t="shared" si="415"/>
        <v>113190</v>
      </c>
    </row>
    <row r="3277" spans="1:22" x14ac:dyDescent="0.35">
      <c r="A3277" s="1">
        <v>92100141</v>
      </c>
      <c r="B3277" s="3" t="s">
        <v>21</v>
      </c>
      <c r="C3277" s="29">
        <f t="shared" si="411"/>
        <v>1</v>
      </c>
      <c r="D3277" s="29" t="str">
        <f t="shared" si="408"/>
        <v>1</v>
      </c>
      <c r="E3277" s="42" t="str">
        <f t="shared" si="409"/>
        <v>1</v>
      </c>
      <c r="F3277" s="1">
        <v>21</v>
      </c>
      <c r="G3277" s="28" t="str">
        <f t="shared" si="410"/>
        <v>121</v>
      </c>
      <c r="H3277" s="1">
        <v>47</v>
      </c>
      <c r="I3277" s="1">
        <v>1940</v>
      </c>
      <c r="L3277" s="1">
        <v>20011</v>
      </c>
      <c r="M3277" s="1">
        <v>130887</v>
      </c>
      <c r="N3277" s="2">
        <f>INT(VLOOKUP(--D3277,'属性表（单）'!$H$7:$I$11,2,0)*VLOOKUP(F3277,'属性表（单）'!$B$4:$D$53,3,0))</f>
        <v>5100</v>
      </c>
      <c r="O3277" s="34">
        <f t="shared" si="412"/>
        <v>7968</v>
      </c>
      <c r="P3277" s="1">
        <f>IF(H3277=26,VLOOKUP(G3277,'属性表（单核）'!$H$2:$I$251,2,0),IF(H3277=59,VLOOKUP(G3277,'属性表（单核）'!$C$2:$D$251,2,0),INT(N3277/VLOOKUP(H3277,'属性表（单）'!$N$4:$O$24,2,0))))</f>
        <v>7968</v>
      </c>
      <c r="S3277" s="1">
        <f t="shared" si="413"/>
        <v>18750</v>
      </c>
      <c r="T3277" s="28">
        <f>VLOOKUP(--F3277,经验表!$A$4:$B$53,2,0)*VLOOKUP(--E3277,经验表!$W$8:$X$17,2,0)</f>
        <v>18750</v>
      </c>
      <c r="U3277" s="1">
        <f t="shared" si="414"/>
        <v>130240</v>
      </c>
      <c r="V3277" s="1">
        <f t="shared" si="415"/>
        <v>130240</v>
      </c>
    </row>
    <row r="3278" spans="1:22" x14ac:dyDescent="0.35">
      <c r="A3278" s="1">
        <v>92200141</v>
      </c>
      <c r="B3278" s="3" t="s">
        <v>21</v>
      </c>
      <c r="C3278" s="29">
        <f t="shared" si="411"/>
        <v>1</v>
      </c>
      <c r="D3278" s="29" t="str">
        <f t="shared" si="408"/>
        <v>1</v>
      </c>
      <c r="E3278" s="42" t="str">
        <f t="shared" si="409"/>
        <v>1</v>
      </c>
      <c r="F3278" s="1">
        <v>22</v>
      </c>
      <c r="G3278" s="28" t="str">
        <f t="shared" si="410"/>
        <v>122</v>
      </c>
      <c r="H3278" s="1">
        <v>47</v>
      </c>
      <c r="I3278" s="1">
        <v>2020</v>
      </c>
      <c r="L3278" s="1">
        <v>22567</v>
      </c>
      <c r="M3278" s="1">
        <v>150898</v>
      </c>
      <c r="N3278" s="2">
        <f>INT(VLOOKUP(--D3278,'属性表（单）'!$H$7:$I$11,2,0)*VLOOKUP(F3278,'属性表（单）'!$B$4:$D$53,3,0))</f>
        <v>5400</v>
      </c>
      <c r="O3278" s="34">
        <f t="shared" si="412"/>
        <v>8437</v>
      </c>
      <c r="P3278" s="1">
        <f>IF(H3278=26,VLOOKUP(G3278,'属性表（单核）'!$H$2:$I$251,2,0),IF(H3278=59,VLOOKUP(G3278,'属性表（单核）'!$C$2:$D$251,2,0),INT(N3278/VLOOKUP(H3278,'属性表（单）'!$N$4:$O$24,2,0))))</f>
        <v>8437</v>
      </c>
      <c r="S3278" s="1">
        <f t="shared" si="413"/>
        <v>21050</v>
      </c>
      <c r="T3278" s="28">
        <f>VLOOKUP(--F3278,经验表!$A$4:$B$53,2,0)*VLOOKUP(--E3278,经验表!$W$8:$X$17,2,0)</f>
        <v>21050</v>
      </c>
      <c r="U3278" s="1">
        <f t="shared" si="414"/>
        <v>148990</v>
      </c>
      <c r="V3278" s="1">
        <f t="shared" si="415"/>
        <v>148990</v>
      </c>
    </row>
    <row r="3279" spans="1:22" x14ac:dyDescent="0.35">
      <c r="A3279" s="1">
        <v>92300141</v>
      </c>
      <c r="B3279" s="3" t="s">
        <v>21</v>
      </c>
      <c r="C3279" s="29">
        <f t="shared" si="411"/>
        <v>1</v>
      </c>
      <c r="D3279" s="29" t="str">
        <f t="shared" si="408"/>
        <v>1</v>
      </c>
      <c r="E3279" s="42" t="str">
        <f t="shared" si="409"/>
        <v>1</v>
      </c>
      <c r="F3279" s="1">
        <v>23</v>
      </c>
      <c r="G3279" s="28" t="str">
        <f t="shared" si="410"/>
        <v>123</v>
      </c>
      <c r="H3279" s="1">
        <v>47</v>
      </c>
      <c r="I3279" s="1">
        <v>2100</v>
      </c>
      <c r="L3279" s="1">
        <v>25419</v>
      </c>
      <c r="M3279" s="1">
        <v>173465</v>
      </c>
      <c r="N3279" s="2">
        <f>INT(VLOOKUP(--D3279,'属性表（单）'!$H$7:$I$11,2,0)*VLOOKUP(F3279,'属性表（单）'!$B$4:$D$53,3,0))</f>
        <v>5700</v>
      </c>
      <c r="O3279" s="34">
        <f t="shared" si="412"/>
        <v>8906</v>
      </c>
      <c r="P3279" s="1">
        <f>IF(H3279=26,VLOOKUP(G3279,'属性表（单核）'!$H$2:$I$251,2,0),IF(H3279=59,VLOOKUP(G3279,'属性表（单核）'!$C$2:$D$251,2,0),INT(N3279/VLOOKUP(H3279,'属性表（单）'!$N$4:$O$24,2,0))))</f>
        <v>8906</v>
      </c>
      <c r="S3279" s="1">
        <f t="shared" si="413"/>
        <v>23350</v>
      </c>
      <c r="T3279" s="28">
        <f>VLOOKUP(--F3279,经验表!$A$4:$B$53,2,0)*VLOOKUP(--E3279,经验表!$W$8:$X$17,2,0)</f>
        <v>23350</v>
      </c>
      <c r="U3279" s="1">
        <f t="shared" si="414"/>
        <v>170040</v>
      </c>
      <c r="V3279" s="1">
        <f t="shared" si="415"/>
        <v>170040</v>
      </c>
    </row>
    <row r="3280" spans="1:22" x14ac:dyDescent="0.35">
      <c r="A3280" s="1">
        <v>92400141</v>
      </c>
      <c r="B3280" s="3" t="s">
        <v>21</v>
      </c>
      <c r="C3280" s="29">
        <f t="shared" si="411"/>
        <v>1</v>
      </c>
      <c r="D3280" s="29" t="str">
        <f t="shared" si="408"/>
        <v>1</v>
      </c>
      <c r="E3280" s="42" t="str">
        <f t="shared" si="409"/>
        <v>1</v>
      </c>
      <c r="F3280" s="1">
        <v>24</v>
      </c>
      <c r="G3280" s="28" t="str">
        <f t="shared" si="410"/>
        <v>124</v>
      </c>
      <c r="H3280" s="1">
        <v>47</v>
      </c>
      <c r="I3280" s="1">
        <v>2180</v>
      </c>
      <c r="L3280" s="1">
        <v>28601</v>
      </c>
      <c r="M3280" s="1">
        <v>198884</v>
      </c>
      <c r="N3280" s="2">
        <f>INT(VLOOKUP(--D3280,'属性表（单）'!$H$7:$I$11,2,0)*VLOOKUP(F3280,'属性表（单）'!$B$4:$D$53,3,0))</f>
        <v>6000</v>
      </c>
      <c r="O3280" s="34">
        <f t="shared" si="412"/>
        <v>9375</v>
      </c>
      <c r="P3280" s="1">
        <f>IF(H3280=26,VLOOKUP(G3280,'属性表（单核）'!$H$2:$I$251,2,0),IF(H3280=59,VLOOKUP(G3280,'属性表（单核）'!$C$2:$D$251,2,0),INT(N3280/VLOOKUP(H3280,'属性表（单）'!$N$4:$O$24,2,0))))</f>
        <v>9375</v>
      </c>
      <c r="S3280" s="1">
        <f t="shared" si="413"/>
        <v>25650</v>
      </c>
      <c r="T3280" s="28">
        <f>VLOOKUP(--F3280,经验表!$A$4:$B$53,2,0)*VLOOKUP(--E3280,经验表!$W$8:$X$17,2,0)</f>
        <v>25650</v>
      </c>
      <c r="U3280" s="1">
        <f t="shared" si="414"/>
        <v>193390</v>
      </c>
      <c r="V3280" s="1">
        <f t="shared" si="415"/>
        <v>193390</v>
      </c>
    </row>
    <row r="3281" spans="1:22" x14ac:dyDescent="0.35">
      <c r="A3281" s="1">
        <v>92500141</v>
      </c>
      <c r="B3281" s="3" t="s">
        <v>21</v>
      </c>
      <c r="C3281" s="29">
        <f t="shared" si="411"/>
        <v>1</v>
      </c>
      <c r="D3281" s="29" t="str">
        <f t="shared" si="408"/>
        <v>1</v>
      </c>
      <c r="E3281" s="42" t="str">
        <f t="shared" si="409"/>
        <v>1</v>
      </c>
      <c r="F3281" s="1">
        <v>25</v>
      </c>
      <c r="G3281" s="28" t="str">
        <f t="shared" si="410"/>
        <v>125</v>
      </c>
      <c r="H3281" s="1">
        <v>47</v>
      </c>
      <c r="I3281" s="1">
        <v>2260</v>
      </c>
      <c r="L3281" s="1">
        <v>32151</v>
      </c>
      <c r="M3281" s="1">
        <v>227485</v>
      </c>
      <c r="N3281" s="2">
        <f>INT(VLOOKUP(--D3281,'属性表（单）'!$H$7:$I$11,2,0)*VLOOKUP(F3281,'属性表（单）'!$B$4:$D$53,3,0))</f>
        <v>6300</v>
      </c>
      <c r="O3281" s="34">
        <f t="shared" si="412"/>
        <v>9843</v>
      </c>
      <c r="P3281" s="1">
        <f>IF(H3281=26,VLOOKUP(G3281,'属性表（单核）'!$H$2:$I$251,2,0),IF(H3281=59,VLOOKUP(G3281,'属性表（单核）'!$C$2:$D$251,2,0),INT(N3281/VLOOKUP(H3281,'属性表（单）'!$N$4:$O$24,2,0))))</f>
        <v>9843</v>
      </c>
      <c r="S3281" s="1">
        <f t="shared" si="413"/>
        <v>27950</v>
      </c>
      <c r="T3281" s="28">
        <f>VLOOKUP(--F3281,经验表!$A$4:$B$53,2,0)*VLOOKUP(--E3281,经验表!$W$8:$X$17,2,0)</f>
        <v>27950</v>
      </c>
      <c r="U3281" s="1">
        <f t="shared" si="414"/>
        <v>219040</v>
      </c>
      <c r="V3281" s="1">
        <f t="shared" si="415"/>
        <v>219040</v>
      </c>
    </row>
    <row r="3282" spans="1:22" x14ac:dyDescent="0.35">
      <c r="A3282" s="1">
        <v>92600141</v>
      </c>
      <c r="B3282" s="3" t="s">
        <v>21</v>
      </c>
      <c r="C3282" s="29">
        <f t="shared" si="411"/>
        <v>1</v>
      </c>
      <c r="D3282" s="29" t="str">
        <f t="shared" si="408"/>
        <v>1</v>
      </c>
      <c r="E3282" s="42" t="str">
        <f t="shared" si="409"/>
        <v>1</v>
      </c>
      <c r="F3282" s="1">
        <v>26</v>
      </c>
      <c r="G3282" s="28" t="str">
        <f t="shared" si="410"/>
        <v>126</v>
      </c>
      <c r="H3282" s="1">
        <v>47</v>
      </c>
      <c r="I3282" s="1">
        <v>2340</v>
      </c>
      <c r="L3282" s="1">
        <v>36110</v>
      </c>
      <c r="M3282" s="1">
        <v>259636</v>
      </c>
      <c r="N3282" s="2">
        <f>INT(VLOOKUP(--D3282,'属性表（单）'!$H$7:$I$11,2,0)*VLOOKUP(F3282,'属性表（单）'!$B$4:$D$53,3,0))</f>
        <v>6600</v>
      </c>
      <c r="O3282" s="34">
        <f t="shared" si="412"/>
        <v>10312</v>
      </c>
      <c r="P3282" s="1">
        <f>IF(H3282=26,VLOOKUP(G3282,'属性表（单核）'!$H$2:$I$251,2,0),IF(H3282=59,VLOOKUP(G3282,'属性表（单核）'!$C$2:$D$251,2,0),INT(N3282/VLOOKUP(H3282,'属性表（单）'!$N$4:$O$24,2,0))))</f>
        <v>10312</v>
      </c>
      <c r="S3282" s="1">
        <f t="shared" si="413"/>
        <v>30950</v>
      </c>
      <c r="T3282" s="28">
        <f>VLOOKUP(--F3282,经验表!$A$4:$B$53,2,0)*VLOOKUP(--E3282,经验表!$W$8:$X$17,2,0)</f>
        <v>30950</v>
      </c>
      <c r="U3282" s="1">
        <f t="shared" si="414"/>
        <v>246990</v>
      </c>
      <c r="V3282" s="1">
        <f t="shared" si="415"/>
        <v>246990</v>
      </c>
    </row>
    <row r="3283" spans="1:22" x14ac:dyDescent="0.35">
      <c r="A3283" s="1">
        <v>92700141</v>
      </c>
      <c r="B3283" s="3" t="s">
        <v>21</v>
      </c>
      <c r="C3283" s="29">
        <f t="shared" si="411"/>
        <v>1</v>
      </c>
      <c r="D3283" s="29" t="str">
        <f t="shared" si="408"/>
        <v>1</v>
      </c>
      <c r="E3283" s="42" t="str">
        <f t="shared" si="409"/>
        <v>1</v>
      </c>
      <c r="F3283" s="1">
        <v>27</v>
      </c>
      <c r="G3283" s="28" t="str">
        <f t="shared" si="410"/>
        <v>127</v>
      </c>
      <c r="H3283" s="1">
        <v>47</v>
      </c>
      <c r="I3283" s="1">
        <v>2420</v>
      </c>
      <c r="L3283" s="1">
        <v>40525</v>
      </c>
      <c r="M3283" s="1">
        <v>295746</v>
      </c>
      <c r="N3283" s="2">
        <f>INT(VLOOKUP(--D3283,'属性表（单）'!$H$7:$I$11,2,0)*VLOOKUP(F3283,'属性表（单）'!$B$4:$D$53,3,0))</f>
        <v>6950</v>
      </c>
      <c r="O3283" s="34">
        <f t="shared" si="412"/>
        <v>10859</v>
      </c>
      <c r="P3283" s="1">
        <f>IF(H3283=26,VLOOKUP(G3283,'属性表（单核）'!$H$2:$I$251,2,0),IF(H3283=59,VLOOKUP(G3283,'属性表（单核）'!$C$2:$D$251,2,0),INT(N3283/VLOOKUP(H3283,'属性表（单）'!$N$4:$O$24,2,0))))</f>
        <v>10859</v>
      </c>
      <c r="S3283" s="1">
        <f t="shared" si="413"/>
        <v>33950</v>
      </c>
      <c r="T3283" s="28">
        <f>VLOOKUP(--F3283,经验表!$A$4:$B$53,2,0)*VLOOKUP(--E3283,经验表!$W$8:$X$17,2,0)</f>
        <v>33950</v>
      </c>
      <c r="U3283" s="1">
        <f t="shared" si="414"/>
        <v>277940</v>
      </c>
      <c r="V3283" s="1">
        <f t="shared" si="415"/>
        <v>277940</v>
      </c>
    </row>
    <row r="3284" spans="1:22" x14ac:dyDescent="0.35">
      <c r="A3284" s="1">
        <v>92800141</v>
      </c>
      <c r="B3284" s="3" t="s">
        <v>21</v>
      </c>
      <c r="C3284" s="29">
        <f t="shared" si="411"/>
        <v>1</v>
      </c>
      <c r="D3284" s="29" t="str">
        <f t="shared" si="408"/>
        <v>1</v>
      </c>
      <c r="E3284" s="42" t="str">
        <f t="shared" si="409"/>
        <v>1</v>
      </c>
      <c r="F3284" s="1">
        <v>28</v>
      </c>
      <c r="G3284" s="28" t="str">
        <f t="shared" si="410"/>
        <v>128</v>
      </c>
      <c r="H3284" s="1">
        <v>47</v>
      </c>
      <c r="I3284" s="1">
        <v>2500</v>
      </c>
      <c r="L3284" s="1">
        <v>45446</v>
      </c>
      <c r="M3284" s="1">
        <v>336271</v>
      </c>
      <c r="N3284" s="2">
        <f>INT(VLOOKUP(--D3284,'属性表（单）'!$H$7:$I$11,2,0)*VLOOKUP(F3284,'属性表（单）'!$B$4:$D$53,3,0))</f>
        <v>7300</v>
      </c>
      <c r="O3284" s="34">
        <f t="shared" si="412"/>
        <v>11406</v>
      </c>
      <c r="P3284" s="1">
        <f>IF(H3284=26,VLOOKUP(G3284,'属性表（单核）'!$H$2:$I$251,2,0),IF(H3284=59,VLOOKUP(G3284,'属性表（单核）'!$C$2:$D$251,2,0),INT(N3284/VLOOKUP(H3284,'属性表（单）'!$N$4:$O$24,2,0))))</f>
        <v>11406</v>
      </c>
      <c r="S3284" s="1">
        <f t="shared" si="413"/>
        <v>36950</v>
      </c>
      <c r="T3284" s="28">
        <f>VLOOKUP(--F3284,经验表!$A$4:$B$53,2,0)*VLOOKUP(--E3284,经验表!$W$8:$X$17,2,0)</f>
        <v>36950</v>
      </c>
      <c r="U3284" s="1">
        <f t="shared" si="414"/>
        <v>311890</v>
      </c>
      <c r="V3284" s="1">
        <f t="shared" si="415"/>
        <v>311890</v>
      </c>
    </row>
    <row r="3285" spans="1:22" x14ac:dyDescent="0.35">
      <c r="A3285" s="1">
        <v>92900141</v>
      </c>
      <c r="B3285" s="3" t="s">
        <v>21</v>
      </c>
      <c r="C3285" s="29">
        <f t="shared" si="411"/>
        <v>1</v>
      </c>
      <c r="D3285" s="29" t="str">
        <f t="shared" si="408"/>
        <v>1</v>
      </c>
      <c r="E3285" s="42" t="str">
        <f t="shared" si="409"/>
        <v>1</v>
      </c>
      <c r="F3285" s="1">
        <v>29</v>
      </c>
      <c r="G3285" s="28" t="str">
        <f t="shared" si="410"/>
        <v>129</v>
      </c>
      <c r="H3285" s="1">
        <v>47</v>
      </c>
      <c r="I3285" s="1">
        <v>2580</v>
      </c>
      <c r="L3285" s="1">
        <v>50931</v>
      </c>
      <c r="M3285" s="1">
        <v>381717</v>
      </c>
      <c r="N3285" s="2">
        <f>INT(VLOOKUP(--D3285,'属性表（单）'!$H$7:$I$11,2,0)*VLOOKUP(F3285,'属性表（单）'!$B$4:$D$53,3,0))</f>
        <v>7650</v>
      </c>
      <c r="O3285" s="34">
        <f t="shared" si="412"/>
        <v>11953</v>
      </c>
      <c r="P3285" s="1">
        <f>IF(H3285=26,VLOOKUP(G3285,'属性表（单核）'!$H$2:$I$251,2,0),IF(H3285=59,VLOOKUP(G3285,'属性表（单核）'!$C$2:$D$251,2,0),INT(N3285/VLOOKUP(H3285,'属性表（单）'!$N$4:$O$24,2,0))))</f>
        <v>11953</v>
      </c>
      <c r="S3285" s="1">
        <f t="shared" si="413"/>
        <v>39950</v>
      </c>
      <c r="T3285" s="28">
        <f>VLOOKUP(--F3285,经验表!$A$4:$B$53,2,0)*VLOOKUP(--E3285,经验表!$W$8:$X$17,2,0)</f>
        <v>39950</v>
      </c>
      <c r="U3285" s="1">
        <f t="shared" si="414"/>
        <v>348840</v>
      </c>
      <c r="V3285" s="1">
        <f t="shared" si="415"/>
        <v>348840</v>
      </c>
    </row>
    <row r="3286" spans="1:22" x14ac:dyDescent="0.35">
      <c r="A3286" s="1">
        <v>93000141</v>
      </c>
      <c r="B3286" s="3" t="s">
        <v>21</v>
      </c>
      <c r="C3286" s="29">
        <f t="shared" si="411"/>
        <v>1</v>
      </c>
      <c r="D3286" s="29" t="str">
        <f t="shared" si="408"/>
        <v>1</v>
      </c>
      <c r="E3286" s="42" t="str">
        <f t="shared" si="409"/>
        <v>1</v>
      </c>
      <c r="F3286" s="1">
        <v>30</v>
      </c>
      <c r="G3286" s="28" t="str">
        <f t="shared" si="410"/>
        <v>130</v>
      </c>
      <c r="H3286" s="1">
        <v>47</v>
      </c>
      <c r="I3286" s="1">
        <v>2660</v>
      </c>
      <c r="L3286" s="1">
        <v>57045</v>
      </c>
      <c r="M3286" s="1">
        <v>432648</v>
      </c>
      <c r="N3286" s="2">
        <f>INT(VLOOKUP(--D3286,'属性表（单）'!$H$7:$I$11,2,0)*VLOOKUP(F3286,'属性表（单）'!$B$4:$D$53,3,0))</f>
        <v>8000</v>
      </c>
      <c r="O3286" s="34">
        <f t="shared" si="412"/>
        <v>12500</v>
      </c>
      <c r="P3286" s="1">
        <f>IF(H3286=26,VLOOKUP(G3286,'属性表（单核）'!$H$2:$I$251,2,0),IF(H3286=59,VLOOKUP(G3286,'属性表（单核）'!$C$2:$D$251,2,0),INT(N3286/VLOOKUP(H3286,'属性表（单）'!$N$4:$O$24,2,0))))</f>
        <v>12500</v>
      </c>
      <c r="S3286" s="1">
        <f t="shared" si="413"/>
        <v>43750</v>
      </c>
      <c r="T3286" s="28">
        <f>VLOOKUP(--F3286,经验表!$A$4:$B$53,2,0)*VLOOKUP(--E3286,经验表!$W$8:$X$17,2,0)</f>
        <v>43750</v>
      </c>
      <c r="U3286" s="1">
        <f t="shared" si="414"/>
        <v>388790</v>
      </c>
      <c r="V3286" s="1">
        <f t="shared" si="415"/>
        <v>388790</v>
      </c>
    </row>
    <row r="3287" spans="1:22" x14ac:dyDescent="0.35">
      <c r="A3287" s="1">
        <v>93100141</v>
      </c>
      <c r="B3287" s="3" t="s">
        <v>21</v>
      </c>
      <c r="C3287" s="29">
        <f t="shared" si="411"/>
        <v>1</v>
      </c>
      <c r="D3287" s="29" t="str">
        <f t="shared" si="408"/>
        <v>1</v>
      </c>
      <c r="E3287" s="42" t="str">
        <f t="shared" si="409"/>
        <v>1</v>
      </c>
      <c r="F3287" s="1">
        <v>31</v>
      </c>
      <c r="G3287" s="28" t="str">
        <f t="shared" si="410"/>
        <v>131</v>
      </c>
      <c r="H3287" s="1">
        <v>47</v>
      </c>
      <c r="I3287" s="1">
        <v>2740</v>
      </c>
      <c r="L3287" s="1">
        <v>63857</v>
      </c>
      <c r="M3287" s="1">
        <v>489693</v>
      </c>
      <c r="N3287" s="2">
        <f>INT(VLOOKUP(--D3287,'属性表（单）'!$H$7:$I$11,2,0)*VLOOKUP(F3287,'属性表（单）'!$B$4:$D$53,3,0))</f>
        <v>8350</v>
      </c>
      <c r="O3287" s="34">
        <f t="shared" si="412"/>
        <v>13046</v>
      </c>
      <c r="P3287" s="1">
        <f>IF(H3287=26,VLOOKUP(G3287,'属性表（单核）'!$H$2:$I$251,2,0),IF(H3287=59,VLOOKUP(G3287,'属性表（单核）'!$C$2:$D$251,2,0),INT(N3287/VLOOKUP(H3287,'属性表（单）'!$N$4:$O$24,2,0))))</f>
        <v>13046</v>
      </c>
      <c r="S3287" s="1">
        <f t="shared" si="413"/>
        <v>47550</v>
      </c>
      <c r="T3287" s="28">
        <f>VLOOKUP(--F3287,经验表!$A$4:$B$53,2,0)*VLOOKUP(--E3287,经验表!$W$8:$X$17,2,0)</f>
        <v>47550</v>
      </c>
      <c r="U3287" s="1">
        <f t="shared" si="414"/>
        <v>432540</v>
      </c>
      <c r="V3287" s="1">
        <f t="shared" si="415"/>
        <v>432540</v>
      </c>
    </row>
    <row r="3288" spans="1:22" x14ac:dyDescent="0.35">
      <c r="A3288" s="1">
        <v>93200141</v>
      </c>
      <c r="B3288" s="3" t="s">
        <v>21</v>
      </c>
      <c r="C3288" s="29">
        <f t="shared" si="411"/>
        <v>1</v>
      </c>
      <c r="D3288" s="29" t="str">
        <f t="shared" si="408"/>
        <v>1</v>
      </c>
      <c r="E3288" s="42" t="str">
        <f t="shared" si="409"/>
        <v>1</v>
      </c>
      <c r="F3288" s="1">
        <v>32</v>
      </c>
      <c r="G3288" s="28" t="str">
        <f t="shared" si="410"/>
        <v>132</v>
      </c>
      <c r="H3288" s="1">
        <v>47</v>
      </c>
      <c r="I3288" s="1">
        <v>2820</v>
      </c>
      <c r="L3288" s="1">
        <v>71446</v>
      </c>
      <c r="M3288" s="1">
        <v>553550</v>
      </c>
      <c r="N3288" s="2">
        <f>INT(VLOOKUP(--D3288,'属性表（单）'!$H$7:$I$11,2,0)*VLOOKUP(F3288,'属性表（单）'!$B$4:$D$53,3,0))</f>
        <v>8750</v>
      </c>
      <c r="O3288" s="34">
        <f t="shared" si="412"/>
        <v>13671</v>
      </c>
      <c r="P3288" s="1">
        <f>IF(H3288=26,VLOOKUP(G3288,'属性表（单核）'!$H$2:$I$251,2,0),IF(H3288=59,VLOOKUP(G3288,'属性表（单核）'!$C$2:$D$251,2,0),INT(N3288/VLOOKUP(H3288,'属性表（单）'!$N$4:$O$24,2,0))))</f>
        <v>13671</v>
      </c>
      <c r="S3288" s="1">
        <f t="shared" si="413"/>
        <v>51350</v>
      </c>
      <c r="T3288" s="28">
        <f>VLOOKUP(--F3288,经验表!$A$4:$B$53,2,0)*VLOOKUP(--E3288,经验表!$W$8:$X$17,2,0)</f>
        <v>51350</v>
      </c>
      <c r="U3288" s="1">
        <f t="shared" si="414"/>
        <v>480090</v>
      </c>
      <c r="V3288" s="1">
        <f t="shared" si="415"/>
        <v>480090</v>
      </c>
    </row>
    <row r="3289" spans="1:22" x14ac:dyDescent="0.35">
      <c r="A3289" s="1">
        <v>93300141</v>
      </c>
      <c r="B3289" s="3" t="s">
        <v>21</v>
      </c>
      <c r="C3289" s="29">
        <f t="shared" si="411"/>
        <v>1</v>
      </c>
      <c r="D3289" s="29" t="str">
        <f t="shared" si="408"/>
        <v>1</v>
      </c>
      <c r="E3289" s="42" t="str">
        <f t="shared" si="409"/>
        <v>1</v>
      </c>
      <c r="F3289" s="1">
        <v>33</v>
      </c>
      <c r="G3289" s="28" t="str">
        <f t="shared" si="410"/>
        <v>133</v>
      </c>
      <c r="H3289" s="1">
        <v>47</v>
      </c>
      <c r="I3289" s="1">
        <v>2900</v>
      </c>
      <c r="L3289" s="1">
        <v>79901</v>
      </c>
      <c r="M3289" s="1">
        <v>624996</v>
      </c>
      <c r="N3289" s="2">
        <f>INT(VLOOKUP(--D3289,'属性表（单）'!$H$7:$I$11,2,0)*VLOOKUP(F3289,'属性表（单）'!$B$4:$D$53,3,0))</f>
        <v>9150</v>
      </c>
      <c r="O3289" s="34">
        <f t="shared" si="412"/>
        <v>14296</v>
      </c>
      <c r="P3289" s="1">
        <f>IF(H3289=26,VLOOKUP(G3289,'属性表（单核）'!$H$2:$I$251,2,0),IF(H3289=59,VLOOKUP(G3289,'属性表（单核）'!$C$2:$D$251,2,0),INT(N3289/VLOOKUP(H3289,'属性表（单）'!$N$4:$O$24,2,0))))</f>
        <v>14296</v>
      </c>
      <c r="S3289" s="1">
        <f t="shared" si="413"/>
        <v>55150</v>
      </c>
      <c r="T3289" s="28">
        <f>VLOOKUP(--F3289,经验表!$A$4:$B$53,2,0)*VLOOKUP(--E3289,经验表!$W$8:$X$17,2,0)</f>
        <v>55150</v>
      </c>
      <c r="U3289" s="1">
        <f t="shared" si="414"/>
        <v>531440</v>
      </c>
      <c r="V3289" s="1">
        <f t="shared" si="415"/>
        <v>531440</v>
      </c>
    </row>
    <row r="3290" spans="1:22" x14ac:dyDescent="0.35">
      <c r="A3290" s="1">
        <v>93400141</v>
      </c>
      <c r="B3290" s="3" t="s">
        <v>21</v>
      </c>
      <c r="C3290" s="29">
        <f t="shared" si="411"/>
        <v>1</v>
      </c>
      <c r="D3290" s="29" t="str">
        <f t="shared" si="408"/>
        <v>1</v>
      </c>
      <c r="E3290" s="42" t="str">
        <f t="shared" si="409"/>
        <v>1</v>
      </c>
      <c r="F3290" s="1">
        <v>34</v>
      </c>
      <c r="G3290" s="28" t="str">
        <f t="shared" si="410"/>
        <v>134</v>
      </c>
      <c r="H3290" s="1">
        <v>47</v>
      </c>
      <c r="I3290" s="1">
        <v>2980</v>
      </c>
      <c r="L3290" s="1">
        <v>89319</v>
      </c>
      <c r="M3290" s="1">
        <v>704897</v>
      </c>
      <c r="N3290" s="2">
        <f>INT(VLOOKUP(--D3290,'属性表（单）'!$H$7:$I$11,2,0)*VLOOKUP(F3290,'属性表（单）'!$B$4:$D$53,3,0))</f>
        <v>9550</v>
      </c>
      <c r="O3290" s="34">
        <f t="shared" si="412"/>
        <v>14921</v>
      </c>
      <c r="P3290" s="1">
        <f>IF(H3290=26,VLOOKUP(G3290,'属性表（单核）'!$H$2:$I$251,2,0),IF(H3290=59,VLOOKUP(G3290,'属性表（单核）'!$C$2:$D$251,2,0),INT(N3290/VLOOKUP(H3290,'属性表（单）'!$N$4:$O$24,2,0))))</f>
        <v>14921</v>
      </c>
      <c r="S3290" s="1">
        <f t="shared" si="413"/>
        <v>59850</v>
      </c>
      <c r="T3290" s="28">
        <f>VLOOKUP(--F3290,经验表!$A$4:$B$53,2,0)*VLOOKUP(--E3290,经验表!$W$8:$X$17,2,0)</f>
        <v>59850</v>
      </c>
      <c r="U3290" s="1">
        <f t="shared" si="414"/>
        <v>586590</v>
      </c>
      <c r="V3290" s="1">
        <f t="shared" si="415"/>
        <v>586590</v>
      </c>
    </row>
    <row r="3291" spans="1:22" x14ac:dyDescent="0.35">
      <c r="A3291" s="1">
        <v>93500141</v>
      </c>
      <c r="B3291" s="3" t="s">
        <v>21</v>
      </c>
      <c r="C3291" s="29">
        <f t="shared" si="411"/>
        <v>1</v>
      </c>
      <c r="D3291" s="29" t="str">
        <f t="shared" si="408"/>
        <v>1</v>
      </c>
      <c r="E3291" s="42" t="str">
        <f t="shared" si="409"/>
        <v>1</v>
      </c>
      <c r="F3291" s="1">
        <v>35</v>
      </c>
      <c r="G3291" s="28" t="str">
        <f t="shared" si="410"/>
        <v>135</v>
      </c>
      <c r="H3291" s="1">
        <v>47</v>
      </c>
      <c r="I3291" s="1">
        <v>3060</v>
      </c>
      <c r="L3291" s="1">
        <v>99809</v>
      </c>
      <c r="M3291" s="1">
        <v>794216</v>
      </c>
      <c r="N3291" s="2">
        <f>INT(VLOOKUP(--D3291,'属性表（单）'!$H$7:$I$11,2,0)*VLOOKUP(F3291,'属性表（单）'!$B$4:$D$53,3,0))</f>
        <v>9950</v>
      </c>
      <c r="O3291" s="34">
        <f t="shared" si="412"/>
        <v>15546</v>
      </c>
      <c r="P3291" s="1">
        <f>IF(H3291=26,VLOOKUP(G3291,'属性表（单核）'!$H$2:$I$251,2,0),IF(H3291=59,VLOOKUP(G3291,'属性表（单核）'!$C$2:$D$251,2,0),INT(N3291/VLOOKUP(H3291,'属性表（单）'!$N$4:$O$24,2,0))))</f>
        <v>15546</v>
      </c>
      <c r="S3291" s="1">
        <f t="shared" si="413"/>
        <v>64550</v>
      </c>
      <c r="T3291" s="28">
        <f>VLOOKUP(--F3291,经验表!$A$4:$B$53,2,0)*VLOOKUP(--E3291,经验表!$W$8:$X$17,2,0)</f>
        <v>64550</v>
      </c>
      <c r="U3291" s="1">
        <f t="shared" si="414"/>
        <v>646440</v>
      </c>
      <c r="V3291" s="1">
        <f t="shared" si="415"/>
        <v>646440</v>
      </c>
    </row>
    <row r="3292" spans="1:22" x14ac:dyDescent="0.35">
      <c r="A3292" s="1">
        <v>93600141</v>
      </c>
      <c r="B3292" s="3" t="s">
        <v>21</v>
      </c>
      <c r="C3292" s="29">
        <f t="shared" si="411"/>
        <v>1</v>
      </c>
      <c r="D3292" s="29" t="str">
        <f t="shared" si="408"/>
        <v>1</v>
      </c>
      <c r="E3292" s="42" t="str">
        <f t="shared" si="409"/>
        <v>1</v>
      </c>
      <c r="F3292" s="1">
        <v>36</v>
      </c>
      <c r="G3292" s="28" t="str">
        <f t="shared" si="410"/>
        <v>136</v>
      </c>
      <c r="H3292" s="1">
        <v>47</v>
      </c>
      <c r="I3292" s="1">
        <v>3140</v>
      </c>
      <c r="L3292" s="1">
        <v>111492</v>
      </c>
      <c r="M3292" s="1">
        <v>894025</v>
      </c>
      <c r="N3292" s="2">
        <f>INT(VLOOKUP(--D3292,'属性表（单）'!$H$7:$I$11,2,0)*VLOOKUP(F3292,'属性表（单）'!$B$4:$D$53,3,0))</f>
        <v>10350</v>
      </c>
      <c r="O3292" s="34">
        <f t="shared" si="412"/>
        <v>16171</v>
      </c>
      <c r="P3292" s="1">
        <f>IF(H3292=26,VLOOKUP(G3292,'属性表（单核）'!$H$2:$I$251,2,0),IF(H3292=59,VLOOKUP(G3292,'属性表（单核）'!$C$2:$D$251,2,0),INT(N3292/VLOOKUP(H3292,'属性表（单）'!$N$4:$O$24,2,0))))</f>
        <v>16171</v>
      </c>
      <c r="S3292" s="1">
        <f t="shared" si="413"/>
        <v>69250</v>
      </c>
      <c r="T3292" s="28">
        <f>VLOOKUP(--F3292,经验表!$A$4:$B$53,2,0)*VLOOKUP(--E3292,经验表!$W$8:$X$17,2,0)</f>
        <v>69250</v>
      </c>
      <c r="U3292" s="1">
        <f t="shared" si="414"/>
        <v>710990</v>
      </c>
      <c r="V3292" s="1">
        <f t="shared" si="415"/>
        <v>710990</v>
      </c>
    </row>
    <row r="3293" spans="1:22" x14ac:dyDescent="0.35">
      <c r="A3293" s="1">
        <v>93700141</v>
      </c>
      <c r="B3293" s="3" t="s">
        <v>21</v>
      </c>
      <c r="C3293" s="29">
        <f t="shared" si="411"/>
        <v>1</v>
      </c>
      <c r="D3293" s="29" t="str">
        <f t="shared" si="408"/>
        <v>1</v>
      </c>
      <c r="E3293" s="42" t="str">
        <f t="shared" si="409"/>
        <v>1</v>
      </c>
      <c r="F3293" s="1">
        <v>37</v>
      </c>
      <c r="G3293" s="28" t="str">
        <f t="shared" si="410"/>
        <v>137</v>
      </c>
      <c r="H3293" s="1">
        <v>47</v>
      </c>
      <c r="I3293" s="1">
        <v>3220</v>
      </c>
      <c r="L3293" s="1">
        <v>124501</v>
      </c>
      <c r="M3293" s="1">
        <v>1005517</v>
      </c>
      <c r="N3293" s="2">
        <f>INT(VLOOKUP(--D3293,'属性表（单）'!$H$7:$I$11,2,0)*VLOOKUP(F3293,'属性表（单）'!$B$4:$D$53,3,0))</f>
        <v>10800</v>
      </c>
      <c r="O3293" s="34">
        <f t="shared" si="412"/>
        <v>16875</v>
      </c>
      <c r="P3293" s="1">
        <f>IF(H3293=26,VLOOKUP(G3293,'属性表（单核）'!$H$2:$I$251,2,0),IF(H3293=59,VLOOKUP(G3293,'属性表（单核）'!$C$2:$D$251,2,0),INT(N3293/VLOOKUP(H3293,'属性表（单）'!$N$4:$O$24,2,0))))</f>
        <v>16875</v>
      </c>
      <c r="S3293" s="1">
        <f t="shared" si="413"/>
        <v>73950</v>
      </c>
      <c r="T3293" s="28">
        <f>VLOOKUP(--F3293,经验表!$A$4:$B$53,2,0)*VLOOKUP(--E3293,经验表!$W$8:$X$17,2,0)</f>
        <v>73950</v>
      </c>
      <c r="U3293" s="1">
        <f t="shared" si="414"/>
        <v>780240</v>
      </c>
      <c r="V3293" s="1">
        <f t="shared" si="415"/>
        <v>780240</v>
      </c>
    </row>
    <row r="3294" spans="1:22" x14ac:dyDescent="0.35">
      <c r="A3294" s="1">
        <v>93800141</v>
      </c>
      <c r="B3294" s="3" t="s">
        <v>21</v>
      </c>
      <c r="C3294" s="29">
        <f t="shared" si="411"/>
        <v>1</v>
      </c>
      <c r="D3294" s="29" t="str">
        <f t="shared" si="408"/>
        <v>1</v>
      </c>
      <c r="E3294" s="42" t="str">
        <f t="shared" si="409"/>
        <v>1</v>
      </c>
      <c r="F3294" s="1">
        <v>38</v>
      </c>
      <c r="G3294" s="28" t="str">
        <f t="shared" si="410"/>
        <v>138</v>
      </c>
      <c r="H3294" s="1">
        <v>47</v>
      </c>
      <c r="I3294" s="1">
        <v>3300</v>
      </c>
      <c r="L3294" s="1">
        <v>138988</v>
      </c>
      <c r="M3294" s="1">
        <v>1130018</v>
      </c>
      <c r="N3294" s="2">
        <f>INT(VLOOKUP(--D3294,'属性表（单）'!$H$7:$I$11,2,0)*VLOOKUP(F3294,'属性表（单）'!$B$4:$D$53,3,0))</f>
        <v>11250</v>
      </c>
      <c r="O3294" s="34">
        <f t="shared" si="412"/>
        <v>17578</v>
      </c>
      <c r="P3294" s="1">
        <f>IF(H3294=26,VLOOKUP(G3294,'属性表（单核）'!$H$2:$I$251,2,0),IF(H3294=59,VLOOKUP(G3294,'属性表（单核）'!$C$2:$D$251,2,0),INT(N3294/VLOOKUP(H3294,'属性表（单）'!$N$4:$O$24,2,0))))</f>
        <v>17578</v>
      </c>
      <c r="S3294" s="1">
        <f t="shared" si="413"/>
        <v>79650</v>
      </c>
      <c r="T3294" s="28">
        <f>VLOOKUP(--F3294,经验表!$A$4:$B$53,2,0)*VLOOKUP(--E3294,经验表!$W$8:$X$17,2,0)</f>
        <v>79650</v>
      </c>
      <c r="U3294" s="1">
        <f t="shared" si="414"/>
        <v>854190</v>
      </c>
      <c r="V3294" s="1">
        <f t="shared" si="415"/>
        <v>854190</v>
      </c>
    </row>
    <row r="3295" spans="1:22" x14ac:dyDescent="0.35">
      <c r="A3295" s="1">
        <v>93900141</v>
      </c>
      <c r="B3295" s="3" t="s">
        <v>21</v>
      </c>
      <c r="C3295" s="29">
        <f t="shared" si="411"/>
        <v>1</v>
      </c>
      <c r="D3295" s="29" t="str">
        <f t="shared" si="408"/>
        <v>1</v>
      </c>
      <c r="E3295" s="42" t="str">
        <f t="shared" si="409"/>
        <v>1</v>
      </c>
      <c r="F3295" s="1">
        <v>39</v>
      </c>
      <c r="G3295" s="28" t="str">
        <f t="shared" si="410"/>
        <v>139</v>
      </c>
      <c r="H3295" s="1">
        <v>47</v>
      </c>
      <c r="I3295" s="1">
        <v>3380</v>
      </c>
      <c r="L3295" s="1">
        <v>155117</v>
      </c>
      <c r="M3295" s="1">
        <v>1269006</v>
      </c>
      <c r="N3295" s="2">
        <f>INT(VLOOKUP(--D3295,'属性表（单）'!$H$7:$I$11,2,0)*VLOOKUP(F3295,'属性表（单）'!$B$4:$D$53,3,0))</f>
        <v>11700</v>
      </c>
      <c r="O3295" s="34">
        <f t="shared" si="412"/>
        <v>18281</v>
      </c>
      <c r="P3295" s="1">
        <f>IF(H3295=26,VLOOKUP(G3295,'属性表（单核）'!$H$2:$I$251,2,0),IF(H3295=59,VLOOKUP(G3295,'属性表（单核）'!$C$2:$D$251,2,0),INT(N3295/VLOOKUP(H3295,'属性表（单）'!$N$4:$O$24,2,0))))</f>
        <v>18281</v>
      </c>
      <c r="S3295" s="1">
        <f t="shared" si="413"/>
        <v>85350</v>
      </c>
      <c r="T3295" s="28">
        <f>VLOOKUP(--F3295,经验表!$A$4:$B$53,2,0)*VLOOKUP(--E3295,经验表!$W$8:$X$17,2,0)</f>
        <v>85350</v>
      </c>
      <c r="U3295" s="1">
        <f t="shared" si="414"/>
        <v>933840</v>
      </c>
      <c r="V3295" s="1">
        <f t="shared" si="415"/>
        <v>933840</v>
      </c>
    </row>
    <row r="3296" spans="1:22" x14ac:dyDescent="0.35">
      <c r="A3296" s="1">
        <v>94000141</v>
      </c>
      <c r="B3296" s="3" t="s">
        <v>21</v>
      </c>
      <c r="C3296" s="29">
        <f t="shared" si="411"/>
        <v>1</v>
      </c>
      <c r="D3296" s="29" t="str">
        <f t="shared" si="408"/>
        <v>1</v>
      </c>
      <c r="E3296" s="42" t="str">
        <f t="shared" si="409"/>
        <v>1</v>
      </c>
      <c r="F3296" s="1">
        <v>40</v>
      </c>
      <c r="G3296" s="28" t="str">
        <f t="shared" si="410"/>
        <v>140</v>
      </c>
      <c r="H3296" s="1">
        <v>47</v>
      </c>
      <c r="I3296" s="1">
        <v>3460</v>
      </c>
      <c r="L3296" s="1">
        <v>173074</v>
      </c>
      <c r="M3296" s="1">
        <v>1424123</v>
      </c>
      <c r="N3296" s="2">
        <f>INT(VLOOKUP(--D3296,'属性表（单）'!$H$7:$I$11,2,0)*VLOOKUP(F3296,'属性表（单）'!$B$4:$D$53,3,0))</f>
        <v>12150</v>
      </c>
      <c r="O3296" s="34">
        <f t="shared" si="412"/>
        <v>18984</v>
      </c>
      <c r="P3296" s="1">
        <f>IF(H3296=26,VLOOKUP(G3296,'属性表（单核）'!$H$2:$I$251,2,0),IF(H3296=59,VLOOKUP(G3296,'属性表（单核）'!$C$2:$D$251,2,0),INT(N3296/VLOOKUP(H3296,'属性表（单）'!$N$4:$O$24,2,0))))</f>
        <v>18984</v>
      </c>
      <c r="S3296" s="1">
        <f t="shared" si="413"/>
        <v>91050</v>
      </c>
      <c r="T3296" s="28">
        <f>VLOOKUP(--F3296,经验表!$A$4:$B$53,2,0)*VLOOKUP(--E3296,经验表!$W$8:$X$17,2,0)</f>
        <v>91050</v>
      </c>
      <c r="U3296" s="1">
        <f t="shared" si="414"/>
        <v>1019190</v>
      </c>
      <c r="V3296" s="1">
        <f t="shared" si="415"/>
        <v>1019190</v>
      </c>
    </row>
    <row r="3297" spans="1:22" x14ac:dyDescent="0.35">
      <c r="A3297" s="1">
        <v>94100141</v>
      </c>
      <c r="B3297" s="3" t="s">
        <v>21</v>
      </c>
      <c r="C3297" s="29">
        <f t="shared" si="411"/>
        <v>1</v>
      </c>
      <c r="D3297" s="29" t="str">
        <f t="shared" si="408"/>
        <v>1</v>
      </c>
      <c r="E3297" s="42" t="str">
        <f t="shared" si="409"/>
        <v>1</v>
      </c>
      <c r="F3297" s="1">
        <v>41</v>
      </c>
      <c r="G3297" s="28" t="str">
        <f t="shared" si="410"/>
        <v>141</v>
      </c>
      <c r="H3297" s="1">
        <v>47</v>
      </c>
      <c r="I3297" s="1">
        <v>3540</v>
      </c>
      <c r="L3297" s="1">
        <v>193065</v>
      </c>
      <c r="M3297" s="1">
        <v>1597197</v>
      </c>
      <c r="N3297" s="2">
        <f>INT(VLOOKUP(--D3297,'属性表（单）'!$H$7:$I$11,2,0)*VLOOKUP(F3297,'属性表（单）'!$B$4:$D$53,3,0))</f>
        <v>12600</v>
      </c>
      <c r="O3297" s="34">
        <f t="shared" si="412"/>
        <v>19687</v>
      </c>
      <c r="P3297" s="1">
        <f>IF(H3297=26,VLOOKUP(G3297,'属性表（单核）'!$H$2:$I$251,2,0),IF(H3297=59,VLOOKUP(G3297,'属性表（单核）'!$C$2:$D$251,2,0),INT(N3297/VLOOKUP(H3297,'属性表（单）'!$N$4:$O$24,2,0))))</f>
        <v>19687</v>
      </c>
      <c r="S3297" s="1">
        <f t="shared" si="413"/>
        <v>96750</v>
      </c>
      <c r="T3297" s="28">
        <f>VLOOKUP(--F3297,经验表!$A$4:$B$53,2,0)*VLOOKUP(--E3297,经验表!$W$8:$X$17,2,0)</f>
        <v>96750</v>
      </c>
      <c r="U3297" s="1">
        <f t="shared" si="414"/>
        <v>1110240</v>
      </c>
      <c r="V3297" s="1">
        <f t="shared" si="415"/>
        <v>1110240</v>
      </c>
    </row>
    <row r="3298" spans="1:22" x14ac:dyDescent="0.35">
      <c r="A3298" s="1">
        <v>94200141</v>
      </c>
      <c r="B3298" s="3" t="s">
        <v>21</v>
      </c>
      <c r="C3298" s="29">
        <f t="shared" si="411"/>
        <v>1</v>
      </c>
      <c r="D3298" s="29" t="str">
        <f t="shared" si="408"/>
        <v>1</v>
      </c>
      <c r="E3298" s="42" t="str">
        <f t="shared" si="409"/>
        <v>1</v>
      </c>
      <c r="F3298" s="1">
        <v>42</v>
      </c>
      <c r="G3298" s="28" t="str">
        <f t="shared" si="410"/>
        <v>142</v>
      </c>
      <c r="H3298" s="1">
        <v>47</v>
      </c>
      <c r="I3298" s="1">
        <v>3620</v>
      </c>
      <c r="L3298" s="1">
        <v>215320</v>
      </c>
      <c r="M3298" s="1">
        <v>1790262</v>
      </c>
      <c r="N3298" s="2">
        <f>INT(VLOOKUP(--D3298,'属性表（单）'!$H$7:$I$11,2,0)*VLOOKUP(F3298,'属性表（单）'!$B$4:$D$53,3,0))</f>
        <v>13100</v>
      </c>
      <c r="O3298" s="34">
        <f t="shared" si="412"/>
        <v>20468</v>
      </c>
      <c r="P3298" s="1">
        <f>IF(H3298=26,VLOOKUP(G3298,'属性表（单核）'!$H$2:$I$251,2,0),IF(H3298=59,VLOOKUP(G3298,'属性表（单核）'!$C$2:$D$251,2,0),INT(N3298/VLOOKUP(H3298,'属性表（单）'!$N$4:$O$24,2,0))))</f>
        <v>20468</v>
      </c>
      <c r="S3298" s="1">
        <f t="shared" si="413"/>
        <v>103550</v>
      </c>
      <c r="T3298" s="28">
        <f>VLOOKUP(--F3298,经验表!$A$4:$B$53,2,0)*VLOOKUP(--E3298,经验表!$W$8:$X$17,2,0)</f>
        <v>103550</v>
      </c>
      <c r="U3298" s="1">
        <f t="shared" si="414"/>
        <v>1206990</v>
      </c>
      <c r="V3298" s="1">
        <f t="shared" si="415"/>
        <v>1206990</v>
      </c>
    </row>
    <row r="3299" spans="1:22" x14ac:dyDescent="0.35">
      <c r="A3299" s="1">
        <v>94300141</v>
      </c>
      <c r="B3299" s="3" t="s">
        <v>21</v>
      </c>
      <c r="C3299" s="29">
        <f t="shared" si="411"/>
        <v>1</v>
      </c>
      <c r="D3299" s="29" t="str">
        <f t="shared" si="408"/>
        <v>1</v>
      </c>
      <c r="E3299" s="42" t="str">
        <f t="shared" si="409"/>
        <v>1</v>
      </c>
      <c r="F3299" s="1">
        <v>43</v>
      </c>
      <c r="G3299" s="28" t="str">
        <f t="shared" si="410"/>
        <v>143</v>
      </c>
      <c r="H3299" s="1">
        <v>47</v>
      </c>
      <c r="I3299" s="1">
        <v>3700</v>
      </c>
      <c r="L3299" s="1">
        <v>240092</v>
      </c>
      <c r="M3299" s="1">
        <v>2005582</v>
      </c>
      <c r="N3299" s="2">
        <f>INT(VLOOKUP(--D3299,'属性表（单）'!$H$7:$I$11,2,0)*VLOOKUP(F3299,'属性表（单）'!$B$4:$D$53,3,0))</f>
        <v>13600</v>
      </c>
      <c r="O3299" s="34">
        <f t="shared" si="412"/>
        <v>21250</v>
      </c>
      <c r="P3299" s="1">
        <f>IF(H3299=26,VLOOKUP(G3299,'属性表（单核）'!$H$2:$I$251,2,0),IF(H3299=59,VLOOKUP(G3299,'属性表（单核）'!$C$2:$D$251,2,0),INT(N3299/VLOOKUP(H3299,'属性表（单）'!$N$4:$O$24,2,0))))</f>
        <v>21250</v>
      </c>
      <c r="S3299" s="1">
        <f t="shared" si="413"/>
        <v>110350</v>
      </c>
      <c r="T3299" s="28">
        <f>VLOOKUP(--F3299,经验表!$A$4:$B$53,2,0)*VLOOKUP(--E3299,经验表!$W$8:$X$17,2,0)</f>
        <v>110350</v>
      </c>
      <c r="U3299" s="1">
        <f t="shared" si="414"/>
        <v>1310540</v>
      </c>
      <c r="V3299" s="1">
        <f t="shared" si="415"/>
        <v>1310540</v>
      </c>
    </row>
    <row r="3300" spans="1:22" x14ac:dyDescent="0.35">
      <c r="A3300" s="1">
        <v>94400141</v>
      </c>
      <c r="B3300" s="3" t="s">
        <v>21</v>
      </c>
      <c r="C3300" s="29">
        <f t="shared" si="411"/>
        <v>1</v>
      </c>
      <c r="D3300" s="29" t="str">
        <f t="shared" si="408"/>
        <v>1</v>
      </c>
      <c r="E3300" s="42" t="str">
        <f t="shared" si="409"/>
        <v>1</v>
      </c>
      <c r="F3300" s="1">
        <v>44</v>
      </c>
      <c r="G3300" s="28" t="str">
        <f t="shared" si="410"/>
        <v>144</v>
      </c>
      <c r="H3300" s="1">
        <v>47</v>
      </c>
      <c r="I3300" s="1">
        <v>3780</v>
      </c>
      <c r="L3300" s="1">
        <v>267666</v>
      </c>
      <c r="M3300" s="1">
        <v>2245674</v>
      </c>
      <c r="N3300" s="2">
        <f>INT(VLOOKUP(--D3300,'属性表（单）'!$H$7:$I$11,2,0)*VLOOKUP(F3300,'属性表（单）'!$B$4:$D$53,3,0))</f>
        <v>14100</v>
      </c>
      <c r="O3300" s="34">
        <f t="shared" si="412"/>
        <v>22031</v>
      </c>
      <c r="P3300" s="1">
        <f>IF(H3300=26,VLOOKUP(G3300,'属性表（单核）'!$H$2:$I$251,2,0),IF(H3300=59,VLOOKUP(G3300,'属性表（单核）'!$C$2:$D$251,2,0),INT(N3300/VLOOKUP(H3300,'属性表（单）'!$N$4:$O$24,2,0))))</f>
        <v>22031</v>
      </c>
      <c r="S3300" s="1">
        <f t="shared" si="413"/>
        <v>117150</v>
      </c>
      <c r="T3300" s="28">
        <f>VLOOKUP(--F3300,经验表!$A$4:$B$53,2,0)*VLOOKUP(--E3300,经验表!$W$8:$X$17,2,0)</f>
        <v>117150</v>
      </c>
      <c r="U3300" s="1">
        <f t="shared" si="414"/>
        <v>1420890</v>
      </c>
      <c r="V3300" s="1">
        <f t="shared" si="415"/>
        <v>1420890</v>
      </c>
    </row>
    <row r="3301" spans="1:22" x14ac:dyDescent="0.35">
      <c r="A3301" s="1">
        <v>94500141</v>
      </c>
      <c r="B3301" s="3" t="s">
        <v>21</v>
      </c>
      <c r="C3301" s="29">
        <f t="shared" si="411"/>
        <v>1</v>
      </c>
      <c r="D3301" s="29" t="str">
        <f t="shared" si="408"/>
        <v>1</v>
      </c>
      <c r="E3301" s="42" t="str">
        <f t="shared" si="409"/>
        <v>1</v>
      </c>
      <c r="F3301" s="1">
        <v>45</v>
      </c>
      <c r="G3301" s="28" t="str">
        <f t="shared" si="410"/>
        <v>145</v>
      </c>
      <c r="H3301" s="1">
        <v>47</v>
      </c>
      <c r="I3301" s="1">
        <v>3860</v>
      </c>
      <c r="L3301" s="1">
        <v>298357</v>
      </c>
      <c r="M3301" s="1">
        <v>2513340</v>
      </c>
      <c r="N3301" s="2">
        <f>INT(VLOOKUP(--D3301,'属性表（单）'!$H$7:$I$11,2,0)*VLOOKUP(F3301,'属性表（单）'!$B$4:$D$53,3,0))</f>
        <v>14600</v>
      </c>
      <c r="O3301" s="34">
        <f t="shared" si="412"/>
        <v>22812</v>
      </c>
      <c r="P3301" s="1">
        <f>IF(H3301=26,VLOOKUP(G3301,'属性表（单核）'!$H$2:$I$251,2,0),IF(H3301=59,VLOOKUP(G3301,'属性表（单核）'!$C$2:$D$251,2,0),INT(N3301/VLOOKUP(H3301,'属性表（单）'!$N$4:$O$24,2,0))))</f>
        <v>22812</v>
      </c>
      <c r="S3301" s="1">
        <f t="shared" si="413"/>
        <v>123950</v>
      </c>
      <c r="T3301" s="28">
        <f>VLOOKUP(--F3301,经验表!$A$4:$B$53,2,0)*VLOOKUP(--E3301,经验表!$W$8:$X$17,2,0)</f>
        <v>123950</v>
      </c>
      <c r="U3301" s="1">
        <f t="shared" si="414"/>
        <v>1538040</v>
      </c>
      <c r="V3301" s="1">
        <f t="shared" si="415"/>
        <v>1538040</v>
      </c>
    </row>
    <row r="3302" spans="1:22" x14ac:dyDescent="0.35">
      <c r="A3302" s="1">
        <v>94600141</v>
      </c>
      <c r="B3302" s="3" t="s">
        <v>21</v>
      </c>
      <c r="C3302" s="29">
        <f t="shared" si="411"/>
        <v>1</v>
      </c>
      <c r="D3302" s="29" t="str">
        <f t="shared" si="408"/>
        <v>1</v>
      </c>
      <c r="E3302" s="42" t="str">
        <f t="shared" si="409"/>
        <v>1</v>
      </c>
      <c r="F3302" s="1">
        <v>46</v>
      </c>
      <c r="G3302" s="28" t="str">
        <f t="shared" si="410"/>
        <v>146</v>
      </c>
      <c r="H3302" s="1">
        <v>47</v>
      </c>
      <c r="I3302" s="1">
        <v>3940</v>
      </c>
      <c r="L3302" s="1">
        <v>332516</v>
      </c>
      <c r="M3302" s="1">
        <v>2811697</v>
      </c>
      <c r="N3302" s="2">
        <f>INT(VLOOKUP(--D3302,'属性表（单）'!$H$7:$I$11,2,0)*VLOOKUP(F3302,'属性表（单）'!$B$4:$D$53,3,0))</f>
        <v>15100</v>
      </c>
      <c r="O3302" s="34">
        <f t="shared" si="412"/>
        <v>23593</v>
      </c>
      <c r="P3302" s="1">
        <f>IF(H3302=26,VLOOKUP(G3302,'属性表（单核）'!$H$2:$I$251,2,0),IF(H3302=59,VLOOKUP(G3302,'属性表（单核）'!$C$2:$D$251,2,0),INT(N3302/VLOOKUP(H3302,'属性表（单）'!$N$4:$O$24,2,0))))</f>
        <v>23593</v>
      </c>
      <c r="S3302" s="1">
        <f t="shared" si="413"/>
        <v>131950</v>
      </c>
      <c r="T3302" s="28">
        <f>VLOOKUP(--F3302,经验表!$A$4:$B$53,2,0)*VLOOKUP(--E3302,经验表!$W$8:$X$17,2,0)</f>
        <v>131950</v>
      </c>
      <c r="U3302" s="1">
        <f t="shared" si="414"/>
        <v>1661990</v>
      </c>
      <c r="V3302" s="1">
        <f t="shared" si="415"/>
        <v>1661990</v>
      </c>
    </row>
    <row r="3303" spans="1:22" x14ac:dyDescent="0.35">
      <c r="A3303" s="1">
        <v>94700141</v>
      </c>
      <c r="B3303" s="3" t="s">
        <v>21</v>
      </c>
      <c r="C3303" s="29">
        <f t="shared" si="411"/>
        <v>1</v>
      </c>
      <c r="D3303" s="29" t="str">
        <f t="shared" si="408"/>
        <v>1</v>
      </c>
      <c r="E3303" s="42" t="str">
        <f t="shared" si="409"/>
        <v>1</v>
      </c>
      <c r="F3303" s="1">
        <v>47</v>
      </c>
      <c r="G3303" s="28" t="str">
        <f t="shared" si="410"/>
        <v>147</v>
      </c>
      <c r="H3303" s="1">
        <v>47</v>
      </c>
      <c r="I3303" s="1">
        <v>4020</v>
      </c>
      <c r="L3303" s="1">
        <v>370533</v>
      </c>
      <c r="M3303" s="1">
        <v>3144213</v>
      </c>
      <c r="N3303" s="2">
        <f>INT(VLOOKUP(--D3303,'属性表（单）'!$H$7:$I$11,2,0)*VLOOKUP(F3303,'属性表（单）'!$B$4:$D$53,3,0))</f>
        <v>15650</v>
      </c>
      <c r="O3303" s="34">
        <f t="shared" si="412"/>
        <v>24453</v>
      </c>
      <c r="P3303" s="1">
        <f>IF(H3303=26,VLOOKUP(G3303,'属性表（单核）'!$H$2:$I$251,2,0),IF(H3303=59,VLOOKUP(G3303,'属性表（单核）'!$C$2:$D$251,2,0),INT(N3303/VLOOKUP(H3303,'属性表（单）'!$N$4:$O$24,2,0))))</f>
        <v>24453</v>
      </c>
      <c r="S3303" s="1">
        <f t="shared" si="413"/>
        <v>139950</v>
      </c>
      <c r="T3303" s="28">
        <f>VLOOKUP(--F3303,经验表!$A$4:$B$53,2,0)*VLOOKUP(--E3303,经验表!$W$8:$X$17,2,0)</f>
        <v>139950</v>
      </c>
      <c r="U3303" s="1">
        <f t="shared" si="414"/>
        <v>1793940</v>
      </c>
      <c r="V3303" s="1">
        <f t="shared" si="415"/>
        <v>1793940</v>
      </c>
    </row>
    <row r="3304" spans="1:22" x14ac:dyDescent="0.35">
      <c r="A3304" s="1">
        <v>94800141</v>
      </c>
      <c r="B3304" s="3" t="s">
        <v>21</v>
      </c>
      <c r="C3304" s="29">
        <f t="shared" si="411"/>
        <v>1</v>
      </c>
      <c r="D3304" s="29" t="str">
        <f t="shared" si="408"/>
        <v>1</v>
      </c>
      <c r="E3304" s="42" t="str">
        <f t="shared" si="409"/>
        <v>1</v>
      </c>
      <c r="F3304" s="1">
        <v>48</v>
      </c>
      <c r="G3304" s="28" t="str">
        <f t="shared" si="410"/>
        <v>148</v>
      </c>
      <c r="H3304" s="1">
        <v>47</v>
      </c>
      <c r="I3304" s="1">
        <v>4100</v>
      </c>
      <c r="L3304" s="1">
        <v>412842</v>
      </c>
      <c r="M3304" s="1">
        <v>3514746</v>
      </c>
      <c r="N3304" s="2">
        <f>INT(VLOOKUP(--D3304,'属性表（单）'!$H$7:$I$11,2,0)*VLOOKUP(F3304,'属性表（单）'!$B$4:$D$53,3,0))</f>
        <v>16200</v>
      </c>
      <c r="O3304" s="34">
        <f t="shared" si="412"/>
        <v>25312</v>
      </c>
      <c r="P3304" s="1">
        <f>IF(H3304=26,VLOOKUP(G3304,'属性表（单核）'!$H$2:$I$251,2,0),IF(H3304=59,VLOOKUP(G3304,'属性表（单核）'!$C$2:$D$251,2,0),INT(N3304/VLOOKUP(H3304,'属性表（单）'!$N$4:$O$24,2,0))))</f>
        <v>25312</v>
      </c>
      <c r="S3304" s="1">
        <f t="shared" si="413"/>
        <v>147950</v>
      </c>
      <c r="T3304" s="28">
        <f>VLOOKUP(--F3304,经验表!$A$4:$B$53,2,0)*VLOOKUP(--E3304,经验表!$W$8:$X$17,2,0)</f>
        <v>147950</v>
      </c>
      <c r="U3304" s="1">
        <f t="shared" si="414"/>
        <v>1933890</v>
      </c>
      <c r="V3304" s="1">
        <f t="shared" si="415"/>
        <v>1933890</v>
      </c>
    </row>
    <row r="3305" spans="1:22" x14ac:dyDescent="0.35">
      <c r="A3305" s="1">
        <v>94900141</v>
      </c>
      <c r="B3305" s="3" t="s">
        <v>21</v>
      </c>
      <c r="C3305" s="29">
        <f t="shared" si="411"/>
        <v>1</v>
      </c>
      <c r="D3305" s="29" t="str">
        <f t="shared" si="408"/>
        <v>1</v>
      </c>
      <c r="E3305" s="42" t="str">
        <f t="shared" si="409"/>
        <v>1</v>
      </c>
      <c r="F3305" s="1">
        <v>49</v>
      </c>
      <c r="G3305" s="28" t="str">
        <f t="shared" si="410"/>
        <v>149</v>
      </c>
      <c r="H3305" s="1">
        <v>47</v>
      </c>
      <c r="I3305" s="1">
        <v>4180</v>
      </c>
      <c r="L3305" s="1">
        <v>459927</v>
      </c>
      <c r="M3305" s="1">
        <v>3927588</v>
      </c>
      <c r="N3305" s="2">
        <f>INT(VLOOKUP(--D3305,'属性表（单）'!$H$7:$I$11,2,0)*VLOOKUP(F3305,'属性表（单）'!$B$4:$D$53,3,0))</f>
        <v>16750</v>
      </c>
      <c r="O3305" s="34">
        <f t="shared" si="412"/>
        <v>26171</v>
      </c>
      <c r="P3305" s="1">
        <f>IF(H3305=26,VLOOKUP(G3305,'属性表（单核）'!$H$2:$I$251,2,0),IF(H3305=59,VLOOKUP(G3305,'属性表（单核）'!$C$2:$D$251,2,0),INT(N3305/VLOOKUP(H3305,'属性表（单）'!$N$4:$O$24,2,0))))</f>
        <v>26171</v>
      </c>
      <c r="S3305" s="1">
        <f t="shared" si="413"/>
        <v>155950</v>
      </c>
      <c r="T3305" s="28">
        <f>VLOOKUP(--F3305,经验表!$A$4:$B$53,2,0)*VLOOKUP(--E3305,经验表!$W$8:$X$17,2,0)</f>
        <v>155950</v>
      </c>
      <c r="U3305" s="1">
        <f t="shared" si="414"/>
        <v>2081840</v>
      </c>
      <c r="V3305" s="1">
        <f t="shared" si="415"/>
        <v>2081840</v>
      </c>
    </row>
    <row r="3306" spans="1:22" x14ac:dyDescent="0.35">
      <c r="A3306" s="1">
        <v>95000141</v>
      </c>
      <c r="B3306" s="3" t="s">
        <v>21</v>
      </c>
      <c r="C3306" s="29">
        <f t="shared" si="411"/>
        <v>1</v>
      </c>
      <c r="D3306" s="29" t="str">
        <f t="shared" si="408"/>
        <v>1</v>
      </c>
      <c r="E3306" s="42" t="str">
        <f t="shared" si="409"/>
        <v>1</v>
      </c>
      <c r="F3306" s="1">
        <v>50</v>
      </c>
      <c r="G3306" s="28" t="str">
        <f t="shared" si="410"/>
        <v>150</v>
      </c>
      <c r="H3306" s="1">
        <v>47</v>
      </c>
      <c r="I3306" s="1">
        <v>4260</v>
      </c>
      <c r="L3306" s="1">
        <v>99999999</v>
      </c>
      <c r="M3306" s="1">
        <v>4387515</v>
      </c>
      <c r="N3306" s="2">
        <f>INT(VLOOKUP(--D3306,'属性表（单）'!$H$7:$I$11,2,0)*VLOOKUP(F3306,'属性表（单）'!$B$4:$D$53,3,0))</f>
        <v>17300</v>
      </c>
      <c r="O3306" s="34">
        <f t="shared" si="412"/>
        <v>27031</v>
      </c>
      <c r="P3306" s="1">
        <f>IF(H3306=26,VLOOKUP(G3306,'属性表（单核）'!$H$2:$I$251,2,0),IF(H3306=59,VLOOKUP(G3306,'属性表（单核）'!$C$2:$D$251,2,0),INT(N3306/VLOOKUP(H3306,'属性表（单）'!$N$4:$O$24,2,0))))</f>
        <v>27031</v>
      </c>
      <c r="S3306" s="1">
        <f t="shared" si="413"/>
        <v>165250</v>
      </c>
      <c r="T3306" s="28">
        <f>VLOOKUP(--F3306,经验表!$A$4:$B$53,2,0)*VLOOKUP(--E3306,经验表!$W$8:$X$17,2,0)</f>
        <v>165250</v>
      </c>
      <c r="U3306" s="1">
        <f t="shared" si="414"/>
        <v>2237790</v>
      </c>
      <c r="V3306" s="1">
        <f t="shared" si="415"/>
        <v>2237790</v>
      </c>
    </row>
    <row r="3307" spans="1:22" x14ac:dyDescent="0.35">
      <c r="A3307" s="1">
        <v>90100142</v>
      </c>
      <c r="B3307" s="3" t="s">
        <v>21</v>
      </c>
      <c r="C3307" s="29">
        <f t="shared" si="411"/>
        <v>1</v>
      </c>
      <c r="D3307" s="29" t="str">
        <f t="shared" si="408"/>
        <v>2</v>
      </c>
      <c r="E3307" s="42" t="str">
        <f t="shared" si="409"/>
        <v>2</v>
      </c>
      <c r="F3307" s="1">
        <v>1</v>
      </c>
      <c r="G3307" s="28" t="str">
        <f t="shared" si="410"/>
        <v>21</v>
      </c>
      <c r="H3307" s="1">
        <v>47</v>
      </c>
      <c r="I3307" s="1">
        <v>575</v>
      </c>
      <c r="L3307" s="1">
        <v>987</v>
      </c>
      <c r="M3307" s="1">
        <v>1000</v>
      </c>
      <c r="N3307" s="2">
        <f>INT(VLOOKUP(--D3307,'属性表（单）'!$H$7:$I$11,2,0)*VLOOKUP(F3307,'属性表（单）'!$B$4:$D$53,3,0))</f>
        <v>2400</v>
      </c>
      <c r="O3307" s="34">
        <f t="shared" si="412"/>
        <v>3750</v>
      </c>
      <c r="P3307" s="1">
        <f>IF(H3307=26,VLOOKUP(G3307,'属性表（单核）'!$H$2:$I$251,2,0),IF(H3307=59,VLOOKUP(G3307,'属性表（单核）'!$C$2:$D$251,2,0),INT(N3307/VLOOKUP(H3307,'属性表（单）'!$N$4:$O$24,2,0))))</f>
        <v>3750</v>
      </c>
      <c r="S3307" s="1">
        <f t="shared" si="413"/>
        <v>900</v>
      </c>
      <c r="T3307" s="28">
        <f>VLOOKUP(--F3307,经验表!$A$4:$B$53,2,0)*VLOOKUP(--E3307,经验表!$W$8:$X$17,2,0)</f>
        <v>900</v>
      </c>
      <c r="U3307" s="1">
        <f t="shared" si="414"/>
        <v>1200</v>
      </c>
      <c r="V3307" s="1">
        <f t="shared" si="415"/>
        <v>2403040</v>
      </c>
    </row>
    <row r="3308" spans="1:22" x14ac:dyDescent="0.35">
      <c r="A3308" s="1">
        <v>90200142</v>
      </c>
      <c r="B3308" s="3" t="s">
        <v>21</v>
      </c>
      <c r="C3308" s="29">
        <f t="shared" si="411"/>
        <v>1</v>
      </c>
      <c r="D3308" s="29" t="str">
        <f t="shared" si="408"/>
        <v>2</v>
      </c>
      <c r="E3308" s="42" t="str">
        <f t="shared" si="409"/>
        <v>2</v>
      </c>
      <c r="F3308" s="1">
        <v>2</v>
      </c>
      <c r="G3308" s="28" t="str">
        <f t="shared" si="410"/>
        <v>22</v>
      </c>
      <c r="H3308" s="1">
        <v>47</v>
      </c>
      <c r="I3308" s="1">
        <v>700</v>
      </c>
      <c r="L3308" s="1">
        <v>1312</v>
      </c>
      <c r="M3308" s="1">
        <v>1987</v>
      </c>
      <c r="N3308" s="2">
        <f>INT(VLOOKUP(--D3308,'属性表（单）'!$H$7:$I$11,2,0)*VLOOKUP(F3308,'属性表（单）'!$B$4:$D$53,3,0))</f>
        <v>2550</v>
      </c>
      <c r="O3308" s="34">
        <f t="shared" si="412"/>
        <v>3984</v>
      </c>
      <c r="P3308" s="1">
        <f>IF(H3308=26,VLOOKUP(G3308,'属性表（单核）'!$H$2:$I$251,2,0),IF(H3308=59,VLOOKUP(G3308,'属性表（单核）'!$C$2:$D$251,2,0),INT(N3308/VLOOKUP(H3308,'属性表（单）'!$N$4:$O$24,2,0))))</f>
        <v>3984</v>
      </c>
      <c r="S3308" s="1">
        <f t="shared" si="413"/>
        <v>1260</v>
      </c>
      <c r="T3308" s="28">
        <f>VLOOKUP(--F3308,经验表!$A$4:$B$53,2,0)*VLOOKUP(--E3308,经验表!$W$8:$X$17,2,0)</f>
        <v>1260</v>
      </c>
      <c r="U3308" s="1">
        <f t="shared" si="414"/>
        <v>2100</v>
      </c>
      <c r="V3308" s="1">
        <f t="shared" si="415"/>
        <v>2100</v>
      </c>
    </row>
    <row r="3309" spans="1:22" x14ac:dyDescent="0.35">
      <c r="A3309" s="1">
        <v>90300142</v>
      </c>
      <c r="B3309" s="3" t="s">
        <v>21</v>
      </c>
      <c r="C3309" s="29">
        <f t="shared" si="411"/>
        <v>1</v>
      </c>
      <c r="D3309" s="29" t="str">
        <f t="shared" si="408"/>
        <v>2</v>
      </c>
      <c r="E3309" s="42" t="str">
        <f t="shared" si="409"/>
        <v>2</v>
      </c>
      <c r="F3309" s="1">
        <v>3</v>
      </c>
      <c r="G3309" s="28" t="str">
        <f t="shared" si="410"/>
        <v>23</v>
      </c>
      <c r="H3309" s="1">
        <v>47</v>
      </c>
      <c r="I3309" s="1">
        <v>825</v>
      </c>
      <c r="L3309" s="1">
        <v>1678</v>
      </c>
      <c r="M3309" s="1">
        <v>3299</v>
      </c>
      <c r="N3309" s="2">
        <f>INT(VLOOKUP(--D3309,'属性表（单）'!$H$7:$I$11,2,0)*VLOOKUP(F3309,'属性表（单）'!$B$4:$D$53,3,0))</f>
        <v>2700</v>
      </c>
      <c r="O3309" s="34">
        <f t="shared" si="412"/>
        <v>4218</v>
      </c>
      <c r="P3309" s="1">
        <f>IF(H3309=26,VLOOKUP(G3309,'属性表（单核）'!$H$2:$I$251,2,0),IF(H3309=59,VLOOKUP(G3309,'属性表（单核）'!$C$2:$D$251,2,0),INT(N3309/VLOOKUP(H3309,'属性表（单）'!$N$4:$O$24,2,0))))</f>
        <v>4218</v>
      </c>
      <c r="S3309" s="1">
        <f t="shared" si="413"/>
        <v>1620</v>
      </c>
      <c r="T3309" s="28">
        <f>VLOOKUP(--F3309,经验表!$A$4:$B$53,2,0)*VLOOKUP(--E3309,经验表!$W$8:$X$17,2,0)</f>
        <v>1620</v>
      </c>
      <c r="U3309" s="1">
        <f t="shared" si="414"/>
        <v>3360</v>
      </c>
      <c r="V3309" s="1">
        <f t="shared" si="415"/>
        <v>3360</v>
      </c>
    </row>
    <row r="3310" spans="1:22" x14ac:dyDescent="0.35">
      <c r="A3310" s="1">
        <v>90400142</v>
      </c>
      <c r="B3310" s="3" t="s">
        <v>21</v>
      </c>
      <c r="C3310" s="29">
        <f t="shared" si="411"/>
        <v>1</v>
      </c>
      <c r="D3310" s="29" t="str">
        <f t="shared" si="408"/>
        <v>2</v>
      </c>
      <c r="E3310" s="42" t="str">
        <f t="shared" si="409"/>
        <v>2</v>
      </c>
      <c r="F3310" s="1">
        <v>4</v>
      </c>
      <c r="G3310" s="28" t="str">
        <f t="shared" si="410"/>
        <v>24</v>
      </c>
      <c r="H3310" s="1">
        <v>47</v>
      </c>
      <c r="I3310" s="1">
        <v>950</v>
      </c>
      <c r="L3310" s="1">
        <v>2088</v>
      </c>
      <c r="M3310" s="1">
        <v>4977</v>
      </c>
      <c r="N3310" s="2">
        <f>INT(VLOOKUP(--D3310,'属性表（单）'!$H$7:$I$11,2,0)*VLOOKUP(F3310,'属性表（单）'!$B$4:$D$53,3,0))</f>
        <v>2850</v>
      </c>
      <c r="O3310" s="34">
        <f t="shared" si="412"/>
        <v>4453</v>
      </c>
      <c r="P3310" s="1">
        <f>IF(H3310=26,VLOOKUP(G3310,'属性表（单核）'!$H$2:$I$251,2,0),IF(H3310=59,VLOOKUP(G3310,'属性表（单核）'!$C$2:$D$251,2,0),INT(N3310/VLOOKUP(H3310,'属性表（单）'!$N$4:$O$24,2,0))))</f>
        <v>4453</v>
      </c>
      <c r="S3310" s="1">
        <f t="shared" si="413"/>
        <v>1980</v>
      </c>
      <c r="T3310" s="28">
        <f>VLOOKUP(--F3310,经验表!$A$4:$B$53,2,0)*VLOOKUP(--E3310,经验表!$W$8:$X$17,2,0)</f>
        <v>1980</v>
      </c>
      <c r="U3310" s="1">
        <f t="shared" si="414"/>
        <v>4980</v>
      </c>
      <c r="V3310" s="1">
        <f t="shared" si="415"/>
        <v>4980</v>
      </c>
    </row>
    <row r="3311" spans="1:22" x14ac:dyDescent="0.35">
      <c r="A3311" s="1">
        <v>90500142</v>
      </c>
      <c r="B3311" s="3" t="s">
        <v>21</v>
      </c>
      <c r="C3311" s="29">
        <f t="shared" si="411"/>
        <v>1</v>
      </c>
      <c r="D3311" s="29" t="str">
        <f t="shared" si="408"/>
        <v>2</v>
      </c>
      <c r="E3311" s="42" t="str">
        <f t="shared" si="409"/>
        <v>2</v>
      </c>
      <c r="F3311" s="1">
        <v>5</v>
      </c>
      <c r="G3311" s="28" t="str">
        <f t="shared" si="410"/>
        <v>25</v>
      </c>
      <c r="H3311" s="1">
        <v>47</v>
      </c>
      <c r="I3311" s="1">
        <v>1075</v>
      </c>
      <c r="L3311" s="1">
        <v>2549</v>
      </c>
      <c r="M3311" s="1">
        <v>7065</v>
      </c>
      <c r="N3311" s="2">
        <f>INT(VLOOKUP(--D3311,'属性表（单）'!$H$7:$I$11,2,0)*VLOOKUP(F3311,'属性表（单）'!$B$4:$D$53,3,0))</f>
        <v>3000</v>
      </c>
      <c r="O3311" s="34">
        <f t="shared" si="412"/>
        <v>4687</v>
      </c>
      <c r="P3311" s="1">
        <f>IF(H3311=26,VLOOKUP(G3311,'属性表（单核）'!$H$2:$I$251,2,0),IF(H3311=59,VLOOKUP(G3311,'属性表（单核）'!$C$2:$D$251,2,0),INT(N3311/VLOOKUP(H3311,'属性表（单）'!$N$4:$O$24,2,0))))</f>
        <v>4687</v>
      </c>
      <c r="S3311" s="1">
        <f t="shared" si="413"/>
        <v>2340</v>
      </c>
      <c r="T3311" s="28">
        <f>VLOOKUP(--F3311,经验表!$A$4:$B$53,2,0)*VLOOKUP(--E3311,经验表!$W$8:$X$17,2,0)</f>
        <v>2340</v>
      </c>
      <c r="U3311" s="1">
        <f t="shared" si="414"/>
        <v>6960</v>
      </c>
      <c r="V3311" s="1">
        <f t="shared" si="415"/>
        <v>6960</v>
      </c>
    </row>
    <row r="3312" spans="1:22" x14ac:dyDescent="0.35">
      <c r="A3312" s="1">
        <v>90600142</v>
      </c>
      <c r="B3312" s="3" t="s">
        <v>21</v>
      </c>
      <c r="C3312" s="29">
        <f t="shared" si="411"/>
        <v>1</v>
      </c>
      <c r="D3312" s="29" t="str">
        <f t="shared" si="408"/>
        <v>2</v>
      </c>
      <c r="E3312" s="42" t="str">
        <f t="shared" si="409"/>
        <v>2</v>
      </c>
      <c r="F3312" s="1">
        <v>6</v>
      </c>
      <c r="G3312" s="28" t="str">
        <f t="shared" si="410"/>
        <v>26</v>
      </c>
      <c r="H3312" s="1">
        <v>47</v>
      </c>
      <c r="I3312" s="1">
        <v>1200</v>
      </c>
      <c r="L3312" s="1">
        <v>3064</v>
      </c>
      <c r="M3312" s="1">
        <v>9614</v>
      </c>
      <c r="N3312" s="2">
        <f>INT(VLOOKUP(--D3312,'属性表（单）'!$H$7:$I$11,2,0)*VLOOKUP(F3312,'属性表（单）'!$B$4:$D$53,3,0))</f>
        <v>3150</v>
      </c>
      <c r="O3312" s="34">
        <f t="shared" si="412"/>
        <v>4921</v>
      </c>
      <c r="P3312" s="1">
        <f>IF(H3312=26,VLOOKUP(G3312,'属性表（单核）'!$H$2:$I$251,2,0),IF(H3312=59,VLOOKUP(G3312,'属性表（单核）'!$C$2:$D$251,2,0),INT(N3312/VLOOKUP(H3312,'属性表（单）'!$N$4:$O$24,2,0))))</f>
        <v>4921</v>
      </c>
      <c r="S3312" s="1">
        <f t="shared" si="413"/>
        <v>2940</v>
      </c>
      <c r="T3312" s="28">
        <f>VLOOKUP(--F3312,经验表!$A$4:$B$53,2,0)*VLOOKUP(--E3312,经验表!$W$8:$X$17,2,0)</f>
        <v>2940</v>
      </c>
      <c r="U3312" s="1">
        <f t="shared" si="414"/>
        <v>9300</v>
      </c>
      <c r="V3312" s="1">
        <f t="shared" si="415"/>
        <v>9300</v>
      </c>
    </row>
    <row r="3313" spans="1:22" x14ac:dyDescent="0.35">
      <c r="A3313" s="1">
        <v>90700142</v>
      </c>
      <c r="B3313" s="3" t="s">
        <v>21</v>
      </c>
      <c r="C3313" s="29">
        <f t="shared" si="411"/>
        <v>1</v>
      </c>
      <c r="D3313" s="29" t="str">
        <f t="shared" si="408"/>
        <v>2</v>
      </c>
      <c r="E3313" s="42" t="str">
        <f t="shared" si="409"/>
        <v>2</v>
      </c>
      <c r="F3313" s="1">
        <v>7</v>
      </c>
      <c r="G3313" s="28" t="str">
        <f t="shared" si="410"/>
        <v>27</v>
      </c>
      <c r="H3313" s="1">
        <v>47</v>
      </c>
      <c r="I3313" s="1">
        <v>1325</v>
      </c>
      <c r="L3313" s="1">
        <v>3640</v>
      </c>
      <c r="M3313" s="1">
        <v>12678</v>
      </c>
      <c r="N3313" s="2">
        <f>INT(VLOOKUP(--D3313,'属性表（单）'!$H$7:$I$11,2,0)*VLOOKUP(F3313,'属性表（单）'!$B$4:$D$53,3,0))</f>
        <v>3375</v>
      </c>
      <c r="O3313" s="34">
        <f t="shared" si="412"/>
        <v>5273</v>
      </c>
      <c r="P3313" s="1">
        <f>IF(H3313=26,VLOOKUP(G3313,'属性表（单核）'!$H$2:$I$251,2,0),IF(H3313=59,VLOOKUP(G3313,'属性表（单核）'!$C$2:$D$251,2,0),INT(N3313/VLOOKUP(H3313,'属性表（单）'!$N$4:$O$24,2,0))))</f>
        <v>5273</v>
      </c>
      <c r="S3313" s="1">
        <f t="shared" si="413"/>
        <v>3540</v>
      </c>
      <c r="T3313" s="28">
        <f>VLOOKUP(--F3313,经验表!$A$4:$B$53,2,0)*VLOOKUP(--E3313,经验表!$W$8:$X$17,2,0)</f>
        <v>3540</v>
      </c>
      <c r="U3313" s="1">
        <f t="shared" si="414"/>
        <v>12240</v>
      </c>
      <c r="V3313" s="1">
        <f t="shared" si="415"/>
        <v>12240</v>
      </c>
    </row>
    <row r="3314" spans="1:22" x14ac:dyDescent="0.35">
      <c r="A3314" s="1">
        <v>90800142</v>
      </c>
      <c r="B3314" s="3" t="s">
        <v>21</v>
      </c>
      <c r="C3314" s="29">
        <f t="shared" si="411"/>
        <v>1</v>
      </c>
      <c r="D3314" s="29" t="str">
        <f t="shared" si="408"/>
        <v>2</v>
      </c>
      <c r="E3314" s="42" t="str">
        <f t="shared" si="409"/>
        <v>2</v>
      </c>
      <c r="F3314" s="1">
        <v>8</v>
      </c>
      <c r="G3314" s="28" t="str">
        <f t="shared" si="410"/>
        <v>28</v>
      </c>
      <c r="H3314" s="1">
        <v>47</v>
      </c>
      <c r="I3314" s="1">
        <v>1450</v>
      </c>
      <c r="L3314" s="1">
        <v>4285</v>
      </c>
      <c r="M3314" s="1">
        <v>16318</v>
      </c>
      <c r="N3314" s="2">
        <f>INT(VLOOKUP(--D3314,'属性表（单）'!$H$7:$I$11,2,0)*VLOOKUP(F3314,'属性表（单）'!$B$4:$D$53,3,0))</f>
        <v>3600</v>
      </c>
      <c r="O3314" s="34">
        <f t="shared" si="412"/>
        <v>5625</v>
      </c>
      <c r="P3314" s="1">
        <f>IF(H3314=26,VLOOKUP(G3314,'属性表（单核）'!$H$2:$I$251,2,0),IF(H3314=59,VLOOKUP(G3314,'属性表（单核）'!$C$2:$D$251,2,0),INT(N3314/VLOOKUP(H3314,'属性表（单）'!$N$4:$O$24,2,0))))</f>
        <v>5625</v>
      </c>
      <c r="S3314" s="1">
        <f t="shared" si="413"/>
        <v>4140</v>
      </c>
      <c r="T3314" s="28">
        <f>VLOOKUP(--F3314,经验表!$A$4:$B$53,2,0)*VLOOKUP(--E3314,经验表!$W$8:$X$17,2,0)</f>
        <v>4140</v>
      </c>
      <c r="U3314" s="1">
        <f t="shared" si="414"/>
        <v>15780</v>
      </c>
      <c r="V3314" s="1">
        <f t="shared" si="415"/>
        <v>15780</v>
      </c>
    </row>
    <row r="3315" spans="1:22" x14ac:dyDescent="0.35">
      <c r="A3315" s="1">
        <v>90900142</v>
      </c>
      <c r="B3315" s="3" t="s">
        <v>21</v>
      </c>
      <c r="C3315" s="29">
        <f t="shared" si="411"/>
        <v>1</v>
      </c>
      <c r="D3315" s="29" t="str">
        <f t="shared" si="408"/>
        <v>2</v>
      </c>
      <c r="E3315" s="42" t="str">
        <f t="shared" si="409"/>
        <v>2</v>
      </c>
      <c r="F3315" s="1">
        <v>9</v>
      </c>
      <c r="G3315" s="28" t="str">
        <f t="shared" si="410"/>
        <v>29</v>
      </c>
      <c r="H3315" s="1">
        <v>47</v>
      </c>
      <c r="I3315" s="1">
        <v>1575</v>
      </c>
      <c r="L3315" s="1">
        <v>5005</v>
      </c>
      <c r="M3315" s="1">
        <v>20603</v>
      </c>
      <c r="N3315" s="2">
        <f>INT(VLOOKUP(--D3315,'属性表（单）'!$H$7:$I$11,2,0)*VLOOKUP(F3315,'属性表（单）'!$B$4:$D$53,3,0))</f>
        <v>3825</v>
      </c>
      <c r="O3315" s="34">
        <f t="shared" si="412"/>
        <v>5976</v>
      </c>
      <c r="P3315" s="1">
        <f>IF(H3315=26,VLOOKUP(G3315,'属性表（单核）'!$H$2:$I$251,2,0),IF(H3315=59,VLOOKUP(G3315,'属性表（单核）'!$C$2:$D$251,2,0),INT(N3315/VLOOKUP(H3315,'属性表（单）'!$N$4:$O$24,2,0))))</f>
        <v>5976</v>
      </c>
      <c r="S3315" s="1">
        <f t="shared" si="413"/>
        <v>4740</v>
      </c>
      <c r="T3315" s="28">
        <f>VLOOKUP(--F3315,经验表!$A$4:$B$53,2,0)*VLOOKUP(--E3315,经验表!$W$8:$X$17,2,0)</f>
        <v>4740</v>
      </c>
      <c r="U3315" s="1">
        <f t="shared" si="414"/>
        <v>19920</v>
      </c>
      <c r="V3315" s="1">
        <f t="shared" si="415"/>
        <v>19920</v>
      </c>
    </row>
    <row r="3316" spans="1:22" x14ac:dyDescent="0.35">
      <c r="A3316" s="1">
        <v>91000142</v>
      </c>
      <c r="B3316" s="3" t="s">
        <v>21</v>
      </c>
      <c r="C3316" s="29">
        <f t="shared" si="411"/>
        <v>1</v>
      </c>
      <c r="D3316" s="29" t="str">
        <f t="shared" si="408"/>
        <v>2</v>
      </c>
      <c r="E3316" s="42" t="str">
        <f t="shared" si="409"/>
        <v>2</v>
      </c>
      <c r="F3316" s="1">
        <v>10</v>
      </c>
      <c r="G3316" s="28" t="str">
        <f t="shared" si="410"/>
        <v>210</v>
      </c>
      <c r="H3316" s="1">
        <v>47</v>
      </c>
      <c r="I3316" s="1">
        <v>1700</v>
      </c>
      <c r="L3316" s="1">
        <v>5808</v>
      </c>
      <c r="M3316" s="1">
        <v>25608</v>
      </c>
      <c r="N3316" s="2">
        <f>INT(VLOOKUP(--D3316,'属性表（单）'!$H$7:$I$11,2,0)*VLOOKUP(F3316,'属性表（单）'!$B$4:$D$53,3,0))</f>
        <v>4050</v>
      </c>
      <c r="O3316" s="34">
        <f t="shared" si="412"/>
        <v>6328</v>
      </c>
      <c r="P3316" s="1">
        <f>IF(H3316=26,VLOOKUP(G3316,'属性表（单核）'!$H$2:$I$251,2,0),IF(H3316=59,VLOOKUP(G3316,'属性表（单核）'!$C$2:$D$251,2,0),INT(N3316/VLOOKUP(H3316,'属性表（单）'!$N$4:$O$24,2,0))))</f>
        <v>6328</v>
      </c>
      <c r="S3316" s="1">
        <f t="shared" si="413"/>
        <v>5700</v>
      </c>
      <c r="T3316" s="28">
        <f>VLOOKUP(--F3316,经验表!$A$4:$B$53,2,0)*VLOOKUP(--E3316,经验表!$W$8:$X$17,2,0)</f>
        <v>5700</v>
      </c>
      <c r="U3316" s="1">
        <f t="shared" si="414"/>
        <v>24660</v>
      </c>
      <c r="V3316" s="1">
        <f t="shared" si="415"/>
        <v>24660</v>
      </c>
    </row>
    <row r="3317" spans="1:22" x14ac:dyDescent="0.35">
      <c r="A3317" s="1">
        <v>91100142</v>
      </c>
      <c r="B3317" s="3" t="s">
        <v>21</v>
      </c>
      <c r="C3317" s="29">
        <f t="shared" si="411"/>
        <v>1</v>
      </c>
      <c r="D3317" s="29" t="str">
        <f t="shared" si="408"/>
        <v>2</v>
      </c>
      <c r="E3317" s="42" t="str">
        <f t="shared" si="409"/>
        <v>2</v>
      </c>
      <c r="F3317" s="1">
        <v>11</v>
      </c>
      <c r="G3317" s="28" t="str">
        <f t="shared" si="410"/>
        <v>211</v>
      </c>
      <c r="H3317" s="1">
        <v>47</v>
      </c>
      <c r="I3317" s="1">
        <v>1825</v>
      </c>
      <c r="L3317" s="1">
        <v>6704</v>
      </c>
      <c r="M3317" s="1">
        <v>31416</v>
      </c>
      <c r="N3317" s="2">
        <f>INT(VLOOKUP(--D3317,'属性表（单）'!$H$7:$I$11,2,0)*VLOOKUP(F3317,'属性表（单）'!$B$4:$D$53,3,0))</f>
        <v>4275</v>
      </c>
      <c r="O3317" s="34">
        <f t="shared" si="412"/>
        <v>6679</v>
      </c>
      <c r="P3317" s="1">
        <f>IF(H3317=26,VLOOKUP(G3317,'属性表（单核）'!$H$2:$I$251,2,0),IF(H3317=59,VLOOKUP(G3317,'属性表（单核）'!$C$2:$D$251,2,0),INT(N3317/VLOOKUP(H3317,'属性表（单）'!$N$4:$O$24,2,0))))</f>
        <v>6679</v>
      </c>
      <c r="S3317" s="1">
        <f t="shared" si="413"/>
        <v>6660</v>
      </c>
      <c r="T3317" s="28">
        <f>VLOOKUP(--F3317,经验表!$A$4:$B$53,2,0)*VLOOKUP(--E3317,经验表!$W$8:$X$17,2,0)</f>
        <v>6660</v>
      </c>
      <c r="U3317" s="1">
        <f t="shared" si="414"/>
        <v>30360</v>
      </c>
      <c r="V3317" s="1">
        <f t="shared" si="415"/>
        <v>30360</v>
      </c>
    </row>
    <row r="3318" spans="1:22" x14ac:dyDescent="0.35">
      <c r="A3318" s="1">
        <v>91200142</v>
      </c>
      <c r="B3318" s="3" t="s">
        <v>21</v>
      </c>
      <c r="C3318" s="29">
        <f t="shared" si="411"/>
        <v>1</v>
      </c>
      <c r="D3318" s="29" t="str">
        <f t="shared" si="408"/>
        <v>2</v>
      </c>
      <c r="E3318" s="42" t="str">
        <f t="shared" si="409"/>
        <v>2</v>
      </c>
      <c r="F3318" s="1">
        <v>12</v>
      </c>
      <c r="G3318" s="28" t="str">
        <f t="shared" si="410"/>
        <v>212</v>
      </c>
      <c r="H3318" s="1">
        <v>47</v>
      </c>
      <c r="I3318" s="1">
        <v>1950</v>
      </c>
      <c r="L3318" s="1">
        <v>7703</v>
      </c>
      <c r="M3318" s="1">
        <v>38120</v>
      </c>
      <c r="N3318" s="2">
        <f>INT(VLOOKUP(--D3318,'属性表（单）'!$H$7:$I$11,2,0)*VLOOKUP(F3318,'属性表（单）'!$B$4:$D$53,3,0))</f>
        <v>4575</v>
      </c>
      <c r="O3318" s="34">
        <f t="shared" si="412"/>
        <v>7148</v>
      </c>
      <c r="P3318" s="1">
        <f>IF(H3318=26,VLOOKUP(G3318,'属性表（单核）'!$H$2:$I$251,2,0),IF(H3318=59,VLOOKUP(G3318,'属性表（单核）'!$C$2:$D$251,2,0),INT(N3318/VLOOKUP(H3318,'属性表（单）'!$N$4:$O$24,2,0))))</f>
        <v>7148</v>
      </c>
      <c r="S3318" s="1">
        <f t="shared" si="413"/>
        <v>7620</v>
      </c>
      <c r="T3318" s="28">
        <f>VLOOKUP(--F3318,经验表!$A$4:$B$53,2,0)*VLOOKUP(--E3318,经验表!$W$8:$X$17,2,0)</f>
        <v>7620</v>
      </c>
      <c r="U3318" s="1">
        <f t="shared" si="414"/>
        <v>37020</v>
      </c>
      <c r="V3318" s="1">
        <f t="shared" si="415"/>
        <v>37020</v>
      </c>
    </row>
    <row r="3319" spans="1:22" x14ac:dyDescent="0.35">
      <c r="A3319" s="1">
        <v>91300142</v>
      </c>
      <c r="B3319" s="3" t="s">
        <v>21</v>
      </c>
      <c r="C3319" s="29">
        <f t="shared" si="411"/>
        <v>1</v>
      </c>
      <c r="D3319" s="29" t="str">
        <f t="shared" si="408"/>
        <v>2</v>
      </c>
      <c r="E3319" s="42" t="str">
        <f t="shared" si="409"/>
        <v>2</v>
      </c>
      <c r="F3319" s="1">
        <v>13</v>
      </c>
      <c r="G3319" s="28" t="str">
        <f t="shared" si="410"/>
        <v>213</v>
      </c>
      <c r="H3319" s="1">
        <v>47</v>
      </c>
      <c r="I3319" s="1">
        <v>2075</v>
      </c>
      <c r="L3319" s="1">
        <v>8816</v>
      </c>
      <c r="M3319" s="1">
        <v>45823</v>
      </c>
      <c r="N3319" s="2">
        <f>INT(VLOOKUP(--D3319,'属性表（单）'!$H$7:$I$11,2,0)*VLOOKUP(F3319,'属性表（单）'!$B$4:$D$53,3,0))</f>
        <v>4875</v>
      </c>
      <c r="O3319" s="34">
        <f t="shared" si="412"/>
        <v>7617</v>
      </c>
      <c r="P3319" s="1">
        <f>IF(H3319=26,VLOOKUP(G3319,'属性表（单核）'!$H$2:$I$251,2,0),IF(H3319=59,VLOOKUP(G3319,'属性表（单核）'!$C$2:$D$251,2,0),INT(N3319/VLOOKUP(H3319,'属性表（单）'!$N$4:$O$24,2,0))))</f>
        <v>7617</v>
      </c>
      <c r="S3319" s="1">
        <f t="shared" si="413"/>
        <v>8580</v>
      </c>
      <c r="T3319" s="28">
        <f>VLOOKUP(--F3319,经验表!$A$4:$B$53,2,0)*VLOOKUP(--E3319,经验表!$W$8:$X$17,2,0)</f>
        <v>8580</v>
      </c>
      <c r="U3319" s="1">
        <f t="shared" si="414"/>
        <v>44640</v>
      </c>
      <c r="V3319" s="1">
        <f t="shared" si="415"/>
        <v>44640</v>
      </c>
    </row>
    <row r="3320" spans="1:22" x14ac:dyDescent="0.35">
      <c r="A3320" s="1">
        <v>91400142</v>
      </c>
      <c r="B3320" s="3" t="s">
        <v>21</v>
      </c>
      <c r="C3320" s="29">
        <f t="shared" si="411"/>
        <v>1</v>
      </c>
      <c r="D3320" s="29" t="str">
        <f t="shared" si="408"/>
        <v>2</v>
      </c>
      <c r="E3320" s="42" t="str">
        <f t="shared" si="409"/>
        <v>2</v>
      </c>
      <c r="F3320" s="1">
        <v>14</v>
      </c>
      <c r="G3320" s="28" t="str">
        <f t="shared" si="410"/>
        <v>214</v>
      </c>
      <c r="H3320" s="1">
        <v>47</v>
      </c>
      <c r="I3320" s="1">
        <v>2200</v>
      </c>
      <c r="L3320" s="1">
        <v>10055</v>
      </c>
      <c r="M3320" s="1">
        <v>54639</v>
      </c>
      <c r="N3320" s="2">
        <f>INT(VLOOKUP(--D3320,'属性表（单）'!$H$7:$I$11,2,0)*VLOOKUP(F3320,'属性表（单）'!$B$4:$D$53,3,0))</f>
        <v>5175</v>
      </c>
      <c r="O3320" s="34">
        <f t="shared" si="412"/>
        <v>8085</v>
      </c>
      <c r="P3320" s="1">
        <f>IF(H3320=26,VLOOKUP(G3320,'属性表（单核）'!$H$2:$I$251,2,0),IF(H3320=59,VLOOKUP(G3320,'属性表（单核）'!$C$2:$D$251,2,0),INT(N3320/VLOOKUP(H3320,'属性表（单）'!$N$4:$O$24,2,0))))</f>
        <v>8085</v>
      </c>
      <c r="S3320" s="1">
        <f t="shared" si="413"/>
        <v>10020</v>
      </c>
      <c r="T3320" s="28">
        <f>VLOOKUP(--F3320,经验表!$A$4:$B$53,2,0)*VLOOKUP(--E3320,经验表!$W$8:$X$17,2,0)</f>
        <v>10020</v>
      </c>
      <c r="U3320" s="1">
        <f t="shared" si="414"/>
        <v>53220</v>
      </c>
      <c r="V3320" s="1">
        <f t="shared" si="415"/>
        <v>53220</v>
      </c>
    </row>
    <row r="3321" spans="1:22" x14ac:dyDescent="0.35">
      <c r="A3321" s="1">
        <v>91500142</v>
      </c>
      <c r="B3321" s="3" t="s">
        <v>21</v>
      </c>
      <c r="C3321" s="29">
        <f t="shared" si="411"/>
        <v>1</v>
      </c>
      <c r="D3321" s="29" t="str">
        <f t="shared" si="408"/>
        <v>2</v>
      </c>
      <c r="E3321" s="42" t="str">
        <f t="shared" si="409"/>
        <v>2</v>
      </c>
      <c r="F3321" s="1">
        <v>15</v>
      </c>
      <c r="G3321" s="28" t="str">
        <f t="shared" si="410"/>
        <v>215</v>
      </c>
      <c r="H3321" s="1">
        <v>47</v>
      </c>
      <c r="I3321" s="1">
        <v>2325</v>
      </c>
      <c r="L3321" s="1">
        <v>11434</v>
      </c>
      <c r="M3321" s="1">
        <v>64694</v>
      </c>
      <c r="N3321" s="2">
        <f>INT(VLOOKUP(--D3321,'属性表（单）'!$H$7:$I$11,2,0)*VLOOKUP(F3321,'属性表（单）'!$B$4:$D$53,3,0))</f>
        <v>5475</v>
      </c>
      <c r="O3321" s="34">
        <f t="shared" si="412"/>
        <v>8554</v>
      </c>
      <c r="P3321" s="1">
        <f>IF(H3321=26,VLOOKUP(G3321,'属性表（单核）'!$H$2:$I$251,2,0),IF(H3321=59,VLOOKUP(G3321,'属性表（单核）'!$C$2:$D$251,2,0),INT(N3321/VLOOKUP(H3321,'属性表（单）'!$N$4:$O$24,2,0))))</f>
        <v>8554</v>
      </c>
      <c r="S3321" s="1">
        <f t="shared" si="413"/>
        <v>11460</v>
      </c>
      <c r="T3321" s="28">
        <f>VLOOKUP(--F3321,经验表!$A$4:$B$53,2,0)*VLOOKUP(--E3321,经验表!$W$8:$X$17,2,0)</f>
        <v>11460</v>
      </c>
      <c r="U3321" s="1">
        <f t="shared" si="414"/>
        <v>63240</v>
      </c>
      <c r="V3321" s="1">
        <f t="shared" si="415"/>
        <v>63240</v>
      </c>
    </row>
    <row r="3322" spans="1:22" x14ac:dyDescent="0.35">
      <c r="A3322" s="1">
        <v>91600142</v>
      </c>
      <c r="B3322" s="3" t="s">
        <v>21</v>
      </c>
      <c r="C3322" s="29">
        <f t="shared" si="411"/>
        <v>1</v>
      </c>
      <c r="D3322" s="29" t="str">
        <f t="shared" si="408"/>
        <v>2</v>
      </c>
      <c r="E3322" s="42" t="str">
        <f t="shared" si="409"/>
        <v>2</v>
      </c>
      <c r="F3322" s="1">
        <v>16</v>
      </c>
      <c r="G3322" s="28" t="str">
        <f t="shared" si="410"/>
        <v>216</v>
      </c>
      <c r="H3322" s="1">
        <v>47</v>
      </c>
      <c r="I3322" s="1">
        <v>2450</v>
      </c>
      <c r="L3322" s="1">
        <v>12968</v>
      </c>
      <c r="M3322" s="1">
        <v>76128</v>
      </c>
      <c r="N3322" s="2">
        <f>INT(VLOOKUP(--D3322,'属性表（单）'!$H$7:$I$11,2,0)*VLOOKUP(F3322,'属性表（单）'!$B$4:$D$53,3,0))</f>
        <v>5775</v>
      </c>
      <c r="O3322" s="34">
        <f t="shared" si="412"/>
        <v>9023</v>
      </c>
      <c r="P3322" s="1">
        <f>IF(H3322=26,VLOOKUP(G3322,'属性表（单核）'!$H$2:$I$251,2,0),IF(H3322=59,VLOOKUP(G3322,'属性表（单核）'!$C$2:$D$251,2,0),INT(N3322/VLOOKUP(H3322,'属性表（单）'!$N$4:$O$24,2,0))))</f>
        <v>9023</v>
      </c>
      <c r="S3322" s="1">
        <f t="shared" si="413"/>
        <v>12900</v>
      </c>
      <c r="T3322" s="28">
        <f>VLOOKUP(--F3322,经验表!$A$4:$B$53,2,0)*VLOOKUP(--E3322,经验表!$W$8:$X$17,2,0)</f>
        <v>12900</v>
      </c>
      <c r="U3322" s="1">
        <f t="shared" si="414"/>
        <v>74700</v>
      </c>
      <c r="V3322" s="1">
        <f t="shared" si="415"/>
        <v>74700</v>
      </c>
    </row>
    <row r="3323" spans="1:22" x14ac:dyDescent="0.35">
      <c r="A3323" s="1">
        <v>91700142</v>
      </c>
      <c r="B3323" s="3" t="s">
        <v>21</v>
      </c>
      <c r="C3323" s="29">
        <f t="shared" si="411"/>
        <v>1</v>
      </c>
      <c r="D3323" s="29" t="str">
        <f t="shared" si="408"/>
        <v>2</v>
      </c>
      <c r="E3323" s="42" t="str">
        <f t="shared" si="409"/>
        <v>2</v>
      </c>
      <c r="F3323" s="1">
        <v>17</v>
      </c>
      <c r="G3323" s="28" t="str">
        <f t="shared" si="410"/>
        <v>217</v>
      </c>
      <c r="H3323" s="1">
        <v>47</v>
      </c>
      <c r="I3323" s="1">
        <v>2575</v>
      </c>
      <c r="L3323" s="1">
        <v>14674</v>
      </c>
      <c r="M3323" s="1">
        <v>89096</v>
      </c>
      <c r="N3323" s="2">
        <f>INT(VLOOKUP(--D3323,'属性表（单）'!$H$7:$I$11,2,0)*VLOOKUP(F3323,'属性表（单）'!$B$4:$D$53,3,0))</f>
        <v>6150</v>
      </c>
      <c r="O3323" s="34">
        <f t="shared" si="412"/>
        <v>9609</v>
      </c>
      <c r="P3323" s="1">
        <f>IF(H3323=26,VLOOKUP(G3323,'属性表（单核）'!$H$2:$I$251,2,0),IF(H3323=59,VLOOKUP(G3323,'属性表（单核）'!$C$2:$D$251,2,0),INT(N3323/VLOOKUP(H3323,'属性表（单）'!$N$4:$O$24,2,0))))</f>
        <v>9609</v>
      </c>
      <c r="S3323" s="1">
        <f t="shared" si="413"/>
        <v>14340</v>
      </c>
      <c r="T3323" s="28">
        <f>VLOOKUP(--F3323,经验表!$A$4:$B$53,2,0)*VLOOKUP(--E3323,经验表!$W$8:$X$17,2,0)</f>
        <v>14340</v>
      </c>
      <c r="U3323" s="1">
        <f t="shared" si="414"/>
        <v>87600</v>
      </c>
      <c r="V3323" s="1">
        <f t="shared" si="415"/>
        <v>87600</v>
      </c>
    </row>
    <row r="3324" spans="1:22" x14ac:dyDescent="0.35">
      <c r="A3324" s="1">
        <v>91800142</v>
      </c>
      <c r="B3324" s="3" t="s">
        <v>21</v>
      </c>
      <c r="C3324" s="29">
        <f t="shared" si="411"/>
        <v>1</v>
      </c>
      <c r="D3324" s="29" t="str">
        <f t="shared" si="408"/>
        <v>2</v>
      </c>
      <c r="E3324" s="42" t="str">
        <f t="shared" si="409"/>
        <v>2</v>
      </c>
      <c r="F3324" s="1">
        <v>18</v>
      </c>
      <c r="G3324" s="28" t="str">
        <f t="shared" si="410"/>
        <v>218</v>
      </c>
      <c r="H3324" s="1">
        <v>47</v>
      </c>
      <c r="I3324" s="1">
        <v>2700</v>
      </c>
      <c r="L3324" s="1">
        <v>16570</v>
      </c>
      <c r="M3324" s="1">
        <v>103770</v>
      </c>
      <c r="N3324" s="2">
        <f>INT(VLOOKUP(--D3324,'属性表（单）'!$H$7:$I$11,2,0)*VLOOKUP(F3324,'属性表（单）'!$B$4:$D$53,3,0))</f>
        <v>6525</v>
      </c>
      <c r="O3324" s="34">
        <f t="shared" si="412"/>
        <v>10195</v>
      </c>
      <c r="P3324" s="1">
        <f>IF(H3324=26,VLOOKUP(G3324,'属性表（单核）'!$H$2:$I$251,2,0),IF(H3324=59,VLOOKUP(G3324,'属性表（单核）'!$C$2:$D$251,2,0),INT(N3324/VLOOKUP(H3324,'属性表（单）'!$N$4:$O$24,2,0))))</f>
        <v>10195</v>
      </c>
      <c r="S3324" s="1">
        <f t="shared" si="413"/>
        <v>16380</v>
      </c>
      <c r="T3324" s="28">
        <f>VLOOKUP(--F3324,经验表!$A$4:$B$53,2,0)*VLOOKUP(--E3324,经验表!$W$8:$X$17,2,0)</f>
        <v>16380</v>
      </c>
      <c r="U3324" s="1">
        <f t="shared" si="414"/>
        <v>101940</v>
      </c>
      <c r="V3324" s="1">
        <f t="shared" si="415"/>
        <v>101940</v>
      </c>
    </row>
    <row r="3325" spans="1:22" x14ac:dyDescent="0.35">
      <c r="A3325" s="1">
        <v>91900142</v>
      </c>
      <c r="B3325" s="3" t="s">
        <v>21</v>
      </c>
      <c r="C3325" s="29">
        <f t="shared" si="411"/>
        <v>1</v>
      </c>
      <c r="D3325" s="29" t="str">
        <f t="shared" si="408"/>
        <v>2</v>
      </c>
      <c r="E3325" s="42" t="str">
        <f t="shared" si="409"/>
        <v>2</v>
      </c>
      <c r="F3325" s="1">
        <v>19</v>
      </c>
      <c r="G3325" s="28" t="str">
        <f t="shared" si="410"/>
        <v>219</v>
      </c>
      <c r="H3325" s="1">
        <v>47</v>
      </c>
      <c r="I3325" s="1">
        <v>2825</v>
      </c>
      <c r="L3325" s="1">
        <v>18678</v>
      </c>
      <c r="M3325" s="1">
        <v>120340</v>
      </c>
      <c r="N3325" s="2">
        <f>INT(VLOOKUP(--D3325,'属性表（单）'!$H$7:$I$11,2,0)*VLOOKUP(F3325,'属性表（单）'!$B$4:$D$53,3,0))</f>
        <v>6900</v>
      </c>
      <c r="O3325" s="34">
        <f t="shared" si="412"/>
        <v>10781</v>
      </c>
      <c r="P3325" s="1">
        <f>IF(H3325=26,VLOOKUP(G3325,'属性表（单核）'!$H$2:$I$251,2,0),IF(H3325=59,VLOOKUP(G3325,'属性表（单核）'!$C$2:$D$251,2,0),INT(N3325/VLOOKUP(H3325,'属性表（单）'!$N$4:$O$24,2,0))))</f>
        <v>10781</v>
      </c>
      <c r="S3325" s="1">
        <f t="shared" si="413"/>
        <v>18420</v>
      </c>
      <c r="T3325" s="28">
        <f>VLOOKUP(--F3325,经验表!$A$4:$B$53,2,0)*VLOOKUP(--E3325,经验表!$W$8:$X$17,2,0)</f>
        <v>18420</v>
      </c>
      <c r="U3325" s="1">
        <f t="shared" si="414"/>
        <v>118320</v>
      </c>
      <c r="V3325" s="1">
        <f t="shared" si="415"/>
        <v>118320</v>
      </c>
    </row>
    <row r="3326" spans="1:22" x14ac:dyDescent="0.35">
      <c r="A3326" s="1">
        <v>92000142</v>
      </c>
      <c r="B3326" s="3" t="s">
        <v>21</v>
      </c>
      <c r="C3326" s="29">
        <f t="shared" si="411"/>
        <v>1</v>
      </c>
      <c r="D3326" s="29" t="str">
        <f t="shared" si="408"/>
        <v>2</v>
      </c>
      <c r="E3326" s="42" t="str">
        <f t="shared" si="409"/>
        <v>2</v>
      </c>
      <c r="F3326" s="1">
        <v>20</v>
      </c>
      <c r="G3326" s="28" t="str">
        <f t="shared" si="410"/>
        <v>220</v>
      </c>
      <c r="H3326" s="1">
        <v>47</v>
      </c>
      <c r="I3326" s="1">
        <v>2950</v>
      </c>
      <c r="L3326" s="1">
        <v>21019</v>
      </c>
      <c r="M3326" s="1">
        <v>139018</v>
      </c>
      <c r="N3326" s="2">
        <f>INT(VLOOKUP(--D3326,'属性表（单）'!$H$7:$I$11,2,0)*VLOOKUP(F3326,'属性表（单）'!$B$4:$D$53,3,0))</f>
        <v>7275</v>
      </c>
      <c r="O3326" s="34">
        <f t="shared" si="412"/>
        <v>11367</v>
      </c>
      <c r="P3326" s="1">
        <f>IF(H3326=26,VLOOKUP(G3326,'属性表（单核）'!$H$2:$I$251,2,0),IF(H3326=59,VLOOKUP(G3326,'属性表（单核）'!$C$2:$D$251,2,0),INT(N3326/VLOOKUP(H3326,'属性表（单）'!$N$4:$O$24,2,0))))</f>
        <v>11367</v>
      </c>
      <c r="S3326" s="1">
        <f t="shared" si="413"/>
        <v>20460</v>
      </c>
      <c r="T3326" s="28">
        <f>VLOOKUP(--F3326,经验表!$A$4:$B$53,2,0)*VLOOKUP(--E3326,经验表!$W$8:$X$17,2,0)</f>
        <v>20460</v>
      </c>
      <c r="U3326" s="1">
        <f t="shared" si="414"/>
        <v>136740</v>
      </c>
      <c r="V3326" s="1">
        <f t="shared" si="415"/>
        <v>136740</v>
      </c>
    </row>
    <row r="3327" spans="1:22" x14ac:dyDescent="0.35">
      <c r="A3327" s="1">
        <v>92100142</v>
      </c>
      <c r="B3327" s="3" t="s">
        <v>21</v>
      </c>
      <c r="C3327" s="29">
        <f t="shared" si="411"/>
        <v>1</v>
      </c>
      <c r="D3327" s="29" t="str">
        <f t="shared" si="408"/>
        <v>2</v>
      </c>
      <c r="E3327" s="42" t="str">
        <f t="shared" si="409"/>
        <v>2</v>
      </c>
      <c r="F3327" s="1">
        <v>21</v>
      </c>
      <c r="G3327" s="28" t="str">
        <f t="shared" si="410"/>
        <v>221</v>
      </c>
      <c r="H3327" s="1">
        <v>47</v>
      </c>
      <c r="I3327" s="1">
        <v>3075</v>
      </c>
      <c r="L3327" s="1">
        <v>23619</v>
      </c>
      <c r="M3327" s="1">
        <v>160037</v>
      </c>
      <c r="N3327" s="2">
        <f>INT(VLOOKUP(--D3327,'属性表（单）'!$H$7:$I$11,2,0)*VLOOKUP(F3327,'属性表（单）'!$B$4:$D$53,3,0))</f>
        <v>7650</v>
      </c>
      <c r="O3327" s="34">
        <f t="shared" si="412"/>
        <v>11953</v>
      </c>
      <c r="P3327" s="1">
        <f>IF(H3327=26,VLOOKUP(G3327,'属性表（单核）'!$H$2:$I$251,2,0),IF(H3327=59,VLOOKUP(G3327,'属性表（单核）'!$C$2:$D$251,2,0),INT(N3327/VLOOKUP(H3327,'属性表（单）'!$N$4:$O$24,2,0))))</f>
        <v>11953</v>
      </c>
      <c r="S3327" s="1">
        <f t="shared" si="413"/>
        <v>22500</v>
      </c>
      <c r="T3327" s="28">
        <f>VLOOKUP(--F3327,经验表!$A$4:$B$53,2,0)*VLOOKUP(--E3327,经验表!$W$8:$X$17,2,0)</f>
        <v>22500</v>
      </c>
      <c r="U3327" s="1">
        <f t="shared" si="414"/>
        <v>157200</v>
      </c>
      <c r="V3327" s="1">
        <f t="shared" si="415"/>
        <v>157200</v>
      </c>
    </row>
    <row r="3328" spans="1:22" x14ac:dyDescent="0.35">
      <c r="A3328" s="1">
        <v>92200142</v>
      </c>
      <c r="B3328" s="3" t="s">
        <v>21</v>
      </c>
      <c r="C3328" s="29">
        <f t="shared" si="411"/>
        <v>1</v>
      </c>
      <c r="D3328" s="29" t="str">
        <f t="shared" si="408"/>
        <v>2</v>
      </c>
      <c r="E3328" s="42" t="str">
        <f t="shared" si="409"/>
        <v>2</v>
      </c>
      <c r="F3328" s="1">
        <v>22</v>
      </c>
      <c r="G3328" s="28" t="str">
        <f t="shared" si="410"/>
        <v>222</v>
      </c>
      <c r="H3328" s="1">
        <v>47</v>
      </c>
      <c r="I3328" s="1">
        <v>3200</v>
      </c>
      <c r="L3328" s="1">
        <v>26507</v>
      </c>
      <c r="M3328" s="1">
        <v>183656</v>
      </c>
      <c r="N3328" s="2">
        <f>INT(VLOOKUP(--D3328,'属性表（单）'!$H$7:$I$11,2,0)*VLOOKUP(F3328,'属性表（单）'!$B$4:$D$53,3,0))</f>
        <v>8100</v>
      </c>
      <c r="O3328" s="34">
        <f t="shared" si="412"/>
        <v>12656</v>
      </c>
      <c r="P3328" s="1">
        <f>IF(H3328=26,VLOOKUP(G3328,'属性表（单核）'!$H$2:$I$251,2,0),IF(H3328=59,VLOOKUP(G3328,'属性表（单核）'!$C$2:$D$251,2,0),INT(N3328/VLOOKUP(H3328,'属性表（单）'!$N$4:$O$24,2,0))))</f>
        <v>12656</v>
      </c>
      <c r="S3328" s="1">
        <f t="shared" si="413"/>
        <v>25260</v>
      </c>
      <c r="T3328" s="28">
        <f>VLOOKUP(--F3328,经验表!$A$4:$B$53,2,0)*VLOOKUP(--E3328,经验表!$W$8:$X$17,2,0)</f>
        <v>25260</v>
      </c>
      <c r="U3328" s="1">
        <f t="shared" si="414"/>
        <v>179700</v>
      </c>
      <c r="V3328" s="1">
        <f t="shared" si="415"/>
        <v>179700</v>
      </c>
    </row>
    <row r="3329" spans="1:22" x14ac:dyDescent="0.35">
      <c r="A3329" s="1">
        <v>92300142</v>
      </c>
      <c r="B3329" s="3" t="s">
        <v>21</v>
      </c>
      <c r="C3329" s="29">
        <f t="shared" si="411"/>
        <v>1</v>
      </c>
      <c r="D3329" s="29" t="str">
        <f t="shared" si="408"/>
        <v>2</v>
      </c>
      <c r="E3329" s="42" t="str">
        <f t="shared" si="409"/>
        <v>2</v>
      </c>
      <c r="F3329" s="1">
        <v>23</v>
      </c>
      <c r="G3329" s="28" t="str">
        <f t="shared" si="410"/>
        <v>223</v>
      </c>
      <c r="H3329" s="1">
        <v>47</v>
      </c>
      <c r="I3329" s="1">
        <v>3325</v>
      </c>
      <c r="L3329" s="1">
        <v>29712</v>
      </c>
      <c r="M3329" s="1">
        <v>210163</v>
      </c>
      <c r="N3329" s="2">
        <f>INT(VLOOKUP(--D3329,'属性表（单）'!$H$7:$I$11,2,0)*VLOOKUP(F3329,'属性表（单）'!$B$4:$D$53,3,0))</f>
        <v>8550</v>
      </c>
      <c r="O3329" s="34">
        <f t="shared" si="412"/>
        <v>13359</v>
      </c>
      <c r="P3329" s="1">
        <f>IF(H3329=26,VLOOKUP(G3329,'属性表（单核）'!$H$2:$I$251,2,0),IF(H3329=59,VLOOKUP(G3329,'属性表（单核）'!$C$2:$D$251,2,0),INT(N3329/VLOOKUP(H3329,'属性表（单）'!$N$4:$O$24,2,0))))</f>
        <v>13359</v>
      </c>
      <c r="S3329" s="1">
        <f t="shared" si="413"/>
        <v>28020</v>
      </c>
      <c r="T3329" s="28">
        <f>VLOOKUP(--F3329,经验表!$A$4:$B$53,2,0)*VLOOKUP(--E3329,经验表!$W$8:$X$17,2,0)</f>
        <v>28020</v>
      </c>
      <c r="U3329" s="1">
        <f t="shared" si="414"/>
        <v>204960</v>
      </c>
      <c r="V3329" s="1">
        <f t="shared" si="415"/>
        <v>204960</v>
      </c>
    </row>
    <row r="3330" spans="1:22" x14ac:dyDescent="0.35">
      <c r="A3330" s="1">
        <v>92400142</v>
      </c>
      <c r="B3330" s="3" t="s">
        <v>21</v>
      </c>
      <c r="C3330" s="29">
        <f t="shared" si="411"/>
        <v>1</v>
      </c>
      <c r="D3330" s="29" t="str">
        <f t="shared" si="408"/>
        <v>2</v>
      </c>
      <c r="E3330" s="42" t="str">
        <f t="shared" si="409"/>
        <v>2</v>
      </c>
      <c r="F3330" s="1">
        <v>24</v>
      </c>
      <c r="G3330" s="28" t="str">
        <f t="shared" si="410"/>
        <v>224</v>
      </c>
      <c r="H3330" s="1">
        <v>47</v>
      </c>
      <c r="I3330" s="1">
        <v>3450</v>
      </c>
      <c r="L3330" s="1">
        <v>33270</v>
      </c>
      <c r="M3330" s="1">
        <v>239875</v>
      </c>
      <c r="N3330" s="2">
        <f>INT(VLOOKUP(--D3330,'属性表（单）'!$H$7:$I$11,2,0)*VLOOKUP(F3330,'属性表（单）'!$B$4:$D$53,3,0))</f>
        <v>9000</v>
      </c>
      <c r="O3330" s="34">
        <f t="shared" si="412"/>
        <v>14062</v>
      </c>
      <c r="P3330" s="1">
        <f>IF(H3330=26,VLOOKUP(G3330,'属性表（单核）'!$H$2:$I$251,2,0),IF(H3330=59,VLOOKUP(G3330,'属性表（单核）'!$C$2:$D$251,2,0),INT(N3330/VLOOKUP(H3330,'属性表（单）'!$N$4:$O$24,2,0))))</f>
        <v>14062</v>
      </c>
      <c r="S3330" s="1">
        <f t="shared" si="413"/>
        <v>30780</v>
      </c>
      <c r="T3330" s="28">
        <f>VLOOKUP(--F3330,经验表!$A$4:$B$53,2,0)*VLOOKUP(--E3330,经验表!$W$8:$X$17,2,0)</f>
        <v>30780</v>
      </c>
      <c r="U3330" s="1">
        <f t="shared" si="414"/>
        <v>232980</v>
      </c>
      <c r="V3330" s="1">
        <f t="shared" si="415"/>
        <v>232980</v>
      </c>
    </row>
    <row r="3331" spans="1:22" x14ac:dyDescent="0.35">
      <c r="A3331" s="1">
        <v>92500142</v>
      </c>
      <c r="B3331" s="3" t="s">
        <v>21</v>
      </c>
      <c r="C3331" s="29">
        <f t="shared" si="411"/>
        <v>1</v>
      </c>
      <c r="D3331" s="29" t="str">
        <f t="shared" ref="D3331:D3394" si="416">RIGHT(A3331,1)</f>
        <v>2</v>
      </c>
      <c r="E3331" s="42" t="str">
        <f t="shared" ref="E3331:E3394" si="417">IF(C3331=1,RIGHT(A3331,1),C3331&amp;RIGHT(A3331,1))</f>
        <v>2</v>
      </c>
      <c r="F3331" s="1">
        <v>25</v>
      </c>
      <c r="G3331" s="28" t="str">
        <f t="shared" ref="G3331:G3394" si="418">D3331&amp;F3331</f>
        <v>225</v>
      </c>
      <c r="H3331" s="1">
        <v>47</v>
      </c>
      <c r="I3331" s="1">
        <v>3575</v>
      </c>
      <c r="L3331" s="1">
        <v>37218</v>
      </c>
      <c r="M3331" s="1">
        <v>273145</v>
      </c>
      <c r="N3331" s="2">
        <f>INT(VLOOKUP(--D3331,'属性表（单）'!$H$7:$I$11,2,0)*VLOOKUP(F3331,'属性表（单）'!$B$4:$D$53,3,0))</f>
        <v>9450</v>
      </c>
      <c r="O3331" s="34">
        <f t="shared" si="412"/>
        <v>14765</v>
      </c>
      <c r="P3331" s="1">
        <f>IF(H3331=26,VLOOKUP(G3331,'属性表（单核）'!$H$2:$I$251,2,0),IF(H3331=59,VLOOKUP(G3331,'属性表（单核）'!$C$2:$D$251,2,0),INT(N3331/VLOOKUP(H3331,'属性表（单）'!$N$4:$O$24,2,0))))</f>
        <v>14765</v>
      </c>
      <c r="S3331" s="1">
        <f t="shared" si="413"/>
        <v>33540</v>
      </c>
      <c r="T3331" s="28">
        <f>VLOOKUP(--F3331,经验表!$A$4:$B$53,2,0)*VLOOKUP(--E3331,经验表!$W$8:$X$17,2,0)</f>
        <v>33540</v>
      </c>
      <c r="U3331" s="1">
        <f t="shared" si="414"/>
        <v>263760</v>
      </c>
      <c r="V3331" s="1">
        <f t="shared" si="415"/>
        <v>263760</v>
      </c>
    </row>
    <row r="3332" spans="1:22" x14ac:dyDescent="0.35">
      <c r="A3332" s="1">
        <v>92600142</v>
      </c>
      <c r="B3332" s="3" t="s">
        <v>21</v>
      </c>
      <c r="C3332" s="29">
        <f t="shared" ref="C3332:C3395" si="419">C3331</f>
        <v>1</v>
      </c>
      <c r="D3332" s="29" t="str">
        <f t="shared" si="416"/>
        <v>2</v>
      </c>
      <c r="E3332" s="42" t="str">
        <f t="shared" si="417"/>
        <v>2</v>
      </c>
      <c r="F3332" s="1">
        <v>26</v>
      </c>
      <c r="G3332" s="28" t="str">
        <f t="shared" si="418"/>
        <v>226</v>
      </c>
      <c r="H3332" s="1">
        <v>47</v>
      </c>
      <c r="I3332" s="1">
        <v>3700</v>
      </c>
      <c r="L3332" s="1">
        <v>41598</v>
      </c>
      <c r="M3332" s="1">
        <v>310363</v>
      </c>
      <c r="N3332" s="2">
        <f>INT(VLOOKUP(--D3332,'属性表（单）'!$H$7:$I$11,2,0)*VLOOKUP(F3332,'属性表（单）'!$B$4:$D$53,3,0))</f>
        <v>9900</v>
      </c>
      <c r="O3332" s="34">
        <f t="shared" si="412"/>
        <v>15468</v>
      </c>
      <c r="P3332" s="1">
        <f>IF(H3332=26,VLOOKUP(G3332,'属性表（单核）'!$H$2:$I$251,2,0),IF(H3332=59,VLOOKUP(G3332,'属性表（单核）'!$C$2:$D$251,2,0),INT(N3332/VLOOKUP(H3332,'属性表（单）'!$N$4:$O$24,2,0))))</f>
        <v>15468</v>
      </c>
      <c r="S3332" s="1">
        <f t="shared" si="413"/>
        <v>37140</v>
      </c>
      <c r="T3332" s="28">
        <f>VLOOKUP(--F3332,经验表!$A$4:$B$53,2,0)*VLOOKUP(--E3332,经验表!$W$8:$X$17,2,0)</f>
        <v>37140</v>
      </c>
      <c r="U3332" s="1">
        <f t="shared" si="414"/>
        <v>297300</v>
      </c>
      <c r="V3332" s="1">
        <f t="shared" si="415"/>
        <v>297300</v>
      </c>
    </row>
    <row r="3333" spans="1:22" x14ac:dyDescent="0.35">
      <c r="A3333" s="1">
        <v>92700142</v>
      </c>
      <c r="B3333" s="3" t="s">
        <v>21</v>
      </c>
      <c r="C3333" s="29">
        <f t="shared" si="419"/>
        <v>1</v>
      </c>
      <c r="D3333" s="29" t="str">
        <f t="shared" si="416"/>
        <v>2</v>
      </c>
      <c r="E3333" s="42" t="str">
        <f t="shared" si="417"/>
        <v>2</v>
      </c>
      <c r="F3333" s="1">
        <v>27</v>
      </c>
      <c r="G3333" s="28" t="str">
        <f t="shared" si="418"/>
        <v>227</v>
      </c>
      <c r="H3333" s="1">
        <v>47</v>
      </c>
      <c r="I3333" s="1">
        <v>3825</v>
      </c>
      <c r="L3333" s="1">
        <v>46457</v>
      </c>
      <c r="M3333" s="1">
        <v>351961</v>
      </c>
      <c r="N3333" s="2">
        <f>INT(VLOOKUP(--D3333,'属性表（单）'!$H$7:$I$11,2,0)*VLOOKUP(F3333,'属性表（单）'!$B$4:$D$53,3,0))</f>
        <v>10425</v>
      </c>
      <c r="O3333" s="34">
        <f t="shared" si="412"/>
        <v>16289</v>
      </c>
      <c r="P3333" s="1">
        <f>IF(H3333=26,VLOOKUP(G3333,'属性表（单核）'!$H$2:$I$251,2,0),IF(H3333=59,VLOOKUP(G3333,'属性表（单核）'!$C$2:$D$251,2,0),INT(N3333/VLOOKUP(H3333,'属性表（单）'!$N$4:$O$24,2,0))))</f>
        <v>16289</v>
      </c>
      <c r="S3333" s="1">
        <f t="shared" si="413"/>
        <v>40740</v>
      </c>
      <c r="T3333" s="28">
        <f>VLOOKUP(--F3333,经验表!$A$4:$B$53,2,0)*VLOOKUP(--E3333,经验表!$W$8:$X$17,2,0)</f>
        <v>40740</v>
      </c>
      <c r="U3333" s="1">
        <f t="shared" si="414"/>
        <v>334440</v>
      </c>
      <c r="V3333" s="1">
        <f t="shared" si="415"/>
        <v>334440</v>
      </c>
    </row>
    <row r="3334" spans="1:22" x14ac:dyDescent="0.35">
      <c r="A3334" s="1">
        <v>92800142</v>
      </c>
      <c r="B3334" s="3" t="s">
        <v>21</v>
      </c>
      <c r="C3334" s="29">
        <f t="shared" si="419"/>
        <v>1</v>
      </c>
      <c r="D3334" s="29" t="str">
        <f t="shared" si="416"/>
        <v>2</v>
      </c>
      <c r="E3334" s="42" t="str">
        <f t="shared" si="417"/>
        <v>2</v>
      </c>
      <c r="F3334" s="1">
        <v>28</v>
      </c>
      <c r="G3334" s="28" t="str">
        <f t="shared" si="418"/>
        <v>228</v>
      </c>
      <c r="H3334" s="1">
        <v>47</v>
      </c>
      <c r="I3334" s="1">
        <v>3950</v>
      </c>
      <c r="L3334" s="1">
        <v>51845</v>
      </c>
      <c r="M3334" s="1">
        <v>398418</v>
      </c>
      <c r="N3334" s="2">
        <f>INT(VLOOKUP(--D3334,'属性表（单）'!$H$7:$I$11,2,0)*VLOOKUP(F3334,'属性表（单）'!$B$4:$D$53,3,0))</f>
        <v>10950</v>
      </c>
      <c r="O3334" s="34">
        <f t="shared" si="412"/>
        <v>17109</v>
      </c>
      <c r="P3334" s="1">
        <f>IF(H3334=26,VLOOKUP(G3334,'属性表（单核）'!$H$2:$I$251,2,0),IF(H3334=59,VLOOKUP(G3334,'属性表（单核）'!$C$2:$D$251,2,0),INT(N3334/VLOOKUP(H3334,'属性表（单）'!$N$4:$O$24,2,0))))</f>
        <v>17109</v>
      </c>
      <c r="S3334" s="1">
        <f t="shared" si="413"/>
        <v>44340</v>
      </c>
      <c r="T3334" s="28">
        <f>VLOOKUP(--F3334,经验表!$A$4:$B$53,2,0)*VLOOKUP(--E3334,经验表!$W$8:$X$17,2,0)</f>
        <v>44340</v>
      </c>
      <c r="U3334" s="1">
        <f t="shared" si="414"/>
        <v>375180</v>
      </c>
      <c r="V3334" s="1">
        <f t="shared" si="415"/>
        <v>375180</v>
      </c>
    </row>
    <row r="3335" spans="1:22" x14ac:dyDescent="0.35">
      <c r="A3335" s="1">
        <v>92900142</v>
      </c>
      <c r="B3335" s="3" t="s">
        <v>21</v>
      </c>
      <c r="C3335" s="29">
        <f t="shared" si="419"/>
        <v>1</v>
      </c>
      <c r="D3335" s="29" t="str">
        <f t="shared" si="416"/>
        <v>2</v>
      </c>
      <c r="E3335" s="42" t="str">
        <f t="shared" si="417"/>
        <v>2</v>
      </c>
      <c r="F3335" s="1">
        <v>29</v>
      </c>
      <c r="G3335" s="28" t="str">
        <f t="shared" si="418"/>
        <v>229</v>
      </c>
      <c r="H3335" s="1">
        <v>47</v>
      </c>
      <c r="I3335" s="1">
        <v>4075</v>
      </c>
      <c r="L3335" s="1">
        <v>57821</v>
      </c>
      <c r="M3335" s="1">
        <v>450263</v>
      </c>
      <c r="N3335" s="2">
        <f>INT(VLOOKUP(--D3335,'属性表（单）'!$H$7:$I$11,2,0)*VLOOKUP(F3335,'属性表（单）'!$B$4:$D$53,3,0))</f>
        <v>11475</v>
      </c>
      <c r="O3335" s="34">
        <f t="shared" ref="O3335:O3398" si="420">INT(IF(C3335=1,P3335,P3335*$X$14))</f>
        <v>17929</v>
      </c>
      <c r="P3335" s="1">
        <f>IF(H3335=26,VLOOKUP(G3335,'属性表（单核）'!$H$2:$I$251,2,0),IF(H3335=59,VLOOKUP(G3335,'属性表（单核）'!$C$2:$D$251,2,0),INT(N3335/VLOOKUP(H3335,'属性表（单）'!$N$4:$O$24,2,0))))</f>
        <v>17929</v>
      </c>
      <c r="S3335" s="1">
        <f t="shared" si="413"/>
        <v>47940</v>
      </c>
      <c r="T3335" s="28">
        <f>VLOOKUP(--F3335,经验表!$A$4:$B$53,2,0)*VLOOKUP(--E3335,经验表!$W$8:$X$17,2,0)</f>
        <v>47940</v>
      </c>
      <c r="U3335" s="1">
        <f t="shared" si="414"/>
        <v>419520</v>
      </c>
      <c r="V3335" s="1">
        <f t="shared" si="415"/>
        <v>419520</v>
      </c>
    </row>
    <row r="3336" spans="1:22" x14ac:dyDescent="0.35">
      <c r="A3336" s="1">
        <v>93000142</v>
      </c>
      <c r="B3336" s="3" t="s">
        <v>21</v>
      </c>
      <c r="C3336" s="29">
        <f t="shared" si="419"/>
        <v>1</v>
      </c>
      <c r="D3336" s="29" t="str">
        <f t="shared" si="416"/>
        <v>2</v>
      </c>
      <c r="E3336" s="42" t="str">
        <f t="shared" si="417"/>
        <v>2</v>
      </c>
      <c r="F3336" s="1">
        <v>30</v>
      </c>
      <c r="G3336" s="28" t="str">
        <f t="shared" si="418"/>
        <v>230</v>
      </c>
      <c r="H3336" s="1">
        <v>47</v>
      </c>
      <c r="I3336" s="1">
        <v>4200</v>
      </c>
      <c r="L3336" s="1">
        <v>64447</v>
      </c>
      <c r="M3336" s="1">
        <v>508084</v>
      </c>
      <c r="N3336" s="2">
        <f>INT(VLOOKUP(--D3336,'属性表（单）'!$H$7:$I$11,2,0)*VLOOKUP(F3336,'属性表（单）'!$B$4:$D$53,3,0))</f>
        <v>12000</v>
      </c>
      <c r="O3336" s="34">
        <f t="shared" si="420"/>
        <v>18750</v>
      </c>
      <c r="P3336" s="1">
        <f>IF(H3336=26,VLOOKUP(G3336,'属性表（单核）'!$H$2:$I$251,2,0),IF(H3336=59,VLOOKUP(G3336,'属性表（单核）'!$C$2:$D$251,2,0),INT(N3336/VLOOKUP(H3336,'属性表（单）'!$N$4:$O$24,2,0))))</f>
        <v>18750</v>
      </c>
      <c r="S3336" s="1">
        <f t="shared" ref="S3336:S3399" si="421">INT(T3336)</f>
        <v>52500</v>
      </c>
      <c r="T3336" s="28">
        <f>VLOOKUP(--F3336,经验表!$A$4:$B$53,2,0)*VLOOKUP(--E3336,经验表!$W$8:$X$17,2,0)</f>
        <v>52500</v>
      </c>
      <c r="U3336" s="1">
        <f t="shared" ref="U3336:U3399" si="422">INT(IF(C3336=1,IF(F3336=1,VLOOKUP(--D3336,$X$8:$Y$12,2,0),V3336),IF(F3336=1,VLOOKUP(--D3336,$X$17:$Y$21,2,0),V3336)))</f>
        <v>467460</v>
      </c>
      <c r="V3336" s="1">
        <f t="shared" si="415"/>
        <v>467460</v>
      </c>
    </row>
    <row r="3337" spans="1:22" x14ac:dyDescent="0.35">
      <c r="A3337" s="1">
        <v>93100142</v>
      </c>
      <c r="B3337" s="3" t="s">
        <v>21</v>
      </c>
      <c r="C3337" s="29">
        <f t="shared" si="419"/>
        <v>1</v>
      </c>
      <c r="D3337" s="29" t="str">
        <f t="shared" si="416"/>
        <v>2</v>
      </c>
      <c r="E3337" s="42" t="str">
        <f t="shared" si="417"/>
        <v>2</v>
      </c>
      <c r="F3337" s="1">
        <v>31</v>
      </c>
      <c r="G3337" s="28" t="str">
        <f t="shared" si="418"/>
        <v>231</v>
      </c>
      <c r="H3337" s="1">
        <v>47</v>
      </c>
      <c r="I3337" s="1">
        <v>4325</v>
      </c>
      <c r="L3337" s="1">
        <v>71792</v>
      </c>
      <c r="M3337" s="1">
        <v>572531</v>
      </c>
      <c r="N3337" s="2">
        <f>INT(VLOOKUP(--D3337,'属性表（单）'!$H$7:$I$11,2,0)*VLOOKUP(F3337,'属性表（单）'!$B$4:$D$53,3,0))</f>
        <v>12525</v>
      </c>
      <c r="O3337" s="34">
        <f t="shared" si="420"/>
        <v>19570</v>
      </c>
      <c r="P3337" s="1">
        <f>IF(H3337=26,VLOOKUP(G3337,'属性表（单核）'!$H$2:$I$251,2,0),IF(H3337=59,VLOOKUP(G3337,'属性表（单核）'!$C$2:$D$251,2,0),INT(N3337/VLOOKUP(H3337,'属性表（单）'!$N$4:$O$24,2,0))))</f>
        <v>19570</v>
      </c>
      <c r="S3337" s="1">
        <f t="shared" si="421"/>
        <v>57060</v>
      </c>
      <c r="T3337" s="28">
        <f>VLOOKUP(--F3337,经验表!$A$4:$B$53,2,0)*VLOOKUP(--E3337,经验表!$W$8:$X$17,2,0)</f>
        <v>57060</v>
      </c>
      <c r="U3337" s="1">
        <f t="shared" si="422"/>
        <v>519960</v>
      </c>
      <c r="V3337" s="1">
        <f t="shared" ref="V3337:V3400" si="423">S3336+U3336</f>
        <v>519960</v>
      </c>
    </row>
    <row r="3338" spans="1:22" x14ac:dyDescent="0.35">
      <c r="A3338" s="1">
        <v>93200142</v>
      </c>
      <c r="B3338" s="3" t="s">
        <v>21</v>
      </c>
      <c r="C3338" s="29">
        <f t="shared" si="419"/>
        <v>1</v>
      </c>
      <c r="D3338" s="29" t="str">
        <f t="shared" si="416"/>
        <v>2</v>
      </c>
      <c r="E3338" s="42" t="str">
        <f t="shared" si="417"/>
        <v>2</v>
      </c>
      <c r="F3338" s="1">
        <v>32</v>
      </c>
      <c r="G3338" s="28" t="str">
        <f t="shared" si="418"/>
        <v>232</v>
      </c>
      <c r="H3338" s="1">
        <v>47</v>
      </c>
      <c r="I3338" s="1">
        <v>4450</v>
      </c>
      <c r="L3338" s="1">
        <v>79935</v>
      </c>
      <c r="M3338" s="1">
        <v>644323</v>
      </c>
      <c r="N3338" s="2">
        <f>INT(VLOOKUP(--D3338,'属性表（单）'!$H$7:$I$11,2,0)*VLOOKUP(F3338,'属性表（单）'!$B$4:$D$53,3,0))</f>
        <v>13125</v>
      </c>
      <c r="O3338" s="34">
        <f t="shared" si="420"/>
        <v>20507</v>
      </c>
      <c r="P3338" s="1">
        <f>IF(H3338=26,VLOOKUP(G3338,'属性表（单核）'!$H$2:$I$251,2,0),IF(H3338=59,VLOOKUP(G3338,'属性表（单核）'!$C$2:$D$251,2,0),INT(N3338/VLOOKUP(H3338,'属性表（单）'!$N$4:$O$24,2,0))))</f>
        <v>20507</v>
      </c>
      <c r="S3338" s="1">
        <f t="shared" si="421"/>
        <v>61620</v>
      </c>
      <c r="T3338" s="28">
        <f>VLOOKUP(--F3338,经验表!$A$4:$B$53,2,0)*VLOOKUP(--E3338,经验表!$W$8:$X$17,2,0)</f>
        <v>61620</v>
      </c>
      <c r="U3338" s="1">
        <f t="shared" si="422"/>
        <v>577020</v>
      </c>
      <c r="V3338" s="1">
        <f t="shared" si="423"/>
        <v>577020</v>
      </c>
    </row>
    <row r="3339" spans="1:22" x14ac:dyDescent="0.35">
      <c r="A3339" s="1">
        <v>93300142</v>
      </c>
      <c r="B3339" s="3" t="s">
        <v>21</v>
      </c>
      <c r="C3339" s="29">
        <f t="shared" si="419"/>
        <v>1</v>
      </c>
      <c r="D3339" s="29" t="str">
        <f t="shared" si="416"/>
        <v>2</v>
      </c>
      <c r="E3339" s="42" t="str">
        <f t="shared" si="417"/>
        <v>2</v>
      </c>
      <c r="F3339" s="1">
        <v>33</v>
      </c>
      <c r="G3339" s="28" t="str">
        <f t="shared" si="418"/>
        <v>233</v>
      </c>
      <c r="H3339" s="1">
        <v>47</v>
      </c>
      <c r="I3339" s="1">
        <v>4575</v>
      </c>
      <c r="L3339" s="1">
        <v>88961</v>
      </c>
      <c r="M3339" s="1">
        <v>724258</v>
      </c>
      <c r="N3339" s="2">
        <f>INT(VLOOKUP(--D3339,'属性表（单）'!$H$7:$I$11,2,0)*VLOOKUP(F3339,'属性表（单）'!$B$4:$D$53,3,0))</f>
        <v>13725</v>
      </c>
      <c r="O3339" s="34">
        <f t="shared" si="420"/>
        <v>21445</v>
      </c>
      <c r="P3339" s="1">
        <f>IF(H3339=26,VLOOKUP(G3339,'属性表（单核）'!$H$2:$I$251,2,0),IF(H3339=59,VLOOKUP(G3339,'属性表（单核）'!$C$2:$D$251,2,0),INT(N3339/VLOOKUP(H3339,'属性表（单）'!$N$4:$O$24,2,0))))</f>
        <v>21445</v>
      </c>
      <c r="S3339" s="1">
        <f t="shared" si="421"/>
        <v>66180</v>
      </c>
      <c r="T3339" s="28">
        <f>VLOOKUP(--F3339,经验表!$A$4:$B$53,2,0)*VLOOKUP(--E3339,经验表!$W$8:$X$17,2,0)</f>
        <v>66180</v>
      </c>
      <c r="U3339" s="1">
        <f t="shared" si="422"/>
        <v>638640</v>
      </c>
      <c r="V3339" s="1">
        <f t="shared" si="423"/>
        <v>638640</v>
      </c>
    </row>
    <row r="3340" spans="1:22" x14ac:dyDescent="0.35">
      <c r="A3340" s="1">
        <v>93400142</v>
      </c>
      <c r="B3340" s="3" t="s">
        <v>21</v>
      </c>
      <c r="C3340" s="29">
        <f t="shared" si="419"/>
        <v>1</v>
      </c>
      <c r="D3340" s="29" t="str">
        <f t="shared" si="416"/>
        <v>2</v>
      </c>
      <c r="E3340" s="42" t="str">
        <f t="shared" si="417"/>
        <v>2</v>
      </c>
      <c r="F3340" s="1">
        <v>34</v>
      </c>
      <c r="G3340" s="28" t="str">
        <f t="shared" si="418"/>
        <v>234</v>
      </c>
      <c r="H3340" s="1">
        <v>47</v>
      </c>
      <c r="I3340" s="1">
        <v>4700</v>
      </c>
      <c r="L3340" s="1">
        <v>98964</v>
      </c>
      <c r="M3340" s="1">
        <v>813219</v>
      </c>
      <c r="N3340" s="2">
        <f>INT(VLOOKUP(--D3340,'属性表（单）'!$H$7:$I$11,2,0)*VLOOKUP(F3340,'属性表（单）'!$B$4:$D$53,3,0))</f>
        <v>14325</v>
      </c>
      <c r="O3340" s="34">
        <f t="shared" si="420"/>
        <v>22382</v>
      </c>
      <c r="P3340" s="1">
        <f>IF(H3340=26,VLOOKUP(G3340,'属性表（单核）'!$H$2:$I$251,2,0),IF(H3340=59,VLOOKUP(G3340,'属性表（单核）'!$C$2:$D$251,2,0),INT(N3340/VLOOKUP(H3340,'属性表（单）'!$N$4:$O$24,2,0))))</f>
        <v>22382</v>
      </c>
      <c r="S3340" s="1">
        <f t="shared" si="421"/>
        <v>71820</v>
      </c>
      <c r="T3340" s="28">
        <f>VLOOKUP(--F3340,经验表!$A$4:$B$53,2,0)*VLOOKUP(--E3340,经验表!$W$8:$X$17,2,0)</f>
        <v>71820</v>
      </c>
      <c r="U3340" s="1">
        <f t="shared" si="422"/>
        <v>704820</v>
      </c>
      <c r="V3340" s="1">
        <f t="shared" si="423"/>
        <v>704820</v>
      </c>
    </row>
    <row r="3341" spans="1:22" x14ac:dyDescent="0.35">
      <c r="A3341" s="1">
        <v>93500142</v>
      </c>
      <c r="B3341" s="3" t="s">
        <v>21</v>
      </c>
      <c r="C3341" s="29">
        <f t="shared" si="419"/>
        <v>1</v>
      </c>
      <c r="D3341" s="29" t="str">
        <f t="shared" si="416"/>
        <v>2</v>
      </c>
      <c r="E3341" s="42" t="str">
        <f t="shared" si="417"/>
        <v>2</v>
      </c>
      <c r="F3341" s="1">
        <v>35</v>
      </c>
      <c r="G3341" s="28" t="str">
        <f t="shared" si="418"/>
        <v>235</v>
      </c>
      <c r="H3341" s="1">
        <v>47</v>
      </c>
      <c r="I3341" s="1">
        <v>4825</v>
      </c>
      <c r="L3341" s="1">
        <v>110050</v>
      </c>
      <c r="M3341" s="1">
        <v>912183</v>
      </c>
      <c r="N3341" s="2">
        <f>INT(VLOOKUP(--D3341,'属性表（单）'!$H$7:$I$11,2,0)*VLOOKUP(F3341,'属性表（单）'!$B$4:$D$53,3,0))</f>
        <v>14925</v>
      </c>
      <c r="O3341" s="34">
        <f t="shared" si="420"/>
        <v>23320</v>
      </c>
      <c r="P3341" s="1">
        <f>IF(H3341=26,VLOOKUP(G3341,'属性表（单核）'!$H$2:$I$251,2,0),IF(H3341=59,VLOOKUP(G3341,'属性表（单核）'!$C$2:$D$251,2,0),INT(N3341/VLOOKUP(H3341,'属性表（单）'!$N$4:$O$24,2,0))))</f>
        <v>23320</v>
      </c>
      <c r="S3341" s="1">
        <f t="shared" si="421"/>
        <v>77460</v>
      </c>
      <c r="T3341" s="28">
        <f>VLOOKUP(--F3341,经验表!$A$4:$B$53,2,0)*VLOOKUP(--E3341,经验表!$W$8:$X$17,2,0)</f>
        <v>77460</v>
      </c>
      <c r="U3341" s="1">
        <f t="shared" si="422"/>
        <v>776640</v>
      </c>
      <c r="V3341" s="1">
        <f t="shared" si="423"/>
        <v>776640</v>
      </c>
    </row>
    <row r="3342" spans="1:22" x14ac:dyDescent="0.35">
      <c r="A3342" s="1">
        <v>93600142</v>
      </c>
      <c r="B3342" s="3" t="s">
        <v>21</v>
      </c>
      <c r="C3342" s="29">
        <f t="shared" si="419"/>
        <v>1</v>
      </c>
      <c r="D3342" s="29" t="str">
        <f t="shared" si="416"/>
        <v>2</v>
      </c>
      <c r="E3342" s="42" t="str">
        <f t="shared" si="417"/>
        <v>2</v>
      </c>
      <c r="F3342" s="1">
        <v>36</v>
      </c>
      <c r="G3342" s="28" t="str">
        <f t="shared" si="418"/>
        <v>236</v>
      </c>
      <c r="H3342" s="1">
        <v>47</v>
      </c>
      <c r="I3342" s="1">
        <v>4950</v>
      </c>
      <c r="L3342" s="1">
        <v>122334</v>
      </c>
      <c r="M3342" s="1">
        <v>1022233</v>
      </c>
      <c r="N3342" s="2">
        <f>INT(VLOOKUP(--D3342,'属性表（单）'!$H$7:$I$11,2,0)*VLOOKUP(F3342,'属性表（单）'!$B$4:$D$53,3,0))</f>
        <v>15525</v>
      </c>
      <c r="O3342" s="34">
        <f t="shared" si="420"/>
        <v>24257</v>
      </c>
      <c r="P3342" s="1">
        <f>IF(H3342=26,VLOOKUP(G3342,'属性表（单核）'!$H$2:$I$251,2,0),IF(H3342=59,VLOOKUP(G3342,'属性表（单核）'!$C$2:$D$251,2,0),INT(N3342/VLOOKUP(H3342,'属性表（单）'!$N$4:$O$24,2,0))))</f>
        <v>24257</v>
      </c>
      <c r="S3342" s="1">
        <f t="shared" si="421"/>
        <v>83100</v>
      </c>
      <c r="T3342" s="28">
        <f>VLOOKUP(--F3342,经验表!$A$4:$B$53,2,0)*VLOOKUP(--E3342,经验表!$W$8:$X$17,2,0)</f>
        <v>83100</v>
      </c>
      <c r="U3342" s="1">
        <f t="shared" si="422"/>
        <v>854100</v>
      </c>
      <c r="V3342" s="1">
        <f t="shared" si="423"/>
        <v>854100</v>
      </c>
    </row>
    <row r="3343" spans="1:22" x14ac:dyDescent="0.35">
      <c r="A3343" s="1">
        <v>93700142</v>
      </c>
      <c r="B3343" s="3" t="s">
        <v>21</v>
      </c>
      <c r="C3343" s="29">
        <f t="shared" si="419"/>
        <v>1</v>
      </c>
      <c r="D3343" s="29" t="str">
        <f t="shared" si="416"/>
        <v>2</v>
      </c>
      <c r="E3343" s="42" t="str">
        <f t="shared" si="417"/>
        <v>2</v>
      </c>
      <c r="F3343" s="1">
        <v>37</v>
      </c>
      <c r="G3343" s="28" t="str">
        <f t="shared" si="418"/>
        <v>237</v>
      </c>
      <c r="H3343" s="1">
        <v>47</v>
      </c>
      <c r="I3343" s="1">
        <v>5075</v>
      </c>
      <c r="L3343" s="1">
        <v>135946</v>
      </c>
      <c r="M3343" s="1">
        <v>1144567</v>
      </c>
      <c r="N3343" s="2">
        <f>INT(VLOOKUP(--D3343,'属性表（单）'!$H$7:$I$11,2,0)*VLOOKUP(F3343,'属性表（单）'!$B$4:$D$53,3,0))</f>
        <v>16200</v>
      </c>
      <c r="O3343" s="34">
        <f t="shared" si="420"/>
        <v>25312</v>
      </c>
      <c r="P3343" s="1">
        <f>IF(H3343=26,VLOOKUP(G3343,'属性表（单核）'!$H$2:$I$251,2,0),IF(H3343=59,VLOOKUP(G3343,'属性表（单核）'!$C$2:$D$251,2,0),INT(N3343/VLOOKUP(H3343,'属性表（单）'!$N$4:$O$24,2,0))))</f>
        <v>25312</v>
      </c>
      <c r="S3343" s="1">
        <f t="shared" si="421"/>
        <v>88740</v>
      </c>
      <c r="T3343" s="28">
        <f>VLOOKUP(--F3343,经验表!$A$4:$B$53,2,0)*VLOOKUP(--E3343,经验表!$W$8:$X$17,2,0)</f>
        <v>88740</v>
      </c>
      <c r="U3343" s="1">
        <f t="shared" si="422"/>
        <v>937200</v>
      </c>
      <c r="V3343" s="1">
        <f t="shared" si="423"/>
        <v>937200</v>
      </c>
    </row>
    <row r="3344" spans="1:22" x14ac:dyDescent="0.35">
      <c r="A3344" s="1">
        <v>93800142</v>
      </c>
      <c r="B3344" s="3" t="s">
        <v>21</v>
      </c>
      <c r="C3344" s="29">
        <f t="shared" si="419"/>
        <v>1</v>
      </c>
      <c r="D3344" s="29" t="str">
        <f t="shared" si="416"/>
        <v>2</v>
      </c>
      <c r="E3344" s="42" t="str">
        <f t="shared" si="417"/>
        <v>2</v>
      </c>
      <c r="F3344" s="1">
        <v>38</v>
      </c>
      <c r="G3344" s="28" t="str">
        <f t="shared" si="418"/>
        <v>238</v>
      </c>
      <c r="H3344" s="1">
        <v>47</v>
      </c>
      <c r="I3344" s="1">
        <v>5200</v>
      </c>
      <c r="L3344" s="1">
        <v>151027</v>
      </c>
      <c r="M3344" s="1">
        <v>1280513</v>
      </c>
      <c r="N3344" s="2">
        <f>INT(VLOOKUP(--D3344,'属性表（单）'!$H$7:$I$11,2,0)*VLOOKUP(F3344,'属性表（单）'!$B$4:$D$53,3,0))</f>
        <v>16875</v>
      </c>
      <c r="O3344" s="34">
        <f t="shared" si="420"/>
        <v>26367</v>
      </c>
      <c r="P3344" s="1">
        <f>IF(H3344=26,VLOOKUP(G3344,'属性表（单核）'!$H$2:$I$251,2,0),IF(H3344=59,VLOOKUP(G3344,'属性表（单核）'!$C$2:$D$251,2,0),INT(N3344/VLOOKUP(H3344,'属性表（单）'!$N$4:$O$24,2,0))))</f>
        <v>26367</v>
      </c>
      <c r="S3344" s="1">
        <f t="shared" si="421"/>
        <v>95580</v>
      </c>
      <c r="T3344" s="28">
        <f>VLOOKUP(--F3344,经验表!$A$4:$B$53,2,0)*VLOOKUP(--E3344,经验表!$W$8:$X$17,2,0)</f>
        <v>95580</v>
      </c>
      <c r="U3344" s="1">
        <f t="shared" si="422"/>
        <v>1025940</v>
      </c>
      <c r="V3344" s="1">
        <f t="shared" si="423"/>
        <v>1025940</v>
      </c>
    </row>
    <row r="3345" spans="1:22" x14ac:dyDescent="0.35">
      <c r="A3345" s="1">
        <v>93900142</v>
      </c>
      <c r="B3345" s="3" t="s">
        <v>21</v>
      </c>
      <c r="C3345" s="29">
        <f t="shared" si="419"/>
        <v>1</v>
      </c>
      <c r="D3345" s="29" t="str">
        <f t="shared" si="416"/>
        <v>2</v>
      </c>
      <c r="E3345" s="42" t="str">
        <f t="shared" si="417"/>
        <v>2</v>
      </c>
      <c r="F3345" s="1">
        <v>39</v>
      </c>
      <c r="G3345" s="28" t="str">
        <f t="shared" si="418"/>
        <v>239</v>
      </c>
      <c r="H3345" s="1">
        <v>47</v>
      </c>
      <c r="I3345" s="1">
        <v>5325</v>
      </c>
      <c r="L3345" s="1">
        <v>167735</v>
      </c>
      <c r="M3345" s="1">
        <v>1431540</v>
      </c>
      <c r="N3345" s="2">
        <f>INT(VLOOKUP(--D3345,'属性表（单）'!$H$7:$I$11,2,0)*VLOOKUP(F3345,'属性表（单）'!$B$4:$D$53,3,0))</f>
        <v>17550</v>
      </c>
      <c r="O3345" s="34">
        <f t="shared" si="420"/>
        <v>27421</v>
      </c>
      <c r="P3345" s="1">
        <f>IF(H3345=26,VLOOKUP(G3345,'属性表（单核）'!$H$2:$I$251,2,0),IF(H3345=59,VLOOKUP(G3345,'属性表（单核）'!$C$2:$D$251,2,0),INT(N3345/VLOOKUP(H3345,'属性表（单）'!$N$4:$O$24,2,0))))</f>
        <v>27421</v>
      </c>
      <c r="S3345" s="1">
        <f t="shared" si="421"/>
        <v>102420</v>
      </c>
      <c r="T3345" s="28">
        <f>VLOOKUP(--F3345,经验表!$A$4:$B$53,2,0)*VLOOKUP(--E3345,经验表!$W$8:$X$17,2,0)</f>
        <v>102420</v>
      </c>
      <c r="U3345" s="1">
        <f t="shared" si="422"/>
        <v>1121520</v>
      </c>
      <c r="V3345" s="1">
        <f t="shared" si="423"/>
        <v>1121520</v>
      </c>
    </row>
    <row r="3346" spans="1:22" x14ac:dyDescent="0.35">
      <c r="A3346" s="1">
        <v>94000142</v>
      </c>
      <c r="B3346" s="3" t="s">
        <v>21</v>
      </c>
      <c r="C3346" s="29">
        <f t="shared" si="419"/>
        <v>1</v>
      </c>
      <c r="D3346" s="29" t="str">
        <f t="shared" si="416"/>
        <v>2</v>
      </c>
      <c r="E3346" s="42" t="str">
        <f t="shared" si="417"/>
        <v>2</v>
      </c>
      <c r="F3346" s="1">
        <v>40</v>
      </c>
      <c r="G3346" s="28" t="str">
        <f t="shared" si="418"/>
        <v>240</v>
      </c>
      <c r="H3346" s="1">
        <v>47</v>
      </c>
      <c r="I3346" s="1">
        <v>5450</v>
      </c>
      <c r="L3346" s="1">
        <v>186245</v>
      </c>
      <c r="M3346" s="1">
        <v>1599275</v>
      </c>
      <c r="N3346" s="2">
        <f>INT(VLOOKUP(--D3346,'属性表（单）'!$H$7:$I$11,2,0)*VLOOKUP(F3346,'属性表（单）'!$B$4:$D$53,3,0))</f>
        <v>18225</v>
      </c>
      <c r="O3346" s="34">
        <f t="shared" si="420"/>
        <v>28476</v>
      </c>
      <c r="P3346" s="1">
        <f>IF(H3346=26,VLOOKUP(G3346,'属性表（单核）'!$H$2:$I$251,2,0),IF(H3346=59,VLOOKUP(G3346,'属性表（单核）'!$C$2:$D$251,2,0),INT(N3346/VLOOKUP(H3346,'属性表（单）'!$N$4:$O$24,2,0))))</f>
        <v>28476</v>
      </c>
      <c r="S3346" s="1">
        <f t="shared" si="421"/>
        <v>109260</v>
      </c>
      <c r="T3346" s="28">
        <f>VLOOKUP(--F3346,经验表!$A$4:$B$53,2,0)*VLOOKUP(--E3346,经验表!$W$8:$X$17,2,0)</f>
        <v>109260</v>
      </c>
      <c r="U3346" s="1">
        <f t="shared" si="422"/>
        <v>1223940</v>
      </c>
      <c r="V3346" s="1">
        <f t="shared" si="423"/>
        <v>1223940</v>
      </c>
    </row>
    <row r="3347" spans="1:22" x14ac:dyDescent="0.35">
      <c r="A3347" s="1">
        <v>94100142</v>
      </c>
      <c r="B3347" s="3" t="s">
        <v>21</v>
      </c>
      <c r="C3347" s="29">
        <f t="shared" si="419"/>
        <v>1</v>
      </c>
      <c r="D3347" s="29" t="str">
        <f t="shared" si="416"/>
        <v>2</v>
      </c>
      <c r="E3347" s="42" t="str">
        <f t="shared" si="417"/>
        <v>2</v>
      </c>
      <c r="F3347" s="1">
        <v>41</v>
      </c>
      <c r="G3347" s="28" t="str">
        <f t="shared" si="418"/>
        <v>241</v>
      </c>
      <c r="H3347" s="1">
        <v>47</v>
      </c>
      <c r="I3347" s="1">
        <v>5575</v>
      </c>
      <c r="L3347" s="1">
        <v>206749</v>
      </c>
      <c r="M3347" s="1">
        <v>1785520</v>
      </c>
      <c r="N3347" s="2">
        <f>INT(VLOOKUP(--D3347,'属性表（单）'!$H$7:$I$11,2,0)*VLOOKUP(F3347,'属性表（单）'!$B$4:$D$53,3,0))</f>
        <v>18900</v>
      </c>
      <c r="O3347" s="34">
        <f t="shared" si="420"/>
        <v>29531</v>
      </c>
      <c r="P3347" s="1">
        <f>IF(H3347=26,VLOOKUP(G3347,'属性表（单核）'!$H$2:$I$251,2,0),IF(H3347=59,VLOOKUP(G3347,'属性表（单核）'!$C$2:$D$251,2,0),INT(N3347/VLOOKUP(H3347,'属性表（单）'!$N$4:$O$24,2,0))))</f>
        <v>29531</v>
      </c>
      <c r="S3347" s="1">
        <f t="shared" si="421"/>
        <v>116100</v>
      </c>
      <c r="T3347" s="28">
        <f>VLOOKUP(--F3347,经验表!$A$4:$B$53,2,0)*VLOOKUP(--E3347,经验表!$W$8:$X$17,2,0)</f>
        <v>116100</v>
      </c>
      <c r="U3347" s="1">
        <f t="shared" si="422"/>
        <v>1333200</v>
      </c>
      <c r="V3347" s="1">
        <f t="shared" si="423"/>
        <v>1333200</v>
      </c>
    </row>
    <row r="3348" spans="1:22" x14ac:dyDescent="0.35">
      <c r="A3348" s="1">
        <v>94200142</v>
      </c>
      <c r="B3348" s="3" t="s">
        <v>21</v>
      </c>
      <c r="C3348" s="29">
        <f t="shared" si="419"/>
        <v>1</v>
      </c>
      <c r="D3348" s="29" t="str">
        <f t="shared" si="416"/>
        <v>2</v>
      </c>
      <c r="E3348" s="42" t="str">
        <f t="shared" si="417"/>
        <v>2</v>
      </c>
      <c r="F3348" s="1">
        <v>42</v>
      </c>
      <c r="G3348" s="28" t="str">
        <f t="shared" si="418"/>
        <v>242</v>
      </c>
      <c r="H3348" s="1">
        <v>47</v>
      </c>
      <c r="I3348" s="1">
        <v>5700</v>
      </c>
      <c r="L3348" s="1">
        <v>229461</v>
      </c>
      <c r="M3348" s="1">
        <v>1992269</v>
      </c>
      <c r="N3348" s="2">
        <f>INT(VLOOKUP(--D3348,'属性表（单）'!$H$7:$I$11,2,0)*VLOOKUP(F3348,'属性表（单）'!$B$4:$D$53,3,0))</f>
        <v>19650</v>
      </c>
      <c r="O3348" s="34">
        <f t="shared" si="420"/>
        <v>30703</v>
      </c>
      <c r="P3348" s="1">
        <f>IF(H3348=26,VLOOKUP(G3348,'属性表（单核）'!$H$2:$I$251,2,0),IF(H3348=59,VLOOKUP(G3348,'属性表（单核）'!$C$2:$D$251,2,0),INT(N3348/VLOOKUP(H3348,'属性表（单）'!$N$4:$O$24,2,0))))</f>
        <v>30703</v>
      </c>
      <c r="S3348" s="1">
        <f t="shared" si="421"/>
        <v>124260</v>
      </c>
      <c r="T3348" s="28">
        <f>VLOOKUP(--F3348,经验表!$A$4:$B$53,2,0)*VLOOKUP(--E3348,经验表!$W$8:$X$17,2,0)</f>
        <v>124260</v>
      </c>
      <c r="U3348" s="1">
        <f t="shared" si="422"/>
        <v>1449300</v>
      </c>
      <c r="V3348" s="1">
        <f t="shared" si="423"/>
        <v>1449300</v>
      </c>
    </row>
    <row r="3349" spans="1:22" x14ac:dyDescent="0.35">
      <c r="A3349" s="1">
        <v>94300142</v>
      </c>
      <c r="B3349" s="3" t="s">
        <v>21</v>
      </c>
      <c r="C3349" s="29">
        <f t="shared" si="419"/>
        <v>1</v>
      </c>
      <c r="D3349" s="29" t="str">
        <f t="shared" si="416"/>
        <v>2</v>
      </c>
      <c r="E3349" s="42" t="str">
        <f t="shared" si="417"/>
        <v>2</v>
      </c>
      <c r="F3349" s="1">
        <v>43</v>
      </c>
      <c r="G3349" s="28" t="str">
        <f t="shared" si="418"/>
        <v>243</v>
      </c>
      <c r="H3349" s="1">
        <v>47</v>
      </c>
      <c r="I3349" s="1">
        <v>5825</v>
      </c>
      <c r="L3349" s="1">
        <v>254619</v>
      </c>
      <c r="M3349" s="1">
        <v>2221730</v>
      </c>
      <c r="N3349" s="2">
        <f>INT(VLOOKUP(--D3349,'属性表（单）'!$H$7:$I$11,2,0)*VLOOKUP(F3349,'属性表（单）'!$B$4:$D$53,3,0))</f>
        <v>20400</v>
      </c>
      <c r="O3349" s="34">
        <f t="shared" si="420"/>
        <v>31875</v>
      </c>
      <c r="P3349" s="1">
        <f>IF(H3349=26,VLOOKUP(G3349,'属性表（单核）'!$H$2:$I$251,2,0),IF(H3349=59,VLOOKUP(G3349,'属性表（单核）'!$C$2:$D$251,2,0),INT(N3349/VLOOKUP(H3349,'属性表（单）'!$N$4:$O$24,2,0))))</f>
        <v>31875</v>
      </c>
      <c r="S3349" s="1">
        <f t="shared" si="421"/>
        <v>132420</v>
      </c>
      <c r="T3349" s="28">
        <f>VLOOKUP(--F3349,经验表!$A$4:$B$53,2,0)*VLOOKUP(--E3349,经验表!$W$8:$X$17,2,0)</f>
        <v>132420</v>
      </c>
      <c r="U3349" s="1">
        <f t="shared" si="422"/>
        <v>1573560</v>
      </c>
      <c r="V3349" s="1">
        <f t="shared" si="423"/>
        <v>1573560</v>
      </c>
    </row>
    <row r="3350" spans="1:22" x14ac:dyDescent="0.35">
      <c r="A3350" s="1">
        <v>94400142</v>
      </c>
      <c r="B3350" s="3" t="s">
        <v>21</v>
      </c>
      <c r="C3350" s="29">
        <f t="shared" si="419"/>
        <v>1</v>
      </c>
      <c r="D3350" s="29" t="str">
        <f t="shared" si="416"/>
        <v>2</v>
      </c>
      <c r="E3350" s="42" t="str">
        <f t="shared" si="417"/>
        <v>2</v>
      </c>
      <c r="F3350" s="1">
        <v>44</v>
      </c>
      <c r="G3350" s="28" t="str">
        <f t="shared" si="418"/>
        <v>244</v>
      </c>
      <c r="H3350" s="1">
        <v>47</v>
      </c>
      <c r="I3350" s="1">
        <v>5950</v>
      </c>
      <c r="L3350" s="1">
        <v>282483</v>
      </c>
      <c r="M3350" s="1">
        <v>2476349</v>
      </c>
      <c r="N3350" s="2">
        <f>INT(VLOOKUP(--D3350,'属性表（单）'!$H$7:$I$11,2,0)*VLOOKUP(F3350,'属性表（单）'!$B$4:$D$53,3,0))</f>
        <v>21150</v>
      </c>
      <c r="O3350" s="34">
        <f t="shared" si="420"/>
        <v>33046</v>
      </c>
      <c r="P3350" s="1">
        <f>IF(H3350=26,VLOOKUP(G3350,'属性表（单核）'!$H$2:$I$251,2,0),IF(H3350=59,VLOOKUP(G3350,'属性表（单核）'!$C$2:$D$251,2,0),INT(N3350/VLOOKUP(H3350,'属性表（单）'!$N$4:$O$24,2,0))))</f>
        <v>33046</v>
      </c>
      <c r="S3350" s="1">
        <f t="shared" si="421"/>
        <v>140580</v>
      </c>
      <c r="T3350" s="28">
        <f>VLOOKUP(--F3350,经验表!$A$4:$B$53,2,0)*VLOOKUP(--E3350,经验表!$W$8:$X$17,2,0)</f>
        <v>140580</v>
      </c>
      <c r="U3350" s="1">
        <f t="shared" si="422"/>
        <v>1705980</v>
      </c>
      <c r="V3350" s="1">
        <f t="shared" si="423"/>
        <v>1705980</v>
      </c>
    </row>
    <row r="3351" spans="1:22" x14ac:dyDescent="0.35">
      <c r="A3351" s="1">
        <v>94500142</v>
      </c>
      <c r="B3351" s="3" t="s">
        <v>21</v>
      </c>
      <c r="C3351" s="29">
        <f t="shared" si="419"/>
        <v>1</v>
      </c>
      <c r="D3351" s="29" t="str">
        <f t="shared" si="416"/>
        <v>2</v>
      </c>
      <c r="E3351" s="42" t="str">
        <f t="shared" si="417"/>
        <v>2</v>
      </c>
      <c r="F3351" s="1">
        <v>45</v>
      </c>
      <c r="G3351" s="28" t="str">
        <f t="shared" si="418"/>
        <v>245</v>
      </c>
      <c r="H3351" s="1">
        <v>47</v>
      </c>
      <c r="I3351" s="1">
        <v>6075</v>
      </c>
      <c r="L3351" s="1">
        <v>313344</v>
      </c>
      <c r="M3351" s="1">
        <v>2758832</v>
      </c>
      <c r="N3351" s="2">
        <f>INT(VLOOKUP(--D3351,'属性表（单）'!$H$7:$I$11,2,0)*VLOOKUP(F3351,'属性表（单）'!$B$4:$D$53,3,0))</f>
        <v>21900</v>
      </c>
      <c r="O3351" s="34">
        <f t="shared" si="420"/>
        <v>34218</v>
      </c>
      <c r="P3351" s="1">
        <f>IF(H3351=26,VLOOKUP(G3351,'属性表（单核）'!$H$2:$I$251,2,0),IF(H3351=59,VLOOKUP(G3351,'属性表（单核）'!$C$2:$D$251,2,0),INT(N3351/VLOOKUP(H3351,'属性表（单）'!$N$4:$O$24,2,0))))</f>
        <v>34218</v>
      </c>
      <c r="S3351" s="1">
        <f t="shared" si="421"/>
        <v>148740</v>
      </c>
      <c r="T3351" s="28">
        <f>VLOOKUP(--F3351,经验表!$A$4:$B$53,2,0)*VLOOKUP(--E3351,经验表!$W$8:$X$17,2,0)</f>
        <v>148740</v>
      </c>
      <c r="U3351" s="1">
        <f t="shared" si="422"/>
        <v>1846560</v>
      </c>
      <c r="V3351" s="1">
        <f t="shared" si="423"/>
        <v>1846560</v>
      </c>
    </row>
    <row r="3352" spans="1:22" x14ac:dyDescent="0.35">
      <c r="A3352" s="1">
        <v>94600142</v>
      </c>
      <c r="B3352" s="3" t="s">
        <v>21</v>
      </c>
      <c r="C3352" s="29">
        <f t="shared" si="419"/>
        <v>1</v>
      </c>
      <c r="D3352" s="29" t="str">
        <f t="shared" si="416"/>
        <v>2</v>
      </c>
      <c r="E3352" s="42" t="str">
        <f t="shared" si="417"/>
        <v>2</v>
      </c>
      <c r="F3352" s="1">
        <v>46</v>
      </c>
      <c r="G3352" s="28" t="str">
        <f t="shared" si="418"/>
        <v>246</v>
      </c>
      <c r="H3352" s="1">
        <v>47</v>
      </c>
      <c r="I3352" s="1">
        <v>6200</v>
      </c>
      <c r="L3352" s="1">
        <v>347524</v>
      </c>
      <c r="M3352" s="1">
        <v>3072176</v>
      </c>
      <c r="N3352" s="2">
        <f>INT(VLOOKUP(--D3352,'属性表（单）'!$H$7:$I$11,2,0)*VLOOKUP(F3352,'属性表（单）'!$B$4:$D$53,3,0))</f>
        <v>22650</v>
      </c>
      <c r="O3352" s="34">
        <f t="shared" si="420"/>
        <v>35390</v>
      </c>
      <c r="P3352" s="1">
        <f>IF(H3352=26,VLOOKUP(G3352,'属性表（单核）'!$H$2:$I$251,2,0),IF(H3352=59,VLOOKUP(G3352,'属性表（单核）'!$C$2:$D$251,2,0),INT(N3352/VLOOKUP(H3352,'属性表（单）'!$N$4:$O$24,2,0))))</f>
        <v>35390</v>
      </c>
      <c r="S3352" s="1">
        <f t="shared" si="421"/>
        <v>158340</v>
      </c>
      <c r="T3352" s="28">
        <f>VLOOKUP(--F3352,经验表!$A$4:$B$53,2,0)*VLOOKUP(--E3352,经验表!$W$8:$X$17,2,0)</f>
        <v>158340</v>
      </c>
      <c r="U3352" s="1">
        <f t="shared" si="422"/>
        <v>1995300</v>
      </c>
      <c r="V3352" s="1">
        <f t="shared" si="423"/>
        <v>1995300</v>
      </c>
    </row>
    <row r="3353" spans="1:22" x14ac:dyDescent="0.35">
      <c r="A3353" s="1">
        <v>94700142</v>
      </c>
      <c r="B3353" s="3" t="s">
        <v>21</v>
      </c>
      <c r="C3353" s="29">
        <f t="shared" si="419"/>
        <v>1</v>
      </c>
      <c r="D3353" s="29" t="str">
        <f t="shared" si="416"/>
        <v>2</v>
      </c>
      <c r="E3353" s="42" t="str">
        <f t="shared" si="417"/>
        <v>2</v>
      </c>
      <c r="F3353" s="1">
        <v>47</v>
      </c>
      <c r="G3353" s="28" t="str">
        <f t="shared" si="418"/>
        <v>247</v>
      </c>
      <c r="H3353" s="1">
        <v>47</v>
      </c>
      <c r="I3353" s="1">
        <v>6325</v>
      </c>
      <c r="L3353" s="1">
        <v>385377</v>
      </c>
      <c r="M3353" s="1">
        <v>3419700</v>
      </c>
      <c r="N3353" s="2">
        <f>INT(VLOOKUP(--D3353,'属性表（单）'!$H$7:$I$11,2,0)*VLOOKUP(F3353,'属性表（单）'!$B$4:$D$53,3,0))</f>
        <v>23475</v>
      </c>
      <c r="O3353" s="34">
        <f t="shared" si="420"/>
        <v>36679</v>
      </c>
      <c r="P3353" s="1">
        <f>IF(H3353=26,VLOOKUP(G3353,'属性表（单核）'!$H$2:$I$251,2,0),IF(H3353=59,VLOOKUP(G3353,'属性表（单核）'!$C$2:$D$251,2,0),INT(N3353/VLOOKUP(H3353,'属性表（单）'!$N$4:$O$24,2,0))))</f>
        <v>36679</v>
      </c>
      <c r="S3353" s="1">
        <f t="shared" si="421"/>
        <v>167940</v>
      </c>
      <c r="T3353" s="28">
        <f>VLOOKUP(--F3353,经验表!$A$4:$B$53,2,0)*VLOOKUP(--E3353,经验表!$W$8:$X$17,2,0)</f>
        <v>167940</v>
      </c>
      <c r="U3353" s="1">
        <f t="shared" si="422"/>
        <v>2153640</v>
      </c>
      <c r="V3353" s="1">
        <f t="shared" si="423"/>
        <v>2153640</v>
      </c>
    </row>
    <row r="3354" spans="1:22" x14ac:dyDescent="0.35">
      <c r="A3354" s="1">
        <v>94800142</v>
      </c>
      <c r="B3354" s="3" t="s">
        <v>21</v>
      </c>
      <c r="C3354" s="29">
        <f t="shared" si="419"/>
        <v>1</v>
      </c>
      <c r="D3354" s="29" t="str">
        <f t="shared" si="416"/>
        <v>2</v>
      </c>
      <c r="E3354" s="42" t="str">
        <f t="shared" si="417"/>
        <v>2</v>
      </c>
      <c r="F3354" s="1">
        <v>48</v>
      </c>
      <c r="G3354" s="28" t="str">
        <f t="shared" si="418"/>
        <v>248</v>
      </c>
      <c r="H3354" s="1">
        <v>47</v>
      </c>
      <c r="I3354" s="1">
        <v>6450</v>
      </c>
      <c r="L3354" s="1">
        <v>427297</v>
      </c>
      <c r="M3354" s="1">
        <v>3805077</v>
      </c>
      <c r="N3354" s="2">
        <f>INT(VLOOKUP(--D3354,'属性表（单）'!$H$7:$I$11,2,0)*VLOOKUP(F3354,'属性表（单）'!$B$4:$D$53,3,0))</f>
        <v>24300</v>
      </c>
      <c r="O3354" s="34">
        <f t="shared" si="420"/>
        <v>37968</v>
      </c>
      <c r="P3354" s="1">
        <f>IF(H3354=26,VLOOKUP(G3354,'属性表（单核）'!$H$2:$I$251,2,0),IF(H3354=59,VLOOKUP(G3354,'属性表（单核）'!$C$2:$D$251,2,0),INT(N3354/VLOOKUP(H3354,'属性表（单）'!$N$4:$O$24,2,0))))</f>
        <v>37968</v>
      </c>
      <c r="S3354" s="1">
        <f t="shared" si="421"/>
        <v>177540</v>
      </c>
      <c r="T3354" s="28">
        <f>VLOOKUP(--F3354,经验表!$A$4:$B$53,2,0)*VLOOKUP(--E3354,经验表!$W$8:$X$17,2,0)</f>
        <v>177540</v>
      </c>
      <c r="U3354" s="1">
        <f t="shared" si="422"/>
        <v>2321580</v>
      </c>
      <c r="V3354" s="1">
        <f t="shared" si="423"/>
        <v>2321580</v>
      </c>
    </row>
    <row r="3355" spans="1:22" x14ac:dyDescent="0.35">
      <c r="A3355" s="1">
        <v>94900142</v>
      </c>
      <c r="B3355" s="3" t="s">
        <v>21</v>
      </c>
      <c r="C3355" s="29">
        <f t="shared" si="419"/>
        <v>1</v>
      </c>
      <c r="D3355" s="29" t="str">
        <f t="shared" si="416"/>
        <v>2</v>
      </c>
      <c r="E3355" s="42" t="str">
        <f t="shared" si="417"/>
        <v>2</v>
      </c>
      <c r="F3355" s="1">
        <v>49</v>
      </c>
      <c r="G3355" s="28" t="str">
        <f t="shared" si="418"/>
        <v>249</v>
      </c>
      <c r="H3355" s="1">
        <v>47</v>
      </c>
      <c r="I3355" s="1">
        <v>6575</v>
      </c>
      <c r="L3355" s="1">
        <v>473719</v>
      </c>
      <c r="M3355" s="1">
        <v>4232374</v>
      </c>
      <c r="N3355" s="2">
        <f>INT(VLOOKUP(--D3355,'属性表（单）'!$H$7:$I$11,2,0)*VLOOKUP(F3355,'属性表（单）'!$B$4:$D$53,3,0))</f>
        <v>25125</v>
      </c>
      <c r="O3355" s="34">
        <f t="shared" si="420"/>
        <v>39257</v>
      </c>
      <c r="P3355" s="1">
        <f>IF(H3355=26,VLOOKUP(G3355,'属性表（单核）'!$H$2:$I$251,2,0),IF(H3355=59,VLOOKUP(G3355,'属性表（单核）'!$C$2:$D$251,2,0),INT(N3355/VLOOKUP(H3355,'属性表（单）'!$N$4:$O$24,2,0))))</f>
        <v>39257</v>
      </c>
      <c r="S3355" s="1">
        <f t="shared" si="421"/>
        <v>187140</v>
      </c>
      <c r="T3355" s="28">
        <f>VLOOKUP(--F3355,经验表!$A$4:$B$53,2,0)*VLOOKUP(--E3355,经验表!$W$8:$X$17,2,0)</f>
        <v>187140</v>
      </c>
      <c r="U3355" s="1">
        <f t="shared" si="422"/>
        <v>2499120</v>
      </c>
      <c r="V3355" s="1">
        <f t="shared" si="423"/>
        <v>2499120</v>
      </c>
    </row>
    <row r="3356" spans="1:22" x14ac:dyDescent="0.35">
      <c r="A3356" s="1">
        <v>95000142</v>
      </c>
      <c r="B3356" s="3" t="s">
        <v>21</v>
      </c>
      <c r="C3356" s="29">
        <f t="shared" si="419"/>
        <v>1</v>
      </c>
      <c r="D3356" s="29" t="str">
        <f t="shared" si="416"/>
        <v>2</v>
      </c>
      <c r="E3356" s="42" t="str">
        <f t="shared" si="417"/>
        <v>2</v>
      </c>
      <c r="F3356" s="1">
        <v>50</v>
      </c>
      <c r="G3356" s="28" t="str">
        <f t="shared" si="418"/>
        <v>250</v>
      </c>
      <c r="H3356" s="1">
        <v>47</v>
      </c>
      <c r="I3356" s="1">
        <v>6700</v>
      </c>
      <c r="L3356" s="1">
        <v>99999999</v>
      </c>
      <c r="M3356" s="1">
        <v>4706093</v>
      </c>
      <c r="N3356" s="2">
        <f>INT(VLOOKUP(--D3356,'属性表（单）'!$H$7:$I$11,2,0)*VLOOKUP(F3356,'属性表（单）'!$B$4:$D$53,3,0))</f>
        <v>25950</v>
      </c>
      <c r="O3356" s="34">
        <f t="shared" si="420"/>
        <v>40546</v>
      </c>
      <c r="P3356" s="1">
        <f>IF(H3356=26,VLOOKUP(G3356,'属性表（单核）'!$H$2:$I$251,2,0),IF(H3356=59,VLOOKUP(G3356,'属性表（单核）'!$C$2:$D$251,2,0),INT(N3356/VLOOKUP(H3356,'属性表（单）'!$N$4:$O$24,2,0))))</f>
        <v>40546</v>
      </c>
      <c r="S3356" s="1">
        <f t="shared" si="421"/>
        <v>198300</v>
      </c>
      <c r="T3356" s="28">
        <f>VLOOKUP(--F3356,经验表!$A$4:$B$53,2,0)*VLOOKUP(--E3356,经验表!$W$8:$X$17,2,0)</f>
        <v>198300</v>
      </c>
      <c r="U3356" s="1">
        <f t="shared" si="422"/>
        <v>2686260</v>
      </c>
      <c r="V3356" s="1">
        <f t="shared" si="423"/>
        <v>2686260</v>
      </c>
    </row>
    <row r="3357" spans="1:22" x14ac:dyDescent="0.35">
      <c r="A3357" s="1">
        <v>90100143</v>
      </c>
      <c r="B3357" s="3" t="s">
        <v>21</v>
      </c>
      <c r="C3357" s="29">
        <f t="shared" si="419"/>
        <v>1</v>
      </c>
      <c r="D3357" s="29" t="str">
        <f t="shared" si="416"/>
        <v>3</v>
      </c>
      <c r="E3357" s="42" t="str">
        <f t="shared" si="417"/>
        <v>3</v>
      </c>
      <c r="F3357" s="1">
        <v>1</v>
      </c>
      <c r="G3357" s="28" t="str">
        <f t="shared" si="418"/>
        <v>31</v>
      </c>
      <c r="H3357" s="1">
        <v>47</v>
      </c>
      <c r="I3357" s="1">
        <v>835</v>
      </c>
      <c r="L3357" s="1">
        <v>1324</v>
      </c>
      <c r="M3357" s="1">
        <v>5000</v>
      </c>
      <c r="N3357" s="2">
        <f>INT(VLOOKUP(--D3357,'属性表（单）'!$H$7:$I$11,2,0)*VLOOKUP(F3357,'属性表（单）'!$B$4:$D$53,3,0))</f>
        <v>3600</v>
      </c>
      <c r="O3357" s="34">
        <f t="shared" si="420"/>
        <v>5625</v>
      </c>
      <c r="P3357" s="1">
        <f>IF(H3357=26,VLOOKUP(G3357,'属性表（单核）'!$H$2:$I$251,2,0),IF(H3357=59,VLOOKUP(G3357,'属性表（单核）'!$C$2:$D$251,2,0),INT(N3357/VLOOKUP(H3357,'属性表（单）'!$N$4:$O$24,2,0))))</f>
        <v>5625</v>
      </c>
      <c r="S3357" s="1">
        <f t="shared" si="421"/>
        <v>1125</v>
      </c>
      <c r="T3357" s="28">
        <f>VLOOKUP(--F3357,经验表!$A$4:$B$53,2,0)*VLOOKUP(--E3357,经验表!$W$8:$X$17,2,0)</f>
        <v>1125</v>
      </c>
      <c r="U3357" s="1">
        <f t="shared" si="422"/>
        <v>6000</v>
      </c>
      <c r="V3357" s="1">
        <f t="shared" si="423"/>
        <v>2884560</v>
      </c>
    </row>
    <row r="3358" spans="1:22" x14ac:dyDescent="0.35">
      <c r="A3358" s="1">
        <v>90200143</v>
      </c>
      <c r="B3358" s="3" t="s">
        <v>21</v>
      </c>
      <c r="C3358" s="29">
        <f t="shared" si="419"/>
        <v>1</v>
      </c>
      <c r="D3358" s="29" t="str">
        <f t="shared" si="416"/>
        <v>3</v>
      </c>
      <c r="E3358" s="42" t="str">
        <f t="shared" si="417"/>
        <v>3</v>
      </c>
      <c r="F3358" s="1">
        <v>2</v>
      </c>
      <c r="G3358" s="28" t="str">
        <f t="shared" si="418"/>
        <v>32</v>
      </c>
      <c r="H3358" s="1">
        <v>47</v>
      </c>
      <c r="I3358" s="1">
        <v>1000</v>
      </c>
      <c r="L3358" s="1">
        <v>1752</v>
      </c>
      <c r="M3358" s="1">
        <v>6324</v>
      </c>
      <c r="N3358" s="2">
        <f>INT(VLOOKUP(--D3358,'属性表（单）'!$H$7:$I$11,2,0)*VLOOKUP(F3358,'属性表（单）'!$B$4:$D$53,3,0))</f>
        <v>3825</v>
      </c>
      <c r="O3358" s="34">
        <f t="shared" si="420"/>
        <v>5976</v>
      </c>
      <c r="P3358" s="1">
        <f>IF(H3358=26,VLOOKUP(G3358,'属性表（单核）'!$H$2:$I$251,2,0),IF(H3358=59,VLOOKUP(G3358,'属性表（单核）'!$C$2:$D$251,2,0),INT(N3358/VLOOKUP(H3358,'属性表（单）'!$N$4:$O$24,2,0))))</f>
        <v>5976</v>
      </c>
      <c r="S3358" s="1">
        <f t="shared" si="421"/>
        <v>1575</v>
      </c>
      <c r="T3358" s="28">
        <f>VLOOKUP(--F3358,经验表!$A$4:$B$53,2,0)*VLOOKUP(--E3358,经验表!$W$8:$X$17,2,0)</f>
        <v>1575</v>
      </c>
      <c r="U3358" s="1">
        <f t="shared" si="422"/>
        <v>7125</v>
      </c>
      <c r="V3358" s="1">
        <f t="shared" si="423"/>
        <v>7125</v>
      </c>
    </row>
    <row r="3359" spans="1:22" x14ac:dyDescent="0.35">
      <c r="A3359" s="1">
        <v>90300143</v>
      </c>
      <c r="B3359" s="3" t="s">
        <v>21</v>
      </c>
      <c r="C3359" s="29">
        <f t="shared" si="419"/>
        <v>1</v>
      </c>
      <c r="D3359" s="29" t="str">
        <f t="shared" si="416"/>
        <v>3</v>
      </c>
      <c r="E3359" s="42" t="str">
        <f t="shared" si="417"/>
        <v>3</v>
      </c>
      <c r="F3359" s="1">
        <v>3</v>
      </c>
      <c r="G3359" s="28" t="str">
        <f t="shared" si="418"/>
        <v>33</v>
      </c>
      <c r="H3359" s="1">
        <v>47</v>
      </c>
      <c r="I3359" s="1">
        <v>1165</v>
      </c>
      <c r="L3359" s="1">
        <v>2230</v>
      </c>
      <c r="M3359" s="1">
        <v>8076</v>
      </c>
      <c r="N3359" s="2">
        <f>INT(VLOOKUP(--D3359,'属性表（单）'!$H$7:$I$11,2,0)*VLOOKUP(F3359,'属性表（单）'!$B$4:$D$53,3,0))</f>
        <v>4050</v>
      </c>
      <c r="O3359" s="34">
        <f t="shared" si="420"/>
        <v>6328</v>
      </c>
      <c r="P3359" s="1">
        <f>IF(H3359=26,VLOOKUP(G3359,'属性表（单核）'!$H$2:$I$251,2,0),IF(H3359=59,VLOOKUP(G3359,'属性表（单核）'!$C$2:$D$251,2,0),INT(N3359/VLOOKUP(H3359,'属性表（单）'!$N$4:$O$24,2,0))))</f>
        <v>6328</v>
      </c>
      <c r="S3359" s="1">
        <f t="shared" si="421"/>
        <v>2025</v>
      </c>
      <c r="T3359" s="28">
        <f>VLOOKUP(--F3359,经验表!$A$4:$B$53,2,0)*VLOOKUP(--E3359,经验表!$W$8:$X$17,2,0)</f>
        <v>2025</v>
      </c>
      <c r="U3359" s="1">
        <f t="shared" si="422"/>
        <v>8700</v>
      </c>
      <c r="V3359" s="1">
        <f t="shared" si="423"/>
        <v>8700</v>
      </c>
    </row>
    <row r="3360" spans="1:22" x14ac:dyDescent="0.35">
      <c r="A3360" s="1">
        <v>90400143</v>
      </c>
      <c r="B3360" s="3" t="s">
        <v>21</v>
      </c>
      <c r="C3360" s="29">
        <f t="shared" si="419"/>
        <v>1</v>
      </c>
      <c r="D3360" s="29" t="str">
        <f t="shared" si="416"/>
        <v>3</v>
      </c>
      <c r="E3360" s="42" t="str">
        <f t="shared" si="417"/>
        <v>3</v>
      </c>
      <c r="F3360" s="1">
        <v>4</v>
      </c>
      <c r="G3360" s="28" t="str">
        <f t="shared" si="418"/>
        <v>34</v>
      </c>
      <c r="H3360" s="1">
        <v>47</v>
      </c>
      <c r="I3360" s="1">
        <v>1330</v>
      </c>
      <c r="L3360" s="1">
        <v>2762</v>
      </c>
      <c r="M3360" s="1">
        <v>10306</v>
      </c>
      <c r="N3360" s="2">
        <f>INT(VLOOKUP(--D3360,'属性表（单）'!$H$7:$I$11,2,0)*VLOOKUP(F3360,'属性表（单）'!$B$4:$D$53,3,0))</f>
        <v>4275</v>
      </c>
      <c r="O3360" s="34">
        <f t="shared" si="420"/>
        <v>6679</v>
      </c>
      <c r="P3360" s="1">
        <f>IF(H3360=26,VLOOKUP(G3360,'属性表（单核）'!$H$2:$I$251,2,0),IF(H3360=59,VLOOKUP(G3360,'属性表（单核）'!$C$2:$D$251,2,0),INT(N3360/VLOOKUP(H3360,'属性表（单）'!$N$4:$O$24,2,0))))</f>
        <v>6679</v>
      </c>
      <c r="S3360" s="1">
        <f t="shared" si="421"/>
        <v>2475</v>
      </c>
      <c r="T3360" s="28">
        <f>VLOOKUP(--F3360,经验表!$A$4:$B$53,2,0)*VLOOKUP(--E3360,经验表!$W$8:$X$17,2,0)</f>
        <v>2475</v>
      </c>
      <c r="U3360" s="1">
        <f t="shared" si="422"/>
        <v>10725</v>
      </c>
      <c r="V3360" s="1">
        <f t="shared" si="423"/>
        <v>10725</v>
      </c>
    </row>
    <row r="3361" spans="1:22" x14ac:dyDescent="0.35">
      <c r="A3361" s="1">
        <v>90500143</v>
      </c>
      <c r="B3361" s="3" t="s">
        <v>21</v>
      </c>
      <c r="C3361" s="29">
        <f t="shared" si="419"/>
        <v>1</v>
      </c>
      <c r="D3361" s="29" t="str">
        <f t="shared" si="416"/>
        <v>3</v>
      </c>
      <c r="E3361" s="42" t="str">
        <f t="shared" si="417"/>
        <v>3</v>
      </c>
      <c r="F3361" s="1">
        <v>5</v>
      </c>
      <c r="G3361" s="28" t="str">
        <f t="shared" si="418"/>
        <v>35</v>
      </c>
      <c r="H3361" s="1">
        <v>47</v>
      </c>
      <c r="I3361" s="1">
        <v>1495</v>
      </c>
      <c r="L3361" s="1">
        <v>3354</v>
      </c>
      <c r="M3361" s="1">
        <v>13068</v>
      </c>
      <c r="N3361" s="2">
        <f>INT(VLOOKUP(--D3361,'属性表（单）'!$H$7:$I$11,2,0)*VLOOKUP(F3361,'属性表（单）'!$B$4:$D$53,3,0))</f>
        <v>4500</v>
      </c>
      <c r="O3361" s="34">
        <f t="shared" si="420"/>
        <v>7031</v>
      </c>
      <c r="P3361" s="1">
        <f>IF(H3361=26,VLOOKUP(G3361,'属性表（单核）'!$H$2:$I$251,2,0),IF(H3361=59,VLOOKUP(G3361,'属性表（单核）'!$C$2:$D$251,2,0),INT(N3361/VLOOKUP(H3361,'属性表（单）'!$N$4:$O$24,2,0))))</f>
        <v>7031</v>
      </c>
      <c r="S3361" s="1">
        <f t="shared" si="421"/>
        <v>2925</v>
      </c>
      <c r="T3361" s="28">
        <f>VLOOKUP(--F3361,经验表!$A$4:$B$53,2,0)*VLOOKUP(--E3361,经验表!$W$8:$X$17,2,0)</f>
        <v>2925</v>
      </c>
      <c r="U3361" s="1">
        <f t="shared" si="422"/>
        <v>13200</v>
      </c>
      <c r="V3361" s="1">
        <f t="shared" si="423"/>
        <v>13200</v>
      </c>
    </row>
    <row r="3362" spans="1:22" x14ac:dyDescent="0.35">
      <c r="A3362" s="1">
        <v>90600143</v>
      </c>
      <c r="B3362" s="3" t="s">
        <v>21</v>
      </c>
      <c r="C3362" s="29">
        <f t="shared" si="419"/>
        <v>1</v>
      </c>
      <c r="D3362" s="29" t="str">
        <f t="shared" si="416"/>
        <v>3</v>
      </c>
      <c r="E3362" s="42" t="str">
        <f t="shared" si="417"/>
        <v>3</v>
      </c>
      <c r="F3362" s="1">
        <v>6</v>
      </c>
      <c r="G3362" s="28" t="str">
        <f t="shared" si="418"/>
        <v>36</v>
      </c>
      <c r="H3362" s="1">
        <v>47</v>
      </c>
      <c r="I3362" s="1">
        <v>1660</v>
      </c>
      <c r="L3362" s="1">
        <v>4013</v>
      </c>
      <c r="M3362" s="1">
        <v>16422</v>
      </c>
      <c r="N3362" s="2">
        <f>INT(VLOOKUP(--D3362,'属性表（单）'!$H$7:$I$11,2,0)*VLOOKUP(F3362,'属性表（单）'!$B$4:$D$53,3,0))</f>
        <v>4725</v>
      </c>
      <c r="O3362" s="34">
        <f t="shared" si="420"/>
        <v>7382</v>
      </c>
      <c r="P3362" s="1">
        <f>IF(H3362=26,VLOOKUP(G3362,'属性表（单核）'!$H$2:$I$251,2,0),IF(H3362=59,VLOOKUP(G3362,'属性表（单核）'!$C$2:$D$251,2,0),INT(N3362/VLOOKUP(H3362,'属性表（单）'!$N$4:$O$24,2,0))))</f>
        <v>7382</v>
      </c>
      <c r="S3362" s="1">
        <f t="shared" si="421"/>
        <v>3675</v>
      </c>
      <c r="T3362" s="28">
        <f>VLOOKUP(--F3362,经验表!$A$4:$B$53,2,0)*VLOOKUP(--E3362,经验表!$W$8:$X$17,2,0)</f>
        <v>3675</v>
      </c>
      <c r="U3362" s="1">
        <f t="shared" si="422"/>
        <v>16125</v>
      </c>
      <c r="V3362" s="1">
        <f t="shared" si="423"/>
        <v>16125</v>
      </c>
    </row>
    <row r="3363" spans="1:22" x14ac:dyDescent="0.35">
      <c r="A3363" s="1">
        <v>90700143</v>
      </c>
      <c r="B3363" s="3" t="s">
        <v>21</v>
      </c>
      <c r="C3363" s="29">
        <f t="shared" si="419"/>
        <v>1</v>
      </c>
      <c r="D3363" s="29" t="str">
        <f t="shared" si="416"/>
        <v>3</v>
      </c>
      <c r="E3363" s="42" t="str">
        <f t="shared" si="417"/>
        <v>3</v>
      </c>
      <c r="F3363" s="1">
        <v>7</v>
      </c>
      <c r="G3363" s="28" t="str">
        <f t="shared" si="418"/>
        <v>37</v>
      </c>
      <c r="H3363" s="1">
        <v>47</v>
      </c>
      <c r="I3363" s="1">
        <v>1825</v>
      </c>
      <c r="L3363" s="1">
        <v>4744</v>
      </c>
      <c r="M3363" s="1">
        <v>20435</v>
      </c>
      <c r="N3363" s="2">
        <f>INT(VLOOKUP(--D3363,'属性表（单）'!$H$7:$I$11,2,0)*VLOOKUP(F3363,'属性表（单）'!$B$4:$D$53,3,0))</f>
        <v>5062</v>
      </c>
      <c r="O3363" s="34">
        <f t="shared" si="420"/>
        <v>7909</v>
      </c>
      <c r="P3363" s="1">
        <f>IF(H3363=26,VLOOKUP(G3363,'属性表（单核）'!$H$2:$I$251,2,0),IF(H3363=59,VLOOKUP(G3363,'属性表（单核）'!$C$2:$D$251,2,0),INT(N3363/VLOOKUP(H3363,'属性表（单）'!$N$4:$O$24,2,0))))</f>
        <v>7909</v>
      </c>
      <c r="S3363" s="1">
        <f t="shared" si="421"/>
        <v>4425</v>
      </c>
      <c r="T3363" s="28">
        <f>VLOOKUP(--F3363,经验表!$A$4:$B$53,2,0)*VLOOKUP(--E3363,经验表!$W$8:$X$17,2,0)</f>
        <v>4425</v>
      </c>
      <c r="U3363" s="1">
        <f t="shared" si="422"/>
        <v>19800</v>
      </c>
      <c r="V3363" s="1">
        <f t="shared" si="423"/>
        <v>19800</v>
      </c>
    </row>
    <row r="3364" spans="1:22" x14ac:dyDescent="0.35">
      <c r="A3364" s="1">
        <v>90800143</v>
      </c>
      <c r="B3364" s="3" t="s">
        <v>21</v>
      </c>
      <c r="C3364" s="29">
        <f t="shared" si="419"/>
        <v>1</v>
      </c>
      <c r="D3364" s="29" t="str">
        <f t="shared" si="416"/>
        <v>3</v>
      </c>
      <c r="E3364" s="42" t="str">
        <f t="shared" si="417"/>
        <v>3</v>
      </c>
      <c r="F3364" s="1">
        <v>8</v>
      </c>
      <c r="G3364" s="28" t="str">
        <f t="shared" si="418"/>
        <v>38</v>
      </c>
      <c r="H3364" s="1">
        <v>47</v>
      </c>
      <c r="I3364" s="1">
        <v>1990</v>
      </c>
      <c r="L3364" s="1">
        <v>5557</v>
      </c>
      <c r="M3364" s="1">
        <v>25179</v>
      </c>
      <c r="N3364" s="2">
        <f>INT(VLOOKUP(--D3364,'属性表（单）'!$H$7:$I$11,2,0)*VLOOKUP(F3364,'属性表（单）'!$B$4:$D$53,3,0))</f>
        <v>5400</v>
      </c>
      <c r="O3364" s="34">
        <f t="shared" si="420"/>
        <v>8437</v>
      </c>
      <c r="P3364" s="1">
        <f>IF(H3364=26,VLOOKUP(G3364,'属性表（单核）'!$H$2:$I$251,2,0),IF(H3364=59,VLOOKUP(G3364,'属性表（单核）'!$C$2:$D$251,2,0),INT(N3364/VLOOKUP(H3364,'属性表（单）'!$N$4:$O$24,2,0))))</f>
        <v>8437</v>
      </c>
      <c r="S3364" s="1">
        <f t="shared" si="421"/>
        <v>5175</v>
      </c>
      <c r="T3364" s="28">
        <f>VLOOKUP(--F3364,经验表!$A$4:$B$53,2,0)*VLOOKUP(--E3364,经验表!$W$8:$X$17,2,0)</f>
        <v>5175</v>
      </c>
      <c r="U3364" s="1">
        <f t="shared" si="422"/>
        <v>24225</v>
      </c>
      <c r="V3364" s="1">
        <f t="shared" si="423"/>
        <v>24225</v>
      </c>
    </row>
    <row r="3365" spans="1:22" x14ac:dyDescent="0.35">
      <c r="A3365" s="1">
        <v>90900143</v>
      </c>
      <c r="B3365" s="3" t="s">
        <v>21</v>
      </c>
      <c r="C3365" s="29">
        <f t="shared" si="419"/>
        <v>1</v>
      </c>
      <c r="D3365" s="29" t="str">
        <f t="shared" si="416"/>
        <v>3</v>
      </c>
      <c r="E3365" s="42" t="str">
        <f t="shared" si="417"/>
        <v>3</v>
      </c>
      <c r="F3365" s="1">
        <v>9</v>
      </c>
      <c r="G3365" s="28" t="str">
        <f t="shared" si="418"/>
        <v>39</v>
      </c>
      <c r="H3365" s="1">
        <v>47</v>
      </c>
      <c r="I3365" s="1">
        <v>2155</v>
      </c>
      <c r="L3365" s="1">
        <v>6459</v>
      </c>
      <c r="M3365" s="1">
        <v>30736</v>
      </c>
      <c r="N3365" s="2">
        <f>INT(VLOOKUP(--D3365,'属性表（单）'!$H$7:$I$11,2,0)*VLOOKUP(F3365,'属性表（单）'!$B$4:$D$53,3,0))</f>
        <v>5737</v>
      </c>
      <c r="O3365" s="34">
        <f t="shared" si="420"/>
        <v>8964</v>
      </c>
      <c r="P3365" s="1">
        <f>IF(H3365=26,VLOOKUP(G3365,'属性表（单核）'!$H$2:$I$251,2,0),IF(H3365=59,VLOOKUP(G3365,'属性表（单核）'!$C$2:$D$251,2,0),INT(N3365/VLOOKUP(H3365,'属性表（单）'!$N$4:$O$24,2,0))))</f>
        <v>8964</v>
      </c>
      <c r="S3365" s="1">
        <f t="shared" si="421"/>
        <v>5925</v>
      </c>
      <c r="T3365" s="28">
        <f>VLOOKUP(--F3365,经验表!$A$4:$B$53,2,0)*VLOOKUP(--E3365,经验表!$W$8:$X$17,2,0)</f>
        <v>5925</v>
      </c>
      <c r="U3365" s="1">
        <f t="shared" si="422"/>
        <v>29400</v>
      </c>
      <c r="V3365" s="1">
        <f t="shared" si="423"/>
        <v>29400</v>
      </c>
    </row>
    <row r="3366" spans="1:22" x14ac:dyDescent="0.35">
      <c r="A3366" s="1">
        <v>91000143</v>
      </c>
      <c r="B3366" s="3" t="s">
        <v>21</v>
      </c>
      <c r="C3366" s="29">
        <f t="shared" si="419"/>
        <v>1</v>
      </c>
      <c r="D3366" s="29" t="str">
        <f t="shared" si="416"/>
        <v>3</v>
      </c>
      <c r="E3366" s="42" t="str">
        <f t="shared" si="417"/>
        <v>3</v>
      </c>
      <c r="F3366" s="1">
        <v>10</v>
      </c>
      <c r="G3366" s="28" t="str">
        <f t="shared" si="418"/>
        <v>310</v>
      </c>
      <c r="H3366" s="1">
        <v>47</v>
      </c>
      <c r="I3366" s="1">
        <v>2320</v>
      </c>
      <c r="L3366" s="1">
        <v>7459</v>
      </c>
      <c r="M3366" s="1">
        <v>37195</v>
      </c>
      <c r="N3366" s="2">
        <f>INT(VLOOKUP(--D3366,'属性表（单）'!$H$7:$I$11,2,0)*VLOOKUP(F3366,'属性表（单）'!$B$4:$D$53,3,0))</f>
        <v>6075</v>
      </c>
      <c r="O3366" s="34">
        <f t="shared" si="420"/>
        <v>9492</v>
      </c>
      <c r="P3366" s="1">
        <f>IF(H3366=26,VLOOKUP(G3366,'属性表（单核）'!$H$2:$I$251,2,0),IF(H3366=59,VLOOKUP(G3366,'属性表（单核）'!$C$2:$D$251,2,0),INT(N3366/VLOOKUP(H3366,'属性表（单）'!$N$4:$O$24,2,0))))</f>
        <v>9492</v>
      </c>
      <c r="S3366" s="1">
        <f t="shared" si="421"/>
        <v>7125</v>
      </c>
      <c r="T3366" s="28">
        <f>VLOOKUP(--F3366,经验表!$A$4:$B$53,2,0)*VLOOKUP(--E3366,经验表!$W$8:$X$17,2,0)</f>
        <v>7125</v>
      </c>
      <c r="U3366" s="1">
        <f t="shared" si="422"/>
        <v>35325</v>
      </c>
      <c r="V3366" s="1">
        <f t="shared" si="423"/>
        <v>35325</v>
      </c>
    </row>
    <row r="3367" spans="1:22" x14ac:dyDescent="0.35">
      <c r="A3367" s="1">
        <v>91100143</v>
      </c>
      <c r="B3367" s="3" t="s">
        <v>21</v>
      </c>
      <c r="C3367" s="29">
        <f t="shared" si="419"/>
        <v>1</v>
      </c>
      <c r="D3367" s="29" t="str">
        <f t="shared" si="416"/>
        <v>3</v>
      </c>
      <c r="E3367" s="42" t="str">
        <f t="shared" si="417"/>
        <v>3</v>
      </c>
      <c r="F3367" s="1">
        <v>11</v>
      </c>
      <c r="G3367" s="28" t="str">
        <f t="shared" si="418"/>
        <v>311</v>
      </c>
      <c r="H3367" s="1">
        <v>47</v>
      </c>
      <c r="I3367" s="1">
        <v>2485</v>
      </c>
      <c r="L3367" s="1">
        <v>8568</v>
      </c>
      <c r="M3367" s="1">
        <v>44654</v>
      </c>
      <c r="N3367" s="2">
        <f>INT(VLOOKUP(--D3367,'属性表（单）'!$H$7:$I$11,2,0)*VLOOKUP(F3367,'属性表（单）'!$B$4:$D$53,3,0))</f>
        <v>6412</v>
      </c>
      <c r="O3367" s="34">
        <f t="shared" si="420"/>
        <v>10018</v>
      </c>
      <c r="P3367" s="1">
        <f>IF(H3367=26,VLOOKUP(G3367,'属性表（单核）'!$H$2:$I$251,2,0),IF(H3367=59,VLOOKUP(G3367,'属性表（单核）'!$C$2:$D$251,2,0),INT(N3367/VLOOKUP(H3367,'属性表（单）'!$N$4:$O$24,2,0))))</f>
        <v>10018</v>
      </c>
      <c r="S3367" s="1">
        <f t="shared" si="421"/>
        <v>8325</v>
      </c>
      <c r="T3367" s="28">
        <f>VLOOKUP(--F3367,经验表!$A$4:$B$53,2,0)*VLOOKUP(--E3367,经验表!$W$8:$X$17,2,0)</f>
        <v>8325</v>
      </c>
      <c r="U3367" s="1">
        <f t="shared" si="422"/>
        <v>42450</v>
      </c>
      <c r="V3367" s="1">
        <f t="shared" si="423"/>
        <v>42450</v>
      </c>
    </row>
    <row r="3368" spans="1:22" x14ac:dyDescent="0.35">
      <c r="A3368" s="1">
        <v>91200143</v>
      </c>
      <c r="B3368" s="3" t="s">
        <v>21</v>
      </c>
      <c r="C3368" s="29">
        <f t="shared" si="419"/>
        <v>1</v>
      </c>
      <c r="D3368" s="29" t="str">
        <f t="shared" si="416"/>
        <v>3</v>
      </c>
      <c r="E3368" s="42" t="str">
        <f t="shared" si="417"/>
        <v>3</v>
      </c>
      <c r="F3368" s="1">
        <v>12</v>
      </c>
      <c r="G3368" s="28" t="str">
        <f t="shared" si="418"/>
        <v>312</v>
      </c>
      <c r="H3368" s="1">
        <v>47</v>
      </c>
      <c r="I3368" s="1">
        <v>2650</v>
      </c>
      <c r="L3368" s="1">
        <v>9797</v>
      </c>
      <c r="M3368" s="1">
        <v>53222</v>
      </c>
      <c r="N3368" s="2">
        <f>INT(VLOOKUP(--D3368,'属性表（单）'!$H$7:$I$11,2,0)*VLOOKUP(F3368,'属性表（单）'!$B$4:$D$53,3,0))</f>
        <v>6862</v>
      </c>
      <c r="O3368" s="34">
        <f t="shared" si="420"/>
        <v>10721</v>
      </c>
      <c r="P3368" s="1">
        <f>IF(H3368=26,VLOOKUP(G3368,'属性表（单核）'!$H$2:$I$251,2,0),IF(H3368=59,VLOOKUP(G3368,'属性表（单核）'!$C$2:$D$251,2,0),INT(N3368/VLOOKUP(H3368,'属性表（单）'!$N$4:$O$24,2,0))))</f>
        <v>10721</v>
      </c>
      <c r="S3368" s="1">
        <f t="shared" si="421"/>
        <v>9525</v>
      </c>
      <c r="T3368" s="28">
        <f>VLOOKUP(--F3368,经验表!$A$4:$B$53,2,0)*VLOOKUP(--E3368,经验表!$W$8:$X$17,2,0)</f>
        <v>9525</v>
      </c>
      <c r="U3368" s="1">
        <f t="shared" si="422"/>
        <v>50775</v>
      </c>
      <c r="V3368" s="1">
        <f t="shared" si="423"/>
        <v>50775</v>
      </c>
    </row>
    <row r="3369" spans="1:22" x14ac:dyDescent="0.35">
      <c r="A3369" s="1">
        <v>91300143</v>
      </c>
      <c r="B3369" s="3" t="s">
        <v>21</v>
      </c>
      <c r="C3369" s="29">
        <f t="shared" si="419"/>
        <v>1</v>
      </c>
      <c r="D3369" s="29" t="str">
        <f t="shared" si="416"/>
        <v>3</v>
      </c>
      <c r="E3369" s="42" t="str">
        <f t="shared" si="417"/>
        <v>3</v>
      </c>
      <c r="F3369" s="1">
        <v>13</v>
      </c>
      <c r="G3369" s="28" t="str">
        <f t="shared" si="418"/>
        <v>313</v>
      </c>
      <c r="H3369" s="1">
        <v>47</v>
      </c>
      <c r="I3369" s="1">
        <v>2815</v>
      </c>
      <c r="L3369" s="1">
        <v>11157</v>
      </c>
      <c r="M3369" s="1">
        <v>63019</v>
      </c>
      <c r="N3369" s="2">
        <f>INT(VLOOKUP(--D3369,'属性表（单）'!$H$7:$I$11,2,0)*VLOOKUP(F3369,'属性表（单）'!$B$4:$D$53,3,0))</f>
        <v>7312</v>
      </c>
      <c r="O3369" s="34">
        <f t="shared" si="420"/>
        <v>11425</v>
      </c>
      <c r="P3369" s="1">
        <f>IF(H3369=26,VLOOKUP(G3369,'属性表（单核）'!$H$2:$I$251,2,0),IF(H3369=59,VLOOKUP(G3369,'属性表（单核）'!$C$2:$D$251,2,0),INT(N3369/VLOOKUP(H3369,'属性表（单）'!$N$4:$O$24,2,0))))</f>
        <v>11425</v>
      </c>
      <c r="S3369" s="1">
        <f t="shared" si="421"/>
        <v>10725</v>
      </c>
      <c r="T3369" s="28">
        <f>VLOOKUP(--F3369,经验表!$A$4:$B$53,2,0)*VLOOKUP(--E3369,经验表!$W$8:$X$17,2,0)</f>
        <v>10725</v>
      </c>
      <c r="U3369" s="1">
        <f t="shared" si="422"/>
        <v>60300</v>
      </c>
      <c r="V3369" s="1">
        <f t="shared" si="423"/>
        <v>60300</v>
      </c>
    </row>
    <row r="3370" spans="1:22" x14ac:dyDescent="0.35">
      <c r="A3370" s="1">
        <v>91400143</v>
      </c>
      <c r="B3370" s="3" t="s">
        <v>21</v>
      </c>
      <c r="C3370" s="29">
        <f t="shared" si="419"/>
        <v>1</v>
      </c>
      <c r="D3370" s="29" t="str">
        <f t="shared" si="416"/>
        <v>3</v>
      </c>
      <c r="E3370" s="42" t="str">
        <f t="shared" si="417"/>
        <v>3</v>
      </c>
      <c r="F3370" s="1">
        <v>14</v>
      </c>
      <c r="G3370" s="28" t="str">
        <f t="shared" si="418"/>
        <v>314</v>
      </c>
      <c r="H3370" s="1">
        <v>47</v>
      </c>
      <c r="I3370" s="1">
        <v>2980</v>
      </c>
      <c r="L3370" s="1">
        <v>12663</v>
      </c>
      <c r="M3370" s="1">
        <v>74176</v>
      </c>
      <c r="N3370" s="2">
        <f>INT(VLOOKUP(--D3370,'属性表（单）'!$H$7:$I$11,2,0)*VLOOKUP(F3370,'属性表（单）'!$B$4:$D$53,3,0))</f>
        <v>7762</v>
      </c>
      <c r="O3370" s="34">
        <f t="shared" si="420"/>
        <v>12128</v>
      </c>
      <c r="P3370" s="1">
        <f>IF(H3370=26,VLOOKUP(G3370,'属性表（单核）'!$H$2:$I$251,2,0),IF(H3370=59,VLOOKUP(G3370,'属性表（单核）'!$C$2:$D$251,2,0),INT(N3370/VLOOKUP(H3370,'属性表（单）'!$N$4:$O$24,2,0))))</f>
        <v>12128</v>
      </c>
      <c r="S3370" s="1">
        <f t="shared" si="421"/>
        <v>12525</v>
      </c>
      <c r="T3370" s="28">
        <f>VLOOKUP(--F3370,经验表!$A$4:$B$53,2,0)*VLOOKUP(--E3370,经验表!$W$8:$X$17,2,0)</f>
        <v>12525</v>
      </c>
      <c r="U3370" s="1">
        <f t="shared" si="422"/>
        <v>71025</v>
      </c>
      <c r="V3370" s="1">
        <f t="shared" si="423"/>
        <v>71025</v>
      </c>
    </row>
    <row r="3371" spans="1:22" x14ac:dyDescent="0.35">
      <c r="A3371" s="1">
        <v>91500143</v>
      </c>
      <c r="B3371" s="3" t="s">
        <v>21</v>
      </c>
      <c r="C3371" s="29">
        <f t="shared" si="419"/>
        <v>1</v>
      </c>
      <c r="D3371" s="29" t="str">
        <f t="shared" si="416"/>
        <v>3</v>
      </c>
      <c r="E3371" s="42" t="str">
        <f t="shared" si="417"/>
        <v>3</v>
      </c>
      <c r="F3371" s="1">
        <v>15</v>
      </c>
      <c r="G3371" s="28" t="str">
        <f t="shared" si="418"/>
        <v>315</v>
      </c>
      <c r="H3371" s="1">
        <v>47</v>
      </c>
      <c r="I3371" s="1">
        <v>3145</v>
      </c>
      <c r="L3371" s="1">
        <v>14329</v>
      </c>
      <c r="M3371" s="1">
        <v>86839</v>
      </c>
      <c r="N3371" s="2">
        <f>INT(VLOOKUP(--D3371,'属性表（单）'!$H$7:$I$11,2,0)*VLOOKUP(F3371,'属性表（单）'!$B$4:$D$53,3,0))</f>
        <v>8212</v>
      </c>
      <c r="O3371" s="34">
        <f t="shared" si="420"/>
        <v>12831</v>
      </c>
      <c r="P3371" s="1">
        <f>IF(H3371=26,VLOOKUP(G3371,'属性表（单核）'!$H$2:$I$251,2,0),IF(H3371=59,VLOOKUP(G3371,'属性表（单核）'!$C$2:$D$251,2,0),INT(N3371/VLOOKUP(H3371,'属性表（单）'!$N$4:$O$24,2,0))))</f>
        <v>12831</v>
      </c>
      <c r="S3371" s="1">
        <f t="shared" si="421"/>
        <v>14325</v>
      </c>
      <c r="T3371" s="28">
        <f>VLOOKUP(--F3371,经验表!$A$4:$B$53,2,0)*VLOOKUP(--E3371,经验表!$W$8:$X$17,2,0)</f>
        <v>14325</v>
      </c>
      <c r="U3371" s="1">
        <f t="shared" si="422"/>
        <v>83550</v>
      </c>
      <c r="V3371" s="1">
        <f t="shared" si="423"/>
        <v>83550</v>
      </c>
    </row>
    <row r="3372" spans="1:22" x14ac:dyDescent="0.35">
      <c r="A3372" s="1">
        <v>91600143</v>
      </c>
      <c r="B3372" s="3" t="s">
        <v>21</v>
      </c>
      <c r="C3372" s="29">
        <f t="shared" si="419"/>
        <v>1</v>
      </c>
      <c r="D3372" s="29" t="str">
        <f t="shared" si="416"/>
        <v>3</v>
      </c>
      <c r="E3372" s="42" t="str">
        <f t="shared" si="417"/>
        <v>3</v>
      </c>
      <c r="F3372" s="1">
        <v>16</v>
      </c>
      <c r="G3372" s="28" t="str">
        <f t="shared" si="418"/>
        <v>316</v>
      </c>
      <c r="H3372" s="1">
        <v>47</v>
      </c>
      <c r="I3372" s="1">
        <v>3310</v>
      </c>
      <c r="L3372" s="1">
        <v>16173</v>
      </c>
      <c r="M3372" s="1">
        <v>101168</v>
      </c>
      <c r="N3372" s="2">
        <f>INT(VLOOKUP(--D3372,'属性表（单）'!$H$7:$I$11,2,0)*VLOOKUP(F3372,'属性表（单）'!$B$4:$D$53,3,0))</f>
        <v>8662</v>
      </c>
      <c r="O3372" s="34">
        <f t="shared" si="420"/>
        <v>13534</v>
      </c>
      <c r="P3372" s="1">
        <f>IF(H3372=26,VLOOKUP(G3372,'属性表（单核）'!$H$2:$I$251,2,0),IF(H3372=59,VLOOKUP(G3372,'属性表（单核）'!$C$2:$D$251,2,0),INT(N3372/VLOOKUP(H3372,'属性表（单）'!$N$4:$O$24,2,0))))</f>
        <v>13534</v>
      </c>
      <c r="S3372" s="1">
        <f t="shared" si="421"/>
        <v>16125</v>
      </c>
      <c r="T3372" s="28">
        <f>VLOOKUP(--F3372,经验表!$A$4:$B$53,2,0)*VLOOKUP(--E3372,经验表!$W$8:$X$17,2,0)</f>
        <v>16125</v>
      </c>
      <c r="U3372" s="1">
        <f t="shared" si="422"/>
        <v>97875</v>
      </c>
      <c r="V3372" s="1">
        <f t="shared" si="423"/>
        <v>97875</v>
      </c>
    </row>
    <row r="3373" spans="1:22" x14ac:dyDescent="0.35">
      <c r="A3373" s="1">
        <v>91700143</v>
      </c>
      <c r="B3373" s="3" t="s">
        <v>21</v>
      </c>
      <c r="C3373" s="29">
        <f t="shared" si="419"/>
        <v>1</v>
      </c>
      <c r="D3373" s="29" t="str">
        <f t="shared" si="416"/>
        <v>3</v>
      </c>
      <c r="E3373" s="42" t="str">
        <f t="shared" si="417"/>
        <v>3</v>
      </c>
      <c r="F3373" s="1">
        <v>17</v>
      </c>
      <c r="G3373" s="28" t="str">
        <f t="shared" si="418"/>
        <v>317</v>
      </c>
      <c r="H3373" s="1">
        <v>47</v>
      </c>
      <c r="I3373" s="1">
        <v>3475</v>
      </c>
      <c r="L3373" s="1">
        <v>18211</v>
      </c>
      <c r="M3373" s="1">
        <v>117341</v>
      </c>
      <c r="N3373" s="2">
        <f>INT(VLOOKUP(--D3373,'属性表（单）'!$H$7:$I$11,2,0)*VLOOKUP(F3373,'属性表（单）'!$B$4:$D$53,3,0))</f>
        <v>9225</v>
      </c>
      <c r="O3373" s="34">
        <f t="shared" si="420"/>
        <v>14414</v>
      </c>
      <c r="P3373" s="1">
        <f>IF(H3373=26,VLOOKUP(G3373,'属性表（单核）'!$H$2:$I$251,2,0),IF(H3373=59,VLOOKUP(G3373,'属性表（单核）'!$C$2:$D$251,2,0),INT(N3373/VLOOKUP(H3373,'属性表（单）'!$N$4:$O$24,2,0))))</f>
        <v>14414</v>
      </c>
      <c r="S3373" s="1">
        <f t="shared" si="421"/>
        <v>17925</v>
      </c>
      <c r="T3373" s="28">
        <f>VLOOKUP(--F3373,经验表!$A$4:$B$53,2,0)*VLOOKUP(--E3373,经验表!$W$8:$X$17,2,0)</f>
        <v>17925</v>
      </c>
      <c r="U3373" s="1">
        <f t="shared" si="422"/>
        <v>114000</v>
      </c>
      <c r="V3373" s="1">
        <f t="shared" si="423"/>
        <v>114000</v>
      </c>
    </row>
    <row r="3374" spans="1:22" x14ac:dyDescent="0.35">
      <c r="A3374" s="1">
        <v>91800143</v>
      </c>
      <c r="B3374" s="3" t="s">
        <v>21</v>
      </c>
      <c r="C3374" s="29">
        <f t="shared" si="419"/>
        <v>1</v>
      </c>
      <c r="D3374" s="29" t="str">
        <f t="shared" si="416"/>
        <v>3</v>
      </c>
      <c r="E3374" s="42" t="str">
        <f t="shared" si="417"/>
        <v>3</v>
      </c>
      <c r="F3374" s="1">
        <v>18</v>
      </c>
      <c r="G3374" s="28" t="str">
        <f t="shared" si="418"/>
        <v>318</v>
      </c>
      <c r="H3374" s="1">
        <v>47</v>
      </c>
      <c r="I3374" s="1">
        <v>3640</v>
      </c>
      <c r="L3374" s="1">
        <v>20464</v>
      </c>
      <c r="M3374" s="1">
        <v>135552</v>
      </c>
      <c r="N3374" s="2">
        <f>INT(VLOOKUP(--D3374,'属性表（单）'!$H$7:$I$11,2,0)*VLOOKUP(F3374,'属性表（单）'!$B$4:$D$53,3,0))</f>
        <v>9787</v>
      </c>
      <c r="O3374" s="34">
        <f t="shared" si="420"/>
        <v>15292</v>
      </c>
      <c r="P3374" s="1">
        <f>IF(H3374=26,VLOOKUP(G3374,'属性表（单核）'!$H$2:$I$251,2,0),IF(H3374=59,VLOOKUP(G3374,'属性表（单核）'!$C$2:$D$251,2,0),INT(N3374/VLOOKUP(H3374,'属性表（单）'!$N$4:$O$24,2,0))))</f>
        <v>15292</v>
      </c>
      <c r="S3374" s="1">
        <f t="shared" si="421"/>
        <v>20475</v>
      </c>
      <c r="T3374" s="28">
        <f>VLOOKUP(--F3374,经验表!$A$4:$B$53,2,0)*VLOOKUP(--E3374,经验表!$W$8:$X$17,2,0)</f>
        <v>20475</v>
      </c>
      <c r="U3374" s="1">
        <f t="shared" si="422"/>
        <v>131925</v>
      </c>
      <c r="V3374" s="1">
        <f t="shared" si="423"/>
        <v>131925</v>
      </c>
    </row>
    <row r="3375" spans="1:22" x14ac:dyDescent="0.35">
      <c r="A3375" s="1">
        <v>91900143</v>
      </c>
      <c r="B3375" s="3" t="s">
        <v>21</v>
      </c>
      <c r="C3375" s="29">
        <f t="shared" si="419"/>
        <v>1</v>
      </c>
      <c r="D3375" s="29" t="str">
        <f t="shared" si="416"/>
        <v>3</v>
      </c>
      <c r="E3375" s="42" t="str">
        <f t="shared" si="417"/>
        <v>3</v>
      </c>
      <c r="F3375" s="1">
        <v>19</v>
      </c>
      <c r="G3375" s="28" t="str">
        <f t="shared" si="418"/>
        <v>319</v>
      </c>
      <c r="H3375" s="1">
        <v>47</v>
      </c>
      <c r="I3375" s="1">
        <v>3805</v>
      </c>
      <c r="L3375" s="1">
        <v>22954</v>
      </c>
      <c r="M3375" s="1">
        <v>156016</v>
      </c>
      <c r="N3375" s="2">
        <f>INT(VLOOKUP(--D3375,'属性表（单）'!$H$7:$I$11,2,0)*VLOOKUP(F3375,'属性表（单）'!$B$4:$D$53,3,0))</f>
        <v>10350</v>
      </c>
      <c r="O3375" s="34">
        <f t="shared" si="420"/>
        <v>16171</v>
      </c>
      <c r="P3375" s="1">
        <f>IF(H3375=26,VLOOKUP(G3375,'属性表（单核）'!$H$2:$I$251,2,0),IF(H3375=59,VLOOKUP(G3375,'属性表（单核）'!$C$2:$D$251,2,0),INT(N3375/VLOOKUP(H3375,'属性表（单）'!$N$4:$O$24,2,0))))</f>
        <v>16171</v>
      </c>
      <c r="S3375" s="1">
        <f t="shared" si="421"/>
        <v>23025</v>
      </c>
      <c r="T3375" s="28">
        <f>VLOOKUP(--F3375,经验表!$A$4:$B$53,2,0)*VLOOKUP(--E3375,经验表!$W$8:$X$17,2,0)</f>
        <v>23025</v>
      </c>
      <c r="U3375" s="1">
        <f t="shared" si="422"/>
        <v>152400</v>
      </c>
      <c r="V3375" s="1">
        <f t="shared" si="423"/>
        <v>152400</v>
      </c>
    </row>
    <row r="3376" spans="1:22" x14ac:dyDescent="0.35">
      <c r="A3376" s="1">
        <v>92000143</v>
      </c>
      <c r="B3376" s="3" t="s">
        <v>21</v>
      </c>
      <c r="C3376" s="29">
        <f t="shared" si="419"/>
        <v>1</v>
      </c>
      <c r="D3376" s="29" t="str">
        <f t="shared" si="416"/>
        <v>3</v>
      </c>
      <c r="E3376" s="42" t="str">
        <f t="shared" si="417"/>
        <v>3</v>
      </c>
      <c r="F3376" s="1">
        <v>20</v>
      </c>
      <c r="G3376" s="28" t="str">
        <f t="shared" si="418"/>
        <v>320</v>
      </c>
      <c r="H3376" s="1">
        <v>47</v>
      </c>
      <c r="I3376" s="1">
        <v>3970</v>
      </c>
      <c r="L3376" s="1">
        <v>25706</v>
      </c>
      <c r="M3376" s="1">
        <v>178970</v>
      </c>
      <c r="N3376" s="2">
        <f>INT(VLOOKUP(--D3376,'属性表（单）'!$H$7:$I$11,2,0)*VLOOKUP(F3376,'属性表（单）'!$B$4:$D$53,3,0))</f>
        <v>10912</v>
      </c>
      <c r="O3376" s="34">
        <f t="shared" si="420"/>
        <v>17050</v>
      </c>
      <c r="P3376" s="1">
        <f>IF(H3376=26,VLOOKUP(G3376,'属性表（单核）'!$H$2:$I$251,2,0),IF(H3376=59,VLOOKUP(G3376,'属性表（单核）'!$C$2:$D$251,2,0),INT(N3376/VLOOKUP(H3376,'属性表（单）'!$N$4:$O$24,2,0))))</f>
        <v>17050</v>
      </c>
      <c r="S3376" s="1">
        <f t="shared" si="421"/>
        <v>25575</v>
      </c>
      <c r="T3376" s="28">
        <f>VLOOKUP(--F3376,经验表!$A$4:$B$53,2,0)*VLOOKUP(--E3376,经验表!$W$8:$X$17,2,0)</f>
        <v>25575</v>
      </c>
      <c r="U3376" s="1">
        <f t="shared" si="422"/>
        <v>175425</v>
      </c>
      <c r="V3376" s="1">
        <f t="shared" si="423"/>
        <v>175425</v>
      </c>
    </row>
    <row r="3377" spans="1:22" x14ac:dyDescent="0.35">
      <c r="A3377" s="1">
        <v>92100143</v>
      </c>
      <c r="B3377" s="3" t="s">
        <v>21</v>
      </c>
      <c r="C3377" s="29">
        <f t="shared" si="419"/>
        <v>1</v>
      </c>
      <c r="D3377" s="29" t="str">
        <f t="shared" si="416"/>
        <v>3</v>
      </c>
      <c r="E3377" s="42" t="str">
        <f t="shared" si="417"/>
        <v>3</v>
      </c>
      <c r="F3377" s="1">
        <v>21</v>
      </c>
      <c r="G3377" s="28" t="str">
        <f t="shared" si="418"/>
        <v>321</v>
      </c>
      <c r="H3377" s="1">
        <v>47</v>
      </c>
      <c r="I3377" s="1">
        <v>4135</v>
      </c>
      <c r="L3377" s="1">
        <v>28745</v>
      </c>
      <c r="M3377" s="1">
        <v>204676</v>
      </c>
      <c r="N3377" s="2">
        <f>INT(VLOOKUP(--D3377,'属性表（单）'!$H$7:$I$11,2,0)*VLOOKUP(F3377,'属性表（单）'!$B$4:$D$53,3,0))</f>
        <v>11475</v>
      </c>
      <c r="O3377" s="34">
        <f t="shared" si="420"/>
        <v>17929</v>
      </c>
      <c r="P3377" s="1">
        <f>IF(H3377=26,VLOOKUP(G3377,'属性表（单核）'!$H$2:$I$251,2,0),IF(H3377=59,VLOOKUP(G3377,'属性表（单核）'!$C$2:$D$251,2,0),INT(N3377/VLOOKUP(H3377,'属性表（单）'!$N$4:$O$24,2,0))))</f>
        <v>17929</v>
      </c>
      <c r="S3377" s="1">
        <f t="shared" si="421"/>
        <v>28125</v>
      </c>
      <c r="T3377" s="28">
        <f>VLOOKUP(--F3377,经验表!$A$4:$B$53,2,0)*VLOOKUP(--E3377,经验表!$W$8:$X$17,2,0)</f>
        <v>28125</v>
      </c>
      <c r="U3377" s="1">
        <f t="shared" si="422"/>
        <v>201000</v>
      </c>
      <c r="V3377" s="1">
        <f t="shared" si="423"/>
        <v>201000</v>
      </c>
    </row>
    <row r="3378" spans="1:22" x14ac:dyDescent="0.35">
      <c r="A3378" s="1">
        <v>92200143</v>
      </c>
      <c r="B3378" s="3" t="s">
        <v>21</v>
      </c>
      <c r="C3378" s="29">
        <f t="shared" si="419"/>
        <v>1</v>
      </c>
      <c r="D3378" s="29" t="str">
        <f t="shared" si="416"/>
        <v>3</v>
      </c>
      <c r="E3378" s="42" t="str">
        <f t="shared" si="417"/>
        <v>3</v>
      </c>
      <c r="F3378" s="1">
        <v>22</v>
      </c>
      <c r="G3378" s="28" t="str">
        <f t="shared" si="418"/>
        <v>322</v>
      </c>
      <c r="H3378" s="1">
        <v>47</v>
      </c>
      <c r="I3378" s="1">
        <v>4300</v>
      </c>
      <c r="L3378" s="1">
        <v>32102</v>
      </c>
      <c r="M3378" s="1">
        <v>233421</v>
      </c>
      <c r="N3378" s="2">
        <f>INT(VLOOKUP(--D3378,'属性表（单）'!$H$7:$I$11,2,0)*VLOOKUP(F3378,'属性表（单）'!$B$4:$D$53,3,0))</f>
        <v>12150</v>
      </c>
      <c r="O3378" s="34">
        <f t="shared" si="420"/>
        <v>18984</v>
      </c>
      <c r="P3378" s="1">
        <f>IF(H3378=26,VLOOKUP(G3378,'属性表（单核）'!$H$2:$I$251,2,0),IF(H3378=59,VLOOKUP(G3378,'属性表（单核）'!$C$2:$D$251,2,0),INT(N3378/VLOOKUP(H3378,'属性表（单）'!$N$4:$O$24,2,0))))</f>
        <v>18984</v>
      </c>
      <c r="S3378" s="1">
        <f t="shared" si="421"/>
        <v>31575</v>
      </c>
      <c r="T3378" s="28">
        <f>VLOOKUP(--F3378,经验表!$A$4:$B$53,2,0)*VLOOKUP(--E3378,经验表!$W$8:$X$17,2,0)</f>
        <v>31575</v>
      </c>
      <c r="U3378" s="1">
        <f t="shared" si="422"/>
        <v>229125</v>
      </c>
      <c r="V3378" s="1">
        <f t="shared" si="423"/>
        <v>229125</v>
      </c>
    </row>
    <row r="3379" spans="1:22" x14ac:dyDescent="0.35">
      <c r="A3379" s="1">
        <v>92300143</v>
      </c>
      <c r="B3379" s="3" t="s">
        <v>21</v>
      </c>
      <c r="C3379" s="29">
        <f t="shared" si="419"/>
        <v>1</v>
      </c>
      <c r="D3379" s="29" t="str">
        <f t="shared" si="416"/>
        <v>3</v>
      </c>
      <c r="E3379" s="42" t="str">
        <f t="shared" si="417"/>
        <v>3</v>
      </c>
      <c r="F3379" s="1">
        <v>23</v>
      </c>
      <c r="G3379" s="28" t="str">
        <f t="shared" si="418"/>
        <v>323</v>
      </c>
      <c r="H3379" s="1">
        <v>47</v>
      </c>
      <c r="I3379" s="1">
        <v>4465</v>
      </c>
      <c r="L3379" s="1">
        <v>35809</v>
      </c>
      <c r="M3379" s="1">
        <v>265523</v>
      </c>
      <c r="N3379" s="2">
        <f>INT(VLOOKUP(--D3379,'属性表（单）'!$H$7:$I$11,2,0)*VLOOKUP(F3379,'属性表（单）'!$B$4:$D$53,3,0))</f>
        <v>12825</v>
      </c>
      <c r="O3379" s="34">
        <f t="shared" si="420"/>
        <v>20039</v>
      </c>
      <c r="P3379" s="1">
        <f>IF(H3379=26,VLOOKUP(G3379,'属性表（单核）'!$H$2:$I$251,2,0),IF(H3379=59,VLOOKUP(G3379,'属性表（单核）'!$C$2:$D$251,2,0),INT(N3379/VLOOKUP(H3379,'属性表（单）'!$N$4:$O$24,2,0))))</f>
        <v>20039</v>
      </c>
      <c r="S3379" s="1">
        <f t="shared" si="421"/>
        <v>35025</v>
      </c>
      <c r="T3379" s="28">
        <f>VLOOKUP(--F3379,经验表!$A$4:$B$53,2,0)*VLOOKUP(--E3379,经验表!$W$8:$X$17,2,0)</f>
        <v>35025</v>
      </c>
      <c r="U3379" s="1">
        <f t="shared" si="422"/>
        <v>260700</v>
      </c>
      <c r="V3379" s="1">
        <f t="shared" si="423"/>
        <v>260700</v>
      </c>
    </row>
    <row r="3380" spans="1:22" x14ac:dyDescent="0.35">
      <c r="A3380" s="1">
        <v>92400143</v>
      </c>
      <c r="B3380" s="3" t="s">
        <v>21</v>
      </c>
      <c r="C3380" s="29">
        <f t="shared" si="419"/>
        <v>1</v>
      </c>
      <c r="D3380" s="29" t="str">
        <f t="shared" si="416"/>
        <v>3</v>
      </c>
      <c r="E3380" s="42" t="str">
        <f t="shared" si="417"/>
        <v>3</v>
      </c>
      <c r="F3380" s="1">
        <v>24</v>
      </c>
      <c r="G3380" s="28" t="str">
        <f t="shared" si="418"/>
        <v>324</v>
      </c>
      <c r="H3380" s="1">
        <v>47</v>
      </c>
      <c r="I3380" s="1">
        <v>4630</v>
      </c>
      <c r="L3380" s="1">
        <v>39901</v>
      </c>
      <c r="M3380" s="1">
        <v>301332</v>
      </c>
      <c r="N3380" s="2">
        <f>INT(VLOOKUP(--D3380,'属性表（单）'!$H$7:$I$11,2,0)*VLOOKUP(F3380,'属性表（单）'!$B$4:$D$53,3,0))</f>
        <v>13500</v>
      </c>
      <c r="O3380" s="34">
        <f t="shared" si="420"/>
        <v>21093</v>
      </c>
      <c r="P3380" s="1">
        <f>IF(H3380=26,VLOOKUP(G3380,'属性表（单核）'!$H$2:$I$251,2,0),IF(H3380=59,VLOOKUP(G3380,'属性表（单核）'!$C$2:$D$251,2,0),INT(N3380/VLOOKUP(H3380,'属性表（单）'!$N$4:$O$24,2,0))))</f>
        <v>21093</v>
      </c>
      <c r="S3380" s="1">
        <f t="shared" si="421"/>
        <v>38475</v>
      </c>
      <c r="T3380" s="28">
        <f>VLOOKUP(--F3380,经验表!$A$4:$B$53,2,0)*VLOOKUP(--E3380,经验表!$W$8:$X$17,2,0)</f>
        <v>38475</v>
      </c>
      <c r="U3380" s="1">
        <f t="shared" si="422"/>
        <v>295725</v>
      </c>
      <c r="V3380" s="1">
        <f t="shared" si="423"/>
        <v>295725</v>
      </c>
    </row>
    <row r="3381" spans="1:22" x14ac:dyDescent="0.35">
      <c r="A3381" s="1">
        <v>92500143</v>
      </c>
      <c r="B3381" s="3" t="s">
        <v>21</v>
      </c>
      <c r="C3381" s="29">
        <f t="shared" si="419"/>
        <v>1</v>
      </c>
      <c r="D3381" s="29" t="str">
        <f t="shared" si="416"/>
        <v>3</v>
      </c>
      <c r="E3381" s="42" t="str">
        <f t="shared" si="417"/>
        <v>3</v>
      </c>
      <c r="F3381" s="1">
        <v>25</v>
      </c>
      <c r="G3381" s="28" t="str">
        <f t="shared" si="418"/>
        <v>325</v>
      </c>
      <c r="H3381" s="1">
        <v>47</v>
      </c>
      <c r="I3381" s="1">
        <v>4795</v>
      </c>
      <c r="L3381" s="1">
        <v>44418</v>
      </c>
      <c r="M3381" s="1">
        <v>341233</v>
      </c>
      <c r="N3381" s="2">
        <f>INT(VLOOKUP(--D3381,'属性表（单）'!$H$7:$I$11,2,0)*VLOOKUP(F3381,'属性表（单）'!$B$4:$D$53,3,0))</f>
        <v>14175</v>
      </c>
      <c r="O3381" s="34">
        <f t="shared" si="420"/>
        <v>22148</v>
      </c>
      <c r="P3381" s="1">
        <f>IF(H3381=26,VLOOKUP(G3381,'属性表（单核）'!$H$2:$I$251,2,0),IF(H3381=59,VLOOKUP(G3381,'属性表（单核）'!$C$2:$D$251,2,0),INT(N3381/VLOOKUP(H3381,'属性表（单）'!$N$4:$O$24,2,0))))</f>
        <v>22148</v>
      </c>
      <c r="S3381" s="1">
        <f t="shared" si="421"/>
        <v>41925</v>
      </c>
      <c r="T3381" s="28">
        <f>VLOOKUP(--F3381,经验表!$A$4:$B$53,2,0)*VLOOKUP(--E3381,经验表!$W$8:$X$17,2,0)</f>
        <v>41925</v>
      </c>
      <c r="U3381" s="1">
        <f t="shared" si="422"/>
        <v>334200</v>
      </c>
      <c r="V3381" s="1">
        <f t="shared" si="423"/>
        <v>334200</v>
      </c>
    </row>
    <row r="3382" spans="1:22" x14ac:dyDescent="0.35">
      <c r="A3382" s="1">
        <v>92600143</v>
      </c>
      <c r="B3382" s="3" t="s">
        <v>21</v>
      </c>
      <c r="C3382" s="29">
        <f t="shared" si="419"/>
        <v>1</v>
      </c>
      <c r="D3382" s="29" t="str">
        <f t="shared" si="416"/>
        <v>3</v>
      </c>
      <c r="E3382" s="42" t="str">
        <f t="shared" si="417"/>
        <v>3</v>
      </c>
      <c r="F3382" s="1">
        <v>26</v>
      </c>
      <c r="G3382" s="28" t="str">
        <f t="shared" si="418"/>
        <v>326</v>
      </c>
      <c r="H3382" s="1">
        <v>47</v>
      </c>
      <c r="I3382" s="1">
        <v>4960</v>
      </c>
      <c r="L3382" s="1">
        <v>49403</v>
      </c>
      <c r="M3382" s="1">
        <v>385651</v>
      </c>
      <c r="N3382" s="2">
        <f>INT(VLOOKUP(--D3382,'属性表（单）'!$H$7:$I$11,2,0)*VLOOKUP(F3382,'属性表（单）'!$B$4:$D$53,3,0))</f>
        <v>14850</v>
      </c>
      <c r="O3382" s="34">
        <f t="shared" si="420"/>
        <v>23203</v>
      </c>
      <c r="P3382" s="1">
        <f>IF(H3382=26,VLOOKUP(G3382,'属性表（单核）'!$H$2:$I$251,2,0),IF(H3382=59,VLOOKUP(G3382,'属性表（单核）'!$C$2:$D$251,2,0),INT(N3382/VLOOKUP(H3382,'属性表（单）'!$N$4:$O$24,2,0))))</f>
        <v>23203</v>
      </c>
      <c r="S3382" s="1">
        <f t="shared" si="421"/>
        <v>46425</v>
      </c>
      <c r="T3382" s="28">
        <f>VLOOKUP(--F3382,经验表!$A$4:$B$53,2,0)*VLOOKUP(--E3382,经验表!$W$8:$X$17,2,0)</f>
        <v>46425</v>
      </c>
      <c r="U3382" s="1">
        <f t="shared" si="422"/>
        <v>376125</v>
      </c>
      <c r="V3382" s="1">
        <f t="shared" si="423"/>
        <v>376125</v>
      </c>
    </row>
    <row r="3383" spans="1:22" x14ac:dyDescent="0.35">
      <c r="A3383" s="1">
        <v>92700143</v>
      </c>
      <c r="B3383" s="3" t="s">
        <v>21</v>
      </c>
      <c r="C3383" s="29">
        <f t="shared" si="419"/>
        <v>1</v>
      </c>
      <c r="D3383" s="29" t="str">
        <f t="shared" si="416"/>
        <v>3</v>
      </c>
      <c r="E3383" s="42" t="str">
        <f t="shared" si="417"/>
        <v>3</v>
      </c>
      <c r="F3383" s="1">
        <v>27</v>
      </c>
      <c r="G3383" s="28" t="str">
        <f t="shared" si="418"/>
        <v>327</v>
      </c>
      <c r="H3383" s="1">
        <v>47</v>
      </c>
      <c r="I3383" s="1">
        <v>5125</v>
      </c>
      <c r="L3383" s="1">
        <v>54904</v>
      </c>
      <c r="M3383" s="1">
        <v>435054</v>
      </c>
      <c r="N3383" s="2">
        <f>INT(VLOOKUP(--D3383,'属性表（单）'!$H$7:$I$11,2,0)*VLOOKUP(F3383,'属性表（单）'!$B$4:$D$53,3,0))</f>
        <v>15637</v>
      </c>
      <c r="O3383" s="34">
        <f t="shared" si="420"/>
        <v>24432</v>
      </c>
      <c r="P3383" s="1">
        <f>IF(H3383=26,VLOOKUP(G3383,'属性表（单核）'!$H$2:$I$251,2,0),IF(H3383=59,VLOOKUP(G3383,'属性表（单核）'!$C$2:$D$251,2,0),INT(N3383/VLOOKUP(H3383,'属性表（单）'!$N$4:$O$24,2,0))))</f>
        <v>24432</v>
      </c>
      <c r="S3383" s="1">
        <f t="shared" si="421"/>
        <v>50925</v>
      </c>
      <c r="T3383" s="28">
        <f>VLOOKUP(--F3383,经验表!$A$4:$B$53,2,0)*VLOOKUP(--E3383,经验表!$W$8:$X$17,2,0)</f>
        <v>50925</v>
      </c>
      <c r="U3383" s="1">
        <f t="shared" si="422"/>
        <v>422550</v>
      </c>
      <c r="V3383" s="1">
        <f t="shared" si="423"/>
        <v>422550</v>
      </c>
    </row>
    <row r="3384" spans="1:22" x14ac:dyDescent="0.35">
      <c r="A3384" s="1">
        <v>92800143</v>
      </c>
      <c r="B3384" s="3" t="s">
        <v>21</v>
      </c>
      <c r="C3384" s="29">
        <f t="shared" si="419"/>
        <v>1</v>
      </c>
      <c r="D3384" s="29" t="str">
        <f t="shared" si="416"/>
        <v>3</v>
      </c>
      <c r="E3384" s="42" t="str">
        <f t="shared" si="417"/>
        <v>3</v>
      </c>
      <c r="F3384" s="1">
        <v>28</v>
      </c>
      <c r="G3384" s="28" t="str">
        <f t="shared" si="418"/>
        <v>328</v>
      </c>
      <c r="H3384" s="1">
        <v>47</v>
      </c>
      <c r="I3384" s="1">
        <v>5290</v>
      </c>
      <c r="L3384" s="1">
        <v>60974</v>
      </c>
      <c r="M3384" s="1">
        <v>489958</v>
      </c>
      <c r="N3384" s="2">
        <f>INT(VLOOKUP(--D3384,'属性表（单）'!$H$7:$I$11,2,0)*VLOOKUP(F3384,'属性表（单）'!$B$4:$D$53,3,0))</f>
        <v>16425</v>
      </c>
      <c r="O3384" s="34">
        <f t="shared" si="420"/>
        <v>25664</v>
      </c>
      <c r="P3384" s="1">
        <f>IF(H3384=26,VLOOKUP(G3384,'属性表（单核）'!$H$2:$I$251,2,0),IF(H3384=59,VLOOKUP(G3384,'属性表（单核）'!$C$2:$D$251,2,0),INT(N3384/VLOOKUP(H3384,'属性表（单）'!$N$4:$O$24,2,0))))</f>
        <v>25664</v>
      </c>
      <c r="S3384" s="1">
        <f t="shared" si="421"/>
        <v>55425</v>
      </c>
      <c r="T3384" s="28">
        <f>VLOOKUP(--F3384,经验表!$A$4:$B$53,2,0)*VLOOKUP(--E3384,经验表!$W$8:$X$17,2,0)</f>
        <v>55425</v>
      </c>
      <c r="U3384" s="1">
        <f t="shared" si="422"/>
        <v>473475</v>
      </c>
      <c r="V3384" s="1">
        <f t="shared" si="423"/>
        <v>473475</v>
      </c>
    </row>
    <row r="3385" spans="1:22" x14ac:dyDescent="0.35">
      <c r="A3385" s="1">
        <v>92900143</v>
      </c>
      <c r="B3385" s="3" t="s">
        <v>21</v>
      </c>
      <c r="C3385" s="29">
        <f t="shared" si="419"/>
        <v>1</v>
      </c>
      <c r="D3385" s="29" t="str">
        <f t="shared" si="416"/>
        <v>3</v>
      </c>
      <c r="E3385" s="42" t="str">
        <f t="shared" si="417"/>
        <v>3</v>
      </c>
      <c r="F3385" s="1">
        <v>29</v>
      </c>
      <c r="G3385" s="28" t="str">
        <f t="shared" si="418"/>
        <v>329</v>
      </c>
      <c r="H3385" s="1">
        <v>47</v>
      </c>
      <c r="I3385" s="1">
        <v>5455</v>
      </c>
      <c r="L3385" s="1">
        <v>67670</v>
      </c>
      <c r="M3385" s="1">
        <v>550932</v>
      </c>
      <c r="N3385" s="2">
        <f>INT(VLOOKUP(--D3385,'属性表（单）'!$H$7:$I$11,2,0)*VLOOKUP(F3385,'属性表（单）'!$B$4:$D$53,3,0))</f>
        <v>17212</v>
      </c>
      <c r="O3385" s="34">
        <f t="shared" si="420"/>
        <v>26893</v>
      </c>
      <c r="P3385" s="1">
        <f>IF(H3385=26,VLOOKUP(G3385,'属性表（单核）'!$H$2:$I$251,2,0),IF(H3385=59,VLOOKUP(G3385,'属性表（单核）'!$C$2:$D$251,2,0),INT(N3385/VLOOKUP(H3385,'属性表（单）'!$N$4:$O$24,2,0))))</f>
        <v>26893</v>
      </c>
      <c r="S3385" s="1">
        <f t="shared" si="421"/>
        <v>59925</v>
      </c>
      <c r="T3385" s="28">
        <f>VLOOKUP(--F3385,经验表!$A$4:$B$53,2,0)*VLOOKUP(--E3385,经验表!$W$8:$X$17,2,0)</f>
        <v>59925</v>
      </c>
      <c r="U3385" s="1">
        <f t="shared" si="422"/>
        <v>528900</v>
      </c>
      <c r="V3385" s="1">
        <f t="shared" si="423"/>
        <v>528900</v>
      </c>
    </row>
    <row r="3386" spans="1:22" x14ac:dyDescent="0.35">
      <c r="A3386" s="1">
        <v>93000143</v>
      </c>
      <c r="B3386" s="3" t="s">
        <v>21</v>
      </c>
      <c r="C3386" s="29">
        <f t="shared" si="419"/>
        <v>1</v>
      </c>
      <c r="D3386" s="29" t="str">
        <f t="shared" si="416"/>
        <v>3</v>
      </c>
      <c r="E3386" s="42" t="str">
        <f t="shared" si="417"/>
        <v>3</v>
      </c>
      <c r="F3386" s="1">
        <v>30</v>
      </c>
      <c r="G3386" s="28" t="str">
        <f t="shared" si="418"/>
        <v>330</v>
      </c>
      <c r="H3386" s="1">
        <v>47</v>
      </c>
      <c r="I3386" s="1">
        <v>5620</v>
      </c>
      <c r="L3386" s="1">
        <v>75056</v>
      </c>
      <c r="M3386" s="1">
        <v>618602</v>
      </c>
      <c r="N3386" s="2">
        <f>INT(VLOOKUP(--D3386,'属性表（单）'!$H$7:$I$11,2,0)*VLOOKUP(F3386,'属性表（单）'!$B$4:$D$53,3,0))</f>
        <v>18000</v>
      </c>
      <c r="O3386" s="34">
        <f t="shared" si="420"/>
        <v>28125</v>
      </c>
      <c r="P3386" s="1">
        <f>IF(H3386=26,VLOOKUP(G3386,'属性表（单核）'!$H$2:$I$251,2,0),IF(H3386=59,VLOOKUP(G3386,'属性表（单核）'!$C$2:$D$251,2,0),INT(N3386/VLOOKUP(H3386,'属性表（单）'!$N$4:$O$24,2,0))))</f>
        <v>28125</v>
      </c>
      <c r="S3386" s="1">
        <f t="shared" si="421"/>
        <v>65625</v>
      </c>
      <c r="T3386" s="28">
        <f>VLOOKUP(--F3386,经验表!$A$4:$B$53,2,0)*VLOOKUP(--E3386,经验表!$W$8:$X$17,2,0)</f>
        <v>65625</v>
      </c>
      <c r="U3386" s="1">
        <f t="shared" si="422"/>
        <v>588825</v>
      </c>
      <c r="V3386" s="1">
        <f t="shared" si="423"/>
        <v>588825</v>
      </c>
    </row>
    <row r="3387" spans="1:22" x14ac:dyDescent="0.35">
      <c r="A3387" s="1">
        <v>93100143</v>
      </c>
      <c r="B3387" s="3" t="s">
        <v>21</v>
      </c>
      <c r="C3387" s="29">
        <f t="shared" si="419"/>
        <v>1</v>
      </c>
      <c r="D3387" s="29" t="str">
        <f t="shared" si="416"/>
        <v>3</v>
      </c>
      <c r="E3387" s="42" t="str">
        <f t="shared" si="417"/>
        <v>3</v>
      </c>
      <c r="F3387" s="1">
        <v>31</v>
      </c>
      <c r="G3387" s="28" t="str">
        <f t="shared" si="418"/>
        <v>331</v>
      </c>
      <c r="H3387" s="1">
        <v>47</v>
      </c>
      <c r="I3387" s="1">
        <v>5785</v>
      </c>
      <c r="L3387" s="1">
        <v>83203</v>
      </c>
      <c r="M3387" s="1">
        <v>693658</v>
      </c>
      <c r="N3387" s="2">
        <f>INT(VLOOKUP(--D3387,'属性表（单）'!$H$7:$I$11,2,0)*VLOOKUP(F3387,'属性表（单）'!$B$4:$D$53,3,0))</f>
        <v>18787</v>
      </c>
      <c r="O3387" s="34">
        <f t="shared" si="420"/>
        <v>29354</v>
      </c>
      <c r="P3387" s="1">
        <f>IF(H3387=26,VLOOKUP(G3387,'属性表（单核）'!$H$2:$I$251,2,0),IF(H3387=59,VLOOKUP(G3387,'属性表（单核）'!$C$2:$D$251,2,0),INT(N3387/VLOOKUP(H3387,'属性表（单）'!$N$4:$O$24,2,0))))</f>
        <v>29354</v>
      </c>
      <c r="S3387" s="1">
        <f t="shared" si="421"/>
        <v>71325</v>
      </c>
      <c r="T3387" s="28">
        <f>VLOOKUP(--F3387,经验表!$A$4:$B$53,2,0)*VLOOKUP(--E3387,经验表!$W$8:$X$17,2,0)</f>
        <v>71325</v>
      </c>
      <c r="U3387" s="1">
        <f t="shared" si="422"/>
        <v>654450</v>
      </c>
      <c r="V3387" s="1">
        <f t="shared" si="423"/>
        <v>654450</v>
      </c>
    </row>
    <row r="3388" spans="1:22" x14ac:dyDescent="0.35">
      <c r="A3388" s="1">
        <v>93200143</v>
      </c>
      <c r="B3388" s="3" t="s">
        <v>21</v>
      </c>
      <c r="C3388" s="29">
        <f t="shared" si="419"/>
        <v>1</v>
      </c>
      <c r="D3388" s="29" t="str">
        <f t="shared" si="416"/>
        <v>3</v>
      </c>
      <c r="E3388" s="42" t="str">
        <f t="shared" si="417"/>
        <v>3</v>
      </c>
      <c r="F3388" s="1">
        <v>32</v>
      </c>
      <c r="G3388" s="28" t="str">
        <f t="shared" si="418"/>
        <v>332</v>
      </c>
      <c r="H3388" s="1">
        <v>47</v>
      </c>
      <c r="I3388" s="1">
        <v>5950</v>
      </c>
      <c r="L3388" s="1">
        <v>92189</v>
      </c>
      <c r="M3388" s="1">
        <v>776861</v>
      </c>
      <c r="N3388" s="2">
        <f>INT(VLOOKUP(--D3388,'属性表（单）'!$H$7:$I$11,2,0)*VLOOKUP(F3388,'属性表（单）'!$B$4:$D$53,3,0))</f>
        <v>19687</v>
      </c>
      <c r="O3388" s="34">
        <f t="shared" si="420"/>
        <v>30760</v>
      </c>
      <c r="P3388" s="1">
        <f>IF(H3388=26,VLOOKUP(G3388,'属性表（单核）'!$H$2:$I$251,2,0),IF(H3388=59,VLOOKUP(G3388,'属性表（单核）'!$C$2:$D$251,2,0),INT(N3388/VLOOKUP(H3388,'属性表（单）'!$N$4:$O$24,2,0))))</f>
        <v>30760</v>
      </c>
      <c r="S3388" s="1">
        <f t="shared" si="421"/>
        <v>77025</v>
      </c>
      <c r="T3388" s="28">
        <f>VLOOKUP(--F3388,经验表!$A$4:$B$53,2,0)*VLOOKUP(--E3388,经验表!$W$8:$X$17,2,0)</f>
        <v>77025</v>
      </c>
      <c r="U3388" s="1">
        <f t="shared" si="422"/>
        <v>725775</v>
      </c>
      <c r="V3388" s="1">
        <f t="shared" si="423"/>
        <v>725775</v>
      </c>
    </row>
    <row r="3389" spans="1:22" x14ac:dyDescent="0.35">
      <c r="A3389" s="1">
        <v>93300143</v>
      </c>
      <c r="B3389" s="3" t="s">
        <v>21</v>
      </c>
      <c r="C3389" s="29">
        <f t="shared" si="419"/>
        <v>1</v>
      </c>
      <c r="D3389" s="29" t="str">
        <f t="shared" si="416"/>
        <v>3</v>
      </c>
      <c r="E3389" s="42" t="str">
        <f t="shared" si="417"/>
        <v>3</v>
      </c>
      <c r="F3389" s="1">
        <v>33</v>
      </c>
      <c r="G3389" s="28" t="str">
        <f t="shared" si="418"/>
        <v>333</v>
      </c>
      <c r="H3389" s="1">
        <v>47</v>
      </c>
      <c r="I3389" s="1">
        <v>6115</v>
      </c>
      <c r="L3389" s="1">
        <v>102097</v>
      </c>
      <c r="M3389" s="1">
        <v>869050</v>
      </c>
      <c r="N3389" s="2">
        <f>INT(VLOOKUP(--D3389,'属性表（单）'!$H$7:$I$11,2,0)*VLOOKUP(F3389,'属性表（单）'!$B$4:$D$53,3,0))</f>
        <v>20587</v>
      </c>
      <c r="O3389" s="34">
        <f t="shared" si="420"/>
        <v>32167</v>
      </c>
      <c r="P3389" s="1">
        <f>IF(H3389=26,VLOOKUP(G3389,'属性表（单核）'!$H$2:$I$251,2,0),IF(H3389=59,VLOOKUP(G3389,'属性表（单核）'!$C$2:$D$251,2,0),INT(N3389/VLOOKUP(H3389,'属性表（单）'!$N$4:$O$24,2,0))))</f>
        <v>32167</v>
      </c>
      <c r="S3389" s="1">
        <f t="shared" si="421"/>
        <v>82725</v>
      </c>
      <c r="T3389" s="28">
        <f>VLOOKUP(--F3389,经验表!$A$4:$B$53,2,0)*VLOOKUP(--E3389,经验表!$W$8:$X$17,2,0)</f>
        <v>82725</v>
      </c>
      <c r="U3389" s="1">
        <f t="shared" si="422"/>
        <v>802800</v>
      </c>
      <c r="V3389" s="1">
        <f t="shared" si="423"/>
        <v>802800</v>
      </c>
    </row>
    <row r="3390" spans="1:22" x14ac:dyDescent="0.35">
      <c r="A3390" s="1">
        <v>93400143</v>
      </c>
      <c r="B3390" s="3" t="s">
        <v>21</v>
      </c>
      <c r="C3390" s="29">
        <f t="shared" si="419"/>
        <v>1</v>
      </c>
      <c r="D3390" s="29" t="str">
        <f t="shared" si="416"/>
        <v>3</v>
      </c>
      <c r="E3390" s="42" t="str">
        <f t="shared" si="417"/>
        <v>3</v>
      </c>
      <c r="F3390" s="1">
        <v>34</v>
      </c>
      <c r="G3390" s="28" t="str">
        <f t="shared" si="418"/>
        <v>334</v>
      </c>
      <c r="H3390" s="1">
        <v>47</v>
      </c>
      <c r="I3390" s="1">
        <v>6280</v>
      </c>
      <c r="L3390" s="1">
        <v>113024</v>
      </c>
      <c r="M3390" s="1">
        <v>971147</v>
      </c>
      <c r="N3390" s="2">
        <f>INT(VLOOKUP(--D3390,'属性表（单）'!$H$7:$I$11,2,0)*VLOOKUP(F3390,'属性表（单）'!$B$4:$D$53,3,0))</f>
        <v>21487</v>
      </c>
      <c r="O3390" s="34">
        <f t="shared" si="420"/>
        <v>33573</v>
      </c>
      <c r="P3390" s="1">
        <f>IF(H3390=26,VLOOKUP(G3390,'属性表（单核）'!$H$2:$I$251,2,0),IF(H3390=59,VLOOKUP(G3390,'属性表（单核）'!$C$2:$D$251,2,0),INT(N3390/VLOOKUP(H3390,'属性表（单）'!$N$4:$O$24,2,0))))</f>
        <v>33573</v>
      </c>
      <c r="S3390" s="1">
        <f t="shared" si="421"/>
        <v>89775</v>
      </c>
      <c r="T3390" s="28">
        <f>VLOOKUP(--F3390,经验表!$A$4:$B$53,2,0)*VLOOKUP(--E3390,经验表!$W$8:$X$17,2,0)</f>
        <v>89775</v>
      </c>
      <c r="U3390" s="1">
        <f t="shared" si="422"/>
        <v>885525</v>
      </c>
      <c r="V3390" s="1">
        <f t="shared" si="423"/>
        <v>885525</v>
      </c>
    </row>
    <row r="3391" spans="1:22" x14ac:dyDescent="0.35">
      <c r="A3391" s="1">
        <v>93500143</v>
      </c>
      <c r="B3391" s="3" t="s">
        <v>21</v>
      </c>
      <c r="C3391" s="29">
        <f t="shared" si="419"/>
        <v>1</v>
      </c>
      <c r="D3391" s="29" t="str">
        <f t="shared" si="416"/>
        <v>3</v>
      </c>
      <c r="E3391" s="42" t="str">
        <f t="shared" si="417"/>
        <v>3</v>
      </c>
      <c r="F3391" s="1">
        <v>35</v>
      </c>
      <c r="G3391" s="28" t="str">
        <f t="shared" si="418"/>
        <v>335</v>
      </c>
      <c r="H3391" s="1">
        <v>47</v>
      </c>
      <c r="I3391" s="1">
        <v>6445</v>
      </c>
      <c r="L3391" s="1">
        <v>125071</v>
      </c>
      <c r="M3391" s="1">
        <v>1084171</v>
      </c>
      <c r="N3391" s="2">
        <f>INT(VLOOKUP(--D3391,'属性表（单）'!$H$7:$I$11,2,0)*VLOOKUP(F3391,'属性表（单）'!$B$4:$D$53,3,0))</f>
        <v>22387</v>
      </c>
      <c r="O3391" s="34">
        <f t="shared" si="420"/>
        <v>34979</v>
      </c>
      <c r="P3391" s="1">
        <f>IF(H3391=26,VLOOKUP(G3391,'属性表（单核）'!$H$2:$I$251,2,0),IF(H3391=59,VLOOKUP(G3391,'属性表（单核）'!$C$2:$D$251,2,0),INT(N3391/VLOOKUP(H3391,'属性表（单）'!$N$4:$O$24,2,0))))</f>
        <v>34979</v>
      </c>
      <c r="S3391" s="1">
        <f t="shared" si="421"/>
        <v>96825</v>
      </c>
      <c r="T3391" s="28">
        <f>VLOOKUP(--F3391,经验表!$A$4:$B$53,2,0)*VLOOKUP(--E3391,经验表!$W$8:$X$17,2,0)</f>
        <v>96825</v>
      </c>
      <c r="U3391" s="1">
        <f t="shared" si="422"/>
        <v>975300</v>
      </c>
      <c r="V3391" s="1">
        <f t="shared" si="423"/>
        <v>975300</v>
      </c>
    </row>
    <row r="3392" spans="1:22" x14ac:dyDescent="0.35">
      <c r="A3392" s="1">
        <v>93600143</v>
      </c>
      <c r="B3392" s="3" t="s">
        <v>21</v>
      </c>
      <c r="C3392" s="29">
        <f t="shared" si="419"/>
        <v>1</v>
      </c>
      <c r="D3392" s="29" t="str">
        <f t="shared" si="416"/>
        <v>3</v>
      </c>
      <c r="E3392" s="42" t="str">
        <f t="shared" si="417"/>
        <v>3</v>
      </c>
      <c r="F3392" s="1">
        <v>36</v>
      </c>
      <c r="G3392" s="28" t="str">
        <f t="shared" si="418"/>
        <v>336</v>
      </c>
      <c r="H3392" s="1">
        <v>47</v>
      </c>
      <c r="I3392" s="1">
        <v>6610</v>
      </c>
      <c r="L3392" s="1">
        <v>138354</v>
      </c>
      <c r="M3392" s="1">
        <v>1209242</v>
      </c>
      <c r="N3392" s="2">
        <f>INT(VLOOKUP(--D3392,'属性表（单）'!$H$7:$I$11,2,0)*VLOOKUP(F3392,'属性表（单）'!$B$4:$D$53,3,0))</f>
        <v>23287</v>
      </c>
      <c r="O3392" s="34">
        <f t="shared" si="420"/>
        <v>36385</v>
      </c>
      <c r="P3392" s="1">
        <f>IF(H3392=26,VLOOKUP(G3392,'属性表（单核）'!$H$2:$I$251,2,0),IF(H3392=59,VLOOKUP(G3392,'属性表（单核）'!$C$2:$D$251,2,0),INT(N3392/VLOOKUP(H3392,'属性表（单）'!$N$4:$O$24,2,0))))</f>
        <v>36385</v>
      </c>
      <c r="S3392" s="1">
        <f t="shared" si="421"/>
        <v>103875</v>
      </c>
      <c r="T3392" s="28">
        <f>VLOOKUP(--F3392,经验表!$A$4:$B$53,2,0)*VLOOKUP(--E3392,经验表!$W$8:$X$17,2,0)</f>
        <v>103875</v>
      </c>
      <c r="U3392" s="1">
        <f t="shared" si="422"/>
        <v>1072125</v>
      </c>
      <c r="V3392" s="1">
        <f t="shared" si="423"/>
        <v>1072125</v>
      </c>
    </row>
    <row r="3393" spans="1:22" x14ac:dyDescent="0.35">
      <c r="A3393" s="1">
        <v>93700143</v>
      </c>
      <c r="B3393" s="3" t="s">
        <v>21</v>
      </c>
      <c r="C3393" s="29">
        <f t="shared" si="419"/>
        <v>1</v>
      </c>
      <c r="D3393" s="29" t="str">
        <f t="shared" si="416"/>
        <v>3</v>
      </c>
      <c r="E3393" s="42" t="str">
        <f t="shared" si="417"/>
        <v>3</v>
      </c>
      <c r="F3393" s="1">
        <v>37</v>
      </c>
      <c r="G3393" s="28" t="str">
        <f t="shared" si="418"/>
        <v>337</v>
      </c>
      <c r="H3393" s="1">
        <v>47</v>
      </c>
      <c r="I3393" s="1">
        <v>6775</v>
      </c>
      <c r="L3393" s="1">
        <v>152998</v>
      </c>
      <c r="M3393" s="1">
        <v>1347596</v>
      </c>
      <c r="N3393" s="2">
        <f>INT(VLOOKUP(--D3393,'属性表（单）'!$H$7:$I$11,2,0)*VLOOKUP(F3393,'属性表（单）'!$B$4:$D$53,3,0))</f>
        <v>24300</v>
      </c>
      <c r="O3393" s="34">
        <f t="shared" si="420"/>
        <v>37968</v>
      </c>
      <c r="P3393" s="1">
        <f>IF(H3393=26,VLOOKUP(G3393,'属性表（单核）'!$H$2:$I$251,2,0),IF(H3393=59,VLOOKUP(G3393,'属性表（单核）'!$C$2:$D$251,2,0),INT(N3393/VLOOKUP(H3393,'属性表（单）'!$N$4:$O$24,2,0))))</f>
        <v>37968</v>
      </c>
      <c r="S3393" s="1">
        <f t="shared" si="421"/>
        <v>110925</v>
      </c>
      <c r="T3393" s="28">
        <f>VLOOKUP(--F3393,经验表!$A$4:$B$53,2,0)*VLOOKUP(--E3393,经验表!$W$8:$X$17,2,0)</f>
        <v>110925</v>
      </c>
      <c r="U3393" s="1">
        <f t="shared" si="422"/>
        <v>1176000</v>
      </c>
      <c r="V3393" s="1">
        <f t="shared" si="423"/>
        <v>1176000</v>
      </c>
    </row>
    <row r="3394" spans="1:22" x14ac:dyDescent="0.35">
      <c r="A3394" s="1">
        <v>93800143</v>
      </c>
      <c r="B3394" s="3" t="s">
        <v>21</v>
      </c>
      <c r="C3394" s="29">
        <f t="shared" si="419"/>
        <v>1</v>
      </c>
      <c r="D3394" s="29" t="str">
        <f t="shared" si="416"/>
        <v>3</v>
      </c>
      <c r="E3394" s="42" t="str">
        <f t="shared" si="417"/>
        <v>3</v>
      </c>
      <c r="F3394" s="1">
        <v>38</v>
      </c>
      <c r="G3394" s="28" t="str">
        <f t="shared" si="418"/>
        <v>338</v>
      </c>
      <c r="H3394" s="1">
        <v>47</v>
      </c>
      <c r="I3394" s="1">
        <v>6940</v>
      </c>
      <c r="L3394" s="1">
        <v>169142</v>
      </c>
      <c r="M3394" s="1">
        <v>1500594</v>
      </c>
      <c r="N3394" s="2">
        <f>INT(VLOOKUP(--D3394,'属性表（单）'!$H$7:$I$11,2,0)*VLOOKUP(F3394,'属性表（单）'!$B$4:$D$53,3,0))</f>
        <v>25312</v>
      </c>
      <c r="O3394" s="34">
        <f t="shared" si="420"/>
        <v>39550</v>
      </c>
      <c r="P3394" s="1">
        <f>IF(H3394=26,VLOOKUP(G3394,'属性表（单核）'!$H$2:$I$251,2,0),IF(H3394=59,VLOOKUP(G3394,'属性表（单核）'!$C$2:$D$251,2,0),INT(N3394/VLOOKUP(H3394,'属性表（单）'!$N$4:$O$24,2,0))))</f>
        <v>39550</v>
      </c>
      <c r="S3394" s="1">
        <f t="shared" si="421"/>
        <v>119475</v>
      </c>
      <c r="T3394" s="28">
        <f>VLOOKUP(--F3394,经验表!$A$4:$B$53,2,0)*VLOOKUP(--E3394,经验表!$W$8:$X$17,2,0)</f>
        <v>119475</v>
      </c>
      <c r="U3394" s="1">
        <f t="shared" si="422"/>
        <v>1286925</v>
      </c>
      <c r="V3394" s="1">
        <f t="shared" si="423"/>
        <v>1286925</v>
      </c>
    </row>
    <row r="3395" spans="1:22" x14ac:dyDescent="0.35">
      <c r="A3395" s="1">
        <v>93900143</v>
      </c>
      <c r="B3395" s="3" t="s">
        <v>21</v>
      </c>
      <c r="C3395" s="29">
        <f t="shared" si="419"/>
        <v>1</v>
      </c>
      <c r="D3395" s="29" t="str">
        <f t="shared" ref="D3395:D3458" si="424">RIGHT(A3395,1)</f>
        <v>3</v>
      </c>
      <c r="E3395" s="42" t="str">
        <f t="shared" ref="E3395:E3458" si="425">IF(C3395=1,RIGHT(A3395,1),C3395&amp;RIGHT(A3395,1))</f>
        <v>3</v>
      </c>
      <c r="F3395" s="1">
        <v>39</v>
      </c>
      <c r="G3395" s="28" t="str">
        <f t="shared" ref="G3395:G3458" si="426">D3395&amp;F3395</f>
        <v>339</v>
      </c>
      <c r="H3395" s="1">
        <v>47</v>
      </c>
      <c r="I3395" s="1">
        <v>7105</v>
      </c>
      <c r="L3395" s="1">
        <v>186938</v>
      </c>
      <c r="M3395" s="1">
        <v>1669736</v>
      </c>
      <c r="N3395" s="2">
        <f>INT(VLOOKUP(--D3395,'属性表（单）'!$H$7:$I$11,2,0)*VLOOKUP(F3395,'属性表（单）'!$B$4:$D$53,3,0))</f>
        <v>26325</v>
      </c>
      <c r="O3395" s="34">
        <f t="shared" si="420"/>
        <v>41132</v>
      </c>
      <c r="P3395" s="1">
        <f>IF(H3395=26,VLOOKUP(G3395,'属性表（单核）'!$H$2:$I$251,2,0),IF(H3395=59,VLOOKUP(G3395,'属性表（单核）'!$C$2:$D$251,2,0),INT(N3395/VLOOKUP(H3395,'属性表（单）'!$N$4:$O$24,2,0))))</f>
        <v>41132</v>
      </c>
      <c r="S3395" s="1">
        <f t="shared" si="421"/>
        <v>128025</v>
      </c>
      <c r="T3395" s="28">
        <f>VLOOKUP(--F3395,经验表!$A$4:$B$53,2,0)*VLOOKUP(--E3395,经验表!$W$8:$X$17,2,0)</f>
        <v>128025</v>
      </c>
      <c r="U3395" s="1">
        <f t="shared" si="422"/>
        <v>1406400</v>
      </c>
      <c r="V3395" s="1">
        <f t="shared" si="423"/>
        <v>1406400</v>
      </c>
    </row>
    <row r="3396" spans="1:22" x14ac:dyDescent="0.35">
      <c r="A3396" s="1">
        <v>94000143</v>
      </c>
      <c r="B3396" s="3" t="s">
        <v>21</v>
      </c>
      <c r="C3396" s="29">
        <f t="shared" ref="C3396:C3459" si="427">C3395</f>
        <v>1</v>
      </c>
      <c r="D3396" s="29" t="str">
        <f t="shared" si="424"/>
        <v>3</v>
      </c>
      <c r="E3396" s="42" t="str">
        <f t="shared" si="425"/>
        <v>3</v>
      </c>
      <c r="F3396" s="1">
        <v>40</v>
      </c>
      <c r="G3396" s="28" t="str">
        <f t="shared" si="426"/>
        <v>340</v>
      </c>
      <c r="H3396" s="1">
        <v>47</v>
      </c>
      <c r="I3396" s="1">
        <v>7270</v>
      </c>
      <c r="L3396" s="1">
        <v>206554</v>
      </c>
      <c r="M3396" s="1">
        <v>1856674</v>
      </c>
      <c r="N3396" s="2">
        <f>INT(VLOOKUP(--D3396,'属性表（单）'!$H$7:$I$11,2,0)*VLOOKUP(F3396,'属性表（单）'!$B$4:$D$53,3,0))</f>
        <v>27337</v>
      </c>
      <c r="O3396" s="34">
        <f t="shared" si="420"/>
        <v>42714</v>
      </c>
      <c r="P3396" s="1">
        <f>IF(H3396=26,VLOOKUP(G3396,'属性表（单核）'!$H$2:$I$251,2,0),IF(H3396=59,VLOOKUP(G3396,'属性表（单核）'!$C$2:$D$251,2,0),INT(N3396/VLOOKUP(H3396,'属性表（单）'!$N$4:$O$24,2,0))))</f>
        <v>42714</v>
      </c>
      <c r="S3396" s="1">
        <f t="shared" si="421"/>
        <v>136575</v>
      </c>
      <c r="T3396" s="28">
        <f>VLOOKUP(--F3396,经验表!$A$4:$B$53,2,0)*VLOOKUP(--E3396,经验表!$W$8:$X$17,2,0)</f>
        <v>136575</v>
      </c>
      <c r="U3396" s="1">
        <f t="shared" si="422"/>
        <v>1534425</v>
      </c>
      <c r="V3396" s="1">
        <f t="shared" si="423"/>
        <v>1534425</v>
      </c>
    </row>
    <row r="3397" spans="1:22" x14ac:dyDescent="0.35">
      <c r="A3397" s="1">
        <v>94100143</v>
      </c>
      <c r="B3397" s="3" t="s">
        <v>21</v>
      </c>
      <c r="C3397" s="29">
        <f t="shared" si="427"/>
        <v>1</v>
      </c>
      <c r="D3397" s="29" t="str">
        <f t="shared" si="424"/>
        <v>3</v>
      </c>
      <c r="E3397" s="42" t="str">
        <f t="shared" si="425"/>
        <v>3</v>
      </c>
      <c r="F3397" s="1">
        <v>41</v>
      </c>
      <c r="G3397" s="28" t="str">
        <f t="shared" si="426"/>
        <v>341</v>
      </c>
      <c r="H3397" s="1">
        <v>47</v>
      </c>
      <c r="I3397" s="1">
        <v>7435</v>
      </c>
      <c r="L3397" s="1">
        <v>228175</v>
      </c>
      <c r="M3397" s="1">
        <v>2063228</v>
      </c>
      <c r="N3397" s="2">
        <f>INT(VLOOKUP(--D3397,'属性表（单）'!$H$7:$I$11,2,0)*VLOOKUP(F3397,'属性表（单）'!$B$4:$D$53,3,0))</f>
        <v>28350</v>
      </c>
      <c r="O3397" s="34">
        <f t="shared" si="420"/>
        <v>44296</v>
      </c>
      <c r="P3397" s="1">
        <f>IF(H3397=26,VLOOKUP(G3397,'属性表（单核）'!$H$2:$I$251,2,0),IF(H3397=59,VLOOKUP(G3397,'属性表（单核）'!$C$2:$D$251,2,0),INT(N3397/VLOOKUP(H3397,'属性表（单）'!$N$4:$O$24,2,0))))</f>
        <v>44296</v>
      </c>
      <c r="S3397" s="1">
        <f t="shared" si="421"/>
        <v>145125</v>
      </c>
      <c r="T3397" s="28">
        <f>VLOOKUP(--F3397,经验表!$A$4:$B$53,2,0)*VLOOKUP(--E3397,经验表!$W$8:$X$17,2,0)</f>
        <v>145125</v>
      </c>
      <c r="U3397" s="1">
        <f t="shared" si="422"/>
        <v>1671000</v>
      </c>
      <c r="V3397" s="1">
        <f t="shared" si="423"/>
        <v>1671000</v>
      </c>
    </row>
    <row r="3398" spans="1:22" x14ac:dyDescent="0.35">
      <c r="A3398" s="1">
        <v>94200143</v>
      </c>
      <c r="B3398" s="3" t="s">
        <v>21</v>
      </c>
      <c r="C3398" s="29">
        <f t="shared" si="427"/>
        <v>1</v>
      </c>
      <c r="D3398" s="29" t="str">
        <f t="shared" si="424"/>
        <v>3</v>
      </c>
      <c r="E3398" s="42" t="str">
        <f t="shared" si="425"/>
        <v>3</v>
      </c>
      <c r="F3398" s="1">
        <v>42</v>
      </c>
      <c r="G3398" s="28" t="str">
        <f t="shared" si="426"/>
        <v>342</v>
      </c>
      <c r="H3398" s="1">
        <v>47</v>
      </c>
      <c r="I3398" s="1">
        <v>7600</v>
      </c>
      <c r="L3398" s="1">
        <v>252006</v>
      </c>
      <c r="M3398" s="1">
        <v>2291403</v>
      </c>
      <c r="N3398" s="2">
        <f>INT(VLOOKUP(--D3398,'属性表（单）'!$H$7:$I$11,2,0)*VLOOKUP(F3398,'属性表（单）'!$B$4:$D$53,3,0))</f>
        <v>29475</v>
      </c>
      <c r="O3398" s="34">
        <f t="shared" si="420"/>
        <v>46054</v>
      </c>
      <c r="P3398" s="1">
        <f>IF(H3398=26,VLOOKUP(G3398,'属性表（单核）'!$H$2:$I$251,2,0),IF(H3398=59,VLOOKUP(G3398,'属性表（单核）'!$C$2:$D$251,2,0),INT(N3398/VLOOKUP(H3398,'属性表（单）'!$N$4:$O$24,2,0))))</f>
        <v>46054</v>
      </c>
      <c r="S3398" s="1">
        <f t="shared" si="421"/>
        <v>155325</v>
      </c>
      <c r="T3398" s="28">
        <f>VLOOKUP(--F3398,经验表!$A$4:$B$53,2,0)*VLOOKUP(--E3398,经验表!$W$8:$X$17,2,0)</f>
        <v>155325</v>
      </c>
      <c r="U3398" s="1">
        <f t="shared" si="422"/>
        <v>1816125</v>
      </c>
      <c r="V3398" s="1">
        <f t="shared" si="423"/>
        <v>1816125</v>
      </c>
    </row>
    <row r="3399" spans="1:22" x14ac:dyDescent="0.35">
      <c r="A3399" s="1">
        <v>94300143</v>
      </c>
      <c r="B3399" s="3" t="s">
        <v>21</v>
      </c>
      <c r="C3399" s="29">
        <f t="shared" si="427"/>
        <v>1</v>
      </c>
      <c r="D3399" s="29" t="str">
        <f t="shared" si="424"/>
        <v>3</v>
      </c>
      <c r="E3399" s="42" t="str">
        <f t="shared" si="425"/>
        <v>3</v>
      </c>
      <c r="F3399" s="1">
        <v>43</v>
      </c>
      <c r="G3399" s="28" t="str">
        <f t="shared" si="426"/>
        <v>343</v>
      </c>
      <c r="H3399" s="1">
        <v>47</v>
      </c>
      <c r="I3399" s="1">
        <v>7765</v>
      </c>
      <c r="L3399" s="1">
        <v>278271</v>
      </c>
      <c r="M3399" s="1">
        <v>2543409</v>
      </c>
      <c r="N3399" s="2">
        <f>INT(VLOOKUP(--D3399,'属性表（单）'!$H$7:$I$11,2,0)*VLOOKUP(F3399,'属性表（单）'!$B$4:$D$53,3,0))</f>
        <v>30600</v>
      </c>
      <c r="O3399" s="34">
        <f t="shared" ref="O3399:O3462" si="428">INT(IF(C3399=1,P3399,P3399*$X$14))</f>
        <v>47812</v>
      </c>
      <c r="P3399" s="1">
        <f>IF(H3399=26,VLOOKUP(G3399,'属性表（单核）'!$H$2:$I$251,2,0),IF(H3399=59,VLOOKUP(G3399,'属性表（单核）'!$C$2:$D$251,2,0),INT(N3399/VLOOKUP(H3399,'属性表（单）'!$N$4:$O$24,2,0))))</f>
        <v>47812</v>
      </c>
      <c r="S3399" s="1">
        <f t="shared" si="421"/>
        <v>165525</v>
      </c>
      <c r="T3399" s="28">
        <f>VLOOKUP(--F3399,经验表!$A$4:$B$53,2,0)*VLOOKUP(--E3399,经验表!$W$8:$X$17,2,0)</f>
        <v>165525</v>
      </c>
      <c r="U3399" s="1">
        <f t="shared" si="422"/>
        <v>1971450</v>
      </c>
      <c r="V3399" s="1">
        <f t="shared" si="423"/>
        <v>1971450</v>
      </c>
    </row>
    <row r="3400" spans="1:22" x14ac:dyDescent="0.35">
      <c r="A3400" s="1">
        <v>94400143</v>
      </c>
      <c r="B3400" s="3" t="s">
        <v>21</v>
      </c>
      <c r="C3400" s="29">
        <f t="shared" si="427"/>
        <v>1</v>
      </c>
      <c r="D3400" s="29" t="str">
        <f t="shared" si="424"/>
        <v>3</v>
      </c>
      <c r="E3400" s="42" t="str">
        <f t="shared" si="425"/>
        <v>3</v>
      </c>
      <c r="F3400" s="1">
        <v>44</v>
      </c>
      <c r="G3400" s="28" t="str">
        <f t="shared" si="426"/>
        <v>344</v>
      </c>
      <c r="H3400" s="1">
        <v>47</v>
      </c>
      <c r="I3400" s="1">
        <v>7930</v>
      </c>
      <c r="L3400" s="1">
        <v>307218</v>
      </c>
      <c r="M3400" s="1">
        <v>2821680</v>
      </c>
      <c r="N3400" s="2">
        <f>INT(VLOOKUP(--D3400,'属性表（单）'!$H$7:$I$11,2,0)*VLOOKUP(F3400,'属性表（单）'!$B$4:$D$53,3,0))</f>
        <v>31725</v>
      </c>
      <c r="O3400" s="34">
        <f t="shared" si="428"/>
        <v>49570</v>
      </c>
      <c r="P3400" s="1">
        <f>IF(H3400=26,VLOOKUP(G3400,'属性表（单核）'!$H$2:$I$251,2,0),IF(H3400=59,VLOOKUP(G3400,'属性表（单核）'!$C$2:$D$251,2,0),INT(N3400/VLOOKUP(H3400,'属性表（单）'!$N$4:$O$24,2,0))))</f>
        <v>49570</v>
      </c>
      <c r="S3400" s="1">
        <f t="shared" ref="S3400:S3463" si="429">INT(T3400)</f>
        <v>175725</v>
      </c>
      <c r="T3400" s="28">
        <f>VLOOKUP(--F3400,经验表!$A$4:$B$53,2,0)*VLOOKUP(--E3400,经验表!$W$8:$X$17,2,0)</f>
        <v>175725</v>
      </c>
      <c r="U3400" s="1">
        <f t="shared" ref="U3400:U3463" si="430">INT(IF(C3400=1,IF(F3400=1,VLOOKUP(--D3400,$X$8:$Y$12,2,0),V3400),IF(F3400=1,VLOOKUP(--D3400,$X$17:$Y$21,2,0),V3400)))</f>
        <v>2136975</v>
      </c>
      <c r="V3400" s="1">
        <f t="shared" si="423"/>
        <v>2136975</v>
      </c>
    </row>
    <row r="3401" spans="1:22" x14ac:dyDescent="0.35">
      <c r="A3401" s="1">
        <v>94500143</v>
      </c>
      <c r="B3401" s="3" t="s">
        <v>21</v>
      </c>
      <c r="C3401" s="29">
        <f t="shared" si="427"/>
        <v>1</v>
      </c>
      <c r="D3401" s="29" t="str">
        <f t="shared" si="424"/>
        <v>3</v>
      </c>
      <c r="E3401" s="42" t="str">
        <f t="shared" si="425"/>
        <v>3</v>
      </c>
      <c r="F3401" s="1">
        <v>45</v>
      </c>
      <c r="G3401" s="28" t="str">
        <f t="shared" si="426"/>
        <v>345</v>
      </c>
      <c r="H3401" s="1">
        <v>47</v>
      </c>
      <c r="I3401" s="1">
        <v>8095</v>
      </c>
      <c r="L3401" s="1">
        <v>339119</v>
      </c>
      <c r="M3401" s="1">
        <v>3128898</v>
      </c>
      <c r="N3401" s="2">
        <f>INT(VLOOKUP(--D3401,'属性表（单）'!$H$7:$I$11,2,0)*VLOOKUP(F3401,'属性表（单）'!$B$4:$D$53,3,0))</f>
        <v>32850</v>
      </c>
      <c r="O3401" s="34">
        <f t="shared" si="428"/>
        <v>51328</v>
      </c>
      <c r="P3401" s="1">
        <f>IF(H3401=26,VLOOKUP(G3401,'属性表（单核）'!$H$2:$I$251,2,0),IF(H3401=59,VLOOKUP(G3401,'属性表（单核）'!$C$2:$D$251,2,0),INT(N3401/VLOOKUP(H3401,'属性表（单）'!$N$4:$O$24,2,0))))</f>
        <v>51328</v>
      </c>
      <c r="S3401" s="1">
        <f t="shared" si="429"/>
        <v>185925</v>
      </c>
      <c r="T3401" s="28">
        <f>VLOOKUP(--F3401,经验表!$A$4:$B$53,2,0)*VLOOKUP(--E3401,经验表!$W$8:$X$17,2,0)</f>
        <v>185925</v>
      </c>
      <c r="U3401" s="1">
        <f t="shared" si="430"/>
        <v>2312700</v>
      </c>
      <c r="V3401" s="1">
        <f t="shared" ref="V3401:V3464" si="431">S3400+U3400</f>
        <v>2312700</v>
      </c>
    </row>
    <row r="3402" spans="1:22" x14ac:dyDescent="0.35">
      <c r="A3402" s="1">
        <v>94600143</v>
      </c>
      <c r="B3402" s="3" t="s">
        <v>21</v>
      </c>
      <c r="C3402" s="29">
        <f t="shared" si="427"/>
        <v>1</v>
      </c>
      <c r="D3402" s="29" t="str">
        <f t="shared" si="424"/>
        <v>3</v>
      </c>
      <c r="E3402" s="42" t="str">
        <f t="shared" si="425"/>
        <v>3</v>
      </c>
      <c r="F3402" s="1">
        <v>46</v>
      </c>
      <c r="G3402" s="28" t="str">
        <f t="shared" si="426"/>
        <v>346</v>
      </c>
      <c r="H3402" s="1">
        <v>47</v>
      </c>
      <c r="I3402" s="1">
        <v>8260</v>
      </c>
      <c r="L3402" s="1">
        <v>374276</v>
      </c>
      <c r="M3402" s="1">
        <v>3468017</v>
      </c>
      <c r="N3402" s="2">
        <f>INT(VLOOKUP(--D3402,'属性表（单）'!$H$7:$I$11,2,0)*VLOOKUP(F3402,'属性表（单）'!$B$4:$D$53,3,0))</f>
        <v>33975</v>
      </c>
      <c r="O3402" s="34">
        <f t="shared" si="428"/>
        <v>53085</v>
      </c>
      <c r="P3402" s="1">
        <f>IF(H3402=26,VLOOKUP(G3402,'属性表（单核）'!$H$2:$I$251,2,0),IF(H3402=59,VLOOKUP(G3402,'属性表（单核）'!$C$2:$D$251,2,0),INT(N3402/VLOOKUP(H3402,'属性表（单）'!$N$4:$O$24,2,0))))</f>
        <v>53085</v>
      </c>
      <c r="S3402" s="1">
        <f t="shared" si="429"/>
        <v>197925</v>
      </c>
      <c r="T3402" s="28">
        <f>VLOOKUP(--F3402,经验表!$A$4:$B$53,2,0)*VLOOKUP(--E3402,经验表!$W$8:$X$17,2,0)</f>
        <v>197925</v>
      </c>
      <c r="U3402" s="1">
        <f t="shared" si="430"/>
        <v>2498625</v>
      </c>
      <c r="V3402" s="1">
        <f t="shared" si="431"/>
        <v>2498625</v>
      </c>
    </row>
    <row r="3403" spans="1:22" x14ac:dyDescent="0.35">
      <c r="A3403" s="1">
        <v>94700143</v>
      </c>
      <c r="B3403" s="3" t="s">
        <v>21</v>
      </c>
      <c r="C3403" s="29">
        <f t="shared" si="427"/>
        <v>1</v>
      </c>
      <c r="D3403" s="29" t="str">
        <f t="shared" si="424"/>
        <v>3</v>
      </c>
      <c r="E3403" s="42" t="str">
        <f t="shared" si="425"/>
        <v>3</v>
      </c>
      <c r="F3403" s="1">
        <v>47</v>
      </c>
      <c r="G3403" s="28" t="str">
        <f t="shared" si="426"/>
        <v>347</v>
      </c>
      <c r="H3403" s="1">
        <v>47</v>
      </c>
      <c r="I3403" s="1">
        <v>8425</v>
      </c>
      <c r="L3403" s="1">
        <v>413018</v>
      </c>
      <c r="M3403" s="1">
        <v>3842293</v>
      </c>
      <c r="N3403" s="2">
        <f>INT(VLOOKUP(--D3403,'属性表（单）'!$H$7:$I$11,2,0)*VLOOKUP(F3403,'属性表（单）'!$B$4:$D$53,3,0))</f>
        <v>35212</v>
      </c>
      <c r="O3403" s="34">
        <f t="shared" si="428"/>
        <v>55018</v>
      </c>
      <c r="P3403" s="1">
        <f>IF(H3403=26,VLOOKUP(G3403,'属性表（单核）'!$H$2:$I$251,2,0),IF(H3403=59,VLOOKUP(G3403,'属性表（单核）'!$C$2:$D$251,2,0),INT(N3403/VLOOKUP(H3403,'属性表（单）'!$N$4:$O$24,2,0))))</f>
        <v>55018</v>
      </c>
      <c r="S3403" s="1">
        <f t="shared" si="429"/>
        <v>209925</v>
      </c>
      <c r="T3403" s="28">
        <f>VLOOKUP(--F3403,经验表!$A$4:$B$53,2,0)*VLOOKUP(--E3403,经验表!$W$8:$X$17,2,0)</f>
        <v>209925</v>
      </c>
      <c r="U3403" s="1">
        <f t="shared" si="430"/>
        <v>2696550</v>
      </c>
      <c r="V3403" s="1">
        <f t="shared" si="431"/>
        <v>2696550</v>
      </c>
    </row>
    <row r="3404" spans="1:22" x14ac:dyDescent="0.35">
      <c r="A3404" s="1">
        <v>94800143</v>
      </c>
      <c r="B3404" s="3" t="s">
        <v>21</v>
      </c>
      <c r="C3404" s="29">
        <f t="shared" si="427"/>
        <v>1</v>
      </c>
      <c r="D3404" s="29" t="str">
        <f t="shared" si="424"/>
        <v>3</v>
      </c>
      <c r="E3404" s="42" t="str">
        <f t="shared" si="425"/>
        <v>3</v>
      </c>
      <c r="F3404" s="1">
        <v>48</v>
      </c>
      <c r="G3404" s="28" t="str">
        <f t="shared" si="426"/>
        <v>348</v>
      </c>
      <c r="H3404" s="1">
        <v>47</v>
      </c>
      <c r="I3404" s="1">
        <v>8590</v>
      </c>
      <c r="L3404" s="1">
        <v>455711</v>
      </c>
      <c r="M3404" s="1">
        <v>4255311</v>
      </c>
      <c r="N3404" s="2">
        <f>INT(VLOOKUP(--D3404,'属性表（单）'!$H$7:$I$11,2,0)*VLOOKUP(F3404,'属性表（单）'!$B$4:$D$53,3,0))</f>
        <v>36450</v>
      </c>
      <c r="O3404" s="34">
        <f t="shared" si="428"/>
        <v>56953</v>
      </c>
      <c r="P3404" s="1">
        <f>IF(H3404=26,VLOOKUP(G3404,'属性表（单核）'!$H$2:$I$251,2,0),IF(H3404=59,VLOOKUP(G3404,'属性表（单核）'!$C$2:$D$251,2,0),INT(N3404/VLOOKUP(H3404,'属性表（单）'!$N$4:$O$24,2,0))))</f>
        <v>56953</v>
      </c>
      <c r="S3404" s="1">
        <f t="shared" si="429"/>
        <v>221925</v>
      </c>
      <c r="T3404" s="28">
        <f>VLOOKUP(--F3404,经验表!$A$4:$B$53,2,0)*VLOOKUP(--E3404,经验表!$W$8:$X$17,2,0)</f>
        <v>221925</v>
      </c>
      <c r="U3404" s="1">
        <f t="shared" si="430"/>
        <v>2906475</v>
      </c>
      <c r="V3404" s="1">
        <f t="shared" si="431"/>
        <v>2906475</v>
      </c>
    </row>
    <row r="3405" spans="1:22" x14ac:dyDescent="0.35">
      <c r="A3405" s="1">
        <v>94900143</v>
      </c>
      <c r="B3405" s="3" t="s">
        <v>21</v>
      </c>
      <c r="C3405" s="29">
        <f t="shared" si="427"/>
        <v>1</v>
      </c>
      <c r="D3405" s="29" t="str">
        <f t="shared" si="424"/>
        <v>3</v>
      </c>
      <c r="E3405" s="42" t="str">
        <f t="shared" si="425"/>
        <v>3</v>
      </c>
      <c r="F3405" s="1">
        <v>49</v>
      </c>
      <c r="G3405" s="28" t="str">
        <f t="shared" si="426"/>
        <v>349</v>
      </c>
      <c r="H3405" s="1">
        <v>47</v>
      </c>
      <c r="I3405" s="1">
        <v>8755</v>
      </c>
      <c r="L3405" s="1">
        <v>502756</v>
      </c>
      <c r="M3405" s="1">
        <v>4711022</v>
      </c>
      <c r="N3405" s="2">
        <f>INT(VLOOKUP(--D3405,'属性表（单）'!$H$7:$I$11,2,0)*VLOOKUP(F3405,'属性表（单）'!$B$4:$D$53,3,0))</f>
        <v>37687</v>
      </c>
      <c r="O3405" s="34">
        <f t="shared" si="428"/>
        <v>58885</v>
      </c>
      <c r="P3405" s="1">
        <f>IF(H3405=26,VLOOKUP(G3405,'属性表（单核）'!$H$2:$I$251,2,0),IF(H3405=59,VLOOKUP(G3405,'属性表（单核）'!$C$2:$D$251,2,0),INT(N3405/VLOOKUP(H3405,'属性表（单）'!$N$4:$O$24,2,0))))</f>
        <v>58885</v>
      </c>
      <c r="S3405" s="1">
        <f t="shared" si="429"/>
        <v>233925</v>
      </c>
      <c r="T3405" s="28">
        <f>VLOOKUP(--F3405,经验表!$A$4:$B$53,2,0)*VLOOKUP(--E3405,经验表!$W$8:$X$17,2,0)</f>
        <v>233925</v>
      </c>
      <c r="U3405" s="1">
        <f t="shared" si="430"/>
        <v>3128400</v>
      </c>
      <c r="V3405" s="1">
        <f t="shared" si="431"/>
        <v>3128400</v>
      </c>
    </row>
    <row r="3406" spans="1:22" x14ac:dyDescent="0.35">
      <c r="A3406" s="1">
        <v>95000143</v>
      </c>
      <c r="B3406" s="3" t="s">
        <v>21</v>
      </c>
      <c r="C3406" s="29">
        <f t="shared" si="427"/>
        <v>1</v>
      </c>
      <c r="D3406" s="29" t="str">
        <f t="shared" si="424"/>
        <v>3</v>
      </c>
      <c r="E3406" s="42" t="str">
        <f t="shared" si="425"/>
        <v>3</v>
      </c>
      <c r="F3406" s="1">
        <v>50</v>
      </c>
      <c r="G3406" s="28" t="str">
        <f t="shared" si="426"/>
        <v>350</v>
      </c>
      <c r="H3406" s="1">
        <v>47</v>
      </c>
      <c r="I3406" s="1">
        <v>8920</v>
      </c>
      <c r="L3406" s="1">
        <v>99999999</v>
      </c>
      <c r="M3406" s="1">
        <v>5213778</v>
      </c>
      <c r="N3406" s="2">
        <f>INT(VLOOKUP(--D3406,'属性表（单）'!$H$7:$I$11,2,0)*VLOOKUP(F3406,'属性表（单）'!$B$4:$D$53,3,0))</f>
        <v>38925</v>
      </c>
      <c r="O3406" s="34">
        <f t="shared" si="428"/>
        <v>60820</v>
      </c>
      <c r="P3406" s="1">
        <f>IF(H3406=26,VLOOKUP(G3406,'属性表（单核）'!$H$2:$I$251,2,0),IF(H3406=59,VLOOKUP(G3406,'属性表（单核）'!$C$2:$D$251,2,0),INT(N3406/VLOOKUP(H3406,'属性表（单）'!$N$4:$O$24,2,0))))</f>
        <v>60820</v>
      </c>
      <c r="S3406" s="1">
        <f t="shared" si="429"/>
        <v>247875</v>
      </c>
      <c r="T3406" s="28">
        <f>VLOOKUP(--F3406,经验表!$A$4:$B$53,2,0)*VLOOKUP(--E3406,经验表!$W$8:$X$17,2,0)</f>
        <v>247875</v>
      </c>
      <c r="U3406" s="1">
        <f t="shared" si="430"/>
        <v>3362325</v>
      </c>
      <c r="V3406" s="1">
        <f t="shared" si="431"/>
        <v>3362325</v>
      </c>
    </row>
    <row r="3407" spans="1:22" x14ac:dyDescent="0.35">
      <c r="A3407" s="1">
        <v>90100144</v>
      </c>
      <c r="B3407" s="3" t="s">
        <v>21</v>
      </c>
      <c r="C3407" s="29">
        <f t="shared" si="427"/>
        <v>1</v>
      </c>
      <c r="D3407" s="29" t="str">
        <f t="shared" si="424"/>
        <v>4</v>
      </c>
      <c r="E3407" s="42" t="str">
        <f t="shared" si="425"/>
        <v>4</v>
      </c>
      <c r="F3407" s="1">
        <v>1</v>
      </c>
      <c r="G3407" s="28" t="str">
        <f t="shared" si="426"/>
        <v>41</v>
      </c>
      <c r="H3407" s="1">
        <v>47</v>
      </c>
      <c r="I3407" s="1">
        <v>1255</v>
      </c>
      <c r="L3407" s="1">
        <v>1862</v>
      </c>
      <c r="M3407" s="1">
        <v>25000</v>
      </c>
      <c r="N3407" s="31">
        <f>INT(VLOOKUP(--D3407,'属性表（单）'!$H$7:$I$11,2,0)*VLOOKUP(F3407,'属性表（单）'!$B$4:$D$53,3,0))</f>
        <v>6400</v>
      </c>
      <c r="O3407" s="34">
        <f t="shared" si="428"/>
        <v>10000</v>
      </c>
      <c r="P3407" s="1">
        <f>IF(H3407=26,VLOOKUP(G3407,'属性表（单核）'!$H$2:$I$251,2,0),IF(H3407=59,VLOOKUP(G3407,'属性表（单核）'!$C$2:$D$251,2,0),INT(N3407/VLOOKUP(H3407,'属性表（单）'!$N$4:$O$24,2,0))))</f>
        <v>10000</v>
      </c>
      <c r="S3407" s="1">
        <f t="shared" si="429"/>
        <v>1462</v>
      </c>
      <c r="T3407" s="28">
        <f>VLOOKUP(--F3407,经验表!$A$4:$B$53,2,0)*VLOOKUP(--E3407,经验表!$W$8:$X$17,2,0)</f>
        <v>1462.5000000000002</v>
      </c>
      <c r="U3407" s="1">
        <f t="shared" si="430"/>
        <v>25000</v>
      </c>
      <c r="V3407" s="1">
        <f t="shared" si="431"/>
        <v>3610200</v>
      </c>
    </row>
    <row r="3408" spans="1:22" x14ac:dyDescent="0.35">
      <c r="A3408" s="1">
        <v>90200144</v>
      </c>
      <c r="B3408" s="3" t="s">
        <v>21</v>
      </c>
      <c r="C3408" s="29">
        <f t="shared" si="427"/>
        <v>1</v>
      </c>
      <c r="D3408" s="29" t="str">
        <f t="shared" si="424"/>
        <v>4</v>
      </c>
      <c r="E3408" s="42" t="str">
        <f t="shared" si="425"/>
        <v>4</v>
      </c>
      <c r="F3408" s="1">
        <v>2</v>
      </c>
      <c r="G3408" s="28" t="str">
        <f t="shared" si="426"/>
        <v>42</v>
      </c>
      <c r="H3408" s="1">
        <v>47</v>
      </c>
      <c r="I3408" s="1">
        <v>1485</v>
      </c>
      <c r="L3408" s="1">
        <v>2430</v>
      </c>
      <c r="M3408" s="1">
        <v>26862</v>
      </c>
      <c r="N3408" s="31">
        <f>INT(VLOOKUP(--D3408,'属性表（单）'!$H$7:$I$11,2,0)*VLOOKUP(F3408,'属性表（单）'!$B$4:$D$53,3,0))</f>
        <v>6800</v>
      </c>
      <c r="O3408" s="34">
        <f t="shared" si="428"/>
        <v>10625</v>
      </c>
      <c r="P3408" s="1">
        <f>IF(H3408=26,VLOOKUP(G3408,'属性表（单核）'!$H$2:$I$251,2,0),IF(H3408=59,VLOOKUP(G3408,'属性表（单核）'!$C$2:$D$251,2,0),INT(N3408/VLOOKUP(H3408,'属性表（单）'!$N$4:$O$24,2,0))))</f>
        <v>10625</v>
      </c>
      <c r="S3408" s="1">
        <f t="shared" si="429"/>
        <v>2047</v>
      </c>
      <c r="T3408" s="28">
        <f>VLOOKUP(--F3408,经验表!$A$4:$B$53,2,0)*VLOOKUP(--E3408,经验表!$W$8:$X$17,2,0)</f>
        <v>2047.5000000000002</v>
      </c>
      <c r="U3408" s="1">
        <f t="shared" si="430"/>
        <v>26462</v>
      </c>
      <c r="V3408" s="1">
        <f t="shared" si="431"/>
        <v>26462</v>
      </c>
    </row>
    <row r="3409" spans="1:22" x14ac:dyDescent="0.35">
      <c r="A3409" s="1">
        <v>90300144</v>
      </c>
      <c r="B3409" s="3" t="s">
        <v>21</v>
      </c>
      <c r="C3409" s="29">
        <f t="shared" si="427"/>
        <v>1</v>
      </c>
      <c r="D3409" s="29" t="str">
        <f t="shared" si="424"/>
        <v>4</v>
      </c>
      <c r="E3409" s="42" t="str">
        <f t="shared" si="425"/>
        <v>4</v>
      </c>
      <c r="F3409" s="1">
        <v>3</v>
      </c>
      <c r="G3409" s="28" t="str">
        <f t="shared" si="426"/>
        <v>43</v>
      </c>
      <c r="H3409" s="1">
        <v>47</v>
      </c>
      <c r="I3409" s="1">
        <v>1715</v>
      </c>
      <c r="L3409" s="1">
        <v>3059</v>
      </c>
      <c r="M3409" s="1">
        <v>29292</v>
      </c>
      <c r="N3409" s="31">
        <f>INT(VLOOKUP(--D3409,'属性表（单）'!$H$7:$I$11,2,0)*VLOOKUP(F3409,'属性表（单）'!$B$4:$D$53,3,0))</f>
        <v>7200</v>
      </c>
      <c r="O3409" s="34">
        <f t="shared" si="428"/>
        <v>11250</v>
      </c>
      <c r="P3409" s="1">
        <f>IF(H3409=26,VLOOKUP(G3409,'属性表（单核）'!$H$2:$I$251,2,0),IF(H3409=59,VLOOKUP(G3409,'属性表（单核）'!$C$2:$D$251,2,0),INT(N3409/VLOOKUP(H3409,'属性表（单）'!$N$4:$O$24,2,0))))</f>
        <v>11250</v>
      </c>
      <c r="S3409" s="1">
        <f t="shared" si="429"/>
        <v>2632</v>
      </c>
      <c r="T3409" s="28">
        <f>VLOOKUP(--F3409,经验表!$A$4:$B$53,2,0)*VLOOKUP(--E3409,经验表!$W$8:$X$17,2,0)</f>
        <v>2632.5000000000005</v>
      </c>
      <c r="U3409" s="1">
        <f t="shared" si="430"/>
        <v>28509</v>
      </c>
      <c r="V3409" s="1">
        <f t="shared" si="431"/>
        <v>28509</v>
      </c>
    </row>
    <row r="3410" spans="1:22" x14ac:dyDescent="0.35">
      <c r="A3410" s="1">
        <v>90400144</v>
      </c>
      <c r="B3410" s="3" t="s">
        <v>21</v>
      </c>
      <c r="C3410" s="29">
        <f t="shared" si="427"/>
        <v>1</v>
      </c>
      <c r="D3410" s="29" t="str">
        <f t="shared" si="424"/>
        <v>4</v>
      </c>
      <c r="E3410" s="42" t="str">
        <f t="shared" si="425"/>
        <v>4</v>
      </c>
      <c r="F3410" s="1">
        <v>4</v>
      </c>
      <c r="G3410" s="28" t="str">
        <f t="shared" si="426"/>
        <v>44</v>
      </c>
      <c r="H3410" s="1">
        <v>47</v>
      </c>
      <c r="I3410" s="1">
        <v>1945</v>
      </c>
      <c r="L3410" s="1">
        <v>3754</v>
      </c>
      <c r="M3410" s="1">
        <v>32351</v>
      </c>
      <c r="N3410" s="31">
        <f>INT(VLOOKUP(--D3410,'属性表（单）'!$H$7:$I$11,2,0)*VLOOKUP(F3410,'属性表（单）'!$B$4:$D$53,3,0))</f>
        <v>7600</v>
      </c>
      <c r="O3410" s="34">
        <f t="shared" si="428"/>
        <v>11875</v>
      </c>
      <c r="P3410" s="1">
        <f>IF(H3410=26,VLOOKUP(G3410,'属性表（单核）'!$H$2:$I$251,2,0),IF(H3410=59,VLOOKUP(G3410,'属性表（单核）'!$C$2:$D$251,2,0),INT(N3410/VLOOKUP(H3410,'属性表（单）'!$N$4:$O$24,2,0))))</f>
        <v>11875</v>
      </c>
      <c r="S3410" s="1">
        <f t="shared" si="429"/>
        <v>3217</v>
      </c>
      <c r="T3410" s="28">
        <f>VLOOKUP(--F3410,经验表!$A$4:$B$53,2,0)*VLOOKUP(--E3410,经验表!$W$8:$X$17,2,0)</f>
        <v>3217.5000000000005</v>
      </c>
      <c r="U3410" s="1">
        <f t="shared" si="430"/>
        <v>31141</v>
      </c>
      <c r="V3410" s="1">
        <f t="shared" si="431"/>
        <v>31141</v>
      </c>
    </row>
    <row r="3411" spans="1:22" x14ac:dyDescent="0.35">
      <c r="A3411" s="1">
        <v>90500144</v>
      </c>
      <c r="B3411" s="3" t="s">
        <v>21</v>
      </c>
      <c r="C3411" s="29">
        <f t="shared" si="427"/>
        <v>1</v>
      </c>
      <c r="D3411" s="29" t="str">
        <f t="shared" si="424"/>
        <v>4</v>
      </c>
      <c r="E3411" s="42" t="str">
        <f t="shared" si="425"/>
        <v>4</v>
      </c>
      <c r="F3411" s="1">
        <v>5</v>
      </c>
      <c r="G3411" s="28" t="str">
        <f t="shared" si="426"/>
        <v>45</v>
      </c>
      <c r="H3411" s="1">
        <v>47</v>
      </c>
      <c r="I3411" s="1">
        <v>2175</v>
      </c>
      <c r="L3411" s="1">
        <v>4522</v>
      </c>
      <c r="M3411" s="1">
        <v>36105</v>
      </c>
      <c r="N3411" s="31">
        <f>INT(VLOOKUP(--D3411,'属性表（单）'!$H$7:$I$11,2,0)*VLOOKUP(F3411,'属性表（单）'!$B$4:$D$53,3,0))</f>
        <v>8000</v>
      </c>
      <c r="O3411" s="34">
        <f t="shared" si="428"/>
        <v>12500</v>
      </c>
      <c r="P3411" s="1">
        <f>IF(H3411=26,VLOOKUP(G3411,'属性表（单核）'!$H$2:$I$251,2,0),IF(H3411=59,VLOOKUP(G3411,'属性表（单核）'!$C$2:$D$251,2,0),INT(N3411/VLOOKUP(H3411,'属性表（单）'!$N$4:$O$24,2,0))))</f>
        <v>12500</v>
      </c>
      <c r="S3411" s="1">
        <f t="shared" si="429"/>
        <v>3802</v>
      </c>
      <c r="T3411" s="28">
        <f>VLOOKUP(--F3411,经验表!$A$4:$B$53,2,0)*VLOOKUP(--E3411,经验表!$W$8:$X$17,2,0)</f>
        <v>3802.5000000000005</v>
      </c>
      <c r="U3411" s="1">
        <f t="shared" si="430"/>
        <v>34358</v>
      </c>
      <c r="V3411" s="1">
        <f t="shared" si="431"/>
        <v>34358</v>
      </c>
    </row>
    <row r="3412" spans="1:22" x14ac:dyDescent="0.35">
      <c r="A3412" s="1">
        <v>90600144</v>
      </c>
      <c r="B3412" s="3" t="s">
        <v>21</v>
      </c>
      <c r="C3412" s="29">
        <f t="shared" si="427"/>
        <v>1</v>
      </c>
      <c r="D3412" s="29" t="str">
        <f t="shared" si="424"/>
        <v>4</v>
      </c>
      <c r="E3412" s="42" t="str">
        <f t="shared" si="425"/>
        <v>4</v>
      </c>
      <c r="F3412" s="1">
        <v>6</v>
      </c>
      <c r="G3412" s="28" t="str">
        <f t="shared" si="426"/>
        <v>46</v>
      </c>
      <c r="H3412" s="1">
        <v>47</v>
      </c>
      <c r="I3412" s="1">
        <v>2405</v>
      </c>
      <c r="L3412" s="1">
        <v>5370</v>
      </c>
      <c r="M3412" s="1">
        <v>40627</v>
      </c>
      <c r="N3412" s="31">
        <f>INT(VLOOKUP(--D3412,'属性表（单）'!$H$7:$I$11,2,0)*VLOOKUP(F3412,'属性表（单）'!$B$4:$D$53,3,0))</f>
        <v>8400</v>
      </c>
      <c r="O3412" s="34">
        <f t="shared" si="428"/>
        <v>13125</v>
      </c>
      <c r="P3412" s="1">
        <f>IF(H3412=26,VLOOKUP(G3412,'属性表（单核）'!$H$2:$I$251,2,0),IF(H3412=59,VLOOKUP(G3412,'属性表（单核）'!$C$2:$D$251,2,0),INT(N3412/VLOOKUP(H3412,'属性表（单）'!$N$4:$O$24,2,0))))</f>
        <v>13125</v>
      </c>
      <c r="S3412" s="1">
        <f t="shared" si="429"/>
        <v>4777</v>
      </c>
      <c r="T3412" s="28">
        <f>VLOOKUP(--F3412,经验表!$A$4:$B$53,2,0)*VLOOKUP(--E3412,经验表!$W$8:$X$17,2,0)</f>
        <v>4777.5</v>
      </c>
      <c r="U3412" s="1">
        <f t="shared" si="430"/>
        <v>38160</v>
      </c>
      <c r="V3412" s="1">
        <f t="shared" si="431"/>
        <v>38160</v>
      </c>
    </row>
    <row r="3413" spans="1:22" x14ac:dyDescent="0.35">
      <c r="A3413" s="1">
        <v>90700144</v>
      </c>
      <c r="B3413" s="3" t="s">
        <v>21</v>
      </c>
      <c r="C3413" s="29">
        <f t="shared" si="427"/>
        <v>1</v>
      </c>
      <c r="D3413" s="29" t="str">
        <f t="shared" si="424"/>
        <v>4</v>
      </c>
      <c r="E3413" s="42" t="str">
        <f t="shared" si="425"/>
        <v>4</v>
      </c>
      <c r="F3413" s="1">
        <v>7</v>
      </c>
      <c r="G3413" s="28" t="str">
        <f t="shared" si="426"/>
        <v>47</v>
      </c>
      <c r="H3413" s="1">
        <v>47</v>
      </c>
      <c r="I3413" s="1">
        <v>2635</v>
      </c>
      <c r="L3413" s="1">
        <v>6305</v>
      </c>
      <c r="M3413" s="1">
        <v>45997</v>
      </c>
      <c r="N3413" s="31">
        <f>INT(VLOOKUP(--D3413,'属性表（单）'!$H$7:$I$11,2,0)*VLOOKUP(F3413,'属性表（单）'!$B$4:$D$53,3,0))</f>
        <v>9000</v>
      </c>
      <c r="O3413" s="34">
        <f t="shared" si="428"/>
        <v>14062</v>
      </c>
      <c r="P3413" s="1">
        <f>IF(H3413=26,VLOOKUP(G3413,'属性表（单核）'!$H$2:$I$251,2,0),IF(H3413=59,VLOOKUP(G3413,'属性表（单核）'!$C$2:$D$251,2,0),INT(N3413/VLOOKUP(H3413,'属性表（单）'!$N$4:$O$24,2,0))))</f>
        <v>14062</v>
      </c>
      <c r="S3413" s="1">
        <f t="shared" si="429"/>
        <v>5752</v>
      </c>
      <c r="T3413" s="28">
        <f>VLOOKUP(--F3413,经验表!$A$4:$B$53,2,0)*VLOOKUP(--E3413,经验表!$W$8:$X$17,2,0)</f>
        <v>5752.5000000000009</v>
      </c>
      <c r="U3413" s="1">
        <f t="shared" si="430"/>
        <v>42937</v>
      </c>
      <c r="V3413" s="1">
        <f t="shared" si="431"/>
        <v>42937</v>
      </c>
    </row>
    <row r="3414" spans="1:22" x14ac:dyDescent="0.35">
      <c r="A3414" s="1">
        <v>90800144</v>
      </c>
      <c r="B3414" s="3" t="s">
        <v>21</v>
      </c>
      <c r="C3414" s="29">
        <f t="shared" si="427"/>
        <v>1</v>
      </c>
      <c r="D3414" s="29" t="str">
        <f t="shared" si="424"/>
        <v>4</v>
      </c>
      <c r="E3414" s="42" t="str">
        <f t="shared" si="425"/>
        <v>4</v>
      </c>
      <c r="F3414" s="1">
        <v>8</v>
      </c>
      <c r="G3414" s="28" t="str">
        <f t="shared" si="426"/>
        <v>48</v>
      </c>
      <c r="H3414" s="1">
        <v>47</v>
      </c>
      <c r="I3414" s="1">
        <v>2865</v>
      </c>
      <c r="L3414" s="1">
        <v>7337</v>
      </c>
      <c r="M3414" s="1">
        <v>52302</v>
      </c>
      <c r="N3414" s="31">
        <f>INT(VLOOKUP(--D3414,'属性表（单）'!$H$7:$I$11,2,0)*VLOOKUP(F3414,'属性表（单）'!$B$4:$D$53,3,0))</f>
        <v>9600</v>
      </c>
      <c r="O3414" s="34">
        <f t="shared" si="428"/>
        <v>15000</v>
      </c>
      <c r="P3414" s="1">
        <f>IF(H3414=26,VLOOKUP(G3414,'属性表（单核）'!$H$2:$I$251,2,0),IF(H3414=59,VLOOKUP(G3414,'属性表（单核）'!$C$2:$D$251,2,0),INT(N3414/VLOOKUP(H3414,'属性表（单）'!$N$4:$O$24,2,0))))</f>
        <v>15000</v>
      </c>
      <c r="S3414" s="1">
        <f t="shared" si="429"/>
        <v>6727</v>
      </c>
      <c r="T3414" s="28">
        <f>VLOOKUP(--F3414,经验表!$A$4:$B$53,2,0)*VLOOKUP(--E3414,经验表!$W$8:$X$17,2,0)</f>
        <v>6727.5000000000009</v>
      </c>
      <c r="U3414" s="1">
        <f t="shared" si="430"/>
        <v>48689</v>
      </c>
      <c r="V3414" s="1">
        <f t="shared" si="431"/>
        <v>48689</v>
      </c>
    </row>
    <row r="3415" spans="1:22" x14ac:dyDescent="0.35">
      <c r="A3415" s="1">
        <v>90900144</v>
      </c>
      <c r="B3415" s="3" t="s">
        <v>21</v>
      </c>
      <c r="C3415" s="29">
        <f t="shared" si="427"/>
        <v>1</v>
      </c>
      <c r="D3415" s="29" t="str">
        <f t="shared" si="424"/>
        <v>4</v>
      </c>
      <c r="E3415" s="42" t="str">
        <f t="shared" si="425"/>
        <v>4</v>
      </c>
      <c r="F3415" s="1">
        <v>9</v>
      </c>
      <c r="G3415" s="28" t="str">
        <f t="shared" si="426"/>
        <v>49</v>
      </c>
      <c r="H3415" s="1">
        <v>47</v>
      </c>
      <c r="I3415" s="1">
        <v>3095</v>
      </c>
      <c r="L3415" s="1">
        <v>8475</v>
      </c>
      <c r="M3415" s="1">
        <v>59639</v>
      </c>
      <c r="N3415" s="31">
        <f>INT(VLOOKUP(--D3415,'属性表（单）'!$H$7:$I$11,2,0)*VLOOKUP(F3415,'属性表（单）'!$B$4:$D$53,3,0))</f>
        <v>10200</v>
      </c>
      <c r="O3415" s="34">
        <f t="shared" si="428"/>
        <v>15937</v>
      </c>
      <c r="P3415" s="1">
        <f>IF(H3415=26,VLOOKUP(G3415,'属性表（单核）'!$H$2:$I$251,2,0),IF(H3415=59,VLOOKUP(G3415,'属性表（单核）'!$C$2:$D$251,2,0),INT(N3415/VLOOKUP(H3415,'属性表（单）'!$N$4:$O$24,2,0))))</f>
        <v>15937</v>
      </c>
      <c r="S3415" s="1">
        <f t="shared" si="429"/>
        <v>7702</v>
      </c>
      <c r="T3415" s="28">
        <f>VLOOKUP(--F3415,经验表!$A$4:$B$53,2,0)*VLOOKUP(--E3415,经验表!$W$8:$X$17,2,0)</f>
        <v>7702.5000000000009</v>
      </c>
      <c r="U3415" s="1">
        <f t="shared" si="430"/>
        <v>55416</v>
      </c>
      <c r="V3415" s="1">
        <f t="shared" si="431"/>
        <v>55416</v>
      </c>
    </row>
    <row r="3416" spans="1:22" x14ac:dyDescent="0.35">
      <c r="A3416" s="1">
        <v>91000144</v>
      </c>
      <c r="B3416" s="3" t="s">
        <v>21</v>
      </c>
      <c r="C3416" s="29">
        <f t="shared" si="427"/>
        <v>1</v>
      </c>
      <c r="D3416" s="29" t="str">
        <f t="shared" si="424"/>
        <v>4</v>
      </c>
      <c r="E3416" s="42" t="str">
        <f t="shared" si="425"/>
        <v>4</v>
      </c>
      <c r="F3416" s="1">
        <v>10</v>
      </c>
      <c r="G3416" s="28" t="str">
        <f t="shared" si="426"/>
        <v>410</v>
      </c>
      <c r="H3416" s="1">
        <v>47</v>
      </c>
      <c r="I3416" s="1">
        <v>3325</v>
      </c>
      <c r="L3416" s="1">
        <v>9729</v>
      </c>
      <c r="M3416" s="1">
        <v>68114</v>
      </c>
      <c r="N3416" s="31">
        <f>INT(VLOOKUP(--D3416,'属性表（单）'!$H$7:$I$11,2,0)*VLOOKUP(F3416,'属性表（单）'!$B$4:$D$53,3,0))</f>
        <v>10800</v>
      </c>
      <c r="O3416" s="34">
        <f t="shared" si="428"/>
        <v>16875</v>
      </c>
      <c r="P3416" s="1">
        <f>IF(H3416=26,VLOOKUP(G3416,'属性表（单核）'!$H$2:$I$251,2,0),IF(H3416=59,VLOOKUP(G3416,'属性表（单核）'!$C$2:$D$251,2,0),INT(N3416/VLOOKUP(H3416,'属性表（单）'!$N$4:$O$24,2,0))))</f>
        <v>16875</v>
      </c>
      <c r="S3416" s="1">
        <f t="shared" si="429"/>
        <v>9262</v>
      </c>
      <c r="T3416" s="28">
        <f>VLOOKUP(--F3416,经验表!$A$4:$B$53,2,0)*VLOOKUP(--E3416,经验表!$W$8:$X$17,2,0)</f>
        <v>9262.5</v>
      </c>
      <c r="U3416" s="1">
        <f t="shared" si="430"/>
        <v>63118</v>
      </c>
      <c r="V3416" s="1">
        <f t="shared" si="431"/>
        <v>63118</v>
      </c>
    </row>
    <row r="3417" spans="1:22" x14ac:dyDescent="0.35">
      <c r="A3417" s="1">
        <v>91100144</v>
      </c>
      <c r="B3417" s="3" t="s">
        <v>21</v>
      </c>
      <c r="C3417" s="29">
        <f t="shared" si="427"/>
        <v>1</v>
      </c>
      <c r="D3417" s="29" t="str">
        <f t="shared" si="424"/>
        <v>4</v>
      </c>
      <c r="E3417" s="42" t="str">
        <f t="shared" si="425"/>
        <v>4</v>
      </c>
      <c r="F3417" s="1">
        <v>11</v>
      </c>
      <c r="G3417" s="28" t="str">
        <f t="shared" si="426"/>
        <v>411</v>
      </c>
      <c r="H3417" s="1">
        <v>47</v>
      </c>
      <c r="I3417" s="1">
        <v>3555</v>
      </c>
      <c r="L3417" s="1">
        <v>11110</v>
      </c>
      <c r="M3417" s="1">
        <v>77843</v>
      </c>
      <c r="N3417" s="31">
        <f>INT(VLOOKUP(--D3417,'属性表（单）'!$H$7:$I$11,2,0)*VLOOKUP(F3417,'属性表（单）'!$B$4:$D$53,3,0))</f>
        <v>11400</v>
      </c>
      <c r="O3417" s="34">
        <f t="shared" si="428"/>
        <v>17812</v>
      </c>
      <c r="P3417" s="1">
        <f>IF(H3417=26,VLOOKUP(G3417,'属性表（单核）'!$H$2:$I$251,2,0),IF(H3417=59,VLOOKUP(G3417,'属性表（单核）'!$C$2:$D$251,2,0),INT(N3417/VLOOKUP(H3417,'属性表（单）'!$N$4:$O$24,2,0))))</f>
        <v>17812</v>
      </c>
      <c r="S3417" s="1">
        <f t="shared" si="429"/>
        <v>10822</v>
      </c>
      <c r="T3417" s="28">
        <f>VLOOKUP(--F3417,经验表!$A$4:$B$53,2,0)*VLOOKUP(--E3417,经验表!$W$8:$X$17,2,0)</f>
        <v>10822.500000000002</v>
      </c>
      <c r="U3417" s="1">
        <f t="shared" si="430"/>
        <v>72380</v>
      </c>
      <c r="V3417" s="1">
        <f t="shared" si="431"/>
        <v>72380</v>
      </c>
    </row>
    <row r="3418" spans="1:22" x14ac:dyDescent="0.35">
      <c r="A3418" s="1">
        <v>91200144</v>
      </c>
      <c r="B3418" s="3" t="s">
        <v>21</v>
      </c>
      <c r="C3418" s="29">
        <f t="shared" si="427"/>
        <v>1</v>
      </c>
      <c r="D3418" s="29" t="str">
        <f t="shared" si="424"/>
        <v>4</v>
      </c>
      <c r="E3418" s="42" t="str">
        <f t="shared" si="425"/>
        <v>4</v>
      </c>
      <c r="F3418" s="1">
        <v>12</v>
      </c>
      <c r="G3418" s="28" t="str">
        <f t="shared" si="426"/>
        <v>412</v>
      </c>
      <c r="H3418" s="1">
        <v>47</v>
      </c>
      <c r="I3418" s="1">
        <v>3785</v>
      </c>
      <c r="L3418" s="1">
        <v>12630</v>
      </c>
      <c r="M3418" s="1">
        <v>88953</v>
      </c>
      <c r="N3418" s="31">
        <f>INT(VLOOKUP(--D3418,'属性表（单）'!$H$7:$I$11,2,0)*VLOOKUP(F3418,'属性表（单）'!$B$4:$D$53,3,0))</f>
        <v>12200</v>
      </c>
      <c r="O3418" s="34">
        <f t="shared" si="428"/>
        <v>19062</v>
      </c>
      <c r="P3418" s="1">
        <f>IF(H3418=26,VLOOKUP(G3418,'属性表（单核）'!$H$2:$I$251,2,0),IF(H3418=59,VLOOKUP(G3418,'属性表（单核）'!$C$2:$D$251,2,0),INT(N3418/VLOOKUP(H3418,'属性表（单）'!$N$4:$O$24,2,0))))</f>
        <v>19062</v>
      </c>
      <c r="S3418" s="1">
        <f t="shared" si="429"/>
        <v>12382</v>
      </c>
      <c r="T3418" s="28">
        <f>VLOOKUP(--F3418,经验表!$A$4:$B$53,2,0)*VLOOKUP(--E3418,经验表!$W$8:$X$17,2,0)</f>
        <v>12382.500000000002</v>
      </c>
      <c r="U3418" s="1">
        <f t="shared" si="430"/>
        <v>83202</v>
      </c>
      <c r="V3418" s="1">
        <f t="shared" si="431"/>
        <v>83202</v>
      </c>
    </row>
    <row r="3419" spans="1:22" x14ac:dyDescent="0.35">
      <c r="A3419" s="1">
        <v>91300144</v>
      </c>
      <c r="B3419" s="3" t="s">
        <v>21</v>
      </c>
      <c r="C3419" s="29">
        <f t="shared" si="427"/>
        <v>1</v>
      </c>
      <c r="D3419" s="29" t="str">
        <f t="shared" si="424"/>
        <v>4</v>
      </c>
      <c r="E3419" s="42" t="str">
        <f t="shared" si="425"/>
        <v>4</v>
      </c>
      <c r="F3419" s="1">
        <v>13</v>
      </c>
      <c r="G3419" s="28" t="str">
        <f t="shared" si="426"/>
        <v>413</v>
      </c>
      <c r="H3419" s="1">
        <v>47</v>
      </c>
      <c r="I3419" s="1">
        <v>4015</v>
      </c>
      <c r="L3419" s="1">
        <v>14303</v>
      </c>
      <c r="M3419" s="1">
        <v>101583</v>
      </c>
      <c r="N3419" s="31">
        <f>INT(VLOOKUP(--D3419,'属性表（单）'!$H$7:$I$11,2,0)*VLOOKUP(F3419,'属性表（单）'!$B$4:$D$53,3,0))</f>
        <v>13000</v>
      </c>
      <c r="O3419" s="34">
        <f t="shared" si="428"/>
        <v>20312</v>
      </c>
      <c r="P3419" s="1">
        <f>IF(H3419=26,VLOOKUP(G3419,'属性表（单核）'!$H$2:$I$251,2,0),IF(H3419=59,VLOOKUP(G3419,'属性表（单核）'!$C$2:$D$251,2,0),INT(N3419/VLOOKUP(H3419,'属性表（单）'!$N$4:$O$24,2,0))))</f>
        <v>20312</v>
      </c>
      <c r="S3419" s="1">
        <f t="shared" si="429"/>
        <v>13942</v>
      </c>
      <c r="T3419" s="28">
        <f>VLOOKUP(--F3419,经验表!$A$4:$B$53,2,0)*VLOOKUP(--E3419,经验表!$W$8:$X$17,2,0)</f>
        <v>13942.500000000002</v>
      </c>
      <c r="U3419" s="1">
        <f t="shared" si="430"/>
        <v>95584</v>
      </c>
      <c r="V3419" s="1">
        <f t="shared" si="431"/>
        <v>95584</v>
      </c>
    </row>
    <row r="3420" spans="1:22" x14ac:dyDescent="0.35">
      <c r="A3420" s="1">
        <v>91400144</v>
      </c>
      <c r="B3420" s="3" t="s">
        <v>21</v>
      </c>
      <c r="C3420" s="29">
        <f t="shared" si="427"/>
        <v>1</v>
      </c>
      <c r="D3420" s="29" t="str">
        <f t="shared" si="424"/>
        <v>4</v>
      </c>
      <c r="E3420" s="42" t="str">
        <f t="shared" si="425"/>
        <v>4</v>
      </c>
      <c r="F3420" s="1">
        <v>14</v>
      </c>
      <c r="G3420" s="28" t="str">
        <f t="shared" si="426"/>
        <v>414</v>
      </c>
      <c r="H3420" s="1">
        <v>47</v>
      </c>
      <c r="I3420" s="1">
        <v>4245</v>
      </c>
      <c r="L3420" s="1">
        <v>16144</v>
      </c>
      <c r="M3420" s="1">
        <v>115886</v>
      </c>
      <c r="N3420" s="31">
        <f>INT(VLOOKUP(--D3420,'属性表（单）'!$H$7:$I$11,2,0)*VLOOKUP(F3420,'属性表（单）'!$B$4:$D$53,3,0))</f>
        <v>13800</v>
      </c>
      <c r="O3420" s="34">
        <f t="shared" si="428"/>
        <v>21562</v>
      </c>
      <c r="P3420" s="1">
        <f>IF(H3420=26,VLOOKUP(G3420,'属性表（单核）'!$H$2:$I$251,2,0),IF(H3420=59,VLOOKUP(G3420,'属性表（单核）'!$C$2:$D$251,2,0),INT(N3420/VLOOKUP(H3420,'属性表（单）'!$N$4:$O$24,2,0))))</f>
        <v>21562</v>
      </c>
      <c r="S3420" s="1">
        <f t="shared" si="429"/>
        <v>16282</v>
      </c>
      <c r="T3420" s="28">
        <f>VLOOKUP(--F3420,经验表!$A$4:$B$53,2,0)*VLOOKUP(--E3420,经验表!$W$8:$X$17,2,0)</f>
        <v>16282.500000000002</v>
      </c>
      <c r="U3420" s="1">
        <f t="shared" si="430"/>
        <v>109526</v>
      </c>
      <c r="V3420" s="1">
        <f t="shared" si="431"/>
        <v>109526</v>
      </c>
    </row>
    <row r="3421" spans="1:22" x14ac:dyDescent="0.35">
      <c r="A3421" s="1">
        <v>91500144</v>
      </c>
      <c r="B3421" s="3" t="s">
        <v>21</v>
      </c>
      <c r="C3421" s="29">
        <f t="shared" si="427"/>
        <v>1</v>
      </c>
      <c r="D3421" s="29" t="str">
        <f t="shared" si="424"/>
        <v>4</v>
      </c>
      <c r="E3421" s="42" t="str">
        <f t="shared" si="425"/>
        <v>4</v>
      </c>
      <c r="F3421" s="1">
        <v>15</v>
      </c>
      <c r="G3421" s="28" t="str">
        <f t="shared" si="426"/>
        <v>415</v>
      </c>
      <c r="H3421" s="1">
        <v>47</v>
      </c>
      <c r="I3421" s="1">
        <v>4475</v>
      </c>
      <c r="L3421" s="1">
        <v>18170</v>
      </c>
      <c r="M3421" s="1">
        <v>132030</v>
      </c>
      <c r="N3421" s="31">
        <f>INT(VLOOKUP(--D3421,'属性表（单）'!$H$7:$I$11,2,0)*VLOOKUP(F3421,'属性表（单）'!$B$4:$D$53,3,0))</f>
        <v>14600</v>
      </c>
      <c r="O3421" s="34">
        <f t="shared" si="428"/>
        <v>22812</v>
      </c>
      <c r="P3421" s="1">
        <f>IF(H3421=26,VLOOKUP(G3421,'属性表（单核）'!$H$2:$I$251,2,0),IF(H3421=59,VLOOKUP(G3421,'属性表（单核）'!$C$2:$D$251,2,0),INT(N3421/VLOOKUP(H3421,'属性表（单）'!$N$4:$O$24,2,0))))</f>
        <v>22812</v>
      </c>
      <c r="S3421" s="1">
        <f t="shared" si="429"/>
        <v>18622</v>
      </c>
      <c r="T3421" s="28">
        <f>VLOOKUP(--F3421,经验表!$A$4:$B$53,2,0)*VLOOKUP(--E3421,经验表!$W$8:$X$17,2,0)</f>
        <v>18622.5</v>
      </c>
      <c r="U3421" s="1">
        <f t="shared" si="430"/>
        <v>125808</v>
      </c>
      <c r="V3421" s="1">
        <f t="shared" si="431"/>
        <v>125808</v>
      </c>
    </row>
    <row r="3422" spans="1:22" x14ac:dyDescent="0.35">
      <c r="A3422" s="1">
        <v>91600144</v>
      </c>
      <c r="B3422" s="3" t="s">
        <v>21</v>
      </c>
      <c r="C3422" s="29">
        <f t="shared" si="427"/>
        <v>1</v>
      </c>
      <c r="D3422" s="29" t="str">
        <f t="shared" si="424"/>
        <v>4</v>
      </c>
      <c r="E3422" s="42" t="str">
        <f t="shared" si="425"/>
        <v>4</v>
      </c>
      <c r="F3422" s="1">
        <v>16</v>
      </c>
      <c r="G3422" s="28" t="str">
        <f t="shared" si="426"/>
        <v>416</v>
      </c>
      <c r="H3422" s="1">
        <v>47</v>
      </c>
      <c r="I3422" s="1">
        <v>4705</v>
      </c>
      <c r="L3422" s="1">
        <v>20397</v>
      </c>
      <c r="M3422" s="1">
        <v>150200</v>
      </c>
      <c r="N3422" s="31">
        <f>INT(VLOOKUP(--D3422,'属性表（单）'!$H$7:$I$11,2,0)*VLOOKUP(F3422,'属性表（单）'!$B$4:$D$53,3,0))</f>
        <v>15400</v>
      </c>
      <c r="O3422" s="34">
        <f t="shared" si="428"/>
        <v>24062</v>
      </c>
      <c r="P3422" s="1">
        <f>IF(H3422=26,VLOOKUP(G3422,'属性表（单核）'!$H$2:$I$251,2,0),IF(H3422=59,VLOOKUP(G3422,'属性表（单核）'!$C$2:$D$251,2,0),INT(N3422/VLOOKUP(H3422,'属性表（单）'!$N$4:$O$24,2,0))))</f>
        <v>24062</v>
      </c>
      <c r="S3422" s="1">
        <f t="shared" si="429"/>
        <v>20962</v>
      </c>
      <c r="T3422" s="28">
        <f>VLOOKUP(--F3422,经验表!$A$4:$B$53,2,0)*VLOOKUP(--E3422,经验表!$W$8:$X$17,2,0)</f>
        <v>20962.500000000004</v>
      </c>
      <c r="U3422" s="1">
        <f t="shared" si="430"/>
        <v>144430</v>
      </c>
      <c r="V3422" s="1">
        <f t="shared" si="431"/>
        <v>144430</v>
      </c>
    </row>
    <row r="3423" spans="1:22" x14ac:dyDescent="0.35">
      <c r="A3423" s="1">
        <v>91700144</v>
      </c>
      <c r="B3423" s="3" t="s">
        <v>21</v>
      </c>
      <c r="C3423" s="29">
        <f t="shared" si="427"/>
        <v>1</v>
      </c>
      <c r="D3423" s="29" t="str">
        <f t="shared" si="424"/>
        <v>4</v>
      </c>
      <c r="E3423" s="42" t="str">
        <f t="shared" si="425"/>
        <v>4</v>
      </c>
      <c r="F3423" s="1">
        <v>17</v>
      </c>
      <c r="G3423" s="28" t="str">
        <f t="shared" si="426"/>
        <v>417</v>
      </c>
      <c r="H3423" s="1">
        <v>47</v>
      </c>
      <c r="I3423" s="1">
        <v>4935</v>
      </c>
      <c r="L3423" s="1">
        <v>22845</v>
      </c>
      <c r="M3423" s="1">
        <v>170597</v>
      </c>
      <c r="N3423" s="31">
        <f>INT(VLOOKUP(--D3423,'属性表（单）'!$H$7:$I$11,2,0)*VLOOKUP(F3423,'属性表（单）'!$B$4:$D$53,3,0))</f>
        <v>16400</v>
      </c>
      <c r="O3423" s="34">
        <f t="shared" si="428"/>
        <v>25625</v>
      </c>
      <c r="P3423" s="1">
        <f>IF(H3423=26,VLOOKUP(G3423,'属性表（单核）'!$H$2:$I$251,2,0),IF(H3423=59,VLOOKUP(G3423,'属性表（单核）'!$C$2:$D$251,2,0),INT(N3423/VLOOKUP(H3423,'属性表（单）'!$N$4:$O$24,2,0))))</f>
        <v>25625</v>
      </c>
      <c r="S3423" s="1">
        <f t="shared" si="429"/>
        <v>23302</v>
      </c>
      <c r="T3423" s="28">
        <f>VLOOKUP(--F3423,经验表!$A$4:$B$53,2,0)*VLOOKUP(--E3423,经验表!$W$8:$X$17,2,0)</f>
        <v>23302.500000000004</v>
      </c>
      <c r="U3423" s="1">
        <f t="shared" si="430"/>
        <v>165392</v>
      </c>
      <c r="V3423" s="1">
        <f t="shared" si="431"/>
        <v>165392</v>
      </c>
    </row>
    <row r="3424" spans="1:22" x14ac:dyDescent="0.35">
      <c r="A3424" s="1">
        <v>91800144</v>
      </c>
      <c r="B3424" s="3" t="s">
        <v>21</v>
      </c>
      <c r="C3424" s="29">
        <f t="shared" si="427"/>
        <v>1</v>
      </c>
      <c r="D3424" s="29" t="str">
        <f t="shared" si="424"/>
        <v>4</v>
      </c>
      <c r="E3424" s="42" t="str">
        <f t="shared" si="425"/>
        <v>4</v>
      </c>
      <c r="F3424" s="1">
        <v>18</v>
      </c>
      <c r="G3424" s="28" t="str">
        <f t="shared" si="426"/>
        <v>418</v>
      </c>
      <c r="H3424" s="1">
        <v>47</v>
      </c>
      <c r="I3424" s="1">
        <v>5165</v>
      </c>
      <c r="L3424" s="1">
        <v>25537</v>
      </c>
      <c r="M3424" s="1">
        <v>193442</v>
      </c>
      <c r="N3424" s="31">
        <f>INT(VLOOKUP(--D3424,'属性表（单）'!$H$7:$I$11,2,0)*VLOOKUP(F3424,'属性表（单）'!$B$4:$D$53,3,0))</f>
        <v>17400</v>
      </c>
      <c r="O3424" s="34">
        <f t="shared" si="428"/>
        <v>27187</v>
      </c>
      <c r="P3424" s="1">
        <f>IF(H3424=26,VLOOKUP(G3424,'属性表（单核）'!$H$2:$I$251,2,0),IF(H3424=59,VLOOKUP(G3424,'属性表（单核）'!$C$2:$D$251,2,0),INT(N3424/VLOOKUP(H3424,'属性表（单）'!$N$4:$O$24,2,0))))</f>
        <v>27187</v>
      </c>
      <c r="S3424" s="1">
        <f t="shared" si="429"/>
        <v>26617</v>
      </c>
      <c r="T3424" s="28">
        <f>VLOOKUP(--F3424,经验表!$A$4:$B$53,2,0)*VLOOKUP(--E3424,经验表!$W$8:$X$17,2,0)</f>
        <v>26617.500000000004</v>
      </c>
      <c r="U3424" s="1">
        <f t="shared" si="430"/>
        <v>188694</v>
      </c>
      <c r="V3424" s="1">
        <f t="shared" si="431"/>
        <v>188694</v>
      </c>
    </row>
    <row r="3425" spans="1:22" x14ac:dyDescent="0.35">
      <c r="A3425" s="1">
        <v>91900144</v>
      </c>
      <c r="B3425" s="3" t="s">
        <v>21</v>
      </c>
      <c r="C3425" s="29">
        <f t="shared" si="427"/>
        <v>1</v>
      </c>
      <c r="D3425" s="29" t="str">
        <f t="shared" si="424"/>
        <v>4</v>
      </c>
      <c r="E3425" s="42" t="str">
        <f t="shared" si="425"/>
        <v>4</v>
      </c>
      <c r="F3425" s="1">
        <v>19</v>
      </c>
      <c r="G3425" s="28" t="str">
        <f t="shared" si="426"/>
        <v>419</v>
      </c>
      <c r="H3425" s="1">
        <v>47</v>
      </c>
      <c r="I3425" s="1">
        <v>5395</v>
      </c>
      <c r="L3425" s="1">
        <v>28494</v>
      </c>
      <c r="M3425" s="1">
        <v>218979</v>
      </c>
      <c r="N3425" s="31">
        <f>INT(VLOOKUP(--D3425,'属性表（单）'!$H$7:$I$11,2,0)*VLOOKUP(F3425,'属性表（单）'!$B$4:$D$53,3,0))</f>
        <v>18400</v>
      </c>
      <c r="O3425" s="34">
        <f t="shared" si="428"/>
        <v>28750</v>
      </c>
      <c r="P3425" s="1">
        <f>IF(H3425=26,VLOOKUP(G3425,'属性表（单核）'!$H$2:$I$251,2,0),IF(H3425=59,VLOOKUP(G3425,'属性表（单核）'!$C$2:$D$251,2,0),INT(N3425/VLOOKUP(H3425,'属性表（单）'!$N$4:$O$24,2,0))))</f>
        <v>28750</v>
      </c>
      <c r="S3425" s="1">
        <f t="shared" si="429"/>
        <v>29932</v>
      </c>
      <c r="T3425" s="28">
        <f>VLOOKUP(--F3425,经验表!$A$4:$B$53,2,0)*VLOOKUP(--E3425,经验表!$W$8:$X$17,2,0)</f>
        <v>29932.500000000004</v>
      </c>
      <c r="U3425" s="1">
        <f t="shared" si="430"/>
        <v>215311</v>
      </c>
      <c r="V3425" s="1">
        <f t="shared" si="431"/>
        <v>215311</v>
      </c>
    </row>
    <row r="3426" spans="1:22" x14ac:dyDescent="0.35">
      <c r="A3426" s="1">
        <v>92000144</v>
      </c>
      <c r="B3426" s="3" t="s">
        <v>21</v>
      </c>
      <c r="C3426" s="29">
        <f t="shared" si="427"/>
        <v>1</v>
      </c>
      <c r="D3426" s="29" t="str">
        <f t="shared" si="424"/>
        <v>4</v>
      </c>
      <c r="E3426" s="42" t="str">
        <f t="shared" si="425"/>
        <v>4</v>
      </c>
      <c r="F3426" s="1">
        <v>20</v>
      </c>
      <c r="G3426" s="28" t="str">
        <f t="shared" si="426"/>
        <v>420</v>
      </c>
      <c r="H3426" s="1">
        <v>47</v>
      </c>
      <c r="I3426" s="1">
        <v>5625</v>
      </c>
      <c r="L3426" s="1">
        <v>31744</v>
      </c>
      <c r="M3426" s="1">
        <v>247473</v>
      </c>
      <c r="N3426" s="31">
        <f>INT(VLOOKUP(--D3426,'属性表（单）'!$H$7:$I$11,2,0)*VLOOKUP(F3426,'属性表（单）'!$B$4:$D$53,3,0))</f>
        <v>19400</v>
      </c>
      <c r="O3426" s="34">
        <f t="shared" si="428"/>
        <v>30312</v>
      </c>
      <c r="P3426" s="1">
        <f>IF(H3426=26,VLOOKUP(G3426,'属性表（单核）'!$H$2:$I$251,2,0),IF(H3426=59,VLOOKUP(G3426,'属性表（单核）'!$C$2:$D$251,2,0),INT(N3426/VLOOKUP(H3426,'属性表（单）'!$N$4:$O$24,2,0))))</f>
        <v>30312</v>
      </c>
      <c r="S3426" s="1">
        <f t="shared" si="429"/>
        <v>33247</v>
      </c>
      <c r="T3426" s="28">
        <f>VLOOKUP(--F3426,经验表!$A$4:$B$53,2,0)*VLOOKUP(--E3426,经验表!$W$8:$X$17,2,0)</f>
        <v>33247.5</v>
      </c>
      <c r="U3426" s="1">
        <f t="shared" si="430"/>
        <v>245243</v>
      </c>
      <c r="V3426" s="1">
        <f t="shared" si="431"/>
        <v>245243</v>
      </c>
    </row>
    <row r="3427" spans="1:22" x14ac:dyDescent="0.35">
      <c r="A3427" s="1">
        <v>92100144</v>
      </c>
      <c r="B3427" s="3" t="s">
        <v>21</v>
      </c>
      <c r="C3427" s="29">
        <f t="shared" si="427"/>
        <v>1</v>
      </c>
      <c r="D3427" s="29" t="str">
        <f t="shared" si="424"/>
        <v>4</v>
      </c>
      <c r="E3427" s="42" t="str">
        <f t="shared" si="425"/>
        <v>4</v>
      </c>
      <c r="F3427" s="1">
        <v>21</v>
      </c>
      <c r="G3427" s="28" t="str">
        <f t="shared" si="426"/>
        <v>421</v>
      </c>
      <c r="H3427" s="1">
        <v>47</v>
      </c>
      <c r="I3427" s="1">
        <v>5855</v>
      </c>
      <c r="L3427" s="1">
        <v>35314</v>
      </c>
      <c r="M3427" s="1">
        <v>279217</v>
      </c>
      <c r="N3427" s="31">
        <f>INT(VLOOKUP(--D3427,'属性表（单）'!$H$7:$I$11,2,0)*VLOOKUP(F3427,'属性表（单）'!$B$4:$D$53,3,0))</f>
        <v>20400</v>
      </c>
      <c r="O3427" s="34">
        <f t="shared" si="428"/>
        <v>31875</v>
      </c>
      <c r="P3427" s="1">
        <f>IF(H3427=26,VLOOKUP(G3427,'属性表（单核）'!$H$2:$I$251,2,0),IF(H3427=59,VLOOKUP(G3427,'属性表（单核）'!$C$2:$D$251,2,0),INT(N3427/VLOOKUP(H3427,'属性表（单）'!$N$4:$O$24,2,0))))</f>
        <v>31875</v>
      </c>
      <c r="S3427" s="1">
        <f t="shared" si="429"/>
        <v>36562</v>
      </c>
      <c r="T3427" s="28">
        <f>VLOOKUP(--F3427,经验表!$A$4:$B$53,2,0)*VLOOKUP(--E3427,经验表!$W$8:$X$17,2,0)</f>
        <v>36562.5</v>
      </c>
      <c r="U3427" s="1">
        <f t="shared" si="430"/>
        <v>278490</v>
      </c>
      <c r="V3427" s="1">
        <f t="shared" si="431"/>
        <v>278490</v>
      </c>
    </row>
    <row r="3428" spans="1:22" x14ac:dyDescent="0.35">
      <c r="A3428" s="1">
        <v>92200144</v>
      </c>
      <c r="B3428" s="3" t="s">
        <v>21</v>
      </c>
      <c r="C3428" s="29">
        <f t="shared" si="427"/>
        <v>1</v>
      </c>
      <c r="D3428" s="29" t="str">
        <f t="shared" si="424"/>
        <v>4</v>
      </c>
      <c r="E3428" s="42" t="str">
        <f t="shared" si="425"/>
        <v>4</v>
      </c>
      <c r="F3428" s="1">
        <v>22</v>
      </c>
      <c r="G3428" s="28" t="str">
        <f t="shared" si="426"/>
        <v>422</v>
      </c>
      <c r="H3428" s="1">
        <v>47</v>
      </c>
      <c r="I3428" s="1">
        <v>6085</v>
      </c>
      <c r="L3428" s="1">
        <v>39236</v>
      </c>
      <c r="M3428" s="1">
        <v>314531</v>
      </c>
      <c r="N3428" s="31">
        <f>INT(VLOOKUP(--D3428,'属性表（单）'!$H$7:$I$11,2,0)*VLOOKUP(F3428,'属性表（单）'!$B$4:$D$53,3,0))</f>
        <v>21600</v>
      </c>
      <c r="O3428" s="34">
        <f t="shared" si="428"/>
        <v>33750</v>
      </c>
      <c r="P3428" s="1">
        <f>IF(H3428=26,VLOOKUP(G3428,'属性表（单核）'!$H$2:$I$251,2,0),IF(H3428=59,VLOOKUP(G3428,'属性表（单核）'!$C$2:$D$251,2,0),INT(N3428/VLOOKUP(H3428,'属性表（单）'!$N$4:$O$24,2,0))))</f>
        <v>33750</v>
      </c>
      <c r="S3428" s="1">
        <f t="shared" si="429"/>
        <v>41047</v>
      </c>
      <c r="T3428" s="28">
        <f>VLOOKUP(--F3428,经验表!$A$4:$B$53,2,0)*VLOOKUP(--E3428,经验表!$W$8:$X$17,2,0)</f>
        <v>41047.500000000007</v>
      </c>
      <c r="U3428" s="1">
        <f t="shared" si="430"/>
        <v>315052</v>
      </c>
      <c r="V3428" s="1">
        <f t="shared" si="431"/>
        <v>315052</v>
      </c>
    </row>
    <row r="3429" spans="1:22" x14ac:dyDescent="0.35">
      <c r="A3429" s="1">
        <v>92300144</v>
      </c>
      <c r="B3429" s="3" t="s">
        <v>21</v>
      </c>
      <c r="C3429" s="29">
        <f t="shared" si="427"/>
        <v>1</v>
      </c>
      <c r="D3429" s="29" t="str">
        <f t="shared" si="424"/>
        <v>4</v>
      </c>
      <c r="E3429" s="42" t="str">
        <f t="shared" si="425"/>
        <v>4</v>
      </c>
      <c r="F3429" s="1">
        <v>23</v>
      </c>
      <c r="G3429" s="28" t="str">
        <f t="shared" si="426"/>
        <v>423</v>
      </c>
      <c r="H3429" s="1">
        <v>47</v>
      </c>
      <c r="I3429" s="1">
        <v>6315</v>
      </c>
      <c r="L3429" s="1">
        <v>43542</v>
      </c>
      <c r="M3429" s="1">
        <v>353767</v>
      </c>
      <c r="N3429" s="31">
        <f>INT(VLOOKUP(--D3429,'属性表（单）'!$H$7:$I$11,2,0)*VLOOKUP(F3429,'属性表（单）'!$B$4:$D$53,3,0))</f>
        <v>22800</v>
      </c>
      <c r="O3429" s="34">
        <f t="shared" si="428"/>
        <v>35625</v>
      </c>
      <c r="P3429" s="1">
        <f>IF(H3429=26,VLOOKUP(G3429,'属性表（单核）'!$H$2:$I$251,2,0),IF(H3429=59,VLOOKUP(G3429,'属性表（单核）'!$C$2:$D$251,2,0),INT(N3429/VLOOKUP(H3429,'属性表（单）'!$N$4:$O$24,2,0))))</f>
        <v>35625</v>
      </c>
      <c r="S3429" s="1">
        <f t="shared" si="429"/>
        <v>45532</v>
      </c>
      <c r="T3429" s="28">
        <f>VLOOKUP(--F3429,经验表!$A$4:$B$53,2,0)*VLOOKUP(--E3429,经验表!$W$8:$X$17,2,0)</f>
        <v>45532.500000000007</v>
      </c>
      <c r="U3429" s="1">
        <f t="shared" si="430"/>
        <v>356099</v>
      </c>
      <c r="V3429" s="1">
        <f t="shared" si="431"/>
        <v>356099</v>
      </c>
    </row>
    <row r="3430" spans="1:22" x14ac:dyDescent="0.35">
      <c r="A3430" s="1">
        <v>92400144</v>
      </c>
      <c r="B3430" s="3" t="s">
        <v>21</v>
      </c>
      <c r="C3430" s="29">
        <f t="shared" si="427"/>
        <v>1</v>
      </c>
      <c r="D3430" s="29" t="str">
        <f t="shared" si="424"/>
        <v>4</v>
      </c>
      <c r="E3430" s="42" t="str">
        <f t="shared" si="425"/>
        <v>4</v>
      </c>
      <c r="F3430" s="1">
        <v>24</v>
      </c>
      <c r="G3430" s="28" t="str">
        <f t="shared" si="426"/>
        <v>424</v>
      </c>
      <c r="H3430" s="1">
        <v>47</v>
      </c>
      <c r="I3430" s="1">
        <v>6545</v>
      </c>
      <c r="L3430" s="1">
        <v>48271</v>
      </c>
      <c r="M3430" s="1">
        <v>397309</v>
      </c>
      <c r="N3430" s="31">
        <f>INT(VLOOKUP(--D3430,'属性表（单）'!$H$7:$I$11,2,0)*VLOOKUP(F3430,'属性表（单）'!$B$4:$D$53,3,0))</f>
        <v>24000</v>
      </c>
      <c r="O3430" s="34">
        <f t="shared" si="428"/>
        <v>37500</v>
      </c>
      <c r="P3430" s="1">
        <f>IF(H3430=26,VLOOKUP(G3430,'属性表（单核）'!$H$2:$I$251,2,0),IF(H3430=59,VLOOKUP(G3430,'属性表（单核）'!$C$2:$D$251,2,0),INT(N3430/VLOOKUP(H3430,'属性表（单）'!$N$4:$O$24,2,0))))</f>
        <v>37500</v>
      </c>
      <c r="S3430" s="1">
        <f t="shared" si="429"/>
        <v>50017</v>
      </c>
      <c r="T3430" s="28">
        <f>VLOOKUP(--F3430,经验表!$A$4:$B$53,2,0)*VLOOKUP(--E3430,经验表!$W$8:$X$17,2,0)</f>
        <v>50017.500000000007</v>
      </c>
      <c r="U3430" s="1">
        <f t="shared" si="430"/>
        <v>401631</v>
      </c>
      <c r="V3430" s="1">
        <f t="shared" si="431"/>
        <v>401631</v>
      </c>
    </row>
    <row r="3431" spans="1:22" x14ac:dyDescent="0.35">
      <c r="A3431" s="1">
        <v>92500144</v>
      </c>
      <c r="B3431" s="3" t="s">
        <v>21</v>
      </c>
      <c r="C3431" s="29">
        <f t="shared" si="427"/>
        <v>1</v>
      </c>
      <c r="D3431" s="29" t="str">
        <f t="shared" si="424"/>
        <v>4</v>
      </c>
      <c r="E3431" s="42" t="str">
        <f t="shared" si="425"/>
        <v>4</v>
      </c>
      <c r="F3431" s="1">
        <v>25</v>
      </c>
      <c r="G3431" s="28" t="str">
        <f t="shared" si="426"/>
        <v>425</v>
      </c>
      <c r="H3431" s="1">
        <v>47</v>
      </c>
      <c r="I3431" s="1">
        <v>6775</v>
      </c>
      <c r="L3431" s="1">
        <v>53462</v>
      </c>
      <c r="M3431" s="1">
        <v>445580</v>
      </c>
      <c r="N3431" s="31">
        <f>INT(VLOOKUP(--D3431,'属性表（单）'!$H$7:$I$11,2,0)*VLOOKUP(F3431,'属性表（单）'!$B$4:$D$53,3,0))</f>
        <v>25200</v>
      </c>
      <c r="O3431" s="34">
        <f t="shared" si="428"/>
        <v>39375</v>
      </c>
      <c r="P3431" s="1">
        <f>IF(H3431=26,VLOOKUP(G3431,'属性表（单核）'!$H$2:$I$251,2,0),IF(H3431=59,VLOOKUP(G3431,'属性表（单核）'!$C$2:$D$251,2,0),INT(N3431/VLOOKUP(H3431,'属性表（单）'!$N$4:$O$24,2,0))))</f>
        <v>39375</v>
      </c>
      <c r="S3431" s="1">
        <f t="shared" si="429"/>
        <v>54502</v>
      </c>
      <c r="T3431" s="28">
        <f>VLOOKUP(--F3431,经验表!$A$4:$B$53,2,0)*VLOOKUP(--E3431,经验表!$W$8:$X$17,2,0)</f>
        <v>54502.500000000007</v>
      </c>
      <c r="U3431" s="1">
        <f t="shared" si="430"/>
        <v>451648</v>
      </c>
      <c r="V3431" s="1">
        <f t="shared" si="431"/>
        <v>451648</v>
      </c>
    </row>
    <row r="3432" spans="1:22" x14ac:dyDescent="0.35">
      <c r="A3432" s="1">
        <v>92600144</v>
      </c>
      <c r="B3432" s="3" t="s">
        <v>21</v>
      </c>
      <c r="C3432" s="29">
        <f t="shared" si="427"/>
        <v>1</v>
      </c>
      <c r="D3432" s="29" t="str">
        <f t="shared" si="424"/>
        <v>4</v>
      </c>
      <c r="E3432" s="42" t="str">
        <f t="shared" si="425"/>
        <v>4</v>
      </c>
      <c r="F3432" s="1">
        <v>26</v>
      </c>
      <c r="G3432" s="28" t="str">
        <f t="shared" si="426"/>
        <v>426</v>
      </c>
      <c r="H3432" s="1">
        <v>47</v>
      </c>
      <c r="I3432" s="1">
        <v>7005</v>
      </c>
      <c r="L3432" s="1">
        <v>59161</v>
      </c>
      <c r="M3432" s="1">
        <v>499042</v>
      </c>
      <c r="N3432" s="31">
        <f>INT(VLOOKUP(--D3432,'属性表（单）'!$H$7:$I$11,2,0)*VLOOKUP(F3432,'属性表（单）'!$B$4:$D$53,3,0))</f>
        <v>26400</v>
      </c>
      <c r="O3432" s="34">
        <f t="shared" si="428"/>
        <v>41250</v>
      </c>
      <c r="P3432" s="1">
        <f>IF(H3432=26,VLOOKUP(G3432,'属性表（单核）'!$H$2:$I$251,2,0),IF(H3432=59,VLOOKUP(G3432,'属性表（单核）'!$C$2:$D$251,2,0),INT(N3432/VLOOKUP(H3432,'属性表（单）'!$N$4:$O$24,2,0))))</f>
        <v>41250</v>
      </c>
      <c r="S3432" s="1">
        <f t="shared" si="429"/>
        <v>60352</v>
      </c>
      <c r="T3432" s="28">
        <f>VLOOKUP(--F3432,经验表!$A$4:$B$53,2,0)*VLOOKUP(--E3432,经验表!$W$8:$X$17,2,0)</f>
        <v>60352.500000000007</v>
      </c>
      <c r="U3432" s="1">
        <f t="shared" si="430"/>
        <v>506150</v>
      </c>
      <c r="V3432" s="1">
        <f t="shared" si="431"/>
        <v>506150</v>
      </c>
    </row>
    <row r="3433" spans="1:22" x14ac:dyDescent="0.35">
      <c r="A3433" s="1">
        <v>92700144</v>
      </c>
      <c r="B3433" s="3" t="s">
        <v>21</v>
      </c>
      <c r="C3433" s="29">
        <f t="shared" si="427"/>
        <v>1</v>
      </c>
      <c r="D3433" s="29" t="str">
        <f t="shared" si="424"/>
        <v>4</v>
      </c>
      <c r="E3433" s="42" t="str">
        <f t="shared" si="425"/>
        <v>4</v>
      </c>
      <c r="F3433" s="1">
        <v>27</v>
      </c>
      <c r="G3433" s="28" t="str">
        <f t="shared" si="426"/>
        <v>427</v>
      </c>
      <c r="H3433" s="1">
        <v>47</v>
      </c>
      <c r="I3433" s="1">
        <v>7235</v>
      </c>
      <c r="L3433" s="1">
        <v>65417</v>
      </c>
      <c r="M3433" s="1">
        <v>558203</v>
      </c>
      <c r="N3433" s="31">
        <f>INT(VLOOKUP(--D3433,'属性表（单）'!$H$7:$I$11,2,0)*VLOOKUP(F3433,'属性表（单）'!$B$4:$D$53,3,0))</f>
        <v>27800</v>
      </c>
      <c r="O3433" s="34">
        <f t="shared" si="428"/>
        <v>43437</v>
      </c>
      <c r="P3433" s="1">
        <f>IF(H3433=26,VLOOKUP(G3433,'属性表（单核）'!$H$2:$I$251,2,0),IF(H3433=59,VLOOKUP(G3433,'属性表（单核）'!$C$2:$D$251,2,0),INT(N3433/VLOOKUP(H3433,'属性表（单）'!$N$4:$O$24,2,0))))</f>
        <v>43437</v>
      </c>
      <c r="S3433" s="1">
        <f t="shared" si="429"/>
        <v>66202</v>
      </c>
      <c r="T3433" s="28">
        <f>VLOOKUP(--F3433,经验表!$A$4:$B$53,2,0)*VLOOKUP(--E3433,经验表!$W$8:$X$17,2,0)</f>
        <v>66202.5</v>
      </c>
      <c r="U3433" s="1">
        <f t="shared" si="430"/>
        <v>566502</v>
      </c>
      <c r="V3433" s="1">
        <f t="shared" si="431"/>
        <v>566502</v>
      </c>
    </row>
    <row r="3434" spans="1:22" x14ac:dyDescent="0.35">
      <c r="A3434" s="1">
        <v>92800144</v>
      </c>
      <c r="B3434" s="3" t="s">
        <v>21</v>
      </c>
      <c r="C3434" s="29">
        <f t="shared" si="427"/>
        <v>1</v>
      </c>
      <c r="D3434" s="29" t="str">
        <f t="shared" si="424"/>
        <v>4</v>
      </c>
      <c r="E3434" s="42" t="str">
        <f t="shared" si="425"/>
        <v>4</v>
      </c>
      <c r="F3434" s="1">
        <v>28</v>
      </c>
      <c r="G3434" s="28" t="str">
        <f t="shared" si="426"/>
        <v>428</v>
      </c>
      <c r="H3434" s="1">
        <v>47</v>
      </c>
      <c r="I3434" s="1">
        <v>7465</v>
      </c>
      <c r="L3434" s="1">
        <v>72283</v>
      </c>
      <c r="M3434" s="1">
        <v>623620</v>
      </c>
      <c r="N3434" s="31">
        <f>INT(VLOOKUP(--D3434,'属性表（单）'!$H$7:$I$11,2,0)*VLOOKUP(F3434,'属性表（单）'!$B$4:$D$53,3,0))</f>
        <v>29200</v>
      </c>
      <c r="O3434" s="34">
        <f t="shared" si="428"/>
        <v>45625</v>
      </c>
      <c r="P3434" s="1">
        <f>IF(H3434=26,VLOOKUP(G3434,'属性表（单核）'!$H$2:$I$251,2,0),IF(H3434=59,VLOOKUP(G3434,'属性表（单核）'!$C$2:$D$251,2,0),INT(N3434/VLOOKUP(H3434,'属性表（单）'!$N$4:$O$24,2,0))))</f>
        <v>45625</v>
      </c>
      <c r="S3434" s="1">
        <f t="shared" si="429"/>
        <v>72052</v>
      </c>
      <c r="T3434" s="28">
        <f>VLOOKUP(--F3434,经验表!$A$4:$B$53,2,0)*VLOOKUP(--E3434,经验表!$W$8:$X$17,2,0)</f>
        <v>72052.5</v>
      </c>
      <c r="U3434" s="1">
        <f t="shared" si="430"/>
        <v>632704</v>
      </c>
      <c r="V3434" s="1">
        <f t="shared" si="431"/>
        <v>632704</v>
      </c>
    </row>
    <row r="3435" spans="1:22" x14ac:dyDescent="0.35">
      <c r="A3435" s="1">
        <v>92900144</v>
      </c>
      <c r="B3435" s="3" t="s">
        <v>21</v>
      </c>
      <c r="C3435" s="29">
        <f t="shared" si="427"/>
        <v>1</v>
      </c>
      <c r="D3435" s="29" t="str">
        <f t="shared" si="424"/>
        <v>4</v>
      </c>
      <c r="E3435" s="42" t="str">
        <f t="shared" si="425"/>
        <v>4</v>
      </c>
      <c r="F3435" s="1">
        <v>29</v>
      </c>
      <c r="G3435" s="28" t="str">
        <f t="shared" si="426"/>
        <v>429</v>
      </c>
      <c r="H3435" s="1">
        <v>47</v>
      </c>
      <c r="I3435" s="1">
        <v>7695</v>
      </c>
      <c r="L3435" s="1">
        <v>79819</v>
      </c>
      <c r="M3435" s="1">
        <v>695903</v>
      </c>
      <c r="N3435" s="31">
        <f>INT(VLOOKUP(--D3435,'属性表（单）'!$H$7:$I$11,2,0)*VLOOKUP(F3435,'属性表（单）'!$B$4:$D$53,3,0))</f>
        <v>30600</v>
      </c>
      <c r="O3435" s="34">
        <f t="shared" si="428"/>
        <v>47812</v>
      </c>
      <c r="P3435" s="1">
        <f>IF(H3435=26,VLOOKUP(G3435,'属性表（单核）'!$H$2:$I$251,2,0),IF(H3435=59,VLOOKUP(G3435,'属性表（单核）'!$C$2:$D$251,2,0),INT(N3435/VLOOKUP(H3435,'属性表（单）'!$N$4:$O$24,2,0))))</f>
        <v>47812</v>
      </c>
      <c r="S3435" s="1">
        <f t="shared" si="429"/>
        <v>77902</v>
      </c>
      <c r="T3435" s="28">
        <f>VLOOKUP(--F3435,经验表!$A$4:$B$53,2,0)*VLOOKUP(--E3435,经验表!$W$8:$X$17,2,0)</f>
        <v>77902.5</v>
      </c>
      <c r="U3435" s="1">
        <f t="shared" si="430"/>
        <v>704756</v>
      </c>
      <c r="V3435" s="1">
        <f t="shared" si="431"/>
        <v>704756</v>
      </c>
    </row>
    <row r="3436" spans="1:22" x14ac:dyDescent="0.35">
      <c r="A3436" s="1">
        <v>93000144</v>
      </c>
      <c r="B3436" s="3" t="s">
        <v>21</v>
      </c>
      <c r="C3436" s="29">
        <f t="shared" si="427"/>
        <v>1</v>
      </c>
      <c r="D3436" s="29" t="str">
        <f t="shared" si="424"/>
        <v>4</v>
      </c>
      <c r="E3436" s="42" t="str">
        <f t="shared" si="425"/>
        <v>4</v>
      </c>
      <c r="F3436" s="1">
        <v>30</v>
      </c>
      <c r="G3436" s="28" t="str">
        <f t="shared" si="426"/>
        <v>430</v>
      </c>
      <c r="H3436" s="1">
        <v>47</v>
      </c>
      <c r="I3436" s="1">
        <v>7925</v>
      </c>
      <c r="L3436" s="1">
        <v>88088</v>
      </c>
      <c r="M3436" s="1">
        <v>775722</v>
      </c>
      <c r="N3436" s="31">
        <f>INT(VLOOKUP(--D3436,'属性表（单）'!$H$7:$I$11,2,0)*VLOOKUP(F3436,'属性表（单）'!$B$4:$D$53,3,0))</f>
        <v>32000</v>
      </c>
      <c r="O3436" s="34">
        <f t="shared" si="428"/>
        <v>50000</v>
      </c>
      <c r="P3436" s="1">
        <f>IF(H3436=26,VLOOKUP(G3436,'属性表（单核）'!$H$2:$I$251,2,0),IF(H3436=59,VLOOKUP(G3436,'属性表（单核）'!$C$2:$D$251,2,0),INT(N3436/VLOOKUP(H3436,'属性表（单）'!$N$4:$O$24,2,0))))</f>
        <v>50000</v>
      </c>
      <c r="S3436" s="1">
        <f t="shared" si="429"/>
        <v>85312</v>
      </c>
      <c r="T3436" s="28">
        <f>VLOOKUP(--F3436,经验表!$A$4:$B$53,2,0)*VLOOKUP(--E3436,经验表!$W$8:$X$17,2,0)</f>
        <v>85312.500000000015</v>
      </c>
      <c r="U3436" s="1">
        <f t="shared" si="430"/>
        <v>782658</v>
      </c>
      <c r="V3436" s="1">
        <f t="shared" si="431"/>
        <v>782658</v>
      </c>
    </row>
    <row r="3437" spans="1:22" x14ac:dyDescent="0.35">
      <c r="A3437" s="1">
        <v>93100144</v>
      </c>
      <c r="B3437" s="3" t="s">
        <v>21</v>
      </c>
      <c r="C3437" s="29">
        <f t="shared" si="427"/>
        <v>1</v>
      </c>
      <c r="D3437" s="29" t="str">
        <f t="shared" si="424"/>
        <v>4</v>
      </c>
      <c r="E3437" s="42" t="str">
        <f t="shared" si="425"/>
        <v>4</v>
      </c>
      <c r="F3437" s="1">
        <v>31</v>
      </c>
      <c r="G3437" s="28" t="str">
        <f t="shared" si="426"/>
        <v>431</v>
      </c>
      <c r="H3437" s="1">
        <v>47</v>
      </c>
      <c r="I3437" s="1">
        <v>8155</v>
      </c>
      <c r="L3437" s="1">
        <v>97161</v>
      </c>
      <c r="M3437" s="1">
        <v>863810</v>
      </c>
      <c r="N3437" s="31">
        <f>INT(VLOOKUP(--D3437,'属性表（单）'!$H$7:$I$11,2,0)*VLOOKUP(F3437,'属性表（单）'!$B$4:$D$53,3,0))</f>
        <v>33400</v>
      </c>
      <c r="O3437" s="34">
        <f t="shared" si="428"/>
        <v>52187</v>
      </c>
      <c r="P3437" s="1">
        <f>IF(H3437=26,VLOOKUP(G3437,'属性表（单核）'!$H$2:$I$251,2,0),IF(H3437=59,VLOOKUP(G3437,'属性表（单核）'!$C$2:$D$251,2,0),INT(N3437/VLOOKUP(H3437,'属性表（单）'!$N$4:$O$24,2,0))))</f>
        <v>52187</v>
      </c>
      <c r="S3437" s="1">
        <f t="shared" si="429"/>
        <v>92722</v>
      </c>
      <c r="T3437" s="28">
        <f>VLOOKUP(--F3437,经验表!$A$4:$B$53,2,0)*VLOOKUP(--E3437,经验表!$W$8:$X$17,2,0)</f>
        <v>92722.500000000015</v>
      </c>
      <c r="U3437" s="1">
        <f t="shared" si="430"/>
        <v>867970</v>
      </c>
      <c r="V3437" s="1">
        <f t="shared" si="431"/>
        <v>867970</v>
      </c>
    </row>
    <row r="3438" spans="1:22" x14ac:dyDescent="0.35">
      <c r="A3438" s="1">
        <v>93200144</v>
      </c>
      <c r="B3438" s="3" t="s">
        <v>21</v>
      </c>
      <c r="C3438" s="29">
        <f t="shared" si="427"/>
        <v>1</v>
      </c>
      <c r="D3438" s="29" t="str">
        <f t="shared" si="424"/>
        <v>4</v>
      </c>
      <c r="E3438" s="42" t="str">
        <f t="shared" si="425"/>
        <v>4</v>
      </c>
      <c r="F3438" s="1">
        <v>32</v>
      </c>
      <c r="G3438" s="28" t="str">
        <f t="shared" si="426"/>
        <v>432</v>
      </c>
      <c r="H3438" s="1">
        <v>47</v>
      </c>
      <c r="I3438" s="1">
        <v>8385</v>
      </c>
      <c r="L3438" s="1">
        <v>107116</v>
      </c>
      <c r="M3438" s="1">
        <v>960971</v>
      </c>
      <c r="N3438" s="31">
        <f>INT(VLOOKUP(--D3438,'属性表（单）'!$H$7:$I$11,2,0)*VLOOKUP(F3438,'属性表（单）'!$B$4:$D$53,3,0))</f>
        <v>35000</v>
      </c>
      <c r="O3438" s="34">
        <f t="shared" si="428"/>
        <v>54687</v>
      </c>
      <c r="P3438" s="1">
        <f>IF(H3438=26,VLOOKUP(G3438,'属性表（单核）'!$H$2:$I$251,2,0),IF(H3438=59,VLOOKUP(G3438,'属性表（单核）'!$C$2:$D$251,2,0),INT(N3438/VLOOKUP(H3438,'属性表（单）'!$N$4:$O$24,2,0))))</f>
        <v>54687</v>
      </c>
      <c r="S3438" s="1">
        <f t="shared" si="429"/>
        <v>100132</v>
      </c>
      <c r="T3438" s="28">
        <f>VLOOKUP(--F3438,经验表!$A$4:$B$53,2,0)*VLOOKUP(--E3438,经验表!$W$8:$X$17,2,0)</f>
        <v>100132.50000000001</v>
      </c>
      <c r="U3438" s="1">
        <f t="shared" si="430"/>
        <v>960692</v>
      </c>
      <c r="V3438" s="1">
        <f t="shared" si="431"/>
        <v>960692</v>
      </c>
    </row>
    <row r="3439" spans="1:22" x14ac:dyDescent="0.35">
      <c r="A3439" s="1">
        <v>93300144</v>
      </c>
      <c r="B3439" s="3" t="s">
        <v>21</v>
      </c>
      <c r="C3439" s="29">
        <f t="shared" si="427"/>
        <v>1</v>
      </c>
      <c r="D3439" s="29" t="str">
        <f t="shared" si="424"/>
        <v>4</v>
      </c>
      <c r="E3439" s="42" t="str">
        <f t="shared" si="425"/>
        <v>4</v>
      </c>
      <c r="F3439" s="1">
        <v>33</v>
      </c>
      <c r="G3439" s="28" t="str">
        <f t="shared" si="426"/>
        <v>433</v>
      </c>
      <c r="H3439" s="1">
        <v>47</v>
      </c>
      <c r="I3439" s="1">
        <v>8615</v>
      </c>
      <c r="L3439" s="1">
        <v>118038</v>
      </c>
      <c r="M3439" s="1">
        <v>1068087</v>
      </c>
      <c r="N3439" s="31">
        <f>INT(VLOOKUP(--D3439,'属性表（单）'!$H$7:$I$11,2,0)*VLOOKUP(F3439,'属性表（单）'!$B$4:$D$53,3,0))</f>
        <v>36600</v>
      </c>
      <c r="O3439" s="34">
        <f t="shared" si="428"/>
        <v>57187</v>
      </c>
      <c r="P3439" s="1">
        <f>IF(H3439=26,VLOOKUP(G3439,'属性表（单核）'!$H$2:$I$251,2,0),IF(H3439=59,VLOOKUP(G3439,'属性表（单核）'!$C$2:$D$251,2,0),INT(N3439/VLOOKUP(H3439,'属性表（单）'!$N$4:$O$24,2,0))))</f>
        <v>57187</v>
      </c>
      <c r="S3439" s="1">
        <f t="shared" si="429"/>
        <v>107542</v>
      </c>
      <c r="T3439" s="28">
        <f>VLOOKUP(--F3439,经验表!$A$4:$B$53,2,0)*VLOOKUP(--E3439,经验表!$W$8:$X$17,2,0)</f>
        <v>107542.50000000001</v>
      </c>
      <c r="U3439" s="1">
        <f t="shared" si="430"/>
        <v>1060824</v>
      </c>
      <c r="V3439" s="1">
        <f t="shared" si="431"/>
        <v>1060824</v>
      </c>
    </row>
    <row r="3440" spans="1:22" x14ac:dyDescent="0.35">
      <c r="A3440" s="1">
        <v>93400144</v>
      </c>
      <c r="B3440" s="3" t="s">
        <v>21</v>
      </c>
      <c r="C3440" s="29">
        <f t="shared" si="427"/>
        <v>1</v>
      </c>
      <c r="D3440" s="29" t="str">
        <f t="shared" si="424"/>
        <v>4</v>
      </c>
      <c r="E3440" s="42" t="str">
        <f t="shared" si="425"/>
        <v>4</v>
      </c>
      <c r="F3440" s="1">
        <v>34</v>
      </c>
      <c r="G3440" s="28" t="str">
        <f t="shared" si="426"/>
        <v>434</v>
      </c>
      <c r="H3440" s="1">
        <v>47</v>
      </c>
      <c r="I3440" s="1">
        <v>8845</v>
      </c>
      <c r="L3440" s="1">
        <v>130019</v>
      </c>
      <c r="M3440" s="1">
        <v>1186125</v>
      </c>
      <c r="N3440" s="31">
        <f>INT(VLOOKUP(--D3440,'属性表（单）'!$H$7:$I$11,2,0)*VLOOKUP(F3440,'属性表（单）'!$B$4:$D$53,3,0))</f>
        <v>38200</v>
      </c>
      <c r="O3440" s="34">
        <f t="shared" si="428"/>
        <v>59687</v>
      </c>
      <c r="P3440" s="1">
        <f>IF(H3440=26,VLOOKUP(G3440,'属性表（单核）'!$H$2:$I$251,2,0),IF(H3440=59,VLOOKUP(G3440,'属性表（单核）'!$C$2:$D$251,2,0),INT(N3440/VLOOKUP(H3440,'属性表（单）'!$N$4:$O$24,2,0))))</f>
        <v>59687</v>
      </c>
      <c r="S3440" s="1">
        <f t="shared" si="429"/>
        <v>116707</v>
      </c>
      <c r="T3440" s="28">
        <f>VLOOKUP(--F3440,经验表!$A$4:$B$53,2,0)*VLOOKUP(--E3440,经验表!$W$8:$X$17,2,0)</f>
        <v>116707.50000000001</v>
      </c>
      <c r="U3440" s="1">
        <f t="shared" si="430"/>
        <v>1168366</v>
      </c>
      <c r="V3440" s="1">
        <f t="shared" si="431"/>
        <v>1168366</v>
      </c>
    </row>
    <row r="3441" spans="1:22" x14ac:dyDescent="0.35">
      <c r="A3441" s="1">
        <v>93500144</v>
      </c>
      <c r="B3441" s="3" t="s">
        <v>21</v>
      </c>
      <c r="C3441" s="29">
        <f t="shared" si="427"/>
        <v>1</v>
      </c>
      <c r="D3441" s="29" t="str">
        <f t="shared" si="424"/>
        <v>4</v>
      </c>
      <c r="E3441" s="42" t="str">
        <f t="shared" si="425"/>
        <v>4</v>
      </c>
      <c r="F3441" s="1">
        <v>35</v>
      </c>
      <c r="G3441" s="28" t="str">
        <f t="shared" si="426"/>
        <v>435</v>
      </c>
      <c r="H3441" s="1">
        <v>47</v>
      </c>
      <c r="I3441" s="1">
        <v>9075</v>
      </c>
      <c r="L3441" s="1">
        <v>143163</v>
      </c>
      <c r="M3441" s="1">
        <v>1316144</v>
      </c>
      <c r="N3441" s="31">
        <f>INT(VLOOKUP(--D3441,'属性表（单）'!$H$7:$I$11,2,0)*VLOOKUP(F3441,'属性表（单）'!$B$4:$D$53,3,0))</f>
        <v>39800</v>
      </c>
      <c r="O3441" s="34">
        <f t="shared" si="428"/>
        <v>62187</v>
      </c>
      <c r="P3441" s="1">
        <f>IF(H3441=26,VLOOKUP(G3441,'属性表（单核）'!$H$2:$I$251,2,0),IF(H3441=59,VLOOKUP(G3441,'属性表（单核）'!$C$2:$D$251,2,0),INT(N3441/VLOOKUP(H3441,'属性表（单）'!$N$4:$O$24,2,0))))</f>
        <v>62187</v>
      </c>
      <c r="S3441" s="1">
        <f t="shared" si="429"/>
        <v>125872</v>
      </c>
      <c r="T3441" s="28">
        <f>VLOOKUP(--F3441,经验表!$A$4:$B$53,2,0)*VLOOKUP(--E3441,经验表!$W$8:$X$17,2,0)</f>
        <v>125872.50000000001</v>
      </c>
      <c r="U3441" s="1">
        <f t="shared" si="430"/>
        <v>1285073</v>
      </c>
      <c r="V3441" s="1">
        <f t="shared" si="431"/>
        <v>1285073</v>
      </c>
    </row>
    <row r="3442" spans="1:22" x14ac:dyDescent="0.35">
      <c r="A3442" s="1">
        <v>93600144</v>
      </c>
      <c r="B3442" s="3" t="s">
        <v>21</v>
      </c>
      <c r="C3442" s="29">
        <f t="shared" si="427"/>
        <v>1</v>
      </c>
      <c r="D3442" s="29" t="str">
        <f t="shared" si="424"/>
        <v>4</v>
      </c>
      <c r="E3442" s="42" t="str">
        <f t="shared" si="425"/>
        <v>4</v>
      </c>
      <c r="F3442" s="1">
        <v>36</v>
      </c>
      <c r="G3442" s="28" t="str">
        <f t="shared" si="426"/>
        <v>436</v>
      </c>
      <c r="H3442" s="1">
        <v>47</v>
      </c>
      <c r="I3442" s="1">
        <v>9305</v>
      </c>
      <c r="L3442" s="1">
        <v>157581</v>
      </c>
      <c r="M3442" s="1">
        <v>1459307</v>
      </c>
      <c r="N3442" s="31">
        <f>INT(VLOOKUP(--D3442,'属性表（单）'!$H$7:$I$11,2,0)*VLOOKUP(F3442,'属性表（单）'!$B$4:$D$53,3,0))</f>
        <v>41400</v>
      </c>
      <c r="O3442" s="34">
        <f t="shared" si="428"/>
        <v>64687</v>
      </c>
      <c r="P3442" s="1">
        <f>IF(H3442=26,VLOOKUP(G3442,'属性表（单核）'!$H$2:$I$251,2,0),IF(H3442=59,VLOOKUP(G3442,'属性表（单核）'!$C$2:$D$251,2,0),INT(N3442/VLOOKUP(H3442,'属性表（单）'!$N$4:$O$24,2,0))))</f>
        <v>64687</v>
      </c>
      <c r="S3442" s="1">
        <f t="shared" si="429"/>
        <v>135037</v>
      </c>
      <c r="T3442" s="28">
        <f>VLOOKUP(--F3442,经验表!$A$4:$B$53,2,0)*VLOOKUP(--E3442,经验表!$W$8:$X$17,2,0)</f>
        <v>135037.5</v>
      </c>
      <c r="U3442" s="1">
        <f t="shared" si="430"/>
        <v>1410945</v>
      </c>
      <c r="V3442" s="1">
        <f t="shared" si="431"/>
        <v>1410945</v>
      </c>
    </row>
    <row r="3443" spans="1:22" x14ac:dyDescent="0.35">
      <c r="A3443" s="1">
        <v>93700144</v>
      </c>
      <c r="B3443" s="3" t="s">
        <v>21</v>
      </c>
      <c r="C3443" s="29">
        <f t="shared" si="427"/>
        <v>1</v>
      </c>
      <c r="D3443" s="29" t="str">
        <f t="shared" si="424"/>
        <v>4</v>
      </c>
      <c r="E3443" s="42" t="str">
        <f t="shared" si="425"/>
        <v>4</v>
      </c>
      <c r="F3443" s="1">
        <v>37</v>
      </c>
      <c r="G3443" s="28" t="str">
        <f t="shared" si="426"/>
        <v>437</v>
      </c>
      <c r="H3443" s="1">
        <v>47</v>
      </c>
      <c r="I3443" s="1">
        <v>9535</v>
      </c>
      <c r="L3443" s="1">
        <v>173395</v>
      </c>
      <c r="M3443" s="1">
        <v>1616888</v>
      </c>
      <c r="N3443" s="31">
        <f>INT(VLOOKUP(--D3443,'属性表（单）'!$H$7:$I$11,2,0)*VLOOKUP(F3443,'属性表（单）'!$B$4:$D$53,3,0))</f>
        <v>43200</v>
      </c>
      <c r="O3443" s="34">
        <f t="shared" si="428"/>
        <v>67500</v>
      </c>
      <c r="P3443" s="1">
        <f>IF(H3443=26,VLOOKUP(G3443,'属性表（单核）'!$H$2:$I$251,2,0),IF(H3443=59,VLOOKUP(G3443,'属性表（单核）'!$C$2:$D$251,2,0),INT(N3443/VLOOKUP(H3443,'属性表（单）'!$N$4:$O$24,2,0))))</f>
        <v>67500</v>
      </c>
      <c r="S3443" s="1">
        <f t="shared" si="429"/>
        <v>144202</v>
      </c>
      <c r="T3443" s="28">
        <f>VLOOKUP(--F3443,经验表!$A$4:$B$53,2,0)*VLOOKUP(--E3443,经验表!$W$8:$X$17,2,0)</f>
        <v>144202.5</v>
      </c>
      <c r="U3443" s="1">
        <f t="shared" si="430"/>
        <v>1545982</v>
      </c>
      <c r="V3443" s="1">
        <f t="shared" si="431"/>
        <v>1545982</v>
      </c>
    </row>
    <row r="3444" spans="1:22" x14ac:dyDescent="0.35">
      <c r="A3444" s="1">
        <v>93800144</v>
      </c>
      <c r="B3444" s="3" t="s">
        <v>21</v>
      </c>
      <c r="C3444" s="29">
        <f t="shared" si="427"/>
        <v>1</v>
      </c>
      <c r="D3444" s="29" t="str">
        <f t="shared" si="424"/>
        <v>4</v>
      </c>
      <c r="E3444" s="42" t="str">
        <f t="shared" si="425"/>
        <v>4</v>
      </c>
      <c r="F3444" s="1">
        <v>38</v>
      </c>
      <c r="G3444" s="28" t="str">
        <f t="shared" si="426"/>
        <v>438</v>
      </c>
      <c r="H3444" s="1">
        <v>47</v>
      </c>
      <c r="I3444" s="1">
        <v>9765</v>
      </c>
      <c r="L3444" s="1">
        <v>190741</v>
      </c>
      <c r="M3444" s="1">
        <v>1790283</v>
      </c>
      <c r="N3444" s="31">
        <f>INT(VLOOKUP(--D3444,'属性表（单）'!$H$7:$I$11,2,0)*VLOOKUP(F3444,'属性表（单）'!$B$4:$D$53,3,0))</f>
        <v>45000</v>
      </c>
      <c r="O3444" s="34">
        <f t="shared" si="428"/>
        <v>70312</v>
      </c>
      <c r="P3444" s="1">
        <f>IF(H3444=26,VLOOKUP(G3444,'属性表（单核）'!$H$2:$I$251,2,0),IF(H3444=59,VLOOKUP(G3444,'属性表（单核）'!$C$2:$D$251,2,0),INT(N3444/VLOOKUP(H3444,'属性表（单）'!$N$4:$O$24,2,0))))</f>
        <v>70312</v>
      </c>
      <c r="S3444" s="1">
        <f t="shared" si="429"/>
        <v>155317</v>
      </c>
      <c r="T3444" s="28">
        <f>VLOOKUP(--F3444,经验表!$A$4:$B$53,2,0)*VLOOKUP(--E3444,经验表!$W$8:$X$17,2,0)</f>
        <v>155317.5</v>
      </c>
      <c r="U3444" s="1">
        <f t="shared" si="430"/>
        <v>1690184</v>
      </c>
      <c r="V3444" s="1">
        <f t="shared" si="431"/>
        <v>1690184</v>
      </c>
    </row>
    <row r="3445" spans="1:22" x14ac:dyDescent="0.35">
      <c r="A3445" s="1">
        <v>93900144</v>
      </c>
      <c r="B3445" s="3" t="s">
        <v>21</v>
      </c>
      <c r="C3445" s="29">
        <f t="shared" si="427"/>
        <v>1</v>
      </c>
      <c r="D3445" s="29" t="str">
        <f t="shared" si="424"/>
        <v>4</v>
      </c>
      <c r="E3445" s="42" t="str">
        <f t="shared" si="425"/>
        <v>4</v>
      </c>
      <c r="F3445" s="1">
        <v>39</v>
      </c>
      <c r="G3445" s="28" t="str">
        <f t="shared" si="426"/>
        <v>439</v>
      </c>
      <c r="H3445" s="1">
        <v>47</v>
      </c>
      <c r="I3445" s="1">
        <v>9995</v>
      </c>
      <c r="L3445" s="1">
        <v>209765</v>
      </c>
      <c r="M3445" s="1">
        <v>1981024</v>
      </c>
      <c r="N3445" s="31">
        <f>INT(VLOOKUP(--D3445,'属性表（单）'!$H$7:$I$11,2,0)*VLOOKUP(F3445,'属性表（单）'!$B$4:$D$53,3,0))</f>
        <v>46800</v>
      </c>
      <c r="O3445" s="34">
        <f t="shared" si="428"/>
        <v>73125</v>
      </c>
      <c r="P3445" s="1">
        <f>IF(H3445=26,VLOOKUP(G3445,'属性表（单核）'!$H$2:$I$251,2,0),IF(H3445=59,VLOOKUP(G3445,'属性表（单核）'!$C$2:$D$251,2,0),INT(N3445/VLOOKUP(H3445,'属性表（单）'!$N$4:$O$24,2,0))))</f>
        <v>73125</v>
      </c>
      <c r="S3445" s="1">
        <f t="shared" si="429"/>
        <v>166432</v>
      </c>
      <c r="T3445" s="28">
        <f>VLOOKUP(--F3445,经验表!$A$4:$B$53,2,0)*VLOOKUP(--E3445,经验表!$W$8:$X$17,2,0)</f>
        <v>166432.50000000003</v>
      </c>
      <c r="U3445" s="1">
        <f t="shared" si="430"/>
        <v>1845501</v>
      </c>
      <c r="V3445" s="1">
        <f t="shared" si="431"/>
        <v>1845501</v>
      </c>
    </row>
    <row r="3446" spans="1:22" x14ac:dyDescent="0.35">
      <c r="A3446" s="1">
        <v>94000144</v>
      </c>
      <c r="B3446" s="3" t="s">
        <v>21</v>
      </c>
      <c r="C3446" s="29">
        <f t="shared" si="427"/>
        <v>1</v>
      </c>
      <c r="D3446" s="29" t="str">
        <f t="shared" si="424"/>
        <v>4</v>
      </c>
      <c r="E3446" s="42" t="str">
        <f t="shared" si="425"/>
        <v>4</v>
      </c>
      <c r="F3446" s="1">
        <v>40</v>
      </c>
      <c r="G3446" s="28" t="str">
        <f t="shared" si="426"/>
        <v>440</v>
      </c>
      <c r="H3446" s="1">
        <v>47</v>
      </c>
      <c r="I3446" s="1">
        <v>10225</v>
      </c>
      <c r="L3446" s="1">
        <v>230630</v>
      </c>
      <c r="M3446" s="1">
        <v>2190789</v>
      </c>
      <c r="N3446" s="31">
        <f>INT(VLOOKUP(--D3446,'属性表（单）'!$H$7:$I$11,2,0)*VLOOKUP(F3446,'属性表（单）'!$B$4:$D$53,3,0))</f>
        <v>48600</v>
      </c>
      <c r="O3446" s="34">
        <f t="shared" si="428"/>
        <v>75937</v>
      </c>
      <c r="P3446" s="1">
        <f>IF(H3446=26,VLOOKUP(G3446,'属性表（单核）'!$H$2:$I$251,2,0),IF(H3446=59,VLOOKUP(G3446,'属性表（单核）'!$C$2:$D$251,2,0),INT(N3446/VLOOKUP(H3446,'属性表（单）'!$N$4:$O$24,2,0))))</f>
        <v>75937</v>
      </c>
      <c r="S3446" s="1">
        <f t="shared" si="429"/>
        <v>177547</v>
      </c>
      <c r="T3446" s="28">
        <f>VLOOKUP(--F3446,经验表!$A$4:$B$53,2,0)*VLOOKUP(--E3446,经验表!$W$8:$X$17,2,0)</f>
        <v>177547.50000000003</v>
      </c>
      <c r="U3446" s="1">
        <f t="shared" si="430"/>
        <v>2011933</v>
      </c>
      <c r="V3446" s="1">
        <f t="shared" si="431"/>
        <v>2011933</v>
      </c>
    </row>
    <row r="3447" spans="1:22" x14ac:dyDescent="0.35">
      <c r="A3447" s="1">
        <v>94100144</v>
      </c>
      <c r="B3447" s="3" t="s">
        <v>21</v>
      </c>
      <c r="C3447" s="29">
        <f t="shared" si="427"/>
        <v>1</v>
      </c>
      <c r="D3447" s="29" t="str">
        <f t="shared" si="424"/>
        <v>4</v>
      </c>
      <c r="E3447" s="42" t="str">
        <f t="shared" si="425"/>
        <v>4</v>
      </c>
      <c r="F3447" s="1">
        <v>41</v>
      </c>
      <c r="G3447" s="28" t="str">
        <f t="shared" si="426"/>
        <v>441</v>
      </c>
      <c r="H3447" s="1">
        <v>47</v>
      </c>
      <c r="I3447" s="1">
        <v>10455</v>
      </c>
      <c r="L3447" s="1">
        <v>253512</v>
      </c>
      <c r="M3447" s="1">
        <v>2421419</v>
      </c>
      <c r="N3447" s="31">
        <f>INT(VLOOKUP(--D3447,'属性表（单）'!$H$7:$I$11,2,0)*VLOOKUP(F3447,'属性表（单）'!$B$4:$D$53,3,0))</f>
        <v>50400</v>
      </c>
      <c r="O3447" s="34">
        <f t="shared" si="428"/>
        <v>78750</v>
      </c>
      <c r="P3447" s="1">
        <f>IF(H3447=26,VLOOKUP(G3447,'属性表（单核）'!$H$2:$I$251,2,0),IF(H3447=59,VLOOKUP(G3447,'属性表（单核）'!$C$2:$D$251,2,0),INT(N3447/VLOOKUP(H3447,'属性表（单）'!$N$4:$O$24,2,0))))</f>
        <v>78750</v>
      </c>
      <c r="S3447" s="1">
        <f t="shared" si="429"/>
        <v>188662</v>
      </c>
      <c r="T3447" s="28">
        <f>VLOOKUP(--F3447,经验表!$A$4:$B$53,2,0)*VLOOKUP(--E3447,经验表!$W$8:$X$17,2,0)</f>
        <v>188662.50000000003</v>
      </c>
      <c r="U3447" s="1">
        <f t="shared" si="430"/>
        <v>2189480</v>
      </c>
      <c r="V3447" s="1">
        <f t="shared" si="431"/>
        <v>2189480</v>
      </c>
    </row>
    <row r="3448" spans="1:22" x14ac:dyDescent="0.35">
      <c r="A3448" s="1">
        <v>94200144</v>
      </c>
      <c r="B3448" s="3" t="s">
        <v>21</v>
      </c>
      <c r="C3448" s="29">
        <f t="shared" si="427"/>
        <v>1</v>
      </c>
      <c r="D3448" s="29" t="str">
        <f t="shared" si="424"/>
        <v>4</v>
      </c>
      <c r="E3448" s="42" t="str">
        <f t="shared" si="425"/>
        <v>4</v>
      </c>
      <c r="F3448" s="1">
        <v>42</v>
      </c>
      <c r="G3448" s="28" t="str">
        <f t="shared" si="426"/>
        <v>442</v>
      </c>
      <c r="H3448" s="1">
        <v>47</v>
      </c>
      <c r="I3448" s="1">
        <v>10685</v>
      </c>
      <c r="L3448" s="1">
        <v>278605</v>
      </c>
      <c r="M3448" s="1">
        <v>2674931</v>
      </c>
      <c r="N3448" s="31">
        <f>INT(VLOOKUP(--D3448,'属性表（单）'!$H$7:$I$11,2,0)*VLOOKUP(F3448,'属性表（单）'!$B$4:$D$53,3,0))</f>
        <v>52400</v>
      </c>
      <c r="O3448" s="34">
        <f t="shared" si="428"/>
        <v>81875</v>
      </c>
      <c r="P3448" s="1">
        <f>IF(H3448=26,VLOOKUP(G3448,'属性表（单核）'!$H$2:$I$251,2,0),IF(H3448=59,VLOOKUP(G3448,'属性表（单核）'!$C$2:$D$251,2,0),INT(N3448/VLOOKUP(H3448,'属性表（单）'!$N$4:$O$24,2,0))))</f>
        <v>81875</v>
      </c>
      <c r="S3448" s="1">
        <f t="shared" si="429"/>
        <v>201922</v>
      </c>
      <c r="T3448" s="28">
        <f>VLOOKUP(--F3448,经验表!$A$4:$B$53,2,0)*VLOOKUP(--E3448,经验表!$W$8:$X$17,2,0)</f>
        <v>201922.50000000003</v>
      </c>
      <c r="U3448" s="1">
        <f t="shared" si="430"/>
        <v>2378142</v>
      </c>
      <c r="V3448" s="1">
        <f t="shared" si="431"/>
        <v>2378142</v>
      </c>
    </row>
    <row r="3449" spans="1:22" x14ac:dyDescent="0.35">
      <c r="A3449" s="1">
        <v>94300144</v>
      </c>
      <c r="B3449" s="3" t="s">
        <v>21</v>
      </c>
      <c r="C3449" s="29">
        <f t="shared" si="427"/>
        <v>1</v>
      </c>
      <c r="D3449" s="29" t="str">
        <f t="shared" si="424"/>
        <v>4</v>
      </c>
      <c r="E3449" s="42" t="str">
        <f t="shared" si="425"/>
        <v>4</v>
      </c>
      <c r="F3449" s="1">
        <v>43</v>
      </c>
      <c r="G3449" s="28" t="str">
        <f t="shared" si="426"/>
        <v>443</v>
      </c>
      <c r="H3449" s="1">
        <v>47</v>
      </c>
      <c r="I3449" s="1">
        <v>10915</v>
      </c>
      <c r="L3449" s="1">
        <v>306124</v>
      </c>
      <c r="M3449" s="1">
        <v>2953536</v>
      </c>
      <c r="N3449" s="31">
        <f>INT(VLOOKUP(--D3449,'属性表（单）'!$H$7:$I$11,2,0)*VLOOKUP(F3449,'属性表（单）'!$B$4:$D$53,3,0))</f>
        <v>54400</v>
      </c>
      <c r="O3449" s="34">
        <f t="shared" si="428"/>
        <v>85000</v>
      </c>
      <c r="P3449" s="1">
        <f>IF(H3449=26,VLOOKUP(G3449,'属性表（单核）'!$H$2:$I$251,2,0),IF(H3449=59,VLOOKUP(G3449,'属性表（单核）'!$C$2:$D$251,2,0),INT(N3449/VLOOKUP(H3449,'属性表（单）'!$N$4:$O$24,2,0))))</f>
        <v>85000</v>
      </c>
      <c r="S3449" s="1">
        <f t="shared" si="429"/>
        <v>215182</v>
      </c>
      <c r="T3449" s="28">
        <f>VLOOKUP(--F3449,经验表!$A$4:$B$53,2,0)*VLOOKUP(--E3449,经验表!$W$8:$X$17,2,0)</f>
        <v>215182.50000000003</v>
      </c>
      <c r="U3449" s="1">
        <f t="shared" si="430"/>
        <v>2580064</v>
      </c>
      <c r="V3449" s="1">
        <f t="shared" si="431"/>
        <v>2580064</v>
      </c>
    </row>
    <row r="3450" spans="1:22" x14ac:dyDescent="0.35">
      <c r="A3450" s="1">
        <v>94400144</v>
      </c>
      <c r="B3450" s="3" t="s">
        <v>21</v>
      </c>
      <c r="C3450" s="29">
        <f t="shared" si="427"/>
        <v>1</v>
      </c>
      <c r="D3450" s="29" t="str">
        <f t="shared" si="424"/>
        <v>4</v>
      </c>
      <c r="E3450" s="42" t="str">
        <f t="shared" si="425"/>
        <v>4</v>
      </c>
      <c r="F3450" s="1">
        <v>44</v>
      </c>
      <c r="G3450" s="28" t="str">
        <f t="shared" si="426"/>
        <v>444</v>
      </c>
      <c r="H3450" s="1">
        <v>47</v>
      </c>
      <c r="I3450" s="1">
        <v>11145</v>
      </c>
      <c r="L3450" s="1">
        <v>336300</v>
      </c>
      <c r="M3450" s="1">
        <v>3259660</v>
      </c>
      <c r="N3450" s="31">
        <f>INT(VLOOKUP(--D3450,'属性表（单）'!$H$7:$I$11,2,0)*VLOOKUP(F3450,'属性表（单）'!$B$4:$D$53,3,0))</f>
        <v>56400</v>
      </c>
      <c r="O3450" s="34">
        <f t="shared" si="428"/>
        <v>88125</v>
      </c>
      <c r="P3450" s="1">
        <f>IF(H3450=26,VLOOKUP(G3450,'属性表（单核）'!$H$2:$I$251,2,0),IF(H3450=59,VLOOKUP(G3450,'属性表（单核）'!$C$2:$D$251,2,0),INT(N3450/VLOOKUP(H3450,'属性表（单）'!$N$4:$O$24,2,0))))</f>
        <v>88125</v>
      </c>
      <c r="S3450" s="1">
        <f t="shared" si="429"/>
        <v>228442</v>
      </c>
      <c r="T3450" s="28">
        <f>VLOOKUP(--F3450,经验表!$A$4:$B$53,2,0)*VLOOKUP(--E3450,经验表!$W$8:$X$17,2,0)</f>
        <v>228442.50000000003</v>
      </c>
      <c r="U3450" s="1">
        <f t="shared" si="430"/>
        <v>2795246</v>
      </c>
      <c r="V3450" s="1">
        <f t="shared" si="431"/>
        <v>2795246</v>
      </c>
    </row>
    <row r="3451" spans="1:22" x14ac:dyDescent="0.35">
      <c r="A3451" s="1">
        <v>94500144</v>
      </c>
      <c r="B3451" s="3" t="s">
        <v>21</v>
      </c>
      <c r="C3451" s="29">
        <f t="shared" si="427"/>
        <v>1</v>
      </c>
      <c r="D3451" s="29" t="str">
        <f t="shared" si="424"/>
        <v>4</v>
      </c>
      <c r="E3451" s="42" t="str">
        <f t="shared" si="425"/>
        <v>4</v>
      </c>
      <c r="F3451" s="1">
        <v>45</v>
      </c>
      <c r="G3451" s="28" t="str">
        <f t="shared" si="426"/>
        <v>445</v>
      </c>
      <c r="H3451" s="1">
        <v>47</v>
      </c>
      <c r="I3451" s="1">
        <v>11375</v>
      </c>
      <c r="L3451" s="1">
        <v>369390</v>
      </c>
      <c r="M3451" s="1">
        <v>3595960</v>
      </c>
      <c r="N3451" s="31">
        <f>INT(VLOOKUP(--D3451,'属性表（单）'!$H$7:$I$11,2,0)*VLOOKUP(F3451,'属性表（单）'!$B$4:$D$53,3,0))</f>
        <v>58400</v>
      </c>
      <c r="O3451" s="34">
        <f t="shared" si="428"/>
        <v>91250</v>
      </c>
      <c r="P3451" s="1">
        <f>IF(H3451=26,VLOOKUP(G3451,'属性表（单核）'!$H$2:$I$251,2,0),IF(H3451=59,VLOOKUP(G3451,'属性表（单核）'!$C$2:$D$251,2,0),INT(N3451/VLOOKUP(H3451,'属性表（单）'!$N$4:$O$24,2,0))))</f>
        <v>91250</v>
      </c>
      <c r="S3451" s="1">
        <f t="shared" si="429"/>
        <v>241702</v>
      </c>
      <c r="T3451" s="28">
        <f>VLOOKUP(--F3451,经验表!$A$4:$B$53,2,0)*VLOOKUP(--E3451,经验表!$W$8:$X$17,2,0)</f>
        <v>241702.50000000003</v>
      </c>
      <c r="U3451" s="1">
        <f t="shared" si="430"/>
        <v>3023688</v>
      </c>
      <c r="V3451" s="1">
        <f t="shared" si="431"/>
        <v>3023688</v>
      </c>
    </row>
    <row r="3452" spans="1:22" x14ac:dyDescent="0.35">
      <c r="A3452" s="1">
        <v>94600144</v>
      </c>
      <c r="B3452" s="3" t="s">
        <v>21</v>
      </c>
      <c r="C3452" s="29">
        <f t="shared" si="427"/>
        <v>1</v>
      </c>
      <c r="D3452" s="29" t="str">
        <f t="shared" si="424"/>
        <v>4</v>
      </c>
      <c r="E3452" s="42" t="str">
        <f t="shared" si="425"/>
        <v>4</v>
      </c>
      <c r="F3452" s="1">
        <v>46</v>
      </c>
      <c r="G3452" s="28" t="str">
        <f t="shared" si="426"/>
        <v>446</v>
      </c>
      <c r="H3452" s="1">
        <v>47</v>
      </c>
      <c r="I3452" s="1">
        <v>11605</v>
      </c>
      <c r="L3452" s="1">
        <v>405674</v>
      </c>
      <c r="M3452" s="1">
        <v>3965350</v>
      </c>
      <c r="N3452" s="31">
        <f>INT(VLOOKUP(--D3452,'属性表（单）'!$H$7:$I$11,2,0)*VLOOKUP(F3452,'属性表（单）'!$B$4:$D$53,3,0))</f>
        <v>60400</v>
      </c>
      <c r="O3452" s="34">
        <f t="shared" si="428"/>
        <v>94375</v>
      </c>
      <c r="P3452" s="1">
        <f>IF(H3452=26,VLOOKUP(G3452,'属性表（单核）'!$H$2:$I$251,2,0),IF(H3452=59,VLOOKUP(G3452,'属性表（单核）'!$C$2:$D$251,2,0),INT(N3452/VLOOKUP(H3452,'属性表（单）'!$N$4:$O$24,2,0))))</f>
        <v>94375</v>
      </c>
      <c r="S3452" s="1">
        <f t="shared" si="429"/>
        <v>257302</v>
      </c>
      <c r="T3452" s="28">
        <f>VLOOKUP(--F3452,经验表!$A$4:$B$53,2,0)*VLOOKUP(--E3452,经验表!$W$8:$X$17,2,0)</f>
        <v>257302.50000000003</v>
      </c>
      <c r="U3452" s="1">
        <f t="shared" si="430"/>
        <v>3265390</v>
      </c>
      <c r="V3452" s="1">
        <f t="shared" si="431"/>
        <v>3265390</v>
      </c>
    </row>
    <row r="3453" spans="1:22" x14ac:dyDescent="0.35">
      <c r="A3453" s="1">
        <v>94700144</v>
      </c>
      <c r="B3453" s="3" t="s">
        <v>21</v>
      </c>
      <c r="C3453" s="29">
        <f t="shared" si="427"/>
        <v>1</v>
      </c>
      <c r="D3453" s="29" t="str">
        <f t="shared" si="424"/>
        <v>4</v>
      </c>
      <c r="E3453" s="42" t="str">
        <f t="shared" si="425"/>
        <v>4</v>
      </c>
      <c r="F3453" s="1">
        <v>47</v>
      </c>
      <c r="G3453" s="28" t="str">
        <f t="shared" si="426"/>
        <v>447</v>
      </c>
      <c r="H3453" s="1">
        <v>47</v>
      </c>
      <c r="I3453" s="1">
        <v>11835</v>
      </c>
      <c r="L3453" s="1">
        <v>445460</v>
      </c>
      <c r="M3453" s="1">
        <v>4371024</v>
      </c>
      <c r="N3453" s="31">
        <f>INT(VLOOKUP(--D3453,'属性表（单）'!$H$7:$I$11,2,0)*VLOOKUP(F3453,'属性表（单）'!$B$4:$D$53,3,0))</f>
        <v>62600</v>
      </c>
      <c r="O3453" s="34">
        <f t="shared" si="428"/>
        <v>97812</v>
      </c>
      <c r="P3453" s="1">
        <f>IF(H3453=26,VLOOKUP(G3453,'属性表（单核）'!$H$2:$I$251,2,0),IF(H3453=59,VLOOKUP(G3453,'属性表（单核）'!$C$2:$D$251,2,0),INT(N3453/VLOOKUP(H3453,'属性表（单）'!$N$4:$O$24,2,0))))</f>
        <v>97812</v>
      </c>
      <c r="S3453" s="1">
        <f t="shared" si="429"/>
        <v>272902</v>
      </c>
      <c r="T3453" s="28">
        <f>VLOOKUP(--F3453,经验表!$A$4:$B$53,2,0)*VLOOKUP(--E3453,经验表!$W$8:$X$17,2,0)</f>
        <v>272902.5</v>
      </c>
      <c r="U3453" s="1">
        <f t="shared" si="430"/>
        <v>3522692</v>
      </c>
      <c r="V3453" s="1">
        <f t="shared" si="431"/>
        <v>3522692</v>
      </c>
    </row>
    <row r="3454" spans="1:22" x14ac:dyDescent="0.35">
      <c r="A3454" s="1">
        <v>94800144</v>
      </c>
      <c r="B3454" s="3" t="s">
        <v>21</v>
      </c>
      <c r="C3454" s="29">
        <f t="shared" si="427"/>
        <v>1</v>
      </c>
      <c r="D3454" s="29" t="str">
        <f t="shared" si="424"/>
        <v>4</v>
      </c>
      <c r="E3454" s="42" t="str">
        <f t="shared" si="425"/>
        <v>4</v>
      </c>
      <c r="F3454" s="1">
        <v>48</v>
      </c>
      <c r="G3454" s="28" t="str">
        <f t="shared" si="426"/>
        <v>448</v>
      </c>
      <c r="H3454" s="1">
        <v>47</v>
      </c>
      <c r="I3454" s="1">
        <v>12065</v>
      </c>
      <c r="L3454" s="1">
        <v>489086</v>
      </c>
      <c r="M3454" s="1">
        <v>4816484</v>
      </c>
      <c r="N3454" s="31">
        <f>INT(VLOOKUP(--D3454,'属性表（单）'!$H$7:$I$11,2,0)*VLOOKUP(F3454,'属性表（单）'!$B$4:$D$53,3,0))</f>
        <v>64800</v>
      </c>
      <c r="O3454" s="34">
        <f t="shared" si="428"/>
        <v>101250</v>
      </c>
      <c r="P3454" s="1">
        <f>IF(H3454=26,VLOOKUP(G3454,'属性表（单核）'!$H$2:$I$251,2,0),IF(H3454=59,VLOOKUP(G3454,'属性表（单核）'!$C$2:$D$251,2,0),INT(N3454/VLOOKUP(H3454,'属性表（单）'!$N$4:$O$24,2,0))))</f>
        <v>101250</v>
      </c>
      <c r="S3454" s="1">
        <f t="shared" si="429"/>
        <v>288502</v>
      </c>
      <c r="T3454" s="28">
        <f>VLOOKUP(--F3454,经验表!$A$4:$B$53,2,0)*VLOOKUP(--E3454,经验表!$W$8:$X$17,2,0)</f>
        <v>288502.5</v>
      </c>
      <c r="U3454" s="1">
        <f t="shared" si="430"/>
        <v>3795594</v>
      </c>
      <c r="V3454" s="1">
        <f t="shared" si="431"/>
        <v>3795594</v>
      </c>
    </row>
    <row r="3455" spans="1:22" x14ac:dyDescent="0.35">
      <c r="A3455" s="1">
        <v>94900144</v>
      </c>
      <c r="B3455" s="3" t="s">
        <v>21</v>
      </c>
      <c r="C3455" s="29">
        <f t="shared" si="427"/>
        <v>1</v>
      </c>
      <c r="D3455" s="29" t="str">
        <f t="shared" si="424"/>
        <v>4</v>
      </c>
      <c r="E3455" s="42" t="str">
        <f t="shared" si="425"/>
        <v>4</v>
      </c>
      <c r="F3455" s="1">
        <v>49</v>
      </c>
      <c r="G3455" s="28" t="str">
        <f t="shared" si="426"/>
        <v>449</v>
      </c>
      <c r="H3455" s="1">
        <v>47</v>
      </c>
      <c r="I3455" s="1">
        <v>12295</v>
      </c>
      <c r="L3455" s="1">
        <v>536919</v>
      </c>
      <c r="M3455" s="1">
        <v>5305570</v>
      </c>
      <c r="N3455" s="31">
        <f>INT(VLOOKUP(--D3455,'属性表（单）'!$H$7:$I$11,2,0)*VLOOKUP(F3455,'属性表（单）'!$B$4:$D$53,3,0))</f>
        <v>67000</v>
      </c>
      <c r="O3455" s="34">
        <f t="shared" si="428"/>
        <v>104687</v>
      </c>
      <c r="P3455" s="1">
        <f>IF(H3455=26,VLOOKUP(G3455,'属性表（单核）'!$H$2:$I$251,2,0),IF(H3455=59,VLOOKUP(G3455,'属性表（单核）'!$C$2:$D$251,2,0),INT(N3455/VLOOKUP(H3455,'属性表（单）'!$N$4:$O$24,2,0))))</f>
        <v>104687</v>
      </c>
      <c r="S3455" s="1">
        <f t="shared" si="429"/>
        <v>304102</v>
      </c>
      <c r="T3455" s="28">
        <f>VLOOKUP(--F3455,经验表!$A$4:$B$53,2,0)*VLOOKUP(--E3455,经验表!$W$8:$X$17,2,0)</f>
        <v>304102.5</v>
      </c>
      <c r="U3455" s="1">
        <f t="shared" si="430"/>
        <v>4084096</v>
      </c>
      <c r="V3455" s="1">
        <f t="shared" si="431"/>
        <v>4084096</v>
      </c>
    </row>
    <row r="3456" spans="1:22" x14ac:dyDescent="0.35">
      <c r="A3456" s="1">
        <v>95000144</v>
      </c>
      <c r="B3456" s="3" t="s">
        <v>21</v>
      </c>
      <c r="C3456" s="29">
        <f t="shared" si="427"/>
        <v>1</v>
      </c>
      <c r="D3456" s="29" t="str">
        <f t="shared" si="424"/>
        <v>4</v>
      </c>
      <c r="E3456" s="42" t="str">
        <f t="shared" si="425"/>
        <v>4</v>
      </c>
      <c r="F3456" s="1">
        <v>50</v>
      </c>
      <c r="G3456" s="28" t="str">
        <f t="shared" si="426"/>
        <v>450</v>
      </c>
      <c r="H3456" s="1">
        <v>47</v>
      </c>
      <c r="I3456" s="1">
        <v>12525</v>
      </c>
      <c r="L3456" s="1">
        <v>99999999</v>
      </c>
      <c r="M3456" s="1">
        <v>5842489</v>
      </c>
      <c r="N3456" s="31">
        <f>INT(VLOOKUP(--D3456,'属性表（单）'!$H$7:$I$11,2,0)*VLOOKUP(F3456,'属性表（单）'!$B$4:$D$53,3,0))</f>
        <v>69200</v>
      </c>
      <c r="O3456" s="34">
        <f t="shared" si="428"/>
        <v>108125</v>
      </c>
      <c r="P3456" s="1">
        <f>IF(H3456=26,VLOOKUP(G3456,'属性表（单核）'!$H$2:$I$251,2,0),IF(H3456=59,VLOOKUP(G3456,'属性表（单核）'!$C$2:$D$251,2,0),INT(N3456/VLOOKUP(H3456,'属性表（单）'!$N$4:$O$24,2,0))))</f>
        <v>108125</v>
      </c>
      <c r="S3456" s="1">
        <f t="shared" si="429"/>
        <v>322237</v>
      </c>
      <c r="T3456" s="28">
        <f>VLOOKUP(--F3456,经验表!$A$4:$B$53,2,0)*VLOOKUP(--E3456,经验表!$W$8:$X$17,2,0)</f>
        <v>322237.50000000006</v>
      </c>
      <c r="U3456" s="1">
        <f t="shared" si="430"/>
        <v>4388198</v>
      </c>
      <c r="V3456" s="1">
        <f t="shared" si="431"/>
        <v>4388198</v>
      </c>
    </row>
    <row r="3457" spans="1:22" x14ac:dyDescent="0.35">
      <c r="A3457" s="1">
        <v>90100145</v>
      </c>
      <c r="B3457" s="3" t="s">
        <v>21</v>
      </c>
      <c r="C3457" s="29">
        <f t="shared" si="427"/>
        <v>1</v>
      </c>
      <c r="D3457" s="29" t="str">
        <f t="shared" si="424"/>
        <v>5</v>
      </c>
      <c r="E3457" s="42" t="str">
        <f t="shared" si="425"/>
        <v>5</v>
      </c>
      <c r="F3457" s="1">
        <v>1</v>
      </c>
      <c r="G3457" s="28" t="str">
        <f t="shared" si="426"/>
        <v>51</v>
      </c>
      <c r="H3457" s="1">
        <v>47</v>
      </c>
      <c r="I3457" s="1">
        <v>1665</v>
      </c>
      <c r="L3457" s="1">
        <v>2650</v>
      </c>
      <c r="M3457" s="1">
        <v>75000</v>
      </c>
      <c r="N3457" s="2">
        <f>INT(VLOOKUP(--D3457,'属性表（单）'!$H$7:$I$11,2,0)*VLOOKUP(F3457,'属性表（单）'!$B$4:$D$53,3,0))</f>
        <v>9600</v>
      </c>
      <c r="O3457" s="34">
        <f t="shared" si="428"/>
        <v>15000</v>
      </c>
      <c r="P3457" s="1">
        <f>IF(H3457=26,VLOOKUP(G3457,'属性表（单核）'!$H$2:$I$251,2,0),IF(H3457=59,VLOOKUP(G3457,'属性表（单核）'!$C$2:$D$251,2,0),INT(N3457/VLOOKUP(H3457,'属性表（单）'!$N$4:$O$24,2,0))))</f>
        <v>15000</v>
      </c>
      <c r="S3457" s="1">
        <f t="shared" si="429"/>
        <v>1901</v>
      </c>
      <c r="T3457" s="28">
        <f>VLOOKUP(--F3457,经验表!$A$4:$B$53,2,0)*VLOOKUP(--E3457,经验表!$W$8:$X$17,2,0)</f>
        <v>1901.25</v>
      </c>
      <c r="U3457" s="1">
        <f t="shared" si="430"/>
        <v>75000</v>
      </c>
      <c r="V3457" s="1">
        <f t="shared" si="431"/>
        <v>4710435</v>
      </c>
    </row>
    <row r="3458" spans="1:22" x14ac:dyDescent="0.35">
      <c r="A3458" s="1">
        <v>90200145</v>
      </c>
      <c r="B3458" s="3" t="s">
        <v>21</v>
      </c>
      <c r="C3458" s="29">
        <f t="shared" si="427"/>
        <v>1</v>
      </c>
      <c r="D3458" s="29" t="str">
        <f t="shared" si="424"/>
        <v>5</v>
      </c>
      <c r="E3458" s="42" t="str">
        <f t="shared" si="425"/>
        <v>5</v>
      </c>
      <c r="F3458" s="1">
        <v>2</v>
      </c>
      <c r="G3458" s="28" t="str">
        <f t="shared" si="426"/>
        <v>52</v>
      </c>
      <c r="H3458" s="1">
        <v>47</v>
      </c>
      <c r="I3458" s="1">
        <v>1965</v>
      </c>
      <c r="L3458" s="1">
        <v>3394</v>
      </c>
      <c r="M3458" s="1">
        <v>77650</v>
      </c>
      <c r="N3458" s="2">
        <f>INT(VLOOKUP(--D3458,'属性表（单）'!$H$7:$I$11,2,0)*VLOOKUP(F3458,'属性表（单）'!$B$4:$D$53,3,0))</f>
        <v>10200</v>
      </c>
      <c r="O3458" s="34">
        <f t="shared" si="428"/>
        <v>15937</v>
      </c>
      <c r="P3458" s="1">
        <f>IF(H3458=26,VLOOKUP(G3458,'属性表（单核）'!$H$2:$I$251,2,0),IF(H3458=59,VLOOKUP(G3458,'属性表（单核）'!$C$2:$D$251,2,0),INT(N3458/VLOOKUP(H3458,'属性表（单）'!$N$4:$O$24,2,0))))</f>
        <v>15937</v>
      </c>
      <c r="S3458" s="1">
        <f t="shared" si="429"/>
        <v>2661</v>
      </c>
      <c r="T3458" s="28">
        <f>VLOOKUP(--F3458,经验表!$A$4:$B$53,2,0)*VLOOKUP(--E3458,经验表!$W$8:$X$17,2,0)</f>
        <v>2661.75</v>
      </c>
      <c r="U3458" s="1">
        <f t="shared" si="430"/>
        <v>76901</v>
      </c>
      <c r="V3458" s="1">
        <f t="shared" si="431"/>
        <v>76901</v>
      </c>
    </row>
    <row r="3459" spans="1:22" x14ac:dyDescent="0.35">
      <c r="A3459" s="1">
        <v>90300145</v>
      </c>
      <c r="B3459" s="3" t="s">
        <v>21</v>
      </c>
      <c r="C3459" s="29">
        <f t="shared" si="427"/>
        <v>1</v>
      </c>
      <c r="D3459" s="29" t="str">
        <f t="shared" ref="D3459:D3522" si="432">RIGHT(A3459,1)</f>
        <v>5</v>
      </c>
      <c r="E3459" s="42" t="str">
        <f t="shared" ref="E3459:E3522" si="433">IF(C3459=1,RIGHT(A3459,1),C3459&amp;RIGHT(A3459,1))</f>
        <v>5</v>
      </c>
      <c r="F3459" s="1">
        <v>3</v>
      </c>
      <c r="G3459" s="28" t="str">
        <f t="shared" ref="G3459:G3522" si="434">D3459&amp;F3459</f>
        <v>53</v>
      </c>
      <c r="H3459" s="1">
        <v>47</v>
      </c>
      <c r="I3459" s="1">
        <v>2265</v>
      </c>
      <c r="L3459" s="1">
        <v>4210</v>
      </c>
      <c r="M3459" s="1">
        <v>81044</v>
      </c>
      <c r="N3459" s="2">
        <f>INT(VLOOKUP(--D3459,'属性表（单）'!$H$7:$I$11,2,0)*VLOOKUP(F3459,'属性表（单）'!$B$4:$D$53,3,0))</f>
        <v>10800</v>
      </c>
      <c r="O3459" s="34">
        <f t="shared" si="428"/>
        <v>16875</v>
      </c>
      <c r="P3459" s="1">
        <f>IF(H3459=26,VLOOKUP(G3459,'属性表（单核）'!$H$2:$I$251,2,0),IF(H3459=59,VLOOKUP(G3459,'属性表（单核）'!$C$2:$D$251,2,0),INT(N3459/VLOOKUP(H3459,'属性表（单）'!$N$4:$O$24,2,0))))</f>
        <v>16875</v>
      </c>
      <c r="S3459" s="1">
        <f t="shared" si="429"/>
        <v>3422</v>
      </c>
      <c r="T3459" s="28">
        <f>VLOOKUP(--F3459,经验表!$A$4:$B$53,2,0)*VLOOKUP(--E3459,经验表!$W$8:$X$17,2,0)</f>
        <v>3422.25</v>
      </c>
      <c r="U3459" s="1">
        <f t="shared" si="430"/>
        <v>79562</v>
      </c>
      <c r="V3459" s="1">
        <f t="shared" si="431"/>
        <v>79562</v>
      </c>
    </row>
    <row r="3460" spans="1:22" x14ac:dyDescent="0.35">
      <c r="A3460" s="1">
        <v>90400145</v>
      </c>
      <c r="B3460" s="3" t="s">
        <v>21</v>
      </c>
      <c r="C3460" s="29">
        <f t="shared" ref="C3460:C3523" si="435">C3459</f>
        <v>1</v>
      </c>
      <c r="D3460" s="29" t="str">
        <f t="shared" si="432"/>
        <v>5</v>
      </c>
      <c r="E3460" s="42" t="str">
        <f t="shared" si="433"/>
        <v>5</v>
      </c>
      <c r="F3460" s="1">
        <v>4</v>
      </c>
      <c r="G3460" s="28" t="str">
        <f t="shared" si="434"/>
        <v>54</v>
      </c>
      <c r="H3460" s="1">
        <v>47</v>
      </c>
      <c r="I3460" s="1">
        <v>2565</v>
      </c>
      <c r="L3460" s="1">
        <v>5105</v>
      </c>
      <c r="M3460" s="1">
        <v>85254</v>
      </c>
      <c r="N3460" s="2">
        <f>INT(VLOOKUP(--D3460,'属性表（单）'!$H$7:$I$11,2,0)*VLOOKUP(F3460,'属性表（单）'!$B$4:$D$53,3,0))</f>
        <v>11400</v>
      </c>
      <c r="O3460" s="34">
        <f t="shared" si="428"/>
        <v>17812</v>
      </c>
      <c r="P3460" s="1">
        <f>IF(H3460=26,VLOOKUP(G3460,'属性表（单核）'!$H$2:$I$251,2,0),IF(H3460=59,VLOOKUP(G3460,'属性表（单核）'!$C$2:$D$251,2,0),INT(N3460/VLOOKUP(H3460,'属性表（单）'!$N$4:$O$24,2,0))))</f>
        <v>17812</v>
      </c>
      <c r="S3460" s="1">
        <f t="shared" si="429"/>
        <v>4182</v>
      </c>
      <c r="T3460" s="28">
        <f>VLOOKUP(--F3460,经验表!$A$4:$B$53,2,0)*VLOOKUP(--E3460,经验表!$W$8:$X$17,2,0)</f>
        <v>4182.75</v>
      </c>
      <c r="U3460" s="1">
        <f t="shared" si="430"/>
        <v>82984</v>
      </c>
      <c r="V3460" s="1">
        <f t="shared" si="431"/>
        <v>82984</v>
      </c>
    </row>
    <row r="3461" spans="1:22" x14ac:dyDescent="0.35">
      <c r="A3461" s="1">
        <v>90500145</v>
      </c>
      <c r="B3461" s="3" t="s">
        <v>21</v>
      </c>
      <c r="C3461" s="29">
        <f t="shared" si="435"/>
        <v>1</v>
      </c>
      <c r="D3461" s="29" t="str">
        <f t="shared" si="432"/>
        <v>5</v>
      </c>
      <c r="E3461" s="42" t="str">
        <f t="shared" si="433"/>
        <v>5</v>
      </c>
      <c r="F3461" s="1">
        <v>5</v>
      </c>
      <c r="G3461" s="28" t="str">
        <f t="shared" si="434"/>
        <v>55</v>
      </c>
      <c r="H3461" s="1">
        <v>47</v>
      </c>
      <c r="I3461" s="1">
        <v>2865</v>
      </c>
      <c r="L3461" s="1">
        <v>6087</v>
      </c>
      <c r="M3461" s="1">
        <v>90359</v>
      </c>
      <c r="N3461" s="2">
        <f>INT(VLOOKUP(--D3461,'属性表（单）'!$H$7:$I$11,2,0)*VLOOKUP(F3461,'属性表（单）'!$B$4:$D$53,3,0))</f>
        <v>12000</v>
      </c>
      <c r="O3461" s="34">
        <f t="shared" si="428"/>
        <v>18750</v>
      </c>
      <c r="P3461" s="1">
        <f>IF(H3461=26,VLOOKUP(G3461,'属性表（单核）'!$H$2:$I$251,2,0),IF(H3461=59,VLOOKUP(G3461,'属性表（单核）'!$C$2:$D$251,2,0),INT(N3461/VLOOKUP(H3461,'属性表（单）'!$N$4:$O$24,2,0))))</f>
        <v>18750</v>
      </c>
      <c r="S3461" s="1">
        <f t="shared" si="429"/>
        <v>4943</v>
      </c>
      <c r="T3461" s="28">
        <f>VLOOKUP(--F3461,经验表!$A$4:$B$53,2,0)*VLOOKUP(--E3461,经验表!$W$8:$X$17,2,0)</f>
        <v>4943.25</v>
      </c>
      <c r="U3461" s="1">
        <f t="shared" si="430"/>
        <v>87166</v>
      </c>
      <c r="V3461" s="1">
        <f t="shared" si="431"/>
        <v>87166</v>
      </c>
    </row>
    <row r="3462" spans="1:22" x14ac:dyDescent="0.35">
      <c r="A3462" s="1">
        <v>90600145</v>
      </c>
      <c r="B3462" s="3" t="s">
        <v>21</v>
      </c>
      <c r="C3462" s="29">
        <f t="shared" si="435"/>
        <v>1</v>
      </c>
      <c r="D3462" s="29" t="str">
        <f t="shared" si="432"/>
        <v>5</v>
      </c>
      <c r="E3462" s="42" t="str">
        <f t="shared" si="433"/>
        <v>5</v>
      </c>
      <c r="F3462" s="1">
        <v>6</v>
      </c>
      <c r="G3462" s="28" t="str">
        <f t="shared" si="434"/>
        <v>56</v>
      </c>
      <c r="H3462" s="1">
        <v>47</v>
      </c>
      <c r="I3462" s="1">
        <v>3165</v>
      </c>
      <c r="L3462" s="1">
        <v>7163</v>
      </c>
      <c r="M3462" s="1">
        <v>96446</v>
      </c>
      <c r="N3462" s="2">
        <f>INT(VLOOKUP(--D3462,'属性表（单）'!$H$7:$I$11,2,0)*VLOOKUP(F3462,'属性表（单）'!$B$4:$D$53,3,0))</f>
        <v>12600</v>
      </c>
      <c r="O3462" s="34">
        <f t="shared" si="428"/>
        <v>19687</v>
      </c>
      <c r="P3462" s="1">
        <f>IF(H3462=26,VLOOKUP(G3462,'属性表（单核）'!$H$2:$I$251,2,0),IF(H3462=59,VLOOKUP(G3462,'属性表（单核）'!$C$2:$D$251,2,0),INT(N3462/VLOOKUP(H3462,'属性表（单）'!$N$4:$O$24,2,0))))</f>
        <v>19687</v>
      </c>
      <c r="S3462" s="1">
        <f t="shared" si="429"/>
        <v>6210</v>
      </c>
      <c r="T3462" s="28">
        <f>VLOOKUP(--F3462,经验表!$A$4:$B$53,2,0)*VLOOKUP(--E3462,经验表!$W$8:$X$17,2,0)</f>
        <v>6210.75</v>
      </c>
      <c r="U3462" s="1">
        <f t="shared" si="430"/>
        <v>92109</v>
      </c>
      <c r="V3462" s="1">
        <f t="shared" si="431"/>
        <v>92109</v>
      </c>
    </row>
    <row r="3463" spans="1:22" x14ac:dyDescent="0.35">
      <c r="A3463" s="1">
        <v>90700145</v>
      </c>
      <c r="B3463" s="3" t="s">
        <v>21</v>
      </c>
      <c r="C3463" s="29">
        <f t="shared" si="435"/>
        <v>1</v>
      </c>
      <c r="D3463" s="29" t="str">
        <f t="shared" si="432"/>
        <v>5</v>
      </c>
      <c r="E3463" s="42" t="str">
        <f t="shared" si="433"/>
        <v>5</v>
      </c>
      <c r="F3463" s="1">
        <v>7</v>
      </c>
      <c r="G3463" s="28" t="str">
        <f t="shared" si="434"/>
        <v>57</v>
      </c>
      <c r="H3463" s="1">
        <v>47</v>
      </c>
      <c r="I3463" s="1">
        <v>3465</v>
      </c>
      <c r="L3463" s="1">
        <v>8342</v>
      </c>
      <c r="M3463" s="1">
        <v>103609</v>
      </c>
      <c r="N3463" s="2">
        <f>INT(VLOOKUP(--D3463,'属性表（单）'!$H$7:$I$11,2,0)*VLOOKUP(F3463,'属性表（单）'!$B$4:$D$53,3,0))</f>
        <v>13500</v>
      </c>
      <c r="O3463" s="34">
        <f t="shared" ref="O3463:O3526" si="436">INT(IF(C3463=1,P3463,P3463*$X$14))</f>
        <v>21093</v>
      </c>
      <c r="P3463" s="1">
        <f>IF(H3463=26,VLOOKUP(G3463,'属性表（单核）'!$H$2:$I$251,2,0),IF(H3463=59,VLOOKUP(G3463,'属性表（单核）'!$C$2:$D$251,2,0),INT(N3463/VLOOKUP(H3463,'属性表（单）'!$N$4:$O$24,2,0))))</f>
        <v>21093</v>
      </c>
      <c r="S3463" s="1">
        <f t="shared" si="429"/>
        <v>7478</v>
      </c>
      <c r="T3463" s="28">
        <f>VLOOKUP(--F3463,经验表!$A$4:$B$53,2,0)*VLOOKUP(--E3463,经验表!$W$8:$X$17,2,0)</f>
        <v>7478.25</v>
      </c>
      <c r="U3463" s="1">
        <f t="shared" si="430"/>
        <v>98319</v>
      </c>
      <c r="V3463" s="1">
        <f t="shared" si="431"/>
        <v>98319</v>
      </c>
    </row>
    <row r="3464" spans="1:22" x14ac:dyDescent="0.35">
      <c r="A3464" s="1">
        <v>90800145</v>
      </c>
      <c r="B3464" s="3" t="s">
        <v>21</v>
      </c>
      <c r="C3464" s="29">
        <f t="shared" si="435"/>
        <v>1</v>
      </c>
      <c r="D3464" s="29" t="str">
        <f t="shared" si="432"/>
        <v>5</v>
      </c>
      <c r="E3464" s="42" t="str">
        <f t="shared" si="433"/>
        <v>5</v>
      </c>
      <c r="F3464" s="1">
        <v>8</v>
      </c>
      <c r="G3464" s="28" t="str">
        <f t="shared" si="434"/>
        <v>58</v>
      </c>
      <c r="H3464" s="1">
        <v>47</v>
      </c>
      <c r="I3464" s="1">
        <v>3765</v>
      </c>
      <c r="L3464" s="1">
        <v>9634</v>
      </c>
      <c r="M3464" s="1">
        <v>111951</v>
      </c>
      <c r="N3464" s="2">
        <f>INT(VLOOKUP(--D3464,'属性表（单）'!$H$7:$I$11,2,0)*VLOOKUP(F3464,'属性表（单）'!$B$4:$D$53,3,0))</f>
        <v>14400</v>
      </c>
      <c r="O3464" s="34">
        <f t="shared" si="436"/>
        <v>22500</v>
      </c>
      <c r="P3464" s="1">
        <f>IF(H3464=26,VLOOKUP(G3464,'属性表（单核）'!$H$2:$I$251,2,0),IF(H3464=59,VLOOKUP(G3464,'属性表（单核）'!$C$2:$D$251,2,0),INT(N3464/VLOOKUP(H3464,'属性表（单）'!$N$4:$O$24,2,0))))</f>
        <v>22500</v>
      </c>
      <c r="S3464" s="1">
        <f t="shared" ref="S3464:S3527" si="437">INT(T3464)</f>
        <v>8745</v>
      </c>
      <c r="T3464" s="28">
        <f>VLOOKUP(--F3464,经验表!$A$4:$B$53,2,0)*VLOOKUP(--E3464,经验表!$W$8:$X$17,2,0)</f>
        <v>8745.75</v>
      </c>
      <c r="U3464" s="1">
        <f t="shared" ref="U3464:U3527" si="438">INT(IF(C3464=1,IF(F3464=1,VLOOKUP(--D3464,$X$8:$Y$12,2,0),V3464),IF(F3464=1,VLOOKUP(--D3464,$X$17:$Y$21,2,0),V3464)))</f>
        <v>105797</v>
      </c>
      <c r="V3464" s="1">
        <f t="shared" si="431"/>
        <v>105797</v>
      </c>
    </row>
    <row r="3465" spans="1:22" x14ac:dyDescent="0.35">
      <c r="A3465" s="1">
        <v>90900145</v>
      </c>
      <c r="B3465" s="3" t="s">
        <v>21</v>
      </c>
      <c r="C3465" s="29">
        <f t="shared" si="435"/>
        <v>1</v>
      </c>
      <c r="D3465" s="29" t="str">
        <f t="shared" si="432"/>
        <v>5</v>
      </c>
      <c r="E3465" s="42" t="str">
        <f t="shared" si="433"/>
        <v>5</v>
      </c>
      <c r="F3465" s="1">
        <v>9</v>
      </c>
      <c r="G3465" s="28" t="str">
        <f t="shared" si="434"/>
        <v>59</v>
      </c>
      <c r="H3465" s="1">
        <v>47</v>
      </c>
      <c r="I3465" s="1">
        <v>4065</v>
      </c>
      <c r="L3465" s="1">
        <v>11048</v>
      </c>
      <c r="M3465" s="1">
        <v>121585</v>
      </c>
      <c r="N3465" s="2">
        <f>INT(VLOOKUP(--D3465,'属性表（单）'!$H$7:$I$11,2,0)*VLOOKUP(F3465,'属性表（单）'!$B$4:$D$53,3,0))</f>
        <v>15300</v>
      </c>
      <c r="O3465" s="34">
        <f t="shared" si="436"/>
        <v>23906</v>
      </c>
      <c r="P3465" s="1">
        <f>IF(H3465=26,VLOOKUP(G3465,'属性表（单核）'!$H$2:$I$251,2,0),IF(H3465=59,VLOOKUP(G3465,'属性表（单核）'!$C$2:$D$251,2,0),INT(N3465/VLOOKUP(H3465,'属性表（单）'!$N$4:$O$24,2,0))))</f>
        <v>23906</v>
      </c>
      <c r="S3465" s="1">
        <f t="shared" si="437"/>
        <v>10013</v>
      </c>
      <c r="T3465" s="28">
        <f>VLOOKUP(--F3465,经验表!$A$4:$B$53,2,0)*VLOOKUP(--E3465,经验表!$W$8:$X$17,2,0)</f>
        <v>10013.25</v>
      </c>
      <c r="U3465" s="1">
        <f t="shared" si="438"/>
        <v>114542</v>
      </c>
      <c r="V3465" s="1">
        <f t="shared" ref="V3465:V3528" si="439">S3464+U3464</f>
        <v>114542</v>
      </c>
    </row>
    <row r="3466" spans="1:22" x14ac:dyDescent="0.35">
      <c r="A3466" s="1">
        <v>91000145</v>
      </c>
      <c r="B3466" s="3" t="s">
        <v>21</v>
      </c>
      <c r="C3466" s="29">
        <f t="shared" si="435"/>
        <v>1</v>
      </c>
      <c r="D3466" s="29" t="str">
        <f t="shared" si="432"/>
        <v>5</v>
      </c>
      <c r="E3466" s="42" t="str">
        <f t="shared" si="433"/>
        <v>5</v>
      </c>
      <c r="F3466" s="1">
        <v>10</v>
      </c>
      <c r="G3466" s="28" t="str">
        <f t="shared" si="434"/>
        <v>510</v>
      </c>
      <c r="H3466" s="1">
        <v>47</v>
      </c>
      <c r="I3466" s="1">
        <v>4365</v>
      </c>
      <c r="L3466" s="1">
        <v>12596</v>
      </c>
      <c r="M3466" s="1">
        <v>132633</v>
      </c>
      <c r="N3466" s="2">
        <f>INT(VLOOKUP(--D3466,'属性表（单）'!$H$7:$I$11,2,0)*VLOOKUP(F3466,'属性表（单）'!$B$4:$D$53,3,0))</f>
        <v>16200</v>
      </c>
      <c r="O3466" s="34">
        <f t="shared" si="436"/>
        <v>25312</v>
      </c>
      <c r="P3466" s="1">
        <f>IF(H3466=26,VLOOKUP(G3466,'属性表（单核）'!$H$2:$I$251,2,0),IF(H3466=59,VLOOKUP(G3466,'属性表（单核）'!$C$2:$D$251,2,0),INT(N3466/VLOOKUP(H3466,'属性表（单）'!$N$4:$O$24,2,0))))</f>
        <v>25312</v>
      </c>
      <c r="S3466" s="1">
        <f t="shared" si="437"/>
        <v>12041</v>
      </c>
      <c r="T3466" s="28">
        <f>VLOOKUP(--F3466,经验表!$A$4:$B$53,2,0)*VLOOKUP(--E3466,经验表!$W$8:$X$17,2,0)</f>
        <v>12041.25</v>
      </c>
      <c r="U3466" s="1">
        <f t="shared" si="438"/>
        <v>124555</v>
      </c>
      <c r="V3466" s="1">
        <f t="shared" si="439"/>
        <v>124555</v>
      </c>
    </row>
    <row r="3467" spans="1:22" x14ac:dyDescent="0.35">
      <c r="A3467" s="1">
        <v>91100145</v>
      </c>
      <c r="B3467" s="3" t="s">
        <v>21</v>
      </c>
      <c r="C3467" s="29">
        <f t="shared" si="435"/>
        <v>1</v>
      </c>
      <c r="D3467" s="29" t="str">
        <f t="shared" si="432"/>
        <v>5</v>
      </c>
      <c r="E3467" s="42" t="str">
        <f t="shared" si="433"/>
        <v>5</v>
      </c>
      <c r="F3467" s="1">
        <v>11</v>
      </c>
      <c r="G3467" s="28" t="str">
        <f t="shared" si="434"/>
        <v>511</v>
      </c>
      <c r="H3467" s="1">
        <v>47</v>
      </c>
      <c r="I3467" s="1">
        <v>4665</v>
      </c>
      <c r="L3467" s="1">
        <v>14290</v>
      </c>
      <c r="M3467" s="1">
        <v>145229</v>
      </c>
      <c r="N3467" s="2">
        <f>INT(VLOOKUP(--D3467,'属性表（单）'!$H$7:$I$11,2,0)*VLOOKUP(F3467,'属性表（单）'!$B$4:$D$53,3,0))</f>
        <v>17100</v>
      </c>
      <c r="O3467" s="34">
        <f t="shared" si="436"/>
        <v>26718</v>
      </c>
      <c r="P3467" s="1">
        <f>IF(H3467=26,VLOOKUP(G3467,'属性表（单核）'!$H$2:$I$251,2,0),IF(H3467=59,VLOOKUP(G3467,'属性表（单核）'!$C$2:$D$251,2,0),INT(N3467/VLOOKUP(H3467,'属性表（单）'!$N$4:$O$24,2,0))))</f>
        <v>26718</v>
      </c>
      <c r="S3467" s="1">
        <f t="shared" si="437"/>
        <v>14069</v>
      </c>
      <c r="T3467" s="28">
        <f>VLOOKUP(--F3467,经验表!$A$4:$B$53,2,0)*VLOOKUP(--E3467,经验表!$W$8:$X$17,2,0)</f>
        <v>14069.25</v>
      </c>
      <c r="U3467" s="1">
        <f t="shared" si="438"/>
        <v>136596</v>
      </c>
      <c r="V3467" s="1">
        <f t="shared" si="439"/>
        <v>136596</v>
      </c>
    </row>
    <row r="3468" spans="1:22" x14ac:dyDescent="0.35">
      <c r="A3468" s="1">
        <v>91200145</v>
      </c>
      <c r="B3468" s="3" t="s">
        <v>21</v>
      </c>
      <c r="C3468" s="29">
        <f t="shared" si="435"/>
        <v>1</v>
      </c>
      <c r="D3468" s="29" t="str">
        <f t="shared" si="432"/>
        <v>5</v>
      </c>
      <c r="E3468" s="42" t="str">
        <f t="shared" si="433"/>
        <v>5</v>
      </c>
      <c r="F3468" s="1">
        <v>12</v>
      </c>
      <c r="G3468" s="28" t="str">
        <f t="shared" si="434"/>
        <v>512</v>
      </c>
      <c r="H3468" s="1">
        <v>47</v>
      </c>
      <c r="I3468" s="1">
        <v>4965</v>
      </c>
      <c r="L3468" s="1">
        <v>16143</v>
      </c>
      <c r="M3468" s="1">
        <v>159519</v>
      </c>
      <c r="N3468" s="2">
        <f>INT(VLOOKUP(--D3468,'属性表（单）'!$H$7:$I$11,2,0)*VLOOKUP(F3468,'属性表（单）'!$B$4:$D$53,3,0))</f>
        <v>18300</v>
      </c>
      <c r="O3468" s="34">
        <f t="shared" si="436"/>
        <v>28593</v>
      </c>
      <c r="P3468" s="1">
        <f>IF(H3468=26,VLOOKUP(G3468,'属性表（单核）'!$H$2:$I$251,2,0),IF(H3468=59,VLOOKUP(G3468,'属性表（单核）'!$C$2:$D$251,2,0),INT(N3468/VLOOKUP(H3468,'属性表（单）'!$N$4:$O$24,2,0))))</f>
        <v>28593</v>
      </c>
      <c r="S3468" s="1">
        <f t="shared" si="437"/>
        <v>16097</v>
      </c>
      <c r="T3468" s="28">
        <f>VLOOKUP(--F3468,经验表!$A$4:$B$53,2,0)*VLOOKUP(--E3468,经验表!$W$8:$X$17,2,0)</f>
        <v>16097.25</v>
      </c>
      <c r="U3468" s="1">
        <f t="shared" si="438"/>
        <v>150665</v>
      </c>
      <c r="V3468" s="1">
        <f t="shared" si="439"/>
        <v>150665</v>
      </c>
    </row>
    <row r="3469" spans="1:22" x14ac:dyDescent="0.35">
      <c r="A3469" s="1">
        <v>91300145</v>
      </c>
      <c r="B3469" s="3" t="s">
        <v>21</v>
      </c>
      <c r="C3469" s="29">
        <f t="shared" si="435"/>
        <v>1</v>
      </c>
      <c r="D3469" s="29" t="str">
        <f t="shared" si="432"/>
        <v>5</v>
      </c>
      <c r="E3469" s="42" t="str">
        <f t="shared" si="433"/>
        <v>5</v>
      </c>
      <c r="F3469" s="1">
        <v>13</v>
      </c>
      <c r="G3469" s="28" t="str">
        <f t="shared" si="434"/>
        <v>513</v>
      </c>
      <c r="H3469" s="1">
        <v>47</v>
      </c>
      <c r="I3469" s="1">
        <v>5265</v>
      </c>
      <c r="L3469" s="1">
        <v>18170</v>
      </c>
      <c r="M3469" s="1">
        <v>175662</v>
      </c>
      <c r="N3469" s="2">
        <f>INT(VLOOKUP(--D3469,'属性表（单）'!$H$7:$I$11,2,0)*VLOOKUP(F3469,'属性表（单）'!$B$4:$D$53,3,0))</f>
        <v>19500</v>
      </c>
      <c r="O3469" s="34">
        <f t="shared" si="436"/>
        <v>30468</v>
      </c>
      <c r="P3469" s="1">
        <f>IF(H3469=26,VLOOKUP(G3469,'属性表（单核）'!$H$2:$I$251,2,0),IF(H3469=59,VLOOKUP(G3469,'属性表（单核）'!$C$2:$D$251,2,0),INT(N3469/VLOOKUP(H3469,'属性表（单）'!$N$4:$O$24,2,0))))</f>
        <v>30468</v>
      </c>
      <c r="S3469" s="1">
        <f t="shared" si="437"/>
        <v>18125</v>
      </c>
      <c r="T3469" s="28">
        <f>VLOOKUP(--F3469,经验表!$A$4:$B$53,2,0)*VLOOKUP(--E3469,经验表!$W$8:$X$17,2,0)</f>
        <v>18125.25</v>
      </c>
      <c r="U3469" s="1">
        <f t="shared" si="438"/>
        <v>166762</v>
      </c>
      <c r="V3469" s="1">
        <f t="shared" si="439"/>
        <v>166762</v>
      </c>
    </row>
    <row r="3470" spans="1:22" x14ac:dyDescent="0.35">
      <c r="A3470" s="1">
        <v>91400145</v>
      </c>
      <c r="B3470" s="3" t="s">
        <v>21</v>
      </c>
      <c r="C3470" s="29">
        <f t="shared" si="435"/>
        <v>1</v>
      </c>
      <c r="D3470" s="29" t="str">
        <f t="shared" si="432"/>
        <v>5</v>
      </c>
      <c r="E3470" s="42" t="str">
        <f t="shared" si="433"/>
        <v>5</v>
      </c>
      <c r="F3470" s="1">
        <v>14</v>
      </c>
      <c r="G3470" s="28" t="str">
        <f t="shared" si="434"/>
        <v>514</v>
      </c>
      <c r="H3470" s="1">
        <v>47</v>
      </c>
      <c r="I3470" s="1">
        <v>5565</v>
      </c>
      <c r="L3470" s="1">
        <v>20387</v>
      </c>
      <c r="M3470" s="1">
        <v>193832</v>
      </c>
      <c r="N3470" s="2">
        <f>INT(VLOOKUP(--D3470,'属性表（单）'!$H$7:$I$11,2,0)*VLOOKUP(F3470,'属性表（单）'!$B$4:$D$53,3,0))</f>
        <v>20700</v>
      </c>
      <c r="O3470" s="34">
        <f t="shared" si="436"/>
        <v>32343</v>
      </c>
      <c r="P3470" s="1">
        <f>IF(H3470=26,VLOOKUP(G3470,'属性表（单核）'!$H$2:$I$251,2,0),IF(H3470=59,VLOOKUP(G3470,'属性表（单核）'!$C$2:$D$251,2,0),INT(N3470/VLOOKUP(H3470,'属性表（单）'!$N$4:$O$24,2,0))))</f>
        <v>32343</v>
      </c>
      <c r="S3470" s="1">
        <f t="shared" si="437"/>
        <v>21167</v>
      </c>
      <c r="T3470" s="28">
        <f>VLOOKUP(--F3470,经验表!$A$4:$B$53,2,0)*VLOOKUP(--E3470,经验表!$W$8:$X$17,2,0)</f>
        <v>21167.25</v>
      </c>
      <c r="U3470" s="1">
        <f t="shared" si="438"/>
        <v>184887</v>
      </c>
      <c r="V3470" s="1">
        <f t="shared" si="439"/>
        <v>184887</v>
      </c>
    </row>
    <row r="3471" spans="1:22" x14ac:dyDescent="0.35">
      <c r="A3471" s="1">
        <v>91500145</v>
      </c>
      <c r="B3471" s="3" t="s">
        <v>21</v>
      </c>
      <c r="C3471" s="29">
        <f t="shared" si="435"/>
        <v>1</v>
      </c>
      <c r="D3471" s="29" t="str">
        <f t="shared" si="432"/>
        <v>5</v>
      </c>
      <c r="E3471" s="42" t="str">
        <f t="shared" si="433"/>
        <v>5</v>
      </c>
      <c r="F3471" s="1">
        <v>15</v>
      </c>
      <c r="G3471" s="28" t="str">
        <f t="shared" si="434"/>
        <v>515</v>
      </c>
      <c r="H3471" s="1">
        <v>47</v>
      </c>
      <c r="I3471" s="1">
        <v>5865</v>
      </c>
      <c r="L3471" s="1">
        <v>22811</v>
      </c>
      <c r="M3471" s="1">
        <v>214219</v>
      </c>
      <c r="N3471" s="2">
        <f>INT(VLOOKUP(--D3471,'属性表（单）'!$H$7:$I$11,2,0)*VLOOKUP(F3471,'属性表（单）'!$B$4:$D$53,3,0))</f>
        <v>21900</v>
      </c>
      <c r="O3471" s="34">
        <f t="shared" si="436"/>
        <v>34218</v>
      </c>
      <c r="P3471" s="1">
        <f>IF(H3471=26,VLOOKUP(G3471,'属性表（单核）'!$H$2:$I$251,2,0),IF(H3471=59,VLOOKUP(G3471,'属性表（单核）'!$C$2:$D$251,2,0),INT(N3471/VLOOKUP(H3471,'属性表（单）'!$N$4:$O$24,2,0))))</f>
        <v>34218</v>
      </c>
      <c r="S3471" s="1">
        <f t="shared" si="437"/>
        <v>24209</v>
      </c>
      <c r="T3471" s="28">
        <f>VLOOKUP(--F3471,经验表!$A$4:$B$53,2,0)*VLOOKUP(--E3471,经验表!$W$8:$X$17,2,0)</f>
        <v>24209.25</v>
      </c>
      <c r="U3471" s="1">
        <f t="shared" si="438"/>
        <v>206054</v>
      </c>
      <c r="V3471" s="1">
        <f t="shared" si="439"/>
        <v>206054</v>
      </c>
    </row>
    <row r="3472" spans="1:22" x14ac:dyDescent="0.35">
      <c r="A3472" s="1">
        <v>91600145</v>
      </c>
      <c r="B3472" s="3" t="s">
        <v>21</v>
      </c>
      <c r="C3472" s="29">
        <f t="shared" si="435"/>
        <v>1</v>
      </c>
      <c r="D3472" s="29" t="str">
        <f t="shared" si="432"/>
        <v>5</v>
      </c>
      <c r="E3472" s="42" t="str">
        <f t="shared" si="433"/>
        <v>5</v>
      </c>
      <c r="F3472" s="1">
        <v>16</v>
      </c>
      <c r="G3472" s="28" t="str">
        <f t="shared" si="434"/>
        <v>516</v>
      </c>
      <c r="H3472" s="1">
        <v>47</v>
      </c>
      <c r="I3472" s="1">
        <v>6165</v>
      </c>
      <c r="L3472" s="1">
        <v>25460</v>
      </c>
      <c r="M3472" s="1">
        <v>237030</v>
      </c>
      <c r="N3472" s="2">
        <f>INT(VLOOKUP(--D3472,'属性表（单）'!$H$7:$I$11,2,0)*VLOOKUP(F3472,'属性表（单）'!$B$4:$D$53,3,0))</f>
        <v>23100</v>
      </c>
      <c r="O3472" s="34">
        <f t="shared" si="436"/>
        <v>36093</v>
      </c>
      <c r="P3472" s="1">
        <f>IF(H3472=26,VLOOKUP(G3472,'属性表（单核）'!$H$2:$I$251,2,0),IF(H3472=59,VLOOKUP(G3472,'属性表（单核）'!$C$2:$D$251,2,0),INT(N3472/VLOOKUP(H3472,'属性表（单）'!$N$4:$O$24,2,0))))</f>
        <v>36093</v>
      </c>
      <c r="S3472" s="1">
        <f t="shared" si="437"/>
        <v>27251</v>
      </c>
      <c r="T3472" s="28">
        <f>VLOOKUP(--F3472,经验表!$A$4:$B$53,2,0)*VLOOKUP(--E3472,经验表!$W$8:$X$17,2,0)</f>
        <v>27251.25</v>
      </c>
      <c r="U3472" s="1">
        <f t="shared" si="438"/>
        <v>230263</v>
      </c>
      <c r="V3472" s="1">
        <f t="shared" si="439"/>
        <v>230263</v>
      </c>
    </row>
    <row r="3473" spans="1:22" x14ac:dyDescent="0.35">
      <c r="A3473" s="1">
        <v>91700145</v>
      </c>
      <c r="B3473" s="3" t="s">
        <v>21</v>
      </c>
      <c r="C3473" s="29">
        <f t="shared" si="435"/>
        <v>1</v>
      </c>
      <c r="D3473" s="29" t="str">
        <f t="shared" si="432"/>
        <v>5</v>
      </c>
      <c r="E3473" s="42" t="str">
        <f t="shared" si="433"/>
        <v>5</v>
      </c>
      <c r="F3473" s="1">
        <v>17</v>
      </c>
      <c r="G3473" s="28" t="str">
        <f t="shared" si="434"/>
        <v>517</v>
      </c>
      <c r="H3473" s="1">
        <v>47</v>
      </c>
      <c r="I3473" s="1">
        <v>6465</v>
      </c>
      <c r="L3473" s="1">
        <v>28356</v>
      </c>
      <c r="M3473" s="1">
        <v>262490</v>
      </c>
      <c r="N3473" s="2">
        <f>INT(VLOOKUP(--D3473,'属性表（单）'!$H$7:$I$11,2,0)*VLOOKUP(F3473,'属性表（单）'!$B$4:$D$53,3,0))</f>
        <v>24600</v>
      </c>
      <c r="O3473" s="34">
        <f t="shared" si="436"/>
        <v>38437</v>
      </c>
      <c r="P3473" s="1">
        <f>IF(H3473=26,VLOOKUP(G3473,'属性表（单核）'!$H$2:$I$251,2,0),IF(H3473=59,VLOOKUP(G3473,'属性表（单核）'!$C$2:$D$251,2,0),INT(N3473/VLOOKUP(H3473,'属性表（单）'!$N$4:$O$24,2,0))))</f>
        <v>38437</v>
      </c>
      <c r="S3473" s="1">
        <f t="shared" si="437"/>
        <v>30293</v>
      </c>
      <c r="T3473" s="28">
        <f>VLOOKUP(--F3473,经验表!$A$4:$B$53,2,0)*VLOOKUP(--E3473,经验表!$W$8:$X$17,2,0)</f>
        <v>30293.25</v>
      </c>
      <c r="U3473" s="1">
        <f t="shared" si="438"/>
        <v>257514</v>
      </c>
      <c r="V3473" s="1">
        <f t="shared" si="439"/>
        <v>257514</v>
      </c>
    </row>
    <row r="3474" spans="1:22" x14ac:dyDescent="0.35">
      <c r="A3474" s="1">
        <v>91800145</v>
      </c>
      <c r="B3474" s="3" t="s">
        <v>21</v>
      </c>
      <c r="C3474" s="29">
        <f t="shared" si="435"/>
        <v>1</v>
      </c>
      <c r="D3474" s="29" t="str">
        <f t="shared" si="432"/>
        <v>5</v>
      </c>
      <c r="E3474" s="42" t="str">
        <f t="shared" si="433"/>
        <v>5</v>
      </c>
      <c r="F3474" s="1">
        <v>18</v>
      </c>
      <c r="G3474" s="28" t="str">
        <f t="shared" si="434"/>
        <v>518</v>
      </c>
      <c r="H3474" s="1">
        <v>47</v>
      </c>
      <c r="I3474" s="1">
        <v>6765</v>
      </c>
      <c r="L3474" s="1">
        <v>31521</v>
      </c>
      <c r="M3474" s="1">
        <v>290846</v>
      </c>
      <c r="N3474" s="2">
        <f>INT(VLOOKUP(--D3474,'属性表（单）'!$H$7:$I$11,2,0)*VLOOKUP(F3474,'属性表（单）'!$B$4:$D$53,3,0))</f>
        <v>26100</v>
      </c>
      <c r="O3474" s="34">
        <f t="shared" si="436"/>
        <v>40781</v>
      </c>
      <c r="P3474" s="1">
        <f>IF(H3474=26,VLOOKUP(G3474,'属性表（单核）'!$H$2:$I$251,2,0),IF(H3474=59,VLOOKUP(G3474,'属性表（单核）'!$C$2:$D$251,2,0),INT(N3474/VLOOKUP(H3474,'属性表（单）'!$N$4:$O$24,2,0))))</f>
        <v>40781</v>
      </c>
      <c r="S3474" s="1">
        <f t="shared" si="437"/>
        <v>34602</v>
      </c>
      <c r="T3474" s="28">
        <f>VLOOKUP(--F3474,经验表!$A$4:$B$53,2,0)*VLOOKUP(--E3474,经验表!$W$8:$X$17,2,0)</f>
        <v>34602.75</v>
      </c>
      <c r="U3474" s="1">
        <f t="shared" si="438"/>
        <v>287807</v>
      </c>
      <c r="V3474" s="1">
        <f t="shared" si="439"/>
        <v>287807</v>
      </c>
    </row>
    <row r="3475" spans="1:22" x14ac:dyDescent="0.35">
      <c r="A3475" s="1">
        <v>91900145</v>
      </c>
      <c r="B3475" s="3" t="s">
        <v>21</v>
      </c>
      <c r="C3475" s="29">
        <f t="shared" si="435"/>
        <v>1</v>
      </c>
      <c r="D3475" s="29" t="str">
        <f t="shared" si="432"/>
        <v>5</v>
      </c>
      <c r="E3475" s="42" t="str">
        <f t="shared" si="433"/>
        <v>5</v>
      </c>
      <c r="F3475" s="1">
        <v>19</v>
      </c>
      <c r="G3475" s="28" t="str">
        <f t="shared" si="434"/>
        <v>519</v>
      </c>
      <c r="H3475" s="1">
        <v>47</v>
      </c>
      <c r="I3475" s="1">
        <v>7065</v>
      </c>
      <c r="L3475" s="1">
        <v>34978</v>
      </c>
      <c r="M3475" s="1">
        <v>322367</v>
      </c>
      <c r="N3475" s="2">
        <f>INT(VLOOKUP(--D3475,'属性表（单）'!$H$7:$I$11,2,0)*VLOOKUP(F3475,'属性表（单）'!$B$4:$D$53,3,0))</f>
        <v>27600</v>
      </c>
      <c r="O3475" s="34">
        <f t="shared" si="436"/>
        <v>43125</v>
      </c>
      <c r="P3475" s="1">
        <f>IF(H3475=26,VLOOKUP(G3475,'属性表（单核）'!$H$2:$I$251,2,0),IF(H3475=59,VLOOKUP(G3475,'属性表（单核）'!$C$2:$D$251,2,0),INT(N3475/VLOOKUP(H3475,'属性表（单）'!$N$4:$O$24,2,0))))</f>
        <v>43125</v>
      </c>
      <c r="S3475" s="1">
        <f t="shared" si="437"/>
        <v>38912</v>
      </c>
      <c r="T3475" s="28">
        <f>VLOOKUP(--F3475,经验表!$A$4:$B$53,2,0)*VLOOKUP(--E3475,经验表!$W$8:$X$17,2,0)</f>
        <v>38912.25</v>
      </c>
      <c r="U3475" s="1">
        <f t="shared" si="438"/>
        <v>322409</v>
      </c>
      <c r="V3475" s="1">
        <f t="shared" si="439"/>
        <v>322409</v>
      </c>
    </row>
    <row r="3476" spans="1:22" x14ac:dyDescent="0.35">
      <c r="A3476" s="1">
        <v>92000145</v>
      </c>
      <c r="B3476" s="3" t="s">
        <v>21</v>
      </c>
      <c r="C3476" s="29">
        <f t="shared" si="435"/>
        <v>1</v>
      </c>
      <c r="D3476" s="29" t="str">
        <f t="shared" si="432"/>
        <v>5</v>
      </c>
      <c r="E3476" s="42" t="str">
        <f t="shared" si="433"/>
        <v>5</v>
      </c>
      <c r="F3476" s="1">
        <v>20</v>
      </c>
      <c r="G3476" s="28" t="str">
        <f t="shared" si="434"/>
        <v>520</v>
      </c>
      <c r="H3476" s="1">
        <v>47</v>
      </c>
      <c r="I3476" s="1">
        <v>7365</v>
      </c>
      <c r="L3476" s="1">
        <v>38756</v>
      </c>
      <c r="M3476" s="1">
        <v>357345</v>
      </c>
      <c r="N3476" s="2">
        <f>INT(VLOOKUP(--D3476,'属性表（单）'!$H$7:$I$11,2,0)*VLOOKUP(F3476,'属性表（单）'!$B$4:$D$53,3,0))</f>
        <v>29100</v>
      </c>
      <c r="O3476" s="34">
        <f t="shared" si="436"/>
        <v>45468</v>
      </c>
      <c r="P3476" s="1">
        <f>IF(H3476=26,VLOOKUP(G3476,'属性表（单核）'!$H$2:$I$251,2,0),IF(H3476=59,VLOOKUP(G3476,'属性表（单核）'!$C$2:$D$251,2,0),INT(N3476/VLOOKUP(H3476,'属性表（单）'!$N$4:$O$24,2,0))))</f>
        <v>45468</v>
      </c>
      <c r="S3476" s="1">
        <f t="shared" si="437"/>
        <v>43221</v>
      </c>
      <c r="T3476" s="28">
        <f>VLOOKUP(--F3476,经验表!$A$4:$B$53,2,0)*VLOOKUP(--E3476,经验表!$W$8:$X$17,2,0)</f>
        <v>43221.75</v>
      </c>
      <c r="U3476" s="1">
        <f t="shared" si="438"/>
        <v>361321</v>
      </c>
      <c r="V3476" s="1">
        <f t="shared" si="439"/>
        <v>361321</v>
      </c>
    </row>
    <row r="3477" spans="1:22" x14ac:dyDescent="0.35">
      <c r="A3477" s="1">
        <v>92100145</v>
      </c>
      <c r="B3477" s="3" t="s">
        <v>21</v>
      </c>
      <c r="C3477" s="29">
        <f t="shared" si="435"/>
        <v>1</v>
      </c>
      <c r="D3477" s="29" t="str">
        <f t="shared" si="432"/>
        <v>5</v>
      </c>
      <c r="E3477" s="42" t="str">
        <f t="shared" si="433"/>
        <v>5</v>
      </c>
      <c r="F3477" s="1">
        <v>21</v>
      </c>
      <c r="G3477" s="28" t="str">
        <f t="shared" si="434"/>
        <v>521</v>
      </c>
      <c r="H3477" s="1">
        <v>47</v>
      </c>
      <c r="I3477" s="1">
        <v>7665</v>
      </c>
      <c r="L3477" s="1">
        <v>42883</v>
      </c>
      <c r="M3477" s="1">
        <v>396101</v>
      </c>
      <c r="N3477" s="2">
        <f>INT(VLOOKUP(--D3477,'属性表（单）'!$H$7:$I$11,2,0)*VLOOKUP(F3477,'属性表（单）'!$B$4:$D$53,3,0))</f>
        <v>30600</v>
      </c>
      <c r="O3477" s="34">
        <f t="shared" si="436"/>
        <v>47812</v>
      </c>
      <c r="P3477" s="1">
        <f>IF(H3477=26,VLOOKUP(G3477,'属性表（单核）'!$H$2:$I$251,2,0),IF(H3477=59,VLOOKUP(G3477,'属性表（单核）'!$C$2:$D$251,2,0),INT(N3477/VLOOKUP(H3477,'属性表（单）'!$N$4:$O$24,2,0))))</f>
        <v>47812</v>
      </c>
      <c r="S3477" s="1">
        <f t="shared" si="437"/>
        <v>47531</v>
      </c>
      <c r="T3477" s="28">
        <f>VLOOKUP(--F3477,经验表!$A$4:$B$53,2,0)*VLOOKUP(--E3477,经验表!$W$8:$X$17,2,0)</f>
        <v>47531.25</v>
      </c>
      <c r="U3477" s="1">
        <f t="shared" si="438"/>
        <v>404542</v>
      </c>
      <c r="V3477" s="1">
        <f t="shared" si="439"/>
        <v>404542</v>
      </c>
    </row>
    <row r="3478" spans="1:22" x14ac:dyDescent="0.35">
      <c r="A3478" s="1">
        <v>92200145</v>
      </c>
      <c r="B3478" s="3" t="s">
        <v>21</v>
      </c>
      <c r="C3478" s="29">
        <f t="shared" si="435"/>
        <v>1</v>
      </c>
      <c r="D3478" s="29" t="str">
        <f t="shared" si="432"/>
        <v>5</v>
      </c>
      <c r="E3478" s="42" t="str">
        <f t="shared" si="433"/>
        <v>5</v>
      </c>
      <c r="F3478" s="1">
        <v>22</v>
      </c>
      <c r="G3478" s="28" t="str">
        <f t="shared" si="434"/>
        <v>522</v>
      </c>
      <c r="H3478" s="1">
        <v>47</v>
      </c>
      <c r="I3478" s="1">
        <v>7965</v>
      </c>
      <c r="L3478" s="1">
        <v>47391</v>
      </c>
      <c r="M3478" s="1">
        <v>438984</v>
      </c>
      <c r="N3478" s="2">
        <f>INT(VLOOKUP(--D3478,'属性表（单）'!$H$7:$I$11,2,0)*VLOOKUP(F3478,'属性表（单）'!$B$4:$D$53,3,0))</f>
        <v>32400</v>
      </c>
      <c r="O3478" s="34">
        <f t="shared" si="436"/>
        <v>50625</v>
      </c>
      <c r="P3478" s="1">
        <f>IF(H3478=26,VLOOKUP(G3478,'属性表（单核）'!$H$2:$I$251,2,0),IF(H3478=59,VLOOKUP(G3478,'属性表（单核）'!$C$2:$D$251,2,0),INT(N3478/VLOOKUP(H3478,'属性表（单）'!$N$4:$O$24,2,0))))</f>
        <v>50625</v>
      </c>
      <c r="S3478" s="1">
        <f t="shared" si="437"/>
        <v>53361</v>
      </c>
      <c r="T3478" s="28">
        <f>VLOOKUP(--F3478,经验表!$A$4:$B$53,2,0)*VLOOKUP(--E3478,经验表!$W$8:$X$17,2,0)</f>
        <v>53361.75</v>
      </c>
      <c r="U3478" s="1">
        <f t="shared" si="438"/>
        <v>452073</v>
      </c>
      <c r="V3478" s="1">
        <f t="shared" si="439"/>
        <v>452073</v>
      </c>
    </row>
    <row r="3479" spans="1:22" x14ac:dyDescent="0.35">
      <c r="A3479" s="1">
        <v>92300145</v>
      </c>
      <c r="B3479" s="3" t="s">
        <v>21</v>
      </c>
      <c r="C3479" s="29">
        <f t="shared" si="435"/>
        <v>1</v>
      </c>
      <c r="D3479" s="29" t="str">
        <f t="shared" si="432"/>
        <v>5</v>
      </c>
      <c r="E3479" s="42" t="str">
        <f t="shared" si="433"/>
        <v>5</v>
      </c>
      <c r="F3479" s="1">
        <v>23</v>
      </c>
      <c r="G3479" s="28" t="str">
        <f t="shared" si="434"/>
        <v>523</v>
      </c>
      <c r="H3479" s="1">
        <v>47</v>
      </c>
      <c r="I3479" s="1">
        <v>8265</v>
      </c>
      <c r="L3479" s="1">
        <v>52314</v>
      </c>
      <c r="M3479" s="1">
        <v>486375</v>
      </c>
      <c r="N3479" s="2">
        <f>INT(VLOOKUP(--D3479,'属性表（单）'!$H$7:$I$11,2,0)*VLOOKUP(F3479,'属性表（单）'!$B$4:$D$53,3,0))</f>
        <v>34200</v>
      </c>
      <c r="O3479" s="34">
        <f t="shared" si="436"/>
        <v>53437</v>
      </c>
      <c r="P3479" s="1">
        <f>IF(H3479=26,VLOOKUP(G3479,'属性表（单核）'!$H$2:$I$251,2,0),IF(H3479=59,VLOOKUP(G3479,'属性表（单核）'!$C$2:$D$251,2,0),INT(N3479/VLOOKUP(H3479,'属性表（单）'!$N$4:$O$24,2,0))))</f>
        <v>53437</v>
      </c>
      <c r="S3479" s="1">
        <f t="shared" si="437"/>
        <v>59192</v>
      </c>
      <c r="T3479" s="28">
        <f>VLOOKUP(--F3479,经验表!$A$4:$B$53,2,0)*VLOOKUP(--E3479,经验表!$W$8:$X$17,2,0)</f>
        <v>59192.25</v>
      </c>
      <c r="U3479" s="1">
        <f t="shared" si="438"/>
        <v>505434</v>
      </c>
      <c r="V3479" s="1">
        <f t="shared" si="439"/>
        <v>505434</v>
      </c>
    </row>
    <row r="3480" spans="1:22" x14ac:dyDescent="0.35">
      <c r="A3480" s="1">
        <v>92400145</v>
      </c>
      <c r="B3480" s="3" t="s">
        <v>21</v>
      </c>
      <c r="C3480" s="29">
        <f t="shared" si="435"/>
        <v>1</v>
      </c>
      <c r="D3480" s="29" t="str">
        <f t="shared" si="432"/>
        <v>5</v>
      </c>
      <c r="E3480" s="42" t="str">
        <f t="shared" si="433"/>
        <v>5</v>
      </c>
      <c r="F3480" s="1">
        <v>24</v>
      </c>
      <c r="G3480" s="28" t="str">
        <f t="shared" si="434"/>
        <v>524</v>
      </c>
      <c r="H3480" s="1">
        <v>47</v>
      </c>
      <c r="I3480" s="1">
        <v>8565</v>
      </c>
      <c r="L3480" s="1">
        <v>57690</v>
      </c>
      <c r="M3480" s="1">
        <v>538689</v>
      </c>
      <c r="N3480" s="2">
        <f>INT(VLOOKUP(--D3480,'属性表（单）'!$H$7:$I$11,2,0)*VLOOKUP(F3480,'属性表（单）'!$B$4:$D$53,3,0))</f>
        <v>36000</v>
      </c>
      <c r="O3480" s="34">
        <f t="shared" si="436"/>
        <v>56250</v>
      </c>
      <c r="P3480" s="1">
        <f>IF(H3480=26,VLOOKUP(G3480,'属性表（单核）'!$H$2:$I$251,2,0),IF(H3480=59,VLOOKUP(G3480,'属性表（单核）'!$C$2:$D$251,2,0),INT(N3480/VLOOKUP(H3480,'属性表（单）'!$N$4:$O$24,2,0))))</f>
        <v>56250</v>
      </c>
      <c r="S3480" s="1">
        <f t="shared" si="437"/>
        <v>65022</v>
      </c>
      <c r="T3480" s="28">
        <f>VLOOKUP(--F3480,经验表!$A$4:$B$53,2,0)*VLOOKUP(--E3480,经验表!$W$8:$X$17,2,0)</f>
        <v>65022.750000000007</v>
      </c>
      <c r="U3480" s="1">
        <f t="shared" si="438"/>
        <v>564626</v>
      </c>
      <c r="V3480" s="1">
        <f t="shared" si="439"/>
        <v>564626</v>
      </c>
    </row>
    <row r="3481" spans="1:22" x14ac:dyDescent="0.35">
      <c r="A3481" s="1">
        <v>92500145</v>
      </c>
      <c r="B3481" s="3" t="s">
        <v>21</v>
      </c>
      <c r="C3481" s="29">
        <f t="shared" si="435"/>
        <v>1</v>
      </c>
      <c r="D3481" s="29" t="str">
        <f t="shared" si="432"/>
        <v>5</v>
      </c>
      <c r="E3481" s="42" t="str">
        <f t="shared" si="433"/>
        <v>5</v>
      </c>
      <c r="F3481" s="1">
        <v>25</v>
      </c>
      <c r="G3481" s="28" t="str">
        <f t="shared" si="434"/>
        <v>525</v>
      </c>
      <c r="H3481" s="1">
        <v>47</v>
      </c>
      <c r="I3481" s="1">
        <v>8865</v>
      </c>
      <c r="L3481" s="1">
        <v>63561</v>
      </c>
      <c r="M3481" s="1">
        <v>596379</v>
      </c>
      <c r="N3481" s="2">
        <f>INT(VLOOKUP(--D3481,'属性表（单）'!$H$7:$I$11,2,0)*VLOOKUP(F3481,'属性表（单）'!$B$4:$D$53,3,0))</f>
        <v>37800</v>
      </c>
      <c r="O3481" s="34">
        <f t="shared" si="436"/>
        <v>59062</v>
      </c>
      <c r="P3481" s="1">
        <f>IF(H3481=26,VLOOKUP(G3481,'属性表（单核）'!$H$2:$I$251,2,0),IF(H3481=59,VLOOKUP(G3481,'属性表（单核）'!$C$2:$D$251,2,0),INT(N3481/VLOOKUP(H3481,'属性表（单）'!$N$4:$O$24,2,0))))</f>
        <v>59062</v>
      </c>
      <c r="S3481" s="1">
        <f t="shared" si="437"/>
        <v>70853</v>
      </c>
      <c r="T3481" s="28">
        <f>VLOOKUP(--F3481,经验表!$A$4:$B$53,2,0)*VLOOKUP(--E3481,经验表!$W$8:$X$17,2,0)</f>
        <v>70853.25</v>
      </c>
      <c r="U3481" s="1">
        <f t="shared" si="438"/>
        <v>629648</v>
      </c>
      <c r="V3481" s="1">
        <f t="shared" si="439"/>
        <v>629648</v>
      </c>
    </row>
    <row r="3482" spans="1:22" x14ac:dyDescent="0.35">
      <c r="A3482" s="1">
        <v>92600145</v>
      </c>
      <c r="B3482" s="3" t="s">
        <v>21</v>
      </c>
      <c r="C3482" s="29">
        <f t="shared" si="435"/>
        <v>1</v>
      </c>
      <c r="D3482" s="29" t="str">
        <f t="shared" si="432"/>
        <v>5</v>
      </c>
      <c r="E3482" s="42" t="str">
        <f t="shared" si="433"/>
        <v>5</v>
      </c>
      <c r="F3482" s="1">
        <v>26</v>
      </c>
      <c r="G3482" s="28" t="str">
        <f t="shared" si="434"/>
        <v>526</v>
      </c>
      <c r="H3482" s="1">
        <v>47</v>
      </c>
      <c r="I3482" s="1">
        <v>9165</v>
      </c>
      <c r="L3482" s="1">
        <v>69971</v>
      </c>
      <c r="M3482" s="1">
        <v>659940</v>
      </c>
      <c r="N3482" s="2">
        <f>INT(VLOOKUP(--D3482,'属性表（单）'!$H$7:$I$11,2,0)*VLOOKUP(F3482,'属性表（单）'!$B$4:$D$53,3,0))</f>
        <v>39600</v>
      </c>
      <c r="O3482" s="34">
        <f t="shared" si="436"/>
        <v>61875</v>
      </c>
      <c r="P3482" s="1">
        <f>IF(H3482=26,VLOOKUP(G3482,'属性表（单核）'!$H$2:$I$251,2,0),IF(H3482=59,VLOOKUP(G3482,'属性表（单核）'!$C$2:$D$251,2,0),INT(N3482/VLOOKUP(H3482,'属性表（单）'!$N$4:$O$24,2,0))))</f>
        <v>61875</v>
      </c>
      <c r="S3482" s="1">
        <f t="shared" si="437"/>
        <v>78458</v>
      </c>
      <c r="T3482" s="28">
        <f>VLOOKUP(--F3482,经验表!$A$4:$B$53,2,0)*VLOOKUP(--E3482,经验表!$W$8:$X$17,2,0)</f>
        <v>78458.25</v>
      </c>
      <c r="U3482" s="1">
        <f t="shared" si="438"/>
        <v>700501</v>
      </c>
      <c r="V3482" s="1">
        <f t="shared" si="439"/>
        <v>700501</v>
      </c>
    </row>
    <row r="3483" spans="1:22" x14ac:dyDescent="0.35">
      <c r="A3483" s="1">
        <v>92700145</v>
      </c>
      <c r="B3483" s="3" t="s">
        <v>21</v>
      </c>
      <c r="C3483" s="29">
        <f t="shared" si="435"/>
        <v>1</v>
      </c>
      <c r="D3483" s="29" t="str">
        <f t="shared" si="432"/>
        <v>5</v>
      </c>
      <c r="E3483" s="42" t="str">
        <f t="shared" si="433"/>
        <v>5</v>
      </c>
      <c r="F3483" s="1">
        <v>27</v>
      </c>
      <c r="G3483" s="28" t="str">
        <f t="shared" si="434"/>
        <v>527</v>
      </c>
      <c r="H3483" s="1">
        <v>47</v>
      </c>
      <c r="I3483" s="1">
        <v>9465</v>
      </c>
      <c r="L3483" s="1">
        <v>76969</v>
      </c>
      <c r="M3483" s="1">
        <v>729911</v>
      </c>
      <c r="N3483" s="2">
        <f>INT(VLOOKUP(--D3483,'属性表（单）'!$H$7:$I$11,2,0)*VLOOKUP(F3483,'属性表（单）'!$B$4:$D$53,3,0))</f>
        <v>41700</v>
      </c>
      <c r="O3483" s="34">
        <f t="shared" si="436"/>
        <v>65156</v>
      </c>
      <c r="P3483" s="1">
        <f>IF(H3483=26,VLOOKUP(G3483,'属性表（单核）'!$H$2:$I$251,2,0),IF(H3483=59,VLOOKUP(G3483,'属性表（单核）'!$C$2:$D$251,2,0),INT(N3483/VLOOKUP(H3483,'属性表（单）'!$N$4:$O$24,2,0))))</f>
        <v>65156</v>
      </c>
      <c r="S3483" s="1">
        <f t="shared" si="437"/>
        <v>86063</v>
      </c>
      <c r="T3483" s="28">
        <f>VLOOKUP(--F3483,经验表!$A$4:$B$53,2,0)*VLOOKUP(--E3483,经验表!$W$8:$X$17,2,0)</f>
        <v>86063.25</v>
      </c>
      <c r="U3483" s="1">
        <f t="shared" si="438"/>
        <v>778959</v>
      </c>
      <c r="V3483" s="1">
        <f t="shared" si="439"/>
        <v>778959</v>
      </c>
    </row>
    <row r="3484" spans="1:22" x14ac:dyDescent="0.35">
      <c r="A3484" s="1">
        <v>92800145</v>
      </c>
      <c r="B3484" s="3" t="s">
        <v>21</v>
      </c>
      <c r="C3484" s="29">
        <f t="shared" si="435"/>
        <v>1</v>
      </c>
      <c r="D3484" s="29" t="str">
        <f t="shared" si="432"/>
        <v>5</v>
      </c>
      <c r="E3484" s="42" t="str">
        <f t="shared" si="433"/>
        <v>5</v>
      </c>
      <c r="F3484" s="1">
        <v>28</v>
      </c>
      <c r="G3484" s="28" t="str">
        <f t="shared" si="434"/>
        <v>528</v>
      </c>
      <c r="H3484" s="1">
        <v>47</v>
      </c>
      <c r="I3484" s="1">
        <v>9765</v>
      </c>
      <c r="L3484" s="1">
        <v>84610</v>
      </c>
      <c r="M3484" s="1">
        <v>806880</v>
      </c>
      <c r="N3484" s="2">
        <f>INT(VLOOKUP(--D3484,'属性表（单）'!$H$7:$I$11,2,0)*VLOOKUP(F3484,'属性表（单）'!$B$4:$D$53,3,0))</f>
        <v>43800</v>
      </c>
      <c r="O3484" s="34">
        <f t="shared" si="436"/>
        <v>68437</v>
      </c>
      <c r="P3484" s="1">
        <f>IF(H3484=26,VLOOKUP(G3484,'属性表（单核）'!$H$2:$I$251,2,0),IF(H3484=59,VLOOKUP(G3484,'属性表（单核）'!$C$2:$D$251,2,0),INT(N3484/VLOOKUP(H3484,'属性表（单）'!$N$4:$O$24,2,0))))</f>
        <v>68437</v>
      </c>
      <c r="S3484" s="1">
        <f t="shared" si="437"/>
        <v>93668</v>
      </c>
      <c r="T3484" s="28">
        <f>VLOOKUP(--F3484,经验表!$A$4:$B$53,2,0)*VLOOKUP(--E3484,经验表!$W$8:$X$17,2,0)</f>
        <v>93668.25</v>
      </c>
      <c r="U3484" s="1">
        <f t="shared" si="438"/>
        <v>865022</v>
      </c>
      <c r="V3484" s="1">
        <f t="shared" si="439"/>
        <v>865022</v>
      </c>
    </row>
    <row r="3485" spans="1:22" x14ac:dyDescent="0.35">
      <c r="A3485" s="1">
        <v>92900145</v>
      </c>
      <c r="B3485" s="3" t="s">
        <v>21</v>
      </c>
      <c r="C3485" s="29">
        <f t="shared" si="435"/>
        <v>1</v>
      </c>
      <c r="D3485" s="29" t="str">
        <f t="shared" si="432"/>
        <v>5</v>
      </c>
      <c r="E3485" s="42" t="str">
        <f t="shared" si="433"/>
        <v>5</v>
      </c>
      <c r="F3485" s="1">
        <v>29</v>
      </c>
      <c r="G3485" s="28" t="str">
        <f t="shared" si="434"/>
        <v>529</v>
      </c>
      <c r="H3485" s="1">
        <v>47</v>
      </c>
      <c r="I3485" s="1">
        <v>10065</v>
      </c>
      <c r="L3485" s="1">
        <v>92951</v>
      </c>
      <c r="M3485" s="1">
        <v>891490</v>
      </c>
      <c r="N3485" s="2">
        <f>INT(VLOOKUP(--D3485,'属性表（单）'!$H$7:$I$11,2,0)*VLOOKUP(F3485,'属性表（单）'!$B$4:$D$53,3,0))</f>
        <v>45900</v>
      </c>
      <c r="O3485" s="34">
        <f t="shared" si="436"/>
        <v>71718</v>
      </c>
      <c r="P3485" s="1">
        <f>IF(H3485=26,VLOOKUP(G3485,'属性表（单核）'!$H$2:$I$251,2,0),IF(H3485=59,VLOOKUP(G3485,'属性表（单核）'!$C$2:$D$251,2,0),INT(N3485/VLOOKUP(H3485,'属性表（单）'!$N$4:$O$24,2,0))))</f>
        <v>71718</v>
      </c>
      <c r="S3485" s="1">
        <f t="shared" si="437"/>
        <v>101273</v>
      </c>
      <c r="T3485" s="28">
        <f>VLOOKUP(--F3485,经验表!$A$4:$B$53,2,0)*VLOOKUP(--E3485,经验表!$W$8:$X$17,2,0)</f>
        <v>101273.25</v>
      </c>
      <c r="U3485" s="1">
        <f t="shared" si="438"/>
        <v>958690</v>
      </c>
      <c r="V3485" s="1">
        <f t="shared" si="439"/>
        <v>958690</v>
      </c>
    </row>
    <row r="3486" spans="1:22" x14ac:dyDescent="0.35">
      <c r="A3486" s="1">
        <v>93000145</v>
      </c>
      <c r="B3486" s="3" t="s">
        <v>21</v>
      </c>
      <c r="C3486" s="29">
        <f t="shared" si="435"/>
        <v>1</v>
      </c>
      <c r="D3486" s="29" t="str">
        <f t="shared" si="432"/>
        <v>5</v>
      </c>
      <c r="E3486" s="42" t="str">
        <f t="shared" si="433"/>
        <v>5</v>
      </c>
      <c r="F3486" s="1">
        <v>30</v>
      </c>
      <c r="G3486" s="28" t="str">
        <f t="shared" si="434"/>
        <v>530</v>
      </c>
      <c r="H3486" s="1">
        <v>47</v>
      </c>
      <c r="I3486" s="1">
        <v>10365</v>
      </c>
      <c r="L3486" s="1">
        <v>102055</v>
      </c>
      <c r="M3486" s="1">
        <v>984441</v>
      </c>
      <c r="N3486" s="2">
        <f>INT(VLOOKUP(--D3486,'属性表（单）'!$H$7:$I$11,2,0)*VLOOKUP(F3486,'属性表（单）'!$B$4:$D$53,3,0))</f>
        <v>48000</v>
      </c>
      <c r="O3486" s="34">
        <f t="shared" si="436"/>
        <v>75000</v>
      </c>
      <c r="P3486" s="1">
        <f>IF(H3486=26,VLOOKUP(G3486,'属性表（单核）'!$H$2:$I$251,2,0),IF(H3486=59,VLOOKUP(G3486,'属性表（单核）'!$C$2:$D$251,2,0),INT(N3486/VLOOKUP(H3486,'属性表（单）'!$N$4:$O$24,2,0))))</f>
        <v>75000</v>
      </c>
      <c r="S3486" s="1">
        <f t="shared" si="437"/>
        <v>110906</v>
      </c>
      <c r="T3486" s="28">
        <f>VLOOKUP(--F3486,经验表!$A$4:$B$53,2,0)*VLOOKUP(--E3486,经验表!$W$8:$X$17,2,0)</f>
        <v>110906.25</v>
      </c>
      <c r="U3486" s="1">
        <f t="shared" si="438"/>
        <v>1059963</v>
      </c>
      <c r="V3486" s="1">
        <f t="shared" si="439"/>
        <v>1059963</v>
      </c>
    </row>
    <row r="3487" spans="1:22" x14ac:dyDescent="0.35">
      <c r="A3487" s="1">
        <v>93100145</v>
      </c>
      <c r="B3487" s="3" t="s">
        <v>21</v>
      </c>
      <c r="C3487" s="29">
        <f t="shared" si="435"/>
        <v>1</v>
      </c>
      <c r="D3487" s="29" t="str">
        <f t="shared" si="432"/>
        <v>5</v>
      </c>
      <c r="E3487" s="42" t="str">
        <f t="shared" si="433"/>
        <v>5</v>
      </c>
      <c r="F3487" s="1">
        <v>31</v>
      </c>
      <c r="G3487" s="28" t="str">
        <f t="shared" si="434"/>
        <v>531</v>
      </c>
      <c r="H3487" s="1">
        <v>47</v>
      </c>
      <c r="I3487" s="1">
        <v>10665</v>
      </c>
      <c r="L3487" s="1">
        <v>111993</v>
      </c>
      <c r="M3487" s="1">
        <v>1086496</v>
      </c>
      <c r="N3487" s="2">
        <f>INT(VLOOKUP(--D3487,'属性表（单）'!$H$7:$I$11,2,0)*VLOOKUP(F3487,'属性表（单）'!$B$4:$D$53,3,0))</f>
        <v>50100</v>
      </c>
      <c r="O3487" s="34">
        <f t="shared" si="436"/>
        <v>78281</v>
      </c>
      <c r="P3487" s="1">
        <f>IF(H3487=26,VLOOKUP(G3487,'属性表（单核）'!$H$2:$I$251,2,0),IF(H3487=59,VLOOKUP(G3487,'属性表（单核）'!$C$2:$D$251,2,0),INT(N3487/VLOOKUP(H3487,'属性表（单）'!$N$4:$O$24,2,0))))</f>
        <v>78281</v>
      </c>
      <c r="S3487" s="1">
        <f t="shared" si="437"/>
        <v>120539</v>
      </c>
      <c r="T3487" s="28">
        <f>VLOOKUP(--F3487,经验表!$A$4:$B$53,2,0)*VLOOKUP(--E3487,经验表!$W$8:$X$17,2,0)</f>
        <v>120539.25</v>
      </c>
      <c r="U3487" s="1">
        <f t="shared" si="438"/>
        <v>1170869</v>
      </c>
      <c r="V3487" s="1">
        <f t="shared" si="439"/>
        <v>1170869</v>
      </c>
    </row>
    <row r="3488" spans="1:22" x14ac:dyDescent="0.35">
      <c r="A3488" s="1">
        <v>93200145</v>
      </c>
      <c r="B3488" s="3" t="s">
        <v>21</v>
      </c>
      <c r="C3488" s="29">
        <f t="shared" si="435"/>
        <v>1</v>
      </c>
      <c r="D3488" s="29" t="str">
        <f t="shared" si="432"/>
        <v>5</v>
      </c>
      <c r="E3488" s="42" t="str">
        <f t="shared" si="433"/>
        <v>5</v>
      </c>
      <c r="F3488" s="1">
        <v>32</v>
      </c>
      <c r="G3488" s="28" t="str">
        <f t="shared" si="434"/>
        <v>532</v>
      </c>
      <c r="H3488" s="1">
        <v>47</v>
      </c>
      <c r="I3488" s="1">
        <v>10965</v>
      </c>
      <c r="L3488" s="1">
        <v>122840</v>
      </c>
      <c r="M3488" s="1">
        <v>1198489</v>
      </c>
      <c r="N3488" s="2">
        <f>INT(VLOOKUP(--D3488,'属性表（单）'!$H$7:$I$11,2,0)*VLOOKUP(F3488,'属性表（单）'!$B$4:$D$53,3,0))</f>
        <v>52500</v>
      </c>
      <c r="O3488" s="34">
        <f t="shared" si="436"/>
        <v>82031</v>
      </c>
      <c r="P3488" s="1">
        <f>IF(H3488=26,VLOOKUP(G3488,'属性表（单核）'!$H$2:$I$251,2,0),IF(H3488=59,VLOOKUP(G3488,'属性表（单核）'!$C$2:$D$251,2,0),INT(N3488/VLOOKUP(H3488,'属性表（单）'!$N$4:$O$24,2,0))))</f>
        <v>82031</v>
      </c>
      <c r="S3488" s="1">
        <f t="shared" si="437"/>
        <v>130172</v>
      </c>
      <c r="T3488" s="28">
        <f>VLOOKUP(--F3488,经验表!$A$4:$B$53,2,0)*VLOOKUP(--E3488,经验表!$W$8:$X$17,2,0)</f>
        <v>130172.25000000001</v>
      </c>
      <c r="U3488" s="1">
        <f t="shared" si="438"/>
        <v>1291408</v>
      </c>
      <c r="V3488" s="1">
        <f t="shared" si="439"/>
        <v>1291408</v>
      </c>
    </row>
    <row r="3489" spans="1:22" x14ac:dyDescent="0.35">
      <c r="A3489" s="1">
        <v>93300145</v>
      </c>
      <c r="B3489" s="3" t="s">
        <v>21</v>
      </c>
      <c r="C3489" s="29">
        <f t="shared" si="435"/>
        <v>1</v>
      </c>
      <c r="D3489" s="29" t="str">
        <f t="shared" si="432"/>
        <v>5</v>
      </c>
      <c r="E3489" s="42" t="str">
        <f t="shared" si="433"/>
        <v>5</v>
      </c>
      <c r="F3489" s="1">
        <v>33</v>
      </c>
      <c r="G3489" s="28" t="str">
        <f t="shared" si="434"/>
        <v>533</v>
      </c>
      <c r="H3489" s="1">
        <v>47</v>
      </c>
      <c r="I3489" s="1">
        <v>11265</v>
      </c>
      <c r="L3489" s="1">
        <v>134679</v>
      </c>
      <c r="M3489" s="1">
        <v>1321329</v>
      </c>
      <c r="N3489" s="2">
        <f>INT(VLOOKUP(--D3489,'属性表（单）'!$H$7:$I$11,2,0)*VLOOKUP(F3489,'属性表（单）'!$B$4:$D$53,3,0))</f>
        <v>54900</v>
      </c>
      <c r="O3489" s="34">
        <f t="shared" si="436"/>
        <v>85781</v>
      </c>
      <c r="P3489" s="1">
        <f>IF(H3489=26,VLOOKUP(G3489,'属性表（单核）'!$H$2:$I$251,2,0),IF(H3489=59,VLOOKUP(G3489,'属性表（单核）'!$C$2:$D$251,2,0),INT(N3489/VLOOKUP(H3489,'属性表（单）'!$N$4:$O$24,2,0))))</f>
        <v>85781</v>
      </c>
      <c r="S3489" s="1">
        <f t="shared" si="437"/>
        <v>139805</v>
      </c>
      <c r="T3489" s="28">
        <f>VLOOKUP(--F3489,经验表!$A$4:$B$53,2,0)*VLOOKUP(--E3489,经验表!$W$8:$X$17,2,0)</f>
        <v>139805.25</v>
      </c>
      <c r="U3489" s="1">
        <f t="shared" si="438"/>
        <v>1421580</v>
      </c>
      <c r="V3489" s="1">
        <f t="shared" si="439"/>
        <v>1421580</v>
      </c>
    </row>
    <row r="3490" spans="1:22" x14ac:dyDescent="0.35">
      <c r="A3490" s="1">
        <v>93400145</v>
      </c>
      <c r="B3490" s="3" t="s">
        <v>21</v>
      </c>
      <c r="C3490" s="29">
        <f t="shared" si="435"/>
        <v>1</v>
      </c>
      <c r="D3490" s="29" t="str">
        <f t="shared" si="432"/>
        <v>5</v>
      </c>
      <c r="E3490" s="42" t="str">
        <f t="shared" si="433"/>
        <v>5</v>
      </c>
      <c r="F3490" s="1">
        <v>34</v>
      </c>
      <c r="G3490" s="28" t="str">
        <f t="shared" si="434"/>
        <v>534</v>
      </c>
      <c r="H3490" s="1">
        <v>47</v>
      </c>
      <c r="I3490" s="1">
        <v>11565</v>
      </c>
      <c r="L3490" s="1">
        <v>147599</v>
      </c>
      <c r="M3490" s="1">
        <v>1456008</v>
      </c>
      <c r="N3490" s="2">
        <f>INT(VLOOKUP(--D3490,'属性表（单）'!$H$7:$I$11,2,0)*VLOOKUP(F3490,'属性表（单）'!$B$4:$D$53,3,0))</f>
        <v>57300</v>
      </c>
      <c r="O3490" s="34">
        <f t="shared" si="436"/>
        <v>89531</v>
      </c>
      <c r="P3490" s="1">
        <f>IF(H3490=26,VLOOKUP(G3490,'属性表（单核）'!$H$2:$I$251,2,0),IF(H3490=59,VLOOKUP(G3490,'属性表（单核）'!$C$2:$D$251,2,0),INT(N3490/VLOOKUP(H3490,'属性表（单）'!$N$4:$O$24,2,0))))</f>
        <v>89531</v>
      </c>
      <c r="S3490" s="1">
        <f t="shared" si="437"/>
        <v>151719</v>
      </c>
      <c r="T3490" s="28">
        <f>VLOOKUP(--F3490,经验表!$A$4:$B$53,2,0)*VLOOKUP(--E3490,经验表!$W$8:$X$17,2,0)</f>
        <v>151719.75</v>
      </c>
      <c r="U3490" s="1">
        <f t="shared" si="438"/>
        <v>1561385</v>
      </c>
      <c r="V3490" s="1">
        <f t="shared" si="439"/>
        <v>1561385</v>
      </c>
    </row>
    <row r="3491" spans="1:22" x14ac:dyDescent="0.35">
      <c r="A3491" s="1">
        <v>93500145</v>
      </c>
      <c r="B3491" s="3" t="s">
        <v>21</v>
      </c>
      <c r="C3491" s="29">
        <f t="shared" si="435"/>
        <v>1</v>
      </c>
      <c r="D3491" s="29" t="str">
        <f t="shared" si="432"/>
        <v>5</v>
      </c>
      <c r="E3491" s="42" t="str">
        <f t="shared" si="433"/>
        <v>5</v>
      </c>
      <c r="F3491" s="1">
        <v>35</v>
      </c>
      <c r="G3491" s="28" t="str">
        <f t="shared" si="434"/>
        <v>535</v>
      </c>
      <c r="H3491" s="1">
        <v>47</v>
      </c>
      <c r="I3491" s="1">
        <v>11865</v>
      </c>
      <c r="L3491" s="1">
        <v>161700</v>
      </c>
      <c r="M3491" s="1">
        <v>1603607</v>
      </c>
      <c r="N3491" s="2">
        <f>INT(VLOOKUP(--D3491,'属性表（单）'!$H$7:$I$11,2,0)*VLOOKUP(F3491,'属性表（单）'!$B$4:$D$53,3,0))</f>
        <v>59700</v>
      </c>
      <c r="O3491" s="34">
        <f t="shared" si="436"/>
        <v>93281</v>
      </c>
      <c r="P3491" s="1">
        <f>IF(H3491=26,VLOOKUP(G3491,'属性表（单核）'!$H$2:$I$251,2,0),IF(H3491=59,VLOOKUP(G3491,'属性表（单核）'!$C$2:$D$251,2,0),INT(N3491/VLOOKUP(H3491,'属性表（单）'!$N$4:$O$24,2,0))))</f>
        <v>93281</v>
      </c>
      <c r="S3491" s="1">
        <f t="shared" si="437"/>
        <v>163634</v>
      </c>
      <c r="T3491" s="28">
        <f>VLOOKUP(--F3491,经验表!$A$4:$B$53,2,0)*VLOOKUP(--E3491,经验表!$W$8:$X$17,2,0)</f>
        <v>163634.25</v>
      </c>
      <c r="U3491" s="1">
        <f t="shared" si="438"/>
        <v>1713104</v>
      </c>
      <c r="V3491" s="1">
        <f t="shared" si="439"/>
        <v>1713104</v>
      </c>
    </row>
    <row r="3492" spans="1:22" x14ac:dyDescent="0.35">
      <c r="A3492" s="1">
        <v>93600145</v>
      </c>
      <c r="B3492" s="3" t="s">
        <v>21</v>
      </c>
      <c r="C3492" s="29">
        <f t="shared" si="435"/>
        <v>1</v>
      </c>
      <c r="D3492" s="29" t="str">
        <f t="shared" si="432"/>
        <v>5</v>
      </c>
      <c r="E3492" s="42" t="str">
        <f t="shared" si="433"/>
        <v>5</v>
      </c>
      <c r="F3492" s="1">
        <v>36</v>
      </c>
      <c r="G3492" s="28" t="str">
        <f t="shared" si="434"/>
        <v>536</v>
      </c>
      <c r="H3492" s="1">
        <v>47</v>
      </c>
      <c r="I3492" s="1">
        <v>12165</v>
      </c>
      <c r="L3492" s="1">
        <v>177088</v>
      </c>
      <c r="M3492" s="1">
        <v>1765307</v>
      </c>
      <c r="N3492" s="2">
        <f>INT(VLOOKUP(--D3492,'属性表（单）'!$H$7:$I$11,2,0)*VLOOKUP(F3492,'属性表（单）'!$B$4:$D$53,3,0))</f>
        <v>62100</v>
      </c>
      <c r="O3492" s="34">
        <f t="shared" si="436"/>
        <v>97031</v>
      </c>
      <c r="P3492" s="1">
        <f>IF(H3492=26,VLOOKUP(G3492,'属性表（单核）'!$H$2:$I$251,2,0),IF(H3492=59,VLOOKUP(G3492,'属性表（单核）'!$C$2:$D$251,2,0),INT(N3492/VLOOKUP(H3492,'属性表（单）'!$N$4:$O$24,2,0))))</f>
        <v>97031</v>
      </c>
      <c r="S3492" s="1">
        <f t="shared" si="437"/>
        <v>175548</v>
      </c>
      <c r="T3492" s="28">
        <f>VLOOKUP(--F3492,经验表!$A$4:$B$53,2,0)*VLOOKUP(--E3492,经验表!$W$8:$X$17,2,0)</f>
        <v>175548.75</v>
      </c>
      <c r="U3492" s="1">
        <f t="shared" si="438"/>
        <v>1876738</v>
      </c>
      <c r="V3492" s="1">
        <f t="shared" si="439"/>
        <v>1876738</v>
      </c>
    </row>
    <row r="3493" spans="1:22" x14ac:dyDescent="0.35">
      <c r="A3493" s="1">
        <v>93700145</v>
      </c>
      <c r="B3493" s="3" t="s">
        <v>21</v>
      </c>
      <c r="C3493" s="29">
        <f t="shared" si="435"/>
        <v>1</v>
      </c>
      <c r="D3493" s="29" t="str">
        <f t="shared" si="432"/>
        <v>5</v>
      </c>
      <c r="E3493" s="42" t="str">
        <f t="shared" si="433"/>
        <v>5</v>
      </c>
      <c r="F3493" s="1">
        <v>37</v>
      </c>
      <c r="G3493" s="28" t="str">
        <f t="shared" si="434"/>
        <v>537</v>
      </c>
      <c r="H3493" s="1">
        <v>47</v>
      </c>
      <c r="I3493" s="1">
        <v>12465</v>
      </c>
      <c r="L3493" s="1">
        <v>193880</v>
      </c>
      <c r="M3493" s="1">
        <v>1942395</v>
      </c>
      <c r="N3493" s="2">
        <f>INT(VLOOKUP(--D3493,'属性表（单）'!$H$7:$I$11,2,0)*VLOOKUP(F3493,'属性表（单）'!$B$4:$D$53,3,0))</f>
        <v>64800</v>
      </c>
      <c r="O3493" s="34">
        <f t="shared" si="436"/>
        <v>101250</v>
      </c>
      <c r="P3493" s="1">
        <f>IF(H3493=26,VLOOKUP(G3493,'属性表（单核）'!$H$2:$I$251,2,0),IF(H3493=59,VLOOKUP(G3493,'属性表（单核）'!$C$2:$D$251,2,0),INT(N3493/VLOOKUP(H3493,'属性表（单）'!$N$4:$O$24,2,0))))</f>
        <v>101250</v>
      </c>
      <c r="S3493" s="1">
        <f t="shared" si="437"/>
        <v>187463</v>
      </c>
      <c r="T3493" s="28">
        <f>VLOOKUP(--F3493,经验表!$A$4:$B$53,2,0)*VLOOKUP(--E3493,经验表!$W$8:$X$17,2,0)</f>
        <v>187463.25</v>
      </c>
      <c r="U3493" s="1">
        <f t="shared" si="438"/>
        <v>2052286</v>
      </c>
      <c r="V3493" s="1">
        <f t="shared" si="439"/>
        <v>2052286</v>
      </c>
    </row>
    <row r="3494" spans="1:22" x14ac:dyDescent="0.35">
      <c r="A3494" s="1">
        <v>93800145</v>
      </c>
      <c r="B3494" s="3" t="s">
        <v>21</v>
      </c>
      <c r="C3494" s="29">
        <f t="shared" si="435"/>
        <v>1</v>
      </c>
      <c r="D3494" s="29" t="str">
        <f t="shared" si="432"/>
        <v>5</v>
      </c>
      <c r="E3494" s="42" t="str">
        <f t="shared" si="433"/>
        <v>5</v>
      </c>
      <c r="F3494" s="1">
        <v>38</v>
      </c>
      <c r="G3494" s="28" t="str">
        <f t="shared" si="434"/>
        <v>538</v>
      </c>
      <c r="H3494" s="1">
        <v>47</v>
      </c>
      <c r="I3494" s="1">
        <v>12765</v>
      </c>
      <c r="L3494" s="1">
        <v>212204</v>
      </c>
      <c r="M3494" s="1">
        <v>2136275</v>
      </c>
      <c r="N3494" s="2">
        <f>INT(VLOOKUP(--D3494,'属性表（单）'!$H$7:$I$11,2,0)*VLOOKUP(F3494,'属性表（单）'!$B$4:$D$53,3,0))</f>
        <v>67500</v>
      </c>
      <c r="O3494" s="34">
        <f t="shared" si="436"/>
        <v>105468</v>
      </c>
      <c r="P3494" s="1">
        <f>IF(H3494=26,VLOOKUP(G3494,'属性表（单核）'!$H$2:$I$251,2,0),IF(H3494=59,VLOOKUP(G3494,'属性表（单核）'!$C$2:$D$251,2,0),INT(N3494/VLOOKUP(H3494,'属性表（单）'!$N$4:$O$24,2,0))))</f>
        <v>105468</v>
      </c>
      <c r="S3494" s="1">
        <f t="shared" si="437"/>
        <v>201912</v>
      </c>
      <c r="T3494" s="28">
        <f>VLOOKUP(--F3494,经验表!$A$4:$B$53,2,0)*VLOOKUP(--E3494,经验表!$W$8:$X$17,2,0)</f>
        <v>201912.75</v>
      </c>
      <c r="U3494" s="1">
        <f t="shared" si="438"/>
        <v>2239749</v>
      </c>
      <c r="V3494" s="1">
        <f t="shared" si="439"/>
        <v>2239749</v>
      </c>
    </row>
    <row r="3495" spans="1:22" x14ac:dyDescent="0.35">
      <c r="A3495" s="1">
        <v>93900145</v>
      </c>
      <c r="B3495" s="3" t="s">
        <v>21</v>
      </c>
      <c r="C3495" s="29">
        <f t="shared" si="435"/>
        <v>1</v>
      </c>
      <c r="D3495" s="29" t="str">
        <f t="shared" si="432"/>
        <v>5</v>
      </c>
      <c r="E3495" s="42" t="str">
        <f t="shared" si="433"/>
        <v>5</v>
      </c>
      <c r="F3495" s="1">
        <v>39</v>
      </c>
      <c r="G3495" s="28" t="str">
        <f t="shared" si="434"/>
        <v>539</v>
      </c>
      <c r="H3495" s="1">
        <v>47</v>
      </c>
      <c r="I3495" s="1">
        <v>13065</v>
      </c>
      <c r="L3495" s="1">
        <v>232200</v>
      </c>
      <c r="M3495" s="1">
        <v>2348479</v>
      </c>
      <c r="N3495" s="2">
        <f>INT(VLOOKUP(--D3495,'属性表（单）'!$H$7:$I$11,2,0)*VLOOKUP(F3495,'属性表（单）'!$B$4:$D$53,3,0))</f>
        <v>70200</v>
      </c>
      <c r="O3495" s="34">
        <f t="shared" si="436"/>
        <v>109687</v>
      </c>
      <c r="P3495" s="1">
        <f>IF(H3495=26,VLOOKUP(G3495,'属性表（单核）'!$H$2:$I$251,2,0),IF(H3495=59,VLOOKUP(G3495,'属性表（单核）'!$C$2:$D$251,2,0),INT(N3495/VLOOKUP(H3495,'属性表（单）'!$N$4:$O$24,2,0))))</f>
        <v>109687</v>
      </c>
      <c r="S3495" s="1">
        <f t="shared" si="437"/>
        <v>216362</v>
      </c>
      <c r="T3495" s="28">
        <f>VLOOKUP(--F3495,经验表!$A$4:$B$53,2,0)*VLOOKUP(--E3495,经验表!$W$8:$X$17,2,0)</f>
        <v>216362.25</v>
      </c>
      <c r="U3495" s="1">
        <f t="shared" si="438"/>
        <v>2441661</v>
      </c>
      <c r="V3495" s="1">
        <f t="shared" si="439"/>
        <v>2441661</v>
      </c>
    </row>
    <row r="3496" spans="1:22" x14ac:dyDescent="0.35">
      <c r="A3496" s="1">
        <v>94000145</v>
      </c>
      <c r="B3496" s="3" t="s">
        <v>21</v>
      </c>
      <c r="C3496" s="29">
        <f t="shared" si="435"/>
        <v>1</v>
      </c>
      <c r="D3496" s="29" t="str">
        <f t="shared" si="432"/>
        <v>5</v>
      </c>
      <c r="E3496" s="42" t="str">
        <f t="shared" si="433"/>
        <v>5</v>
      </c>
      <c r="F3496" s="1">
        <v>40</v>
      </c>
      <c r="G3496" s="28" t="str">
        <f t="shared" si="434"/>
        <v>540</v>
      </c>
      <c r="H3496" s="1">
        <v>47</v>
      </c>
      <c r="I3496" s="1">
        <v>13365</v>
      </c>
      <c r="L3496" s="1">
        <v>254017</v>
      </c>
      <c r="M3496" s="1">
        <v>2580679</v>
      </c>
      <c r="N3496" s="2">
        <f>INT(VLOOKUP(--D3496,'属性表（单）'!$H$7:$I$11,2,0)*VLOOKUP(F3496,'属性表（单）'!$B$4:$D$53,3,0))</f>
        <v>72900</v>
      </c>
      <c r="O3496" s="34">
        <f t="shared" si="436"/>
        <v>113906</v>
      </c>
      <c r="P3496" s="1">
        <f>IF(H3496=26,VLOOKUP(G3496,'属性表（单核）'!$H$2:$I$251,2,0),IF(H3496=59,VLOOKUP(G3496,'属性表（单核）'!$C$2:$D$251,2,0),INT(N3496/VLOOKUP(H3496,'属性表（单）'!$N$4:$O$24,2,0))))</f>
        <v>113906</v>
      </c>
      <c r="S3496" s="1">
        <f t="shared" si="437"/>
        <v>230811</v>
      </c>
      <c r="T3496" s="28">
        <f>VLOOKUP(--F3496,经验表!$A$4:$B$53,2,0)*VLOOKUP(--E3496,经验表!$W$8:$X$17,2,0)</f>
        <v>230811.75</v>
      </c>
      <c r="U3496" s="1">
        <f t="shared" si="438"/>
        <v>2658023</v>
      </c>
      <c r="V3496" s="1">
        <f t="shared" si="439"/>
        <v>2658023</v>
      </c>
    </row>
    <row r="3497" spans="1:22" x14ac:dyDescent="0.35">
      <c r="A3497" s="1">
        <v>94100145</v>
      </c>
      <c r="B3497" s="3" t="s">
        <v>21</v>
      </c>
      <c r="C3497" s="29">
        <f t="shared" si="435"/>
        <v>1</v>
      </c>
      <c r="D3497" s="29" t="str">
        <f t="shared" si="432"/>
        <v>5</v>
      </c>
      <c r="E3497" s="42" t="str">
        <f t="shared" si="433"/>
        <v>5</v>
      </c>
      <c r="F3497" s="1">
        <v>41</v>
      </c>
      <c r="G3497" s="28" t="str">
        <f t="shared" si="434"/>
        <v>541</v>
      </c>
      <c r="H3497" s="1">
        <v>47</v>
      </c>
      <c r="I3497" s="1">
        <v>13665</v>
      </c>
      <c r="L3497" s="1">
        <v>277824</v>
      </c>
      <c r="M3497" s="1">
        <v>2834696</v>
      </c>
      <c r="N3497" s="2">
        <f>INT(VLOOKUP(--D3497,'属性表（单）'!$H$7:$I$11,2,0)*VLOOKUP(F3497,'属性表（单）'!$B$4:$D$53,3,0))</f>
        <v>75600</v>
      </c>
      <c r="O3497" s="34">
        <f t="shared" si="436"/>
        <v>118125</v>
      </c>
      <c r="P3497" s="1">
        <f>IF(H3497=26,VLOOKUP(G3497,'属性表（单核）'!$H$2:$I$251,2,0),IF(H3497=59,VLOOKUP(G3497,'属性表（单核）'!$C$2:$D$251,2,0),INT(N3497/VLOOKUP(H3497,'属性表（单）'!$N$4:$O$24,2,0))))</f>
        <v>118125</v>
      </c>
      <c r="S3497" s="1">
        <f t="shared" si="437"/>
        <v>245261</v>
      </c>
      <c r="T3497" s="28">
        <f>VLOOKUP(--F3497,经验表!$A$4:$B$53,2,0)*VLOOKUP(--E3497,经验表!$W$8:$X$17,2,0)</f>
        <v>245261.25</v>
      </c>
      <c r="U3497" s="1">
        <f t="shared" si="438"/>
        <v>2888834</v>
      </c>
      <c r="V3497" s="1">
        <f t="shared" si="439"/>
        <v>2888834</v>
      </c>
    </row>
    <row r="3498" spans="1:22" x14ac:dyDescent="0.35">
      <c r="A3498" s="1">
        <v>94200145</v>
      </c>
      <c r="B3498" s="3" t="s">
        <v>21</v>
      </c>
      <c r="C3498" s="29">
        <f t="shared" si="435"/>
        <v>1</v>
      </c>
      <c r="D3498" s="29" t="str">
        <f t="shared" si="432"/>
        <v>5</v>
      </c>
      <c r="E3498" s="42" t="str">
        <f t="shared" si="433"/>
        <v>5</v>
      </c>
      <c r="F3498" s="1">
        <v>42</v>
      </c>
      <c r="G3498" s="28" t="str">
        <f t="shared" si="434"/>
        <v>542</v>
      </c>
      <c r="H3498" s="1">
        <v>47</v>
      </c>
      <c r="I3498" s="1">
        <v>13965</v>
      </c>
      <c r="L3498" s="1">
        <v>303799</v>
      </c>
      <c r="M3498" s="1">
        <v>3112520</v>
      </c>
      <c r="N3498" s="2">
        <f>INT(VLOOKUP(--D3498,'属性表（单）'!$H$7:$I$11,2,0)*VLOOKUP(F3498,'属性表（单）'!$B$4:$D$53,3,0))</f>
        <v>78600</v>
      </c>
      <c r="O3498" s="34">
        <f t="shared" si="436"/>
        <v>122812</v>
      </c>
      <c r="P3498" s="1">
        <f>IF(H3498=26,VLOOKUP(G3498,'属性表（单核）'!$H$2:$I$251,2,0),IF(H3498=59,VLOOKUP(G3498,'属性表（单核）'!$C$2:$D$251,2,0),INT(N3498/VLOOKUP(H3498,'属性表（单）'!$N$4:$O$24,2,0))))</f>
        <v>122812</v>
      </c>
      <c r="S3498" s="1">
        <f t="shared" si="437"/>
        <v>262499</v>
      </c>
      <c r="T3498" s="28">
        <f>VLOOKUP(--F3498,经验表!$A$4:$B$53,2,0)*VLOOKUP(--E3498,经验表!$W$8:$X$17,2,0)</f>
        <v>262499.25</v>
      </c>
      <c r="U3498" s="1">
        <f t="shared" si="438"/>
        <v>3134095</v>
      </c>
      <c r="V3498" s="1">
        <f t="shared" si="439"/>
        <v>3134095</v>
      </c>
    </row>
    <row r="3499" spans="1:22" x14ac:dyDescent="0.35">
      <c r="A3499" s="1">
        <v>94300145</v>
      </c>
      <c r="B3499" s="3" t="s">
        <v>21</v>
      </c>
      <c r="C3499" s="29">
        <f t="shared" si="435"/>
        <v>1</v>
      </c>
      <c r="D3499" s="29" t="str">
        <f t="shared" si="432"/>
        <v>5</v>
      </c>
      <c r="E3499" s="42" t="str">
        <f t="shared" si="433"/>
        <v>5</v>
      </c>
      <c r="F3499" s="1">
        <v>43</v>
      </c>
      <c r="G3499" s="28" t="str">
        <f t="shared" si="434"/>
        <v>543</v>
      </c>
      <c r="H3499" s="1">
        <v>47</v>
      </c>
      <c r="I3499" s="1">
        <v>14265</v>
      </c>
      <c r="L3499" s="1">
        <v>332141</v>
      </c>
      <c r="M3499" s="1">
        <v>3416319</v>
      </c>
      <c r="N3499" s="2">
        <f>INT(VLOOKUP(--D3499,'属性表（单）'!$H$7:$I$11,2,0)*VLOOKUP(F3499,'属性表（单）'!$B$4:$D$53,3,0))</f>
        <v>81600</v>
      </c>
      <c r="O3499" s="34">
        <f t="shared" si="436"/>
        <v>127500</v>
      </c>
      <c r="P3499" s="1">
        <f>IF(H3499=26,VLOOKUP(G3499,'属性表（单核）'!$H$2:$I$251,2,0),IF(H3499=59,VLOOKUP(G3499,'属性表（单核）'!$C$2:$D$251,2,0),INT(N3499/VLOOKUP(H3499,'属性表（单）'!$N$4:$O$24,2,0))))</f>
        <v>127500</v>
      </c>
      <c r="S3499" s="1">
        <f t="shared" si="437"/>
        <v>279737</v>
      </c>
      <c r="T3499" s="28">
        <f>VLOOKUP(--F3499,经验表!$A$4:$B$53,2,0)*VLOOKUP(--E3499,经验表!$W$8:$X$17,2,0)</f>
        <v>279737.25</v>
      </c>
      <c r="U3499" s="1">
        <f t="shared" si="438"/>
        <v>3396594</v>
      </c>
      <c r="V3499" s="1">
        <f t="shared" si="439"/>
        <v>3396594</v>
      </c>
    </row>
    <row r="3500" spans="1:22" x14ac:dyDescent="0.35">
      <c r="A3500" s="1">
        <v>94400145</v>
      </c>
      <c r="B3500" s="3" t="s">
        <v>21</v>
      </c>
      <c r="C3500" s="29">
        <f t="shared" si="435"/>
        <v>1</v>
      </c>
      <c r="D3500" s="29" t="str">
        <f t="shared" si="432"/>
        <v>5</v>
      </c>
      <c r="E3500" s="42" t="str">
        <f t="shared" si="433"/>
        <v>5</v>
      </c>
      <c r="F3500" s="1">
        <v>44</v>
      </c>
      <c r="G3500" s="28" t="str">
        <f t="shared" si="434"/>
        <v>544</v>
      </c>
      <c r="H3500" s="1">
        <v>47</v>
      </c>
      <c r="I3500" s="1">
        <v>14565</v>
      </c>
      <c r="L3500" s="1">
        <v>363063</v>
      </c>
      <c r="M3500" s="1">
        <v>3748460</v>
      </c>
      <c r="N3500" s="2">
        <f>INT(VLOOKUP(--D3500,'属性表（单）'!$H$7:$I$11,2,0)*VLOOKUP(F3500,'属性表（单）'!$B$4:$D$53,3,0))</f>
        <v>84600</v>
      </c>
      <c r="O3500" s="34">
        <f t="shared" si="436"/>
        <v>132187</v>
      </c>
      <c r="P3500" s="1">
        <f>IF(H3500=26,VLOOKUP(G3500,'属性表（单核）'!$H$2:$I$251,2,0),IF(H3500=59,VLOOKUP(G3500,'属性表（单核）'!$C$2:$D$251,2,0),INT(N3500/VLOOKUP(H3500,'属性表（单）'!$N$4:$O$24,2,0))))</f>
        <v>132187</v>
      </c>
      <c r="S3500" s="1">
        <f t="shared" si="437"/>
        <v>296975</v>
      </c>
      <c r="T3500" s="28">
        <f>VLOOKUP(--F3500,经验表!$A$4:$B$53,2,0)*VLOOKUP(--E3500,经验表!$W$8:$X$17,2,0)</f>
        <v>296975.25</v>
      </c>
      <c r="U3500" s="1">
        <f t="shared" si="438"/>
        <v>3676331</v>
      </c>
      <c r="V3500" s="1">
        <f t="shared" si="439"/>
        <v>3676331</v>
      </c>
    </row>
    <row r="3501" spans="1:22" x14ac:dyDescent="0.35">
      <c r="A3501" s="1">
        <v>94500145</v>
      </c>
      <c r="B3501" s="3" t="s">
        <v>21</v>
      </c>
      <c r="C3501" s="29">
        <f t="shared" si="435"/>
        <v>1</v>
      </c>
      <c r="D3501" s="29" t="str">
        <f t="shared" si="432"/>
        <v>5</v>
      </c>
      <c r="E3501" s="42" t="str">
        <f t="shared" si="433"/>
        <v>5</v>
      </c>
      <c r="F3501" s="1">
        <v>45</v>
      </c>
      <c r="G3501" s="28" t="str">
        <f t="shared" si="434"/>
        <v>545</v>
      </c>
      <c r="H3501" s="1">
        <v>47</v>
      </c>
      <c r="I3501" s="1">
        <v>14865</v>
      </c>
      <c r="L3501" s="1">
        <v>396801</v>
      </c>
      <c r="M3501" s="1">
        <v>4111523</v>
      </c>
      <c r="N3501" s="2">
        <f>INT(VLOOKUP(--D3501,'属性表（单）'!$H$7:$I$11,2,0)*VLOOKUP(F3501,'属性表（单）'!$B$4:$D$53,3,0))</f>
        <v>87600</v>
      </c>
      <c r="O3501" s="34">
        <f t="shared" si="436"/>
        <v>136875</v>
      </c>
      <c r="P3501" s="1">
        <f>IF(H3501=26,VLOOKUP(G3501,'属性表（单核）'!$H$2:$I$251,2,0),IF(H3501=59,VLOOKUP(G3501,'属性表（单核）'!$C$2:$D$251,2,0),INT(N3501/VLOOKUP(H3501,'属性表（单）'!$N$4:$O$24,2,0))))</f>
        <v>136875</v>
      </c>
      <c r="S3501" s="1">
        <f t="shared" si="437"/>
        <v>314213</v>
      </c>
      <c r="T3501" s="28">
        <f>VLOOKUP(--F3501,经验表!$A$4:$B$53,2,0)*VLOOKUP(--E3501,经验表!$W$8:$X$17,2,0)</f>
        <v>314213.25</v>
      </c>
      <c r="U3501" s="1">
        <f t="shared" si="438"/>
        <v>3973306</v>
      </c>
      <c r="V3501" s="1">
        <f t="shared" si="439"/>
        <v>3973306</v>
      </c>
    </row>
    <row r="3502" spans="1:22" x14ac:dyDescent="0.35">
      <c r="A3502" s="1">
        <v>94600145</v>
      </c>
      <c r="B3502" s="3" t="s">
        <v>21</v>
      </c>
      <c r="C3502" s="29">
        <f t="shared" si="435"/>
        <v>1</v>
      </c>
      <c r="D3502" s="29" t="str">
        <f t="shared" si="432"/>
        <v>5</v>
      </c>
      <c r="E3502" s="42" t="str">
        <f t="shared" si="433"/>
        <v>5</v>
      </c>
      <c r="F3502" s="1">
        <v>46</v>
      </c>
      <c r="G3502" s="28" t="str">
        <f t="shared" si="434"/>
        <v>546</v>
      </c>
      <c r="H3502" s="1">
        <v>47</v>
      </c>
      <c r="I3502" s="1">
        <v>15165</v>
      </c>
      <c r="L3502" s="1">
        <v>433610</v>
      </c>
      <c r="M3502" s="1">
        <v>4508324</v>
      </c>
      <c r="N3502" s="2">
        <f>INT(VLOOKUP(--D3502,'属性表（单）'!$H$7:$I$11,2,0)*VLOOKUP(F3502,'属性表（单）'!$B$4:$D$53,3,0))</f>
        <v>90600</v>
      </c>
      <c r="O3502" s="34">
        <f t="shared" si="436"/>
        <v>141562</v>
      </c>
      <c r="P3502" s="1">
        <f>IF(H3502=26,VLOOKUP(G3502,'属性表（单核）'!$H$2:$I$251,2,0),IF(H3502=59,VLOOKUP(G3502,'属性表（单核）'!$C$2:$D$251,2,0),INT(N3502/VLOOKUP(H3502,'属性表（单）'!$N$4:$O$24,2,0))))</f>
        <v>141562</v>
      </c>
      <c r="S3502" s="1">
        <f t="shared" si="437"/>
        <v>334493</v>
      </c>
      <c r="T3502" s="28">
        <f>VLOOKUP(--F3502,经验表!$A$4:$B$53,2,0)*VLOOKUP(--E3502,经验表!$W$8:$X$17,2,0)</f>
        <v>334493.25</v>
      </c>
      <c r="U3502" s="1">
        <f t="shared" si="438"/>
        <v>4287519</v>
      </c>
      <c r="V3502" s="1">
        <f t="shared" si="439"/>
        <v>4287519</v>
      </c>
    </row>
    <row r="3503" spans="1:22" x14ac:dyDescent="0.35">
      <c r="A3503" s="1">
        <v>94700145</v>
      </c>
      <c r="B3503" s="3" t="s">
        <v>21</v>
      </c>
      <c r="C3503" s="29">
        <f t="shared" si="435"/>
        <v>1</v>
      </c>
      <c r="D3503" s="29" t="str">
        <f t="shared" si="432"/>
        <v>5</v>
      </c>
      <c r="E3503" s="42" t="str">
        <f t="shared" si="433"/>
        <v>5</v>
      </c>
      <c r="F3503" s="1">
        <v>47</v>
      </c>
      <c r="G3503" s="28" t="str">
        <f t="shared" si="434"/>
        <v>547</v>
      </c>
      <c r="H3503" s="1">
        <v>47</v>
      </c>
      <c r="I3503" s="1">
        <v>15465</v>
      </c>
      <c r="L3503" s="1">
        <v>473769</v>
      </c>
      <c r="M3503" s="1">
        <v>4941934</v>
      </c>
      <c r="N3503" s="2">
        <f>INT(VLOOKUP(--D3503,'属性表（单）'!$H$7:$I$11,2,0)*VLOOKUP(F3503,'属性表（单）'!$B$4:$D$53,3,0))</f>
        <v>93900</v>
      </c>
      <c r="O3503" s="34">
        <f t="shared" si="436"/>
        <v>146718</v>
      </c>
      <c r="P3503" s="1">
        <f>IF(H3503=26,VLOOKUP(G3503,'属性表（单核）'!$H$2:$I$251,2,0),IF(H3503=59,VLOOKUP(G3503,'属性表（单核）'!$C$2:$D$251,2,0),INT(N3503/VLOOKUP(H3503,'属性表（单）'!$N$4:$O$24,2,0))))</f>
        <v>146718</v>
      </c>
      <c r="S3503" s="1">
        <f t="shared" si="437"/>
        <v>354773</v>
      </c>
      <c r="T3503" s="28">
        <f>VLOOKUP(--F3503,经验表!$A$4:$B$53,2,0)*VLOOKUP(--E3503,经验表!$W$8:$X$17,2,0)</f>
        <v>354773.25</v>
      </c>
      <c r="U3503" s="1">
        <f t="shared" si="438"/>
        <v>4622012</v>
      </c>
      <c r="V3503" s="1">
        <f t="shared" si="439"/>
        <v>4622012</v>
      </c>
    </row>
    <row r="3504" spans="1:22" x14ac:dyDescent="0.35">
      <c r="A3504" s="1">
        <v>94800145</v>
      </c>
      <c r="B3504" s="3" t="s">
        <v>21</v>
      </c>
      <c r="C3504" s="29">
        <f t="shared" si="435"/>
        <v>1</v>
      </c>
      <c r="D3504" s="29" t="str">
        <f t="shared" si="432"/>
        <v>5</v>
      </c>
      <c r="E3504" s="42" t="str">
        <f t="shared" si="433"/>
        <v>5</v>
      </c>
      <c r="F3504" s="1">
        <v>48</v>
      </c>
      <c r="G3504" s="28" t="str">
        <f t="shared" si="434"/>
        <v>548</v>
      </c>
      <c r="H3504" s="1">
        <v>47</v>
      </c>
      <c r="I3504" s="1">
        <v>15765</v>
      </c>
      <c r="L3504" s="1">
        <v>517582</v>
      </c>
      <c r="M3504" s="1">
        <v>5415703</v>
      </c>
      <c r="N3504" s="2">
        <f>INT(VLOOKUP(--D3504,'属性表（单）'!$H$7:$I$11,2,0)*VLOOKUP(F3504,'属性表（单）'!$B$4:$D$53,3,0))</f>
        <v>97200</v>
      </c>
      <c r="O3504" s="34">
        <f t="shared" si="436"/>
        <v>151875</v>
      </c>
      <c r="P3504" s="1">
        <f>IF(H3504=26,VLOOKUP(G3504,'属性表（单核）'!$H$2:$I$251,2,0),IF(H3504=59,VLOOKUP(G3504,'属性表（单核）'!$C$2:$D$251,2,0),INT(N3504/VLOOKUP(H3504,'属性表（单）'!$N$4:$O$24,2,0))))</f>
        <v>151875</v>
      </c>
      <c r="S3504" s="1">
        <f t="shared" si="437"/>
        <v>375053</v>
      </c>
      <c r="T3504" s="28">
        <f>VLOOKUP(--F3504,经验表!$A$4:$B$53,2,0)*VLOOKUP(--E3504,经验表!$W$8:$X$17,2,0)</f>
        <v>375053.25</v>
      </c>
      <c r="U3504" s="1">
        <f t="shared" si="438"/>
        <v>4976785</v>
      </c>
      <c r="V3504" s="1">
        <f t="shared" si="439"/>
        <v>4976785</v>
      </c>
    </row>
    <row r="3505" spans="1:22" x14ac:dyDescent="0.35">
      <c r="A3505" s="1">
        <v>94900145</v>
      </c>
      <c r="B3505" s="3" t="s">
        <v>21</v>
      </c>
      <c r="C3505" s="29">
        <f t="shared" si="435"/>
        <v>1</v>
      </c>
      <c r="D3505" s="29" t="str">
        <f t="shared" si="432"/>
        <v>5</v>
      </c>
      <c r="E3505" s="42" t="str">
        <f t="shared" si="433"/>
        <v>5</v>
      </c>
      <c r="F3505" s="1">
        <v>49</v>
      </c>
      <c r="G3505" s="28" t="str">
        <f t="shared" si="434"/>
        <v>549</v>
      </c>
      <c r="H3505" s="1">
        <v>47</v>
      </c>
      <c r="I3505" s="1">
        <v>16065</v>
      </c>
      <c r="L3505" s="1">
        <v>565382</v>
      </c>
      <c r="M3505" s="1">
        <v>5933285</v>
      </c>
      <c r="N3505" s="2">
        <f>INT(VLOOKUP(--D3505,'属性表（单）'!$H$7:$I$11,2,0)*VLOOKUP(F3505,'属性表（单）'!$B$4:$D$53,3,0))</f>
        <v>100500</v>
      </c>
      <c r="O3505" s="34">
        <f t="shared" si="436"/>
        <v>157031</v>
      </c>
      <c r="P3505" s="1">
        <f>IF(H3505=26,VLOOKUP(G3505,'属性表（单核）'!$H$2:$I$251,2,0),IF(H3505=59,VLOOKUP(G3505,'属性表（单核）'!$C$2:$D$251,2,0),INT(N3505/VLOOKUP(H3505,'属性表（单）'!$N$4:$O$24,2,0))))</f>
        <v>157031</v>
      </c>
      <c r="S3505" s="1">
        <f t="shared" si="437"/>
        <v>395333</v>
      </c>
      <c r="T3505" s="28">
        <f>VLOOKUP(--F3505,经验表!$A$4:$B$53,2,0)*VLOOKUP(--E3505,经验表!$W$8:$X$17,2,0)</f>
        <v>395333.25</v>
      </c>
      <c r="U3505" s="1">
        <f t="shared" si="438"/>
        <v>5351838</v>
      </c>
      <c r="V3505" s="1">
        <f t="shared" si="439"/>
        <v>5351838</v>
      </c>
    </row>
    <row r="3506" spans="1:22" x14ac:dyDescent="0.35">
      <c r="A3506" s="1">
        <v>95000145</v>
      </c>
      <c r="B3506" s="3" t="s">
        <v>21</v>
      </c>
      <c r="C3506" s="29">
        <f t="shared" si="435"/>
        <v>1</v>
      </c>
      <c r="D3506" s="29" t="str">
        <f t="shared" si="432"/>
        <v>5</v>
      </c>
      <c r="E3506" s="42" t="str">
        <f t="shared" si="433"/>
        <v>5</v>
      </c>
      <c r="F3506" s="1">
        <v>50</v>
      </c>
      <c r="G3506" s="28" t="str">
        <f t="shared" si="434"/>
        <v>550</v>
      </c>
      <c r="H3506" s="1">
        <v>47</v>
      </c>
      <c r="I3506" s="1">
        <v>16365</v>
      </c>
      <c r="L3506" s="1">
        <v>99999999</v>
      </c>
      <c r="M3506" s="1">
        <v>6498667</v>
      </c>
      <c r="N3506" s="2">
        <f>INT(VLOOKUP(--D3506,'属性表（单）'!$H$7:$I$11,2,0)*VLOOKUP(F3506,'属性表（单）'!$B$4:$D$53,3,0))</f>
        <v>103800</v>
      </c>
      <c r="O3506" s="34">
        <f t="shared" si="436"/>
        <v>162187</v>
      </c>
      <c r="P3506" s="1">
        <f>IF(H3506=26,VLOOKUP(G3506,'属性表（单核）'!$H$2:$I$251,2,0),IF(H3506=59,VLOOKUP(G3506,'属性表（单核）'!$C$2:$D$251,2,0),INT(N3506/VLOOKUP(H3506,'属性表（单）'!$N$4:$O$24,2,0))))</f>
        <v>162187</v>
      </c>
      <c r="S3506" s="1">
        <f t="shared" si="437"/>
        <v>418908</v>
      </c>
      <c r="T3506" s="28">
        <f>VLOOKUP(--F3506,经验表!$A$4:$B$53,2,0)*VLOOKUP(--E3506,经验表!$W$8:$X$17,2,0)</f>
        <v>418908.75</v>
      </c>
      <c r="U3506" s="1">
        <f t="shared" si="438"/>
        <v>5747171</v>
      </c>
      <c r="V3506" s="1">
        <f t="shared" si="439"/>
        <v>5747171</v>
      </c>
    </row>
    <row r="3507" spans="1:22" x14ac:dyDescent="0.35">
      <c r="A3507" s="1">
        <v>90100151</v>
      </c>
      <c r="B3507" s="3" t="s">
        <v>22</v>
      </c>
      <c r="C3507" s="29">
        <v>2</v>
      </c>
      <c r="D3507" s="29" t="str">
        <f t="shared" si="432"/>
        <v>1</v>
      </c>
      <c r="E3507" s="42" t="str">
        <f t="shared" si="433"/>
        <v>21</v>
      </c>
      <c r="F3507" s="1">
        <v>1</v>
      </c>
      <c r="G3507" s="28" t="str">
        <f t="shared" si="434"/>
        <v>11</v>
      </c>
      <c r="H3507" s="1">
        <v>2</v>
      </c>
      <c r="I3507" s="1">
        <v>5024</v>
      </c>
      <c r="J3507" s="1">
        <v>45</v>
      </c>
      <c r="K3507" s="1">
        <v>232</v>
      </c>
      <c r="L3507" s="1">
        <v>1668</v>
      </c>
      <c r="M3507" s="1">
        <v>0</v>
      </c>
      <c r="N3507" s="2">
        <f>INT(VLOOKUP(--D3507,'属性表（单）'!$H$7:$I$11,2,0)*VLOOKUP(F3507,'属性表（单）'!$B$4:$D$53,3,0))</f>
        <v>1600</v>
      </c>
      <c r="O3507" s="34">
        <f t="shared" si="436"/>
        <v>240</v>
      </c>
      <c r="P3507" s="1">
        <f>IF(H3507=26,VLOOKUP(G3507,'属性表（单核）'!$H$2:$I$251,2,0),IF(H3507=59,VLOOKUP(G3507,'属性表（单核）'!$C$2:$D$251,2,0),INT(N3507/VLOOKUP(H3507,'属性表（单）'!$N$4:$O$24,2,0))))</f>
        <v>160</v>
      </c>
      <c r="Q3507" s="34">
        <f t="shared" ref="Q3507:Q3527" si="440">INT(IF(C3507=1,R3507,R3507*$X$14))</f>
        <v>1875</v>
      </c>
      <c r="R3507" s="1">
        <f>IF(J3507=26,VLOOKUP(G3507,'属性表（单核）'!$H$2:$I$251,2,0),IF(J3507=59,VLOOKUP(G3507,'属性表（单核）'!$C$2:$D$251,2,0),INT(N3507/VLOOKUP(J3507,'属性表（单）'!$N$4:$O$24,2,0))))</f>
        <v>1250</v>
      </c>
      <c r="S3507" s="1">
        <f t="shared" si="437"/>
        <v>0</v>
      </c>
      <c r="T3507" s="28">
        <f>VLOOKUP(--F3507,经验表!$A$4:$B$53,2,0)*VLOOKUP(--E3507,经验表!$W$8:$X$17,2,0)</f>
        <v>0</v>
      </c>
      <c r="U3507" s="1">
        <f t="shared" si="438"/>
        <v>0</v>
      </c>
      <c r="V3507" s="1">
        <f t="shared" si="439"/>
        <v>6166079</v>
      </c>
    </row>
    <row r="3508" spans="1:22" x14ac:dyDescent="0.35">
      <c r="A3508" s="1">
        <v>90200151</v>
      </c>
      <c r="B3508" s="3" t="s">
        <v>22</v>
      </c>
      <c r="C3508" s="29">
        <f t="shared" si="435"/>
        <v>2</v>
      </c>
      <c r="D3508" s="29" t="str">
        <f t="shared" si="432"/>
        <v>1</v>
      </c>
      <c r="E3508" s="42" t="str">
        <f t="shared" si="433"/>
        <v>21</v>
      </c>
      <c r="F3508" s="1">
        <v>2</v>
      </c>
      <c r="G3508" s="28" t="str">
        <f t="shared" si="434"/>
        <v>12</v>
      </c>
      <c r="H3508" s="1">
        <v>2</v>
      </c>
      <c r="I3508" s="1">
        <v>5376</v>
      </c>
      <c r="J3508" s="1">
        <v>45</v>
      </c>
      <c r="K3508" s="1">
        <v>288</v>
      </c>
      <c r="L3508" s="1">
        <v>2229</v>
      </c>
      <c r="M3508" s="1">
        <v>1668</v>
      </c>
      <c r="N3508" s="2">
        <f>INT(VLOOKUP(--D3508,'属性表（单）'!$H$7:$I$11,2,0)*VLOOKUP(F3508,'属性表（单）'!$B$4:$D$53,3,0))</f>
        <v>1700</v>
      </c>
      <c r="O3508" s="34">
        <f t="shared" si="436"/>
        <v>255</v>
      </c>
      <c r="P3508" s="1">
        <f>IF(H3508=26,VLOOKUP(G3508,'属性表（单核）'!$H$2:$I$251,2,0),IF(H3508=59,VLOOKUP(G3508,'属性表（单核）'!$C$2:$D$251,2,0),INT(N3508/VLOOKUP(H3508,'属性表（单）'!$N$4:$O$24,2,0))))</f>
        <v>170</v>
      </c>
      <c r="Q3508" s="34">
        <f t="shared" si="440"/>
        <v>1992</v>
      </c>
      <c r="R3508" s="1">
        <f>IF(J3508=26,VLOOKUP(G3508,'属性表（单核）'!$H$2:$I$251,2,0),IF(J3508=59,VLOOKUP(G3508,'属性表（单核）'!$C$2:$D$251,2,0),INT(N3508/VLOOKUP(J3508,'属性表（单）'!$N$4:$O$24,2,0))))</f>
        <v>1328</v>
      </c>
      <c r="S3508" s="1">
        <f t="shared" si="437"/>
        <v>0</v>
      </c>
      <c r="T3508" s="28">
        <f>VLOOKUP(--F3508,经验表!$A$4:$B$53,2,0)*VLOOKUP(--E3508,经验表!$W$8:$X$17,2,0)</f>
        <v>0</v>
      </c>
      <c r="U3508" s="1">
        <f t="shared" si="438"/>
        <v>0</v>
      </c>
      <c r="V3508" s="1">
        <f t="shared" si="439"/>
        <v>0</v>
      </c>
    </row>
    <row r="3509" spans="1:22" x14ac:dyDescent="0.35">
      <c r="A3509" s="1">
        <v>90300151</v>
      </c>
      <c r="B3509" s="3" t="s">
        <v>22</v>
      </c>
      <c r="C3509" s="29">
        <f t="shared" si="435"/>
        <v>2</v>
      </c>
      <c r="D3509" s="29" t="str">
        <f t="shared" si="432"/>
        <v>1</v>
      </c>
      <c r="E3509" s="42" t="str">
        <f t="shared" si="433"/>
        <v>21</v>
      </c>
      <c r="F3509" s="1">
        <v>3</v>
      </c>
      <c r="G3509" s="28" t="str">
        <f t="shared" si="434"/>
        <v>13</v>
      </c>
      <c r="H3509" s="1">
        <v>2</v>
      </c>
      <c r="I3509" s="1">
        <v>5738</v>
      </c>
      <c r="J3509" s="1">
        <v>45</v>
      </c>
      <c r="K3509" s="1">
        <v>344</v>
      </c>
      <c r="L3509" s="1">
        <v>2864</v>
      </c>
      <c r="M3509" s="1">
        <v>3897</v>
      </c>
      <c r="N3509" s="2">
        <f>INT(VLOOKUP(--D3509,'属性表（单）'!$H$7:$I$11,2,0)*VLOOKUP(F3509,'属性表（单）'!$B$4:$D$53,3,0))</f>
        <v>1800</v>
      </c>
      <c r="O3509" s="34">
        <f t="shared" si="436"/>
        <v>270</v>
      </c>
      <c r="P3509" s="1">
        <f>IF(H3509=26,VLOOKUP(G3509,'属性表（单核）'!$H$2:$I$251,2,0),IF(H3509=59,VLOOKUP(G3509,'属性表（单核）'!$C$2:$D$251,2,0),INT(N3509/VLOOKUP(H3509,'属性表（单）'!$N$4:$O$24,2,0))))</f>
        <v>180</v>
      </c>
      <c r="Q3509" s="34">
        <f t="shared" si="440"/>
        <v>2109</v>
      </c>
      <c r="R3509" s="1">
        <f>IF(J3509=26,VLOOKUP(G3509,'属性表（单核）'!$H$2:$I$251,2,0),IF(J3509=59,VLOOKUP(G3509,'属性表（单核）'!$C$2:$D$251,2,0),INT(N3509/VLOOKUP(J3509,'属性表（单）'!$N$4:$O$24,2,0))))</f>
        <v>1406</v>
      </c>
      <c r="S3509" s="1">
        <f t="shared" si="437"/>
        <v>0</v>
      </c>
      <c r="T3509" s="28">
        <f>VLOOKUP(--F3509,经验表!$A$4:$B$53,2,0)*VLOOKUP(--E3509,经验表!$W$8:$X$17,2,0)</f>
        <v>0</v>
      </c>
      <c r="U3509" s="1">
        <f t="shared" si="438"/>
        <v>0</v>
      </c>
      <c r="V3509" s="1">
        <f t="shared" si="439"/>
        <v>0</v>
      </c>
    </row>
    <row r="3510" spans="1:22" x14ac:dyDescent="0.35">
      <c r="A3510" s="1">
        <v>90400151</v>
      </c>
      <c r="B3510" s="3" t="s">
        <v>22</v>
      </c>
      <c r="C3510" s="29">
        <f t="shared" si="435"/>
        <v>2</v>
      </c>
      <c r="D3510" s="29" t="str">
        <f t="shared" si="432"/>
        <v>1</v>
      </c>
      <c r="E3510" s="42" t="str">
        <f t="shared" si="433"/>
        <v>21</v>
      </c>
      <c r="F3510" s="1">
        <v>4</v>
      </c>
      <c r="G3510" s="28" t="str">
        <f t="shared" si="434"/>
        <v>14</v>
      </c>
      <c r="H3510" s="1">
        <v>2</v>
      </c>
      <c r="I3510" s="1">
        <v>6109</v>
      </c>
      <c r="J3510" s="1">
        <v>45</v>
      </c>
      <c r="K3510" s="1">
        <v>400</v>
      </c>
      <c r="L3510" s="1">
        <v>3584</v>
      </c>
      <c r="M3510" s="1">
        <v>6761</v>
      </c>
      <c r="N3510" s="2">
        <f>INT(VLOOKUP(--D3510,'属性表（单）'!$H$7:$I$11,2,0)*VLOOKUP(F3510,'属性表（单）'!$B$4:$D$53,3,0))</f>
        <v>1900</v>
      </c>
      <c r="O3510" s="34">
        <f t="shared" si="436"/>
        <v>285</v>
      </c>
      <c r="P3510" s="1">
        <f>IF(H3510=26,VLOOKUP(G3510,'属性表（单核）'!$H$2:$I$251,2,0),IF(H3510=59,VLOOKUP(G3510,'属性表（单核）'!$C$2:$D$251,2,0),INT(N3510/VLOOKUP(H3510,'属性表（单）'!$N$4:$O$24,2,0))))</f>
        <v>190</v>
      </c>
      <c r="Q3510" s="34">
        <f t="shared" si="440"/>
        <v>2226</v>
      </c>
      <c r="R3510" s="1">
        <f>IF(J3510=26,VLOOKUP(G3510,'属性表（单核）'!$H$2:$I$251,2,0),IF(J3510=59,VLOOKUP(G3510,'属性表（单核）'!$C$2:$D$251,2,0),INT(N3510/VLOOKUP(J3510,'属性表（单）'!$N$4:$O$24,2,0))))</f>
        <v>1484</v>
      </c>
      <c r="S3510" s="1">
        <f t="shared" si="437"/>
        <v>0</v>
      </c>
      <c r="T3510" s="28">
        <f>VLOOKUP(--F3510,经验表!$A$4:$B$53,2,0)*VLOOKUP(--E3510,经验表!$W$8:$X$17,2,0)</f>
        <v>0</v>
      </c>
      <c r="U3510" s="1">
        <f t="shared" si="438"/>
        <v>0</v>
      </c>
      <c r="V3510" s="1">
        <f t="shared" si="439"/>
        <v>0</v>
      </c>
    </row>
    <row r="3511" spans="1:22" x14ac:dyDescent="0.35">
      <c r="A3511" s="1">
        <v>90500151</v>
      </c>
      <c r="B3511" s="3" t="s">
        <v>22</v>
      </c>
      <c r="C3511" s="29">
        <f t="shared" si="435"/>
        <v>2</v>
      </c>
      <c r="D3511" s="29" t="str">
        <f t="shared" si="432"/>
        <v>1</v>
      </c>
      <c r="E3511" s="42" t="str">
        <f t="shared" si="433"/>
        <v>21</v>
      </c>
      <c r="F3511" s="1">
        <v>5</v>
      </c>
      <c r="G3511" s="28" t="str">
        <f t="shared" si="434"/>
        <v>15</v>
      </c>
      <c r="H3511" s="1">
        <v>2</v>
      </c>
      <c r="I3511" s="1">
        <v>6493</v>
      </c>
      <c r="J3511" s="1">
        <v>45</v>
      </c>
      <c r="K3511" s="1">
        <v>456</v>
      </c>
      <c r="L3511" s="1">
        <v>4393</v>
      </c>
      <c r="M3511" s="1">
        <v>10345</v>
      </c>
      <c r="N3511" s="2">
        <f>INT(VLOOKUP(--D3511,'属性表（单）'!$H$7:$I$11,2,0)*VLOOKUP(F3511,'属性表（单）'!$B$4:$D$53,3,0))</f>
        <v>2000</v>
      </c>
      <c r="O3511" s="34">
        <f t="shared" si="436"/>
        <v>300</v>
      </c>
      <c r="P3511" s="1">
        <f>IF(H3511=26,VLOOKUP(G3511,'属性表（单核）'!$H$2:$I$251,2,0),IF(H3511=59,VLOOKUP(G3511,'属性表（单核）'!$C$2:$D$251,2,0),INT(N3511/VLOOKUP(H3511,'属性表（单）'!$N$4:$O$24,2,0))))</f>
        <v>200</v>
      </c>
      <c r="Q3511" s="34">
        <f t="shared" si="440"/>
        <v>2343</v>
      </c>
      <c r="R3511" s="1">
        <f>IF(J3511=26,VLOOKUP(G3511,'属性表（单核）'!$H$2:$I$251,2,0),IF(J3511=59,VLOOKUP(G3511,'属性表（单核）'!$C$2:$D$251,2,0),INT(N3511/VLOOKUP(J3511,'属性表（单）'!$N$4:$O$24,2,0))))</f>
        <v>1562</v>
      </c>
      <c r="S3511" s="1">
        <f t="shared" si="437"/>
        <v>0</v>
      </c>
      <c r="T3511" s="28">
        <f>VLOOKUP(--F3511,经验表!$A$4:$B$53,2,0)*VLOOKUP(--E3511,经验表!$W$8:$X$17,2,0)</f>
        <v>0</v>
      </c>
      <c r="U3511" s="1">
        <f t="shared" si="438"/>
        <v>0</v>
      </c>
      <c r="V3511" s="1">
        <f t="shared" si="439"/>
        <v>0</v>
      </c>
    </row>
    <row r="3512" spans="1:22" x14ac:dyDescent="0.35">
      <c r="A3512" s="1">
        <v>90600151</v>
      </c>
      <c r="B3512" s="3" t="s">
        <v>22</v>
      </c>
      <c r="C3512" s="29">
        <f t="shared" si="435"/>
        <v>2</v>
      </c>
      <c r="D3512" s="29" t="str">
        <f t="shared" si="432"/>
        <v>1</v>
      </c>
      <c r="E3512" s="42" t="str">
        <f t="shared" si="433"/>
        <v>21</v>
      </c>
      <c r="F3512" s="1">
        <v>6</v>
      </c>
      <c r="G3512" s="28" t="str">
        <f t="shared" si="434"/>
        <v>16</v>
      </c>
      <c r="H3512" s="1">
        <v>2</v>
      </c>
      <c r="I3512" s="1">
        <v>6890</v>
      </c>
      <c r="J3512" s="1">
        <v>45</v>
      </c>
      <c r="K3512" s="1">
        <v>512</v>
      </c>
      <c r="L3512" s="1">
        <v>5309</v>
      </c>
      <c r="M3512" s="1">
        <v>14738</v>
      </c>
      <c r="N3512" s="2">
        <f>INT(VLOOKUP(--D3512,'属性表（单）'!$H$7:$I$11,2,0)*VLOOKUP(F3512,'属性表（单）'!$B$4:$D$53,3,0))</f>
        <v>2100</v>
      </c>
      <c r="O3512" s="34">
        <f t="shared" si="436"/>
        <v>315</v>
      </c>
      <c r="P3512" s="1">
        <f>IF(H3512=26,VLOOKUP(G3512,'属性表（单核）'!$H$2:$I$251,2,0),IF(H3512=59,VLOOKUP(G3512,'属性表（单核）'!$C$2:$D$251,2,0),INT(N3512/VLOOKUP(H3512,'属性表（单）'!$N$4:$O$24,2,0))))</f>
        <v>210</v>
      </c>
      <c r="Q3512" s="34">
        <f t="shared" si="440"/>
        <v>2460</v>
      </c>
      <c r="R3512" s="1">
        <f>IF(J3512=26,VLOOKUP(G3512,'属性表（单核）'!$H$2:$I$251,2,0),IF(J3512=59,VLOOKUP(G3512,'属性表（单核）'!$C$2:$D$251,2,0),INT(N3512/VLOOKUP(J3512,'属性表（单）'!$N$4:$O$24,2,0))))</f>
        <v>1640</v>
      </c>
      <c r="S3512" s="1">
        <f t="shared" si="437"/>
        <v>0</v>
      </c>
      <c r="T3512" s="28">
        <f>VLOOKUP(--F3512,经验表!$A$4:$B$53,2,0)*VLOOKUP(--E3512,经验表!$W$8:$X$17,2,0)</f>
        <v>0</v>
      </c>
      <c r="U3512" s="1">
        <f t="shared" si="438"/>
        <v>0</v>
      </c>
      <c r="V3512" s="1">
        <f t="shared" si="439"/>
        <v>0</v>
      </c>
    </row>
    <row r="3513" spans="1:22" x14ac:dyDescent="0.35">
      <c r="A3513" s="1">
        <v>90700151</v>
      </c>
      <c r="B3513" s="3" t="s">
        <v>22</v>
      </c>
      <c r="C3513" s="29">
        <f t="shared" si="435"/>
        <v>2</v>
      </c>
      <c r="D3513" s="29" t="str">
        <f t="shared" si="432"/>
        <v>1</v>
      </c>
      <c r="E3513" s="42" t="str">
        <f t="shared" si="433"/>
        <v>21</v>
      </c>
      <c r="F3513" s="1">
        <v>7</v>
      </c>
      <c r="G3513" s="28" t="str">
        <f t="shared" si="434"/>
        <v>17</v>
      </c>
      <c r="H3513" s="1">
        <v>2</v>
      </c>
      <c r="I3513" s="1">
        <v>7299</v>
      </c>
      <c r="J3513" s="1">
        <v>45</v>
      </c>
      <c r="K3513" s="1">
        <v>568</v>
      </c>
      <c r="L3513" s="1">
        <v>6338</v>
      </c>
      <c r="M3513" s="1">
        <v>20047</v>
      </c>
      <c r="N3513" s="2">
        <f>INT(VLOOKUP(--D3513,'属性表（单）'!$H$7:$I$11,2,0)*VLOOKUP(F3513,'属性表（单）'!$B$4:$D$53,3,0))</f>
        <v>2250</v>
      </c>
      <c r="O3513" s="34">
        <f t="shared" si="436"/>
        <v>337</v>
      </c>
      <c r="P3513" s="1">
        <f>IF(H3513=26,VLOOKUP(G3513,'属性表（单核）'!$H$2:$I$251,2,0),IF(H3513=59,VLOOKUP(G3513,'属性表（单核）'!$C$2:$D$251,2,0),INT(N3513/VLOOKUP(H3513,'属性表（单）'!$N$4:$O$24,2,0))))</f>
        <v>225</v>
      </c>
      <c r="Q3513" s="34">
        <f t="shared" si="440"/>
        <v>2635</v>
      </c>
      <c r="R3513" s="1">
        <f>IF(J3513=26,VLOOKUP(G3513,'属性表（单核）'!$H$2:$I$251,2,0),IF(J3513=59,VLOOKUP(G3513,'属性表（单核）'!$C$2:$D$251,2,0),INT(N3513/VLOOKUP(J3513,'属性表（单）'!$N$4:$O$24,2,0))))</f>
        <v>1757</v>
      </c>
      <c r="S3513" s="1">
        <f t="shared" si="437"/>
        <v>0</v>
      </c>
      <c r="T3513" s="28">
        <f>VLOOKUP(--F3513,经验表!$A$4:$B$53,2,0)*VLOOKUP(--E3513,经验表!$W$8:$X$17,2,0)</f>
        <v>0</v>
      </c>
      <c r="U3513" s="1">
        <f t="shared" si="438"/>
        <v>0</v>
      </c>
      <c r="V3513" s="1">
        <f t="shared" si="439"/>
        <v>0</v>
      </c>
    </row>
    <row r="3514" spans="1:22" x14ac:dyDescent="0.35">
      <c r="A3514" s="1">
        <v>90800151</v>
      </c>
      <c r="B3514" s="3" t="s">
        <v>22</v>
      </c>
      <c r="C3514" s="29">
        <f t="shared" si="435"/>
        <v>2</v>
      </c>
      <c r="D3514" s="29" t="str">
        <f t="shared" si="432"/>
        <v>1</v>
      </c>
      <c r="E3514" s="42" t="str">
        <f t="shared" si="433"/>
        <v>21</v>
      </c>
      <c r="F3514" s="1">
        <v>8</v>
      </c>
      <c r="G3514" s="28" t="str">
        <f t="shared" si="434"/>
        <v>18</v>
      </c>
      <c r="H3514" s="1">
        <v>2</v>
      </c>
      <c r="I3514" s="1">
        <v>7718</v>
      </c>
      <c r="J3514" s="1">
        <v>45</v>
      </c>
      <c r="K3514" s="1">
        <v>624</v>
      </c>
      <c r="L3514" s="1">
        <v>7498</v>
      </c>
      <c r="M3514" s="1">
        <v>26385</v>
      </c>
      <c r="N3514" s="2">
        <f>INT(VLOOKUP(--D3514,'属性表（单）'!$H$7:$I$11,2,0)*VLOOKUP(F3514,'属性表（单）'!$B$4:$D$53,3,0))</f>
        <v>2400</v>
      </c>
      <c r="O3514" s="34">
        <f t="shared" si="436"/>
        <v>360</v>
      </c>
      <c r="P3514" s="1">
        <f>IF(H3514=26,VLOOKUP(G3514,'属性表（单核）'!$H$2:$I$251,2,0),IF(H3514=59,VLOOKUP(G3514,'属性表（单核）'!$C$2:$D$251,2,0),INT(N3514/VLOOKUP(H3514,'属性表（单）'!$N$4:$O$24,2,0))))</f>
        <v>240</v>
      </c>
      <c r="Q3514" s="34">
        <f t="shared" si="440"/>
        <v>2812</v>
      </c>
      <c r="R3514" s="1">
        <f>IF(J3514=26,VLOOKUP(G3514,'属性表（单核）'!$H$2:$I$251,2,0),IF(J3514=59,VLOOKUP(G3514,'属性表（单核）'!$C$2:$D$251,2,0),INT(N3514/VLOOKUP(J3514,'属性表（单）'!$N$4:$O$24,2,0))))</f>
        <v>1875</v>
      </c>
      <c r="S3514" s="1">
        <f t="shared" si="437"/>
        <v>0</v>
      </c>
      <c r="T3514" s="28">
        <f>VLOOKUP(--F3514,经验表!$A$4:$B$53,2,0)*VLOOKUP(--E3514,经验表!$W$8:$X$17,2,0)</f>
        <v>0</v>
      </c>
      <c r="U3514" s="1">
        <f t="shared" si="438"/>
        <v>0</v>
      </c>
      <c r="V3514" s="1">
        <f t="shared" si="439"/>
        <v>0</v>
      </c>
    </row>
    <row r="3515" spans="1:22" x14ac:dyDescent="0.35">
      <c r="A3515" s="1">
        <v>90900151</v>
      </c>
      <c r="B3515" s="3" t="s">
        <v>22</v>
      </c>
      <c r="C3515" s="29">
        <f t="shared" si="435"/>
        <v>2</v>
      </c>
      <c r="D3515" s="29" t="str">
        <f t="shared" si="432"/>
        <v>1</v>
      </c>
      <c r="E3515" s="42" t="str">
        <f t="shared" si="433"/>
        <v>21</v>
      </c>
      <c r="F3515" s="1">
        <v>9</v>
      </c>
      <c r="G3515" s="28" t="str">
        <f t="shared" si="434"/>
        <v>19</v>
      </c>
      <c r="H3515" s="1">
        <v>2</v>
      </c>
      <c r="I3515" s="1">
        <v>8150</v>
      </c>
      <c r="J3515" s="1">
        <v>45</v>
      </c>
      <c r="K3515" s="1">
        <v>680</v>
      </c>
      <c r="L3515" s="1">
        <v>8800</v>
      </c>
      <c r="M3515" s="1">
        <v>33883</v>
      </c>
      <c r="N3515" s="2">
        <f>INT(VLOOKUP(--D3515,'属性表（单）'!$H$7:$I$11,2,0)*VLOOKUP(F3515,'属性表（单）'!$B$4:$D$53,3,0))</f>
        <v>2550</v>
      </c>
      <c r="O3515" s="34">
        <f t="shared" si="436"/>
        <v>382</v>
      </c>
      <c r="P3515" s="1">
        <f>IF(H3515=26,VLOOKUP(G3515,'属性表（单核）'!$H$2:$I$251,2,0),IF(H3515=59,VLOOKUP(G3515,'属性表（单核）'!$C$2:$D$251,2,0),INT(N3515/VLOOKUP(H3515,'属性表（单）'!$N$4:$O$24,2,0))))</f>
        <v>255</v>
      </c>
      <c r="Q3515" s="34">
        <f t="shared" si="440"/>
        <v>2988</v>
      </c>
      <c r="R3515" s="1">
        <f>IF(J3515=26,VLOOKUP(G3515,'属性表（单核）'!$H$2:$I$251,2,0),IF(J3515=59,VLOOKUP(G3515,'属性表（单核）'!$C$2:$D$251,2,0),INT(N3515/VLOOKUP(J3515,'属性表（单）'!$N$4:$O$24,2,0))))</f>
        <v>1992</v>
      </c>
      <c r="S3515" s="1">
        <f t="shared" si="437"/>
        <v>0</v>
      </c>
      <c r="T3515" s="28">
        <f>VLOOKUP(--F3515,经验表!$A$4:$B$53,2,0)*VLOOKUP(--E3515,经验表!$W$8:$X$17,2,0)</f>
        <v>0</v>
      </c>
      <c r="U3515" s="1">
        <f t="shared" si="438"/>
        <v>0</v>
      </c>
      <c r="V3515" s="1">
        <f t="shared" si="439"/>
        <v>0</v>
      </c>
    </row>
    <row r="3516" spans="1:22" x14ac:dyDescent="0.35">
      <c r="A3516" s="1">
        <v>91000151</v>
      </c>
      <c r="B3516" s="3" t="s">
        <v>22</v>
      </c>
      <c r="C3516" s="29">
        <f t="shared" si="435"/>
        <v>2</v>
      </c>
      <c r="D3516" s="29" t="str">
        <f t="shared" si="432"/>
        <v>1</v>
      </c>
      <c r="E3516" s="42" t="str">
        <f t="shared" si="433"/>
        <v>21</v>
      </c>
      <c r="F3516" s="1">
        <v>10</v>
      </c>
      <c r="G3516" s="28" t="str">
        <f t="shared" si="434"/>
        <v>110</v>
      </c>
      <c r="H3516" s="1">
        <v>2</v>
      </c>
      <c r="I3516" s="1">
        <v>8595</v>
      </c>
      <c r="J3516" s="1">
        <v>45</v>
      </c>
      <c r="K3516" s="1">
        <v>736</v>
      </c>
      <c r="L3516" s="1">
        <v>10261</v>
      </c>
      <c r="M3516" s="1">
        <v>42683</v>
      </c>
      <c r="N3516" s="2">
        <f>INT(VLOOKUP(--D3516,'属性表（单）'!$H$7:$I$11,2,0)*VLOOKUP(F3516,'属性表（单）'!$B$4:$D$53,3,0))</f>
        <v>2700</v>
      </c>
      <c r="O3516" s="34">
        <f t="shared" si="436"/>
        <v>405</v>
      </c>
      <c r="P3516" s="1">
        <f>IF(H3516=26,VLOOKUP(G3516,'属性表（单核）'!$H$2:$I$251,2,0),IF(H3516=59,VLOOKUP(G3516,'属性表（单核）'!$C$2:$D$251,2,0),INT(N3516/VLOOKUP(H3516,'属性表（单）'!$N$4:$O$24,2,0))))</f>
        <v>270</v>
      </c>
      <c r="Q3516" s="34">
        <f t="shared" si="440"/>
        <v>3163</v>
      </c>
      <c r="R3516" s="1">
        <f>IF(J3516=26,VLOOKUP(G3516,'属性表（单核）'!$H$2:$I$251,2,0),IF(J3516=59,VLOOKUP(G3516,'属性表（单核）'!$C$2:$D$251,2,0),INT(N3516/VLOOKUP(J3516,'属性表（单）'!$N$4:$O$24,2,0))))</f>
        <v>2109</v>
      </c>
      <c r="S3516" s="1">
        <f t="shared" si="437"/>
        <v>0</v>
      </c>
      <c r="T3516" s="28">
        <f>VLOOKUP(--F3516,经验表!$A$4:$B$53,2,0)*VLOOKUP(--E3516,经验表!$W$8:$X$17,2,0)</f>
        <v>0</v>
      </c>
      <c r="U3516" s="1">
        <f t="shared" si="438"/>
        <v>0</v>
      </c>
      <c r="V3516" s="1">
        <f t="shared" si="439"/>
        <v>0</v>
      </c>
    </row>
    <row r="3517" spans="1:22" x14ac:dyDescent="0.35">
      <c r="A3517" s="1">
        <v>91100151</v>
      </c>
      <c r="B3517" s="3" t="s">
        <v>22</v>
      </c>
      <c r="C3517" s="29">
        <f t="shared" si="435"/>
        <v>2</v>
      </c>
      <c r="D3517" s="29" t="str">
        <f t="shared" si="432"/>
        <v>1</v>
      </c>
      <c r="E3517" s="42" t="str">
        <f t="shared" si="433"/>
        <v>21</v>
      </c>
      <c r="F3517" s="1">
        <v>11</v>
      </c>
      <c r="G3517" s="28" t="str">
        <f t="shared" si="434"/>
        <v>111</v>
      </c>
      <c r="H3517" s="1">
        <v>2</v>
      </c>
      <c r="I3517" s="1">
        <v>9056</v>
      </c>
      <c r="J3517" s="1">
        <v>45</v>
      </c>
      <c r="K3517" s="1">
        <v>792</v>
      </c>
      <c r="L3517" s="1">
        <v>11902</v>
      </c>
      <c r="M3517" s="1">
        <v>52944</v>
      </c>
      <c r="N3517" s="2">
        <f>INT(VLOOKUP(--D3517,'属性表（单）'!$H$7:$I$11,2,0)*VLOOKUP(F3517,'属性表（单）'!$B$4:$D$53,3,0))</f>
        <v>2850</v>
      </c>
      <c r="O3517" s="34">
        <f t="shared" si="436"/>
        <v>427</v>
      </c>
      <c r="P3517" s="1">
        <f>IF(H3517=26,VLOOKUP(G3517,'属性表（单核）'!$H$2:$I$251,2,0),IF(H3517=59,VLOOKUP(G3517,'属性表（单核）'!$C$2:$D$251,2,0),INT(N3517/VLOOKUP(H3517,'属性表（单）'!$N$4:$O$24,2,0))))</f>
        <v>285</v>
      </c>
      <c r="Q3517" s="34">
        <f t="shared" si="440"/>
        <v>3339</v>
      </c>
      <c r="R3517" s="1">
        <f>IF(J3517=26,VLOOKUP(G3517,'属性表（单核）'!$H$2:$I$251,2,0),IF(J3517=59,VLOOKUP(G3517,'属性表（单核）'!$C$2:$D$251,2,0),INT(N3517/VLOOKUP(J3517,'属性表（单）'!$N$4:$O$24,2,0))))</f>
        <v>2226</v>
      </c>
      <c r="S3517" s="1">
        <f t="shared" si="437"/>
        <v>0</v>
      </c>
      <c r="T3517" s="28">
        <f>VLOOKUP(--F3517,经验表!$A$4:$B$53,2,0)*VLOOKUP(--E3517,经验表!$W$8:$X$17,2,0)</f>
        <v>0</v>
      </c>
      <c r="U3517" s="1">
        <f t="shared" si="438"/>
        <v>0</v>
      </c>
      <c r="V3517" s="1">
        <f t="shared" si="439"/>
        <v>0</v>
      </c>
    </row>
    <row r="3518" spans="1:22" x14ac:dyDescent="0.35">
      <c r="A3518" s="1">
        <v>91200151</v>
      </c>
      <c r="B3518" s="3" t="s">
        <v>22</v>
      </c>
      <c r="C3518" s="29">
        <f t="shared" si="435"/>
        <v>2</v>
      </c>
      <c r="D3518" s="29" t="str">
        <f t="shared" si="432"/>
        <v>1</v>
      </c>
      <c r="E3518" s="42" t="str">
        <f t="shared" si="433"/>
        <v>21</v>
      </c>
      <c r="F3518" s="1">
        <v>12</v>
      </c>
      <c r="G3518" s="28" t="str">
        <f t="shared" si="434"/>
        <v>112</v>
      </c>
      <c r="H3518" s="1">
        <v>2</v>
      </c>
      <c r="I3518" s="1">
        <v>9526</v>
      </c>
      <c r="J3518" s="1">
        <v>45</v>
      </c>
      <c r="K3518" s="1">
        <v>848</v>
      </c>
      <c r="L3518" s="1">
        <v>13741</v>
      </c>
      <c r="M3518" s="1">
        <v>64846</v>
      </c>
      <c r="N3518" s="2">
        <f>INT(VLOOKUP(--D3518,'属性表（单）'!$H$7:$I$11,2,0)*VLOOKUP(F3518,'属性表（单）'!$B$4:$D$53,3,0))</f>
        <v>3050</v>
      </c>
      <c r="O3518" s="34">
        <f t="shared" si="436"/>
        <v>457</v>
      </c>
      <c r="P3518" s="1">
        <f>IF(H3518=26,VLOOKUP(G3518,'属性表（单核）'!$H$2:$I$251,2,0),IF(H3518=59,VLOOKUP(G3518,'属性表（单核）'!$C$2:$D$251,2,0),INT(N3518/VLOOKUP(H3518,'属性表（单）'!$N$4:$O$24,2,0))))</f>
        <v>305</v>
      </c>
      <c r="Q3518" s="34">
        <f t="shared" si="440"/>
        <v>3573</v>
      </c>
      <c r="R3518" s="1">
        <f>IF(J3518=26,VLOOKUP(G3518,'属性表（单核）'!$H$2:$I$251,2,0),IF(J3518=59,VLOOKUP(G3518,'属性表（单核）'!$C$2:$D$251,2,0),INT(N3518/VLOOKUP(J3518,'属性表（单）'!$N$4:$O$24,2,0))))</f>
        <v>2382</v>
      </c>
      <c r="S3518" s="1">
        <f t="shared" si="437"/>
        <v>0</v>
      </c>
      <c r="T3518" s="28">
        <f>VLOOKUP(--F3518,经验表!$A$4:$B$53,2,0)*VLOOKUP(--E3518,经验表!$W$8:$X$17,2,0)</f>
        <v>0</v>
      </c>
      <c r="U3518" s="1">
        <f t="shared" si="438"/>
        <v>0</v>
      </c>
      <c r="V3518" s="1">
        <f t="shared" si="439"/>
        <v>0</v>
      </c>
    </row>
    <row r="3519" spans="1:22" x14ac:dyDescent="0.35">
      <c r="A3519" s="1">
        <v>91300151</v>
      </c>
      <c r="B3519" s="3" t="s">
        <v>22</v>
      </c>
      <c r="C3519" s="29">
        <f t="shared" si="435"/>
        <v>2</v>
      </c>
      <c r="D3519" s="29" t="str">
        <f t="shared" si="432"/>
        <v>1</v>
      </c>
      <c r="E3519" s="42" t="str">
        <f t="shared" si="433"/>
        <v>21</v>
      </c>
      <c r="F3519" s="1">
        <v>13</v>
      </c>
      <c r="G3519" s="28" t="str">
        <f t="shared" si="434"/>
        <v>113</v>
      </c>
      <c r="H3519" s="1">
        <v>2</v>
      </c>
      <c r="I3519" s="1">
        <v>10016</v>
      </c>
      <c r="J3519" s="1">
        <v>45</v>
      </c>
      <c r="K3519" s="1">
        <v>904</v>
      </c>
      <c r="L3519" s="1">
        <v>15805</v>
      </c>
      <c r="M3519" s="1">
        <v>78587</v>
      </c>
      <c r="N3519" s="2">
        <f>INT(VLOOKUP(--D3519,'属性表（单）'!$H$7:$I$11,2,0)*VLOOKUP(F3519,'属性表（单）'!$B$4:$D$53,3,0))</f>
        <v>3250</v>
      </c>
      <c r="O3519" s="34">
        <f t="shared" si="436"/>
        <v>487</v>
      </c>
      <c r="P3519" s="1">
        <f>IF(H3519=26,VLOOKUP(G3519,'属性表（单核）'!$H$2:$I$251,2,0),IF(H3519=59,VLOOKUP(G3519,'属性表（单核）'!$C$2:$D$251,2,0),INT(N3519/VLOOKUP(H3519,'属性表（单）'!$N$4:$O$24,2,0))))</f>
        <v>325</v>
      </c>
      <c r="Q3519" s="34">
        <f t="shared" si="440"/>
        <v>3808</v>
      </c>
      <c r="R3519" s="1">
        <f>IF(J3519=26,VLOOKUP(G3519,'属性表（单核）'!$H$2:$I$251,2,0),IF(J3519=59,VLOOKUP(G3519,'属性表（单核）'!$C$2:$D$251,2,0),INT(N3519/VLOOKUP(J3519,'属性表（单）'!$N$4:$O$24,2,0))))</f>
        <v>2539</v>
      </c>
      <c r="S3519" s="1">
        <f t="shared" si="437"/>
        <v>0</v>
      </c>
      <c r="T3519" s="28">
        <f>VLOOKUP(--F3519,经验表!$A$4:$B$53,2,0)*VLOOKUP(--E3519,经验表!$W$8:$X$17,2,0)</f>
        <v>0</v>
      </c>
      <c r="U3519" s="1">
        <f t="shared" si="438"/>
        <v>0</v>
      </c>
      <c r="V3519" s="1">
        <f t="shared" si="439"/>
        <v>0</v>
      </c>
    </row>
    <row r="3520" spans="1:22" x14ac:dyDescent="0.35">
      <c r="A3520" s="1">
        <v>91400151</v>
      </c>
      <c r="B3520" s="3" t="s">
        <v>22</v>
      </c>
      <c r="C3520" s="29">
        <f t="shared" si="435"/>
        <v>2</v>
      </c>
      <c r="D3520" s="29" t="str">
        <f t="shared" si="432"/>
        <v>1</v>
      </c>
      <c r="E3520" s="42" t="str">
        <f t="shared" si="433"/>
        <v>21</v>
      </c>
      <c r="F3520" s="1">
        <v>14</v>
      </c>
      <c r="G3520" s="28" t="str">
        <f t="shared" si="434"/>
        <v>114</v>
      </c>
      <c r="H3520" s="1">
        <v>2</v>
      </c>
      <c r="I3520" s="1">
        <v>10515</v>
      </c>
      <c r="J3520" s="1">
        <v>45</v>
      </c>
      <c r="K3520" s="1">
        <v>960</v>
      </c>
      <c r="L3520" s="1">
        <v>18113</v>
      </c>
      <c r="M3520" s="1">
        <v>94392</v>
      </c>
      <c r="N3520" s="2">
        <f>INT(VLOOKUP(--D3520,'属性表（单）'!$H$7:$I$11,2,0)*VLOOKUP(F3520,'属性表（单）'!$B$4:$D$53,3,0))</f>
        <v>3450</v>
      </c>
      <c r="O3520" s="34">
        <f t="shared" si="436"/>
        <v>517</v>
      </c>
      <c r="P3520" s="1">
        <f>IF(H3520=26,VLOOKUP(G3520,'属性表（单核）'!$H$2:$I$251,2,0),IF(H3520=59,VLOOKUP(G3520,'属性表（单核）'!$C$2:$D$251,2,0),INT(N3520/VLOOKUP(H3520,'属性表（单）'!$N$4:$O$24,2,0))))</f>
        <v>345</v>
      </c>
      <c r="Q3520" s="34">
        <f t="shared" si="440"/>
        <v>4042</v>
      </c>
      <c r="R3520" s="1">
        <f>IF(J3520=26,VLOOKUP(G3520,'属性表（单核）'!$H$2:$I$251,2,0),IF(J3520=59,VLOOKUP(G3520,'属性表（单核）'!$C$2:$D$251,2,0),INT(N3520/VLOOKUP(J3520,'属性表（单）'!$N$4:$O$24,2,0))))</f>
        <v>2695</v>
      </c>
      <c r="S3520" s="1">
        <f t="shared" si="437"/>
        <v>0</v>
      </c>
      <c r="T3520" s="28">
        <f>VLOOKUP(--F3520,经验表!$A$4:$B$53,2,0)*VLOOKUP(--E3520,经验表!$W$8:$X$17,2,0)</f>
        <v>0</v>
      </c>
      <c r="U3520" s="1">
        <f t="shared" si="438"/>
        <v>0</v>
      </c>
      <c r="V3520" s="1">
        <f t="shared" si="439"/>
        <v>0</v>
      </c>
    </row>
    <row r="3521" spans="1:22" x14ac:dyDescent="0.35">
      <c r="A3521" s="1">
        <v>91500151</v>
      </c>
      <c r="B3521" s="3" t="s">
        <v>22</v>
      </c>
      <c r="C3521" s="29">
        <f t="shared" si="435"/>
        <v>2</v>
      </c>
      <c r="D3521" s="29" t="str">
        <f t="shared" si="432"/>
        <v>1</v>
      </c>
      <c r="E3521" s="42" t="str">
        <f t="shared" si="433"/>
        <v>21</v>
      </c>
      <c r="F3521" s="1">
        <v>15</v>
      </c>
      <c r="G3521" s="28" t="str">
        <f t="shared" si="434"/>
        <v>115</v>
      </c>
      <c r="H3521" s="1">
        <v>2</v>
      </c>
      <c r="I3521" s="1">
        <v>11034</v>
      </c>
      <c r="J3521" s="1">
        <v>45</v>
      </c>
      <c r="K3521" s="1">
        <v>1016</v>
      </c>
      <c r="L3521" s="1">
        <v>20698</v>
      </c>
      <c r="M3521" s="1">
        <v>112505</v>
      </c>
      <c r="N3521" s="2">
        <f>INT(VLOOKUP(--D3521,'属性表（单）'!$H$7:$I$11,2,0)*VLOOKUP(F3521,'属性表（单）'!$B$4:$D$53,3,0))</f>
        <v>3650</v>
      </c>
      <c r="O3521" s="34">
        <f t="shared" si="436"/>
        <v>547</v>
      </c>
      <c r="P3521" s="1">
        <f>IF(H3521=26,VLOOKUP(G3521,'属性表（单核）'!$H$2:$I$251,2,0),IF(H3521=59,VLOOKUP(G3521,'属性表（单核）'!$C$2:$D$251,2,0),INT(N3521/VLOOKUP(H3521,'属性表（单）'!$N$4:$O$24,2,0))))</f>
        <v>365</v>
      </c>
      <c r="Q3521" s="34">
        <f t="shared" si="440"/>
        <v>4276</v>
      </c>
      <c r="R3521" s="1">
        <f>IF(J3521=26,VLOOKUP(G3521,'属性表（单核）'!$H$2:$I$251,2,0),IF(J3521=59,VLOOKUP(G3521,'属性表（单核）'!$C$2:$D$251,2,0),INT(N3521/VLOOKUP(J3521,'属性表（单）'!$N$4:$O$24,2,0))))</f>
        <v>2851</v>
      </c>
      <c r="S3521" s="1">
        <f t="shared" si="437"/>
        <v>0</v>
      </c>
      <c r="T3521" s="28">
        <f>VLOOKUP(--F3521,经验表!$A$4:$B$53,2,0)*VLOOKUP(--E3521,经验表!$W$8:$X$17,2,0)</f>
        <v>0</v>
      </c>
      <c r="U3521" s="1">
        <f t="shared" si="438"/>
        <v>0</v>
      </c>
      <c r="V3521" s="1">
        <f t="shared" si="439"/>
        <v>0</v>
      </c>
    </row>
    <row r="3522" spans="1:22" x14ac:dyDescent="0.35">
      <c r="A3522" s="1">
        <v>91600151</v>
      </c>
      <c r="B3522" s="3" t="s">
        <v>22</v>
      </c>
      <c r="C3522" s="29">
        <f t="shared" si="435"/>
        <v>2</v>
      </c>
      <c r="D3522" s="29" t="str">
        <f t="shared" si="432"/>
        <v>1</v>
      </c>
      <c r="E3522" s="42" t="str">
        <f t="shared" si="433"/>
        <v>21</v>
      </c>
      <c r="F3522" s="1">
        <v>16</v>
      </c>
      <c r="G3522" s="28" t="str">
        <f t="shared" si="434"/>
        <v>116</v>
      </c>
      <c r="H3522" s="1">
        <v>2</v>
      </c>
      <c r="I3522" s="1">
        <v>11565</v>
      </c>
      <c r="J3522" s="1">
        <v>45</v>
      </c>
      <c r="K3522" s="1">
        <v>1072</v>
      </c>
      <c r="L3522" s="1">
        <v>23588</v>
      </c>
      <c r="M3522" s="1">
        <v>133203</v>
      </c>
      <c r="N3522" s="2">
        <f>INT(VLOOKUP(--D3522,'属性表（单）'!$H$7:$I$11,2,0)*VLOOKUP(F3522,'属性表（单）'!$B$4:$D$53,3,0))</f>
        <v>3850</v>
      </c>
      <c r="O3522" s="34">
        <f t="shared" si="436"/>
        <v>577</v>
      </c>
      <c r="P3522" s="1">
        <f>IF(H3522=26,VLOOKUP(G3522,'属性表（单核）'!$H$2:$I$251,2,0),IF(H3522=59,VLOOKUP(G3522,'属性表（单核）'!$C$2:$D$251,2,0),INT(N3522/VLOOKUP(H3522,'属性表（单）'!$N$4:$O$24,2,0))))</f>
        <v>385</v>
      </c>
      <c r="Q3522" s="34">
        <f t="shared" si="440"/>
        <v>4510</v>
      </c>
      <c r="R3522" s="1">
        <f>IF(J3522=26,VLOOKUP(G3522,'属性表（单核）'!$H$2:$I$251,2,0),IF(J3522=59,VLOOKUP(G3522,'属性表（单核）'!$C$2:$D$251,2,0),INT(N3522/VLOOKUP(J3522,'属性表（单）'!$N$4:$O$24,2,0))))</f>
        <v>3007</v>
      </c>
      <c r="S3522" s="1">
        <f t="shared" si="437"/>
        <v>0</v>
      </c>
      <c r="T3522" s="28">
        <f>VLOOKUP(--F3522,经验表!$A$4:$B$53,2,0)*VLOOKUP(--E3522,经验表!$W$8:$X$17,2,0)</f>
        <v>0</v>
      </c>
      <c r="U3522" s="1">
        <f t="shared" si="438"/>
        <v>0</v>
      </c>
      <c r="V3522" s="1">
        <f t="shared" si="439"/>
        <v>0</v>
      </c>
    </row>
    <row r="3523" spans="1:22" x14ac:dyDescent="0.35">
      <c r="A3523" s="1">
        <v>91700151</v>
      </c>
      <c r="B3523" s="3" t="s">
        <v>22</v>
      </c>
      <c r="C3523" s="29">
        <f t="shared" si="435"/>
        <v>2</v>
      </c>
      <c r="D3523" s="29" t="str">
        <f t="shared" ref="D3523:D3586" si="441">RIGHT(A3523,1)</f>
        <v>1</v>
      </c>
      <c r="E3523" s="42" t="str">
        <f t="shared" ref="E3523:E3586" si="442">IF(C3523=1,RIGHT(A3523,1),C3523&amp;RIGHT(A3523,1))</f>
        <v>21</v>
      </c>
      <c r="F3523" s="1">
        <v>17</v>
      </c>
      <c r="G3523" s="28" t="str">
        <f t="shared" ref="G3523:G3586" si="443">D3523&amp;F3523</f>
        <v>117</v>
      </c>
      <c r="H3523" s="1">
        <v>2</v>
      </c>
      <c r="I3523" s="1">
        <v>12112</v>
      </c>
      <c r="J3523" s="1">
        <v>45</v>
      </c>
      <c r="K3523" s="1">
        <v>1128</v>
      </c>
      <c r="L3523" s="1">
        <v>26822</v>
      </c>
      <c r="M3523" s="1">
        <v>156791</v>
      </c>
      <c r="N3523" s="2">
        <f>INT(VLOOKUP(--D3523,'属性表（单）'!$H$7:$I$11,2,0)*VLOOKUP(F3523,'属性表（单）'!$B$4:$D$53,3,0))</f>
        <v>4100</v>
      </c>
      <c r="O3523" s="34">
        <f t="shared" si="436"/>
        <v>615</v>
      </c>
      <c r="P3523" s="1">
        <f>IF(H3523=26,VLOOKUP(G3523,'属性表（单核）'!$H$2:$I$251,2,0),IF(H3523=59,VLOOKUP(G3523,'属性表（单核）'!$C$2:$D$251,2,0),INT(N3523/VLOOKUP(H3523,'属性表（单）'!$N$4:$O$24,2,0))))</f>
        <v>410</v>
      </c>
      <c r="Q3523" s="34">
        <f t="shared" si="440"/>
        <v>4804</v>
      </c>
      <c r="R3523" s="1">
        <f>IF(J3523=26,VLOOKUP(G3523,'属性表（单核）'!$H$2:$I$251,2,0),IF(J3523=59,VLOOKUP(G3523,'属性表（单核）'!$C$2:$D$251,2,0),INT(N3523/VLOOKUP(J3523,'属性表（单）'!$N$4:$O$24,2,0))))</f>
        <v>3203</v>
      </c>
      <c r="S3523" s="1">
        <f t="shared" si="437"/>
        <v>0</v>
      </c>
      <c r="T3523" s="28">
        <f>VLOOKUP(--F3523,经验表!$A$4:$B$53,2,0)*VLOOKUP(--E3523,经验表!$W$8:$X$17,2,0)</f>
        <v>0</v>
      </c>
      <c r="U3523" s="1">
        <f t="shared" si="438"/>
        <v>0</v>
      </c>
      <c r="V3523" s="1">
        <f t="shared" si="439"/>
        <v>0</v>
      </c>
    </row>
    <row r="3524" spans="1:22" x14ac:dyDescent="0.35">
      <c r="A3524" s="1">
        <v>91800151</v>
      </c>
      <c r="B3524" s="3" t="s">
        <v>22</v>
      </c>
      <c r="C3524" s="29">
        <f t="shared" ref="C3524:C3587" si="444">C3523</f>
        <v>2</v>
      </c>
      <c r="D3524" s="29" t="str">
        <f t="shared" si="441"/>
        <v>1</v>
      </c>
      <c r="E3524" s="42" t="str">
        <f t="shared" si="442"/>
        <v>21</v>
      </c>
      <c r="F3524" s="1">
        <v>18</v>
      </c>
      <c r="G3524" s="28" t="str">
        <f t="shared" si="443"/>
        <v>118</v>
      </c>
      <c r="H3524" s="1">
        <v>2</v>
      </c>
      <c r="I3524" s="1">
        <v>12678</v>
      </c>
      <c r="J3524" s="1">
        <v>45</v>
      </c>
      <c r="K3524" s="1">
        <v>1184</v>
      </c>
      <c r="L3524" s="1">
        <v>30437</v>
      </c>
      <c r="M3524" s="1">
        <v>183613</v>
      </c>
      <c r="N3524" s="2">
        <f>INT(VLOOKUP(--D3524,'属性表（单）'!$H$7:$I$11,2,0)*VLOOKUP(F3524,'属性表（单）'!$B$4:$D$53,3,0))</f>
        <v>4350</v>
      </c>
      <c r="O3524" s="34">
        <f t="shared" si="436"/>
        <v>652</v>
      </c>
      <c r="P3524" s="1">
        <f>IF(H3524=26,VLOOKUP(G3524,'属性表（单核）'!$H$2:$I$251,2,0),IF(H3524=59,VLOOKUP(G3524,'属性表（单核）'!$C$2:$D$251,2,0),INT(N3524/VLOOKUP(H3524,'属性表（单）'!$N$4:$O$24,2,0))))</f>
        <v>435</v>
      </c>
      <c r="Q3524" s="34">
        <f t="shared" si="440"/>
        <v>5097</v>
      </c>
      <c r="R3524" s="1">
        <f>IF(J3524=26,VLOOKUP(G3524,'属性表（单核）'!$H$2:$I$251,2,0),IF(J3524=59,VLOOKUP(G3524,'属性表（单核）'!$C$2:$D$251,2,0),INT(N3524/VLOOKUP(J3524,'属性表（单）'!$N$4:$O$24,2,0))))</f>
        <v>3398</v>
      </c>
      <c r="S3524" s="1">
        <f t="shared" si="437"/>
        <v>0</v>
      </c>
      <c r="T3524" s="28">
        <f>VLOOKUP(--F3524,经验表!$A$4:$B$53,2,0)*VLOOKUP(--E3524,经验表!$W$8:$X$17,2,0)</f>
        <v>0</v>
      </c>
      <c r="U3524" s="1">
        <f t="shared" si="438"/>
        <v>0</v>
      </c>
      <c r="V3524" s="1">
        <f t="shared" si="439"/>
        <v>0</v>
      </c>
    </row>
    <row r="3525" spans="1:22" x14ac:dyDescent="0.35">
      <c r="A3525" s="1">
        <v>91900151</v>
      </c>
      <c r="B3525" s="3" t="s">
        <v>22</v>
      </c>
      <c r="C3525" s="29">
        <f t="shared" si="444"/>
        <v>2</v>
      </c>
      <c r="D3525" s="29" t="str">
        <f t="shared" si="441"/>
        <v>1</v>
      </c>
      <c r="E3525" s="42" t="str">
        <f t="shared" si="442"/>
        <v>21</v>
      </c>
      <c r="F3525" s="1">
        <v>19</v>
      </c>
      <c r="G3525" s="28" t="str">
        <f t="shared" si="443"/>
        <v>119</v>
      </c>
      <c r="H3525" s="1">
        <v>2</v>
      </c>
      <c r="I3525" s="1">
        <v>13258</v>
      </c>
      <c r="J3525" s="1">
        <v>45</v>
      </c>
      <c r="K3525" s="1">
        <v>1240</v>
      </c>
      <c r="L3525" s="1">
        <v>34476</v>
      </c>
      <c r="M3525" s="1">
        <v>214050</v>
      </c>
      <c r="N3525" s="2">
        <f>INT(VLOOKUP(--D3525,'属性表（单）'!$H$7:$I$11,2,0)*VLOOKUP(F3525,'属性表（单）'!$B$4:$D$53,3,0))</f>
        <v>4600</v>
      </c>
      <c r="O3525" s="34">
        <f t="shared" si="436"/>
        <v>690</v>
      </c>
      <c r="P3525" s="1">
        <f>IF(H3525=26,VLOOKUP(G3525,'属性表（单核）'!$H$2:$I$251,2,0),IF(H3525=59,VLOOKUP(G3525,'属性表（单核）'!$C$2:$D$251,2,0),INT(N3525/VLOOKUP(H3525,'属性表（单）'!$N$4:$O$24,2,0))))</f>
        <v>460</v>
      </c>
      <c r="Q3525" s="34">
        <f t="shared" si="440"/>
        <v>5389</v>
      </c>
      <c r="R3525" s="1">
        <f>IF(J3525=26,VLOOKUP(G3525,'属性表（单核）'!$H$2:$I$251,2,0),IF(J3525=59,VLOOKUP(G3525,'属性表（单核）'!$C$2:$D$251,2,0),INT(N3525/VLOOKUP(J3525,'属性表（单）'!$N$4:$O$24,2,0))))</f>
        <v>3593</v>
      </c>
      <c r="S3525" s="1">
        <f t="shared" si="437"/>
        <v>0</v>
      </c>
      <c r="T3525" s="28">
        <f>VLOOKUP(--F3525,经验表!$A$4:$B$53,2,0)*VLOOKUP(--E3525,经验表!$W$8:$X$17,2,0)</f>
        <v>0</v>
      </c>
      <c r="U3525" s="1">
        <f t="shared" si="438"/>
        <v>0</v>
      </c>
      <c r="V3525" s="1">
        <f t="shared" si="439"/>
        <v>0</v>
      </c>
    </row>
    <row r="3526" spans="1:22" x14ac:dyDescent="0.35">
      <c r="A3526" s="1">
        <v>92000151</v>
      </c>
      <c r="B3526" s="3" t="s">
        <v>22</v>
      </c>
      <c r="C3526" s="29">
        <f t="shared" si="444"/>
        <v>2</v>
      </c>
      <c r="D3526" s="29" t="str">
        <f t="shared" si="441"/>
        <v>1</v>
      </c>
      <c r="E3526" s="42" t="str">
        <f t="shared" si="442"/>
        <v>21</v>
      </c>
      <c r="F3526" s="1">
        <v>20</v>
      </c>
      <c r="G3526" s="28" t="str">
        <f t="shared" si="443"/>
        <v>120</v>
      </c>
      <c r="H3526" s="1">
        <v>2</v>
      </c>
      <c r="I3526" s="1">
        <v>13856</v>
      </c>
      <c r="J3526" s="1">
        <v>45</v>
      </c>
      <c r="K3526" s="1">
        <v>1296</v>
      </c>
      <c r="L3526" s="1">
        <v>38986</v>
      </c>
      <c r="M3526" s="1">
        <v>248526</v>
      </c>
      <c r="N3526" s="2">
        <f>INT(VLOOKUP(--D3526,'属性表（单）'!$H$7:$I$11,2,0)*VLOOKUP(F3526,'属性表（单）'!$B$4:$D$53,3,0))</f>
        <v>4850</v>
      </c>
      <c r="O3526" s="34">
        <f t="shared" si="436"/>
        <v>727</v>
      </c>
      <c r="P3526" s="1">
        <f>IF(H3526=26,VLOOKUP(G3526,'属性表（单核）'!$H$2:$I$251,2,0),IF(H3526=59,VLOOKUP(G3526,'属性表（单核）'!$C$2:$D$251,2,0),INT(N3526/VLOOKUP(H3526,'属性表（单）'!$N$4:$O$24,2,0))))</f>
        <v>485</v>
      </c>
      <c r="Q3526" s="34">
        <f t="shared" si="440"/>
        <v>5683</v>
      </c>
      <c r="R3526" s="1">
        <f>IF(J3526=26,VLOOKUP(G3526,'属性表（单核）'!$H$2:$I$251,2,0),IF(J3526=59,VLOOKUP(G3526,'属性表（单核）'!$C$2:$D$251,2,0),INT(N3526/VLOOKUP(J3526,'属性表（单）'!$N$4:$O$24,2,0))))</f>
        <v>3789</v>
      </c>
      <c r="S3526" s="1">
        <f t="shared" si="437"/>
        <v>0</v>
      </c>
      <c r="T3526" s="28">
        <f>VLOOKUP(--F3526,经验表!$A$4:$B$53,2,0)*VLOOKUP(--E3526,经验表!$W$8:$X$17,2,0)</f>
        <v>0</v>
      </c>
      <c r="U3526" s="1">
        <f t="shared" si="438"/>
        <v>0</v>
      </c>
      <c r="V3526" s="1">
        <f t="shared" si="439"/>
        <v>0</v>
      </c>
    </row>
    <row r="3527" spans="1:22" x14ac:dyDescent="0.35">
      <c r="A3527" s="1">
        <v>92100151</v>
      </c>
      <c r="B3527" s="3" t="s">
        <v>22</v>
      </c>
      <c r="C3527" s="29">
        <f t="shared" si="444"/>
        <v>2</v>
      </c>
      <c r="D3527" s="29" t="str">
        <f t="shared" si="441"/>
        <v>1</v>
      </c>
      <c r="E3527" s="42" t="str">
        <f t="shared" si="442"/>
        <v>21</v>
      </c>
      <c r="F3527" s="1">
        <v>21</v>
      </c>
      <c r="G3527" s="28" t="str">
        <f t="shared" si="443"/>
        <v>121</v>
      </c>
      <c r="H3527" s="1">
        <v>2</v>
      </c>
      <c r="I3527" s="1">
        <v>14474</v>
      </c>
      <c r="J3527" s="1">
        <v>45</v>
      </c>
      <c r="K3527" s="1">
        <v>1352</v>
      </c>
      <c r="L3527" s="1">
        <v>44024</v>
      </c>
      <c r="M3527" s="1">
        <v>287512</v>
      </c>
      <c r="N3527" s="2">
        <f>INT(VLOOKUP(--D3527,'属性表（单）'!$H$7:$I$11,2,0)*VLOOKUP(F3527,'属性表（单）'!$B$4:$D$53,3,0))</f>
        <v>5100</v>
      </c>
      <c r="O3527" s="34">
        <f t="shared" ref="O3527:O3590" si="445">INT(IF(C3527=1,P3527,P3527*$X$14))</f>
        <v>765</v>
      </c>
      <c r="P3527" s="1">
        <f>IF(H3527=26,VLOOKUP(G3527,'属性表（单核）'!$H$2:$I$251,2,0),IF(H3527=59,VLOOKUP(G3527,'属性表（单核）'!$C$2:$D$251,2,0),INT(N3527/VLOOKUP(H3527,'属性表（单）'!$N$4:$O$24,2,0))))</f>
        <v>510</v>
      </c>
      <c r="Q3527" s="34">
        <f t="shared" si="440"/>
        <v>5976</v>
      </c>
      <c r="R3527" s="1">
        <f>IF(J3527=26,VLOOKUP(G3527,'属性表（单核）'!$H$2:$I$251,2,0),IF(J3527=59,VLOOKUP(G3527,'属性表（单核）'!$C$2:$D$251,2,0),INT(N3527/VLOOKUP(J3527,'属性表（单）'!$N$4:$O$24,2,0))))</f>
        <v>3984</v>
      </c>
      <c r="S3527" s="1">
        <f t="shared" si="437"/>
        <v>0</v>
      </c>
      <c r="T3527" s="28">
        <f>VLOOKUP(--F3527,经验表!$A$4:$B$53,2,0)*VLOOKUP(--E3527,经验表!$W$8:$X$17,2,0)</f>
        <v>0</v>
      </c>
      <c r="U3527" s="1">
        <f t="shared" si="438"/>
        <v>0</v>
      </c>
      <c r="V3527" s="1">
        <f t="shared" si="439"/>
        <v>0</v>
      </c>
    </row>
    <row r="3528" spans="1:22" x14ac:dyDescent="0.35">
      <c r="A3528" s="1">
        <v>92200151</v>
      </c>
      <c r="B3528" s="3" t="s">
        <v>22</v>
      </c>
      <c r="C3528" s="29">
        <f t="shared" si="444"/>
        <v>2</v>
      </c>
      <c r="D3528" s="29" t="str">
        <f t="shared" si="441"/>
        <v>1</v>
      </c>
      <c r="E3528" s="42" t="str">
        <f t="shared" si="442"/>
        <v>21</v>
      </c>
      <c r="F3528" s="1">
        <v>22</v>
      </c>
      <c r="G3528" s="28" t="str">
        <f t="shared" si="443"/>
        <v>122</v>
      </c>
      <c r="H3528" s="1">
        <v>2</v>
      </c>
      <c r="I3528" s="1">
        <v>15110</v>
      </c>
      <c r="J3528" s="1">
        <v>45</v>
      </c>
      <c r="K3528" s="1">
        <v>1408</v>
      </c>
      <c r="L3528" s="1">
        <v>49647</v>
      </c>
      <c r="M3528" s="1">
        <v>331536</v>
      </c>
      <c r="N3528" s="2">
        <f>INT(VLOOKUP(--D3528,'属性表（单）'!$H$7:$I$11,2,0)*VLOOKUP(F3528,'属性表（单）'!$B$4:$D$53,3,0))</f>
        <v>5400</v>
      </c>
      <c r="O3528" s="34">
        <f t="shared" si="445"/>
        <v>810</v>
      </c>
      <c r="P3528" s="1">
        <f>IF(H3528=26,VLOOKUP(G3528,'属性表（单核）'!$H$2:$I$251,2,0),IF(H3528=59,VLOOKUP(G3528,'属性表（单核）'!$C$2:$D$251,2,0),INT(N3528/VLOOKUP(H3528,'属性表（单）'!$N$4:$O$24,2,0))))</f>
        <v>540</v>
      </c>
      <c r="Q3528" s="34">
        <f t="shared" ref="Q3528:Q3591" si="446">INT(IF(C3528=1,R3528,R3528*$X$14))</f>
        <v>6327</v>
      </c>
      <c r="R3528" s="1">
        <f>IF(J3528=26,VLOOKUP(G3528,'属性表（单核）'!$H$2:$I$251,2,0),IF(J3528=59,VLOOKUP(G3528,'属性表（单核）'!$C$2:$D$251,2,0),INT(N3528/VLOOKUP(J3528,'属性表（单）'!$N$4:$O$24,2,0))))</f>
        <v>4218</v>
      </c>
      <c r="S3528" s="1">
        <f t="shared" ref="S3528:S3591" si="447">INT(T3528)</f>
        <v>0</v>
      </c>
      <c r="T3528" s="28">
        <f>VLOOKUP(--F3528,经验表!$A$4:$B$53,2,0)*VLOOKUP(--E3528,经验表!$W$8:$X$17,2,0)</f>
        <v>0</v>
      </c>
      <c r="U3528" s="1">
        <f t="shared" ref="U3528:U3591" si="448">INT(IF(C3528=1,IF(F3528=1,VLOOKUP(--D3528,$X$8:$Y$12,2,0),V3528),IF(F3528=1,VLOOKUP(--D3528,$X$17:$Y$21,2,0),V3528)))</f>
        <v>0</v>
      </c>
      <c r="V3528" s="1">
        <f t="shared" si="439"/>
        <v>0</v>
      </c>
    </row>
    <row r="3529" spans="1:22" x14ac:dyDescent="0.35">
      <c r="A3529" s="1">
        <v>92300151</v>
      </c>
      <c r="B3529" s="3" t="s">
        <v>22</v>
      </c>
      <c r="C3529" s="29">
        <f t="shared" si="444"/>
        <v>2</v>
      </c>
      <c r="D3529" s="29" t="str">
        <f t="shared" si="441"/>
        <v>1</v>
      </c>
      <c r="E3529" s="42" t="str">
        <f t="shared" si="442"/>
        <v>21</v>
      </c>
      <c r="F3529" s="1">
        <v>23</v>
      </c>
      <c r="G3529" s="28" t="str">
        <f t="shared" si="443"/>
        <v>123</v>
      </c>
      <c r="H3529" s="1">
        <v>2</v>
      </c>
      <c r="I3529" s="1">
        <v>15763</v>
      </c>
      <c r="J3529" s="1">
        <v>45</v>
      </c>
      <c r="K3529" s="1">
        <v>1464</v>
      </c>
      <c r="L3529" s="1">
        <v>55922</v>
      </c>
      <c r="M3529" s="1">
        <v>381183</v>
      </c>
      <c r="N3529" s="2">
        <f>INT(VLOOKUP(--D3529,'属性表（单）'!$H$7:$I$11,2,0)*VLOOKUP(F3529,'属性表（单）'!$B$4:$D$53,3,0))</f>
        <v>5700</v>
      </c>
      <c r="O3529" s="34">
        <f t="shared" si="445"/>
        <v>855</v>
      </c>
      <c r="P3529" s="1">
        <f>IF(H3529=26,VLOOKUP(G3529,'属性表（单核）'!$H$2:$I$251,2,0),IF(H3529=59,VLOOKUP(G3529,'属性表（单核）'!$C$2:$D$251,2,0),INT(N3529/VLOOKUP(H3529,'属性表（单）'!$N$4:$O$24,2,0))))</f>
        <v>570</v>
      </c>
      <c r="Q3529" s="34">
        <f t="shared" si="446"/>
        <v>6679</v>
      </c>
      <c r="R3529" s="1">
        <f>IF(J3529=26,VLOOKUP(G3529,'属性表（单核）'!$H$2:$I$251,2,0),IF(J3529=59,VLOOKUP(G3529,'属性表（单核）'!$C$2:$D$251,2,0),INT(N3529/VLOOKUP(J3529,'属性表（单）'!$N$4:$O$24,2,0))))</f>
        <v>4453</v>
      </c>
      <c r="S3529" s="1">
        <f t="shared" si="447"/>
        <v>0</v>
      </c>
      <c r="T3529" s="28">
        <f>VLOOKUP(--F3529,经验表!$A$4:$B$53,2,0)*VLOOKUP(--E3529,经验表!$W$8:$X$17,2,0)</f>
        <v>0</v>
      </c>
      <c r="U3529" s="1">
        <f t="shared" si="448"/>
        <v>0</v>
      </c>
      <c r="V3529" s="1">
        <f t="shared" ref="V3529:V3592" si="449">S3528+U3528</f>
        <v>0</v>
      </c>
    </row>
    <row r="3530" spans="1:22" x14ac:dyDescent="0.35">
      <c r="A3530" s="1">
        <v>92400151</v>
      </c>
      <c r="B3530" s="3" t="s">
        <v>22</v>
      </c>
      <c r="C3530" s="29">
        <f t="shared" si="444"/>
        <v>2</v>
      </c>
      <c r="D3530" s="29" t="str">
        <f t="shared" si="441"/>
        <v>1</v>
      </c>
      <c r="E3530" s="42" t="str">
        <f t="shared" si="442"/>
        <v>21</v>
      </c>
      <c r="F3530" s="1">
        <v>24</v>
      </c>
      <c r="G3530" s="28" t="str">
        <f t="shared" si="443"/>
        <v>124</v>
      </c>
      <c r="H3530" s="1">
        <v>2</v>
      </c>
      <c r="I3530" s="1">
        <v>16438</v>
      </c>
      <c r="J3530" s="1">
        <v>45</v>
      </c>
      <c r="K3530" s="1">
        <v>1520</v>
      </c>
      <c r="L3530" s="1">
        <v>62922</v>
      </c>
      <c r="M3530" s="1">
        <v>437105</v>
      </c>
      <c r="N3530" s="2">
        <f>INT(VLOOKUP(--D3530,'属性表（单）'!$H$7:$I$11,2,0)*VLOOKUP(F3530,'属性表（单）'!$B$4:$D$53,3,0))</f>
        <v>6000</v>
      </c>
      <c r="O3530" s="34">
        <f t="shared" si="445"/>
        <v>900</v>
      </c>
      <c r="P3530" s="1">
        <f>IF(H3530=26,VLOOKUP(G3530,'属性表（单核）'!$H$2:$I$251,2,0),IF(H3530=59,VLOOKUP(G3530,'属性表（单核）'!$C$2:$D$251,2,0),INT(N3530/VLOOKUP(H3530,'属性表（单）'!$N$4:$O$24,2,0))))</f>
        <v>600</v>
      </c>
      <c r="Q3530" s="34">
        <f t="shared" si="446"/>
        <v>7030</v>
      </c>
      <c r="R3530" s="1">
        <f>IF(J3530=26,VLOOKUP(G3530,'属性表（单核）'!$H$2:$I$251,2,0),IF(J3530=59,VLOOKUP(G3530,'属性表（单核）'!$C$2:$D$251,2,0),INT(N3530/VLOOKUP(J3530,'属性表（单）'!$N$4:$O$24,2,0))))</f>
        <v>4687</v>
      </c>
      <c r="S3530" s="1">
        <f t="shared" si="447"/>
        <v>0</v>
      </c>
      <c r="T3530" s="28">
        <f>VLOOKUP(--F3530,经验表!$A$4:$B$53,2,0)*VLOOKUP(--E3530,经验表!$W$8:$X$17,2,0)</f>
        <v>0</v>
      </c>
      <c r="U3530" s="1">
        <f t="shared" si="448"/>
        <v>0</v>
      </c>
      <c r="V3530" s="1">
        <f t="shared" si="449"/>
        <v>0</v>
      </c>
    </row>
    <row r="3531" spans="1:22" x14ac:dyDescent="0.35">
      <c r="A3531" s="1">
        <v>92500151</v>
      </c>
      <c r="B3531" s="3" t="s">
        <v>22</v>
      </c>
      <c r="C3531" s="29">
        <f t="shared" si="444"/>
        <v>2</v>
      </c>
      <c r="D3531" s="29" t="str">
        <f t="shared" si="441"/>
        <v>1</v>
      </c>
      <c r="E3531" s="42" t="str">
        <f t="shared" si="442"/>
        <v>21</v>
      </c>
      <c r="F3531" s="1">
        <v>25</v>
      </c>
      <c r="G3531" s="28" t="str">
        <f t="shared" si="443"/>
        <v>125</v>
      </c>
      <c r="H3531" s="1">
        <v>2</v>
      </c>
      <c r="I3531" s="1">
        <v>17133</v>
      </c>
      <c r="J3531" s="1">
        <v>45</v>
      </c>
      <c r="K3531" s="1">
        <v>1576</v>
      </c>
      <c r="L3531" s="1">
        <v>70732</v>
      </c>
      <c r="M3531" s="1">
        <v>500027</v>
      </c>
      <c r="N3531" s="2">
        <f>INT(VLOOKUP(--D3531,'属性表（单）'!$H$7:$I$11,2,0)*VLOOKUP(F3531,'属性表（单）'!$B$4:$D$53,3,0))</f>
        <v>6300</v>
      </c>
      <c r="O3531" s="34">
        <f t="shared" si="445"/>
        <v>945</v>
      </c>
      <c r="P3531" s="1">
        <f>IF(H3531=26,VLOOKUP(G3531,'属性表（单核）'!$H$2:$I$251,2,0),IF(H3531=59,VLOOKUP(G3531,'属性表（单核）'!$C$2:$D$251,2,0),INT(N3531/VLOOKUP(H3531,'属性表（单）'!$N$4:$O$24,2,0))))</f>
        <v>630</v>
      </c>
      <c r="Q3531" s="34">
        <f t="shared" si="446"/>
        <v>7381</v>
      </c>
      <c r="R3531" s="1">
        <f>IF(J3531=26,VLOOKUP(G3531,'属性表（单核）'!$H$2:$I$251,2,0),IF(J3531=59,VLOOKUP(G3531,'属性表（单核）'!$C$2:$D$251,2,0),INT(N3531/VLOOKUP(J3531,'属性表（单）'!$N$4:$O$24,2,0))))</f>
        <v>4921</v>
      </c>
      <c r="S3531" s="1">
        <f t="shared" si="447"/>
        <v>0</v>
      </c>
      <c r="T3531" s="28">
        <f>VLOOKUP(--F3531,经验表!$A$4:$B$53,2,0)*VLOOKUP(--E3531,经验表!$W$8:$X$17,2,0)</f>
        <v>0</v>
      </c>
      <c r="U3531" s="1">
        <f t="shared" si="448"/>
        <v>0</v>
      </c>
      <c r="V3531" s="1">
        <f t="shared" si="449"/>
        <v>0</v>
      </c>
    </row>
    <row r="3532" spans="1:22" x14ac:dyDescent="0.35">
      <c r="A3532" s="1">
        <v>92600151</v>
      </c>
      <c r="B3532" s="3" t="s">
        <v>22</v>
      </c>
      <c r="C3532" s="29">
        <f t="shared" si="444"/>
        <v>2</v>
      </c>
      <c r="D3532" s="29" t="str">
        <f t="shared" si="441"/>
        <v>1</v>
      </c>
      <c r="E3532" s="42" t="str">
        <f t="shared" si="442"/>
        <v>21</v>
      </c>
      <c r="F3532" s="1">
        <v>26</v>
      </c>
      <c r="G3532" s="28" t="str">
        <f t="shared" si="443"/>
        <v>126</v>
      </c>
      <c r="H3532" s="1">
        <v>2</v>
      </c>
      <c r="I3532" s="1">
        <v>17846</v>
      </c>
      <c r="J3532" s="1">
        <v>45</v>
      </c>
      <c r="K3532" s="1">
        <v>1632</v>
      </c>
      <c r="L3532" s="1">
        <v>79442</v>
      </c>
      <c r="M3532" s="1">
        <v>570759</v>
      </c>
      <c r="N3532" s="2">
        <f>INT(VLOOKUP(--D3532,'属性表（单）'!$H$7:$I$11,2,0)*VLOOKUP(F3532,'属性表（单）'!$B$4:$D$53,3,0))</f>
        <v>6600</v>
      </c>
      <c r="O3532" s="34">
        <f t="shared" si="445"/>
        <v>990</v>
      </c>
      <c r="P3532" s="1">
        <f>IF(H3532=26,VLOOKUP(G3532,'属性表（单核）'!$H$2:$I$251,2,0),IF(H3532=59,VLOOKUP(G3532,'属性表（单核）'!$C$2:$D$251,2,0),INT(N3532/VLOOKUP(H3532,'属性表（单）'!$N$4:$O$24,2,0))))</f>
        <v>660</v>
      </c>
      <c r="Q3532" s="34">
        <f t="shared" si="446"/>
        <v>7734</v>
      </c>
      <c r="R3532" s="1">
        <f>IF(J3532=26,VLOOKUP(G3532,'属性表（单核）'!$H$2:$I$251,2,0),IF(J3532=59,VLOOKUP(G3532,'属性表（单核）'!$C$2:$D$251,2,0),INT(N3532/VLOOKUP(J3532,'属性表（单）'!$N$4:$O$24,2,0))))</f>
        <v>5156</v>
      </c>
      <c r="S3532" s="1">
        <f t="shared" si="447"/>
        <v>0</v>
      </c>
      <c r="T3532" s="28">
        <f>VLOOKUP(--F3532,经验表!$A$4:$B$53,2,0)*VLOOKUP(--E3532,经验表!$W$8:$X$17,2,0)</f>
        <v>0</v>
      </c>
      <c r="U3532" s="1">
        <f t="shared" si="448"/>
        <v>0</v>
      </c>
      <c r="V3532" s="1">
        <f t="shared" si="449"/>
        <v>0</v>
      </c>
    </row>
    <row r="3533" spans="1:22" x14ac:dyDescent="0.35">
      <c r="A3533" s="1">
        <v>92700151</v>
      </c>
      <c r="B3533" s="3" t="s">
        <v>22</v>
      </c>
      <c r="C3533" s="29">
        <f t="shared" si="444"/>
        <v>2</v>
      </c>
      <c r="D3533" s="29" t="str">
        <f t="shared" si="441"/>
        <v>1</v>
      </c>
      <c r="E3533" s="42" t="str">
        <f t="shared" si="442"/>
        <v>21</v>
      </c>
      <c r="F3533" s="1">
        <v>27</v>
      </c>
      <c r="G3533" s="28" t="str">
        <f t="shared" si="443"/>
        <v>127</v>
      </c>
      <c r="H3533" s="1">
        <v>2</v>
      </c>
      <c r="I3533" s="1">
        <v>18582</v>
      </c>
      <c r="J3533" s="1">
        <v>45</v>
      </c>
      <c r="K3533" s="1">
        <v>1688</v>
      </c>
      <c r="L3533" s="1">
        <v>89155</v>
      </c>
      <c r="M3533" s="1">
        <v>650201</v>
      </c>
      <c r="N3533" s="2">
        <f>INT(VLOOKUP(--D3533,'属性表（单）'!$H$7:$I$11,2,0)*VLOOKUP(F3533,'属性表（单）'!$B$4:$D$53,3,0))</f>
        <v>6950</v>
      </c>
      <c r="O3533" s="34">
        <f t="shared" si="445"/>
        <v>1042</v>
      </c>
      <c r="P3533" s="1">
        <f>IF(H3533=26,VLOOKUP(G3533,'属性表（单核）'!$H$2:$I$251,2,0),IF(H3533=59,VLOOKUP(G3533,'属性表（单核）'!$C$2:$D$251,2,0),INT(N3533/VLOOKUP(H3533,'属性表（单）'!$N$4:$O$24,2,0))))</f>
        <v>695</v>
      </c>
      <c r="Q3533" s="34">
        <f t="shared" si="446"/>
        <v>8143</v>
      </c>
      <c r="R3533" s="1">
        <f>IF(J3533=26,VLOOKUP(G3533,'属性表（单核）'!$H$2:$I$251,2,0),IF(J3533=59,VLOOKUP(G3533,'属性表（单核）'!$C$2:$D$251,2,0),INT(N3533/VLOOKUP(J3533,'属性表（单）'!$N$4:$O$24,2,0))))</f>
        <v>5429</v>
      </c>
      <c r="S3533" s="1">
        <f t="shared" si="447"/>
        <v>0</v>
      </c>
      <c r="T3533" s="28">
        <f>VLOOKUP(--F3533,经验表!$A$4:$B$53,2,0)*VLOOKUP(--E3533,经验表!$W$8:$X$17,2,0)</f>
        <v>0</v>
      </c>
      <c r="U3533" s="1">
        <f t="shared" si="448"/>
        <v>0</v>
      </c>
      <c r="V3533" s="1">
        <f t="shared" si="449"/>
        <v>0</v>
      </c>
    </row>
    <row r="3534" spans="1:22" x14ac:dyDescent="0.35">
      <c r="A3534" s="1">
        <v>92800151</v>
      </c>
      <c r="B3534" s="3" t="s">
        <v>22</v>
      </c>
      <c r="C3534" s="29">
        <f t="shared" si="444"/>
        <v>2</v>
      </c>
      <c r="D3534" s="29" t="str">
        <f t="shared" si="441"/>
        <v>1</v>
      </c>
      <c r="E3534" s="42" t="str">
        <f t="shared" si="442"/>
        <v>21</v>
      </c>
      <c r="F3534" s="1">
        <v>28</v>
      </c>
      <c r="G3534" s="28" t="str">
        <f t="shared" si="443"/>
        <v>128</v>
      </c>
      <c r="H3534" s="1">
        <v>2</v>
      </c>
      <c r="I3534" s="1">
        <v>19341</v>
      </c>
      <c r="J3534" s="1">
        <v>45</v>
      </c>
      <c r="K3534" s="1">
        <v>1744</v>
      </c>
      <c r="L3534" s="1">
        <v>99981</v>
      </c>
      <c r="M3534" s="1">
        <v>739356</v>
      </c>
      <c r="N3534" s="2">
        <f>INT(VLOOKUP(--D3534,'属性表（单）'!$H$7:$I$11,2,0)*VLOOKUP(F3534,'属性表（单）'!$B$4:$D$53,3,0))</f>
        <v>7300</v>
      </c>
      <c r="O3534" s="34">
        <f t="shared" si="445"/>
        <v>1095</v>
      </c>
      <c r="P3534" s="1">
        <f>IF(H3534=26,VLOOKUP(G3534,'属性表（单核）'!$H$2:$I$251,2,0),IF(H3534=59,VLOOKUP(G3534,'属性表（单核）'!$C$2:$D$251,2,0),INT(N3534/VLOOKUP(H3534,'属性表（单）'!$N$4:$O$24,2,0))))</f>
        <v>730</v>
      </c>
      <c r="Q3534" s="34">
        <f t="shared" si="446"/>
        <v>8554</v>
      </c>
      <c r="R3534" s="1">
        <f>IF(J3534=26,VLOOKUP(G3534,'属性表（单核）'!$H$2:$I$251,2,0),IF(J3534=59,VLOOKUP(G3534,'属性表（单核）'!$C$2:$D$251,2,0),INT(N3534/VLOOKUP(J3534,'属性表（单）'!$N$4:$O$24,2,0))))</f>
        <v>5703</v>
      </c>
      <c r="S3534" s="1">
        <f t="shared" si="447"/>
        <v>0</v>
      </c>
      <c r="T3534" s="28">
        <f>VLOOKUP(--F3534,经验表!$A$4:$B$53,2,0)*VLOOKUP(--E3534,经验表!$W$8:$X$17,2,0)</f>
        <v>0</v>
      </c>
      <c r="U3534" s="1">
        <f t="shared" si="448"/>
        <v>0</v>
      </c>
      <c r="V3534" s="1">
        <f t="shared" si="449"/>
        <v>0</v>
      </c>
    </row>
    <row r="3535" spans="1:22" x14ac:dyDescent="0.35">
      <c r="A3535" s="1">
        <v>92900151</v>
      </c>
      <c r="B3535" s="3" t="s">
        <v>22</v>
      </c>
      <c r="C3535" s="29">
        <f t="shared" si="444"/>
        <v>2</v>
      </c>
      <c r="D3535" s="29" t="str">
        <f t="shared" si="441"/>
        <v>1</v>
      </c>
      <c r="E3535" s="42" t="str">
        <f t="shared" si="442"/>
        <v>21</v>
      </c>
      <c r="F3535" s="1">
        <v>29</v>
      </c>
      <c r="G3535" s="28" t="str">
        <f t="shared" si="443"/>
        <v>129</v>
      </c>
      <c r="H3535" s="1">
        <v>2</v>
      </c>
      <c r="I3535" s="1">
        <v>20122</v>
      </c>
      <c r="J3535" s="1">
        <v>45</v>
      </c>
      <c r="K3535" s="1">
        <v>1800</v>
      </c>
      <c r="L3535" s="1">
        <v>112048</v>
      </c>
      <c r="M3535" s="1">
        <v>839337</v>
      </c>
      <c r="N3535" s="2">
        <f>INT(VLOOKUP(--D3535,'属性表（单）'!$H$7:$I$11,2,0)*VLOOKUP(F3535,'属性表（单）'!$B$4:$D$53,3,0))</f>
        <v>7650</v>
      </c>
      <c r="O3535" s="34">
        <f t="shared" si="445"/>
        <v>1147</v>
      </c>
      <c r="P3535" s="1">
        <f>IF(H3535=26,VLOOKUP(G3535,'属性表（单核）'!$H$2:$I$251,2,0),IF(H3535=59,VLOOKUP(G3535,'属性表（单核）'!$C$2:$D$251,2,0),INT(N3535/VLOOKUP(H3535,'属性表（单）'!$N$4:$O$24,2,0))))</f>
        <v>765</v>
      </c>
      <c r="Q3535" s="34">
        <f t="shared" si="446"/>
        <v>8964</v>
      </c>
      <c r="R3535" s="1">
        <f>IF(J3535=26,VLOOKUP(G3535,'属性表（单核）'!$H$2:$I$251,2,0),IF(J3535=59,VLOOKUP(G3535,'属性表（单核）'!$C$2:$D$251,2,0),INT(N3535/VLOOKUP(J3535,'属性表（单）'!$N$4:$O$24,2,0))))</f>
        <v>5976</v>
      </c>
      <c r="S3535" s="1">
        <f t="shared" si="447"/>
        <v>0</v>
      </c>
      <c r="T3535" s="28">
        <f>VLOOKUP(--F3535,经验表!$A$4:$B$53,2,0)*VLOOKUP(--E3535,经验表!$W$8:$X$17,2,0)</f>
        <v>0</v>
      </c>
      <c r="U3535" s="1">
        <f t="shared" si="448"/>
        <v>0</v>
      </c>
      <c r="V3535" s="1">
        <f t="shared" si="449"/>
        <v>0</v>
      </c>
    </row>
    <row r="3536" spans="1:22" x14ac:dyDescent="0.35">
      <c r="A3536" s="1">
        <v>93000151</v>
      </c>
      <c r="B3536" s="3" t="s">
        <v>22</v>
      </c>
      <c r="C3536" s="29">
        <f t="shared" si="444"/>
        <v>2</v>
      </c>
      <c r="D3536" s="29" t="str">
        <f t="shared" si="441"/>
        <v>1</v>
      </c>
      <c r="E3536" s="42" t="str">
        <f t="shared" si="442"/>
        <v>21</v>
      </c>
      <c r="F3536" s="1">
        <v>30</v>
      </c>
      <c r="G3536" s="28" t="str">
        <f t="shared" si="443"/>
        <v>130</v>
      </c>
      <c r="H3536" s="1">
        <v>2</v>
      </c>
      <c r="I3536" s="1">
        <v>20928</v>
      </c>
      <c r="J3536" s="1">
        <v>45</v>
      </c>
      <c r="K3536" s="1">
        <v>1856</v>
      </c>
      <c r="L3536" s="1">
        <v>125499</v>
      </c>
      <c r="M3536" s="1">
        <v>951385</v>
      </c>
      <c r="N3536" s="2">
        <f>INT(VLOOKUP(--D3536,'属性表（单）'!$H$7:$I$11,2,0)*VLOOKUP(F3536,'属性表（单）'!$B$4:$D$53,3,0))</f>
        <v>8000</v>
      </c>
      <c r="O3536" s="34">
        <f t="shared" si="445"/>
        <v>1200</v>
      </c>
      <c r="P3536" s="1">
        <f>IF(H3536=26,VLOOKUP(G3536,'属性表（单核）'!$H$2:$I$251,2,0),IF(H3536=59,VLOOKUP(G3536,'属性表（单核）'!$C$2:$D$251,2,0),INT(N3536/VLOOKUP(H3536,'属性表（单）'!$N$4:$O$24,2,0))))</f>
        <v>800</v>
      </c>
      <c r="Q3536" s="34">
        <f t="shared" si="446"/>
        <v>9375</v>
      </c>
      <c r="R3536" s="1">
        <f>IF(J3536=26,VLOOKUP(G3536,'属性表（单核）'!$H$2:$I$251,2,0),IF(J3536=59,VLOOKUP(G3536,'属性表（单核）'!$C$2:$D$251,2,0),INT(N3536/VLOOKUP(J3536,'属性表（单）'!$N$4:$O$24,2,0))))</f>
        <v>6250</v>
      </c>
      <c r="S3536" s="1">
        <f t="shared" si="447"/>
        <v>0</v>
      </c>
      <c r="T3536" s="28">
        <f>VLOOKUP(--F3536,经验表!$A$4:$B$53,2,0)*VLOOKUP(--E3536,经验表!$W$8:$X$17,2,0)</f>
        <v>0</v>
      </c>
      <c r="U3536" s="1">
        <f t="shared" si="448"/>
        <v>0</v>
      </c>
      <c r="V3536" s="1">
        <f t="shared" si="449"/>
        <v>0</v>
      </c>
    </row>
    <row r="3537" spans="1:22" x14ac:dyDescent="0.35">
      <c r="A3537" s="1">
        <v>93100151</v>
      </c>
      <c r="B3537" s="3" t="s">
        <v>22</v>
      </c>
      <c r="C3537" s="29">
        <f t="shared" si="444"/>
        <v>2</v>
      </c>
      <c r="D3537" s="29" t="str">
        <f t="shared" si="441"/>
        <v>1</v>
      </c>
      <c r="E3537" s="42" t="str">
        <f t="shared" si="442"/>
        <v>21</v>
      </c>
      <c r="F3537" s="1">
        <v>31</v>
      </c>
      <c r="G3537" s="28" t="str">
        <f t="shared" si="443"/>
        <v>131</v>
      </c>
      <c r="H3537" s="1">
        <v>2</v>
      </c>
      <c r="I3537" s="1">
        <v>21757</v>
      </c>
      <c r="J3537" s="1">
        <v>45</v>
      </c>
      <c r="K3537" s="1">
        <v>1912</v>
      </c>
      <c r="L3537" s="1">
        <v>140485</v>
      </c>
      <c r="M3537" s="1">
        <v>1076884</v>
      </c>
      <c r="N3537" s="2">
        <f>INT(VLOOKUP(--D3537,'属性表（单）'!$H$7:$I$11,2,0)*VLOOKUP(F3537,'属性表（单）'!$B$4:$D$53,3,0))</f>
        <v>8350</v>
      </c>
      <c r="O3537" s="34">
        <f t="shared" si="445"/>
        <v>1252</v>
      </c>
      <c r="P3537" s="1">
        <f>IF(H3537=26,VLOOKUP(G3537,'属性表（单核）'!$H$2:$I$251,2,0),IF(H3537=59,VLOOKUP(G3537,'属性表（单核）'!$C$2:$D$251,2,0),INT(N3537/VLOOKUP(H3537,'属性表（单）'!$N$4:$O$24,2,0))))</f>
        <v>835</v>
      </c>
      <c r="Q3537" s="34">
        <f t="shared" si="446"/>
        <v>9784</v>
      </c>
      <c r="R3537" s="1">
        <f>IF(J3537=26,VLOOKUP(G3537,'属性表（单核）'!$H$2:$I$251,2,0),IF(J3537=59,VLOOKUP(G3537,'属性表（单核）'!$C$2:$D$251,2,0),INT(N3537/VLOOKUP(J3537,'属性表（单）'!$N$4:$O$24,2,0))))</f>
        <v>6523</v>
      </c>
      <c r="S3537" s="1">
        <f t="shared" si="447"/>
        <v>0</v>
      </c>
      <c r="T3537" s="28">
        <f>VLOOKUP(--F3537,经验表!$A$4:$B$53,2,0)*VLOOKUP(--E3537,经验表!$W$8:$X$17,2,0)</f>
        <v>0</v>
      </c>
      <c r="U3537" s="1">
        <f t="shared" si="448"/>
        <v>0</v>
      </c>
      <c r="V3537" s="1">
        <f t="shared" si="449"/>
        <v>0</v>
      </c>
    </row>
    <row r="3538" spans="1:22" x14ac:dyDescent="0.35">
      <c r="A3538" s="1">
        <v>93200151</v>
      </c>
      <c r="B3538" s="3" t="s">
        <v>22</v>
      </c>
      <c r="C3538" s="29">
        <f t="shared" si="444"/>
        <v>2</v>
      </c>
      <c r="D3538" s="29" t="str">
        <f t="shared" si="441"/>
        <v>1</v>
      </c>
      <c r="E3538" s="42" t="str">
        <f t="shared" si="442"/>
        <v>21</v>
      </c>
      <c r="F3538" s="1">
        <v>32</v>
      </c>
      <c r="G3538" s="28" t="str">
        <f t="shared" si="443"/>
        <v>132</v>
      </c>
      <c r="H3538" s="1">
        <v>2</v>
      </c>
      <c r="I3538" s="1">
        <v>22611</v>
      </c>
      <c r="J3538" s="1">
        <v>45</v>
      </c>
      <c r="K3538" s="1">
        <v>1968</v>
      </c>
      <c r="L3538" s="1">
        <v>157181</v>
      </c>
      <c r="M3538" s="1">
        <v>1217369</v>
      </c>
      <c r="N3538" s="2">
        <f>INT(VLOOKUP(--D3538,'属性表（单）'!$H$7:$I$11,2,0)*VLOOKUP(F3538,'属性表（单）'!$B$4:$D$53,3,0))</f>
        <v>8750</v>
      </c>
      <c r="O3538" s="34">
        <f t="shared" si="445"/>
        <v>1312</v>
      </c>
      <c r="P3538" s="1">
        <f>IF(H3538=26,VLOOKUP(G3538,'属性表（单核）'!$H$2:$I$251,2,0),IF(H3538=59,VLOOKUP(G3538,'属性表（单核）'!$C$2:$D$251,2,0),INT(N3538/VLOOKUP(H3538,'属性表（单）'!$N$4:$O$24,2,0))))</f>
        <v>875</v>
      </c>
      <c r="Q3538" s="34">
        <f t="shared" si="446"/>
        <v>10252</v>
      </c>
      <c r="R3538" s="1">
        <f>IF(J3538=26,VLOOKUP(G3538,'属性表（单核）'!$H$2:$I$251,2,0),IF(J3538=59,VLOOKUP(G3538,'属性表（单核）'!$C$2:$D$251,2,0),INT(N3538/VLOOKUP(J3538,'属性表（单）'!$N$4:$O$24,2,0))))</f>
        <v>6835</v>
      </c>
      <c r="S3538" s="1">
        <f t="shared" si="447"/>
        <v>0</v>
      </c>
      <c r="T3538" s="28">
        <f>VLOOKUP(--F3538,经验表!$A$4:$B$53,2,0)*VLOOKUP(--E3538,经验表!$W$8:$X$17,2,0)</f>
        <v>0</v>
      </c>
      <c r="U3538" s="1">
        <f t="shared" si="448"/>
        <v>0</v>
      </c>
      <c r="V3538" s="1">
        <f t="shared" si="449"/>
        <v>0</v>
      </c>
    </row>
    <row r="3539" spans="1:22" x14ac:dyDescent="0.35">
      <c r="A3539" s="1">
        <v>93300151</v>
      </c>
      <c r="B3539" s="3" t="s">
        <v>22</v>
      </c>
      <c r="C3539" s="29">
        <f t="shared" si="444"/>
        <v>2</v>
      </c>
      <c r="D3539" s="29" t="str">
        <f t="shared" si="441"/>
        <v>1</v>
      </c>
      <c r="E3539" s="42" t="str">
        <f t="shared" si="442"/>
        <v>21</v>
      </c>
      <c r="F3539" s="1">
        <v>33</v>
      </c>
      <c r="G3539" s="28" t="str">
        <f t="shared" si="443"/>
        <v>133</v>
      </c>
      <c r="H3539" s="1">
        <v>2</v>
      </c>
      <c r="I3539" s="1">
        <v>23488</v>
      </c>
      <c r="J3539" s="1">
        <v>45</v>
      </c>
      <c r="K3539" s="1">
        <v>2024</v>
      </c>
      <c r="L3539" s="1">
        <v>175782</v>
      </c>
      <c r="M3539" s="1">
        <v>1374550</v>
      </c>
      <c r="N3539" s="2">
        <f>INT(VLOOKUP(--D3539,'属性表（单）'!$H$7:$I$11,2,0)*VLOOKUP(F3539,'属性表（单）'!$B$4:$D$53,3,0))</f>
        <v>9150</v>
      </c>
      <c r="O3539" s="34">
        <f t="shared" si="445"/>
        <v>1372</v>
      </c>
      <c r="P3539" s="1">
        <f>IF(H3539=26,VLOOKUP(G3539,'属性表（单核）'!$H$2:$I$251,2,0),IF(H3539=59,VLOOKUP(G3539,'属性表（单核）'!$C$2:$D$251,2,0),INT(N3539/VLOOKUP(H3539,'属性表（单）'!$N$4:$O$24,2,0))))</f>
        <v>915</v>
      </c>
      <c r="Q3539" s="34">
        <f t="shared" si="446"/>
        <v>10722</v>
      </c>
      <c r="R3539" s="1">
        <f>IF(J3539=26,VLOOKUP(G3539,'属性表（单核）'!$H$2:$I$251,2,0),IF(J3539=59,VLOOKUP(G3539,'属性表（单核）'!$C$2:$D$251,2,0),INT(N3539/VLOOKUP(J3539,'属性表（单）'!$N$4:$O$24,2,0))))</f>
        <v>7148</v>
      </c>
      <c r="S3539" s="1">
        <f t="shared" si="447"/>
        <v>0</v>
      </c>
      <c r="T3539" s="28">
        <f>VLOOKUP(--F3539,经验表!$A$4:$B$53,2,0)*VLOOKUP(--E3539,经验表!$W$8:$X$17,2,0)</f>
        <v>0</v>
      </c>
      <c r="U3539" s="1">
        <f t="shared" si="448"/>
        <v>0</v>
      </c>
      <c r="V3539" s="1">
        <f t="shared" si="449"/>
        <v>0</v>
      </c>
    </row>
    <row r="3540" spans="1:22" x14ac:dyDescent="0.35">
      <c r="A3540" s="1">
        <v>93400151</v>
      </c>
      <c r="B3540" s="3" t="s">
        <v>22</v>
      </c>
      <c r="C3540" s="29">
        <f t="shared" si="444"/>
        <v>2</v>
      </c>
      <c r="D3540" s="29" t="str">
        <f t="shared" si="441"/>
        <v>1</v>
      </c>
      <c r="E3540" s="42" t="str">
        <f t="shared" si="442"/>
        <v>21</v>
      </c>
      <c r="F3540" s="1">
        <v>34</v>
      </c>
      <c r="G3540" s="28" t="str">
        <f t="shared" si="443"/>
        <v>134</v>
      </c>
      <c r="H3540" s="1">
        <v>2</v>
      </c>
      <c r="I3540" s="1">
        <v>24394</v>
      </c>
      <c r="J3540" s="1">
        <v>45</v>
      </c>
      <c r="K3540" s="1">
        <v>2080</v>
      </c>
      <c r="L3540" s="1">
        <v>196502</v>
      </c>
      <c r="M3540" s="1">
        <v>1550332</v>
      </c>
      <c r="N3540" s="2">
        <f>INT(VLOOKUP(--D3540,'属性表（单）'!$H$7:$I$11,2,0)*VLOOKUP(F3540,'属性表（单）'!$B$4:$D$53,3,0))</f>
        <v>9550</v>
      </c>
      <c r="O3540" s="34">
        <f t="shared" si="445"/>
        <v>1432</v>
      </c>
      <c r="P3540" s="1">
        <f>IF(H3540=26,VLOOKUP(G3540,'属性表（单核）'!$H$2:$I$251,2,0),IF(H3540=59,VLOOKUP(G3540,'属性表（单核）'!$C$2:$D$251,2,0),INT(N3540/VLOOKUP(H3540,'属性表（单）'!$N$4:$O$24,2,0))))</f>
        <v>955</v>
      </c>
      <c r="Q3540" s="34">
        <f t="shared" si="446"/>
        <v>11190</v>
      </c>
      <c r="R3540" s="1">
        <f>IF(J3540=26,VLOOKUP(G3540,'属性表（单核）'!$H$2:$I$251,2,0),IF(J3540=59,VLOOKUP(G3540,'属性表（单核）'!$C$2:$D$251,2,0),INT(N3540/VLOOKUP(J3540,'属性表（单）'!$N$4:$O$24,2,0))))</f>
        <v>7460</v>
      </c>
      <c r="S3540" s="1">
        <f t="shared" si="447"/>
        <v>0</v>
      </c>
      <c r="T3540" s="28">
        <f>VLOOKUP(--F3540,经验表!$A$4:$B$53,2,0)*VLOOKUP(--E3540,经验表!$W$8:$X$17,2,0)</f>
        <v>0</v>
      </c>
      <c r="U3540" s="1">
        <f t="shared" si="448"/>
        <v>0</v>
      </c>
      <c r="V3540" s="1">
        <f t="shared" si="449"/>
        <v>0</v>
      </c>
    </row>
    <row r="3541" spans="1:22" x14ac:dyDescent="0.35">
      <c r="A3541" s="1">
        <v>93500151</v>
      </c>
      <c r="B3541" s="3" t="s">
        <v>22</v>
      </c>
      <c r="C3541" s="29">
        <f t="shared" si="444"/>
        <v>2</v>
      </c>
      <c r="D3541" s="29" t="str">
        <f t="shared" si="441"/>
        <v>1</v>
      </c>
      <c r="E3541" s="42" t="str">
        <f t="shared" si="442"/>
        <v>21</v>
      </c>
      <c r="F3541" s="1">
        <v>35</v>
      </c>
      <c r="G3541" s="28" t="str">
        <f t="shared" si="443"/>
        <v>135</v>
      </c>
      <c r="H3541" s="1">
        <v>2</v>
      </c>
      <c r="I3541" s="1">
        <v>25328</v>
      </c>
      <c r="J3541" s="1">
        <v>45</v>
      </c>
      <c r="K3541" s="1">
        <v>2136</v>
      </c>
      <c r="L3541" s="1">
        <v>219580</v>
      </c>
      <c r="M3541" s="1">
        <v>1746834</v>
      </c>
      <c r="N3541" s="2">
        <f>INT(VLOOKUP(--D3541,'属性表（单）'!$H$7:$I$11,2,0)*VLOOKUP(F3541,'属性表（单）'!$B$4:$D$53,3,0))</f>
        <v>9950</v>
      </c>
      <c r="O3541" s="34">
        <f t="shared" si="445"/>
        <v>1492</v>
      </c>
      <c r="P3541" s="1">
        <f>IF(H3541=26,VLOOKUP(G3541,'属性表（单核）'!$H$2:$I$251,2,0),IF(H3541=59,VLOOKUP(G3541,'属性表（单核）'!$C$2:$D$251,2,0),INT(N3541/VLOOKUP(H3541,'属性表（单）'!$N$4:$O$24,2,0))))</f>
        <v>995</v>
      </c>
      <c r="Q3541" s="34">
        <f t="shared" si="446"/>
        <v>11659</v>
      </c>
      <c r="R3541" s="1">
        <f>IF(J3541=26,VLOOKUP(G3541,'属性表（单核）'!$H$2:$I$251,2,0),IF(J3541=59,VLOOKUP(G3541,'属性表（单核）'!$C$2:$D$251,2,0),INT(N3541/VLOOKUP(J3541,'属性表（单）'!$N$4:$O$24,2,0))))</f>
        <v>7773</v>
      </c>
      <c r="S3541" s="1">
        <f t="shared" si="447"/>
        <v>0</v>
      </c>
      <c r="T3541" s="28">
        <f>VLOOKUP(--F3541,经验表!$A$4:$B$53,2,0)*VLOOKUP(--E3541,经验表!$W$8:$X$17,2,0)</f>
        <v>0</v>
      </c>
      <c r="U3541" s="1">
        <f t="shared" si="448"/>
        <v>0</v>
      </c>
      <c r="V3541" s="1">
        <f t="shared" si="449"/>
        <v>0</v>
      </c>
    </row>
    <row r="3542" spans="1:22" x14ac:dyDescent="0.35">
      <c r="A3542" s="1">
        <v>93600151</v>
      </c>
      <c r="B3542" s="3" t="s">
        <v>22</v>
      </c>
      <c r="C3542" s="29">
        <f t="shared" si="444"/>
        <v>2</v>
      </c>
      <c r="D3542" s="29" t="str">
        <f t="shared" si="441"/>
        <v>1</v>
      </c>
      <c r="E3542" s="42" t="str">
        <f t="shared" si="442"/>
        <v>21</v>
      </c>
      <c r="F3542" s="1">
        <v>36</v>
      </c>
      <c r="G3542" s="28" t="str">
        <f t="shared" si="443"/>
        <v>136</v>
      </c>
      <c r="H3542" s="1">
        <v>2</v>
      </c>
      <c r="I3542" s="1">
        <v>26288</v>
      </c>
      <c r="J3542" s="1">
        <v>45</v>
      </c>
      <c r="K3542" s="1">
        <v>2192</v>
      </c>
      <c r="L3542" s="1">
        <v>245282</v>
      </c>
      <c r="M3542" s="1">
        <v>1966414</v>
      </c>
      <c r="N3542" s="2">
        <f>INT(VLOOKUP(--D3542,'属性表（单）'!$H$7:$I$11,2,0)*VLOOKUP(F3542,'属性表（单）'!$B$4:$D$53,3,0))</f>
        <v>10350</v>
      </c>
      <c r="O3542" s="34">
        <f t="shared" si="445"/>
        <v>1552</v>
      </c>
      <c r="P3542" s="1">
        <f>IF(H3542=26,VLOOKUP(G3542,'属性表（单核）'!$H$2:$I$251,2,0),IF(H3542=59,VLOOKUP(G3542,'属性表（单核）'!$C$2:$D$251,2,0),INT(N3542/VLOOKUP(H3542,'属性表（单）'!$N$4:$O$24,2,0))))</f>
        <v>1035</v>
      </c>
      <c r="Q3542" s="34">
        <f t="shared" si="446"/>
        <v>12127</v>
      </c>
      <c r="R3542" s="1">
        <f>IF(J3542=26,VLOOKUP(G3542,'属性表（单核）'!$H$2:$I$251,2,0),IF(J3542=59,VLOOKUP(G3542,'属性表（单核）'!$C$2:$D$251,2,0),INT(N3542/VLOOKUP(J3542,'属性表（单）'!$N$4:$O$24,2,0))))</f>
        <v>8085</v>
      </c>
      <c r="S3542" s="1">
        <f t="shared" si="447"/>
        <v>0</v>
      </c>
      <c r="T3542" s="28">
        <f>VLOOKUP(--F3542,经验表!$A$4:$B$53,2,0)*VLOOKUP(--E3542,经验表!$W$8:$X$17,2,0)</f>
        <v>0</v>
      </c>
      <c r="U3542" s="1">
        <f t="shared" si="448"/>
        <v>0</v>
      </c>
      <c r="V3542" s="1">
        <f t="shared" si="449"/>
        <v>0</v>
      </c>
    </row>
    <row r="3543" spans="1:22" x14ac:dyDescent="0.35">
      <c r="A3543" s="1">
        <v>93700151</v>
      </c>
      <c r="B3543" s="3" t="s">
        <v>22</v>
      </c>
      <c r="C3543" s="29">
        <f t="shared" si="444"/>
        <v>2</v>
      </c>
      <c r="D3543" s="29" t="str">
        <f t="shared" si="441"/>
        <v>1</v>
      </c>
      <c r="E3543" s="42" t="str">
        <f t="shared" si="442"/>
        <v>21</v>
      </c>
      <c r="F3543" s="1">
        <v>37</v>
      </c>
      <c r="G3543" s="28" t="str">
        <f t="shared" si="443"/>
        <v>137</v>
      </c>
      <c r="H3543" s="1">
        <v>2</v>
      </c>
      <c r="I3543" s="1">
        <v>27277</v>
      </c>
      <c r="J3543" s="1">
        <v>45</v>
      </c>
      <c r="K3543" s="1">
        <v>2248</v>
      </c>
      <c r="L3543" s="1">
        <v>273902</v>
      </c>
      <c r="M3543" s="1">
        <v>2211696</v>
      </c>
      <c r="N3543" s="2">
        <f>INT(VLOOKUP(--D3543,'属性表（单）'!$H$7:$I$11,2,0)*VLOOKUP(F3543,'属性表（单）'!$B$4:$D$53,3,0))</f>
        <v>10800</v>
      </c>
      <c r="O3543" s="34">
        <f t="shared" si="445"/>
        <v>1620</v>
      </c>
      <c r="P3543" s="1">
        <f>IF(H3543=26,VLOOKUP(G3543,'属性表（单核）'!$H$2:$I$251,2,0),IF(H3543=59,VLOOKUP(G3543,'属性表（单核）'!$C$2:$D$251,2,0),INT(N3543/VLOOKUP(H3543,'属性表（单）'!$N$4:$O$24,2,0))))</f>
        <v>1080</v>
      </c>
      <c r="Q3543" s="34">
        <f t="shared" si="446"/>
        <v>12655</v>
      </c>
      <c r="R3543" s="1">
        <f>IF(J3543=26,VLOOKUP(G3543,'属性表（单核）'!$H$2:$I$251,2,0),IF(J3543=59,VLOOKUP(G3543,'属性表（单核）'!$C$2:$D$251,2,0),INT(N3543/VLOOKUP(J3543,'属性表（单）'!$N$4:$O$24,2,0))))</f>
        <v>8437</v>
      </c>
      <c r="S3543" s="1">
        <f t="shared" si="447"/>
        <v>0</v>
      </c>
      <c r="T3543" s="28">
        <f>VLOOKUP(--F3543,经验表!$A$4:$B$53,2,0)*VLOOKUP(--E3543,经验表!$W$8:$X$17,2,0)</f>
        <v>0</v>
      </c>
      <c r="U3543" s="1">
        <f t="shared" si="448"/>
        <v>0</v>
      </c>
      <c r="V3543" s="1">
        <f t="shared" si="449"/>
        <v>0</v>
      </c>
    </row>
    <row r="3544" spans="1:22" x14ac:dyDescent="0.35">
      <c r="A3544" s="1">
        <v>93800151</v>
      </c>
      <c r="B3544" s="3" t="s">
        <v>22</v>
      </c>
      <c r="C3544" s="29">
        <f t="shared" si="444"/>
        <v>2</v>
      </c>
      <c r="D3544" s="29" t="str">
        <f t="shared" si="441"/>
        <v>1</v>
      </c>
      <c r="E3544" s="42" t="str">
        <f t="shared" si="442"/>
        <v>21</v>
      </c>
      <c r="F3544" s="1">
        <v>38</v>
      </c>
      <c r="G3544" s="28" t="str">
        <f t="shared" si="443"/>
        <v>138</v>
      </c>
      <c r="H3544" s="1">
        <v>2</v>
      </c>
      <c r="I3544" s="1">
        <v>28298</v>
      </c>
      <c r="J3544" s="1">
        <v>45</v>
      </c>
      <c r="K3544" s="1">
        <v>2304</v>
      </c>
      <c r="L3544" s="1">
        <v>305774</v>
      </c>
      <c r="M3544" s="1">
        <v>2485598</v>
      </c>
      <c r="N3544" s="2">
        <f>INT(VLOOKUP(--D3544,'属性表（单）'!$H$7:$I$11,2,0)*VLOOKUP(F3544,'属性表（单）'!$B$4:$D$53,3,0))</f>
        <v>11250</v>
      </c>
      <c r="O3544" s="34">
        <f t="shared" si="445"/>
        <v>1687</v>
      </c>
      <c r="P3544" s="1">
        <f>IF(H3544=26,VLOOKUP(G3544,'属性表（单核）'!$H$2:$I$251,2,0),IF(H3544=59,VLOOKUP(G3544,'属性表（单核）'!$C$2:$D$251,2,0),INT(N3544/VLOOKUP(H3544,'属性表（单）'!$N$4:$O$24,2,0))))</f>
        <v>1125</v>
      </c>
      <c r="Q3544" s="34">
        <f t="shared" si="446"/>
        <v>13183</v>
      </c>
      <c r="R3544" s="1">
        <f>IF(J3544=26,VLOOKUP(G3544,'属性表（单核）'!$H$2:$I$251,2,0),IF(J3544=59,VLOOKUP(G3544,'属性表（单核）'!$C$2:$D$251,2,0),INT(N3544/VLOOKUP(J3544,'属性表（单）'!$N$4:$O$24,2,0))))</f>
        <v>8789</v>
      </c>
      <c r="S3544" s="1">
        <f t="shared" si="447"/>
        <v>0</v>
      </c>
      <c r="T3544" s="28">
        <f>VLOOKUP(--F3544,经验表!$A$4:$B$53,2,0)*VLOOKUP(--E3544,经验表!$W$8:$X$17,2,0)</f>
        <v>0</v>
      </c>
      <c r="U3544" s="1">
        <f t="shared" si="448"/>
        <v>0</v>
      </c>
      <c r="V3544" s="1">
        <f t="shared" si="449"/>
        <v>0</v>
      </c>
    </row>
    <row r="3545" spans="1:22" x14ac:dyDescent="0.35">
      <c r="A3545" s="1">
        <v>93900151</v>
      </c>
      <c r="B3545" s="3" t="s">
        <v>22</v>
      </c>
      <c r="C3545" s="29">
        <f t="shared" si="444"/>
        <v>2</v>
      </c>
      <c r="D3545" s="29" t="str">
        <f t="shared" si="441"/>
        <v>1</v>
      </c>
      <c r="E3545" s="42" t="str">
        <f t="shared" si="442"/>
        <v>21</v>
      </c>
      <c r="F3545" s="1">
        <v>39</v>
      </c>
      <c r="G3545" s="28" t="str">
        <f t="shared" si="443"/>
        <v>139</v>
      </c>
      <c r="H3545" s="1">
        <v>2</v>
      </c>
      <c r="I3545" s="1">
        <v>29347</v>
      </c>
      <c r="J3545" s="1">
        <v>45</v>
      </c>
      <c r="K3545" s="1">
        <v>2360</v>
      </c>
      <c r="L3545" s="1">
        <v>341257</v>
      </c>
      <c r="M3545" s="1">
        <v>2791372</v>
      </c>
      <c r="N3545" s="2">
        <f>INT(VLOOKUP(--D3545,'属性表（单）'!$H$7:$I$11,2,0)*VLOOKUP(F3545,'属性表（单）'!$B$4:$D$53,3,0))</f>
        <v>11700</v>
      </c>
      <c r="O3545" s="34">
        <f t="shared" si="445"/>
        <v>1755</v>
      </c>
      <c r="P3545" s="1">
        <f>IF(H3545=26,VLOOKUP(G3545,'属性表（单核）'!$H$2:$I$251,2,0),IF(H3545=59,VLOOKUP(G3545,'属性表（单核）'!$C$2:$D$251,2,0),INT(N3545/VLOOKUP(H3545,'属性表（单）'!$N$4:$O$24,2,0))))</f>
        <v>1170</v>
      </c>
      <c r="Q3545" s="34">
        <f t="shared" si="446"/>
        <v>13710</v>
      </c>
      <c r="R3545" s="1">
        <f>IF(J3545=26,VLOOKUP(G3545,'属性表（单核）'!$H$2:$I$251,2,0),IF(J3545=59,VLOOKUP(G3545,'属性表（单核）'!$C$2:$D$251,2,0),INT(N3545/VLOOKUP(J3545,'属性表（单）'!$N$4:$O$24,2,0))))</f>
        <v>9140</v>
      </c>
      <c r="S3545" s="1">
        <f t="shared" si="447"/>
        <v>0</v>
      </c>
      <c r="T3545" s="28">
        <f>VLOOKUP(--F3545,经验表!$A$4:$B$53,2,0)*VLOOKUP(--E3545,经验表!$W$8:$X$17,2,0)</f>
        <v>0</v>
      </c>
      <c r="U3545" s="1">
        <f t="shared" si="448"/>
        <v>0</v>
      </c>
      <c r="V3545" s="1">
        <f t="shared" si="449"/>
        <v>0</v>
      </c>
    </row>
    <row r="3546" spans="1:22" x14ac:dyDescent="0.35">
      <c r="A3546" s="1">
        <v>94000151</v>
      </c>
      <c r="B3546" s="3" t="s">
        <v>22</v>
      </c>
      <c r="C3546" s="29">
        <f t="shared" si="444"/>
        <v>2</v>
      </c>
      <c r="D3546" s="29" t="str">
        <f t="shared" si="441"/>
        <v>1</v>
      </c>
      <c r="E3546" s="42" t="str">
        <f t="shared" si="442"/>
        <v>21</v>
      </c>
      <c r="F3546" s="1">
        <v>40</v>
      </c>
      <c r="G3546" s="28" t="str">
        <f t="shared" si="443"/>
        <v>140</v>
      </c>
      <c r="H3546" s="1">
        <v>2</v>
      </c>
      <c r="I3546" s="1">
        <v>30429</v>
      </c>
      <c r="J3546" s="1">
        <v>45</v>
      </c>
      <c r="K3546" s="1">
        <v>2416</v>
      </c>
      <c r="L3546" s="1">
        <v>380763</v>
      </c>
      <c r="M3546" s="1">
        <v>3132629</v>
      </c>
      <c r="N3546" s="2">
        <f>INT(VLOOKUP(--D3546,'属性表（单）'!$H$7:$I$11,2,0)*VLOOKUP(F3546,'属性表（单）'!$B$4:$D$53,3,0))</f>
        <v>12150</v>
      </c>
      <c r="O3546" s="34">
        <f t="shared" si="445"/>
        <v>1822</v>
      </c>
      <c r="P3546" s="1">
        <f>IF(H3546=26,VLOOKUP(G3546,'属性表（单核）'!$H$2:$I$251,2,0),IF(H3546=59,VLOOKUP(G3546,'属性表（单核）'!$C$2:$D$251,2,0),INT(N3546/VLOOKUP(H3546,'属性表（单）'!$N$4:$O$24,2,0))))</f>
        <v>1215</v>
      </c>
      <c r="Q3546" s="34">
        <f t="shared" si="446"/>
        <v>14238</v>
      </c>
      <c r="R3546" s="1">
        <f>IF(J3546=26,VLOOKUP(G3546,'属性表（单核）'!$H$2:$I$251,2,0),IF(J3546=59,VLOOKUP(G3546,'属性表（单核）'!$C$2:$D$251,2,0),INT(N3546/VLOOKUP(J3546,'属性表（单）'!$N$4:$O$24,2,0))))</f>
        <v>9492</v>
      </c>
      <c r="S3546" s="1">
        <f t="shared" si="447"/>
        <v>0</v>
      </c>
      <c r="T3546" s="28">
        <f>VLOOKUP(--F3546,经验表!$A$4:$B$53,2,0)*VLOOKUP(--E3546,经验表!$W$8:$X$17,2,0)</f>
        <v>0</v>
      </c>
      <c r="U3546" s="1">
        <f t="shared" si="448"/>
        <v>0</v>
      </c>
      <c r="V3546" s="1">
        <f t="shared" si="449"/>
        <v>0</v>
      </c>
    </row>
    <row r="3547" spans="1:22" x14ac:dyDescent="0.35">
      <c r="A3547" s="1">
        <v>94100151</v>
      </c>
      <c r="B3547" s="3" t="s">
        <v>22</v>
      </c>
      <c r="C3547" s="29">
        <f t="shared" si="444"/>
        <v>2</v>
      </c>
      <c r="D3547" s="29" t="str">
        <f t="shared" si="441"/>
        <v>1</v>
      </c>
      <c r="E3547" s="42" t="str">
        <f t="shared" si="442"/>
        <v>21</v>
      </c>
      <c r="F3547" s="1">
        <v>41</v>
      </c>
      <c r="G3547" s="28" t="str">
        <f t="shared" si="443"/>
        <v>141</v>
      </c>
      <c r="H3547" s="1">
        <v>2</v>
      </c>
      <c r="I3547" s="1">
        <v>31542</v>
      </c>
      <c r="J3547" s="1">
        <v>45</v>
      </c>
      <c r="K3547" s="1">
        <v>2472</v>
      </c>
      <c r="L3547" s="1">
        <v>424743</v>
      </c>
      <c r="M3547" s="1">
        <v>3513392</v>
      </c>
      <c r="N3547" s="2">
        <f>INT(VLOOKUP(--D3547,'属性表（单）'!$H$7:$I$11,2,0)*VLOOKUP(F3547,'属性表（单）'!$B$4:$D$53,3,0))</f>
        <v>12600</v>
      </c>
      <c r="O3547" s="34">
        <f t="shared" si="445"/>
        <v>1890</v>
      </c>
      <c r="P3547" s="1">
        <f>IF(H3547=26,VLOOKUP(G3547,'属性表（单核）'!$H$2:$I$251,2,0),IF(H3547=59,VLOOKUP(G3547,'属性表（单核）'!$C$2:$D$251,2,0),INT(N3547/VLOOKUP(H3547,'属性表（单）'!$N$4:$O$24,2,0))))</f>
        <v>1260</v>
      </c>
      <c r="Q3547" s="34">
        <f t="shared" si="446"/>
        <v>14764</v>
      </c>
      <c r="R3547" s="1">
        <f>IF(J3547=26,VLOOKUP(G3547,'属性表（单核）'!$H$2:$I$251,2,0),IF(J3547=59,VLOOKUP(G3547,'属性表（单核）'!$C$2:$D$251,2,0),INT(N3547/VLOOKUP(J3547,'属性表（单）'!$N$4:$O$24,2,0))))</f>
        <v>9843</v>
      </c>
      <c r="S3547" s="1">
        <f t="shared" si="447"/>
        <v>0</v>
      </c>
      <c r="T3547" s="28">
        <f>VLOOKUP(--F3547,经验表!$A$4:$B$53,2,0)*VLOOKUP(--E3547,经验表!$W$8:$X$17,2,0)</f>
        <v>0</v>
      </c>
      <c r="U3547" s="1">
        <f t="shared" si="448"/>
        <v>0</v>
      </c>
      <c r="V3547" s="1">
        <f t="shared" si="449"/>
        <v>0</v>
      </c>
    </row>
    <row r="3548" spans="1:22" x14ac:dyDescent="0.35">
      <c r="A3548" s="1">
        <v>94200151</v>
      </c>
      <c r="B3548" s="3" t="s">
        <v>22</v>
      </c>
      <c r="C3548" s="29">
        <f t="shared" si="444"/>
        <v>2</v>
      </c>
      <c r="D3548" s="29" t="str">
        <f t="shared" si="441"/>
        <v>1</v>
      </c>
      <c r="E3548" s="42" t="str">
        <f t="shared" si="442"/>
        <v>21</v>
      </c>
      <c r="F3548" s="1">
        <v>42</v>
      </c>
      <c r="G3548" s="28" t="str">
        <f t="shared" si="443"/>
        <v>142</v>
      </c>
      <c r="H3548" s="1">
        <v>2</v>
      </c>
      <c r="I3548" s="1">
        <v>32691</v>
      </c>
      <c r="J3548" s="1">
        <v>45</v>
      </c>
      <c r="K3548" s="1">
        <v>2528</v>
      </c>
      <c r="L3548" s="1">
        <v>473704</v>
      </c>
      <c r="M3548" s="1">
        <v>3938135</v>
      </c>
      <c r="N3548" s="2">
        <f>INT(VLOOKUP(--D3548,'属性表（单）'!$H$7:$I$11,2,0)*VLOOKUP(F3548,'属性表（单）'!$B$4:$D$53,3,0))</f>
        <v>13100</v>
      </c>
      <c r="O3548" s="34">
        <f t="shared" si="445"/>
        <v>1965</v>
      </c>
      <c r="P3548" s="1">
        <f>IF(H3548=26,VLOOKUP(G3548,'属性表（单核）'!$H$2:$I$251,2,0),IF(H3548=59,VLOOKUP(G3548,'属性表（单核）'!$C$2:$D$251,2,0),INT(N3548/VLOOKUP(H3548,'属性表（单）'!$N$4:$O$24,2,0))))</f>
        <v>1310</v>
      </c>
      <c r="Q3548" s="34">
        <f t="shared" si="446"/>
        <v>15351</v>
      </c>
      <c r="R3548" s="1">
        <f>IF(J3548=26,VLOOKUP(G3548,'属性表（单核）'!$H$2:$I$251,2,0),IF(J3548=59,VLOOKUP(G3548,'属性表（单核）'!$C$2:$D$251,2,0),INT(N3548/VLOOKUP(J3548,'属性表（单）'!$N$4:$O$24,2,0))))</f>
        <v>10234</v>
      </c>
      <c r="S3548" s="1">
        <f t="shared" si="447"/>
        <v>0</v>
      </c>
      <c r="T3548" s="28">
        <f>VLOOKUP(--F3548,经验表!$A$4:$B$53,2,0)*VLOOKUP(--E3548,经验表!$W$8:$X$17,2,0)</f>
        <v>0</v>
      </c>
      <c r="U3548" s="1">
        <f t="shared" si="448"/>
        <v>0</v>
      </c>
      <c r="V3548" s="1">
        <f t="shared" si="449"/>
        <v>0</v>
      </c>
    </row>
    <row r="3549" spans="1:22" x14ac:dyDescent="0.35">
      <c r="A3549" s="1">
        <v>94300151</v>
      </c>
      <c r="B3549" s="3" t="s">
        <v>22</v>
      </c>
      <c r="C3549" s="29">
        <f t="shared" si="444"/>
        <v>2</v>
      </c>
      <c r="D3549" s="29" t="str">
        <f t="shared" si="441"/>
        <v>1</v>
      </c>
      <c r="E3549" s="42" t="str">
        <f t="shared" si="442"/>
        <v>21</v>
      </c>
      <c r="F3549" s="1">
        <v>43</v>
      </c>
      <c r="G3549" s="28" t="str">
        <f t="shared" si="443"/>
        <v>143</v>
      </c>
      <c r="H3549" s="1">
        <v>2</v>
      </c>
      <c r="I3549" s="1">
        <v>33872</v>
      </c>
      <c r="J3549" s="1">
        <v>45</v>
      </c>
      <c r="K3549" s="1">
        <v>2584</v>
      </c>
      <c r="L3549" s="1">
        <v>528202</v>
      </c>
      <c r="M3549" s="1">
        <v>4411839</v>
      </c>
      <c r="N3549" s="2">
        <f>INT(VLOOKUP(--D3549,'属性表（单）'!$H$7:$I$11,2,0)*VLOOKUP(F3549,'属性表（单）'!$B$4:$D$53,3,0))</f>
        <v>13600</v>
      </c>
      <c r="O3549" s="34">
        <f t="shared" si="445"/>
        <v>2040</v>
      </c>
      <c r="P3549" s="1">
        <f>IF(H3549=26,VLOOKUP(G3549,'属性表（单核）'!$H$2:$I$251,2,0),IF(H3549=59,VLOOKUP(G3549,'属性表（单核）'!$C$2:$D$251,2,0),INT(N3549/VLOOKUP(H3549,'属性表（单）'!$N$4:$O$24,2,0))))</f>
        <v>1360</v>
      </c>
      <c r="Q3549" s="34">
        <f t="shared" si="446"/>
        <v>15937</v>
      </c>
      <c r="R3549" s="1">
        <f>IF(J3549=26,VLOOKUP(G3549,'属性表（单核）'!$H$2:$I$251,2,0),IF(J3549=59,VLOOKUP(G3549,'属性表（单核）'!$C$2:$D$251,2,0),INT(N3549/VLOOKUP(J3549,'属性表（单）'!$N$4:$O$24,2,0))))</f>
        <v>10625</v>
      </c>
      <c r="S3549" s="1">
        <f t="shared" si="447"/>
        <v>0</v>
      </c>
      <c r="T3549" s="28">
        <f>VLOOKUP(--F3549,经验表!$A$4:$B$53,2,0)*VLOOKUP(--E3549,经验表!$W$8:$X$17,2,0)</f>
        <v>0</v>
      </c>
      <c r="U3549" s="1">
        <f t="shared" si="448"/>
        <v>0</v>
      </c>
      <c r="V3549" s="1">
        <f t="shared" si="449"/>
        <v>0</v>
      </c>
    </row>
    <row r="3550" spans="1:22" x14ac:dyDescent="0.35">
      <c r="A3550" s="1">
        <v>94400151</v>
      </c>
      <c r="B3550" s="3" t="s">
        <v>22</v>
      </c>
      <c r="C3550" s="29">
        <f t="shared" si="444"/>
        <v>2</v>
      </c>
      <c r="D3550" s="29" t="str">
        <f t="shared" si="441"/>
        <v>1</v>
      </c>
      <c r="E3550" s="42" t="str">
        <f t="shared" si="442"/>
        <v>21</v>
      </c>
      <c r="F3550" s="1">
        <v>44</v>
      </c>
      <c r="G3550" s="28" t="str">
        <f t="shared" si="443"/>
        <v>144</v>
      </c>
      <c r="H3550" s="1">
        <v>2</v>
      </c>
      <c r="I3550" s="1">
        <v>35088</v>
      </c>
      <c r="J3550" s="1">
        <v>45</v>
      </c>
      <c r="K3550" s="1">
        <v>2640</v>
      </c>
      <c r="L3550" s="1">
        <v>588865</v>
      </c>
      <c r="M3550" s="1">
        <v>4940041</v>
      </c>
      <c r="N3550" s="2">
        <f>INT(VLOOKUP(--D3550,'属性表（单）'!$H$7:$I$11,2,0)*VLOOKUP(F3550,'属性表（单）'!$B$4:$D$53,3,0))</f>
        <v>14100</v>
      </c>
      <c r="O3550" s="34">
        <f t="shared" si="445"/>
        <v>2115</v>
      </c>
      <c r="P3550" s="1">
        <f>IF(H3550=26,VLOOKUP(G3550,'属性表（单核）'!$H$2:$I$251,2,0),IF(H3550=59,VLOOKUP(G3550,'属性表（单核）'!$C$2:$D$251,2,0),INT(N3550/VLOOKUP(H3550,'属性表（单）'!$N$4:$O$24,2,0))))</f>
        <v>1410</v>
      </c>
      <c r="Q3550" s="34">
        <f t="shared" si="446"/>
        <v>16522</v>
      </c>
      <c r="R3550" s="1">
        <f>IF(J3550=26,VLOOKUP(G3550,'属性表（单核）'!$H$2:$I$251,2,0),IF(J3550=59,VLOOKUP(G3550,'属性表（单核）'!$C$2:$D$251,2,0),INT(N3550/VLOOKUP(J3550,'属性表（单）'!$N$4:$O$24,2,0))))</f>
        <v>11015</v>
      </c>
      <c r="S3550" s="1">
        <f t="shared" si="447"/>
        <v>0</v>
      </c>
      <c r="T3550" s="28">
        <f>VLOOKUP(--F3550,经验表!$A$4:$B$53,2,0)*VLOOKUP(--E3550,经验表!$W$8:$X$17,2,0)</f>
        <v>0</v>
      </c>
      <c r="U3550" s="1">
        <f t="shared" si="448"/>
        <v>0</v>
      </c>
      <c r="V3550" s="1">
        <f t="shared" si="449"/>
        <v>0</v>
      </c>
    </row>
    <row r="3551" spans="1:22" x14ac:dyDescent="0.35">
      <c r="A3551" s="1">
        <v>94500151</v>
      </c>
      <c r="B3551" s="3" t="s">
        <v>22</v>
      </c>
      <c r="C3551" s="29">
        <f t="shared" si="444"/>
        <v>2</v>
      </c>
      <c r="D3551" s="29" t="str">
        <f t="shared" si="441"/>
        <v>1</v>
      </c>
      <c r="E3551" s="42" t="str">
        <f t="shared" si="442"/>
        <v>21</v>
      </c>
      <c r="F3551" s="1">
        <v>45</v>
      </c>
      <c r="G3551" s="28" t="str">
        <f t="shared" si="443"/>
        <v>145</v>
      </c>
      <c r="H3551" s="1">
        <v>2</v>
      </c>
      <c r="I3551" s="1">
        <v>36342</v>
      </c>
      <c r="J3551" s="1">
        <v>45</v>
      </c>
      <c r="K3551" s="1">
        <v>2696</v>
      </c>
      <c r="L3551" s="1">
        <v>656385</v>
      </c>
      <c r="M3551" s="1">
        <v>5528906</v>
      </c>
      <c r="N3551" s="2">
        <f>INT(VLOOKUP(--D3551,'属性表（单）'!$H$7:$I$11,2,0)*VLOOKUP(F3551,'属性表（单）'!$B$4:$D$53,3,0))</f>
        <v>14600</v>
      </c>
      <c r="O3551" s="34">
        <f t="shared" si="445"/>
        <v>2190</v>
      </c>
      <c r="P3551" s="1">
        <f>IF(H3551=26,VLOOKUP(G3551,'属性表（单核）'!$H$2:$I$251,2,0),IF(H3551=59,VLOOKUP(G3551,'属性表（单核）'!$C$2:$D$251,2,0),INT(N3551/VLOOKUP(H3551,'属性表（单）'!$N$4:$O$24,2,0))))</f>
        <v>1460</v>
      </c>
      <c r="Q3551" s="34">
        <f t="shared" si="446"/>
        <v>17109</v>
      </c>
      <c r="R3551" s="1">
        <f>IF(J3551=26,VLOOKUP(G3551,'属性表（单核）'!$H$2:$I$251,2,0),IF(J3551=59,VLOOKUP(G3551,'属性表（单核）'!$C$2:$D$251,2,0),INT(N3551/VLOOKUP(J3551,'属性表（单）'!$N$4:$O$24,2,0))))</f>
        <v>11406</v>
      </c>
      <c r="S3551" s="1">
        <f t="shared" si="447"/>
        <v>0</v>
      </c>
      <c r="T3551" s="28">
        <f>VLOOKUP(--F3551,经验表!$A$4:$B$53,2,0)*VLOOKUP(--E3551,经验表!$W$8:$X$17,2,0)</f>
        <v>0</v>
      </c>
      <c r="U3551" s="1">
        <f t="shared" si="448"/>
        <v>0</v>
      </c>
      <c r="V3551" s="1">
        <f t="shared" si="449"/>
        <v>0</v>
      </c>
    </row>
    <row r="3552" spans="1:22" x14ac:dyDescent="0.35">
      <c r="A3552" s="1">
        <v>94600151</v>
      </c>
      <c r="B3552" s="3" t="s">
        <v>22</v>
      </c>
      <c r="C3552" s="29">
        <f t="shared" si="444"/>
        <v>2</v>
      </c>
      <c r="D3552" s="29" t="str">
        <f t="shared" si="441"/>
        <v>1</v>
      </c>
      <c r="E3552" s="42" t="str">
        <f t="shared" si="442"/>
        <v>21</v>
      </c>
      <c r="F3552" s="1">
        <v>46</v>
      </c>
      <c r="G3552" s="28" t="str">
        <f t="shared" si="443"/>
        <v>146</v>
      </c>
      <c r="H3552" s="1">
        <v>2</v>
      </c>
      <c r="I3552" s="1">
        <v>37635</v>
      </c>
      <c r="J3552" s="1">
        <v>45</v>
      </c>
      <c r="K3552" s="1">
        <v>2752</v>
      </c>
      <c r="L3552" s="1">
        <v>731535</v>
      </c>
      <c r="M3552" s="1">
        <v>6185291</v>
      </c>
      <c r="N3552" s="2">
        <f>INT(VLOOKUP(--D3552,'属性表（单）'!$H$7:$I$11,2,0)*VLOOKUP(F3552,'属性表（单）'!$B$4:$D$53,3,0))</f>
        <v>15100</v>
      </c>
      <c r="O3552" s="34">
        <f t="shared" si="445"/>
        <v>2265</v>
      </c>
      <c r="P3552" s="1">
        <f>IF(H3552=26,VLOOKUP(G3552,'属性表（单核）'!$H$2:$I$251,2,0),IF(H3552=59,VLOOKUP(G3552,'属性表（单核）'!$C$2:$D$251,2,0),INT(N3552/VLOOKUP(H3552,'属性表（单）'!$N$4:$O$24,2,0))))</f>
        <v>1510</v>
      </c>
      <c r="Q3552" s="34">
        <f t="shared" si="446"/>
        <v>17694</v>
      </c>
      <c r="R3552" s="1">
        <f>IF(J3552=26,VLOOKUP(G3552,'属性表（单核）'!$H$2:$I$251,2,0),IF(J3552=59,VLOOKUP(G3552,'属性表（单核）'!$C$2:$D$251,2,0),INT(N3552/VLOOKUP(J3552,'属性表（单）'!$N$4:$O$24,2,0))))</f>
        <v>11796</v>
      </c>
      <c r="S3552" s="1">
        <f t="shared" si="447"/>
        <v>0</v>
      </c>
      <c r="T3552" s="28">
        <f>VLOOKUP(--F3552,经验表!$A$4:$B$53,2,0)*VLOOKUP(--E3552,经验表!$W$8:$X$17,2,0)</f>
        <v>0</v>
      </c>
      <c r="U3552" s="1">
        <f t="shared" si="448"/>
        <v>0</v>
      </c>
      <c r="V3552" s="1">
        <f t="shared" si="449"/>
        <v>0</v>
      </c>
    </row>
    <row r="3553" spans="1:22" x14ac:dyDescent="0.35">
      <c r="A3553" s="1">
        <v>94700151</v>
      </c>
      <c r="B3553" s="3" t="s">
        <v>22</v>
      </c>
      <c r="C3553" s="29">
        <f t="shared" si="444"/>
        <v>2</v>
      </c>
      <c r="D3553" s="29" t="str">
        <f t="shared" si="441"/>
        <v>1</v>
      </c>
      <c r="E3553" s="42" t="str">
        <f t="shared" si="442"/>
        <v>21</v>
      </c>
      <c r="F3553" s="1">
        <v>47</v>
      </c>
      <c r="G3553" s="28" t="str">
        <f t="shared" si="443"/>
        <v>147</v>
      </c>
      <c r="H3553" s="1">
        <v>2</v>
      </c>
      <c r="I3553" s="1">
        <v>38963</v>
      </c>
      <c r="J3553" s="1">
        <v>45</v>
      </c>
      <c r="K3553" s="1">
        <v>2808</v>
      </c>
      <c r="L3553" s="1">
        <v>815173</v>
      </c>
      <c r="M3553" s="1">
        <v>6916826</v>
      </c>
      <c r="N3553" s="2">
        <f>INT(VLOOKUP(--D3553,'属性表（单）'!$H$7:$I$11,2,0)*VLOOKUP(F3553,'属性表（单）'!$B$4:$D$53,3,0))</f>
        <v>15650</v>
      </c>
      <c r="O3553" s="34">
        <f t="shared" si="445"/>
        <v>2347</v>
      </c>
      <c r="P3553" s="1">
        <f>IF(H3553=26,VLOOKUP(G3553,'属性表（单核）'!$H$2:$I$251,2,0),IF(H3553=59,VLOOKUP(G3553,'属性表（单核）'!$C$2:$D$251,2,0),INT(N3553/VLOOKUP(H3553,'属性表（单）'!$N$4:$O$24,2,0))))</f>
        <v>1565</v>
      </c>
      <c r="Q3553" s="34">
        <f t="shared" si="446"/>
        <v>18339</v>
      </c>
      <c r="R3553" s="1">
        <f>IF(J3553=26,VLOOKUP(G3553,'属性表（单核）'!$H$2:$I$251,2,0),IF(J3553=59,VLOOKUP(G3553,'属性表（单核）'!$C$2:$D$251,2,0),INT(N3553/VLOOKUP(J3553,'属性表（单）'!$N$4:$O$24,2,0))))</f>
        <v>12226</v>
      </c>
      <c r="S3553" s="1">
        <f t="shared" si="447"/>
        <v>0</v>
      </c>
      <c r="T3553" s="28">
        <f>VLOOKUP(--F3553,经验表!$A$4:$B$53,2,0)*VLOOKUP(--E3553,经验表!$W$8:$X$17,2,0)</f>
        <v>0</v>
      </c>
      <c r="U3553" s="1">
        <f t="shared" si="448"/>
        <v>0</v>
      </c>
      <c r="V3553" s="1">
        <f t="shared" si="449"/>
        <v>0</v>
      </c>
    </row>
    <row r="3554" spans="1:22" x14ac:dyDescent="0.35">
      <c r="A3554" s="1">
        <v>94800151</v>
      </c>
      <c r="B3554" s="3" t="s">
        <v>22</v>
      </c>
      <c r="C3554" s="29">
        <f t="shared" si="444"/>
        <v>2</v>
      </c>
      <c r="D3554" s="29" t="str">
        <f t="shared" si="441"/>
        <v>1</v>
      </c>
      <c r="E3554" s="42" t="str">
        <f t="shared" si="442"/>
        <v>21</v>
      </c>
      <c r="F3554" s="1">
        <v>48</v>
      </c>
      <c r="G3554" s="28" t="str">
        <f t="shared" si="443"/>
        <v>148</v>
      </c>
      <c r="H3554" s="1">
        <v>2</v>
      </c>
      <c r="I3554" s="1">
        <v>40333</v>
      </c>
      <c r="J3554" s="1">
        <v>45</v>
      </c>
      <c r="K3554" s="1">
        <v>2864</v>
      </c>
      <c r="L3554" s="1">
        <v>908252</v>
      </c>
      <c r="M3554" s="1">
        <v>7731999</v>
      </c>
      <c r="N3554" s="2">
        <f>INT(VLOOKUP(--D3554,'属性表（单）'!$H$7:$I$11,2,0)*VLOOKUP(F3554,'属性表（单）'!$B$4:$D$53,3,0))</f>
        <v>16200</v>
      </c>
      <c r="O3554" s="34">
        <f t="shared" si="445"/>
        <v>2430</v>
      </c>
      <c r="P3554" s="1">
        <f>IF(H3554=26,VLOOKUP(G3554,'属性表（单核）'!$H$2:$I$251,2,0),IF(H3554=59,VLOOKUP(G3554,'属性表（单核）'!$C$2:$D$251,2,0),INT(N3554/VLOOKUP(H3554,'属性表（单）'!$N$4:$O$24,2,0))))</f>
        <v>1620</v>
      </c>
      <c r="Q3554" s="34">
        <f t="shared" si="446"/>
        <v>18984</v>
      </c>
      <c r="R3554" s="1">
        <f>IF(J3554=26,VLOOKUP(G3554,'属性表（单核）'!$H$2:$I$251,2,0),IF(J3554=59,VLOOKUP(G3554,'属性表（单核）'!$C$2:$D$251,2,0),INT(N3554/VLOOKUP(J3554,'属性表（单）'!$N$4:$O$24,2,0))))</f>
        <v>12656</v>
      </c>
      <c r="S3554" s="1">
        <f t="shared" si="447"/>
        <v>0</v>
      </c>
      <c r="T3554" s="28">
        <f>VLOOKUP(--F3554,经验表!$A$4:$B$53,2,0)*VLOOKUP(--E3554,经验表!$W$8:$X$17,2,0)</f>
        <v>0</v>
      </c>
      <c r="U3554" s="1">
        <f t="shared" si="448"/>
        <v>0</v>
      </c>
      <c r="V3554" s="1">
        <f t="shared" si="449"/>
        <v>0</v>
      </c>
    </row>
    <row r="3555" spans="1:22" x14ac:dyDescent="0.35">
      <c r="A3555" s="1">
        <v>94900151</v>
      </c>
      <c r="B3555" s="3" t="s">
        <v>22</v>
      </c>
      <c r="C3555" s="29">
        <f t="shared" si="444"/>
        <v>2</v>
      </c>
      <c r="D3555" s="29" t="str">
        <f t="shared" si="441"/>
        <v>1</v>
      </c>
      <c r="E3555" s="42" t="str">
        <f t="shared" si="442"/>
        <v>21</v>
      </c>
      <c r="F3555" s="1">
        <v>49</v>
      </c>
      <c r="G3555" s="28" t="str">
        <f t="shared" si="443"/>
        <v>149</v>
      </c>
      <c r="H3555" s="1">
        <v>2</v>
      </c>
      <c r="I3555" s="1">
        <v>41744</v>
      </c>
      <c r="J3555" s="1">
        <v>45</v>
      </c>
      <c r="K3555" s="1">
        <v>2920</v>
      </c>
      <c r="L3555" s="1">
        <v>1011839</v>
      </c>
      <c r="M3555" s="1">
        <v>8640251</v>
      </c>
      <c r="N3555" s="2">
        <f>INT(VLOOKUP(--D3555,'属性表（单）'!$H$7:$I$11,2,0)*VLOOKUP(F3555,'属性表（单）'!$B$4:$D$53,3,0))</f>
        <v>16750</v>
      </c>
      <c r="O3555" s="34">
        <f t="shared" si="445"/>
        <v>2512</v>
      </c>
      <c r="P3555" s="1">
        <f>IF(H3555=26,VLOOKUP(G3555,'属性表（单核）'!$H$2:$I$251,2,0),IF(H3555=59,VLOOKUP(G3555,'属性表（单核）'!$C$2:$D$251,2,0),INT(N3555/VLOOKUP(H3555,'属性表（单）'!$N$4:$O$24,2,0))))</f>
        <v>1675</v>
      </c>
      <c r="Q3555" s="34">
        <f t="shared" si="446"/>
        <v>19627</v>
      </c>
      <c r="R3555" s="1">
        <f>IF(J3555=26,VLOOKUP(G3555,'属性表（单核）'!$H$2:$I$251,2,0),IF(J3555=59,VLOOKUP(G3555,'属性表（单核）'!$C$2:$D$251,2,0),INT(N3555/VLOOKUP(J3555,'属性表（单）'!$N$4:$O$24,2,0))))</f>
        <v>13085</v>
      </c>
      <c r="S3555" s="1">
        <f t="shared" si="447"/>
        <v>0</v>
      </c>
      <c r="T3555" s="28">
        <f>VLOOKUP(--F3555,经验表!$A$4:$B$53,2,0)*VLOOKUP(--E3555,经验表!$W$8:$X$17,2,0)</f>
        <v>0</v>
      </c>
      <c r="U3555" s="1">
        <f t="shared" si="448"/>
        <v>0</v>
      </c>
      <c r="V3555" s="1">
        <f t="shared" si="449"/>
        <v>0</v>
      </c>
    </row>
    <row r="3556" spans="1:22" x14ac:dyDescent="0.35">
      <c r="A3556" s="1">
        <v>95000151</v>
      </c>
      <c r="B3556" s="3" t="s">
        <v>22</v>
      </c>
      <c r="C3556" s="29">
        <f t="shared" si="444"/>
        <v>2</v>
      </c>
      <c r="D3556" s="29" t="str">
        <f t="shared" si="441"/>
        <v>1</v>
      </c>
      <c r="E3556" s="42" t="str">
        <f t="shared" si="442"/>
        <v>21</v>
      </c>
      <c r="F3556" s="1">
        <v>50</v>
      </c>
      <c r="G3556" s="28" t="str">
        <f t="shared" si="443"/>
        <v>150</v>
      </c>
      <c r="H3556" s="1">
        <v>2</v>
      </c>
      <c r="I3556" s="1">
        <v>43200</v>
      </c>
      <c r="J3556" s="1">
        <v>45</v>
      </c>
      <c r="K3556" s="1">
        <v>2976</v>
      </c>
      <c r="L3556" s="1">
        <v>99999999</v>
      </c>
      <c r="M3556" s="1">
        <v>9652090</v>
      </c>
      <c r="N3556" s="2">
        <f>INT(VLOOKUP(--D3556,'属性表（单）'!$H$7:$I$11,2,0)*VLOOKUP(F3556,'属性表（单）'!$B$4:$D$53,3,0))</f>
        <v>17300</v>
      </c>
      <c r="O3556" s="34">
        <f t="shared" si="445"/>
        <v>2595</v>
      </c>
      <c r="P3556" s="1">
        <f>IF(H3556=26,VLOOKUP(G3556,'属性表（单核）'!$H$2:$I$251,2,0),IF(H3556=59,VLOOKUP(G3556,'属性表（单核）'!$C$2:$D$251,2,0),INT(N3556/VLOOKUP(H3556,'属性表（单）'!$N$4:$O$24,2,0))))</f>
        <v>1730</v>
      </c>
      <c r="Q3556" s="34">
        <f t="shared" si="446"/>
        <v>20272</v>
      </c>
      <c r="R3556" s="1">
        <f>IF(J3556=26,VLOOKUP(G3556,'属性表（单核）'!$H$2:$I$251,2,0),IF(J3556=59,VLOOKUP(G3556,'属性表（单核）'!$C$2:$D$251,2,0),INT(N3556/VLOOKUP(J3556,'属性表（单）'!$N$4:$O$24,2,0))))</f>
        <v>13515</v>
      </c>
      <c r="S3556" s="1">
        <f t="shared" si="447"/>
        <v>0</v>
      </c>
      <c r="T3556" s="28">
        <f>VLOOKUP(--F3556,经验表!$A$4:$B$53,2,0)*VLOOKUP(--E3556,经验表!$W$8:$X$17,2,0)</f>
        <v>0</v>
      </c>
      <c r="U3556" s="1">
        <f t="shared" si="448"/>
        <v>0</v>
      </c>
      <c r="V3556" s="1">
        <f t="shared" si="449"/>
        <v>0</v>
      </c>
    </row>
    <row r="3557" spans="1:22" x14ac:dyDescent="0.35">
      <c r="A3557" s="1">
        <v>90100152</v>
      </c>
      <c r="B3557" s="3" t="s">
        <v>22</v>
      </c>
      <c r="C3557" s="29">
        <f t="shared" si="444"/>
        <v>2</v>
      </c>
      <c r="D3557" s="29" t="str">
        <f t="shared" si="441"/>
        <v>2</v>
      </c>
      <c r="E3557" s="42" t="str">
        <f t="shared" si="442"/>
        <v>22</v>
      </c>
      <c r="F3557" s="1">
        <v>1</v>
      </c>
      <c r="G3557" s="28" t="str">
        <f t="shared" si="443"/>
        <v>21</v>
      </c>
      <c r="H3557" s="1">
        <v>2</v>
      </c>
      <c r="I3557" s="1">
        <v>8797</v>
      </c>
      <c r="J3557" s="1">
        <v>45</v>
      </c>
      <c r="K3557" s="1">
        <v>392</v>
      </c>
      <c r="L3557" s="1">
        <v>2171</v>
      </c>
      <c r="M3557" s="1">
        <v>0</v>
      </c>
      <c r="N3557" s="2">
        <f>INT(VLOOKUP(--D3557,'属性表（单）'!$H$7:$I$11,2,0)*VLOOKUP(F3557,'属性表（单）'!$B$4:$D$53,3,0))</f>
        <v>2400</v>
      </c>
      <c r="O3557" s="34">
        <f t="shared" si="445"/>
        <v>360</v>
      </c>
      <c r="P3557" s="1">
        <f>IF(H3557=26,VLOOKUP(G3557,'属性表（单核）'!$H$2:$I$251,2,0),IF(H3557=59,VLOOKUP(G3557,'属性表（单核）'!$C$2:$D$251,2,0),INT(N3557/VLOOKUP(H3557,'属性表（单）'!$N$4:$O$24,2,0))))</f>
        <v>240</v>
      </c>
      <c r="Q3557" s="34">
        <f t="shared" si="446"/>
        <v>2812</v>
      </c>
      <c r="R3557" s="1">
        <f>IF(J3557=26,VLOOKUP(G3557,'属性表（单核）'!$H$2:$I$251,2,0),IF(J3557=59,VLOOKUP(G3557,'属性表（单核）'!$C$2:$D$251,2,0),INT(N3557/VLOOKUP(J3557,'属性表（单）'!$N$4:$O$24,2,0))))</f>
        <v>1875</v>
      </c>
      <c r="S3557" s="1">
        <f t="shared" si="447"/>
        <v>0</v>
      </c>
      <c r="T3557" s="28">
        <f>VLOOKUP(--F3557,经验表!$A$4:$B$53,2,0)*VLOOKUP(--E3557,经验表!$W$8:$X$17,2,0)</f>
        <v>0</v>
      </c>
      <c r="U3557" s="1">
        <f t="shared" si="448"/>
        <v>0</v>
      </c>
      <c r="V3557" s="1">
        <f t="shared" si="449"/>
        <v>0</v>
      </c>
    </row>
    <row r="3558" spans="1:22" x14ac:dyDescent="0.35">
      <c r="A3558" s="1">
        <v>90200152</v>
      </c>
      <c r="B3558" s="3" t="s">
        <v>22</v>
      </c>
      <c r="C3558" s="29">
        <f t="shared" si="444"/>
        <v>2</v>
      </c>
      <c r="D3558" s="29" t="str">
        <f t="shared" si="441"/>
        <v>2</v>
      </c>
      <c r="E3558" s="42" t="str">
        <f t="shared" si="442"/>
        <v>22</v>
      </c>
      <c r="F3558" s="1">
        <v>2</v>
      </c>
      <c r="G3558" s="28" t="str">
        <f t="shared" si="443"/>
        <v>22</v>
      </c>
      <c r="H3558" s="1">
        <v>2</v>
      </c>
      <c r="I3558" s="1">
        <v>9370</v>
      </c>
      <c r="J3558" s="1">
        <v>45</v>
      </c>
      <c r="K3558" s="1">
        <v>480</v>
      </c>
      <c r="L3558" s="1">
        <v>2886</v>
      </c>
      <c r="M3558" s="1">
        <v>2171</v>
      </c>
      <c r="N3558" s="2">
        <f>INT(VLOOKUP(--D3558,'属性表（单）'!$H$7:$I$11,2,0)*VLOOKUP(F3558,'属性表（单）'!$B$4:$D$53,3,0))</f>
        <v>2550</v>
      </c>
      <c r="O3558" s="34">
        <f t="shared" si="445"/>
        <v>382</v>
      </c>
      <c r="P3558" s="1">
        <f>IF(H3558=26,VLOOKUP(G3558,'属性表（单核）'!$H$2:$I$251,2,0),IF(H3558=59,VLOOKUP(G3558,'属性表（单核）'!$C$2:$D$251,2,0),INT(N3558/VLOOKUP(H3558,'属性表（单）'!$N$4:$O$24,2,0))))</f>
        <v>255</v>
      </c>
      <c r="Q3558" s="34">
        <f t="shared" si="446"/>
        <v>2988</v>
      </c>
      <c r="R3558" s="1">
        <f>IF(J3558=26,VLOOKUP(G3558,'属性表（单核）'!$H$2:$I$251,2,0),IF(J3558=59,VLOOKUP(G3558,'属性表（单核）'!$C$2:$D$251,2,0),INT(N3558/VLOOKUP(J3558,'属性表（单）'!$N$4:$O$24,2,0))))</f>
        <v>1992</v>
      </c>
      <c r="S3558" s="1">
        <f t="shared" si="447"/>
        <v>0</v>
      </c>
      <c r="T3558" s="28">
        <f>VLOOKUP(--F3558,经验表!$A$4:$B$53,2,0)*VLOOKUP(--E3558,经验表!$W$8:$X$17,2,0)</f>
        <v>0</v>
      </c>
      <c r="U3558" s="1">
        <f t="shared" si="448"/>
        <v>0</v>
      </c>
      <c r="V3558" s="1">
        <f t="shared" si="449"/>
        <v>0</v>
      </c>
    </row>
    <row r="3559" spans="1:22" x14ac:dyDescent="0.35">
      <c r="A3559" s="1">
        <v>90300152</v>
      </c>
      <c r="B3559" s="3" t="s">
        <v>22</v>
      </c>
      <c r="C3559" s="29">
        <f t="shared" si="444"/>
        <v>2</v>
      </c>
      <c r="D3559" s="29" t="str">
        <f t="shared" si="441"/>
        <v>2</v>
      </c>
      <c r="E3559" s="42" t="str">
        <f t="shared" si="442"/>
        <v>22</v>
      </c>
      <c r="F3559" s="1">
        <v>3</v>
      </c>
      <c r="G3559" s="28" t="str">
        <f t="shared" si="443"/>
        <v>23</v>
      </c>
      <c r="H3559" s="1">
        <v>2</v>
      </c>
      <c r="I3559" s="1">
        <v>9955</v>
      </c>
      <c r="J3559" s="1">
        <v>45</v>
      </c>
      <c r="K3559" s="1">
        <v>568</v>
      </c>
      <c r="L3559" s="1">
        <v>3692</v>
      </c>
      <c r="M3559" s="1">
        <v>5057</v>
      </c>
      <c r="N3559" s="2">
        <f>INT(VLOOKUP(--D3559,'属性表（单）'!$H$7:$I$11,2,0)*VLOOKUP(F3559,'属性表（单）'!$B$4:$D$53,3,0))</f>
        <v>2700</v>
      </c>
      <c r="O3559" s="34">
        <f t="shared" si="445"/>
        <v>405</v>
      </c>
      <c r="P3559" s="1">
        <f>IF(H3559=26,VLOOKUP(G3559,'属性表（单核）'!$H$2:$I$251,2,0),IF(H3559=59,VLOOKUP(G3559,'属性表（单核）'!$C$2:$D$251,2,0),INT(N3559/VLOOKUP(H3559,'属性表（单）'!$N$4:$O$24,2,0))))</f>
        <v>270</v>
      </c>
      <c r="Q3559" s="34">
        <f t="shared" si="446"/>
        <v>3163</v>
      </c>
      <c r="R3559" s="1">
        <f>IF(J3559=26,VLOOKUP(G3559,'属性表（单核）'!$H$2:$I$251,2,0),IF(J3559=59,VLOOKUP(G3559,'属性表（单核）'!$C$2:$D$251,2,0),INT(N3559/VLOOKUP(J3559,'属性表（单）'!$N$4:$O$24,2,0))))</f>
        <v>2109</v>
      </c>
      <c r="S3559" s="1">
        <f t="shared" si="447"/>
        <v>0</v>
      </c>
      <c r="T3559" s="28">
        <f>VLOOKUP(--F3559,经验表!$A$4:$B$53,2,0)*VLOOKUP(--E3559,经验表!$W$8:$X$17,2,0)</f>
        <v>0</v>
      </c>
      <c r="U3559" s="1">
        <f t="shared" si="448"/>
        <v>0</v>
      </c>
      <c r="V3559" s="1">
        <f t="shared" si="449"/>
        <v>0</v>
      </c>
    </row>
    <row r="3560" spans="1:22" x14ac:dyDescent="0.35">
      <c r="A3560" s="1">
        <v>90400152</v>
      </c>
      <c r="B3560" s="3" t="s">
        <v>22</v>
      </c>
      <c r="C3560" s="29">
        <f t="shared" si="444"/>
        <v>2</v>
      </c>
      <c r="D3560" s="29" t="str">
        <f t="shared" si="441"/>
        <v>2</v>
      </c>
      <c r="E3560" s="42" t="str">
        <f t="shared" si="442"/>
        <v>22</v>
      </c>
      <c r="F3560" s="1">
        <v>4</v>
      </c>
      <c r="G3560" s="28" t="str">
        <f t="shared" si="443"/>
        <v>24</v>
      </c>
      <c r="H3560" s="1">
        <v>2</v>
      </c>
      <c r="I3560" s="1">
        <v>10557</v>
      </c>
      <c r="J3560" s="1">
        <v>45</v>
      </c>
      <c r="K3560" s="1">
        <v>656</v>
      </c>
      <c r="L3560" s="1">
        <v>4594</v>
      </c>
      <c r="M3560" s="1">
        <v>8749</v>
      </c>
      <c r="N3560" s="2">
        <f>INT(VLOOKUP(--D3560,'属性表（单）'!$H$7:$I$11,2,0)*VLOOKUP(F3560,'属性表（单）'!$B$4:$D$53,3,0))</f>
        <v>2850</v>
      </c>
      <c r="O3560" s="34">
        <f t="shared" si="445"/>
        <v>427</v>
      </c>
      <c r="P3560" s="1">
        <f>IF(H3560=26,VLOOKUP(G3560,'属性表（单核）'!$H$2:$I$251,2,0),IF(H3560=59,VLOOKUP(G3560,'属性表（单核）'!$C$2:$D$251,2,0),INT(N3560/VLOOKUP(H3560,'属性表（单）'!$N$4:$O$24,2,0))))</f>
        <v>285</v>
      </c>
      <c r="Q3560" s="34">
        <f t="shared" si="446"/>
        <v>3339</v>
      </c>
      <c r="R3560" s="1">
        <f>IF(J3560=26,VLOOKUP(G3560,'属性表（单核）'!$H$2:$I$251,2,0),IF(J3560=59,VLOOKUP(G3560,'属性表（单核）'!$C$2:$D$251,2,0),INT(N3560/VLOOKUP(J3560,'属性表（单）'!$N$4:$O$24,2,0))))</f>
        <v>2226</v>
      </c>
      <c r="S3560" s="1">
        <f t="shared" si="447"/>
        <v>0</v>
      </c>
      <c r="T3560" s="28">
        <f>VLOOKUP(--F3560,经验表!$A$4:$B$53,2,0)*VLOOKUP(--E3560,经验表!$W$8:$X$17,2,0)</f>
        <v>0</v>
      </c>
      <c r="U3560" s="1">
        <f t="shared" si="448"/>
        <v>0</v>
      </c>
      <c r="V3560" s="1">
        <f t="shared" si="449"/>
        <v>0</v>
      </c>
    </row>
    <row r="3561" spans="1:22" x14ac:dyDescent="0.35">
      <c r="A3561" s="1">
        <v>90500152</v>
      </c>
      <c r="B3561" s="3" t="s">
        <v>22</v>
      </c>
      <c r="C3561" s="29">
        <f t="shared" si="444"/>
        <v>2</v>
      </c>
      <c r="D3561" s="29" t="str">
        <f t="shared" si="441"/>
        <v>2</v>
      </c>
      <c r="E3561" s="42" t="str">
        <f t="shared" si="442"/>
        <v>22</v>
      </c>
      <c r="F3561" s="1">
        <v>5</v>
      </c>
      <c r="G3561" s="28" t="str">
        <f t="shared" si="443"/>
        <v>25</v>
      </c>
      <c r="H3561" s="1">
        <v>2</v>
      </c>
      <c r="I3561" s="1">
        <v>11174</v>
      </c>
      <c r="J3561" s="1">
        <v>45</v>
      </c>
      <c r="K3561" s="1">
        <v>744</v>
      </c>
      <c r="L3561" s="1">
        <v>5608</v>
      </c>
      <c r="M3561" s="1">
        <v>13343</v>
      </c>
      <c r="N3561" s="2">
        <f>INT(VLOOKUP(--D3561,'属性表（单）'!$H$7:$I$11,2,0)*VLOOKUP(F3561,'属性表（单）'!$B$4:$D$53,3,0))</f>
        <v>3000</v>
      </c>
      <c r="O3561" s="34">
        <f t="shared" si="445"/>
        <v>450</v>
      </c>
      <c r="P3561" s="1">
        <f>IF(H3561=26,VLOOKUP(G3561,'属性表（单核）'!$H$2:$I$251,2,0),IF(H3561=59,VLOOKUP(G3561,'属性表（单核）'!$C$2:$D$251,2,0),INT(N3561/VLOOKUP(H3561,'属性表（单）'!$N$4:$O$24,2,0))))</f>
        <v>300</v>
      </c>
      <c r="Q3561" s="34">
        <f t="shared" si="446"/>
        <v>3514</v>
      </c>
      <c r="R3561" s="1">
        <f>IF(J3561=26,VLOOKUP(G3561,'属性表（单核）'!$H$2:$I$251,2,0),IF(J3561=59,VLOOKUP(G3561,'属性表（单核）'!$C$2:$D$251,2,0),INT(N3561/VLOOKUP(J3561,'属性表（单）'!$N$4:$O$24,2,0))))</f>
        <v>2343</v>
      </c>
      <c r="S3561" s="1">
        <f t="shared" si="447"/>
        <v>0</v>
      </c>
      <c r="T3561" s="28">
        <f>VLOOKUP(--F3561,经验表!$A$4:$B$53,2,0)*VLOOKUP(--E3561,经验表!$W$8:$X$17,2,0)</f>
        <v>0</v>
      </c>
      <c r="U3561" s="1">
        <f t="shared" si="448"/>
        <v>0</v>
      </c>
      <c r="V3561" s="1">
        <f t="shared" si="449"/>
        <v>0</v>
      </c>
    </row>
    <row r="3562" spans="1:22" x14ac:dyDescent="0.35">
      <c r="A3562" s="1">
        <v>90600152</v>
      </c>
      <c r="B3562" s="3" t="s">
        <v>22</v>
      </c>
      <c r="C3562" s="29">
        <f t="shared" si="444"/>
        <v>2</v>
      </c>
      <c r="D3562" s="29" t="str">
        <f t="shared" si="441"/>
        <v>2</v>
      </c>
      <c r="E3562" s="42" t="str">
        <f t="shared" si="442"/>
        <v>22</v>
      </c>
      <c r="F3562" s="1">
        <v>6</v>
      </c>
      <c r="G3562" s="28" t="str">
        <f t="shared" si="443"/>
        <v>26</v>
      </c>
      <c r="H3562" s="1">
        <v>2</v>
      </c>
      <c r="I3562" s="1">
        <v>11805</v>
      </c>
      <c r="J3562" s="1">
        <v>45</v>
      </c>
      <c r="K3562" s="1">
        <v>832</v>
      </c>
      <c r="L3562" s="1">
        <v>6741</v>
      </c>
      <c r="M3562" s="1">
        <v>18951</v>
      </c>
      <c r="N3562" s="2">
        <f>INT(VLOOKUP(--D3562,'属性表（单）'!$H$7:$I$11,2,0)*VLOOKUP(F3562,'属性表（单）'!$B$4:$D$53,3,0))</f>
        <v>3150</v>
      </c>
      <c r="O3562" s="34">
        <f t="shared" si="445"/>
        <v>472</v>
      </c>
      <c r="P3562" s="1">
        <f>IF(H3562=26,VLOOKUP(G3562,'属性表（单核）'!$H$2:$I$251,2,0),IF(H3562=59,VLOOKUP(G3562,'属性表（单核）'!$C$2:$D$251,2,0),INT(N3562/VLOOKUP(H3562,'属性表（单）'!$N$4:$O$24,2,0))))</f>
        <v>315</v>
      </c>
      <c r="Q3562" s="34">
        <f t="shared" si="446"/>
        <v>3690</v>
      </c>
      <c r="R3562" s="1">
        <f>IF(J3562=26,VLOOKUP(G3562,'属性表（单核）'!$H$2:$I$251,2,0),IF(J3562=59,VLOOKUP(G3562,'属性表（单核）'!$C$2:$D$251,2,0),INT(N3562/VLOOKUP(J3562,'属性表（单）'!$N$4:$O$24,2,0))))</f>
        <v>2460</v>
      </c>
      <c r="S3562" s="1">
        <f t="shared" si="447"/>
        <v>0</v>
      </c>
      <c r="T3562" s="28">
        <f>VLOOKUP(--F3562,经验表!$A$4:$B$53,2,0)*VLOOKUP(--E3562,经验表!$W$8:$X$17,2,0)</f>
        <v>0</v>
      </c>
      <c r="U3562" s="1">
        <f t="shared" si="448"/>
        <v>0</v>
      </c>
      <c r="V3562" s="1">
        <f t="shared" si="449"/>
        <v>0</v>
      </c>
    </row>
    <row r="3563" spans="1:22" x14ac:dyDescent="0.35">
      <c r="A3563" s="1">
        <v>90700152</v>
      </c>
      <c r="B3563" s="3" t="s">
        <v>22</v>
      </c>
      <c r="C3563" s="29">
        <f t="shared" si="444"/>
        <v>2</v>
      </c>
      <c r="D3563" s="29" t="str">
        <f t="shared" si="441"/>
        <v>2</v>
      </c>
      <c r="E3563" s="42" t="str">
        <f t="shared" si="442"/>
        <v>22</v>
      </c>
      <c r="F3563" s="1">
        <v>7</v>
      </c>
      <c r="G3563" s="28" t="str">
        <f t="shared" si="443"/>
        <v>27</v>
      </c>
      <c r="H3563" s="1">
        <v>2</v>
      </c>
      <c r="I3563" s="1">
        <v>12451</v>
      </c>
      <c r="J3563" s="1">
        <v>45</v>
      </c>
      <c r="K3563" s="1">
        <v>920</v>
      </c>
      <c r="L3563" s="1">
        <v>8008</v>
      </c>
      <c r="M3563" s="1">
        <v>25692</v>
      </c>
      <c r="N3563" s="2">
        <f>INT(VLOOKUP(--D3563,'属性表（单）'!$H$7:$I$11,2,0)*VLOOKUP(F3563,'属性表（单）'!$B$4:$D$53,3,0))</f>
        <v>3375</v>
      </c>
      <c r="O3563" s="34">
        <f t="shared" si="445"/>
        <v>505</v>
      </c>
      <c r="P3563" s="1">
        <f>IF(H3563=26,VLOOKUP(G3563,'属性表（单核）'!$H$2:$I$251,2,0),IF(H3563=59,VLOOKUP(G3563,'属性表（单核）'!$C$2:$D$251,2,0),INT(N3563/VLOOKUP(H3563,'属性表（单）'!$N$4:$O$24,2,0))))</f>
        <v>337</v>
      </c>
      <c r="Q3563" s="34">
        <f t="shared" si="446"/>
        <v>3954</v>
      </c>
      <c r="R3563" s="1">
        <f>IF(J3563=26,VLOOKUP(G3563,'属性表（单核）'!$H$2:$I$251,2,0),IF(J3563=59,VLOOKUP(G3563,'属性表（单核）'!$C$2:$D$251,2,0),INT(N3563/VLOOKUP(J3563,'属性表（单）'!$N$4:$O$24,2,0))))</f>
        <v>2636</v>
      </c>
      <c r="S3563" s="1">
        <f t="shared" si="447"/>
        <v>0</v>
      </c>
      <c r="T3563" s="28">
        <f>VLOOKUP(--F3563,经验表!$A$4:$B$53,2,0)*VLOOKUP(--E3563,经验表!$W$8:$X$17,2,0)</f>
        <v>0</v>
      </c>
      <c r="U3563" s="1">
        <f t="shared" si="448"/>
        <v>0</v>
      </c>
      <c r="V3563" s="1">
        <f t="shared" si="449"/>
        <v>0</v>
      </c>
    </row>
    <row r="3564" spans="1:22" x14ac:dyDescent="0.35">
      <c r="A3564" s="1">
        <v>90800152</v>
      </c>
      <c r="B3564" s="3" t="s">
        <v>22</v>
      </c>
      <c r="C3564" s="29">
        <f t="shared" si="444"/>
        <v>2</v>
      </c>
      <c r="D3564" s="29" t="str">
        <f t="shared" si="441"/>
        <v>2</v>
      </c>
      <c r="E3564" s="42" t="str">
        <f t="shared" si="442"/>
        <v>22</v>
      </c>
      <c r="F3564" s="1">
        <v>8</v>
      </c>
      <c r="G3564" s="28" t="str">
        <f t="shared" si="443"/>
        <v>28</v>
      </c>
      <c r="H3564" s="1">
        <v>2</v>
      </c>
      <c r="I3564" s="1">
        <v>13114</v>
      </c>
      <c r="J3564" s="1">
        <v>45</v>
      </c>
      <c r="K3564" s="1">
        <v>1008</v>
      </c>
      <c r="L3564" s="1">
        <v>9427</v>
      </c>
      <c r="M3564" s="1">
        <v>33700</v>
      </c>
      <c r="N3564" s="2">
        <f>INT(VLOOKUP(--D3564,'属性表（单）'!$H$7:$I$11,2,0)*VLOOKUP(F3564,'属性表（单）'!$B$4:$D$53,3,0))</f>
        <v>3600</v>
      </c>
      <c r="O3564" s="34">
        <f t="shared" si="445"/>
        <v>540</v>
      </c>
      <c r="P3564" s="1">
        <f>IF(H3564=26,VLOOKUP(G3564,'属性表（单核）'!$H$2:$I$251,2,0),IF(H3564=59,VLOOKUP(G3564,'属性表（单核）'!$C$2:$D$251,2,0),INT(N3564/VLOOKUP(H3564,'属性表（单）'!$N$4:$O$24,2,0))))</f>
        <v>360</v>
      </c>
      <c r="Q3564" s="34">
        <f t="shared" si="446"/>
        <v>4218</v>
      </c>
      <c r="R3564" s="1">
        <f>IF(J3564=26,VLOOKUP(G3564,'属性表（单核）'!$H$2:$I$251,2,0),IF(J3564=59,VLOOKUP(G3564,'属性表（单核）'!$C$2:$D$251,2,0),INT(N3564/VLOOKUP(J3564,'属性表（单）'!$N$4:$O$24,2,0))))</f>
        <v>2812</v>
      </c>
      <c r="S3564" s="1">
        <f t="shared" si="447"/>
        <v>0</v>
      </c>
      <c r="T3564" s="28">
        <f>VLOOKUP(--F3564,经验表!$A$4:$B$53,2,0)*VLOOKUP(--E3564,经验表!$W$8:$X$17,2,0)</f>
        <v>0</v>
      </c>
      <c r="U3564" s="1">
        <f t="shared" si="448"/>
        <v>0</v>
      </c>
      <c r="V3564" s="1">
        <f t="shared" si="449"/>
        <v>0</v>
      </c>
    </row>
    <row r="3565" spans="1:22" x14ac:dyDescent="0.35">
      <c r="A3565" s="1">
        <v>90900152</v>
      </c>
      <c r="B3565" s="3" t="s">
        <v>22</v>
      </c>
      <c r="C3565" s="29">
        <f t="shared" si="444"/>
        <v>2</v>
      </c>
      <c r="D3565" s="29" t="str">
        <f t="shared" si="441"/>
        <v>2</v>
      </c>
      <c r="E3565" s="42" t="str">
        <f t="shared" si="442"/>
        <v>22</v>
      </c>
      <c r="F3565" s="1">
        <v>9</v>
      </c>
      <c r="G3565" s="28" t="str">
        <f t="shared" si="443"/>
        <v>29</v>
      </c>
      <c r="H3565" s="1">
        <v>2</v>
      </c>
      <c r="I3565" s="1">
        <v>13795</v>
      </c>
      <c r="J3565" s="1">
        <v>45</v>
      </c>
      <c r="K3565" s="1">
        <v>1096</v>
      </c>
      <c r="L3565" s="1">
        <v>11011</v>
      </c>
      <c r="M3565" s="1">
        <v>43127</v>
      </c>
      <c r="N3565" s="2">
        <f>INT(VLOOKUP(--D3565,'属性表（单）'!$H$7:$I$11,2,0)*VLOOKUP(F3565,'属性表（单）'!$B$4:$D$53,3,0))</f>
        <v>3825</v>
      </c>
      <c r="O3565" s="34">
        <f t="shared" si="445"/>
        <v>573</v>
      </c>
      <c r="P3565" s="1">
        <f>IF(H3565=26,VLOOKUP(G3565,'属性表（单核）'!$H$2:$I$251,2,0),IF(H3565=59,VLOOKUP(G3565,'属性表（单核）'!$C$2:$D$251,2,0),INT(N3565/VLOOKUP(H3565,'属性表（单）'!$N$4:$O$24,2,0))))</f>
        <v>382</v>
      </c>
      <c r="Q3565" s="34">
        <f t="shared" si="446"/>
        <v>4482</v>
      </c>
      <c r="R3565" s="1">
        <f>IF(J3565=26,VLOOKUP(G3565,'属性表（单核）'!$H$2:$I$251,2,0),IF(J3565=59,VLOOKUP(G3565,'属性表（单核）'!$C$2:$D$251,2,0),INT(N3565/VLOOKUP(J3565,'属性表（单）'!$N$4:$O$24,2,0))))</f>
        <v>2988</v>
      </c>
      <c r="S3565" s="1">
        <f t="shared" si="447"/>
        <v>0</v>
      </c>
      <c r="T3565" s="28">
        <f>VLOOKUP(--F3565,经验表!$A$4:$B$53,2,0)*VLOOKUP(--E3565,经验表!$W$8:$X$17,2,0)</f>
        <v>0</v>
      </c>
      <c r="U3565" s="1">
        <f t="shared" si="448"/>
        <v>0</v>
      </c>
      <c r="V3565" s="1">
        <f t="shared" si="449"/>
        <v>0</v>
      </c>
    </row>
    <row r="3566" spans="1:22" x14ac:dyDescent="0.35">
      <c r="A3566" s="1">
        <v>91000152</v>
      </c>
      <c r="B3566" s="3" t="s">
        <v>22</v>
      </c>
      <c r="C3566" s="29">
        <f t="shared" si="444"/>
        <v>2</v>
      </c>
      <c r="D3566" s="29" t="str">
        <f t="shared" si="441"/>
        <v>2</v>
      </c>
      <c r="E3566" s="42" t="str">
        <f t="shared" si="442"/>
        <v>22</v>
      </c>
      <c r="F3566" s="1">
        <v>10</v>
      </c>
      <c r="G3566" s="28" t="str">
        <f t="shared" si="443"/>
        <v>210</v>
      </c>
      <c r="H3566" s="1">
        <v>2</v>
      </c>
      <c r="I3566" s="1">
        <v>14493</v>
      </c>
      <c r="J3566" s="1">
        <v>45</v>
      </c>
      <c r="K3566" s="1">
        <v>1184</v>
      </c>
      <c r="L3566" s="1">
        <v>12778</v>
      </c>
      <c r="M3566" s="1">
        <v>54138</v>
      </c>
      <c r="N3566" s="2">
        <f>INT(VLOOKUP(--D3566,'属性表（单）'!$H$7:$I$11,2,0)*VLOOKUP(F3566,'属性表（单）'!$B$4:$D$53,3,0))</f>
        <v>4050</v>
      </c>
      <c r="O3566" s="34">
        <f t="shared" si="445"/>
        <v>607</v>
      </c>
      <c r="P3566" s="1">
        <f>IF(H3566=26,VLOOKUP(G3566,'属性表（单核）'!$H$2:$I$251,2,0),IF(H3566=59,VLOOKUP(G3566,'属性表（单核）'!$C$2:$D$251,2,0),INT(N3566/VLOOKUP(H3566,'属性表（单）'!$N$4:$O$24,2,0))))</f>
        <v>405</v>
      </c>
      <c r="Q3566" s="34">
        <f t="shared" si="446"/>
        <v>4746</v>
      </c>
      <c r="R3566" s="1">
        <f>IF(J3566=26,VLOOKUP(G3566,'属性表（单核）'!$H$2:$I$251,2,0),IF(J3566=59,VLOOKUP(G3566,'属性表（单核）'!$C$2:$D$251,2,0),INT(N3566/VLOOKUP(J3566,'属性表（单）'!$N$4:$O$24,2,0))))</f>
        <v>3164</v>
      </c>
      <c r="S3566" s="1">
        <f t="shared" si="447"/>
        <v>0</v>
      </c>
      <c r="T3566" s="28">
        <f>VLOOKUP(--F3566,经验表!$A$4:$B$53,2,0)*VLOOKUP(--E3566,经验表!$W$8:$X$17,2,0)</f>
        <v>0</v>
      </c>
      <c r="U3566" s="1">
        <f t="shared" si="448"/>
        <v>0</v>
      </c>
      <c r="V3566" s="1">
        <f t="shared" si="449"/>
        <v>0</v>
      </c>
    </row>
    <row r="3567" spans="1:22" x14ac:dyDescent="0.35">
      <c r="A3567" s="1">
        <v>91100152</v>
      </c>
      <c r="B3567" s="3" t="s">
        <v>22</v>
      </c>
      <c r="C3567" s="29">
        <f t="shared" si="444"/>
        <v>2</v>
      </c>
      <c r="D3567" s="29" t="str">
        <f t="shared" si="441"/>
        <v>2</v>
      </c>
      <c r="E3567" s="42" t="str">
        <f t="shared" si="442"/>
        <v>22</v>
      </c>
      <c r="F3567" s="1">
        <v>11</v>
      </c>
      <c r="G3567" s="28" t="str">
        <f t="shared" si="443"/>
        <v>211</v>
      </c>
      <c r="H3567" s="1">
        <v>2</v>
      </c>
      <c r="I3567" s="1">
        <v>15206</v>
      </c>
      <c r="J3567" s="1">
        <v>45</v>
      </c>
      <c r="K3567" s="1">
        <v>1272</v>
      </c>
      <c r="L3567" s="1">
        <v>14749</v>
      </c>
      <c r="M3567" s="1">
        <v>66916</v>
      </c>
      <c r="N3567" s="2">
        <f>INT(VLOOKUP(--D3567,'属性表（单）'!$H$7:$I$11,2,0)*VLOOKUP(F3567,'属性表（单）'!$B$4:$D$53,3,0))</f>
        <v>4275</v>
      </c>
      <c r="O3567" s="34">
        <f t="shared" si="445"/>
        <v>640</v>
      </c>
      <c r="P3567" s="1">
        <f>IF(H3567=26,VLOOKUP(G3567,'属性表（单核）'!$H$2:$I$251,2,0),IF(H3567=59,VLOOKUP(G3567,'属性表（单核）'!$C$2:$D$251,2,0),INT(N3567/VLOOKUP(H3567,'属性表（单）'!$N$4:$O$24,2,0))))</f>
        <v>427</v>
      </c>
      <c r="Q3567" s="34">
        <f t="shared" si="446"/>
        <v>5008</v>
      </c>
      <c r="R3567" s="1">
        <f>IF(J3567=26,VLOOKUP(G3567,'属性表（单核）'!$H$2:$I$251,2,0),IF(J3567=59,VLOOKUP(G3567,'属性表（单核）'!$C$2:$D$251,2,0),INT(N3567/VLOOKUP(J3567,'属性表（单）'!$N$4:$O$24,2,0))))</f>
        <v>3339</v>
      </c>
      <c r="S3567" s="1">
        <f t="shared" si="447"/>
        <v>0</v>
      </c>
      <c r="T3567" s="28">
        <f>VLOOKUP(--F3567,经验表!$A$4:$B$53,2,0)*VLOOKUP(--E3567,经验表!$W$8:$X$17,2,0)</f>
        <v>0</v>
      </c>
      <c r="U3567" s="1">
        <f t="shared" si="448"/>
        <v>0</v>
      </c>
      <c r="V3567" s="1">
        <f t="shared" si="449"/>
        <v>0</v>
      </c>
    </row>
    <row r="3568" spans="1:22" x14ac:dyDescent="0.35">
      <c r="A3568" s="1">
        <v>91200152</v>
      </c>
      <c r="B3568" s="3" t="s">
        <v>22</v>
      </c>
      <c r="C3568" s="29">
        <f t="shared" si="444"/>
        <v>2</v>
      </c>
      <c r="D3568" s="29" t="str">
        <f t="shared" si="441"/>
        <v>2</v>
      </c>
      <c r="E3568" s="42" t="str">
        <f t="shared" si="442"/>
        <v>22</v>
      </c>
      <c r="F3568" s="1">
        <v>12</v>
      </c>
      <c r="G3568" s="28" t="str">
        <f t="shared" si="443"/>
        <v>212</v>
      </c>
      <c r="H3568" s="1">
        <v>2</v>
      </c>
      <c r="I3568" s="1">
        <v>15939</v>
      </c>
      <c r="J3568" s="1">
        <v>45</v>
      </c>
      <c r="K3568" s="1">
        <v>1360</v>
      </c>
      <c r="L3568" s="1">
        <v>16947</v>
      </c>
      <c r="M3568" s="1">
        <v>81665</v>
      </c>
      <c r="N3568" s="2">
        <f>INT(VLOOKUP(--D3568,'属性表（单）'!$H$7:$I$11,2,0)*VLOOKUP(F3568,'属性表（单）'!$B$4:$D$53,3,0))</f>
        <v>4575</v>
      </c>
      <c r="O3568" s="34">
        <f t="shared" si="445"/>
        <v>685</v>
      </c>
      <c r="P3568" s="1">
        <f>IF(H3568=26,VLOOKUP(G3568,'属性表（单核）'!$H$2:$I$251,2,0),IF(H3568=59,VLOOKUP(G3568,'属性表（单核）'!$C$2:$D$251,2,0),INT(N3568/VLOOKUP(H3568,'属性表（单）'!$N$4:$O$24,2,0))))</f>
        <v>457</v>
      </c>
      <c r="Q3568" s="34">
        <f t="shared" si="446"/>
        <v>5361</v>
      </c>
      <c r="R3568" s="1">
        <f>IF(J3568=26,VLOOKUP(G3568,'属性表（单核）'!$H$2:$I$251,2,0),IF(J3568=59,VLOOKUP(G3568,'属性表（单核）'!$C$2:$D$251,2,0),INT(N3568/VLOOKUP(J3568,'属性表（单）'!$N$4:$O$24,2,0))))</f>
        <v>3574</v>
      </c>
      <c r="S3568" s="1">
        <f t="shared" si="447"/>
        <v>0</v>
      </c>
      <c r="T3568" s="28">
        <f>VLOOKUP(--F3568,经验表!$A$4:$B$53,2,0)*VLOOKUP(--E3568,经验表!$W$8:$X$17,2,0)</f>
        <v>0</v>
      </c>
      <c r="U3568" s="1">
        <f t="shared" si="448"/>
        <v>0</v>
      </c>
      <c r="V3568" s="1">
        <f t="shared" si="449"/>
        <v>0</v>
      </c>
    </row>
    <row r="3569" spans="1:22" x14ac:dyDescent="0.35">
      <c r="A3569" s="1">
        <v>91300152</v>
      </c>
      <c r="B3569" s="3" t="s">
        <v>22</v>
      </c>
      <c r="C3569" s="29">
        <f t="shared" si="444"/>
        <v>2</v>
      </c>
      <c r="D3569" s="29" t="str">
        <f t="shared" si="441"/>
        <v>2</v>
      </c>
      <c r="E3569" s="42" t="str">
        <f t="shared" si="442"/>
        <v>22</v>
      </c>
      <c r="F3569" s="1">
        <v>13</v>
      </c>
      <c r="G3569" s="28" t="str">
        <f t="shared" si="443"/>
        <v>213</v>
      </c>
      <c r="H3569" s="1">
        <v>2</v>
      </c>
      <c r="I3569" s="1">
        <v>16688</v>
      </c>
      <c r="J3569" s="1">
        <v>45</v>
      </c>
      <c r="K3569" s="1">
        <v>1448</v>
      </c>
      <c r="L3569" s="1">
        <v>19395</v>
      </c>
      <c r="M3569" s="1">
        <v>98612</v>
      </c>
      <c r="N3569" s="2">
        <f>INT(VLOOKUP(--D3569,'属性表（单）'!$H$7:$I$11,2,0)*VLOOKUP(F3569,'属性表（单）'!$B$4:$D$53,3,0))</f>
        <v>4875</v>
      </c>
      <c r="O3569" s="34">
        <f t="shared" si="445"/>
        <v>730</v>
      </c>
      <c r="P3569" s="1">
        <f>IF(H3569=26,VLOOKUP(G3569,'属性表（单核）'!$H$2:$I$251,2,0),IF(H3569=59,VLOOKUP(G3569,'属性表（单核）'!$C$2:$D$251,2,0),INT(N3569/VLOOKUP(H3569,'属性表（单）'!$N$4:$O$24,2,0))))</f>
        <v>487</v>
      </c>
      <c r="Q3569" s="34">
        <f t="shared" si="446"/>
        <v>5712</v>
      </c>
      <c r="R3569" s="1">
        <f>IF(J3569=26,VLOOKUP(G3569,'属性表（单核）'!$H$2:$I$251,2,0),IF(J3569=59,VLOOKUP(G3569,'属性表（单核）'!$C$2:$D$251,2,0),INT(N3569/VLOOKUP(J3569,'属性表（单）'!$N$4:$O$24,2,0))))</f>
        <v>3808</v>
      </c>
      <c r="S3569" s="1">
        <f t="shared" si="447"/>
        <v>0</v>
      </c>
      <c r="T3569" s="28">
        <f>VLOOKUP(--F3569,经验表!$A$4:$B$53,2,0)*VLOOKUP(--E3569,经验表!$W$8:$X$17,2,0)</f>
        <v>0</v>
      </c>
      <c r="U3569" s="1">
        <f t="shared" si="448"/>
        <v>0</v>
      </c>
      <c r="V3569" s="1">
        <f t="shared" si="449"/>
        <v>0</v>
      </c>
    </row>
    <row r="3570" spans="1:22" x14ac:dyDescent="0.35">
      <c r="A3570" s="1">
        <v>91400152</v>
      </c>
      <c r="B3570" s="3" t="s">
        <v>22</v>
      </c>
      <c r="C3570" s="29">
        <f t="shared" si="444"/>
        <v>2</v>
      </c>
      <c r="D3570" s="29" t="str">
        <f t="shared" si="441"/>
        <v>2</v>
      </c>
      <c r="E3570" s="42" t="str">
        <f t="shared" si="442"/>
        <v>22</v>
      </c>
      <c r="F3570" s="1">
        <v>14</v>
      </c>
      <c r="G3570" s="28" t="str">
        <f t="shared" si="443"/>
        <v>214</v>
      </c>
      <c r="H3570" s="1">
        <v>2</v>
      </c>
      <c r="I3570" s="1">
        <v>17459</v>
      </c>
      <c r="J3570" s="1">
        <v>45</v>
      </c>
      <c r="K3570" s="1">
        <v>1536</v>
      </c>
      <c r="L3570" s="1">
        <v>22121</v>
      </c>
      <c r="M3570" s="1">
        <v>118007</v>
      </c>
      <c r="N3570" s="2">
        <f>INT(VLOOKUP(--D3570,'属性表（单）'!$H$7:$I$11,2,0)*VLOOKUP(F3570,'属性表（单）'!$B$4:$D$53,3,0))</f>
        <v>5175</v>
      </c>
      <c r="O3570" s="34">
        <f t="shared" si="445"/>
        <v>775</v>
      </c>
      <c r="P3570" s="1">
        <f>IF(H3570=26,VLOOKUP(G3570,'属性表（单核）'!$H$2:$I$251,2,0),IF(H3570=59,VLOOKUP(G3570,'属性表（单核）'!$C$2:$D$251,2,0),INT(N3570/VLOOKUP(H3570,'属性表（单）'!$N$4:$O$24,2,0))))</f>
        <v>517</v>
      </c>
      <c r="Q3570" s="34">
        <f t="shared" si="446"/>
        <v>6063</v>
      </c>
      <c r="R3570" s="1">
        <f>IF(J3570=26,VLOOKUP(G3570,'属性表（单核）'!$H$2:$I$251,2,0),IF(J3570=59,VLOOKUP(G3570,'属性表（单核）'!$C$2:$D$251,2,0),INT(N3570/VLOOKUP(J3570,'属性表（单）'!$N$4:$O$24,2,0))))</f>
        <v>4042</v>
      </c>
      <c r="S3570" s="1">
        <f t="shared" si="447"/>
        <v>0</v>
      </c>
      <c r="T3570" s="28">
        <f>VLOOKUP(--F3570,经验表!$A$4:$B$53,2,0)*VLOOKUP(--E3570,经验表!$W$8:$X$17,2,0)</f>
        <v>0</v>
      </c>
      <c r="U3570" s="1">
        <f t="shared" si="448"/>
        <v>0</v>
      </c>
      <c r="V3570" s="1">
        <f t="shared" si="449"/>
        <v>0</v>
      </c>
    </row>
    <row r="3571" spans="1:22" x14ac:dyDescent="0.35">
      <c r="A3571" s="1">
        <v>91500152</v>
      </c>
      <c r="B3571" s="3" t="s">
        <v>22</v>
      </c>
      <c r="C3571" s="29">
        <f t="shared" si="444"/>
        <v>2</v>
      </c>
      <c r="D3571" s="29" t="str">
        <f t="shared" si="441"/>
        <v>2</v>
      </c>
      <c r="E3571" s="42" t="str">
        <f t="shared" si="442"/>
        <v>22</v>
      </c>
      <c r="F3571" s="1">
        <v>15</v>
      </c>
      <c r="G3571" s="28" t="str">
        <f t="shared" si="443"/>
        <v>215</v>
      </c>
      <c r="H3571" s="1">
        <v>2</v>
      </c>
      <c r="I3571" s="1">
        <v>18246</v>
      </c>
      <c r="J3571" s="1">
        <v>45</v>
      </c>
      <c r="K3571" s="1">
        <v>1624</v>
      </c>
      <c r="L3571" s="1">
        <v>25155</v>
      </c>
      <c r="M3571" s="1">
        <v>140128</v>
      </c>
      <c r="N3571" s="2">
        <f>INT(VLOOKUP(--D3571,'属性表（单）'!$H$7:$I$11,2,0)*VLOOKUP(F3571,'属性表（单）'!$B$4:$D$53,3,0))</f>
        <v>5475</v>
      </c>
      <c r="O3571" s="34">
        <f t="shared" si="445"/>
        <v>820</v>
      </c>
      <c r="P3571" s="1">
        <f>IF(H3571=26,VLOOKUP(G3571,'属性表（单核）'!$H$2:$I$251,2,0),IF(H3571=59,VLOOKUP(G3571,'属性表（单核）'!$C$2:$D$251,2,0),INT(N3571/VLOOKUP(H3571,'属性表（单）'!$N$4:$O$24,2,0))))</f>
        <v>547</v>
      </c>
      <c r="Q3571" s="34">
        <f t="shared" si="446"/>
        <v>6415</v>
      </c>
      <c r="R3571" s="1">
        <f>IF(J3571=26,VLOOKUP(G3571,'属性表（单核）'!$H$2:$I$251,2,0),IF(J3571=59,VLOOKUP(G3571,'属性表（单核）'!$C$2:$D$251,2,0),INT(N3571/VLOOKUP(J3571,'属性表（单）'!$N$4:$O$24,2,0))))</f>
        <v>4277</v>
      </c>
      <c r="S3571" s="1">
        <f t="shared" si="447"/>
        <v>0</v>
      </c>
      <c r="T3571" s="28">
        <f>VLOOKUP(--F3571,经验表!$A$4:$B$53,2,0)*VLOOKUP(--E3571,经验表!$W$8:$X$17,2,0)</f>
        <v>0</v>
      </c>
      <c r="U3571" s="1">
        <f t="shared" si="448"/>
        <v>0</v>
      </c>
      <c r="V3571" s="1">
        <f t="shared" si="449"/>
        <v>0</v>
      </c>
    </row>
    <row r="3572" spans="1:22" x14ac:dyDescent="0.35">
      <c r="A3572" s="1">
        <v>91600152</v>
      </c>
      <c r="B3572" s="3" t="s">
        <v>22</v>
      </c>
      <c r="C3572" s="29">
        <f t="shared" si="444"/>
        <v>2</v>
      </c>
      <c r="D3572" s="29" t="str">
        <f t="shared" si="441"/>
        <v>2</v>
      </c>
      <c r="E3572" s="42" t="str">
        <f t="shared" si="442"/>
        <v>22</v>
      </c>
      <c r="F3572" s="1">
        <v>16</v>
      </c>
      <c r="G3572" s="28" t="str">
        <f t="shared" si="443"/>
        <v>216</v>
      </c>
      <c r="H3572" s="1">
        <v>2</v>
      </c>
      <c r="I3572" s="1">
        <v>19056</v>
      </c>
      <c r="J3572" s="1">
        <v>45</v>
      </c>
      <c r="K3572" s="1">
        <v>1712</v>
      </c>
      <c r="L3572" s="1">
        <v>28530</v>
      </c>
      <c r="M3572" s="1">
        <v>165283</v>
      </c>
      <c r="N3572" s="2">
        <f>INT(VLOOKUP(--D3572,'属性表（单）'!$H$7:$I$11,2,0)*VLOOKUP(F3572,'属性表（单）'!$B$4:$D$53,3,0))</f>
        <v>5775</v>
      </c>
      <c r="O3572" s="34">
        <f t="shared" si="445"/>
        <v>865</v>
      </c>
      <c r="P3572" s="1">
        <f>IF(H3572=26,VLOOKUP(G3572,'属性表（单核）'!$H$2:$I$251,2,0),IF(H3572=59,VLOOKUP(G3572,'属性表（单核）'!$C$2:$D$251,2,0),INT(N3572/VLOOKUP(H3572,'属性表（单）'!$N$4:$O$24,2,0))))</f>
        <v>577</v>
      </c>
      <c r="Q3572" s="34">
        <f t="shared" si="446"/>
        <v>6766</v>
      </c>
      <c r="R3572" s="1">
        <f>IF(J3572=26,VLOOKUP(G3572,'属性表（单核）'!$H$2:$I$251,2,0),IF(J3572=59,VLOOKUP(G3572,'属性表（单核）'!$C$2:$D$251,2,0),INT(N3572/VLOOKUP(J3572,'属性表（单）'!$N$4:$O$24,2,0))))</f>
        <v>4511</v>
      </c>
      <c r="S3572" s="1">
        <f t="shared" si="447"/>
        <v>0</v>
      </c>
      <c r="T3572" s="28">
        <f>VLOOKUP(--F3572,经验表!$A$4:$B$53,2,0)*VLOOKUP(--E3572,经验表!$W$8:$X$17,2,0)</f>
        <v>0</v>
      </c>
      <c r="U3572" s="1">
        <f t="shared" si="448"/>
        <v>0</v>
      </c>
      <c r="V3572" s="1">
        <f t="shared" si="449"/>
        <v>0</v>
      </c>
    </row>
    <row r="3573" spans="1:22" x14ac:dyDescent="0.35">
      <c r="A3573" s="1">
        <v>91700152</v>
      </c>
      <c r="B3573" s="3" t="s">
        <v>22</v>
      </c>
      <c r="C3573" s="29">
        <f t="shared" si="444"/>
        <v>2</v>
      </c>
      <c r="D3573" s="29" t="str">
        <f t="shared" si="441"/>
        <v>2</v>
      </c>
      <c r="E3573" s="42" t="str">
        <f t="shared" si="442"/>
        <v>22</v>
      </c>
      <c r="F3573" s="1">
        <v>17</v>
      </c>
      <c r="G3573" s="28" t="str">
        <f t="shared" si="443"/>
        <v>217</v>
      </c>
      <c r="H3573" s="1">
        <v>2</v>
      </c>
      <c r="I3573" s="1">
        <v>19882</v>
      </c>
      <c r="J3573" s="1">
        <v>45</v>
      </c>
      <c r="K3573" s="1">
        <v>1800</v>
      </c>
      <c r="L3573" s="1">
        <v>32283</v>
      </c>
      <c r="M3573" s="1">
        <v>193813</v>
      </c>
      <c r="N3573" s="2">
        <f>INT(VLOOKUP(--D3573,'属性表（单）'!$H$7:$I$11,2,0)*VLOOKUP(F3573,'属性表（单）'!$B$4:$D$53,3,0))</f>
        <v>6150</v>
      </c>
      <c r="O3573" s="34">
        <f t="shared" si="445"/>
        <v>922</v>
      </c>
      <c r="P3573" s="1">
        <f>IF(H3573=26,VLOOKUP(G3573,'属性表（单核）'!$H$2:$I$251,2,0),IF(H3573=59,VLOOKUP(G3573,'属性表（单核）'!$C$2:$D$251,2,0),INT(N3573/VLOOKUP(H3573,'属性表（单）'!$N$4:$O$24,2,0))))</f>
        <v>615</v>
      </c>
      <c r="Q3573" s="34">
        <f t="shared" si="446"/>
        <v>7206</v>
      </c>
      <c r="R3573" s="1">
        <f>IF(J3573=26,VLOOKUP(G3573,'属性表（单核）'!$H$2:$I$251,2,0),IF(J3573=59,VLOOKUP(G3573,'属性表（单核）'!$C$2:$D$251,2,0),INT(N3573/VLOOKUP(J3573,'属性表（单）'!$N$4:$O$24,2,0))))</f>
        <v>4804</v>
      </c>
      <c r="S3573" s="1">
        <f t="shared" si="447"/>
        <v>0</v>
      </c>
      <c r="T3573" s="28">
        <f>VLOOKUP(--F3573,经验表!$A$4:$B$53,2,0)*VLOOKUP(--E3573,经验表!$W$8:$X$17,2,0)</f>
        <v>0</v>
      </c>
      <c r="U3573" s="1">
        <f t="shared" si="448"/>
        <v>0</v>
      </c>
      <c r="V3573" s="1">
        <f t="shared" si="449"/>
        <v>0</v>
      </c>
    </row>
    <row r="3574" spans="1:22" x14ac:dyDescent="0.35">
      <c r="A3574" s="1">
        <v>91800152</v>
      </c>
      <c r="B3574" s="3" t="s">
        <v>22</v>
      </c>
      <c r="C3574" s="29">
        <f t="shared" si="444"/>
        <v>2</v>
      </c>
      <c r="D3574" s="29" t="str">
        <f t="shared" si="441"/>
        <v>2</v>
      </c>
      <c r="E3574" s="42" t="str">
        <f t="shared" si="442"/>
        <v>22</v>
      </c>
      <c r="F3574" s="1">
        <v>18</v>
      </c>
      <c r="G3574" s="28" t="str">
        <f t="shared" si="443"/>
        <v>218</v>
      </c>
      <c r="H3574" s="1">
        <v>2</v>
      </c>
      <c r="I3574" s="1">
        <v>20733</v>
      </c>
      <c r="J3574" s="1">
        <v>45</v>
      </c>
      <c r="K3574" s="1">
        <v>1888</v>
      </c>
      <c r="L3574" s="1">
        <v>36454</v>
      </c>
      <c r="M3574" s="1">
        <v>226096</v>
      </c>
      <c r="N3574" s="2">
        <f>INT(VLOOKUP(--D3574,'属性表（单）'!$H$7:$I$11,2,0)*VLOOKUP(F3574,'属性表（单）'!$B$4:$D$53,3,0))</f>
        <v>6525</v>
      </c>
      <c r="O3574" s="34">
        <f t="shared" si="445"/>
        <v>978</v>
      </c>
      <c r="P3574" s="1">
        <f>IF(H3574=26,VLOOKUP(G3574,'属性表（单核）'!$H$2:$I$251,2,0),IF(H3574=59,VLOOKUP(G3574,'属性表（单核）'!$C$2:$D$251,2,0),INT(N3574/VLOOKUP(H3574,'属性表（单）'!$N$4:$O$24,2,0))))</f>
        <v>652</v>
      </c>
      <c r="Q3574" s="34">
        <f t="shared" si="446"/>
        <v>7645</v>
      </c>
      <c r="R3574" s="1">
        <f>IF(J3574=26,VLOOKUP(G3574,'属性表（单核）'!$H$2:$I$251,2,0),IF(J3574=59,VLOOKUP(G3574,'属性表（单核）'!$C$2:$D$251,2,0),INT(N3574/VLOOKUP(J3574,'属性表（单）'!$N$4:$O$24,2,0))))</f>
        <v>5097</v>
      </c>
      <c r="S3574" s="1">
        <f t="shared" si="447"/>
        <v>0</v>
      </c>
      <c r="T3574" s="28">
        <f>VLOOKUP(--F3574,经验表!$A$4:$B$53,2,0)*VLOOKUP(--E3574,经验表!$W$8:$X$17,2,0)</f>
        <v>0</v>
      </c>
      <c r="U3574" s="1">
        <f t="shared" si="448"/>
        <v>0</v>
      </c>
      <c r="V3574" s="1">
        <f t="shared" si="449"/>
        <v>0</v>
      </c>
    </row>
    <row r="3575" spans="1:22" x14ac:dyDescent="0.35">
      <c r="A3575" s="1">
        <v>91900152</v>
      </c>
      <c r="B3575" s="3" t="s">
        <v>22</v>
      </c>
      <c r="C3575" s="29">
        <f t="shared" si="444"/>
        <v>2</v>
      </c>
      <c r="D3575" s="29" t="str">
        <f t="shared" si="441"/>
        <v>2</v>
      </c>
      <c r="E3575" s="42" t="str">
        <f t="shared" si="442"/>
        <v>22</v>
      </c>
      <c r="F3575" s="1">
        <v>19</v>
      </c>
      <c r="G3575" s="28" t="str">
        <f t="shared" si="443"/>
        <v>219</v>
      </c>
      <c r="H3575" s="1">
        <v>2</v>
      </c>
      <c r="I3575" s="1">
        <v>21603</v>
      </c>
      <c r="J3575" s="1">
        <v>45</v>
      </c>
      <c r="K3575" s="1">
        <v>1976</v>
      </c>
      <c r="L3575" s="1">
        <v>41092</v>
      </c>
      <c r="M3575" s="1">
        <v>262550</v>
      </c>
      <c r="N3575" s="2">
        <f>INT(VLOOKUP(--D3575,'属性表（单）'!$H$7:$I$11,2,0)*VLOOKUP(F3575,'属性表（单）'!$B$4:$D$53,3,0))</f>
        <v>6900</v>
      </c>
      <c r="O3575" s="34">
        <f t="shared" si="445"/>
        <v>1035</v>
      </c>
      <c r="P3575" s="1">
        <f>IF(H3575=26,VLOOKUP(G3575,'属性表（单核）'!$H$2:$I$251,2,0),IF(H3575=59,VLOOKUP(G3575,'属性表（单核）'!$C$2:$D$251,2,0),INT(N3575/VLOOKUP(H3575,'属性表（单）'!$N$4:$O$24,2,0))))</f>
        <v>690</v>
      </c>
      <c r="Q3575" s="34">
        <f t="shared" si="446"/>
        <v>8085</v>
      </c>
      <c r="R3575" s="1">
        <f>IF(J3575=26,VLOOKUP(G3575,'属性表（单核）'!$H$2:$I$251,2,0),IF(J3575=59,VLOOKUP(G3575,'属性表（单核）'!$C$2:$D$251,2,0),INT(N3575/VLOOKUP(J3575,'属性表（单）'!$N$4:$O$24,2,0))))</f>
        <v>5390</v>
      </c>
      <c r="S3575" s="1">
        <f t="shared" si="447"/>
        <v>0</v>
      </c>
      <c r="T3575" s="28">
        <f>VLOOKUP(--F3575,经验表!$A$4:$B$53,2,0)*VLOOKUP(--E3575,经验表!$W$8:$X$17,2,0)</f>
        <v>0</v>
      </c>
      <c r="U3575" s="1">
        <f t="shared" si="448"/>
        <v>0</v>
      </c>
      <c r="V3575" s="1">
        <f t="shared" si="449"/>
        <v>0</v>
      </c>
    </row>
    <row r="3576" spans="1:22" x14ac:dyDescent="0.35">
      <c r="A3576" s="1">
        <v>92000152</v>
      </c>
      <c r="B3576" s="3" t="s">
        <v>22</v>
      </c>
      <c r="C3576" s="29">
        <f t="shared" si="444"/>
        <v>2</v>
      </c>
      <c r="D3576" s="29" t="str">
        <f t="shared" si="441"/>
        <v>2</v>
      </c>
      <c r="E3576" s="42" t="str">
        <f t="shared" si="442"/>
        <v>22</v>
      </c>
      <c r="F3576" s="1">
        <v>20</v>
      </c>
      <c r="G3576" s="28" t="str">
        <f t="shared" si="443"/>
        <v>220</v>
      </c>
      <c r="H3576" s="1">
        <v>2</v>
      </c>
      <c r="I3576" s="1">
        <v>22496</v>
      </c>
      <c r="J3576" s="1">
        <v>45</v>
      </c>
      <c r="K3576" s="1">
        <v>2064</v>
      </c>
      <c r="L3576" s="1">
        <v>46242</v>
      </c>
      <c r="M3576" s="1">
        <v>303642</v>
      </c>
      <c r="N3576" s="2">
        <f>INT(VLOOKUP(--D3576,'属性表（单）'!$H$7:$I$11,2,0)*VLOOKUP(F3576,'属性表（单）'!$B$4:$D$53,3,0))</f>
        <v>7275</v>
      </c>
      <c r="O3576" s="34">
        <f t="shared" si="445"/>
        <v>1090</v>
      </c>
      <c r="P3576" s="1">
        <f>IF(H3576=26,VLOOKUP(G3576,'属性表（单核）'!$H$2:$I$251,2,0),IF(H3576=59,VLOOKUP(G3576,'属性表（单核）'!$C$2:$D$251,2,0),INT(N3576/VLOOKUP(H3576,'属性表（单）'!$N$4:$O$24,2,0))))</f>
        <v>727</v>
      </c>
      <c r="Q3576" s="34">
        <f t="shared" si="446"/>
        <v>8524</v>
      </c>
      <c r="R3576" s="1">
        <f>IF(J3576=26,VLOOKUP(G3576,'属性表（单核）'!$H$2:$I$251,2,0),IF(J3576=59,VLOOKUP(G3576,'属性表（单核）'!$C$2:$D$251,2,0),INT(N3576/VLOOKUP(J3576,'属性表（单）'!$N$4:$O$24,2,0))))</f>
        <v>5683</v>
      </c>
      <c r="S3576" s="1">
        <f t="shared" si="447"/>
        <v>0</v>
      </c>
      <c r="T3576" s="28">
        <f>VLOOKUP(--F3576,经验表!$A$4:$B$53,2,0)*VLOOKUP(--E3576,经验表!$W$8:$X$17,2,0)</f>
        <v>0</v>
      </c>
      <c r="U3576" s="1">
        <f t="shared" si="448"/>
        <v>0</v>
      </c>
      <c r="V3576" s="1">
        <f t="shared" si="449"/>
        <v>0</v>
      </c>
    </row>
    <row r="3577" spans="1:22" x14ac:dyDescent="0.35">
      <c r="A3577" s="1">
        <v>92100152</v>
      </c>
      <c r="B3577" s="3" t="s">
        <v>22</v>
      </c>
      <c r="C3577" s="29">
        <f t="shared" si="444"/>
        <v>2</v>
      </c>
      <c r="D3577" s="29" t="str">
        <f t="shared" si="441"/>
        <v>2</v>
      </c>
      <c r="E3577" s="42" t="str">
        <f t="shared" si="442"/>
        <v>22</v>
      </c>
      <c r="F3577" s="1">
        <v>21</v>
      </c>
      <c r="G3577" s="28" t="str">
        <f t="shared" si="443"/>
        <v>221</v>
      </c>
      <c r="H3577" s="1">
        <v>2</v>
      </c>
      <c r="I3577" s="1">
        <v>23408</v>
      </c>
      <c r="J3577" s="1">
        <v>45</v>
      </c>
      <c r="K3577" s="1">
        <v>2152</v>
      </c>
      <c r="L3577" s="1">
        <v>51962</v>
      </c>
      <c r="M3577" s="1">
        <v>349884</v>
      </c>
      <c r="N3577" s="2">
        <f>INT(VLOOKUP(--D3577,'属性表（单）'!$H$7:$I$11,2,0)*VLOOKUP(F3577,'属性表（单）'!$B$4:$D$53,3,0))</f>
        <v>7650</v>
      </c>
      <c r="O3577" s="34">
        <f t="shared" si="445"/>
        <v>1147</v>
      </c>
      <c r="P3577" s="1">
        <f>IF(H3577=26,VLOOKUP(G3577,'属性表（单核）'!$H$2:$I$251,2,0),IF(H3577=59,VLOOKUP(G3577,'属性表（单核）'!$C$2:$D$251,2,0),INT(N3577/VLOOKUP(H3577,'属性表（单）'!$N$4:$O$24,2,0))))</f>
        <v>765</v>
      </c>
      <c r="Q3577" s="34">
        <f t="shared" si="446"/>
        <v>8964</v>
      </c>
      <c r="R3577" s="1">
        <f>IF(J3577=26,VLOOKUP(G3577,'属性表（单核）'!$H$2:$I$251,2,0),IF(J3577=59,VLOOKUP(G3577,'属性表（单核）'!$C$2:$D$251,2,0),INT(N3577/VLOOKUP(J3577,'属性表（单）'!$N$4:$O$24,2,0))))</f>
        <v>5976</v>
      </c>
      <c r="S3577" s="1">
        <f t="shared" si="447"/>
        <v>0</v>
      </c>
      <c r="T3577" s="28">
        <f>VLOOKUP(--F3577,经验表!$A$4:$B$53,2,0)*VLOOKUP(--E3577,经验表!$W$8:$X$17,2,0)</f>
        <v>0</v>
      </c>
      <c r="U3577" s="1">
        <f t="shared" si="448"/>
        <v>0</v>
      </c>
      <c r="V3577" s="1">
        <f t="shared" si="449"/>
        <v>0</v>
      </c>
    </row>
    <row r="3578" spans="1:22" x14ac:dyDescent="0.35">
      <c r="A3578" s="1">
        <v>92200152</v>
      </c>
      <c r="B3578" s="3" t="s">
        <v>22</v>
      </c>
      <c r="C3578" s="29">
        <f t="shared" si="444"/>
        <v>2</v>
      </c>
      <c r="D3578" s="29" t="str">
        <f t="shared" si="441"/>
        <v>2</v>
      </c>
      <c r="E3578" s="42" t="str">
        <f t="shared" si="442"/>
        <v>22</v>
      </c>
      <c r="F3578" s="1">
        <v>22</v>
      </c>
      <c r="G3578" s="28" t="str">
        <f t="shared" si="443"/>
        <v>222</v>
      </c>
      <c r="H3578" s="1">
        <v>2</v>
      </c>
      <c r="I3578" s="1">
        <v>24346</v>
      </c>
      <c r="J3578" s="1">
        <v>45</v>
      </c>
      <c r="K3578" s="1">
        <v>2240</v>
      </c>
      <c r="L3578" s="1">
        <v>58315</v>
      </c>
      <c r="M3578" s="1">
        <v>401846</v>
      </c>
      <c r="N3578" s="2">
        <f>INT(VLOOKUP(--D3578,'属性表（单）'!$H$7:$I$11,2,0)*VLOOKUP(F3578,'属性表（单）'!$B$4:$D$53,3,0))</f>
        <v>8100</v>
      </c>
      <c r="O3578" s="34">
        <f t="shared" si="445"/>
        <v>1215</v>
      </c>
      <c r="P3578" s="1">
        <f>IF(H3578=26,VLOOKUP(G3578,'属性表（单核）'!$H$2:$I$251,2,0),IF(H3578=59,VLOOKUP(G3578,'属性表（单核）'!$C$2:$D$251,2,0),INT(N3578/VLOOKUP(H3578,'属性表（单）'!$N$4:$O$24,2,0))))</f>
        <v>810</v>
      </c>
      <c r="Q3578" s="34">
        <f t="shared" si="446"/>
        <v>9492</v>
      </c>
      <c r="R3578" s="1">
        <f>IF(J3578=26,VLOOKUP(G3578,'属性表（单核）'!$H$2:$I$251,2,0),IF(J3578=59,VLOOKUP(G3578,'属性表（单核）'!$C$2:$D$251,2,0),INT(N3578/VLOOKUP(J3578,'属性表（单）'!$N$4:$O$24,2,0))))</f>
        <v>6328</v>
      </c>
      <c r="S3578" s="1">
        <f t="shared" si="447"/>
        <v>0</v>
      </c>
      <c r="T3578" s="28">
        <f>VLOOKUP(--F3578,经验表!$A$4:$B$53,2,0)*VLOOKUP(--E3578,经验表!$W$8:$X$17,2,0)</f>
        <v>0</v>
      </c>
      <c r="U3578" s="1">
        <f t="shared" si="448"/>
        <v>0</v>
      </c>
      <c r="V3578" s="1">
        <f t="shared" si="449"/>
        <v>0</v>
      </c>
    </row>
    <row r="3579" spans="1:22" x14ac:dyDescent="0.35">
      <c r="A3579" s="1">
        <v>92300152</v>
      </c>
      <c r="B3579" s="3" t="s">
        <v>22</v>
      </c>
      <c r="C3579" s="29">
        <f t="shared" si="444"/>
        <v>2</v>
      </c>
      <c r="D3579" s="29" t="str">
        <f t="shared" si="441"/>
        <v>2</v>
      </c>
      <c r="E3579" s="42" t="str">
        <f t="shared" si="442"/>
        <v>22</v>
      </c>
      <c r="F3579" s="1">
        <v>23</v>
      </c>
      <c r="G3579" s="28" t="str">
        <f t="shared" si="443"/>
        <v>223</v>
      </c>
      <c r="H3579" s="1">
        <v>2</v>
      </c>
      <c r="I3579" s="1">
        <v>25306</v>
      </c>
      <c r="J3579" s="1">
        <v>45</v>
      </c>
      <c r="K3579" s="1">
        <v>2328</v>
      </c>
      <c r="L3579" s="1">
        <v>65366</v>
      </c>
      <c r="M3579" s="1">
        <v>460161</v>
      </c>
      <c r="N3579" s="2">
        <f>INT(VLOOKUP(--D3579,'属性表（单）'!$H$7:$I$11,2,0)*VLOOKUP(F3579,'属性表（单）'!$B$4:$D$53,3,0))</f>
        <v>8550</v>
      </c>
      <c r="O3579" s="34">
        <f t="shared" si="445"/>
        <v>1282</v>
      </c>
      <c r="P3579" s="1">
        <f>IF(H3579=26,VLOOKUP(G3579,'属性表（单核）'!$H$2:$I$251,2,0),IF(H3579=59,VLOOKUP(G3579,'属性表（单核）'!$C$2:$D$251,2,0),INT(N3579/VLOOKUP(H3579,'属性表（单）'!$N$4:$O$24,2,0))))</f>
        <v>855</v>
      </c>
      <c r="Q3579" s="34">
        <f t="shared" si="446"/>
        <v>10018</v>
      </c>
      <c r="R3579" s="1">
        <f>IF(J3579=26,VLOOKUP(G3579,'属性表（单核）'!$H$2:$I$251,2,0),IF(J3579=59,VLOOKUP(G3579,'属性表（单核）'!$C$2:$D$251,2,0),INT(N3579/VLOOKUP(J3579,'属性表（单）'!$N$4:$O$24,2,0))))</f>
        <v>6679</v>
      </c>
      <c r="S3579" s="1">
        <f t="shared" si="447"/>
        <v>0</v>
      </c>
      <c r="T3579" s="28">
        <f>VLOOKUP(--F3579,经验表!$A$4:$B$53,2,0)*VLOOKUP(--E3579,经验表!$W$8:$X$17,2,0)</f>
        <v>0</v>
      </c>
      <c r="U3579" s="1">
        <f t="shared" si="448"/>
        <v>0</v>
      </c>
      <c r="V3579" s="1">
        <f t="shared" si="449"/>
        <v>0</v>
      </c>
    </row>
    <row r="3580" spans="1:22" x14ac:dyDescent="0.35">
      <c r="A3580" s="1">
        <v>92400152</v>
      </c>
      <c r="B3580" s="3" t="s">
        <v>22</v>
      </c>
      <c r="C3580" s="29">
        <f t="shared" si="444"/>
        <v>2</v>
      </c>
      <c r="D3580" s="29" t="str">
        <f t="shared" si="441"/>
        <v>2</v>
      </c>
      <c r="E3580" s="42" t="str">
        <f t="shared" si="442"/>
        <v>22</v>
      </c>
      <c r="F3580" s="1">
        <v>24</v>
      </c>
      <c r="G3580" s="28" t="str">
        <f t="shared" si="443"/>
        <v>224</v>
      </c>
      <c r="H3580" s="1">
        <v>2</v>
      </c>
      <c r="I3580" s="1">
        <v>26291</v>
      </c>
      <c r="J3580" s="1">
        <v>45</v>
      </c>
      <c r="K3580" s="1">
        <v>2416</v>
      </c>
      <c r="L3580" s="1">
        <v>73194</v>
      </c>
      <c r="M3580" s="1">
        <v>525527</v>
      </c>
      <c r="N3580" s="2">
        <f>INT(VLOOKUP(--D3580,'属性表（单）'!$H$7:$I$11,2,0)*VLOOKUP(F3580,'属性表（单）'!$B$4:$D$53,3,0))</f>
        <v>9000</v>
      </c>
      <c r="O3580" s="34">
        <f t="shared" si="445"/>
        <v>1350</v>
      </c>
      <c r="P3580" s="1">
        <f>IF(H3580=26,VLOOKUP(G3580,'属性表（单核）'!$H$2:$I$251,2,0),IF(H3580=59,VLOOKUP(G3580,'属性表（单核）'!$C$2:$D$251,2,0),INT(N3580/VLOOKUP(H3580,'属性表（单）'!$N$4:$O$24,2,0))))</f>
        <v>900</v>
      </c>
      <c r="Q3580" s="34">
        <f t="shared" si="446"/>
        <v>10546</v>
      </c>
      <c r="R3580" s="1">
        <f>IF(J3580=26,VLOOKUP(G3580,'属性表（单核）'!$H$2:$I$251,2,0),IF(J3580=59,VLOOKUP(G3580,'属性表（单核）'!$C$2:$D$251,2,0),INT(N3580/VLOOKUP(J3580,'属性表（单）'!$N$4:$O$24,2,0))))</f>
        <v>7031</v>
      </c>
      <c r="S3580" s="1">
        <f t="shared" si="447"/>
        <v>0</v>
      </c>
      <c r="T3580" s="28">
        <f>VLOOKUP(--F3580,经验表!$A$4:$B$53,2,0)*VLOOKUP(--E3580,经验表!$W$8:$X$17,2,0)</f>
        <v>0</v>
      </c>
      <c r="U3580" s="1">
        <f t="shared" si="448"/>
        <v>0</v>
      </c>
      <c r="V3580" s="1">
        <f t="shared" si="449"/>
        <v>0</v>
      </c>
    </row>
    <row r="3581" spans="1:22" x14ac:dyDescent="0.35">
      <c r="A3581" s="1">
        <v>92500152</v>
      </c>
      <c r="B3581" s="3" t="s">
        <v>22</v>
      </c>
      <c r="C3581" s="29">
        <f t="shared" si="444"/>
        <v>2</v>
      </c>
      <c r="D3581" s="29" t="str">
        <f t="shared" si="441"/>
        <v>2</v>
      </c>
      <c r="E3581" s="42" t="str">
        <f t="shared" si="442"/>
        <v>22</v>
      </c>
      <c r="F3581" s="1">
        <v>25</v>
      </c>
      <c r="G3581" s="28" t="str">
        <f t="shared" si="443"/>
        <v>225</v>
      </c>
      <c r="H3581" s="1">
        <v>2</v>
      </c>
      <c r="I3581" s="1">
        <v>27299</v>
      </c>
      <c r="J3581" s="1">
        <v>45</v>
      </c>
      <c r="K3581" s="1">
        <v>2504</v>
      </c>
      <c r="L3581" s="1">
        <v>81880</v>
      </c>
      <c r="M3581" s="1">
        <v>598721</v>
      </c>
      <c r="N3581" s="2">
        <f>INT(VLOOKUP(--D3581,'属性表（单）'!$H$7:$I$11,2,0)*VLOOKUP(F3581,'属性表（单）'!$B$4:$D$53,3,0))</f>
        <v>9450</v>
      </c>
      <c r="O3581" s="34">
        <f t="shared" si="445"/>
        <v>1417</v>
      </c>
      <c r="P3581" s="1">
        <f>IF(H3581=26,VLOOKUP(G3581,'属性表（单核）'!$H$2:$I$251,2,0),IF(H3581=59,VLOOKUP(G3581,'属性表（单核）'!$C$2:$D$251,2,0),INT(N3581/VLOOKUP(H3581,'属性表（单）'!$N$4:$O$24,2,0))))</f>
        <v>945</v>
      </c>
      <c r="Q3581" s="34">
        <f t="shared" si="446"/>
        <v>11073</v>
      </c>
      <c r="R3581" s="1">
        <f>IF(J3581=26,VLOOKUP(G3581,'属性表（单核）'!$H$2:$I$251,2,0),IF(J3581=59,VLOOKUP(G3581,'属性表（单核）'!$C$2:$D$251,2,0),INT(N3581/VLOOKUP(J3581,'属性表（单）'!$N$4:$O$24,2,0))))</f>
        <v>7382</v>
      </c>
      <c r="S3581" s="1">
        <f t="shared" si="447"/>
        <v>0</v>
      </c>
      <c r="T3581" s="28">
        <f>VLOOKUP(--F3581,经验表!$A$4:$B$53,2,0)*VLOOKUP(--E3581,经验表!$W$8:$X$17,2,0)</f>
        <v>0</v>
      </c>
      <c r="U3581" s="1">
        <f t="shared" si="448"/>
        <v>0</v>
      </c>
      <c r="V3581" s="1">
        <f t="shared" si="449"/>
        <v>0</v>
      </c>
    </row>
    <row r="3582" spans="1:22" x14ac:dyDescent="0.35">
      <c r="A3582" s="1">
        <v>92600152</v>
      </c>
      <c r="B3582" s="3" t="s">
        <v>22</v>
      </c>
      <c r="C3582" s="29">
        <f t="shared" si="444"/>
        <v>2</v>
      </c>
      <c r="D3582" s="29" t="str">
        <f t="shared" si="441"/>
        <v>2</v>
      </c>
      <c r="E3582" s="42" t="str">
        <f t="shared" si="442"/>
        <v>22</v>
      </c>
      <c r="F3582" s="1">
        <v>26</v>
      </c>
      <c r="G3582" s="28" t="str">
        <f t="shared" si="443"/>
        <v>226</v>
      </c>
      <c r="H3582" s="1">
        <v>2</v>
      </c>
      <c r="I3582" s="1">
        <v>28336</v>
      </c>
      <c r="J3582" s="1">
        <v>45</v>
      </c>
      <c r="K3582" s="1">
        <v>2592</v>
      </c>
      <c r="L3582" s="1">
        <v>91516</v>
      </c>
      <c r="M3582" s="1">
        <v>680601</v>
      </c>
      <c r="N3582" s="2">
        <f>INT(VLOOKUP(--D3582,'属性表（单）'!$H$7:$I$11,2,0)*VLOOKUP(F3582,'属性表（单）'!$B$4:$D$53,3,0))</f>
        <v>9900</v>
      </c>
      <c r="O3582" s="34">
        <f t="shared" si="445"/>
        <v>1485</v>
      </c>
      <c r="P3582" s="1">
        <f>IF(H3582=26,VLOOKUP(G3582,'属性表（单核）'!$H$2:$I$251,2,0),IF(H3582=59,VLOOKUP(G3582,'属性表（单核）'!$C$2:$D$251,2,0),INT(N3582/VLOOKUP(H3582,'属性表（单）'!$N$4:$O$24,2,0))))</f>
        <v>990</v>
      </c>
      <c r="Q3582" s="34">
        <f t="shared" si="446"/>
        <v>11601</v>
      </c>
      <c r="R3582" s="1">
        <f>IF(J3582=26,VLOOKUP(G3582,'属性表（单核）'!$H$2:$I$251,2,0),IF(J3582=59,VLOOKUP(G3582,'属性表（单核）'!$C$2:$D$251,2,0),INT(N3582/VLOOKUP(J3582,'属性表（单）'!$N$4:$O$24,2,0))))</f>
        <v>7734</v>
      </c>
      <c r="S3582" s="1">
        <f t="shared" si="447"/>
        <v>0</v>
      </c>
      <c r="T3582" s="28">
        <f>VLOOKUP(--F3582,经验表!$A$4:$B$53,2,0)*VLOOKUP(--E3582,经验表!$W$8:$X$17,2,0)</f>
        <v>0</v>
      </c>
      <c r="U3582" s="1">
        <f t="shared" si="448"/>
        <v>0</v>
      </c>
      <c r="V3582" s="1">
        <f t="shared" si="449"/>
        <v>0</v>
      </c>
    </row>
    <row r="3583" spans="1:22" x14ac:dyDescent="0.35">
      <c r="A3583" s="1">
        <v>92700152</v>
      </c>
      <c r="B3583" s="3" t="s">
        <v>22</v>
      </c>
      <c r="C3583" s="29">
        <f t="shared" si="444"/>
        <v>2</v>
      </c>
      <c r="D3583" s="29" t="str">
        <f t="shared" si="441"/>
        <v>2</v>
      </c>
      <c r="E3583" s="42" t="str">
        <f t="shared" si="442"/>
        <v>22</v>
      </c>
      <c r="F3583" s="1">
        <v>27</v>
      </c>
      <c r="G3583" s="28" t="str">
        <f t="shared" si="443"/>
        <v>227</v>
      </c>
      <c r="H3583" s="1">
        <v>2</v>
      </c>
      <c r="I3583" s="1">
        <v>29395</v>
      </c>
      <c r="J3583" s="1">
        <v>45</v>
      </c>
      <c r="K3583" s="1">
        <v>2680</v>
      </c>
      <c r="L3583" s="1">
        <v>102205</v>
      </c>
      <c r="M3583" s="1">
        <v>772117</v>
      </c>
      <c r="N3583" s="2">
        <f>INT(VLOOKUP(--D3583,'属性表（单）'!$H$7:$I$11,2,0)*VLOOKUP(F3583,'属性表（单）'!$B$4:$D$53,3,0))</f>
        <v>10425</v>
      </c>
      <c r="O3583" s="34">
        <f t="shared" si="445"/>
        <v>1563</v>
      </c>
      <c r="P3583" s="1">
        <f>IF(H3583=26,VLOOKUP(G3583,'属性表（单核）'!$H$2:$I$251,2,0),IF(H3583=59,VLOOKUP(G3583,'属性表（单核）'!$C$2:$D$251,2,0),INT(N3583/VLOOKUP(H3583,'属性表（单）'!$N$4:$O$24,2,0))))</f>
        <v>1042</v>
      </c>
      <c r="Q3583" s="34">
        <f t="shared" si="446"/>
        <v>12216</v>
      </c>
      <c r="R3583" s="1">
        <f>IF(J3583=26,VLOOKUP(G3583,'属性表（单核）'!$H$2:$I$251,2,0),IF(J3583=59,VLOOKUP(G3583,'属性表（单核）'!$C$2:$D$251,2,0),INT(N3583/VLOOKUP(J3583,'属性表（单）'!$N$4:$O$24,2,0))))</f>
        <v>8144</v>
      </c>
      <c r="S3583" s="1">
        <f t="shared" si="447"/>
        <v>0</v>
      </c>
      <c r="T3583" s="28">
        <f>VLOOKUP(--F3583,经验表!$A$4:$B$53,2,0)*VLOOKUP(--E3583,经验表!$W$8:$X$17,2,0)</f>
        <v>0</v>
      </c>
      <c r="U3583" s="1">
        <f t="shared" si="448"/>
        <v>0</v>
      </c>
      <c r="V3583" s="1">
        <f t="shared" si="449"/>
        <v>0</v>
      </c>
    </row>
    <row r="3584" spans="1:22" x14ac:dyDescent="0.35">
      <c r="A3584" s="1">
        <v>92800152</v>
      </c>
      <c r="B3584" s="3" t="s">
        <v>22</v>
      </c>
      <c r="C3584" s="29">
        <f t="shared" si="444"/>
        <v>2</v>
      </c>
      <c r="D3584" s="29" t="str">
        <f t="shared" si="441"/>
        <v>2</v>
      </c>
      <c r="E3584" s="42" t="str">
        <f t="shared" si="442"/>
        <v>22</v>
      </c>
      <c r="F3584" s="1">
        <v>28</v>
      </c>
      <c r="G3584" s="28" t="str">
        <f t="shared" si="443"/>
        <v>228</v>
      </c>
      <c r="H3584" s="1">
        <v>2</v>
      </c>
      <c r="I3584" s="1">
        <v>30483</v>
      </c>
      <c r="J3584" s="1">
        <v>45</v>
      </c>
      <c r="K3584" s="1">
        <v>2768</v>
      </c>
      <c r="L3584" s="1">
        <v>114059</v>
      </c>
      <c r="M3584" s="1">
        <v>874322</v>
      </c>
      <c r="N3584" s="2">
        <f>INT(VLOOKUP(--D3584,'属性表（单）'!$H$7:$I$11,2,0)*VLOOKUP(F3584,'属性表（单）'!$B$4:$D$53,3,0))</f>
        <v>10950</v>
      </c>
      <c r="O3584" s="34">
        <f t="shared" si="445"/>
        <v>1642</v>
      </c>
      <c r="P3584" s="1">
        <f>IF(H3584=26,VLOOKUP(G3584,'属性表（单核）'!$H$2:$I$251,2,0),IF(H3584=59,VLOOKUP(G3584,'属性表（单核）'!$C$2:$D$251,2,0),INT(N3584/VLOOKUP(H3584,'属性表（单）'!$N$4:$O$24,2,0))))</f>
        <v>1095</v>
      </c>
      <c r="Q3584" s="34">
        <f t="shared" si="446"/>
        <v>12831</v>
      </c>
      <c r="R3584" s="1">
        <f>IF(J3584=26,VLOOKUP(G3584,'属性表（单核）'!$H$2:$I$251,2,0),IF(J3584=59,VLOOKUP(G3584,'属性表（单核）'!$C$2:$D$251,2,0),INT(N3584/VLOOKUP(J3584,'属性表（单）'!$N$4:$O$24,2,0))))</f>
        <v>8554</v>
      </c>
      <c r="S3584" s="1">
        <f t="shared" si="447"/>
        <v>0</v>
      </c>
      <c r="T3584" s="28">
        <f>VLOOKUP(--F3584,经验表!$A$4:$B$53,2,0)*VLOOKUP(--E3584,经验表!$W$8:$X$17,2,0)</f>
        <v>0</v>
      </c>
      <c r="U3584" s="1">
        <f t="shared" si="448"/>
        <v>0</v>
      </c>
      <c r="V3584" s="1">
        <f t="shared" si="449"/>
        <v>0</v>
      </c>
    </row>
    <row r="3585" spans="1:22" x14ac:dyDescent="0.35">
      <c r="A3585" s="1">
        <v>92900152</v>
      </c>
      <c r="B3585" s="3" t="s">
        <v>22</v>
      </c>
      <c r="C3585" s="29">
        <f t="shared" si="444"/>
        <v>2</v>
      </c>
      <c r="D3585" s="29" t="str">
        <f t="shared" si="441"/>
        <v>2</v>
      </c>
      <c r="E3585" s="42" t="str">
        <f t="shared" si="442"/>
        <v>22</v>
      </c>
      <c r="F3585" s="1">
        <v>29</v>
      </c>
      <c r="G3585" s="28" t="str">
        <f t="shared" si="443"/>
        <v>229</v>
      </c>
      <c r="H3585" s="1">
        <v>2</v>
      </c>
      <c r="I3585" s="1">
        <v>31597</v>
      </c>
      <c r="J3585" s="1">
        <v>45</v>
      </c>
      <c r="K3585" s="1">
        <v>2856</v>
      </c>
      <c r="L3585" s="1">
        <v>127206</v>
      </c>
      <c r="M3585" s="1">
        <v>988381</v>
      </c>
      <c r="N3585" s="2">
        <f>INT(VLOOKUP(--D3585,'属性表（单）'!$H$7:$I$11,2,0)*VLOOKUP(F3585,'属性表（单）'!$B$4:$D$53,3,0))</f>
        <v>11475</v>
      </c>
      <c r="O3585" s="34">
        <f t="shared" si="445"/>
        <v>1720</v>
      </c>
      <c r="P3585" s="1">
        <f>IF(H3585=26,VLOOKUP(G3585,'属性表（单核）'!$H$2:$I$251,2,0),IF(H3585=59,VLOOKUP(G3585,'属性表（单核）'!$C$2:$D$251,2,0),INT(N3585/VLOOKUP(H3585,'属性表（单）'!$N$4:$O$24,2,0))))</f>
        <v>1147</v>
      </c>
      <c r="Q3585" s="34">
        <f t="shared" si="446"/>
        <v>13446</v>
      </c>
      <c r="R3585" s="1">
        <f>IF(J3585=26,VLOOKUP(G3585,'属性表（单核）'!$H$2:$I$251,2,0),IF(J3585=59,VLOOKUP(G3585,'属性表（单核）'!$C$2:$D$251,2,0),INT(N3585/VLOOKUP(J3585,'属性表（单）'!$N$4:$O$24,2,0))))</f>
        <v>8964</v>
      </c>
      <c r="S3585" s="1">
        <f t="shared" si="447"/>
        <v>0</v>
      </c>
      <c r="T3585" s="28">
        <f>VLOOKUP(--F3585,经验表!$A$4:$B$53,2,0)*VLOOKUP(--E3585,经验表!$W$8:$X$17,2,0)</f>
        <v>0</v>
      </c>
      <c r="U3585" s="1">
        <f t="shared" si="448"/>
        <v>0</v>
      </c>
      <c r="V3585" s="1">
        <f t="shared" si="449"/>
        <v>0</v>
      </c>
    </row>
    <row r="3586" spans="1:22" x14ac:dyDescent="0.35">
      <c r="A3586" s="1">
        <v>93000152</v>
      </c>
      <c r="B3586" s="3" t="s">
        <v>22</v>
      </c>
      <c r="C3586" s="29">
        <f t="shared" si="444"/>
        <v>2</v>
      </c>
      <c r="D3586" s="29" t="str">
        <f t="shared" si="441"/>
        <v>2</v>
      </c>
      <c r="E3586" s="42" t="str">
        <f t="shared" si="442"/>
        <v>22</v>
      </c>
      <c r="F3586" s="1">
        <v>30</v>
      </c>
      <c r="G3586" s="28" t="str">
        <f t="shared" si="443"/>
        <v>230</v>
      </c>
      <c r="H3586" s="1">
        <v>2</v>
      </c>
      <c r="I3586" s="1">
        <v>32739</v>
      </c>
      <c r="J3586" s="1">
        <v>45</v>
      </c>
      <c r="K3586" s="1">
        <v>2944</v>
      </c>
      <c r="L3586" s="1">
        <v>141783</v>
      </c>
      <c r="M3586" s="1">
        <v>1115587</v>
      </c>
      <c r="N3586" s="2">
        <f>INT(VLOOKUP(--D3586,'属性表（单）'!$H$7:$I$11,2,0)*VLOOKUP(F3586,'属性表（单）'!$B$4:$D$53,3,0))</f>
        <v>12000</v>
      </c>
      <c r="O3586" s="34">
        <f t="shared" si="445"/>
        <v>1800</v>
      </c>
      <c r="P3586" s="1">
        <f>IF(H3586=26,VLOOKUP(G3586,'属性表（单核）'!$H$2:$I$251,2,0),IF(H3586=59,VLOOKUP(G3586,'属性表（单核）'!$C$2:$D$251,2,0),INT(N3586/VLOOKUP(H3586,'属性表（单）'!$N$4:$O$24,2,0))))</f>
        <v>1200</v>
      </c>
      <c r="Q3586" s="34">
        <f t="shared" si="446"/>
        <v>14062</v>
      </c>
      <c r="R3586" s="1">
        <f>IF(J3586=26,VLOOKUP(G3586,'属性表（单核）'!$H$2:$I$251,2,0),IF(J3586=59,VLOOKUP(G3586,'属性表（单核）'!$C$2:$D$251,2,0),INT(N3586/VLOOKUP(J3586,'属性表（单）'!$N$4:$O$24,2,0))))</f>
        <v>9375</v>
      </c>
      <c r="S3586" s="1">
        <f t="shared" si="447"/>
        <v>0</v>
      </c>
      <c r="T3586" s="28">
        <f>VLOOKUP(--F3586,经验表!$A$4:$B$53,2,0)*VLOOKUP(--E3586,经验表!$W$8:$X$17,2,0)</f>
        <v>0</v>
      </c>
      <c r="U3586" s="1">
        <f t="shared" si="448"/>
        <v>0</v>
      </c>
      <c r="V3586" s="1">
        <f t="shared" si="449"/>
        <v>0</v>
      </c>
    </row>
    <row r="3587" spans="1:22" x14ac:dyDescent="0.35">
      <c r="A3587" s="1">
        <v>93100152</v>
      </c>
      <c r="B3587" s="3" t="s">
        <v>22</v>
      </c>
      <c r="C3587" s="29">
        <f t="shared" si="444"/>
        <v>2</v>
      </c>
      <c r="D3587" s="29" t="str">
        <f t="shared" ref="D3587:D3650" si="450">RIGHT(A3587,1)</f>
        <v>2</v>
      </c>
      <c r="E3587" s="42" t="str">
        <f t="shared" ref="E3587:E3650" si="451">IF(C3587=1,RIGHT(A3587,1),C3587&amp;RIGHT(A3587,1))</f>
        <v>22</v>
      </c>
      <c r="F3587" s="1">
        <v>31</v>
      </c>
      <c r="G3587" s="28" t="str">
        <f t="shared" ref="G3587:G3650" si="452">D3587&amp;F3587</f>
        <v>231</v>
      </c>
      <c r="H3587" s="1">
        <v>2</v>
      </c>
      <c r="I3587" s="1">
        <v>33910</v>
      </c>
      <c r="J3587" s="1">
        <v>45</v>
      </c>
      <c r="K3587" s="1">
        <v>3032</v>
      </c>
      <c r="L3587" s="1">
        <v>157942</v>
      </c>
      <c r="M3587" s="1">
        <v>1257370</v>
      </c>
      <c r="N3587" s="2">
        <f>INT(VLOOKUP(--D3587,'属性表（单）'!$H$7:$I$11,2,0)*VLOOKUP(F3587,'属性表（单）'!$B$4:$D$53,3,0))</f>
        <v>12525</v>
      </c>
      <c r="O3587" s="34">
        <f t="shared" si="445"/>
        <v>1878</v>
      </c>
      <c r="P3587" s="1">
        <f>IF(H3587=26,VLOOKUP(G3587,'属性表（单核）'!$H$2:$I$251,2,0),IF(H3587=59,VLOOKUP(G3587,'属性表（单核）'!$C$2:$D$251,2,0),INT(N3587/VLOOKUP(H3587,'属性表（单）'!$N$4:$O$24,2,0))))</f>
        <v>1252</v>
      </c>
      <c r="Q3587" s="34">
        <f t="shared" si="446"/>
        <v>14677</v>
      </c>
      <c r="R3587" s="1">
        <f>IF(J3587=26,VLOOKUP(G3587,'属性表（单核）'!$H$2:$I$251,2,0),IF(J3587=59,VLOOKUP(G3587,'属性表（单核）'!$C$2:$D$251,2,0),INT(N3587/VLOOKUP(J3587,'属性表（单）'!$N$4:$O$24,2,0))))</f>
        <v>9785</v>
      </c>
      <c r="S3587" s="1">
        <f t="shared" si="447"/>
        <v>0</v>
      </c>
      <c r="T3587" s="28">
        <f>VLOOKUP(--F3587,经验表!$A$4:$B$53,2,0)*VLOOKUP(--E3587,经验表!$W$8:$X$17,2,0)</f>
        <v>0</v>
      </c>
      <c r="U3587" s="1">
        <f t="shared" si="448"/>
        <v>0</v>
      </c>
      <c r="V3587" s="1">
        <f t="shared" si="449"/>
        <v>0</v>
      </c>
    </row>
    <row r="3588" spans="1:22" x14ac:dyDescent="0.35">
      <c r="A3588" s="1">
        <v>93200152</v>
      </c>
      <c r="B3588" s="3" t="s">
        <v>22</v>
      </c>
      <c r="C3588" s="29">
        <f t="shared" ref="C3588:C3651" si="453">C3587</f>
        <v>2</v>
      </c>
      <c r="D3588" s="29" t="str">
        <f t="shared" si="450"/>
        <v>2</v>
      </c>
      <c r="E3588" s="42" t="str">
        <f t="shared" si="451"/>
        <v>22</v>
      </c>
      <c r="F3588" s="1">
        <v>32</v>
      </c>
      <c r="G3588" s="28" t="str">
        <f t="shared" si="452"/>
        <v>232</v>
      </c>
      <c r="H3588" s="1">
        <v>2</v>
      </c>
      <c r="I3588" s="1">
        <v>35110</v>
      </c>
      <c r="J3588" s="1">
        <v>45</v>
      </c>
      <c r="K3588" s="1">
        <v>3120</v>
      </c>
      <c r="L3588" s="1">
        <v>175857</v>
      </c>
      <c r="M3588" s="1">
        <v>1415312</v>
      </c>
      <c r="N3588" s="2">
        <f>INT(VLOOKUP(--D3588,'属性表（单）'!$H$7:$I$11,2,0)*VLOOKUP(F3588,'属性表（单）'!$B$4:$D$53,3,0))</f>
        <v>13125</v>
      </c>
      <c r="O3588" s="34">
        <f t="shared" si="445"/>
        <v>1968</v>
      </c>
      <c r="P3588" s="1">
        <f>IF(H3588=26,VLOOKUP(G3588,'属性表（单核）'!$H$2:$I$251,2,0),IF(H3588=59,VLOOKUP(G3588,'属性表（单核）'!$C$2:$D$251,2,0),INT(N3588/VLOOKUP(H3588,'属性表（单）'!$N$4:$O$24,2,0))))</f>
        <v>1312</v>
      </c>
      <c r="Q3588" s="34">
        <f t="shared" si="446"/>
        <v>15379</v>
      </c>
      <c r="R3588" s="1">
        <f>IF(J3588=26,VLOOKUP(G3588,'属性表（单核）'!$H$2:$I$251,2,0),IF(J3588=59,VLOOKUP(G3588,'属性表（单核）'!$C$2:$D$251,2,0),INT(N3588/VLOOKUP(J3588,'属性表（单）'!$N$4:$O$24,2,0))))</f>
        <v>10253</v>
      </c>
      <c r="S3588" s="1">
        <f t="shared" si="447"/>
        <v>0</v>
      </c>
      <c r="T3588" s="28">
        <f>VLOOKUP(--F3588,经验表!$A$4:$B$53,2,0)*VLOOKUP(--E3588,经验表!$W$8:$X$17,2,0)</f>
        <v>0</v>
      </c>
      <c r="U3588" s="1">
        <f t="shared" si="448"/>
        <v>0</v>
      </c>
      <c r="V3588" s="1">
        <f t="shared" si="449"/>
        <v>0</v>
      </c>
    </row>
    <row r="3589" spans="1:22" x14ac:dyDescent="0.35">
      <c r="A3589" s="1">
        <v>93300152</v>
      </c>
      <c r="B3589" s="3" t="s">
        <v>22</v>
      </c>
      <c r="C3589" s="29">
        <f t="shared" si="453"/>
        <v>2</v>
      </c>
      <c r="D3589" s="29" t="str">
        <f t="shared" si="450"/>
        <v>2</v>
      </c>
      <c r="E3589" s="42" t="str">
        <f t="shared" si="451"/>
        <v>22</v>
      </c>
      <c r="F3589" s="1">
        <v>33</v>
      </c>
      <c r="G3589" s="28" t="str">
        <f t="shared" si="452"/>
        <v>233</v>
      </c>
      <c r="H3589" s="1">
        <v>2</v>
      </c>
      <c r="I3589" s="1">
        <v>36339</v>
      </c>
      <c r="J3589" s="1">
        <v>45</v>
      </c>
      <c r="K3589" s="1">
        <v>3208</v>
      </c>
      <c r="L3589" s="1">
        <v>195714</v>
      </c>
      <c r="M3589" s="1">
        <v>1591169</v>
      </c>
      <c r="N3589" s="2">
        <f>INT(VLOOKUP(--D3589,'属性表（单）'!$H$7:$I$11,2,0)*VLOOKUP(F3589,'属性表（单）'!$B$4:$D$53,3,0))</f>
        <v>13725</v>
      </c>
      <c r="O3589" s="34">
        <f t="shared" si="445"/>
        <v>2058</v>
      </c>
      <c r="P3589" s="1">
        <f>IF(H3589=26,VLOOKUP(G3589,'属性表（单核）'!$H$2:$I$251,2,0),IF(H3589=59,VLOOKUP(G3589,'属性表（单核）'!$C$2:$D$251,2,0),INT(N3589/VLOOKUP(H3589,'属性表（单）'!$N$4:$O$24,2,0))))</f>
        <v>1372</v>
      </c>
      <c r="Q3589" s="34">
        <f t="shared" si="446"/>
        <v>16083</v>
      </c>
      <c r="R3589" s="1">
        <f>IF(J3589=26,VLOOKUP(G3589,'属性表（单核）'!$H$2:$I$251,2,0),IF(J3589=59,VLOOKUP(G3589,'属性表（单核）'!$C$2:$D$251,2,0),INT(N3589/VLOOKUP(J3589,'属性表（单）'!$N$4:$O$24,2,0))))</f>
        <v>10722</v>
      </c>
      <c r="S3589" s="1">
        <f t="shared" si="447"/>
        <v>0</v>
      </c>
      <c r="T3589" s="28">
        <f>VLOOKUP(--F3589,经验表!$A$4:$B$53,2,0)*VLOOKUP(--E3589,经验表!$W$8:$X$17,2,0)</f>
        <v>0</v>
      </c>
      <c r="U3589" s="1">
        <f t="shared" si="448"/>
        <v>0</v>
      </c>
      <c r="V3589" s="1">
        <f t="shared" si="449"/>
        <v>0</v>
      </c>
    </row>
    <row r="3590" spans="1:22" x14ac:dyDescent="0.35">
      <c r="A3590" s="1">
        <v>93400152</v>
      </c>
      <c r="B3590" s="3" t="s">
        <v>22</v>
      </c>
      <c r="C3590" s="29">
        <f t="shared" si="453"/>
        <v>2</v>
      </c>
      <c r="D3590" s="29" t="str">
        <f t="shared" si="450"/>
        <v>2</v>
      </c>
      <c r="E3590" s="42" t="str">
        <f t="shared" si="451"/>
        <v>22</v>
      </c>
      <c r="F3590" s="1">
        <v>34</v>
      </c>
      <c r="G3590" s="28" t="str">
        <f t="shared" si="452"/>
        <v>234</v>
      </c>
      <c r="H3590" s="1">
        <v>2</v>
      </c>
      <c r="I3590" s="1">
        <v>37600</v>
      </c>
      <c r="J3590" s="1">
        <v>45</v>
      </c>
      <c r="K3590" s="1">
        <v>3296</v>
      </c>
      <c r="L3590" s="1">
        <v>217721</v>
      </c>
      <c r="M3590" s="1">
        <v>1786883</v>
      </c>
      <c r="N3590" s="2">
        <f>INT(VLOOKUP(--D3590,'属性表（单）'!$H$7:$I$11,2,0)*VLOOKUP(F3590,'属性表（单）'!$B$4:$D$53,3,0))</f>
        <v>14325</v>
      </c>
      <c r="O3590" s="34">
        <f t="shared" si="445"/>
        <v>2148</v>
      </c>
      <c r="P3590" s="1">
        <f>IF(H3590=26,VLOOKUP(G3590,'属性表（单核）'!$H$2:$I$251,2,0),IF(H3590=59,VLOOKUP(G3590,'属性表（单核）'!$C$2:$D$251,2,0),INT(N3590/VLOOKUP(H3590,'属性表（单）'!$N$4:$O$24,2,0))))</f>
        <v>1432</v>
      </c>
      <c r="Q3590" s="34">
        <f t="shared" si="446"/>
        <v>16786</v>
      </c>
      <c r="R3590" s="1">
        <f>IF(J3590=26,VLOOKUP(G3590,'属性表（单核）'!$H$2:$I$251,2,0),IF(J3590=59,VLOOKUP(G3590,'属性表（单核）'!$C$2:$D$251,2,0),INT(N3590/VLOOKUP(J3590,'属性表（单）'!$N$4:$O$24,2,0))))</f>
        <v>11191</v>
      </c>
      <c r="S3590" s="1">
        <f t="shared" si="447"/>
        <v>0</v>
      </c>
      <c r="T3590" s="28">
        <f>VLOOKUP(--F3590,经验表!$A$4:$B$53,2,0)*VLOOKUP(--E3590,经验表!$W$8:$X$17,2,0)</f>
        <v>0</v>
      </c>
      <c r="U3590" s="1">
        <f t="shared" si="448"/>
        <v>0</v>
      </c>
      <c r="V3590" s="1">
        <f t="shared" si="449"/>
        <v>0</v>
      </c>
    </row>
    <row r="3591" spans="1:22" x14ac:dyDescent="0.35">
      <c r="A3591" s="1">
        <v>93500152</v>
      </c>
      <c r="B3591" s="3" t="s">
        <v>22</v>
      </c>
      <c r="C3591" s="29">
        <f t="shared" si="453"/>
        <v>2</v>
      </c>
      <c r="D3591" s="29" t="str">
        <f t="shared" si="450"/>
        <v>2</v>
      </c>
      <c r="E3591" s="42" t="str">
        <f t="shared" si="451"/>
        <v>22</v>
      </c>
      <c r="F3591" s="1">
        <v>35</v>
      </c>
      <c r="G3591" s="28" t="str">
        <f t="shared" si="452"/>
        <v>235</v>
      </c>
      <c r="H3591" s="1">
        <v>2</v>
      </c>
      <c r="I3591" s="1">
        <v>38890</v>
      </c>
      <c r="J3591" s="1">
        <v>45</v>
      </c>
      <c r="K3591" s="1">
        <v>3384</v>
      </c>
      <c r="L3591" s="1">
        <v>242110</v>
      </c>
      <c r="M3591" s="1">
        <v>2004604</v>
      </c>
      <c r="N3591" s="2">
        <f>INT(VLOOKUP(--D3591,'属性表（单）'!$H$7:$I$11,2,0)*VLOOKUP(F3591,'属性表（单）'!$B$4:$D$53,3,0))</f>
        <v>14925</v>
      </c>
      <c r="O3591" s="34">
        <f t="shared" ref="O3591:O3654" si="454">INT(IF(C3591=1,P3591,P3591*$X$14))</f>
        <v>2238</v>
      </c>
      <c r="P3591" s="1">
        <f>IF(H3591=26,VLOOKUP(G3591,'属性表（单核）'!$H$2:$I$251,2,0),IF(H3591=59,VLOOKUP(G3591,'属性表（单核）'!$C$2:$D$251,2,0),INT(N3591/VLOOKUP(H3591,'属性表（单）'!$N$4:$O$24,2,0))))</f>
        <v>1492</v>
      </c>
      <c r="Q3591" s="34">
        <f t="shared" si="446"/>
        <v>17490</v>
      </c>
      <c r="R3591" s="1">
        <f>IF(J3591=26,VLOOKUP(G3591,'属性表（单核）'!$H$2:$I$251,2,0),IF(J3591=59,VLOOKUP(G3591,'属性表（单核）'!$C$2:$D$251,2,0),INT(N3591/VLOOKUP(J3591,'属性表（单）'!$N$4:$O$24,2,0))))</f>
        <v>11660</v>
      </c>
      <c r="S3591" s="1">
        <f t="shared" si="447"/>
        <v>0</v>
      </c>
      <c r="T3591" s="28">
        <f>VLOOKUP(--F3591,经验表!$A$4:$B$53,2,0)*VLOOKUP(--E3591,经验表!$W$8:$X$17,2,0)</f>
        <v>0</v>
      </c>
      <c r="U3591" s="1">
        <f t="shared" si="448"/>
        <v>0</v>
      </c>
      <c r="V3591" s="1">
        <f t="shared" si="449"/>
        <v>0</v>
      </c>
    </row>
    <row r="3592" spans="1:22" x14ac:dyDescent="0.35">
      <c r="A3592" s="1">
        <v>93600152</v>
      </c>
      <c r="B3592" s="3" t="s">
        <v>22</v>
      </c>
      <c r="C3592" s="29">
        <f t="shared" si="453"/>
        <v>2</v>
      </c>
      <c r="D3592" s="29" t="str">
        <f t="shared" si="450"/>
        <v>2</v>
      </c>
      <c r="E3592" s="42" t="str">
        <f t="shared" si="451"/>
        <v>22</v>
      </c>
      <c r="F3592" s="1">
        <v>36</v>
      </c>
      <c r="G3592" s="28" t="str">
        <f t="shared" si="452"/>
        <v>236</v>
      </c>
      <c r="H3592" s="1">
        <v>2</v>
      </c>
      <c r="I3592" s="1">
        <v>40214</v>
      </c>
      <c r="J3592" s="1">
        <v>45</v>
      </c>
      <c r="K3592" s="1">
        <v>3472</v>
      </c>
      <c r="L3592" s="1">
        <v>269135</v>
      </c>
      <c r="M3592" s="1">
        <v>2246714</v>
      </c>
      <c r="N3592" s="2">
        <f>INT(VLOOKUP(--D3592,'属性表（单）'!$H$7:$I$11,2,0)*VLOOKUP(F3592,'属性表（单）'!$B$4:$D$53,3,0))</f>
        <v>15525</v>
      </c>
      <c r="O3592" s="34">
        <f t="shared" si="454"/>
        <v>2328</v>
      </c>
      <c r="P3592" s="1">
        <f>IF(H3592=26,VLOOKUP(G3592,'属性表（单核）'!$H$2:$I$251,2,0),IF(H3592=59,VLOOKUP(G3592,'属性表（单核）'!$C$2:$D$251,2,0),INT(N3592/VLOOKUP(H3592,'属性表（单）'!$N$4:$O$24,2,0))))</f>
        <v>1552</v>
      </c>
      <c r="Q3592" s="34">
        <f t="shared" ref="Q3592:Q3655" si="455">INT(IF(C3592=1,R3592,R3592*$X$14))</f>
        <v>18192</v>
      </c>
      <c r="R3592" s="1">
        <f>IF(J3592=26,VLOOKUP(G3592,'属性表（单核）'!$H$2:$I$251,2,0),IF(J3592=59,VLOOKUP(G3592,'属性表（单核）'!$C$2:$D$251,2,0),INT(N3592/VLOOKUP(J3592,'属性表（单）'!$N$4:$O$24,2,0))))</f>
        <v>12128</v>
      </c>
      <c r="S3592" s="1">
        <f t="shared" ref="S3592:S3655" si="456">INT(T3592)</f>
        <v>0</v>
      </c>
      <c r="T3592" s="28">
        <f>VLOOKUP(--F3592,经验表!$A$4:$B$53,2,0)*VLOOKUP(--E3592,经验表!$W$8:$X$17,2,0)</f>
        <v>0</v>
      </c>
      <c r="U3592" s="1">
        <f t="shared" ref="U3592:U3655" si="457">INT(IF(C3592=1,IF(F3592=1,VLOOKUP(--D3592,$X$8:$Y$12,2,0),V3592),IF(F3592=1,VLOOKUP(--D3592,$X$17:$Y$21,2,0),V3592)))</f>
        <v>0</v>
      </c>
      <c r="V3592" s="1">
        <f t="shared" si="449"/>
        <v>0</v>
      </c>
    </row>
    <row r="3593" spans="1:22" x14ac:dyDescent="0.35">
      <c r="A3593" s="1">
        <v>93700152</v>
      </c>
      <c r="B3593" s="3" t="s">
        <v>22</v>
      </c>
      <c r="C3593" s="29">
        <f t="shared" si="453"/>
        <v>2</v>
      </c>
      <c r="D3593" s="29" t="str">
        <f t="shared" si="450"/>
        <v>2</v>
      </c>
      <c r="E3593" s="42" t="str">
        <f t="shared" si="451"/>
        <v>22</v>
      </c>
      <c r="F3593" s="1">
        <v>37</v>
      </c>
      <c r="G3593" s="28" t="str">
        <f t="shared" si="452"/>
        <v>237</v>
      </c>
      <c r="H3593" s="1">
        <v>2</v>
      </c>
      <c r="I3593" s="1">
        <v>41574</v>
      </c>
      <c r="J3593" s="1">
        <v>45</v>
      </c>
      <c r="K3593" s="1">
        <v>3560</v>
      </c>
      <c r="L3593" s="1">
        <v>299081</v>
      </c>
      <c r="M3593" s="1">
        <v>2515849</v>
      </c>
      <c r="N3593" s="2">
        <f>INT(VLOOKUP(--D3593,'属性表（单）'!$H$7:$I$11,2,0)*VLOOKUP(F3593,'属性表（单）'!$B$4:$D$53,3,0))</f>
        <v>16200</v>
      </c>
      <c r="O3593" s="34">
        <f t="shared" si="454"/>
        <v>2430</v>
      </c>
      <c r="P3593" s="1">
        <f>IF(H3593=26,VLOOKUP(G3593,'属性表（单核）'!$H$2:$I$251,2,0),IF(H3593=59,VLOOKUP(G3593,'属性表（单核）'!$C$2:$D$251,2,0),INT(N3593/VLOOKUP(H3593,'属性表（单）'!$N$4:$O$24,2,0))))</f>
        <v>1620</v>
      </c>
      <c r="Q3593" s="34">
        <f t="shared" si="455"/>
        <v>18984</v>
      </c>
      <c r="R3593" s="1">
        <f>IF(J3593=26,VLOOKUP(G3593,'属性表（单核）'!$H$2:$I$251,2,0),IF(J3593=59,VLOOKUP(G3593,'属性表（单核）'!$C$2:$D$251,2,0),INT(N3593/VLOOKUP(J3593,'属性表（单）'!$N$4:$O$24,2,0))))</f>
        <v>12656</v>
      </c>
      <c r="S3593" s="1">
        <f t="shared" si="456"/>
        <v>0</v>
      </c>
      <c r="T3593" s="28">
        <f>VLOOKUP(--F3593,经验表!$A$4:$B$53,2,0)*VLOOKUP(--E3593,经验表!$W$8:$X$17,2,0)</f>
        <v>0</v>
      </c>
      <c r="U3593" s="1">
        <f t="shared" si="457"/>
        <v>0</v>
      </c>
      <c r="V3593" s="1">
        <f t="shared" ref="V3593:V3656" si="458">S3592+U3592</f>
        <v>0</v>
      </c>
    </row>
    <row r="3594" spans="1:22" x14ac:dyDescent="0.35">
      <c r="A3594" s="1">
        <v>93800152</v>
      </c>
      <c r="B3594" s="3" t="s">
        <v>22</v>
      </c>
      <c r="C3594" s="29">
        <f t="shared" si="453"/>
        <v>2</v>
      </c>
      <c r="D3594" s="29" t="str">
        <f t="shared" si="450"/>
        <v>2</v>
      </c>
      <c r="E3594" s="42" t="str">
        <f t="shared" si="451"/>
        <v>22</v>
      </c>
      <c r="F3594" s="1">
        <v>38</v>
      </c>
      <c r="G3594" s="28" t="str">
        <f t="shared" si="452"/>
        <v>238</v>
      </c>
      <c r="H3594" s="1">
        <v>2</v>
      </c>
      <c r="I3594" s="1">
        <v>42963</v>
      </c>
      <c r="J3594" s="1">
        <v>45</v>
      </c>
      <c r="K3594" s="1">
        <v>3648</v>
      </c>
      <c r="L3594" s="1">
        <v>332259</v>
      </c>
      <c r="M3594" s="1">
        <v>2814930</v>
      </c>
      <c r="N3594" s="2">
        <f>INT(VLOOKUP(--D3594,'属性表（单）'!$H$7:$I$11,2,0)*VLOOKUP(F3594,'属性表（单）'!$B$4:$D$53,3,0))</f>
        <v>16875</v>
      </c>
      <c r="O3594" s="34">
        <f t="shared" si="454"/>
        <v>2530</v>
      </c>
      <c r="P3594" s="1">
        <f>IF(H3594=26,VLOOKUP(G3594,'属性表（单核）'!$H$2:$I$251,2,0),IF(H3594=59,VLOOKUP(G3594,'属性表（单核）'!$C$2:$D$251,2,0),INT(N3594/VLOOKUP(H3594,'属性表（单）'!$N$4:$O$24,2,0))))</f>
        <v>1687</v>
      </c>
      <c r="Q3594" s="34">
        <f t="shared" si="455"/>
        <v>19774</v>
      </c>
      <c r="R3594" s="1">
        <f>IF(J3594=26,VLOOKUP(G3594,'属性表（单核）'!$H$2:$I$251,2,0),IF(J3594=59,VLOOKUP(G3594,'属性表（单核）'!$C$2:$D$251,2,0),INT(N3594/VLOOKUP(J3594,'属性表（单）'!$N$4:$O$24,2,0))))</f>
        <v>13183</v>
      </c>
      <c r="S3594" s="1">
        <f t="shared" si="456"/>
        <v>0</v>
      </c>
      <c r="T3594" s="28">
        <f>VLOOKUP(--F3594,经验表!$A$4:$B$53,2,0)*VLOOKUP(--E3594,经验表!$W$8:$X$17,2,0)</f>
        <v>0</v>
      </c>
      <c r="U3594" s="1">
        <f t="shared" si="457"/>
        <v>0</v>
      </c>
      <c r="V3594" s="1">
        <f t="shared" si="458"/>
        <v>0</v>
      </c>
    </row>
    <row r="3595" spans="1:22" x14ac:dyDescent="0.35">
      <c r="A3595" s="1">
        <v>93900152</v>
      </c>
      <c r="B3595" s="3" t="s">
        <v>22</v>
      </c>
      <c r="C3595" s="29">
        <f t="shared" si="453"/>
        <v>2</v>
      </c>
      <c r="D3595" s="29" t="str">
        <f t="shared" si="450"/>
        <v>2</v>
      </c>
      <c r="E3595" s="42" t="str">
        <f t="shared" si="451"/>
        <v>22</v>
      </c>
      <c r="F3595" s="1">
        <v>39</v>
      </c>
      <c r="G3595" s="28" t="str">
        <f t="shared" si="452"/>
        <v>239</v>
      </c>
      <c r="H3595" s="1">
        <v>2</v>
      </c>
      <c r="I3595" s="1">
        <v>44390</v>
      </c>
      <c r="J3595" s="1">
        <v>45</v>
      </c>
      <c r="K3595" s="1">
        <v>3736</v>
      </c>
      <c r="L3595" s="1">
        <v>369017</v>
      </c>
      <c r="M3595" s="1">
        <v>3147189</v>
      </c>
      <c r="N3595" s="2">
        <f>INT(VLOOKUP(--D3595,'属性表（单）'!$H$7:$I$11,2,0)*VLOOKUP(F3595,'属性表（单）'!$B$4:$D$53,3,0))</f>
        <v>17550</v>
      </c>
      <c r="O3595" s="34">
        <f t="shared" si="454"/>
        <v>2632</v>
      </c>
      <c r="P3595" s="1">
        <f>IF(H3595=26,VLOOKUP(G3595,'属性表（单核）'!$H$2:$I$251,2,0),IF(H3595=59,VLOOKUP(G3595,'属性表（单核）'!$C$2:$D$251,2,0),INT(N3595/VLOOKUP(H3595,'属性表（单）'!$N$4:$O$24,2,0))))</f>
        <v>1755</v>
      </c>
      <c r="Q3595" s="34">
        <f t="shared" si="455"/>
        <v>20565</v>
      </c>
      <c r="R3595" s="1">
        <f>IF(J3595=26,VLOOKUP(G3595,'属性表（单核）'!$H$2:$I$251,2,0),IF(J3595=59,VLOOKUP(G3595,'属性表（单核）'!$C$2:$D$251,2,0),INT(N3595/VLOOKUP(J3595,'属性表（单）'!$N$4:$O$24,2,0))))</f>
        <v>13710</v>
      </c>
      <c r="S3595" s="1">
        <f t="shared" si="456"/>
        <v>0</v>
      </c>
      <c r="T3595" s="28">
        <f>VLOOKUP(--F3595,经验表!$A$4:$B$53,2,0)*VLOOKUP(--E3595,经验表!$W$8:$X$17,2,0)</f>
        <v>0</v>
      </c>
      <c r="U3595" s="1">
        <f t="shared" si="457"/>
        <v>0</v>
      </c>
      <c r="V3595" s="1">
        <f t="shared" si="458"/>
        <v>0</v>
      </c>
    </row>
    <row r="3596" spans="1:22" x14ac:dyDescent="0.35">
      <c r="A3596" s="1">
        <v>94000152</v>
      </c>
      <c r="B3596" s="3" t="s">
        <v>22</v>
      </c>
      <c r="C3596" s="29">
        <f t="shared" si="453"/>
        <v>2</v>
      </c>
      <c r="D3596" s="29" t="str">
        <f t="shared" si="450"/>
        <v>2</v>
      </c>
      <c r="E3596" s="42" t="str">
        <f t="shared" si="451"/>
        <v>22</v>
      </c>
      <c r="F3596" s="1">
        <v>40</v>
      </c>
      <c r="G3596" s="28" t="str">
        <f t="shared" si="452"/>
        <v>240</v>
      </c>
      <c r="H3596" s="1">
        <v>2</v>
      </c>
      <c r="I3596" s="1">
        <v>45853</v>
      </c>
      <c r="J3596" s="1">
        <v>45</v>
      </c>
      <c r="K3596" s="1">
        <v>3824</v>
      </c>
      <c r="L3596" s="1">
        <v>409739</v>
      </c>
      <c r="M3596" s="1">
        <v>3516206</v>
      </c>
      <c r="N3596" s="2">
        <f>INT(VLOOKUP(--D3596,'属性表（单）'!$H$7:$I$11,2,0)*VLOOKUP(F3596,'属性表（单）'!$B$4:$D$53,3,0))</f>
        <v>18225</v>
      </c>
      <c r="O3596" s="34">
        <f t="shared" si="454"/>
        <v>2733</v>
      </c>
      <c r="P3596" s="1">
        <f>IF(H3596=26,VLOOKUP(G3596,'属性表（单核）'!$H$2:$I$251,2,0),IF(H3596=59,VLOOKUP(G3596,'属性表（单核）'!$C$2:$D$251,2,0),INT(N3596/VLOOKUP(H3596,'属性表（单）'!$N$4:$O$24,2,0))))</f>
        <v>1822</v>
      </c>
      <c r="Q3596" s="34">
        <f t="shared" si="455"/>
        <v>21357</v>
      </c>
      <c r="R3596" s="1">
        <f>IF(J3596=26,VLOOKUP(G3596,'属性表（单核）'!$H$2:$I$251,2,0),IF(J3596=59,VLOOKUP(G3596,'属性表（单核）'!$C$2:$D$251,2,0),INT(N3596/VLOOKUP(J3596,'属性表（单）'!$N$4:$O$24,2,0))))</f>
        <v>14238</v>
      </c>
      <c r="S3596" s="1">
        <f t="shared" si="456"/>
        <v>0</v>
      </c>
      <c r="T3596" s="28">
        <f>VLOOKUP(--F3596,经验表!$A$4:$B$53,2,0)*VLOOKUP(--E3596,经验表!$W$8:$X$17,2,0)</f>
        <v>0</v>
      </c>
      <c r="U3596" s="1">
        <f t="shared" si="457"/>
        <v>0</v>
      </c>
      <c r="V3596" s="1">
        <f t="shared" si="458"/>
        <v>0</v>
      </c>
    </row>
    <row r="3597" spans="1:22" x14ac:dyDescent="0.35">
      <c r="A3597" s="1">
        <v>94100152</v>
      </c>
      <c r="B3597" s="3" t="s">
        <v>22</v>
      </c>
      <c r="C3597" s="29">
        <f t="shared" si="453"/>
        <v>2</v>
      </c>
      <c r="D3597" s="29" t="str">
        <f t="shared" si="450"/>
        <v>2</v>
      </c>
      <c r="E3597" s="42" t="str">
        <f t="shared" si="451"/>
        <v>22</v>
      </c>
      <c r="F3597" s="1">
        <v>41</v>
      </c>
      <c r="G3597" s="28" t="str">
        <f t="shared" si="452"/>
        <v>241</v>
      </c>
      <c r="H3597" s="1">
        <v>2</v>
      </c>
      <c r="I3597" s="1">
        <v>47350</v>
      </c>
      <c r="J3597" s="1">
        <v>45</v>
      </c>
      <c r="K3597" s="1">
        <v>3912</v>
      </c>
      <c r="L3597" s="1">
        <v>454848</v>
      </c>
      <c r="M3597" s="1">
        <v>3925945</v>
      </c>
      <c r="N3597" s="2">
        <f>INT(VLOOKUP(--D3597,'属性表（单）'!$H$7:$I$11,2,0)*VLOOKUP(F3597,'属性表（单）'!$B$4:$D$53,3,0))</f>
        <v>18900</v>
      </c>
      <c r="O3597" s="34">
        <f t="shared" si="454"/>
        <v>2835</v>
      </c>
      <c r="P3597" s="1">
        <f>IF(H3597=26,VLOOKUP(G3597,'属性表（单核）'!$H$2:$I$251,2,0),IF(H3597=59,VLOOKUP(G3597,'属性表（单核）'!$C$2:$D$251,2,0),INT(N3597/VLOOKUP(H3597,'属性表（单）'!$N$4:$O$24,2,0))))</f>
        <v>1890</v>
      </c>
      <c r="Q3597" s="34">
        <f t="shared" si="455"/>
        <v>22147</v>
      </c>
      <c r="R3597" s="1">
        <f>IF(J3597=26,VLOOKUP(G3597,'属性表（单核）'!$H$2:$I$251,2,0),IF(J3597=59,VLOOKUP(G3597,'属性表（单核）'!$C$2:$D$251,2,0),INT(N3597/VLOOKUP(J3597,'属性表（单）'!$N$4:$O$24,2,0))))</f>
        <v>14765</v>
      </c>
      <c r="S3597" s="1">
        <f t="shared" si="456"/>
        <v>0</v>
      </c>
      <c r="T3597" s="28">
        <f>VLOOKUP(--F3597,经验表!$A$4:$B$53,2,0)*VLOOKUP(--E3597,经验表!$W$8:$X$17,2,0)</f>
        <v>0</v>
      </c>
      <c r="U3597" s="1">
        <f t="shared" si="457"/>
        <v>0</v>
      </c>
      <c r="V3597" s="1">
        <f t="shared" si="458"/>
        <v>0</v>
      </c>
    </row>
    <row r="3598" spans="1:22" x14ac:dyDescent="0.35">
      <c r="A3598" s="1">
        <v>94200152</v>
      </c>
      <c r="B3598" s="3" t="s">
        <v>22</v>
      </c>
      <c r="C3598" s="29">
        <f t="shared" si="453"/>
        <v>2</v>
      </c>
      <c r="D3598" s="29" t="str">
        <f t="shared" si="450"/>
        <v>2</v>
      </c>
      <c r="E3598" s="42" t="str">
        <f t="shared" si="451"/>
        <v>22</v>
      </c>
      <c r="F3598" s="1">
        <v>42</v>
      </c>
      <c r="G3598" s="28" t="str">
        <f t="shared" si="452"/>
        <v>242</v>
      </c>
      <c r="H3598" s="1">
        <v>2</v>
      </c>
      <c r="I3598" s="1">
        <v>48886</v>
      </c>
      <c r="J3598" s="1">
        <v>45</v>
      </c>
      <c r="K3598" s="1">
        <v>4000</v>
      </c>
      <c r="L3598" s="1">
        <v>504814</v>
      </c>
      <c r="M3598" s="1">
        <v>4380793</v>
      </c>
      <c r="N3598" s="2">
        <f>INT(VLOOKUP(--D3598,'属性表（单）'!$H$7:$I$11,2,0)*VLOOKUP(F3598,'属性表（单）'!$B$4:$D$53,3,0))</f>
        <v>19650</v>
      </c>
      <c r="O3598" s="34">
        <f t="shared" si="454"/>
        <v>2947</v>
      </c>
      <c r="P3598" s="1">
        <f>IF(H3598=26,VLOOKUP(G3598,'属性表（单核）'!$H$2:$I$251,2,0),IF(H3598=59,VLOOKUP(G3598,'属性表（单核）'!$C$2:$D$251,2,0),INT(N3598/VLOOKUP(H3598,'属性表（单）'!$N$4:$O$24,2,0))))</f>
        <v>1965</v>
      </c>
      <c r="Q3598" s="34">
        <f t="shared" si="455"/>
        <v>23026</v>
      </c>
      <c r="R3598" s="1">
        <f>IF(J3598=26,VLOOKUP(G3598,'属性表（单核）'!$H$2:$I$251,2,0),IF(J3598=59,VLOOKUP(G3598,'属性表（单核）'!$C$2:$D$251,2,0),INT(N3598/VLOOKUP(J3598,'属性表（单）'!$N$4:$O$24,2,0))))</f>
        <v>15351</v>
      </c>
      <c r="S3598" s="1">
        <f t="shared" si="456"/>
        <v>0</v>
      </c>
      <c r="T3598" s="28">
        <f>VLOOKUP(--F3598,经验表!$A$4:$B$53,2,0)*VLOOKUP(--E3598,经验表!$W$8:$X$17,2,0)</f>
        <v>0</v>
      </c>
      <c r="U3598" s="1">
        <f t="shared" si="457"/>
        <v>0</v>
      </c>
      <c r="V3598" s="1">
        <f t="shared" si="458"/>
        <v>0</v>
      </c>
    </row>
    <row r="3599" spans="1:22" x14ac:dyDescent="0.35">
      <c r="A3599" s="1">
        <v>94300152</v>
      </c>
      <c r="B3599" s="3" t="s">
        <v>22</v>
      </c>
      <c r="C3599" s="29">
        <f t="shared" si="453"/>
        <v>2</v>
      </c>
      <c r="D3599" s="29" t="str">
        <f t="shared" si="450"/>
        <v>2</v>
      </c>
      <c r="E3599" s="42" t="str">
        <f t="shared" si="451"/>
        <v>22</v>
      </c>
      <c r="F3599" s="1">
        <v>43</v>
      </c>
      <c r="G3599" s="28" t="str">
        <f t="shared" si="452"/>
        <v>243</v>
      </c>
      <c r="H3599" s="1">
        <v>2</v>
      </c>
      <c r="I3599" s="1">
        <v>50461</v>
      </c>
      <c r="J3599" s="1">
        <v>45</v>
      </c>
      <c r="K3599" s="1">
        <v>4088</v>
      </c>
      <c r="L3599" s="1">
        <v>560162</v>
      </c>
      <c r="M3599" s="1">
        <v>4885607</v>
      </c>
      <c r="N3599" s="2">
        <f>INT(VLOOKUP(--D3599,'属性表（单）'!$H$7:$I$11,2,0)*VLOOKUP(F3599,'属性表（单）'!$B$4:$D$53,3,0))</f>
        <v>20400</v>
      </c>
      <c r="O3599" s="34">
        <f t="shared" si="454"/>
        <v>3060</v>
      </c>
      <c r="P3599" s="1">
        <f>IF(H3599=26,VLOOKUP(G3599,'属性表（单核）'!$H$2:$I$251,2,0),IF(H3599=59,VLOOKUP(G3599,'属性表（单核）'!$C$2:$D$251,2,0),INT(N3599/VLOOKUP(H3599,'属性表（单）'!$N$4:$O$24,2,0))))</f>
        <v>2040</v>
      </c>
      <c r="Q3599" s="34">
        <f t="shared" si="455"/>
        <v>23905</v>
      </c>
      <c r="R3599" s="1">
        <f>IF(J3599=26,VLOOKUP(G3599,'属性表（单核）'!$H$2:$I$251,2,0),IF(J3599=59,VLOOKUP(G3599,'属性表（单核）'!$C$2:$D$251,2,0),INT(N3599/VLOOKUP(J3599,'属性表（单）'!$N$4:$O$24,2,0))))</f>
        <v>15937</v>
      </c>
      <c r="S3599" s="1">
        <f t="shared" si="456"/>
        <v>0</v>
      </c>
      <c r="T3599" s="28">
        <f>VLOOKUP(--F3599,经验表!$A$4:$B$53,2,0)*VLOOKUP(--E3599,经验表!$W$8:$X$17,2,0)</f>
        <v>0</v>
      </c>
      <c r="U3599" s="1">
        <f t="shared" si="457"/>
        <v>0</v>
      </c>
      <c r="V3599" s="1">
        <f t="shared" si="458"/>
        <v>0</v>
      </c>
    </row>
    <row r="3600" spans="1:22" x14ac:dyDescent="0.35">
      <c r="A3600" s="1">
        <v>94400152</v>
      </c>
      <c r="B3600" s="3" t="s">
        <v>22</v>
      </c>
      <c r="C3600" s="29">
        <f t="shared" si="453"/>
        <v>2</v>
      </c>
      <c r="D3600" s="29" t="str">
        <f t="shared" si="450"/>
        <v>2</v>
      </c>
      <c r="E3600" s="42" t="str">
        <f t="shared" si="451"/>
        <v>22</v>
      </c>
      <c r="F3600" s="1">
        <v>44</v>
      </c>
      <c r="G3600" s="28" t="str">
        <f t="shared" si="452"/>
        <v>244</v>
      </c>
      <c r="H3600" s="1">
        <v>2</v>
      </c>
      <c r="I3600" s="1">
        <v>52074</v>
      </c>
      <c r="J3600" s="1">
        <v>45</v>
      </c>
      <c r="K3600" s="1">
        <v>4176</v>
      </c>
      <c r="L3600" s="1">
        <v>621463</v>
      </c>
      <c r="M3600" s="1">
        <v>5445769</v>
      </c>
      <c r="N3600" s="2">
        <f>INT(VLOOKUP(--D3600,'属性表（单）'!$H$7:$I$11,2,0)*VLOOKUP(F3600,'属性表（单）'!$B$4:$D$53,3,0))</f>
        <v>21150</v>
      </c>
      <c r="O3600" s="34">
        <f t="shared" si="454"/>
        <v>3172</v>
      </c>
      <c r="P3600" s="1">
        <f>IF(H3600=26,VLOOKUP(G3600,'属性表（单核）'!$H$2:$I$251,2,0),IF(H3600=59,VLOOKUP(G3600,'属性表（单核）'!$C$2:$D$251,2,0),INT(N3600/VLOOKUP(H3600,'属性表（单）'!$N$4:$O$24,2,0))))</f>
        <v>2115</v>
      </c>
      <c r="Q3600" s="34">
        <f t="shared" si="455"/>
        <v>24784</v>
      </c>
      <c r="R3600" s="1">
        <f>IF(J3600=26,VLOOKUP(G3600,'属性表（单核）'!$H$2:$I$251,2,0),IF(J3600=59,VLOOKUP(G3600,'属性表（单核）'!$C$2:$D$251,2,0),INT(N3600/VLOOKUP(J3600,'属性表（单）'!$N$4:$O$24,2,0))))</f>
        <v>16523</v>
      </c>
      <c r="S3600" s="1">
        <f t="shared" si="456"/>
        <v>0</v>
      </c>
      <c r="T3600" s="28">
        <f>VLOOKUP(--F3600,经验表!$A$4:$B$53,2,0)*VLOOKUP(--E3600,经验表!$W$8:$X$17,2,0)</f>
        <v>0</v>
      </c>
      <c r="U3600" s="1">
        <f t="shared" si="457"/>
        <v>0</v>
      </c>
      <c r="V3600" s="1">
        <f t="shared" si="458"/>
        <v>0</v>
      </c>
    </row>
    <row r="3601" spans="1:22" x14ac:dyDescent="0.35">
      <c r="A3601" s="1">
        <v>94500152</v>
      </c>
      <c r="B3601" s="3" t="s">
        <v>22</v>
      </c>
      <c r="C3601" s="29">
        <f t="shared" si="453"/>
        <v>2</v>
      </c>
      <c r="D3601" s="29" t="str">
        <f t="shared" si="450"/>
        <v>2</v>
      </c>
      <c r="E3601" s="42" t="str">
        <f t="shared" si="451"/>
        <v>22</v>
      </c>
      <c r="F3601" s="1">
        <v>45</v>
      </c>
      <c r="G3601" s="28" t="str">
        <f t="shared" si="452"/>
        <v>245</v>
      </c>
      <c r="H3601" s="1">
        <v>2</v>
      </c>
      <c r="I3601" s="1">
        <v>53728</v>
      </c>
      <c r="J3601" s="1">
        <v>45</v>
      </c>
      <c r="K3601" s="1">
        <v>4264</v>
      </c>
      <c r="L3601" s="1">
        <v>689357</v>
      </c>
      <c r="M3601" s="1">
        <v>6067232</v>
      </c>
      <c r="N3601" s="2">
        <f>INT(VLOOKUP(--D3601,'属性表（单）'!$H$7:$I$11,2,0)*VLOOKUP(F3601,'属性表（单）'!$B$4:$D$53,3,0))</f>
        <v>21900</v>
      </c>
      <c r="O3601" s="34">
        <f t="shared" si="454"/>
        <v>3285</v>
      </c>
      <c r="P3601" s="1">
        <f>IF(H3601=26,VLOOKUP(G3601,'属性表（单核）'!$H$2:$I$251,2,0),IF(H3601=59,VLOOKUP(G3601,'属性表（单核）'!$C$2:$D$251,2,0),INT(N3601/VLOOKUP(H3601,'属性表（单）'!$N$4:$O$24,2,0))))</f>
        <v>2190</v>
      </c>
      <c r="Q3601" s="34">
        <f t="shared" si="455"/>
        <v>25663</v>
      </c>
      <c r="R3601" s="1">
        <f>IF(J3601=26,VLOOKUP(G3601,'属性表（单核）'!$H$2:$I$251,2,0),IF(J3601=59,VLOOKUP(G3601,'属性表（单核）'!$C$2:$D$251,2,0),INT(N3601/VLOOKUP(J3601,'属性表（单）'!$N$4:$O$24,2,0))))</f>
        <v>17109</v>
      </c>
      <c r="S3601" s="1">
        <f t="shared" si="456"/>
        <v>0</v>
      </c>
      <c r="T3601" s="28">
        <f>VLOOKUP(--F3601,经验表!$A$4:$B$53,2,0)*VLOOKUP(--E3601,经验表!$W$8:$X$17,2,0)</f>
        <v>0</v>
      </c>
      <c r="U3601" s="1">
        <f t="shared" si="457"/>
        <v>0</v>
      </c>
      <c r="V3601" s="1">
        <f t="shared" si="458"/>
        <v>0</v>
      </c>
    </row>
    <row r="3602" spans="1:22" x14ac:dyDescent="0.35">
      <c r="A3602" s="1">
        <v>94600152</v>
      </c>
      <c r="B3602" s="3" t="s">
        <v>22</v>
      </c>
      <c r="C3602" s="29">
        <f t="shared" si="453"/>
        <v>2</v>
      </c>
      <c r="D3602" s="29" t="str">
        <f t="shared" si="450"/>
        <v>2</v>
      </c>
      <c r="E3602" s="42" t="str">
        <f t="shared" si="451"/>
        <v>22</v>
      </c>
      <c r="F3602" s="1">
        <v>46</v>
      </c>
      <c r="G3602" s="28" t="str">
        <f t="shared" si="452"/>
        <v>246</v>
      </c>
      <c r="H3602" s="1">
        <v>2</v>
      </c>
      <c r="I3602" s="1">
        <v>55424</v>
      </c>
      <c r="J3602" s="1">
        <v>45</v>
      </c>
      <c r="K3602" s="1">
        <v>4352</v>
      </c>
      <c r="L3602" s="1">
        <v>764553</v>
      </c>
      <c r="M3602" s="1">
        <v>6756589</v>
      </c>
      <c r="N3602" s="2">
        <f>INT(VLOOKUP(--D3602,'属性表（单）'!$H$7:$I$11,2,0)*VLOOKUP(F3602,'属性表（单）'!$B$4:$D$53,3,0))</f>
        <v>22650</v>
      </c>
      <c r="O3602" s="34">
        <f t="shared" si="454"/>
        <v>3397</v>
      </c>
      <c r="P3602" s="1">
        <f>IF(H3602=26,VLOOKUP(G3602,'属性表（单核）'!$H$2:$I$251,2,0),IF(H3602=59,VLOOKUP(G3602,'属性表（单核）'!$C$2:$D$251,2,0),INT(N3602/VLOOKUP(H3602,'属性表（单）'!$N$4:$O$24,2,0))))</f>
        <v>2265</v>
      </c>
      <c r="Q3602" s="34">
        <f t="shared" si="455"/>
        <v>26542</v>
      </c>
      <c r="R3602" s="1">
        <f>IF(J3602=26,VLOOKUP(G3602,'属性表（单核）'!$H$2:$I$251,2,0),IF(J3602=59,VLOOKUP(G3602,'属性表（单核）'!$C$2:$D$251,2,0),INT(N3602/VLOOKUP(J3602,'属性表（单）'!$N$4:$O$24,2,0))))</f>
        <v>17695</v>
      </c>
      <c r="S3602" s="1">
        <f t="shared" si="456"/>
        <v>0</v>
      </c>
      <c r="T3602" s="28">
        <f>VLOOKUP(--F3602,经验表!$A$4:$B$53,2,0)*VLOOKUP(--E3602,经验表!$W$8:$X$17,2,0)</f>
        <v>0</v>
      </c>
      <c r="U3602" s="1">
        <f t="shared" si="457"/>
        <v>0</v>
      </c>
      <c r="V3602" s="1">
        <f t="shared" si="458"/>
        <v>0</v>
      </c>
    </row>
    <row r="3603" spans="1:22" x14ac:dyDescent="0.35">
      <c r="A3603" s="1">
        <v>94700152</v>
      </c>
      <c r="B3603" s="3" t="s">
        <v>22</v>
      </c>
      <c r="C3603" s="29">
        <f t="shared" si="453"/>
        <v>2</v>
      </c>
      <c r="D3603" s="29" t="str">
        <f t="shared" si="450"/>
        <v>2</v>
      </c>
      <c r="E3603" s="42" t="str">
        <f t="shared" si="451"/>
        <v>22</v>
      </c>
      <c r="F3603" s="1">
        <v>47</v>
      </c>
      <c r="G3603" s="28" t="str">
        <f t="shared" si="452"/>
        <v>247</v>
      </c>
      <c r="H3603" s="1">
        <v>2</v>
      </c>
      <c r="I3603" s="1">
        <v>57162</v>
      </c>
      <c r="J3603" s="1">
        <v>45</v>
      </c>
      <c r="K3603" s="1">
        <v>4440</v>
      </c>
      <c r="L3603" s="1">
        <v>847829</v>
      </c>
      <c r="M3603" s="1">
        <v>7521142</v>
      </c>
      <c r="N3603" s="2">
        <f>INT(VLOOKUP(--D3603,'属性表（单）'!$H$7:$I$11,2,0)*VLOOKUP(F3603,'属性表（单）'!$B$4:$D$53,3,0))</f>
        <v>23475</v>
      </c>
      <c r="O3603" s="34">
        <f t="shared" si="454"/>
        <v>3520</v>
      </c>
      <c r="P3603" s="1">
        <f>IF(H3603=26,VLOOKUP(G3603,'属性表（单核）'!$H$2:$I$251,2,0),IF(H3603=59,VLOOKUP(G3603,'属性表（单核）'!$C$2:$D$251,2,0),INT(N3603/VLOOKUP(H3603,'属性表（单）'!$N$4:$O$24,2,0))))</f>
        <v>2347</v>
      </c>
      <c r="Q3603" s="34">
        <f t="shared" si="455"/>
        <v>27508</v>
      </c>
      <c r="R3603" s="1">
        <f>IF(J3603=26,VLOOKUP(G3603,'属性表（单核）'!$H$2:$I$251,2,0),IF(J3603=59,VLOOKUP(G3603,'属性表（单核）'!$C$2:$D$251,2,0),INT(N3603/VLOOKUP(J3603,'属性表（单）'!$N$4:$O$24,2,0))))</f>
        <v>18339</v>
      </c>
      <c r="S3603" s="1">
        <f t="shared" si="456"/>
        <v>0</v>
      </c>
      <c r="T3603" s="28">
        <f>VLOOKUP(--F3603,经验表!$A$4:$B$53,2,0)*VLOOKUP(--E3603,经验表!$W$8:$X$17,2,0)</f>
        <v>0</v>
      </c>
      <c r="U3603" s="1">
        <f t="shared" si="457"/>
        <v>0</v>
      </c>
      <c r="V3603" s="1">
        <f t="shared" si="458"/>
        <v>0</v>
      </c>
    </row>
    <row r="3604" spans="1:22" x14ac:dyDescent="0.35">
      <c r="A3604" s="1">
        <v>94800152</v>
      </c>
      <c r="B3604" s="3" t="s">
        <v>22</v>
      </c>
      <c r="C3604" s="29">
        <f t="shared" si="453"/>
        <v>2</v>
      </c>
      <c r="D3604" s="29" t="str">
        <f t="shared" si="450"/>
        <v>2</v>
      </c>
      <c r="E3604" s="42" t="str">
        <f t="shared" si="451"/>
        <v>22</v>
      </c>
      <c r="F3604" s="1">
        <v>48</v>
      </c>
      <c r="G3604" s="28" t="str">
        <f t="shared" si="452"/>
        <v>248</v>
      </c>
      <c r="H3604" s="1">
        <v>2</v>
      </c>
      <c r="I3604" s="1">
        <v>58941</v>
      </c>
      <c r="J3604" s="1">
        <v>45</v>
      </c>
      <c r="K3604" s="1">
        <v>4528</v>
      </c>
      <c r="L3604" s="1">
        <v>940053</v>
      </c>
      <c r="M3604" s="1">
        <v>8368971</v>
      </c>
      <c r="N3604" s="2">
        <f>INT(VLOOKUP(--D3604,'属性表（单）'!$H$7:$I$11,2,0)*VLOOKUP(F3604,'属性表（单）'!$B$4:$D$53,3,0))</f>
        <v>24300</v>
      </c>
      <c r="O3604" s="34">
        <f t="shared" si="454"/>
        <v>3645</v>
      </c>
      <c r="P3604" s="1">
        <f>IF(H3604=26,VLOOKUP(G3604,'属性表（单核）'!$H$2:$I$251,2,0),IF(H3604=59,VLOOKUP(G3604,'属性表（单核）'!$C$2:$D$251,2,0),INT(N3604/VLOOKUP(H3604,'属性表（单）'!$N$4:$O$24,2,0))))</f>
        <v>2430</v>
      </c>
      <c r="Q3604" s="34">
        <f t="shared" si="455"/>
        <v>28476</v>
      </c>
      <c r="R3604" s="1">
        <f>IF(J3604=26,VLOOKUP(G3604,'属性表（单核）'!$H$2:$I$251,2,0),IF(J3604=59,VLOOKUP(G3604,'属性表（单核）'!$C$2:$D$251,2,0),INT(N3604/VLOOKUP(J3604,'属性表（单）'!$N$4:$O$24,2,0))))</f>
        <v>18984</v>
      </c>
      <c r="S3604" s="1">
        <f t="shared" si="456"/>
        <v>0</v>
      </c>
      <c r="T3604" s="28">
        <f>VLOOKUP(--F3604,经验表!$A$4:$B$53,2,0)*VLOOKUP(--E3604,经验表!$W$8:$X$17,2,0)</f>
        <v>0</v>
      </c>
      <c r="U3604" s="1">
        <f t="shared" si="457"/>
        <v>0</v>
      </c>
      <c r="V3604" s="1">
        <f t="shared" si="458"/>
        <v>0</v>
      </c>
    </row>
    <row r="3605" spans="1:22" x14ac:dyDescent="0.35">
      <c r="A3605" s="1">
        <v>94900152</v>
      </c>
      <c r="B3605" s="3" t="s">
        <v>22</v>
      </c>
      <c r="C3605" s="29">
        <f t="shared" si="453"/>
        <v>2</v>
      </c>
      <c r="D3605" s="29" t="str">
        <f t="shared" si="450"/>
        <v>2</v>
      </c>
      <c r="E3605" s="42" t="str">
        <f t="shared" si="451"/>
        <v>22</v>
      </c>
      <c r="F3605" s="1">
        <v>49</v>
      </c>
      <c r="G3605" s="28" t="str">
        <f t="shared" si="452"/>
        <v>249</v>
      </c>
      <c r="H3605" s="1">
        <v>2</v>
      </c>
      <c r="I3605" s="1">
        <v>60768</v>
      </c>
      <c r="J3605" s="1">
        <v>45</v>
      </c>
      <c r="K3605" s="1">
        <v>4616</v>
      </c>
      <c r="L3605" s="1">
        <v>1042182</v>
      </c>
      <c r="M3605" s="1">
        <v>9309024</v>
      </c>
      <c r="N3605" s="2">
        <f>INT(VLOOKUP(--D3605,'属性表（单）'!$H$7:$I$11,2,0)*VLOOKUP(F3605,'属性表（单）'!$B$4:$D$53,3,0))</f>
        <v>25125</v>
      </c>
      <c r="O3605" s="34">
        <f t="shared" si="454"/>
        <v>3768</v>
      </c>
      <c r="P3605" s="1">
        <f>IF(H3605=26,VLOOKUP(G3605,'属性表（单核）'!$H$2:$I$251,2,0),IF(H3605=59,VLOOKUP(G3605,'属性表（单核）'!$C$2:$D$251,2,0),INT(N3605/VLOOKUP(H3605,'属性表（单）'!$N$4:$O$24,2,0))))</f>
        <v>2512</v>
      </c>
      <c r="Q3605" s="34">
        <f t="shared" si="455"/>
        <v>29442</v>
      </c>
      <c r="R3605" s="1">
        <f>IF(J3605=26,VLOOKUP(G3605,'属性表（单核）'!$H$2:$I$251,2,0),IF(J3605=59,VLOOKUP(G3605,'属性表（单核）'!$C$2:$D$251,2,0),INT(N3605/VLOOKUP(J3605,'属性表（单）'!$N$4:$O$24,2,0))))</f>
        <v>19628</v>
      </c>
      <c r="S3605" s="1">
        <f t="shared" si="456"/>
        <v>0</v>
      </c>
      <c r="T3605" s="28">
        <f>VLOOKUP(--F3605,经验表!$A$4:$B$53,2,0)*VLOOKUP(--E3605,经验表!$W$8:$X$17,2,0)</f>
        <v>0</v>
      </c>
      <c r="U3605" s="1">
        <f t="shared" si="457"/>
        <v>0</v>
      </c>
      <c r="V3605" s="1">
        <f t="shared" si="458"/>
        <v>0</v>
      </c>
    </row>
    <row r="3606" spans="1:22" x14ac:dyDescent="0.35">
      <c r="A3606" s="1">
        <v>95000152</v>
      </c>
      <c r="B3606" s="3" t="s">
        <v>22</v>
      </c>
      <c r="C3606" s="29">
        <f t="shared" si="453"/>
        <v>2</v>
      </c>
      <c r="D3606" s="29" t="str">
        <f t="shared" si="450"/>
        <v>2</v>
      </c>
      <c r="E3606" s="42" t="str">
        <f t="shared" si="451"/>
        <v>22</v>
      </c>
      <c r="F3606" s="1">
        <v>50</v>
      </c>
      <c r="G3606" s="28" t="str">
        <f t="shared" si="452"/>
        <v>250</v>
      </c>
      <c r="H3606" s="1">
        <v>2</v>
      </c>
      <c r="I3606" s="1">
        <v>62640</v>
      </c>
      <c r="J3606" s="1">
        <v>45</v>
      </c>
      <c r="K3606" s="1">
        <v>4704</v>
      </c>
      <c r="L3606" s="1">
        <v>99999999</v>
      </c>
      <c r="M3606" s="1">
        <v>10351206</v>
      </c>
      <c r="N3606" s="2">
        <f>INT(VLOOKUP(--D3606,'属性表（单）'!$H$7:$I$11,2,0)*VLOOKUP(F3606,'属性表（单）'!$B$4:$D$53,3,0))</f>
        <v>25950</v>
      </c>
      <c r="O3606" s="34">
        <f t="shared" si="454"/>
        <v>3892</v>
      </c>
      <c r="P3606" s="1">
        <f>IF(H3606=26,VLOOKUP(G3606,'属性表（单核）'!$H$2:$I$251,2,0),IF(H3606=59,VLOOKUP(G3606,'属性表（单核）'!$C$2:$D$251,2,0),INT(N3606/VLOOKUP(H3606,'属性表（单）'!$N$4:$O$24,2,0))))</f>
        <v>2595</v>
      </c>
      <c r="Q3606" s="34">
        <f t="shared" si="455"/>
        <v>30409</v>
      </c>
      <c r="R3606" s="1">
        <f>IF(J3606=26,VLOOKUP(G3606,'属性表（单核）'!$H$2:$I$251,2,0),IF(J3606=59,VLOOKUP(G3606,'属性表（单核）'!$C$2:$D$251,2,0),INT(N3606/VLOOKUP(J3606,'属性表（单）'!$N$4:$O$24,2,0))))</f>
        <v>20273</v>
      </c>
      <c r="S3606" s="1">
        <f t="shared" si="456"/>
        <v>0</v>
      </c>
      <c r="T3606" s="28">
        <f>VLOOKUP(--F3606,经验表!$A$4:$B$53,2,0)*VLOOKUP(--E3606,经验表!$W$8:$X$17,2,0)</f>
        <v>0</v>
      </c>
      <c r="U3606" s="1">
        <f t="shared" si="457"/>
        <v>0</v>
      </c>
      <c r="V3606" s="1">
        <f t="shared" si="458"/>
        <v>0</v>
      </c>
    </row>
    <row r="3607" spans="1:22" x14ac:dyDescent="0.35">
      <c r="A3607" s="1">
        <v>90100153</v>
      </c>
      <c r="B3607" s="3" t="s">
        <v>22</v>
      </c>
      <c r="C3607" s="29">
        <f t="shared" si="453"/>
        <v>2</v>
      </c>
      <c r="D3607" s="29" t="str">
        <f t="shared" si="450"/>
        <v>3</v>
      </c>
      <c r="E3607" s="42" t="str">
        <f t="shared" si="451"/>
        <v>23</v>
      </c>
      <c r="F3607" s="1">
        <v>1</v>
      </c>
      <c r="G3607" s="28" t="str">
        <f t="shared" si="452"/>
        <v>31</v>
      </c>
      <c r="H3607" s="1">
        <v>2</v>
      </c>
      <c r="I3607" s="1">
        <v>15350</v>
      </c>
      <c r="J3607" s="1">
        <v>45</v>
      </c>
      <c r="K3607" s="1">
        <v>568</v>
      </c>
      <c r="L3607" s="1">
        <v>2913</v>
      </c>
      <c r="M3607" s="1">
        <v>0</v>
      </c>
      <c r="N3607" s="2">
        <f>INT(VLOOKUP(--D3607,'属性表（单）'!$H$7:$I$11,2,0)*VLOOKUP(F3607,'属性表（单）'!$B$4:$D$53,3,0))</f>
        <v>3600</v>
      </c>
      <c r="O3607" s="34">
        <f t="shared" si="454"/>
        <v>540</v>
      </c>
      <c r="P3607" s="1">
        <f>IF(H3607=26,VLOOKUP(G3607,'属性表（单核）'!$H$2:$I$251,2,0),IF(H3607=59,VLOOKUP(G3607,'属性表（单核）'!$C$2:$D$251,2,0),INT(N3607/VLOOKUP(H3607,'属性表（单）'!$N$4:$O$24,2,0))))</f>
        <v>360</v>
      </c>
      <c r="Q3607" s="34">
        <f t="shared" si="455"/>
        <v>4218</v>
      </c>
      <c r="R3607" s="1">
        <f>IF(J3607=26,VLOOKUP(G3607,'属性表（单核）'!$H$2:$I$251,2,0),IF(J3607=59,VLOOKUP(G3607,'属性表（单核）'!$C$2:$D$251,2,0),INT(N3607/VLOOKUP(J3607,'属性表（单）'!$N$4:$O$24,2,0))))</f>
        <v>2812</v>
      </c>
      <c r="S3607" s="1">
        <f t="shared" si="456"/>
        <v>2250</v>
      </c>
      <c r="T3607" s="28">
        <f>VLOOKUP(--F3607,经验表!$A$4:$B$53,2,0)*VLOOKUP(--E3607,经验表!$W$8:$X$17,2,0)</f>
        <v>2250</v>
      </c>
      <c r="U3607" s="1">
        <f t="shared" si="457"/>
        <v>75000</v>
      </c>
      <c r="V3607" s="1">
        <f t="shared" si="458"/>
        <v>0</v>
      </c>
    </row>
    <row r="3608" spans="1:22" x14ac:dyDescent="0.35">
      <c r="A3608" s="1">
        <v>90200153</v>
      </c>
      <c r="B3608" s="3" t="s">
        <v>22</v>
      </c>
      <c r="C3608" s="29">
        <f t="shared" si="453"/>
        <v>2</v>
      </c>
      <c r="D3608" s="29" t="str">
        <f t="shared" si="450"/>
        <v>3</v>
      </c>
      <c r="E3608" s="42" t="str">
        <f t="shared" si="451"/>
        <v>23</v>
      </c>
      <c r="F3608" s="1">
        <v>2</v>
      </c>
      <c r="G3608" s="28" t="str">
        <f t="shared" si="452"/>
        <v>32</v>
      </c>
      <c r="H3608" s="1">
        <v>2</v>
      </c>
      <c r="I3608" s="1">
        <v>16272</v>
      </c>
      <c r="J3608" s="1">
        <v>45</v>
      </c>
      <c r="K3608" s="1">
        <v>680</v>
      </c>
      <c r="L3608" s="1">
        <v>3854</v>
      </c>
      <c r="M3608" s="1">
        <v>2913</v>
      </c>
      <c r="N3608" s="2">
        <f>INT(VLOOKUP(--D3608,'属性表（单）'!$H$7:$I$11,2,0)*VLOOKUP(F3608,'属性表（单）'!$B$4:$D$53,3,0))</f>
        <v>3825</v>
      </c>
      <c r="O3608" s="34">
        <f t="shared" si="454"/>
        <v>573</v>
      </c>
      <c r="P3608" s="1">
        <f>IF(H3608=26,VLOOKUP(G3608,'属性表（单核）'!$H$2:$I$251,2,0),IF(H3608=59,VLOOKUP(G3608,'属性表（单核）'!$C$2:$D$251,2,0),INT(N3608/VLOOKUP(H3608,'属性表（单）'!$N$4:$O$24,2,0))))</f>
        <v>382</v>
      </c>
      <c r="Q3608" s="34">
        <f t="shared" si="455"/>
        <v>4482</v>
      </c>
      <c r="R3608" s="1">
        <f>IF(J3608=26,VLOOKUP(G3608,'属性表（单核）'!$H$2:$I$251,2,0),IF(J3608=59,VLOOKUP(G3608,'属性表（单核）'!$C$2:$D$251,2,0),INT(N3608/VLOOKUP(J3608,'属性表（单）'!$N$4:$O$24,2,0))))</f>
        <v>2988</v>
      </c>
      <c r="S3608" s="1">
        <f t="shared" si="456"/>
        <v>3150</v>
      </c>
      <c r="T3608" s="28">
        <f>VLOOKUP(--F3608,经验表!$A$4:$B$53,2,0)*VLOOKUP(--E3608,经验表!$W$8:$X$17,2,0)</f>
        <v>3150</v>
      </c>
      <c r="U3608" s="1">
        <f t="shared" si="457"/>
        <v>77250</v>
      </c>
      <c r="V3608" s="1">
        <f t="shared" si="458"/>
        <v>77250</v>
      </c>
    </row>
    <row r="3609" spans="1:22" x14ac:dyDescent="0.35">
      <c r="A3609" s="1">
        <v>90300153</v>
      </c>
      <c r="B3609" s="3" t="s">
        <v>22</v>
      </c>
      <c r="C3609" s="29">
        <f t="shared" si="453"/>
        <v>2</v>
      </c>
      <c r="D3609" s="29" t="str">
        <f t="shared" si="450"/>
        <v>3</v>
      </c>
      <c r="E3609" s="42" t="str">
        <f t="shared" si="451"/>
        <v>23</v>
      </c>
      <c r="F3609" s="1">
        <v>3</v>
      </c>
      <c r="G3609" s="28" t="str">
        <f t="shared" si="452"/>
        <v>33</v>
      </c>
      <c r="H3609" s="1">
        <v>2</v>
      </c>
      <c r="I3609" s="1">
        <v>17213</v>
      </c>
      <c r="J3609" s="1">
        <v>45</v>
      </c>
      <c r="K3609" s="1">
        <v>792</v>
      </c>
      <c r="L3609" s="1">
        <v>4906</v>
      </c>
      <c r="M3609" s="1">
        <v>6767</v>
      </c>
      <c r="N3609" s="2">
        <f>INT(VLOOKUP(--D3609,'属性表（单）'!$H$7:$I$11,2,0)*VLOOKUP(F3609,'属性表（单）'!$B$4:$D$53,3,0))</f>
        <v>4050</v>
      </c>
      <c r="O3609" s="34">
        <f t="shared" si="454"/>
        <v>607</v>
      </c>
      <c r="P3609" s="1">
        <f>IF(H3609=26,VLOOKUP(G3609,'属性表（单核）'!$H$2:$I$251,2,0),IF(H3609=59,VLOOKUP(G3609,'属性表（单核）'!$C$2:$D$251,2,0),INT(N3609/VLOOKUP(H3609,'属性表（单）'!$N$4:$O$24,2,0))))</f>
        <v>405</v>
      </c>
      <c r="Q3609" s="34">
        <f t="shared" si="455"/>
        <v>4746</v>
      </c>
      <c r="R3609" s="1">
        <f>IF(J3609=26,VLOOKUP(G3609,'属性表（单核）'!$H$2:$I$251,2,0),IF(J3609=59,VLOOKUP(G3609,'属性表（单核）'!$C$2:$D$251,2,0),INT(N3609/VLOOKUP(J3609,'属性表（单）'!$N$4:$O$24,2,0))))</f>
        <v>3164</v>
      </c>
      <c r="S3609" s="1">
        <f t="shared" si="456"/>
        <v>4050</v>
      </c>
      <c r="T3609" s="28">
        <f>VLOOKUP(--F3609,经验表!$A$4:$B$53,2,0)*VLOOKUP(--E3609,经验表!$W$8:$X$17,2,0)</f>
        <v>4050</v>
      </c>
      <c r="U3609" s="1">
        <f t="shared" si="457"/>
        <v>80400</v>
      </c>
      <c r="V3609" s="1">
        <f t="shared" si="458"/>
        <v>80400</v>
      </c>
    </row>
    <row r="3610" spans="1:22" x14ac:dyDescent="0.35">
      <c r="A3610" s="1">
        <v>90400153</v>
      </c>
      <c r="B3610" s="3" t="s">
        <v>22</v>
      </c>
      <c r="C3610" s="29">
        <f t="shared" si="453"/>
        <v>2</v>
      </c>
      <c r="D3610" s="29" t="str">
        <f t="shared" si="450"/>
        <v>3</v>
      </c>
      <c r="E3610" s="42" t="str">
        <f t="shared" si="451"/>
        <v>23</v>
      </c>
      <c r="F3610" s="1">
        <v>4</v>
      </c>
      <c r="G3610" s="28" t="str">
        <f t="shared" si="452"/>
        <v>34</v>
      </c>
      <c r="H3610" s="1">
        <v>2</v>
      </c>
      <c r="I3610" s="1">
        <v>18170</v>
      </c>
      <c r="J3610" s="1">
        <v>45</v>
      </c>
      <c r="K3610" s="1">
        <v>904</v>
      </c>
      <c r="L3610" s="1">
        <v>6076</v>
      </c>
      <c r="M3610" s="1">
        <v>11673</v>
      </c>
      <c r="N3610" s="2">
        <f>INT(VLOOKUP(--D3610,'属性表（单）'!$H$7:$I$11,2,0)*VLOOKUP(F3610,'属性表（单）'!$B$4:$D$53,3,0))</f>
        <v>4275</v>
      </c>
      <c r="O3610" s="34">
        <f t="shared" si="454"/>
        <v>640</v>
      </c>
      <c r="P3610" s="1">
        <f>IF(H3610=26,VLOOKUP(G3610,'属性表（单核）'!$H$2:$I$251,2,0),IF(H3610=59,VLOOKUP(G3610,'属性表（单核）'!$C$2:$D$251,2,0),INT(N3610/VLOOKUP(H3610,'属性表（单）'!$N$4:$O$24,2,0))))</f>
        <v>427</v>
      </c>
      <c r="Q3610" s="34">
        <f t="shared" si="455"/>
        <v>5008</v>
      </c>
      <c r="R3610" s="1">
        <f>IF(J3610=26,VLOOKUP(G3610,'属性表（单核）'!$H$2:$I$251,2,0),IF(J3610=59,VLOOKUP(G3610,'属性表（单核）'!$C$2:$D$251,2,0),INT(N3610/VLOOKUP(J3610,'属性表（单）'!$N$4:$O$24,2,0))))</f>
        <v>3339</v>
      </c>
      <c r="S3610" s="1">
        <f t="shared" si="456"/>
        <v>4950</v>
      </c>
      <c r="T3610" s="28">
        <f>VLOOKUP(--F3610,经验表!$A$4:$B$53,2,0)*VLOOKUP(--E3610,经验表!$W$8:$X$17,2,0)</f>
        <v>4950</v>
      </c>
      <c r="U3610" s="1">
        <f t="shared" si="457"/>
        <v>84450</v>
      </c>
      <c r="V3610" s="1">
        <f t="shared" si="458"/>
        <v>84450</v>
      </c>
    </row>
    <row r="3611" spans="1:22" x14ac:dyDescent="0.35">
      <c r="A3611" s="1">
        <v>90500153</v>
      </c>
      <c r="B3611" s="3" t="s">
        <v>22</v>
      </c>
      <c r="C3611" s="29">
        <f t="shared" si="453"/>
        <v>2</v>
      </c>
      <c r="D3611" s="29" t="str">
        <f t="shared" si="450"/>
        <v>3</v>
      </c>
      <c r="E3611" s="42" t="str">
        <f t="shared" si="451"/>
        <v>23</v>
      </c>
      <c r="F3611" s="1">
        <v>5</v>
      </c>
      <c r="G3611" s="28" t="str">
        <f t="shared" si="452"/>
        <v>35</v>
      </c>
      <c r="H3611" s="1">
        <v>2</v>
      </c>
      <c r="I3611" s="1">
        <v>19149</v>
      </c>
      <c r="J3611" s="1">
        <v>45</v>
      </c>
      <c r="K3611" s="1">
        <v>1016</v>
      </c>
      <c r="L3611" s="1">
        <v>7379</v>
      </c>
      <c r="M3611" s="1">
        <v>17749</v>
      </c>
      <c r="N3611" s="2">
        <f>INT(VLOOKUP(--D3611,'属性表（单）'!$H$7:$I$11,2,0)*VLOOKUP(F3611,'属性表（单）'!$B$4:$D$53,3,0))</f>
        <v>4500</v>
      </c>
      <c r="O3611" s="34">
        <f t="shared" si="454"/>
        <v>675</v>
      </c>
      <c r="P3611" s="1">
        <f>IF(H3611=26,VLOOKUP(G3611,'属性表（单核）'!$H$2:$I$251,2,0),IF(H3611=59,VLOOKUP(G3611,'属性表（单核）'!$C$2:$D$251,2,0),INT(N3611/VLOOKUP(H3611,'属性表（单）'!$N$4:$O$24,2,0))))</f>
        <v>450</v>
      </c>
      <c r="Q3611" s="34">
        <f t="shared" si="455"/>
        <v>5272</v>
      </c>
      <c r="R3611" s="1">
        <f>IF(J3611=26,VLOOKUP(G3611,'属性表（单核）'!$H$2:$I$251,2,0),IF(J3611=59,VLOOKUP(G3611,'属性表（单核）'!$C$2:$D$251,2,0),INT(N3611/VLOOKUP(J3611,'属性表（单）'!$N$4:$O$24,2,0))))</f>
        <v>3515</v>
      </c>
      <c r="S3611" s="1">
        <f t="shared" si="456"/>
        <v>5850</v>
      </c>
      <c r="T3611" s="28">
        <f>VLOOKUP(--F3611,经验表!$A$4:$B$53,2,0)*VLOOKUP(--E3611,经验表!$W$8:$X$17,2,0)</f>
        <v>5850</v>
      </c>
      <c r="U3611" s="1">
        <f t="shared" si="457"/>
        <v>89400</v>
      </c>
      <c r="V3611" s="1">
        <f t="shared" si="458"/>
        <v>89400</v>
      </c>
    </row>
    <row r="3612" spans="1:22" x14ac:dyDescent="0.35">
      <c r="A3612" s="1">
        <v>90600153</v>
      </c>
      <c r="B3612" s="3" t="s">
        <v>22</v>
      </c>
      <c r="C3612" s="29">
        <f t="shared" si="453"/>
        <v>2</v>
      </c>
      <c r="D3612" s="29" t="str">
        <f t="shared" si="450"/>
        <v>3</v>
      </c>
      <c r="E3612" s="42" t="str">
        <f t="shared" si="451"/>
        <v>23</v>
      </c>
      <c r="F3612" s="1">
        <v>6</v>
      </c>
      <c r="G3612" s="28" t="str">
        <f t="shared" si="452"/>
        <v>36</v>
      </c>
      <c r="H3612" s="1">
        <v>2</v>
      </c>
      <c r="I3612" s="1">
        <v>20144</v>
      </c>
      <c r="J3612" s="1">
        <v>45</v>
      </c>
      <c r="K3612" s="1">
        <v>1128</v>
      </c>
      <c r="L3612" s="1">
        <v>8829</v>
      </c>
      <c r="M3612" s="1">
        <v>25128</v>
      </c>
      <c r="N3612" s="2">
        <f>INT(VLOOKUP(--D3612,'属性表（单）'!$H$7:$I$11,2,0)*VLOOKUP(F3612,'属性表（单）'!$B$4:$D$53,3,0))</f>
        <v>4725</v>
      </c>
      <c r="O3612" s="34">
        <f t="shared" si="454"/>
        <v>708</v>
      </c>
      <c r="P3612" s="1">
        <f>IF(H3612=26,VLOOKUP(G3612,'属性表（单核）'!$H$2:$I$251,2,0),IF(H3612=59,VLOOKUP(G3612,'属性表（单核）'!$C$2:$D$251,2,0),INT(N3612/VLOOKUP(H3612,'属性表（单）'!$N$4:$O$24,2,0))))</f>
        <v>472</v>
      </c>
      <c r="Q3612" s="34">
        <f t="shared" si="455"/>
        <v>5536</v>
      </c>
      <c r="R3612" s="1">
        <f>IF(J3612=26,VLOOKUP(G3612,'属性表（单核）'!$H$2:$I$251,2,0),IF(J3612=59,VLOOKUP(G3612,'属性表（单核）'!$C$2:$D$251,2,0),INT(N3612/VLOOKUP(J3612,'属性表（单）'!$N$4:$O$24,2,0))))</f>
        <v>3691</v>
      </c>
      <c r="S3612" s="1">
        <f t="shared" si="456"/>
        <v>7350</v>
      </c>
      <c r="T3612" s="28">
        <f>VLOOKUP(--F3612,经验表!$A$4:$B$53,2,0)*VLOOKUP(--E3612,经验表!$W$8:$X$17,2,0)</f>
        <v>7350</v>
      </c>
      <c r="U3612" s="1">
        <f t="shared" si="457"/>
        <v>95250</v>
      </c>
      <c r="V3612" s="1">
        <f t="shared" si="458"/>
        <v>95250</v>
      </c>
    </row>
    <row r="3613" spans="1:22" x14ac:dyDescent="0.35">
      <c r="A3613" s="1">
        <v>90700153</v>
      </c>
      <c r="B3613" s="3" t="s">
        <v>22</v>
      </c>
      <c r="C3613" s="29">
        <f t="shared" si="453"/>
        <v>2</v>
      </c>
      <c r="D3613" s="29" t="str">
        <f t="shared" si="450"/>
        <v>3</v>
      </c>
      <c r="E3613" s="42" t="str">
        <f t="shared" si="451"/>
        <v>23</v>
      </c>
      <c r="F3613" s="1">
        <v>7</v>
      </c>
      <c r="G3613" s="28" t="str">
        <f t="shared" si="452"/>
        <v>37</v>
      </c>
      <c r="H3613" s="1">
        <v>2</v>
      </c>
      <c r="I3613" s="1">
        <v>21162</v>
      </c>
      <c r="J3613" s="1">
        <v>45</v>
      </c>
      <c r="K3613" s="1">
        <v>1240</v>
      </c>
      <c r="L3613" s="1">
        <v>10437</v>
      </c>
      <c r="M3613" s="1">
        <v>33957</v>
      </c>
      <c r="N3613" s="2">
        <f>INT(VLOOKUP(--D3613,'属性表（单）'!$H$7:$I$11,2,0)*VLOOKUP(F3613,'属性表（单）'!$B$4:$D$53,3,0))</f>
        <v>5062</v>
      </c>
      <c r="O3613" s="34">
        <f t="shared" si="454"/>
        <v>759</v>
      </c>
      <c r="P3613" s="1">
        <f>IF(H3613=26,VLOOKUP(G3613,'属性表（单核）'!$H$2:$I$251,2,0),IF(H3613=59,VLOOKUP(G3613,'属性表（单核）'!$C$2:$D$251,2,0),INT(N3613/VLOOKUP(H3613,'属性表（单）'!$N$4:$O$24,2,0))))</f>
        <v>506</v>
      </c>
      <c r="Q3613" s="34">
        <f t="shared" si="455"/>
        <v>5931</v>
      </c>
      <c r="R3613" s="1">
        <f>IF(J3613=26,VLOOKUP(G3613,'属性表（单核）'!$H$2:$I$251,2,0),IF(J3613=59,VLOOKUP(G3613,'属性表（单核）'!$C$2:$D$251,2,0),INT(N3613/VLOOKUP(J3613,'属性表（单）'!$N$4:$O$24,2,0))))</f>
        <v>3954</v>
      </c>
      <c r="S3613" s="1">
        <f t="shared" si="456"/>
        <v>8850</v>
      </c>
      <c r="T3613" s="28">
        <f>VLOOKUP(--F3613,经验表!$A$4:$B$53,2,0)*VLOOKUP(--E3613,经验表!$W$8:$X$17,2,0)</f>
        <v>8850</v>
      </c>
      <c r="U3613" s="1">
        <f t="shared" si="457"/>
        <v>102600</v>
      </c>
      <c r="V3613" s="1">
        <f t="shared" si="458"/>
        <v>102600</v>
      </c>
    </row>
    <row r="3614" spans="1:22" x14ac:dyDescent="0.35">
      <c r="A3614" s="1">
        <v>90800153</v>
      </c>
      <c r="B3614" s="3" t="s">
        <v>22</v>
      </c>
      <c r="C3614" s="29">
        <f t="shared" si="453"/>
        <v>2</v>
      </c>
      <c r="D3614" s="29" t="str">
        <f t="shared" si="450"/>
        <v>3</v>
      </c>
      <c r="E3614" s="42" t="str">
        <f t="shared" si="451"/>
        <v>23</v>
      </c>
      <c r="F3614" s="1">
        <v>8</v>
      </c>
      <c r="G3614" s="28" t="str">
        <f t="shared" si="452"/>
        <v>38</v>
      </c>
      <c r="H3614" s="1">
        <v>2</v>
      </c>
      <c r="I3614" s="1">
        <v>22198</v>
      </c>
      <c r="J3614" s="1">
        <v>45</v>
      </c>
      <c r="K3614" s="1">
        <v>1352</v>
      </c>
      <c r="L3614" s="1">
        <v>12225</v>
      </c>
      <c r="M3614" s="1">
        <v>44394</v>
      </c>
      <c r="N3614" s="2">
        <f>INT(VLOOKUP(--D3614,'属性表（单）'!$H$7:$I$11,2,0)*VLOOKUP(F3614,'属性表（单）'!$B$4:$D$53,3,0))</f>
        <v>5400</v>
      </c>
      <c r="O3614" s="34">
        <f t="shared" si="454"/>
        <v>810</v>
      </c>
      <c r="P3614" s="1">
        <f>IF(H3614=26,VLOOKUP(G3614,'属性表（单核）'!$H$2:$I$251,2,0),IF(H3614=59,VLOOKUP(G3614,'属性表（单核）'!$C$2:$D$251,2,0),INT(N3614/VLOOKUP(H3614,'属性表（单）'!$N$4:$O$24,2,0))))</f>
        <v>540</v>
      </c>
      <c r="Q3614" s="34">
        <f t="shared" si="455"/>
        <v>6327</v>
      </c>
      <c r="R3614" s="1">
        <f>IF(J3614=26,VLOOKUP(G3614,'属性表（单核）'!$H$2:$I$251,2,0),IF(J3614=59,VLOOKUP(G3614,'属性表（单核）'!$C$2:$D$251,2,0),INT(N3614/VLOOKUP(J3614,'属性表（单）'!$N$4:$O$24,2,0))))</f>
        <v>4218</v>
      </c>
      <c r="S3614" s="1">
        <f t="shared" si="456"/>
        <v>10350</v>
      </c>
      <c r="T3614" s="28">
        <f>VLOOKUP(--F3614,经验表!$A$4:$B$53,2,0)*VLOOKUP(--E3614,经验表!$W$8:$X$17,2,0)</f>
        <v>10350</v>
      </c>
      <c r="U3614" s="1">
        <f t="shared" si="457"/>
        <v>111450</v>
      </c>
      <c r="V3614" s="1">
        <f t="shared" si="458"/>
        <v>111450</v>
      </c>
    </row>
    <row r="3615" spans="1:22" x14ac:dyDescent="0.35">
      <c r="A3615" s="1">
        <v>90900153</v>
      </c>
      <c r="B3615" s="3" t="s">
        <v>22</v>
      </c>
      <c r="C3615" s="29">
        <f t="shared" si="453"/>
        <v>2</v>
      </c>
      <c r="D3615" s="29" t="str">
        <f t="shared" si="450"/>
        <v>3</v>
      </c>
      <c r="E3615" s="42" t="str">
        <f t="shared" si="451"/>
        <v>23</v>
      </c>
      <c r="F3615" s="1">
        <v>9</v>
      </c>
      <c r="G3615" s="28" t="str">
        <f t="shared" si="452"/>
        <v>39</v>
      </c>
      <c r="H3615" s="1">
        <v>2</v>
      </c>
      <c r="I3615" s="1">
        <v>23258</v>
      </c>
      <c r="J3615" s="1">
        <v>45</v>
      </c>
      <c r="K3615" s="1">
        <v>1464</v>
      </c>
      <c r="L3615" s="1">
        <v>14210</v>
      </c>
      <c r="M3615" s="1">
        <v>56619</v>
      </c>
      <c r="N3615" s="2">
        <f>INT(VLOOKUP(--D3615,'属性表（单）'!$H$7:$I$11,2,0)*VLOOKUP(F3615,'属性表（单）'!$B$4:$D$53,3,0))</f>
        <v>5737</v>
      </c>
      <c r="O3615" s="34">
        <f t="shared" si="454"/>
        <v>859</v>
      </c>
      <c r="P3615" s="1">
        <f>IF(H3615=26,VLOOKUP(G3615,'属性表（单核）'!$H$2:$I$251,2,0),IF(H3615=59,VLOOKUP(G3615,'属性表（单核）'!$C$2:$D$251,2,0),INT(N3615/VLOOKUP(H3615,'属性表（单）'!$N$4:$O$24,2,0))))</f>
        <v>573</v>
      </c>
      <c r="Q3615" s="34">
        <f t="shared" si="455"/>
        <v>6723</v>
      </c>
      <c r="R3615" s="1">
        <f>IF(J3615=26,VLOOKUP(G3615,'属性表（单核）'!$H$2:$I$251,2,0),IF(J3615=59,VLOOKUP(G3615,'属性表（单核）'!$C$2:$D$251,2,0),INT(N3615/VLOOKUP(J3615,'属性表（单）'!$N$4:$O$24,2,0))))</f>
        <v>4482</v>
      </c>
      <c r="S3615" s="1">
        <f t="shared" si="456"/>
        <v>11850</v>
      </c>
      <c r="T3615" s="28">
        <f>VLOOKUP(--F3615,经验表!$A$4:$B$53,2,0)*VLOOKUP(--E3615,经验表!$W$8:$X$17,2,0)</f>
        <v>11850</v>
      </c>
      <c r="U3615" s="1">
        <f t="shared" si="457"/>
        <v>121800</v>
      </c>
      <c r="V3615" s="1">
        <f t="shared" si="458"/>
        <v>121800</v>
      </c>
    </row>
    <row r="3616" spans="1:22" x14ac:dyDescent="0.35">
      <c r="A3616" s="1">
        <v>91000153</v>
      </c>
      <c r="B3616" s="3" t="s">
        <v>22</v>
      </c>
      <c r="C3616" s="29">
        <f t="shared" si="453"/>
        <v>2</v>
      </c>
      <c r="D3616" s="29" t="str">
        <f t="shared" si="450"/>
        <v>3</v>
      </c>
      <c r="E3616" s="42" t="str">
        <f t="shared" si="451"/>
        <v>23</v>
      </c>
      <c r="F3616" s="1">
        <v>10</v>
      </c>
      <c r="G3616" s="28" t="str">
        <f t="shared" si="452"/>
        <v>310</v>
      </c>
      <c r="H3616" s="1">
        <v>2</v>
      </c>
      <c r="I3616" s="1">
        <v>24336</v>
      </c>
      <c r="J3616" s="1">
        <v>45</v>
      </c>
      <c r="K3616" s="1">
        <v>1576</v>
      </c>
      <c r="L3616" s="1">
        <v>16410</v>
      </c>
      <c r="M3616" s="1">
        <v>70829</v>
      </c>
      <c r="N3616" s="2">
        <f>INT(VLOOKUP(--D3616,'属性表（单）'!$H$7:$I$11,2,0)*VLOOKUP(F3616,'属性表（单）'!$B$4:$D$53,3,0))</f>
        <v>6075</v>
      </c>
      <c r="O3616" s="34">
        <f t="shared" si="454"/>
        <v>910</v>
      </c>
      <c r="P3616" s="1">
        <f>IF(H3616=26,VLOOKUP(G3616,'属性表（单核）'!$H$2:$I$251,2,0),IF(H3616=59,VLOOKUP(G3616,'属性表（单核）'!$C$2:$D$251,2,0),INT(N3616/VLOOKUP(H3616,'属性表（单）'!$N$4:$O$24,2,0))))</f>
        <v>607</v>
      </c>
      <c r="Q3616" s="34">
        <f t="shared" si="455"/>
        <v>7119</v>
      </c>
      <c r="R3616" s="1">
        <f>IF(J3616=26,VLOOKUP(G3616,'属性表（单核）'!$H$2:$I$251,2,0),IF(J3616=59,VLOOKUP(G3616,'属性表（单核）'!$C$2:$D$251,2,0),INT(N3616/VLOOKUP(J3616,'属性表（单）'!$N$4:$O$24,2,0))))</f>
        <v>4746</v>
      </c>
      <c r="S3616" s="1">
        <f t="shared" si="456"/>
        <v>14250</v>
      </c>
      <c r="T3616" s="28">
        <f>VLOOKUP(--F3616,经验表!$A$4:$B$53,2,0)*VLOOKUP(--E3616,经验表!$W$8:$X$17,2,0)</f>
        <v>14250</v>
      </c>
      <c r="U3616" s="1">
        <f t="shared" si="457"/>
        <v>133650</v>
      </c>
      <c r="V3616" s="1">
        <f t="shared" si="458"/>
        <v>133650</v>
      </c>
    </row>
    <row r="3617" spans="1:22" x14ac:dyDescent="0.35">
      <c r="A3617" s="1">
        <v>91100153</v>
      </c>
      <c r="B3617" s="3" t="s">
        <v>22</v>
      </c>
      <c r="C3617" s="29">
        <f t="shared" si="453"/>
        <v>2</v>
      </c>
      <c r="D3617" s="29" t="str">
        <f t="shared" si="450"/>
        <v>3</v>
      </c>
      <c r="E3617" s="42" t="str">
        <f t="shared" si="451"/>
        <v>23</v>
      </c>
      <c r="F3617" s="1">
        <v>11</v>
      </c>
      <c r="G3617" s="28" t="str">
        <f t="shared" si="452"/>
        <v>311</v>
      </c>
      <c r="H3617" s="1">
        <v>2</v>
      </c>
      <c r="I3617" s="1">
        <v>25437</v>
      </c>
      <c r="J3617" s="1">
        <v>45</v>
      </c>
      <c r="K3617" s="1">
        <v>1688</v>
      </c>
      <c r="L3617" s="1">
        <v>18850</v>
      </c>
      <c r="M3617" s="1">
        <v>87239</v>
      </c>
      <c r="N3617" s="2">
        <f>INT(VLOOKUP(--D3617,'属性表（单）'!$H$7:$I$11,2,0)*VLOOKUP(F3617,'属性表（单）'!$B$4:$D$53,3,0))</f>
        <v>6412</v>
      </c>
      <c r="O3617" s="34">
        <f t="shared" si="454"/>
        <v>961</v>
      </c>
      <c r="P3617" s="1">
        <f>IF(H3617=26,VLOOKUP(G3617,'属性表（单核）'!$H$2:$I$251,2,0),IF(H3617=59,VLOOKUP(G3617,'属性表（单核）'!$C$2:$D$251,2,0),INT(N3617/VLOOKUP(H3617,'属性表（单）'!$N$4:$O$24,2,0))))</f>
        <v>641</v>
      </c>
      <c r="Q3617" s="34">
        <f t="shared" si="455"/>
        <v>7513</v>
      </c>
      <c r="R3617" s="1">
        <f>IF(J3617=26,VLOOKUP(G3617,'属性表（单核）'!$H$2:$I$251,2,0),IF(J3617=59,VLOOKUP(G3617,'属性表（单核）'!$C$2:$D$251,2,0),INT(N3617/VLOOKUP(J3617,'属性表（单）'!$N$4:$O$24,2,0))))</f>
        <v>5009</v>
      </c>
      <c r="S3617" s="1">
        <f t="shared" si="456"/>
        <v>16650</v>
      </c>
      <c r="T3617" s="28">
        <f>VLOOKUP(--F3617,经验表!$A$4:$B$53,2,0)*VLOOKUP(--E3617,经验表!$W$8:$X$17,2,0)</f>
        <v>16650</v>
      </c>
      <c r="U3617" s="1">
        <f t="shared" si="457"/>
        <v>147900</v>
      </c>
      <c r="V3617" s="1">
        <f t="shared" si="458"/>
        <v>147900</v>
      </c>
    </row>
    <row r="3618" spans="1:22" x14ac:dyDescent="0.35">
      <c r="A3618" s="1">
        <v>91200153</v>
      </c>
      <c r="B3618" s="3" t="s">
        <v>22</v>
      </c>
      <c r="C3618" s="29">
        <f t="shared" si="453"/>
        <v>2</v>
      </c>
      <c r="D3618" s="29" t="str">
        <f t="shared" si="450"/>
        <v>3</v>
      </c>
      <c r="E3618" s="42" t="str">
        <f t="shared" si="451"/>
        <v>23</v>
      </c>
      <c r="F3618" s="1">
        <v>12</v>
      </c>
      <c r="G3618" s="28" t="str">
        <f t="shared" si="452"/>
        <v>312</v>
      </c>
      <c r="H3618" s="1">
        <v>2</v>
      </c>
      <c r="I3618" s="1">
        <v>26560</v>
      </c>
      <c r="J3618" s="1">
        <v>45</v>
      </c>
      <c r="K3618" s="1">
        <v>1800</v>
      </c>
      <c r="L3618" s="1">
        <v>21553</v>
      </c>
      <c r="M3618" s="1">
        <v>106089</v>
      </c>
      <c r="N3618" s="2">
        <f>INT(VLOOKUP(--D3618,'属性表（单）'!$H$7:$I$11,2,0)*VLOOKUP(F3618,'属性表（单）'!$B$4:$D$53,3,0))</f>
        <v>6862</v>
      </c>
      <c r="O3618" s="34">
        <f t="shared" si="454"/>
        <v>1029</v>
      </c>
      <c r="P3618" s="1">
        <f>IF(H3618=26,VLOOKUP(G3618,'属性表（单核）'!$H$2:$I$251,2,0),IF(H3618=59,VLOOKUP(G3618,'属性表（单核）'!$C$2:$D$251,2,0),INT(N3618/VLOOKUP(H3618,'属性表（单）'!$N$4:$O$24,2,0))))</f>
        <v>686</v>
      </c>
      <c r="Q3618" s="34">
        <f t="shared" si="455"/>
        <v>8040</v>
      </c>
      <c r="R3618" s="1">
        <f>IF(J3618=26,VLOOKUP(G3618,'属性表（单核）'!$H$2:$I$251,2,0),IF(J3618=59,VLOOKUP(G3618,'属性表（单核）'!$C$2:$D$251,2,0),INT(N3618/VLOOKUP(J3618,'属性表（单）'!$N$4:$O$24,2,0))))</f>
        <v>5360</v>
      </c>
      <c r="S3618" s="1">
        <f t="shared" si="456"/>
        <v>19050</v>
      </c>
      <c r="T3618" s="28">
        <f>VLOOKUP(--F3618,经验表!$A$4:$B$53,2,0)*VLOOKUP(--E3618,经验表!$W$8:$X$17,2,0)</f>
        <v>19050</v>
      </c>
      <c r="U3618" s="1">
        <f t="shared" si="457"/>
        <v>164550</v>
      </c>
      <c r="V3618" s="1">
        <f t="shared" si="458"/>
        <v>164550</v>
      </c>
    </row>
    <row r="3619" spans="1:22" x14ac:dyDescent="0.35">
      <c r="A3619" s="1">
        <v>91300153</v>
      </c>
      <c r="B3619" s="3" t="s">
        <v>22</v>
      </c>
      <c r="C3619" s="29">
        <f t="shared" si="453"/>
        <v>2</v>
      </c>
      <c r="D3619" s="29" t="str">
        <f t="shared" si="450"/>
        <v>3</v>
      </c>
      <c r="E3619" s="42" t="str">
        <f t="shared" si="451"/>
        <v>23</v>
      </c>
      <c r="F3619" s="1">
        <v>13</v>
      </c>
      <c r="G3619" s="28" t="str">
        <f t="shared" si="452"/>
        <v>313</v>
      </c>
      <c r="H3619" s="1">
        <v>2</v>
      </c>
      <c r="I3619" s="1">
        <v>27706</v>
      </c>
      <c r="J3619" s="1">
        <v>45</v>
      </c>
      <c r="K3619" s="1">
        <v>1912</v>
      </c>
      <c r="L3619" s="1">
        <v>24545</v>
      </c>
      <c r="M3619" s="1">
        <v>127642</v>
      </c>
      <c r="N3619" s="2">
        <f>INT(VLOOKUP(--D3619,'属性表（单）'!$H$7:$I$11,2,0)*VLOOKUP(F3619,'属性表（单）'!$B$4:$D$53,3,0))</f>
        <v>7312</v>
      </c>
      <c r="O3619" s="34">
        <f t="shared" si="454"/>
        <v>1096</v>
      </c>
      <c r="P3619" s="1">
        <f>IF(H3619=26,VLOOKUP(G3619,'属性表（单核）'!$H$2:$I$251,2,0),IF(H3619=59,VLOOKUP(G3619,'属性表（单核）'!$C$2:$D$251,2,0),INT(N3619/VLOOKUP(H3619,'属性表（单）'!$N$4:$O$24,2,0))))</f>
        <v>731</v>
      </c>
      <c r="Q3619" s="34">
        <f t="shared" si="455"/>
        <v>8568</v>
      </c>
      <c r="R3619" s="1">
        <f>IF(J3619=26,VLOOKUP(G3619,'属性表（单核）'!$H$2:$I$251,2,0),IF(J3619=59,VLOOKUP(G3619,'属性表（单核）'!$C$2:$D$251,2,0),INT(N3619/VLOOKUP(J3619,'属性表（单）'!$N$4:$O$24,2,0))))</f>
        <v>5712</v>
      </c>
      <c r="S3619" s="1">
        <f t="shared" si="456"/>
        <v>21450</v>
      </c>
      <c r="T3619" s="28">
        <f>VLOOKUP(--F3619,经验表!$A$4:$B$53,2,0)*VLOOKUP(--E3619,经验表!$W$8:$X$17,2,0)</f>
        <v>21450</v>
      </c>
      <c r="U3619" s="1">
        <f t="shared" si="457"/>
        <v>183600</v>
      </c>
      <c r="V3619" s="1">
        <f t="shared" si="458"/>
        <v>183600</v>
      </c>
    </row>
    <row r="3620" spans="1:22" x14ac:dyDescent="0.35">
      <c r="A3620" s="1">
        <v>91400153</v>
      </c>
      <c r="B3620" s="3" t="s">
        <v>22</v>
      </c>
      <c r="C3620" s="29">
        <f t="shared" si="453"/>
        <v>2</v>
      </c>
      <c r="D3620" s="29" t="str">
        <f t="shared" si="450"/>
        <v>3</v>
      </c>
      <c r="E3620" s="42" t="str">
        <f t="shared" si="451"/>
        <v>23</v>
      </c>
      <c r="F3620" s="1">
        <v>14</v>
      </c>
      <c r="G3620" s="28" t="str">
        <f t="shared" si="452"/>
        <v>314</v>
      </c>
      <c r="H3620" s="1">
        <v>2</v>
      </c>
      <c r="I3620" s="1">
        <v>28874</v>
      </c>
      <c r="J3620" s="1">
        <v>45</v>
      </c>
      <c r="K3620" s="1">
        <v>2024</v>
      </c>
      <c r="L3620" s="1">
        <v>27859</v>
      </c>
      <c r="M3620" s="1">
        <v>152187</v>
      </c>
      <c r="N3620" s="2">
        <f>INT(VLOOKUP(--D3620,'属性表（单）'!$H$7:$I$11,2,0)*VLOOKUP(F3620,'属性表（单）'!$B$4:$D$53,3,0))</f>
        <v>7762</v>
      </c>
      <c r="O3620" s="34">
        <f t="shared" si="454"/>
        <v>1164</v>
      </c>
      <c r="P3620" s="1">
        <f>IF(H3620=26,VLOOKUP(G3620,'属性表（单核）'!$H$2:$I$251,2,0),IF(H3620=59,VLOOKUP(G3620,'属性表（单核）'!$C$2:$D$251,2,0),INT(N3620/VLOOKUP(H3620,'属性表（单）'!$N$4:$O$24,2,0))))</f>
        <v>776</v>
      </c>
      <c r="Q3620" s="34">
        <f t="shared" si="455"/>
        <v>9096</v>
      </c>
      <c r="R3620" s="1">
        <f>IF(J3620=26,VLOOKUP(G3620,'属性表（单核）'!$H$2:$I$251,2,0),IF(J3620=59,VLOOKUP(G3620,'属性表（单核）'!$C$2:$D$251,2,0),INT(N3620/VLOOKUP(J3620,'属性表（单）'!$N$4:$O$24,2,0))))</f>
        <v>6064</v>
      </c>
      <c r="S3620" s="1">
        <f t="shared" si="456"/>
        <v>25050</v>
      </c>
      <c r="T3620" s="28">
        <f>VLOOKUP(--F3620,经验表!$A$4:$B$53,2,0)*VLOOKUP(--E3620,经验表!$W$8:$X$17,2,0)</f>
        <v>25050</v>
      </c>
      <c r="U3620" s="1">
        <f t="shared" si="457"/>
        <v>205050</v>
      </c>
      <c r="V3620" s="1">
        <f t="shared" si="458"/>
        <v>205050</v>
      </c>
    </row>
    <row r="3621" spans="1:22" x14ac:dyDescent="0.35">
      <c r="A3621" s="1">
        <v>91500153</v>
      </c>
      <c r="B3621" s="3" t="s">
        <v>22</v>
      </c>
      <c r="C3621" s="29">
        <f t="shared" si="453"/>
        <v>2</v>
      </c>
      <c r="D3621" s="29" t="str">
        <f t="shared" si="450"/>
        <v>3</v>
      </c>
      <c r="E3621" s="42" t="str">
        <f t="shared" si="451"/>
        <v>23</v>
      </c>
      <c r="F3621" s="1">
        <v>15</v>
      </c>
      <c r="G3621" s="28" t="str">
        <f t="shared" si="452"/>
        <v>315</v>
      </c>
      <c r="H3621" s="1">
        <v>2</v>
      </c>
      <c r="I3621" s="1">
        <v>30064</v>
      </c>
      <c r="J3621" s="1">
        <v>45</v>
      </c>
      <c r="K3621" s="1">
        <v>2136</v>
      </c>
      <c r="L3621" s="1">
        <v>31524</v>
      </c>
      <c r="M3621" s="1">
        <v>180046</v>
      </c>
      <c r="N3621" s="2">
        <f>INT(VLOOKUP(--D3621,'属性表（单）'!$H$7:$I$11,2,0)*VLOOKUP(F3621,'属性表（单）'!$B$4:$D$53,3,0))</f>
        <v>8212</v>
      </c>
      <c r="O3621" s="34">
        <f t="shared" si="454"/>
        <v>1231</v>
      </c>
      <c r="P3621" s="1">
        <f>IF(H3621=26,VLOOKUP(G3621,'属性表（单核）'!$H$2:$I$251,2,0),IF(H3621=59,VLOOKUP(G3621,'属性表（单核）'!$C$2:$D$251,2,0),INT(N3621/VLOOKUP(H3621,'属性表（单）'!$N$4:$O$24,2,0))))</f>
        <v>821</v>
      </c>
      <c r="Q3621" s="34">
        <f t="shared" si="455"/>
        <v>9622</v>
      </c>
      <c r="R3621" s="1">
        <f>IF(J3621=26,VLOOKUP(G3621,'属性表（单核）'!$H$2:$I$251,2,0),IF(J3621=59,VLOOKUP(G3621,'属性表（单核）'!$C$2:$D$251,2,0),INT(N3621/VLOOKUP(J3621,'属性表（单）'!$N$4:$O$24,2,0))))</f>
        <v>6415</v>
      </c>
      <c r="S3621" s="1">
        <f t="shared" si="456"/>
        <v>28650</v>
      </c>
      <c r="T3621" s="28">
        <f>VLOOKUP(--F3621,经验表!$A$4:$B$53,2,0)*VLOOKUP(--E3621,经验表!$W$8:$X$17,2,0)</f>
        <v>28650</v>
      </c>
      <c r="U3621" s="1">
        <f t="shared" si="457"/>
        <v>230100</v>
      </c>
      <c r="V3621" s="1">
        <f t="shared" si="458"/>
        <v>230100</v>
      </c>
    </row>
    <row r="3622" spans="1:22" x14ac:dyDescent="0.35">
      <c r="A3622" s="1">
        <v>91600153</v>
      </c>
      <c r="B3622" s="3" t="s">
        <v>22</v>
      </c>
      <c r="C3622" s="29">
        <f t="shared" si="453"/>
        <v>2</v>
      </c>
      <c r="D3622" s="29" t="str">
        <f t="shared" si="450"/>
        <v>3</v>
      </c>
      <c r="E3622" s="42" t="str">
        <f t="shared" si="451"/>
        <v>23</v>
      </c>
      <c r="F3622" s="1">
        <v>16</v>
      </c>
      <c r="G3622" s="28" t="str">
        <f t="shared" si="452"/>
        <v>316</v>
      </c>
      <c r="H3622" s="1">
        <v>2</v>
      </c>
      <c r="I3622" s="1">
        <v>31280</v>
      </c>
      <c r="J3622" s="1">
        <v>45</v>
      </c>
      <c r="K3622" s="1">
        <v>2248</v>
      </c>
      <c r="L3622" s="1">
        <v>35581</v>
      </c>
      <c r="M3622" s="1">
        <v>211570</v>
      </c>
      <c r="N3622" s="2">
        <f>INT(VLOOKUP(--D3622,'属性表（单）'!$H$7:$I$11,2,0)*VLOOKUP(F3622,'属性表（单）'!$B$4:$D$53,3,0))</f>
        <v>8662</v>
      </c>
      <c r="O3622" s="34">
        <f t="shared" si="454"/>
        <v>1299</v>
      </c>
      <c r="P3622" s="1">
        <f>IF(H3622=26,VLOOKUP(G3622,'属性表（单核）'!$H$2:$I$251,2,0),IF(H3622=59,VLOOKUP(G3622,'属性表（单核）'!$C$2:$D$251,2,0),INT(N3622/VLOOKUP(H3622,'属性表（单）'!$N$4:$O$24,2,0))))</f>
        <v>866</v>
      </c>
      <c r="Q3622" s="34">
        <f t="shared" si="455"/>
        <v>10150</v>
      </c>
      <c r="R3622" s="1">
        <f>IF(J3622=26,VLOOKUP(G3622,'属性表（单核）'!$H$2:$I$251,2,0),IF(J3622=59,VLOOKUP(G3622,'属性表（单核）'!$C$2:$D$251,2,0),INT(N3622/VLOOKUP(J3622,'属性表（单）'!$N$4:$O$24,2,0))))</f>
        <v>6767</v>
      </c>
      <c r="S3622" s="1">
        <f t="shared" si="456"/>
        <v>32250</v>
      </c>
      <c r="T3622" s="28">
        <f>VLOOKUP(--F3622,经验表!$A$4:$B$53,2,0)*VLOOKUP(--E3622,经验表!$W$8:$X$17,2,0)</f>
        <v>32250</v>
      </c>
      <c r="U3622" s="1">
        <f t="shared" si="457"/>
        <v>258750</v>
      </c>
      <c r="V3622" s="1">
        <f t="shared" si="458"/>
        <v>258750</v>
      </c>
    </row>
    <row r="3623" spans="1:22" x14ac:dyDescent="0.35">
      <c r="A3623" s="1">
        <v>91700153</v>
      </c>
      <c r="B3623" s="3" t="s">
        <v>22</v>
      </c>
      <c r="C3623" s="29">
        <f t="shared" si="453"/>
        <v>2</v>
      </c>
      <c r="D3623" s="29" t="str">
        <f t="shared" si="450"/>
        <v>3</v>
      </c>
      <c r="E3623" s="42" t="str">
        <f t="shared" si="451"/>
        <v>23</v>
      </c>
      <c r="F3623" s="1">
        <v>17</v>
      </c>
      <c r="G3623" s="28" t="str">
        <f t="shared" si="452"/>
        <v>317</v>
      </c>
      <c r="H3623" s="1">
        <v>2</v>
      </c>
      <c r="I3623" s="1">
        <v>32522</v>
      </c>
      <c r="J3623" s="1">
        <v>45</v>
      </c>
      <c r="K3623" s="1">
        <v>2360</v>
      </c>
      <c r="L3623" s="1">
        <v>40064</v>
      </c>
      <c r="M3623" s="1">
        <v>247151</v>
      </c>
      <c r="N3623" s="2">
        <f>INT(VLOOKUP(--D3623,'属性表（单）'!$H$7:$I$11,2,0)*VLOOKUP(F3623,'属性表（单）'!$B$4:$D$53,3,0))</f>
        <v>9225</v>
      </c>
      <c r="O3623" s="34">
        <f t="shared" si="454"/>
        <v>1383</v>
      </c>
      <c r="P3623" s="1">
        <f>IF(H3623=26,VLOOKUP(G3623,'属性表（单核）'!$H$2:$I$251,2,0),IF(H3623=59,VLOOKUP(G3623,'属性表（单核）'!$C$2:$D$251,2,0),INT(N3623/VLOOKUP(H3623,'属性表（单）'!$N$4:$O$24,2,0))))</f>
        <v>922</v>
      </c>
      <c r="Q3623" s="34">
        <f t="shared" si="455"/>
        <v>10810</v>
      </c>
      <c r="R3623" s="1">
        <f>IF(J3623=26,VLOOKUP(G3623,'属性表（单核）'!$H$2:$I$251,2,0),IF(J3623=59,VLOOKUP(G3623,'属性表（单核）'!$C$2:$D$251,2,0),INT(N3623/VLOOKUP(J3623,'属性表（单）'!$N$4:$O$24,2,0))))</f>
        <v>7207</v>
      </c>
      <c r="S3623" s="1">
        <f t="shared" si="456"/>
        <v>35850</v>
      </c>
      <c r="T3623" s="28">
        <f>VLOOKUP(--F3623,经验表!$A$4:$B$53,2,0)*VLOOKUP(--E3623,经验表!$W$8:$X$17,2,0)</f>
        <v>35850</v>
      </c>
      <c r="U3623" s="1">
        <f t="shared" si="457"/>
        <v>291000</v>
      </c>
      <c r="V3623" s="1">
        <f t="shared" si="458"/>
        <v>291000</v>
      </c>
    </row>
    <row r="3624" spans="1:22" x14ac:dyDescent="0.35">
      <c r="A3624" s="1">
        <v>91800153</v>
      </c>
      <c r="B3624" s="3" t="s">
        <v>22</v>
      </c>
      <c r="C3624" s="29">
        <f t="shared" si="453"/>
        <v>2</v>
      </c>
      <c r="D3624" s="29" t="str">
        <f t="shared" si="450"/>
        <v>3</v>
      </c>
      <c r="E3624" s="42" t="str">
        <f t="shared" si="451"/>
        <v>23</v>
      </c>
      <c r="F3624" s="1">
        <v>18</v>
      </c>
      <c r="G3624" s="28" t="str">
        <f t="shared" si="452"/>
        <v>318</v>
      </c>
      <c r="H3624" s="1">
        <v>2</v>
      </c>
      <c r="I3624" s="1">
        <v>33786</v>
      </c>
      <c r="J3624" s="1">
        <v>45</v>
      </c>
      <c r="K3624" s="1">
        <v>2472</v>
      </c>
      <c r="L3624" s="1">
        <v>45021</v>
      </c>
      <c r="M3624" s="1">
        <v>287215</v>
      </c>
      <c r="N3624" s="2">
        <f>INT(VLOOKUP(--D3624,'属性表（单）'!$H$7:$I$11,2,0)*VLOOKUP(F3624,'属性表（单）'!$B$4:$D$53,3,0))</f>
        <v>9787</v>
      </c>
      <c r="O3624" s="34">
        <f t="shared" si="454"/>
        <v>1467</v>
      </c>
      <c r="P3624" s="1">
        <f>IF(H3624=26,VLOOKUP(G3624,'属性表（单核）'!$H$2:$I$251,2,0),IF(H3624=59,VLOOKUP(G3624,'属性表（单核）'!$C$2:$D$251,2,0),INT(N3624/VLOOKUP(H3624,'属性表（单）'!$N$4:$O$24,2,0))))</f>
        <v>978</v>
      </c>
      <c r="Q3624" s="34">
        <f t="shared" si="455"/>
        <v>11469</v>
      </c>
      <c r="R3624" s="1">
        <f>IF(J3624=26,VLOOKUP(G3624,'属性表（单核）'!$H$2:$I$251,2,0),IF(J3624=59,VLOOKUP(G3624,'属性表（单核）'!$C$2:$D$251,2,0),INT(N3624/VLOOKUP(J3624,'属性表（单）'!$N$4:$O$24,2,0))))</f>
        <v>7646</v>
      </c>
      <c r="S3624" s="1">
        <f t="shared" si="456"/>
        <v>40950</v>
      </c>
      <c r="T3624" s="28">
        <f>VLOOKUP(--F3624,经验表!$A$4:$B$53,2,0)*VLOOKUP(--E3624,经验表!$W$8:$X$17,2,0)</f>
        <v>40950</v>
      </c>
      <c r="U3624" s="1">
        <f t="shared" si="457"/>
        <v>326850</v>
      </c>
      <c r="V3624" s="1">
        <f t="shared" si="458"/>
        <v>326850</v>
      </c>
    </row>
    <row r="3625" spans="1:22" x14ac:dyDescent="0.35">
      <c r="A3625" s="1">
        <v>91900153</v>
      </c>
      <c r="B3625" s="3" t="s">
        <v>22</v>
      </c>
      <c r="C3625" s="29">
        <f t="shared" si="453"/>
        <v>2</v>
      </c>
      <c r="D3625" s="29" t="str">
        <f t="shared" si="450"/>
        <v>3</v>
      </c>
      <c r="E3625" s="42" t="str">
        <f t="shared" si="451"/>
        <v>23</v>
      </c>
      <c r="F3625" s="1">
        <v>19</v>
      </c>
      <c r="G3625" s="28" t="str">
        <f t="shared" si="452"/>
        <v>319</v>
      </c>
      <c r="H3625" s="1">
        <v>2</v>
      </c>
      <c r="I3625" s="1">
        <v>35075</v>
      </c>
      <c r="J3625" s="1">
        <v>45</v>
      </c>
      <c r="K3625" s="1">
        <v>2584</v>
      </c>
      <c r="L3625" s="1">
        <v>50499</v>
      </c>
      <c r="M3625" s="1">
        <v>332236</v>
      </c>
      <c r="N3625" s="2">
        <f>INT(VLOOKUP(--D3625,'属性表（单）'!$H$7:$I$11,2,0)*VLOOKUP(F3625,'属性表（单）'!$B$4:$D$53,3,0))</f>
        <v>10350</v>
      </c>
      <c r="O3625" s="34">
        <f t="shared" si="454"/>
        <v>1552</v>
      </c>
      <c r="P3625" s="1">
        <f>IF(H3625=26,VLOOKUP(G3625,'属性表（单核）'!$H$2:$I$251,2,0),IF(H3625=59,VLOOKUP(G3625,'属性表（单核）'!$C$2:$D$251,2,0),INT(N3625/VLOOKUP(H3625,'属性表（单）'!$N$4:$O$24,2,0))))</f>
        <v>1035</v>
      </c>
      <c r="Q3625" s="34">
        <f t="shared" si="455"/>
        <v>12127</v>
      </c>
      <c r="R3625" s="1">
        <f>IF(J3625=26,VLOOKUP(G3625,'属性表（单核）'!$H$2:$I$251,2,0),IF(J3625=59,VLOOKUP(G3625,'属性表（单核）'!$C$2:$D$251,2,0),INT(N3625/VLOOKUP(J3625,'属性表（单）'!$N$4:$O$24,2,0))))</f>
        <v>8085</v>
      </c>
      <c r="S3625" s="1">
        <f t="shared" si="456"/>
        <v>46050</v>
      </c>
      <c r="T3625" s="28">
        <f>VLOOKUP(--F3625,经验表!$A$4:$B$53,2,0)*VLOOKUP(--E3625,经验表!$W$8:$X$17,2,0)</f>
        <v>46050</v>
      </c>
      <c r="U3625" s="1">
        <f t="shared" si="457"/>
        <v>367800</v>
      </c>
      <c r="V3625" s="1">
        <f t="shared" si="458"/>
        <v>367800</v>
      </c>
    </row>
    <row r="3626" spans="1:22" x14ac:dyDescent="0.35">
      <c r="A3626" s="1">
        <v>92000153</v>
      </c>
      <c r="B3626" s="3" t="s">
        <v>22</v>
      </c>
      <c r="C3626" s="29">
        <f t="shared" si="453"/>
        <v>2</v>
      </c>
      <c r="D3626" s="29" t="str">
        <f t="shared" si="450"/>
        <v>3</v>
      </c>
      <c r="E3626" s="42" t="str">
        <f t="shared" si="451"/>
        <v>23</v>
      </c>
      <c r="F3626" s="1">
        <v>20</v>
      </c>
      <c r="G3626" s="28" t="str">
        <f t="shared" si="452"/>
        <v>320</v>
      </c>
      <c r="H3626" s="1">
        <v>2</v>
      </c>
      <c r="I3626" s="1">
        <v>36390</v>
      </c>
      <c r="J3626" s="1">
        <v>45</v>
      </c>
      <c r="K3626" s="1">
        <v>2696</v>
      </c>
      <c r="L3626" s="1">
        <v>56553</v>
      </c>
      <c r="M3626" s="1">
        <v>382735</v>
      </c>
      <c r="N3626" s="2">
        <f>INT(VLOOKUP(--D3626,'属性表（单）'!$H$7:$I$11,2,0)*VLOOKUP(F3626,'属性表（单）'!$B$4:$D$53,3,0))</f>
        <v>10912</v>
      </c>
      <c r="O3626" s="34">
        <f t="shared" si="454"/>
        <v>1636</v>
      </c>
      <c r="P3626" s="1">
        <f>IF(H3626=26,VLOOKUP(G3626,'属性表（单核）'!$H$2:$I$251,2,0),IF(H3626=59,VLOOKUP(G3626,'属性表（单核）'!$C$2:$D$251,2,0),INT(N3626/VLOOKUP(H3626,'属性表（单）'!$N$4:$O$24,2,0))))</f>
        <v>1091</v>
      </c>
      <c r="Q3626" s="34">
        <f t="shared" si="455"/>
        <v>12787</v>
      </c>
      <c r="R3626" s="1">
        <f>IF(J3626=26,VLOOKUP(G3626,'属性表（单核）'!$H$2:$I$251,2,0),IF(J3626=59,VLOOKUP(G3626,'属性表（单核）'!$C$2:$D$251,2,0),INT(N3626/VLOOKUP(J3626,'属性表（单）'!$N$4:$O$24,2,0))))</f>
        <v>8525</v>
      </c>
      <c r="S3626" s="1">
        <f t="shared" si="456"/>
        <v>51150</v>
      </c>
      <c r="T3626" s="28">
        <f>VLOOKUP(--F3626,经验表!$A$4:$B$53,2,0)*VLOOKUP(--E3626,经验表!$W$8:$X$17,2,0)</f>
        <v>51150</v>
      </c>
      <c r="U3626" s="1">
        <f t="shared" si="457"/>
        <v>413850</v>
      </c>
      <c r="V3626" s="1">
        <f t="shared" si="458"/>
        <v>413850</v>
      </c>
    </row>
    <row r="3627" spans="1:22" x14ac:dyDescent="0.35">
      <c r="A3627" s="1">
        <v>92100153</v>
      </c>
      <c r="B3627" s="3" t="s">
        <v>22</v>
      </c>
      <c r="C3627" s="29">
        <f t="shared" si="453"/>
        <v>2</v>
      </c>
      <c r="D3627" s="29" t="str">
        <f t="shared" si="450"/>
        <v>3</v>
      </c>
      <c r="E3627" s="42" t="str">
        <f t="shared" si="451"/>
        <v>23</v>
      </c>
      <c r="F3627" s="1">
        <v>21</v>
      </c>
      <c r="G3627" s="28" t="str">
        <f t="shared" si="452"/>
        <v>321</v>
      </c>
      <c r="H3627" s="1">
        <v>2</v>
      </c>
      <c r="I3627" s="1">
        <v>37731</v>
      </c>
      <c r="J3627" s="1">
        <v>45</v>
      </c>
      <c r="K3627" s="1">
        <v>2808</v>
      </c>
      <c r="L3627" s="1">
        <v>63239</v>
      </c>
      <c r="M3627" s="1">
        <v>439288</v>
      </c>
      <c r="N3627" s="2">
        <f>INT(VLOOKUP(--D3627,'属性表（单）'!$H$7:$I$11,2,0)*VLOOKUP(F3627,'属性表（单）'!$B$4:$D$53,3,0))</f>
        <v>11475</v>
      </c>
      <c r="O3627" s="34">
        <f t="shared" si="454"/>
        <v>1720</v>
      </c>
      <c r="P3627" s="1">
        <f>IF(H3627=26,VLOOKUP(G3627,'属性表（单核）'!$H$2:$I$251,2,0),IF(H3627=59,VLOOKUP(G3627,'属性表（单核）'!$C$2:$D$251,2,0),INT(N3627/VLOOKUP(H3627,'属性表（单）'!$N$4:$O$24,2,0))))</f>
        <v>1147</v>
      </c>
      <c r="Q3627" s="34">
        <f t="shared" si="455"/>
        <v>13446</v>
      </c>
      <c r="R3627" s="1">
        <f>IF(J3627=26,VLOOKUP(G3627,'属性表（单核）'!$H$2:$I$251,2,0),IF(J3627=59,VLOOKUP(G3627,'属性表（单核）'!$C$2:$D$251,2,0),INT(N3627/VLOOKUP(J3627,'属性表（单）'!$N$4:$O$24,2,0))))</f>
        <v>8964</v>
      </c>
      <c r="S3627" s="1">
        <f t="shared" si="456"/>
        <v>56250</v>
      </c>
      <c r="T3627" s="28">
        <f>VLOOKUP(--F3627,经验表!$A$4:$B$53,2,0)*VLOOKUP(--E3627,经验表!$W$8:$X$17,2,0)</f>
        <v>56250</v>
      </c>
      <c r="U3627" s="1">
        <f t="shared" si="457"/>
        <v>465000</v>
      </c>
      <c r="V3627" s="1">
        <f t="shared" si="458"/>
        <v>465000</v>
      </c>
    </row>
    <row r="3628" spans="1:22" x14ac:dyDescent="0.35">
      <c r="A3628" s="1">
        <v>92200153</v>
      </c>
      <c r="B3628" s="3" t="s">
        <v>22</v>
      </c>
      <c r="C3628" s="29">
        <f t="shared" si="453"/>
        <v>2</v>
      </c>
      <c r="D3628" s="29" t="str">
        <f t="shared" si="450"/>
        <v>3</v>
      </c>
      <c r="E3628" s="42" t="str">
        <f t="shared" si="451"/>
        <v>23</v>
      </c>
      <c r="F3628" s="1">
        <v>22</v>
      </c>
      <c r="G3628" s="28" t="str">
        <f t="shared" si="452"/>
        <v>322</v>
      </c>
      <c r="H3628" s="1">
        <v>2</v>
      </c>
      <c r="I3628" s="1">
        <v>39101</v>
      </c>
      <c r="J3628" s="1">
        <v>45</v>
      </c>
      <c r="K3628" s="1">
        <v>2920</v>
      </c>
      <c r="L3628" s="1">
        <v>70624</v>
      </c>
      <c r="M3628" s="1">
        <v>502527</v>
      </c>
      <c r="N3628" s="2">
        <f>INT(VLOOKUP(--D3628,'属性表（单）'!$H$7:$I$11,2,0)*VLOOKUP(F3628,'属性表（单）'!$B$4:$D$53,3,0))</f>
        <v>12150</v>
      </c>
      <c r="O3628" s="34">
        <f t="shared" si="454"/>
        <v>1822</v>
      </c>
      <c r="P3628" s="1">
        <f>IF(H3628=26,VLOOKUP(G3628,'属性表（单核）'!$H$2:$I$251,2,0),IF(H3628=59,VLOOKUP(G3628,'属性表（单核）'!$C$2:$D$251,2,0),INT(N3628/VLOOKUP(H3628,'属性表（单）'!$N$4:$O$24,2,0))))</f>
        <v>1215</v>
      </c>
      <c r="Q3628" s="34">
        <f t="shared" si="455"/>
        <v>14238</v>
      </c>
      <c r="R3628" s="1">
        <f>IF(J3628=26,VLOOKUP(G3628,'属性表（单核）'!$H$2:$I$251,2,0),IF(J3628=59,VLOOKUP(G3628,'属性表（单核）'!$C$2:$D$251,2,0),INT(N3628/VLOOKUP(J3628,'属性表（单）'!$N$4:$O$24,2,0))))</f>
        <v>9492</v>
      </c>
      <c r="S3628" s="1">
        <f t="shared" si="456"/>
        <v>63150</v>
      </c>
      <c r="T3628" s="28">
        <f>VLOOKUP(--F3628,经验表!$A$4:$B$53,2,0)*VLOOKUP(--E3628,经验表!$W$8:$X$17,2,0)</f>
        <v>63150</v>
      </c>
      <c r="U3628" s="1">
        <f t="shared" si="457"/>
        <v>521250</v>
      </c>
      <c r="V3628" s="1">
        <f t="shared" si="458"/>
        <v>521250</v>
      </c>
    </row>
    <row r="3629" spans="1:22" x14ac:dyDescent="0.35">
      <c r="A3629" s="1">
        <v>92300153</v>
      </c>
      <c r="B3629" s="3" t="s">
        <v>22</v>
      </c>
      <c r="C3629" s="29">
        <f t="shared" si="453"/>
        <v>2</v>
      </c>
      <c r="D3629" s="29" t="str">
        <f t="shared" si="450"/>
        <v>3</v>
      </c>
      <c r="E3629" s="42" t="str">
        <f t="shared" si="451"/>
        <v>23</v>
      </c>
      <c r="F3629" s="1">
        <v>23</v>
      </c>
      <c r="G3629" s="28" t="str">
        <f t="shared" si="452"/>
        <v>323</v>
      </c>
      <c r="H3629" s="1">
        <v>2</v>
      </c>
      <c r="I3629" s="1">
        <v>40496</v>
      </c>
      <c r="J3629" s="1">
        <v>45</v>
      </c>
      <c r="K3629" s="1">
        <v>3032</v>
      </c>
      <c r="L3629" s="1">
        <v>78780</v>
      </c>
      <c r="M3629" s="1">
        <v>573151</v>
      </c>
      <c r="N3629" s="2">
        <f>INT(VLOOKUP(--D3629,'属性表（单）'!$H$7:$I$11,2,0)*VLOOKUP(F3629,'属性表（单）'!$B$4:$D$53,3,0))</f>
        <v>12825</v>
      </c>
      <c r="O3629" s="34">
        <f t="shared" si="454"/>
        <v>1923</v>
      </c>
      <c r="P3629" s="1">
        <f>IF(H3629=26,VLOOKUP(G3629,'属性表（单核）'!$H$2:$I$251,2,0),IF(H3629=59,VLOOKUP(G3629,'属性表（单核）'!$C$2:$D$251,2,0),INT(N3629/VLOOKUP(H3629,'属性表（单）'!$N$4:$O$24,2,0))))</f>
        <v>1282</v>
      </c>
      <c r="Q3629" s="34">
        <f t="shared" si="455"/>
        <v>15028</v>
      </c>
      <c r="R3629" s="1">
        <f>IF(J3629=26,VLOOKUP(G3629,'属性表（单核）'!$H$2:$I$251,2,0),IF(J3629=59,VLOOKUP(G3629,'属性表（单核）'!$C$2:$D$251,2,0),INT(N3629/VLOOKUP(J3629,'属性表（单）'!$N$4:$O$24,2,0))))</f>
        <v>10019</v>
      </c>
      <c r="S3629" s="1">
        <f t="shared" si="456"/>
        <v>70050</v>
      </c>
      <c r="T3629" s="28">
        <f>VLOOKUP(--F3629,经验表!$A$4:$B$53,2,0)*VLOOKUP(--E3629,经验表!$W$8:$X$17,2,0)</f>
        <v>70050</v>
      </c>
      <c r="U3629" s="1">
        <f t="shared" si="457"/>
        <v>584400</v>
      </c>
      <c r="V3629" s="1">
        <f t="shared" si="458"/>
        <v>584400</v>
      </c>
    </row>
    <row r="3630" spans="1:22" x14ac:dyDescent="0.35">
      <c r="A3630" s="1">
        <v>92400153</v>
      </c>
      <c r="B3630" s="3" t="s">
        <v>22</v>
      </c>
      <c r="C3630" s="29">
        <f t="shared" si="453"/>
        <v>2</v>
      </c>
      <c r="D3630" s="29" t="str">
        <f t="shared" si="450"/>
        <v>3</v>
      </c>
      <c r="E3630" s="42" t="str">
        <f t="shared" si="451"/>
        <v>23</v>
      </c>
      <c r="F3630" s="1">
        <v>24</v>
      </c>
      <c r="G3630" s="28" t="str">
        <f t="shared" si="452"/>
        <v>324</v>
      </c>
      <c r="H3630" s="1">
        <v>2</v>
      </c>
      <c r="I3630" s="1">
        <v>41920</v>
      </c>
      <c r="J3630" s="1">
        <v>45</v>
      </c>
      <c r="K3630" s="1">
        <v>3144</v>
      </c>
      <c r="L3630" s="1">
        <v>87782</v>
      </c>
      <c r="M3630" s="1">
        <v>651931</v>
      </c>
      <c r="N3630" s="2">
        <f>INT(VLOOKUP(--D3630,'属性表（单）'!$H$7:$I$11,2,0)*VLOOKUP(F3630,'属性表（单）'!$B$4:$D$53,3,0))</f>
        <v>13500</v>
      </c>
      <c r="O3630" s="34">
        <f t="shared" si="454"/>
        <v>2025</v>
      </c>
      <c r="P3630" s="1">
        <f>IF(H3630=26,VLOOKUP(G3630,'属性表（单核）'!$H$2:$I$251,2,0),IF(H3630=59,VLOOKUP(G3630,'属性表（单核）'!$C$2:$D$251,2,0),INT(N3630/VLOOKUP(H3630,'属性表（单）'!$N$4:$O$24,2,0))))</f>
        <v>1350</v>
      </c>
      <c r="Q3630" s="34">
        <f t="shared" si="455"/>
        <v>15819</v>
      </c>
      <c r="R3630" s="1">
        <f>IF(J3630=26,VLOOKUP(G3630,'属性表（单核）'!$H$2:$I$251,2,0),IF(J3630=59,VLOOKUP(G3630,'属性表（单核）'!$C$2:$D$251,2,0),INT(N3630/VLOOKUP(J3630,'属性表（单）'!$N$4:$O$24,2,0))))</f>
        <v>10546</v>
      </c>
      <c r="S3630" s="1">
        <f t="shared" si="456"/>
        <v>76950</v>
      </c>
      <c r="T3630" s="28">
        <f>VLOOKUP(--F3630,经验表!$A$4:$B$53,2,0)*VLOOKUP(--E3630,经验表!$W$8:$X$17,2,0)</f>
        <v>76950</v>
      </c>
      <c r="U3630" s="1">
        <f t="shared" si="457"/>
        <v>654450</v>
      </c>
      <c r="V3630" s="1">
        <f t="shared" si="458"/>
        <v>654450</v>
      </c>
    </row>
    <row r="3631" spans="1:22" x14ac:dyDescent="0.35">
      <c r="A3631" s="1">
        <v>92500153</v>
      </c>
      <c r="B3631" s="3" t="s">
        <v>22</v>
      </c>
      <c r="C3631" s="29">
        <f t="shared" si="453"/>
        <v>2</v>
      </c>
      <c r="D3631" s="29" t="str">
        <f t="shared" si="450"/>
        <v>3</v>
      </c>
      <c r="E3631" s="42" t="str">
        <f t="shared" si="451"/>
        <v>23</v>
      </c>
      <c r="F3631" s="1">
        <v>25</v>
      </c>
      <c r="G3631" s="28" t="str">
        <f t="shared" si="452"/>
        <v>325</v>
      </c>
      <c r="H3631" s="1">
        <v>2</v>
      </c>
      <c r="I3631" s="1">
        <v>43373</v>
      </c>
      <c r="J3631" s="1">
        <v>45</v>
      </c>
      <c r="K3631" s="1">
        <v>3256</v>
      </c>
      <c r="L3631" s="1">
        <v>97720</v>
      </c>
      <c r="M3631" s="1">
        <v>739713</v>
      </c>
      <c r="N3631" s="2">
        <f>INT(VLOOKUP(--D3631,'属性表（单）'!$H$7:$I$11,2,0)*VLOOKUP(F3631,'属性表（单）'!$B$4:$D$53,3,0))</f>
        <v>14175</v>
      </c>
      <c r="O3631" s="34">
        <f t="shared" si="454"/>
        <v>2125</v>
      </c>
      <c r="P3631" s="1">
        <f>IF(H3631=26,VLOOKUP(G3631,'属性表（单核）'!$H$2:$I$251,2,0),IF(H3631=59,VLOOKUP(G3631,'属性表（单核）'!$C$2:$D$251,2,0),INT(N3631/VLOOKUP(H3631,'属性表（单）'!$N$4:$O$24,2,0))))</f>
        <v>1417</v>
      </c>
      <c r="Q3631" s="34">
        <f t="shared" si="455"/>
        <v>16611</v>
      </c>
      <c r="R3631" s="1">
        <f>IF(J3631=26,VLOOKUP(G3631,'属性表（单核）'!$H$2:$I$251,2,0),IF(J3631=59,VLOOKUP(G3631,'属性表（单核）'!$C$2:$D$251,2,0),INT(N3631/VLOOKUP(J3631,'属性表（单）'!$N$4:$O$24,2,0))))</f>
        <v>11074</v>
      </c>
      <c r="S3631" s="1">
        <f t="shared" si="456"/>
        <v>83850</v>
      </c>
      <c r="T3631" s="28">
        <f>VLOOKUP(--F3631,经验表!$A$4:$B$53,2,0)*VLOOKUP(--E3631,经验表!$W$8:$X$17,2,0)</f>
        <v>83850</v>
      </c>
      <c r="U3631" s="1">
        <f t="shared" si="457"/>
        <v>731400</v>
      </c>
      <c r="V3631" s="1">
        <f t="shared" si="458"/>
        <v>731400</v>
      </c>
    </row>
    <row r="3632" spans="1:22" x14ac:dyDescent="0.35">
      <c r="A3632" s="1">
        <v>92600153</v>
      </c>
      <c r="B3632" s="3" t="s">
        <v>22</v>
      </c>
      <c r="C3632" s="29">
        <f t="shared" si="453"/>
        <v>2</v>
      </c>
      <c r="D3632" s="29" t="str">
        <f t="shared" si="450"/>
        <v>3</v>
      </c>
      <c r="E3632" s="42" t="str">
        <f t="shared" si="451"/>
        <v>23</v>
      </c>
      <c r="F3632" s="1">
        <v>26</v>
      </c>
      <c r="G3632" s="28" t="str">
        <f t="shared" si="452"/>
        <v>326</v>
      </c>
      <c r="H3632" s="1">
        <v>2</v>
      </c>
      <c r="I3632" s="1">
        <v>44854</v>
      </c>
      <c r="J3632" s="1">
        <v>45</v>
      </c>
      <c r="K3632" s="1">
        <v>3368</v>
      </c>
      <c r="L3632" s="1">
        <v>108687</v>
      </c>
      <c r="M3632" s="1">
        <v>837433</v>
      </c>
      <c r="N3632" s="2">
        <f>INT(VLOOKUP(--D3632,'属性表（单）'!$H$7:$I$11,2,0)*VLOOKUP(F3632,'属性表（单）'!$B$4:$D$53,3,0))</f>
        <v>14850</v>
      </c>
      <c r="O3632" s="34">
        <f t="shared" si="454"/>
        <v>2227</v>
      </c>
      <c r="P3632" s="1">
        <f>IF(H3632=26,VLOOKUP(G3632,'属性表（单核）'!$H$2:$I$251,2,0),IF(H3632=59,VLOOKUP(G3632,'属性表（单核）'!$C$2:$D$251,2,0),INT(N3632/VLOOKUP(H3632,'属性表（单）'!$N$4:$O$24,2,0))))</f>
        <v>1485</v>
      </c>
      <c r="Q3632" s="34">
        <f t="shared" si="455"/>
        <v>17401</v>
      </c>
      <c r="R3632" s="1">
        <f>IF(J3632=26,VLOOKUP(G3632,'属性表（单核）'!$H$2:$I$251,2,0),IF(J3632=59,VLOOKUP(G3632,'属性表（单核）'!$C$2:$D$251,2,0),INT(N3632/VLOOKUP(J3632,'属性表（单）'!$N$4:$O$24,2,0))))</f>
        <v>11601</v>
      </c>
      <c r="S3632" s="1">
        <f t="shared" si="456"/>
        <v>92850</v>
      </c>
      <c r="T3632" s="28">
        <f>VLOOKUP(--F3632,经验表!$A$4:$B$53,2,0)*VLOOKUP(--E3632,经验表!$W$8:$X$17,2,0)</f>
        <v>92850</v>
      </c>
      <c r="U3632" s="1">
        <f t="shared" si="457"/>
        <v>815250</v>
      </c>
      <c r="V3632" s="1">
        <f t="shared" si="458"/>
        <v>815250</v>
      </c>
    </row>
    <row r="3633" spans="1:22" x14ac:dyDescent="0.35">
      <c r="A3633" s="1">
        <v>92700153</v>
      </c>
      <c r="B3633" s="3" t="s">
        <v>22</v>
      </c>
      <c r="C3633" s="29">
        <f t="shared" si="453"/>
        <v>2</v>
      </c>
      <c r="D3633" s="29" t="str">
        <f t="shared" si="450"/>
        <v>3</v>
      </c>
      <c r="E3633" s="42" t="str">
        <f t="shared" si="451"/>
        <v>23</v>
      </c>
      <c r="F3633" s="1">
        <v>27</v>
      </c>
      <c r="G3633" s="28" t="str">
        <f t="shared" si="452"/>
        <v>327</v>
      </c>
      <c r="H3633" s="1">
        <v>2</v>
      </c>
      <c r="I3633" s="1">
        <v>46368</v>
      </c>
      <c r="J3633" s="1">
        <v>45</v>
      </c>
      <c r="K3633" s="1">
        <v>3480</v>
      </c>
      <c r="L3633" s="1">
        <v>120789</v>
      </c>
      <c r="M3633" s="1">
        <v>946120</v>
      </c>
      <c r="N3633" s="2">
        <f>INT(VLOOKUP(--D3633,'属性表（单）'!$H$7:$I$11,2,0)*VLOOKUP(F3633,'属性表（单）'!$B$4:$D$53,3,0))</f>
        <v>15637</v>
      </c>
      <c r="O3633" s="34">
        <f t="shared" si="454"/>
        <v>2344</v>
      </c>
      <c r="P3633" s="1">
        <f>IF(H3633=26,VLOOKUP(G3633,'属性表（单核）'!$H$2:$I$251,2,0),IF(H3633=59,VLOOKUP(G3633,'属性表（单核）'!$C$2:$D$251,2,0),INT(N3633/VLOOKUP(H3633,'属性表（单）'!$N$4:$O$24,2,0))))</f>
        <v>1563</v>
      </c>
      <c r="Q3633" s="34">
        <f t="shared" si="455"/>
        <v>18324</v>
      </c>
      <c r="R3633" s="1">
        <f>IF(J3633=26,VLOOKUP(G3633,'属性表（单核）'!$H$2:$I$251,2,0),IF(J3633=59,VLOOKUP(G3633,'属性表（单核）'!$C$2:$D$251,2,0),INT(N3633/VLOOKUP(J3633,'属性表（单）'!$N$4:$O$24,2,0))))</f>
        <v>12216</v>
      </c>
      <c r="S3633" s="1">
        <f t="shared" si="456"/>
        <v>101850</v>
      </c>
      <c r="T3633" s="28">
        <f>VLOOKUP(--F3633,经验表!$A$4:$B$53,2,0)*VLOOKUP(--E3633,经验表!$W$8:$X$17,2,0)</f>
        <v>101850</v>
      </c>
      <c r="U3633" s="1">
        <f t="shared" si="457"/>
        <v>908100</v>
      </c>
      <c r="V3633" s="1">
        <f t="shared" si="458"/>
        <v>908100</v>
      </c>
    </row>
    <row r="3634" spans="1:22" x14ac:dyDescent="0.35">
      <c r="A3634" s="1">
        <v>92800153</v>
      </c>
      <c r="B3634" s="3" t="s">
        <v>22</v>
      </c>
      <c r="C3634" s="29">
        <f t="shared" si="453"/>
        <v>2</v>
      </c>
      <c r="D3634" s="29" t="str">
        <f t="shared" si="450"/>
        <v>3</v>
      </c>
      <c r="E3634" s="42" t="str">
        <f t="shared" si="451"/>
        <v>23</v>
      </c>
      <c r="F3634" s="1">
        <v>28</v>
      </c>
      <c r="G3634" s="28" t="str">
        <f t="shared" si="452"/>
        <v>328</v>
      </c>
      <c r="H3634" s="1">
        <v>2</v>
      </c>
      <c r="I3634" s="1">
        <v>47907</v>
      </c>
      <c r="J3634" s="1">
        <v>45</v>
      </c>
      <c r="K3634" s="1">
        <v>3592</v>
      </c>
      <c r="L3634" s="1">
        <v>134143</v>
      </c>
      <c r="M3634" s="1">
        <v>1066909</v>
      </c>
      <c r="N3634" s="2">
        <f>INT(VLOOKUP(--D3634,'属性表（单）'!$H$7:$I$11,2,0)*VLOOKUP(F3634,'属性表（单）'!$B$4:$D$53,3,0))</f>
        <v>16425</v>
      </c>
      <c r="O3634" s="34">
        <f t="shared" si="454"/>
        <v>2463</v>
      </c>
      <c r="P3634" s="1">
        <f>IF(H3634=26,VLOOKUP(G3634,'属性表（单核）'!$H$2:$I$251,2,0),IF(H3634=59,VLOOKUP(G3634,'属性表（单核）'!$C$2:$D$251,2,0),INT(N3634/VLOOKUP(H3634,'属性表（单）'!$N$4:$O$24,2,0))))</f>
        <v>1642</v>
      </c>
      <c r="Q3634" s="34">
        <f t="shared" si="455"/>
        <v>19248</v>
      </c>
      <c r="R3634" s="1">
        <f>IF(J3634=26,VLOOKUP(G3634,'属性表（单核）'!$H$2:$I$251,2,0),IF(J3634=59,VLOOKUP(G3634,'属性表（单核）'!$C$2:$D$251,2,0),INT(N3634/VLOOKUP(J3634,'属性表（单）'!$N$4:$O$24,2,0))))</f>
        <v>12832</v>
      </c>
      <c r="S3634" s="1">
        <f t="shared" si="456"/>
        <v>110850</v>
      </c>
      <c r="T3634" s="28">
        <f>VLOOKUP(--F3634,经验表!$A$4:$B$53,2,0)*VLOOKUP(--E3634,经验表!$W$8:$X$17,2,0)</f>
        <v>110850</v>
      </c>
      <c r="U3634" s="1">
        <f t="shared" si="457"/>
        <v>1009950</v>
      </c>
      <c r="V3634" s="1">
        <f t="shared" si="458"/>
        <v>1009950</v>
      </c>
    </row>
    <row r="3635" spans="1:22" x14ac:dyDescent="0.35">
      <c r="A3635" s="1">
        <v>92900153</v>
      </c>
      <c r="B3635" s="3" t="s">
        <v>22</v>
      </c>
      <c r="C3635" s="29">
        <f t="shared" si="453"/>
        <v>2</v>
      </c>
      <c r="D3635" s="29" t="str">
        <f t="shared" si="450"/>
        <v>3</v>
      </c>
      <c r="E3635" s="42" t="str">
        <f t="shared" si="451"/>
        <v>23</v>
      </c>
      <c r="F3635" s="1">
        <v>29</v>
      </c>
      <c r="G3635" s="28" t="str">
        <f t="shared" si="452"/>
        <v>329</v>
      </c>
      <c r="H3635" s="1">
        <v>2</v>
      </c>
      <c r="I3635" s="1">
        <v>49482</v>
      </c>
      <c r="J3635" s="1">
        <v>45</v>
      </c>
      <c r="K3635" s="1">
        <v>3704</v>
      </c>
      <c r="L3635" s="1">
        <v>148874</v>
      </c>
      <c r="M3635" s="1">
        <v>1201052</v>
      </c>
      <c r="N3635" s="2">
        <f>INT(VLOOKUP(--D3635,'属性表（单）'!$H$7:$I$11,2,0)*VLOOKUP(F3635,'属性表（单）'!$B$4:$D$53,3,0))</f>
        <v>17212</v>
      </c>
      <c r="O3635" s="34">
        <f t="shared" si="454"/>
        <v>2581</v>
      </c>
      <c r="P3635" s="1">
        <f>IF(H3635=26,VLOOKUP(G3635,'属性表（单核）'!$H$2:$I$251,2,0),IF(H3635=59,VLOOKUP(G3635,'属性表（单核）'!$C$2:$D$251,2,0),INT(N3635/VLOOKUP(H3635,'属性表（单）'!$N$4:$O$24,2,0))))</f>
        <v>1721</v>
      </c>
      <c r="Q3635" s="34">
        <f t="shared" si="455"/>
        <v>20169</v>
      </c>
      <c r="R3635" s="1">
        <f>IF(J3635=26,VLOOKUP(G3635,'属性表（单核）'!$H$2:$I$251,2,0),IF(J3635=59,VLOOKUP(G3635,'属性表（单核）'!$C$2:$D$251,2,0),INT(N3635/VLOOKUP(J3635,'属性表（单）'!$N$4:$O$24,2,0))))</f>
        <v>13446</v>
      </c>
      <c r="S3635" s="1">
        <f t="shared" si="456"/>
        <v>119850</v>
      </c>
      <c r="T3635" s="28">
        <f>VLOOKUP(--F3635,经验表!$A$4:$B$53,2,0)*VLOOKUP(--E3635,经验表!$W$8:$X$17,2,0)</f>
        <v>119850</v>
      </c>
      <c r="U3635" s="1">
        <f t="shared" si="457"/>
        <v>1120800</v>
      </c>
      <c r="V3635" s="1">
        <f t="shared" si="458"/>
        <v>1120800</v>
      </c>
    </row>
    <row r="3636" spans="1:22" x14ac:dyDescent="0.35">
      <c r="A3636" s="1">
        <v>93000153</v>
      </c>
      <c r="B3636" s="3" t="s">
        <v>22</v>
      </c>
      <c r="C3636" s="29">
        <f t="shared" si="453"/>
        <v>2</v>
      </c>
      <c r="D3636" s="29" t="str">
        <f t="shared" si="450"/>
        <v>3</v>
      </c>
      <c r="E3636" s="42" t="str">
        <f t="shared" si="451"/>
        <v>23</v>
      </c>
      <c r="F3636" s="1">
        <v>30</v>
      </c>
      <c r="G3636" s="28" t="str">
        <f t="shared" si="452"/>
        <v>330</v>
      </c>
      <c r="H3636" s="1">
        <v>2</v>
      </c>
      <c r="I3636" s="1">
        <v>51085</v>
      </c>
      <c r="J3636" s="1">
        <v>45</v>
      </c>
      <c r="K3636" s="1">
        <v>3816</v>
      </c>
      <c r="L3636" s="1">
        <v>165123</v>
      </c>
      <c r="M3636" s="1">
        <v>1349926</v>
      </c>
      <c r="N3636" s="2">
        <f>INT(VLOOKUP(--D3636,'属性表（单）'!$H$7:$I$11,2,0)*VLOOKUP(F3636,'属性表（单）'!$B$4:$D$53,3,0))</f>
        <v>18000</v>
      </c>
      <c r="O3636" s="34">
        <f t="shared" si="454"/>
        <v>2700</v>
      </c>
      <c r="P3636" s="1">
        <f>IF(H3636=26,VLOOKUP(G3636,'属性表（单核）'!$H$2:$I$251,2,0),IF(H3636=59,VLOOKUP(G3636,'属性表（单核）'!$C$2:$D$251,2,0),INT(N3636/VLOOKUP(H3636,'属性表（单）'!$N$4:$O$24,2,0))))</f>
        <v>1800</v>
      </c>
      <c r="Q3636" s="34">
        <f t="shared" si="455"/>
        <v>21093</v>
      </c>
      <c r="R3636" s="1">
        <f>IF(J3636=26,VLOOKUP(G3636,'属性表（单核）'!$H$2:$I$251,2,0),IF(J3636=59,VLOOKUP(G3636,'属性表（单核）'!$C$2:$D$251,2,0),INT(N3636/VLOOKUP(J3636,'属性表（单）'!$N$4:$O$24,2,0))))</f>
        <v>14062</v>
      </c>
      <c r="S3636" s="1">
        <f t="shared" si="456"/>
        <v>131250</v>
      </c>
      <c r="T3636" s="28">
        <f>VLOOKUP(--F3636,经验表!$A$4:$B$53,2,0)*VLOOKUP(--E3636,经验表!$W$8:$X$17,2,0)</f>
        <v>131250</v>
      </c>
      <c r="U3636" s="1">
        <f t="shared" si="457"/>
        <v>1240650</v>
      </c>
      <c r="V3636" s="1">
        <f t="shared" si="458"/>
        <v>1240650</v>
      </c>
    </row>
    <row r="3637" spans="1:22" x14ac:dyDescent="0.35">
      <c r="A3637" s="1">
        <v>93100153</v>
      </c>
      <c r="B3637" s="3" t="s">
        <v>22</v>
      </c>
      <c r="C3637" s="29">
        <f t="shared" si="453"/>
        <v>2</v>
      </c>
      <c r="D3637" s="29" t="str">
        <f t="shared" si="450"/>
        <v>3</v>
      </c>
      <c r="E3637" s="42" t="str">
        <f t="shared" si="451"/>
        <v>23</v>
      </c>
      <c r="F3637" s="1">
        <v>31</v>
      </c>
      <c r="G3637" s="28" t="str">
        <f t="shared" si="452"/>
        <v>331</v>
      </c>
      <c r="H3637" s="1">
        <v>2</v>
      </c>
      <c r="I3637" s="1">
        <v>52720</v>
      </c>
      <c r="J3637" s="1">
        <v>45</v>
      </c>
      <c r="K3637" s="1">
        <v>3928</v>
      </c>
      <c r="L3637" s="1">
        <v>183047</v>
      </c>
      <c r="M3637" s="1">
        <v>1515049</v>
      </c>
      <c r="N3637" s="2">
        <f>INT(VLOOKUP(--D3637,'属性表（单）'!$H$7:$I$11,2,0)*VLOOKUP(F3637,'属性表（单）'!$B$4:$D$53,3,0))</f>
        <v>18787</v>
      </c>
      <c r="O3637" s="34">
        <f t="shared" si="454"/>
        <v>2817</v>
      </c>
      <c r="P3637" s="1">
        <f>IF(H3637=26,VLOOKUP(G3637,'属性表（单核）'!$H$2:$I$251,2,0),IF(H3637=59,VLOOKUP(G3637,'属性表（单核）'!$C$2:$D$251,2,0),INT(N3637/VLOOKUP(H3637,'属性表（单）'!$N$4:$O$24,2,0))))</f>
        <v>1878</v>
      </c>
      <c r="Q3637" s="34">
        <f t="shared" si="455"/>
        <v>22015</v>
      </c>
      <c r="R3637" s="1">
        <f>IF(J3637=26,VLOOKUP(G3637,'属性表（单核）'!$H$2:$I$251,2,0),IF(J3637=59,VLOOKUP(G3637,'属性表（单核）'!$C$2:$D$251,2,0),INT(N3637/VLOOKUP(J3637,'属性表（单）'!$N$4:$O$24,2,0))))</f>
        <v>14677</v>
      </c>
      <c r="S3637" s="1">
        <f t="shared" si="456"/>
        <v>142650</v>
      </c>
      <c r="T3637" s="28">
        <f>VLOOKUP(--F3637,经验表!$A$4:$B$53,2,0)*VLOOKUP(--E3637,经验表!$W$8:$X$17,2,0)</f>
        <v>142650</v>
      </c>
      <c r="U3637" s="1">
        <f t="shared" si="457"/>
        <v>1371900</v>
      </c>
      <c r="V3637" s="1">
        <f t="shared" si="458"/>
        <v>1371900</v>
      </c>
    </row>
    <row r="3638" spans="1:22" x14ac:dyDescent="0.35">
      <c r="A3638" s="1">
        <v>93200153</v>
      </c>
      <c r="B3638" s="3" t="s">
        <v>22</v>
      </c>
      <c r="C3638" s="29">
        <f t="shared" si="453"/>
        <v>2</v>
      </c>
      <c r="D3638" s="29" t="str">
        <f t="shared" si="450"/>
        <v>3</v>
      </c>
      <c r="E3638" s="42" t="str">
        <f t="shared" si="451"/>
        <v>23</v>
      </c>
      <c r="F3638" s="1">
        <v>32</v>
      </c>
      <c r="G3638" s="28" t="str">
        <f t="shared" si="452"/>
        <v>332</v>
      </c>
      <c r="H3638" s="1">
        <v>2</v>
      </c>
      <c r="I3638" s="1">
        <v>54387</v>
      </c>
      <c r="J3638" s="1">
        <v>45</v>
      </c>
      <c r="K3638" s="1">
        <v>4040</v>
      </c>
      <c r="L3638" s="1">
        <v>202816</v>
      </c>
      <c r="M3638" s="1">
        <v>1698096</v>
      </c>
      <c r="N3638" s="2">
        <f>INT(VLOOKUP(--D3638,'属性表（单）'!$H$7:$I$11,2,0)*VLOOKUP(F3638,'属性表（单）'!$B$4:$D$53,3,0))</f>
        <v>19687</v>
      </c>
      <c r="O3638" s="34">
        <f t="shared" si="454"/>
        <v>2952</v>
      </c>
      <c r="P3638" s="1">
        <f>IF(H3638=26,VLOOKUP(G3638,'属性表（单核）'!$H$2:$I$251,2,0),IF(H3638=59,VLOOKUP(G3638,'属性表（单核）'!$C$2:$D$251,2,0),INT(N3638/VLOOKUP(H3638,'属性表（单）'!$N$4:$O$24,2,0))))</f>
        <v>1968</v>
      </c>
      <c r="Q3638" s="34">
        <f t="shared" si="455"/>
        <v>23070</v>
      </c>
      <c r="R3638" s="1">
        <f>IF(J3638=26,VLOOKUP(G3638,'属性表（单核）'!$H$2:$I$251,2,0),IF(J3638=59,VLOOKUP(G3638,'属性表（单核）'!$C$2:$D$251,2,0),INT(N3638/VLOOKUP(J3638,'属性表（单）'!$N$4:$O$24,2,0))))</f>
        <v>15380</v>
      </c>
      <c r="S3638" s="1">
        <f t="shared" si="456"/>
        <v>154050</v>
      </c>
      <c r="T3638" s="28">
        <f>VLOOKUP(--F3638,经验表!$A$4:$B$53,2,0)*VLOOKUP(--E3638,经验表!$W$8:$X$17,2,0)</f>
        <v>154050</v>
      </c>
      <c r="U3638" s="1">
        <f t="shared" si="457"/>
        <v>1514550</v>
      </c>
      <c r="V3638" s="1">
        <f t="shared" si="458"/>
        <v>1514550</v>
      </c>
    </row>
    <row r="3639" spans="1:22" x14ac:dyDescent="0.35">
      <c r="A3639" s="1">
        <v>93300153</v>
      </c>
      <c r="B3639" s="3" t="s">
        <v>22</v>
      </c>
      <c r="C3639" s="29">
        <f t="shared" si="453"/>
        <v>2</v>
      </c>
      <c r="D3639" s="29" t="str">
        <f t="shared" si="450"/>
        <v>3</v>
      </c>
      <c r="E3639" s="42" t="str">
        <f t="shared" si="451"/>
        <v>23</v>
      </c>
      <c r="F3639" s="1">
        <v>33</v>
      </c>
      <c r="G3639" s="28" t="str">
        <f t="shared" si="452"/>
        <v>333</v>
      </c>
      <c r="H3639" s="1">
        <v>2</v>
      </c>
      <c r="I3639" s="1">
        <v>56090</v>
      </c>
      <c r="J3639" s="1">
        <v>45</v>
      </c>
      <c r="K3639" s="1">
        <v>4152</v>
      </c>
      <c r="L3639" s="1">
        <v>224613</v>
      </c>
      <c r="M3639" s="1">
        <v>1900912</v>
      </c>
      <c r="N3639" s="2">
        <f>INT(VLOOKUP(--D3639,'属性表（单）'!$H$7:$I$11,2,0)*VLOOKUP(F3639,'属性表（单）'!$B$4:$D$53,3,0))</f>
        <v>20587</v>
      </c>
      <c r="O3639" s="34">
        <f t="shared" si="454"/>
        <v>3087</v>
      </c>
      <c r="P3639" s="1">
        <f>IF(H3639=26,VLOOKUP(G3639,'属性表（单核）'!$H$2:$I$251,2,0),IF(H3639=59,VLOOKUP(G3639,'属性表（单核）'!$C$2:$D$251,2,0),INT(N3639/VLOOKUP(H3639,'属性表（单）'!$N$4:$O$24,2,0))))</f>
        <v>2058</v>
      </c>
      <c r="Q3639" s="34">
        <f t="shared" si="455"/>
        <v>24124</v>
      </c>
      <c r="R3639" s="1">
        <f>IF(J3639=26,VLOOKUP(G3639,'属性表（单核）'!$H$2:$I$251,2,0),IF(J3639=59,VLOOKUP(G3639,'属性表（单核）'!$C$2:$D$251,2,0),INT(N3639/VLOOKUP(J3639,'属性表（单）'!$N$4:$O$24,2,0))))</f>
        <v>16083</v>
      </c>
      <c r="S3639" s="1">
        <f t="shared" si="456"/>
        <v>165450</v>
      </c>
      <c r="T3639" s="28">
        <f>VLOOKUP(--F3639,经验表!$A$4:$B$53,2,0)*VLOOKUP(--E3639,经验表!$W$8:$X$17,2,0)</f>
        <v>165450</v>
      </c>
      <c r="U3639" s="1">
        <f t="shared" si="457"/>
        <v>1668600</v>
      </c>
      <c r="V3639" s="1">
        <f t="shared" si="458"/>
        <v>1668600</v>
      </c>
    </row>
    <row r="3640" spans="1:22" x14ac:dyDescent="0.35">
      <c r="A3640" s="1">
        <v>93400153</v>
      </c>
      <c r="B3640" s="3" t="s">
        <v>22</v>
      </c>
      <c r="C3640" s="29">
        <f t="shared" si="453"/>
        <v>2</v>
      </c>
      <c r="D3640" s="29" t="str">
        <f t="shared" si="450"/>
        <v>3</v>
      </c>
      <c r="E3640" s="42" t="str">
        <f t="shared" si="451"/>
        <v>23</v>
      </c>
      <c r="F3640" s="1">
        <v>34</v>
      </c>
      <c r="G3640" s="28" t="str">
        <f t="shared" si="452"/>
        <v>334</v>
      </c>
      <c r="H3640" s="1">
        <v>2</v>
      </c>
      <c r="I3640" s="1">
        <v>57827</v>
      </c>
      <c r="J3640" s="1">
        <v>45</v>
      </c>
      <c r="K3640" s="1">
        <v>4264</v>
      </c>
      <c r="L3640" s="1">
        <v>248653</v>
      </c>
      <c r="M3640" s="1">
        <v>2125525</v>
      </c>
      <c r="N3640" s="2">
        <f>INT(VLOOKUP(--D3640,'属性表（单）'!$H$7:$I$11,2,0)*VLOOKUP(F3640,'属性表（单）'!$B$4:$D$53,3,0))</f>
        <v>21487</v>
      </c>
      <c r="O3640" s="34">
        <f t="shared" si="454"/>
        <v>3222</v>
      </c>
      <c r="P3640" s="1">
        <f>IF(H3640=26,VLOOKUP(G3640,'属性表（单核）'!$H$2:$I$251,2,0),IF(H3640=59,VLOOKUP(G3640,'属性表（单核）'!$C$2:$D$251,2,0),INT(N3640/VLOOKUP(H3640,'属性表（单）'!$N$4:$O$24,2,0))))</f>
        <v>2148</v>
      </c>
      <c r="Q3640" s="34">
        <f t="shared" si="455"/>
        <v>25179</v>
      </c>
      <c r="R3640" s="1">
        <f>IF(J3640=26,VLOOKUP(G3640,'属性表（单核）'!$H$2:$I$251,2,0),IF(J3640=59,VLOOKUP(G3640,'属性表（单核）'!$C$2:$D$251,2,0),INT(N3640/VLOOKUP(J3640,'属性表（单）'!$N$4:$O$24,2,0))))</f>
        <v>16786</v>
      </c>
      <c r="S3640" s="1">
        <f t="shared" si="456"/>
        <v>179550</v>
      </c>
      <c r="T3640" s="28">
        <f>VLOOKUP(--F3640,经验表!$A$4:$B$53,2,0)*VLOOKUP(--E3640,经验表!$W$8:$X$17,2,0)</f>
        <v>179550</v>
      </c>
      <c r="U3640" s="1">
        <f t="shared" si="457"/>
        <v>1834050</v>
      </c>
      <c r="V3640" s="1">
        <f t="shared" si="458"/>
        <v>1834050</v>
      </c>
    </row>
    <row r="3641" spans="1:22" x14ac:dyDescent="0.35">
      <c r="A3641" s="1">
        <v>93500153</v>
      </c>
      <c r="B3641" s="3" t="s">
        <v>22</v>
      </c>
      <c r="C3641" s="29">
        <f t="shared" si="453"/>
        <v>2</v>
      </c>
      <c r="D3641" s="29" t="str">
        <f t="shared" si="450"/>
        <v>3</v>
      </c>
      <c r="E3641" s="42" t="str">
        <f t="shared" si="451"/>
        <v>23</v>
      </c>
      <c r="F3641" s="1">
        <v>35</v>
      </c>
      <c r="G3641" s="28" t="str">
        <f t="shared" si="452"/>
        <v>335</v>
      </c>
      <c r="H3641" s="1">
        <v>2</v>
      </c>
      <c r="I3641" s="1">
        <v>59597</v>
      </c>
      <c r="J3641" s="1">
        <v>45</v>
      </c>
      <c r="K3641" s="1">
        <v>4376</v>
      </c>
      <c r="L3641" s="1">
        <v>275156</v>
      </c>
      <c r="M3641" s="1">
        <v>2374178</v>
      </c>
      <c r="N3641" s="2">
        <f>INT(VLOOKUP(--D3641,'属性表（单）'!$H$7:$I$11,2,0)*VLOOKUP(F3641,'属性表（单）'!$B$4:$D$53,3,0))</f>
        <v>22387</v>
      </c>
      <c r="O3641" s="34">
        <f t="shared" si="454"/>
        <v>3357</v>
      </c>
      <c r="P3641" s="1">
        <f>IF(H3641=26,VLOOKUP(G3641,'属性表（单核）'!$H$2:$I$251,2,0),IF(H3641=59,VLOOKUP(G3641,'属性表（单核）'!$C$2:$D$251,2,0),INT(N3641/VLOOKUP(H3641,'属性表（单）'!$N$4:$O$24,2,0))))</f>
        <v>2238</v>
      </c>
      <c r="Q3641" s="34">
        <f t="shared" si="455"/>
        <v>26233</v>
      </c>
      <c r="R3641" s="1">
        <f>IF(J3641=26,VLOOKUP(G3641,'属性表（单核）'!$H$2:$I$251,2,0),IF(J3641=59,VLOOKUP(G3641,'属性表（单核）'!$C$2:$D$251,2,0),INT(N3641/VLOOKUP(J3641,'属性表（单）'!$N$4:$O$24,2,0))))</f>
        <v>17489</v>
      </c>
      <c r="S3641" s="1">
        <f t="shared" si="456"/>
        <v>193650</v>
      </c>
      <c r="T3641" s="28">
        <f>VLOOKUP(--F3641,经验表!$A$4:$B$53,2,0)*VLOOKUP(--E3641,经验表!$W$8:$X$17,2,0)</f>
        <v>193650</v>
      </c>
      <c r="U3641" s="1">
        <f t="shared" si="457"/>
        <v>2013600</v>
      </c>
      <c r="V3641" s="1">
        <f t="shared" si="458"/>
        <v>2013600</v>
      </c>
    </row>
    <row r="3642" spans="1:22" x14ac:dyDescent="0.35">
      <c r="A3642" s="1">
        <v>93600153</v>
      </c>
      <c r="B3642" s="3" t="s">
        <v>22</v>
      </c>
      <c r="C3642" s="29">
        <f t="shared" si="453"/>
        <v>2</v>
      </c>
      <c r="D3642" s="29" t="str">
        <f t="shared" si="450"/>
        <v>3</v>
      </c>
      <c r="E3642" s="42" t="str">
        <f t="shared" si="451"/>
        <v>23</v>
      </c>
      <c r="F3642" s="1">
        <v>36</v>
      </c>
      <c r="G3642" s="28" t="str">
        <f t="shared" si="452"/>
        <v>336</v>
      </c>
      <c r="H3642" s="1">
        <v>2</v>
      </c>
      <c r="I3642" s="1">
        <v>61405</v>
      </c>
      <c r="J3642" s="1">
        <v>45</v>
      </c>
      <c r="K3642" s="1">
        <v>4488</v>
      </c>
      <c r="L3642" s="1">
        <v>304379</v>
      </c>
      <c r="M3642" s="1">
        <v>2649334</v>
      </c>
      <c r="N3642" s="2">
        <f>INT(VLOOKUP(--D3642,'属性表（单）'!$H$7:$I$11,2,0)*VLOOKUP(F3642,'属性表（单）'!$B$4:$D$53,3,0))</f>
        <v>23287</v>
      </c>
      <c r="O3642" s="34">
        <f t="shared" si="454"/>
        <v>3492</v>
      </c>
      <c r="P3642" s="1">
        <f>IF(H3642=26,VLOOKUP(G3642,'属性表（单核）'!$H$2:$I$251,2,0),IF(H3642=59,VLOOKUP(G3642,'属性表（单核）'!$C$2:$D$251,2,0),INT(N3642/VLOOKUP(H3642,'属性表（单）'!$N$4:$O$24,2,0))))</f>
        <v>2328</v>
      </c>
      <c r="Q3642" s="34">
        <f t="shared" si="455"/>
        <v>27288</v>
      </c>
      <c r="R3642" s="1">
        <f>IF(J3642=26,VLOOKUP(G3642,'属性表（单核）'!$H$2:$I$251,2,0),IF(J3642=59,VLOOKUP(G3642,'属性表（单核）'!$C$2:$D$251,2,0),INT(N3642/VLOOKUP(J3642,'属性表（单）'!$N$4:$O$24,2,0))))</f>
        <v>18192</v>
      </c>
      <c r="S3642" s="1">
        <f t="shared" si="456"/>
        <v>207750</v>
      </c>
      <c r="T3642" s="28">
        <f>VLOOKUP(--F3642,经验表!$A$4:$B$53,2,0)*VLOOKUP(--E3642,经验表!$W$8:$X$17,2,0)</f>
        <v>207750</v>
      </c>
      <c r="U3642" s="1">
        <f t="shared" si="457"/>
        <v>2207250</v>
      </c>
      <c r="V3642" s="1">
        <f t="shared" si="458"/>
        <v>2207250</v>
      </c>
    </row>
    <row r="3643" spans="1:22" x14ac:dyDescent="0.35">
      <c r="A3643" s="1">
        <v>93700153</v>
      </c>
      <c r="B3643" s="3" t="s">
        <v>22</v>
      </c>
      <c r="C3643" s="29">
        <f t="shared" si="453"/>
        <v>2</v>
      </c>
      <c r="D3643" s="29" t="str">
        <f t="shared" si="450"/>
        <v>3</v>
      </c>
      <c r="E3643" s="42" t="str">
        <f t="shared" si="451"/>
        <v>23</v>
      </c>
      <c r="F3643" s="1">
        <v>37</v>
      </c>
      <c r="G3643" s="28" t="str">
        <f t="shared" si="452"/>
        <v>337</v>
      </c>
      <c r="H3643" s="1">
        <v>2</v>
      </c>
      <c r="I3643" s="1">
        <v>63245</v>
      </c>
      <c r="J3643" s="1">
        <v>45</v>
      </c>
      <c r="K3643" s="1">
        <v>4600</v>
      </c>
      <c r="L3643" s="1">
        <v>336596</v>
      </c>
      <c r="M3643" s="1">
        <v>2953713</v>
      </c>
      <c r="N3643" s="2">
        <f>INT(VLOOKUP(--D3643,'属性表（单）'!$H$7:$I$11,2,0)*VLOOKUP(F3643,'属性表（单）'!$B$4:$D$53,3,0))</f>
        <v>24300</v>
      </c>
      <c r="O3643" s="34">
        <f t="shared" si="454"/>
        <v>3645</v>
      </c>
      <c r="P3643" s="1">
        <f>IF(H3643=26,VLOOKUP(G3643,'属性表（单核）'!$H$2:$I$251,2,0),IF(H3643=59,VLOOKUP(G3643,'属性表（单核）'!$C$2:$D$251,2,0),INT(N3643/VLOOKUP(H3643,'属性表（单）'!$N$4:$O$24,2,0))))</f>
        <v>2430</v>
      </c>
      <c r="Q3643" s="34">
        <f t="shared" si="455"/>
        <v>28476</v>
      </c>
      <c r="R3643" s="1">
        <f>IF(J3643=26,VLOOKUP(G3643,'属性表（单核）'!$H$2:$I$251,2,0),IF(J3643=59,VLOOKUP(G3643,'属性表（单核）'!$C$2:$D$251,2,0),INT(N3643/VLOOKUP(J3643,'属性表（单）'!$N$4:$O$24,2,0))))</f>
        <v>18984</v>
      </c>
      <c r="S3643" s="1">
        <f t="shared" si="456"/>
        <v>221850</v>
      </c>
      <c r="T3643" s="28">
        <f>VLOOKUP(--F3643,经验表!$A$4:$B$53,2,0)*VLOOKUP(--E3643,经验表!$W$8:$X$17,2,0)</f>
        <v>221850</v>
      </c>
      <c r="U3643" s="1">
        <f t="shared" si="457"/>
        <v>2415000</v>
      </c>
      <c r="V3643" s="1">
        <f t="shared" si="458"/>
        <v>2415000</v>
      </c>
    </row>
    <row r="3644" spans="1:22" x14ac:dyDescent="0.35">
      <c r="A3644" s="1">
        <v>93800153</v>
      </c>
      <c r="B3644" s="3" t="s">
        <v>22</v>
      </c>
      <c r="C3644" s="29">
        <f t="shared" si="453"/>
        <v>2</v>
      </c>
      <c r="D3644" s="29" t="str">
        <f t="shared" si="450"/>
        <v>3</v>
      </c>
      <c r="E3644" s="42" t="str">
        <f t="shared" si="451"/>
        <v>23</v>
      </c>
      <c r="F3644" s="1">
        <v>38</v>
      </c>
      <c r="G3644" s="28" t="str">
        <f t="shared" si="452"/>
        <v>338</v>
      </c>
      <c r="H3644" s="1">
        <v>2</v>
      </c>
      <c r="I3644" s="1">
        <v>65123</v>
      </c>
      <c r="J3644" s="1">
        <v>45</v>
      </c>
      <c r="K3644" s="1">
        <v>4712</v>
      </c>
      <c r="L3644" s="1">
        <v>372112</v>
      </c>
      <c r="M3644" s="1">
        <v>3290309</v>
      </c>
      <c r="N3644" s="2">
        <f>INT(VLOOKUP(--D3644,'属性表（单）'!$H$7:$I$11,2,0)*VLOOKUP(F3644,'属性表（单）'!$B$4:$D$53,3,0))</f>
        <v>25312</v>
      </c>
      <c r="O3644" s="34">
        <f t="shared" si="454"/>
        <v>3796</v>
      </c>
      <c r="P3644" s="1">
        <f>IF(H3644=26,VLOOKUP(G3644,'属性表（单核）'!$H$2:$I$251,2,0),IF(H3644=59,VLOOKUP(G3644,'属性表（单核）'!$C$2:$D$251,2,0),INT(N3644/VLOOKUP(H3644,'属性表（单）'!$N$4:$O$24,2,0))))</f>
        <v>2531</v>
      </c>
      <c r="Q3644" s="34">
        <f t="shared" si="455"/>
        <v>29662</v>
      </c>
      <c r="R3644" s="1">
        <f>IF(J3644=26,VLOOKUP(G3644,'属性表（单核）'!$H$2:$I$251,2,0),IF(J3644=59,VLOOKUP(G3644,'属性表（单核）'!$C$2:$D$251,2,0),INT(N3644/VLOOKUP(J3644,'属性表（单）'!$N$4:$O$24,2,0))))</f>
        <v>19775</v>
      </c>
      <c r="S3644" s="1">
        <f t="shared" si="456"/>
        <v>238950</v>
      </c>
      <c r="T3644" s="28">
        <f>VLOOKUP(--F3644,经验表!$A$4:$B$53,2,0)*VLOOKUP(--E3644,经验表!$W$8:$X$17,2,0)</f>
        <v>238950</v>
      </c>
      <c r="U3644" s="1">
        <f t="shared" si="457"/>
        <v>2636850</v>
      </c>
      <c r="V3644" s="1">
        <f t="shared" si="458"/>
        <v>2636850</v>
      </c>
    </row>
    <row r="3645" spans="1:22" x14ac:dyDescent="0.35">
      <c r="A3645" s="1">
        <v>93900153</v>
      </c>
      <c r="B3645" s="3" t="s">
        <v>22</v>
      </c>
      <c r="C3645" s="29">
        <f t="shared" si="453"/>
        <v>2</v>
      </c>
      <c r="D3645" s="29" t="str">
        <f t="shared" si="450"/>
        <v>3</v>
      </c>
      <c r="E3645" s="42" t="str">
        <f t="shared" si="451"/>
        <v>23</v>
      </c>
      <c r="F3645" s="1">
        <v>39</v>
      </c>
      <c r="G3645" s="28" t="str">
        <f t="shared" si="452"/>
        <v>339</v>
      </c>
      <c r="H3645" s="1">
        <v>2</v>
      </c>
      <c r="I3645" s="1">
        <v>67040</v>
      </c>
      <c r="J3645" s="1">
        <v>45</v>
      </c>
      <c r="K3645" s="1">
        <v>4824</v>
      </c>
      <c r="L3645" s="1">
        <v>411264</v>
      </c>
      <c r="M3645" s="1">
        <v>3662421</v>
      </c>
      <c r="N3645" s="2">
        <f>INT(VLOOKUP(--D3645,'属性表（单）'!$H$7:$I$11,2,0)*VLOOKUP(F3645,'属性表（单）'!$B$4:$D$53,3,0))</f>
        <v>26325</v>
      </c>
      <c r="O3645" s="34">
        <f t="shared" si="454"/>
        <v>3948</v>
      </c>
      <c r="P3645" s="1">
        <f>IF(H3645=26,VLOOKUP(G3645,'属性表（单核）'!$H$2:$I$251,2,0),IF(H3645=59,VLOOKUP(G3645,'属性表（单核）'!$C$2:$D$251,2,0),INT(N3645/VLOOKUP(H3645,'属性表（单）'!$N$4:$O$24,2,0))))</f>
        <v>2632</v>
      </c>
      <c r="Q3645" s="34">
        <f t="shared" si="455"/>
        <v>30849</v>
      </c>
      <c r="R3645" s="1">
        <f>IF(J3645=26,VLOOKUP(G3645,'属性表（单核）'!$H$2:$I$251,2,0),IF(J3645=59,VLOOKUP(G3645,'属性表（单核）'!$C$2:$D$251,2,0),INT(N3645/VLOOKUP(J3645,'属性表（单）'!$N$4:$O$24,2,0))))</f>
        <v>20566</v>
      </c>
      <c r="S3645" s="1">
        <f t="shared" si="456"/>
        <v>256050</v>
      </c>
      <c r="T3645" s="28">
        <f>VLOOKUP(--F3645,经验表!$A$4:$B$53,2,0)*VLOOKUP(--E3645,经验表!$W$8:$X$17,2,0)</f>
        <v>256050</v>
      </c>
      <c r="U3645" s="1">
        <f t="shared" si="457"/>
        <v>2875800</v>
      </c>
      <c r="V3645" s="1">
        <f t="shared" si="458"/>
        <v>2875800</v>
      </c>
    </row>
    <row r="3646" spans="1:22" x14ac:dyDescent="0.35">
      <c r="A3646" s="1">
        <v>94000153</v>
      </c>
      <c r="B3646" s="3" t="s">
        <v>22</v>
      </c>
      <c r="C3646" s="29">
        <f t="shared" si="453"/>
        <v>2</v>
      </c>
      <c r="D3646" s="29" t="str">
        <f t="shared" si="450"/>
        <v>3</v>
      </c>
      <c r="E3646" s="42" t="str">
        <f t="shared" si="451"/>
        <v>23</v>
      </c>
      <c r="F3646" s="1">
        <v>40</v>
      </c>
      <c r="G3646" s="28" t="str">
        <f t="shared" si="452"/>
        <v>340</v>
      </c>
      <c r="H3646" s="1">
        <v>2</v>
      </c>
      <c r="I3646" s="1">
        <v>68995</v>
      </c>
      <c r="J3646" s="1">
        <v>45</v>
      </c>
      <c r="K3646" s="1">
        <v>4936</v>
      </c>
      <c r="L3646" s="1">
        <v>454419</v>
      </c>
      <c r="M3646" s="1">
        <v>4073685</v>
      </c>
      <c r="N3646" s="2">
        <f>INT(VLOOKUP(--D3646,'属性表（单）'!$H$7:$I$11,2,0)*VLOOKUP(F3646,'属性表（单）'!$B$4:$D$53,3,0))</f>
        <v>27337</v>
      </c>
      <c r="O3646" s="34">
        <f t="shared" si="454"/>
        <v>4099</v>
      </c>
      <c r="P3646" s="1">
        <f>IF(H3646=26,VLOOKUP(G3646,'属性表（单核）'!$H$2:$I$251,2,0),IF(H3646=59,VLOOKUP(G3646,'属性表（单核）'!$C$2:$D$251,2,0),INT(N3646/VLOOKUP(H3646,'属性表（单）'!$N$4:$O$24,2,0))))</f>
        <v>2733</v>
      </c>
      <c r="Q3646" s="34">
        <f t="shared" si="455"/>
        <v>32035</v>
      </c>
      <c r="R3646" s="1">
        <f>IF(J3646=26,VLOOKUP(G3646,'属性表（单核）'!$H$2:$I$251,2,0),IF(J3646=59,VLOOKUP(G3646,'属性表（单核）'!$C$2:$D$251,2,0),INT(N3646/VLOOKUP(J3646,'属性表（单）'!$N$4:$O$24,2,0))))</f>
        <v>21357</v>
      </c>
      <c r="S3646" s="1">
        <f t="shared" si="456"/>
        <v>273150</v>
      </c>
      <c r="T3646" s="28">
        <f>VLOOKUP(--F3646,经验表!$A$4:$B$53,2,0)*VLOOKUP(--E3646,经验表!$W$8:$X$17,2,0)</f>
        <v>273150</v>
      </c>
      <c r="U3646" s="1">
        <f t="shared" si="457"/>
        <v>3131850</v>
      </c>
      <c r="V3646" s="1">
        <f t="shared" si="458"/>
        <v>3131850</v>
      </c>
    </row>
    <row r="3647" spans="1:22" x14ac:dyDescent="0.35">
      <c r="A3647" s="1">
        <v>94100153</v>
      </c>
      <c r="B3647" s="3" t="s">
        <v>22</v>
      </c>
      <c r="C3647" s="29">
        <f t="shared" si="453"/>
        <v>2</v>
      </c>
      <c r="D3647" s="29" t="str">
        <f t="shared" si="450"/>
        <v>3</v>
      </c>
      <c r="E3647" s="42" t="str">
        <f t="shared" si="451"/>
        <v>23</v>
      </c>
      <c r="F3647" s="1">
        <v>41</v>
      </c>
      <c r="G3647" s="28" t="str">
        <f t="shared" si="452"/>
        <v>341</v>
      </c>
      <c r="H3647" s="1">
        <v>2</v>
      </c>
      <c r="I3647" s="1">
        <v>70989</v>
      </c>
      <c r="J3647" s="1">
        <v>45</v>
      </c>
      <c r="K3647" s="1">
        <v>5048</v>
      </c>
      <c r="L3647" s="1">
        <v>501985</v>
      </c>
      <c r="M3647" s="1">
        <v>4528104</v>
      </c>
      <c r="N3647" s="2">
        <f>INT(VLOOKUP(--D3647,'属性表（单）'!$H$7:$I$11,2,0)*VLOOKUP(F3647,'属性表（单）'!$B$4:$D$53,3,0))</f>
        <v>28350</v>
      </c>
      <c r="O3647" s="34">
        <f t="shared" si="454"/>
        <v>4252</v>
      </c>
      <c r="P3647" s="1">
        <f>IF(H3647=26,VLOOKUP(G3647,'属性表（单核）'!$H$2:$I$251,2,0),IF(H3647=59,VLOOKUP(G3647,'属性表（单核）'!$C$2:$D$251,2,0),INT(N3647/VLOOKUP(H3647,'属性表（单）'!$N$4:$O$24,2,0))))</f>
        <v>2835</v>
      </c>
      <c r="Q3647" s="34">
        <f t="shared" si="455"/>
        <v>33222</v>
      </c>
      <c r="R3647" s="1">
        <f>IF(J3647=26,VLOOKUP(G3647,'属性表（单核）'!$H$2:$I$251,2,0),IF(J3647=59,VLOOKUP(G3647,'属性表（单核）'!$C$2:$D$251,2,0),INT(N3647/VLOOKUP(J3647,'属性表（单）'!$N$4:$O$24,2,0))))</f>
        <v>22148</v>
      </c>
      <c r="S3647" s="1">
        <f t="shared" si="456"/>
        <v>290250</v>
      </c>
      <c r="T3647" s="28">
        <f>VLOOKUP(--F3647,经验表!$A$4:$B$53,2,0)*VLOOKUP(--E3647,经验表!$W$8:$X$17,2,0)</f>
        <v>290250</v>
      </c>
      <c r="U3647" s="1">
        <f t="shared" si="457"/>
        <v>3405000</v>
      </c>
      <c r="V3647" s="1">
        <f t="shared" si="458"/>
        <v>3405000</v>
      </c>
    </row>
    <row r="3648" spans="1:22" x14ac:dyDescent="0.35">
      <c r="A3648" s="1">
        <v>94200153</v>
      </c>
      <c r="B3648" s="3" t="s">
        <v>22</v>
      </c>
      <c r="C3648" s="29">
        <f t="shared" si="453"/>
        <v>2</v>
      </c>
      <c r="D3648" s="29" t="str">
        <f t="shared" si="450"/>
        <v>3</v>
      </c>
      <c r="E3648" s="42" t="str">
        <f t="shared" si="451"/>
        <v>23</v>
      </c>
      <c r="F3648" s="1">
        <v>42</v>
      </c>
      <c r="G3648" s="28" t="str">
        <f t="shared" si="452"/>
        <v>342</v>
      </c>
      <c r="H3648" s="1">
        <v>2</v>
      </c>
      <c r="I3648" s="1">
        <v>73024</v>
      </c>
      <c r="J3648" s="1">
        <v>45</v>
      </c>
      <c r="K3648" s="1">
        <v>5160</v>
      </c>
      <c r="L3648" s="1">
        <v>554413</v>
      </c>
      <c r="M3648" s="1">
        <v>5030089</v>
      </c>
      <c r="N3648" s="2">
        <f>INT(VLOOKUP(--D3648,'属性表（单）'!$H$7:$I$11,2,0)*VLOOKUP(F3648,'属性表（单）'!$B$4:$D$53,3,0))</f>
        <v>29475</v>
      </c>
      <c r="O3648" s="34">
        <f t="shared" si="454"/>
        <v>4420</v>
      </c>
      <c r="P3648" s="1">
        <f>IF(H3648=26,VLOOKUP(G3648,'属性表（单核）'!$H$2:$I$251,2,0),IF(H3648=59,VLOOKUP(G3648,'属性表（单核）'!$C$2:$D$251,2,0),INT(N3648/VLOOKUP(H3648,'属性表（单）'!$N$4:$O$24,2,0))))</f>
        <v>2947</v>
      </c>
      <c r="Q3648" s="34">
        <f t="shared" si="455"/>
        <v>34540</v>
      </c>
      <c r="R3648" s="1">
        <f>IF(J3648=26,VLOOKUP(G3648,'属性表（单核）'!$H$2:$I$251,2,0),IF(J3648=59,VLOOKUP(G3648,'属性表（单核）'!$C$2:$D$251,2,0),INT(N3648/VLOOKUP(J3648,'属性表（单）'!$N$4:$O$24,2,0))))</f>
        <v>23027</v>
      </c>
      <c r="S3648" s="1">
        <f t="shared" si="456"/>
        <v>310650</v>
      </c>
      <c r="T3648" s="28">
        <f>VLOOKUP(--F3648,经验表!$A$4:$B$53,2,0)*VLOOKUP(--E3648,经验表!$W$8:$X$17,2,0)</f>
        <v>310650</v>
      </c>
      <c r="U3648" s="1">
        <f t="shared" si="457"/>
        <v>3695250</v>
      </c>
      <c r="V3648" s="1">
        <f t="shared" si="458"/>
        <v>3695250</v>
      </c>
    </row>
    <row r="3649" spans="1:22" x14ac:dyDescent="0.35">
      <c r="A3649" s="1">
        <v>94300153</v>
      </c>
      <c r="B3649" s="3" t="s">
        <v>22</v>
      </c>
      <c r="C3649" s="29">
        <f t="shared" si="453"/>
        <v>2</v>
      </c>
      <c r="D3649" s="29" t="str">
        <f t="shared" si="450"/>
        <v>3</v>
      </c>
      <c r="E3649" s="42" t="str">
        <f t="shared" si="451"/>
        <v>23</v>
      </c>
      <c r="F3649" s="1">
        <v>43</v>
      </c>
      <c r="G3649" s="28" t="str">
        <f t="shared" si="452"/>
        <v>343</v>
      </c>
      <c r="H3649" s="1">
        <v>2</v>
      </c>
      <c r="I3649" s="1">
        <v>75098</v>
      </c>
      <c r="J3649" s="1">
        <v>45</v>
      </c>
      <c r="K3649" s="1">
        <v>5272</v>
      </c>
      <c r="L3649" s="1">
        <v>612196</v>
      </c>
      <c r="M3649" s="1">
        <v>5584502</v>
      </c>
      <c r="N3649" s="2">
        <f>INT(VLOOKUP(--D3649,'属性表（单）'!$H$7:$I$11,2,0)*VLOOKUP(F3649,'属性表（单）'!$B$4:$D$53,3,0))</f>
        <v>30600</v>
      </c>
      <c r="O3649" s="34">
        <f t="shared" si="454"/>
        <v>4590</v>
      </c>
      <c r="P3649" s="1">
        <f>IF(H3649=26,VLOOKUP(G3649,'属性表（单核）'!$H$2:$I$251,2,0),IF(H3649=59,VLOOKUP(G3649,'属性表（单核）'!$C$2:$D$251,2,0),INT(N3649/VLOOKUP(H3649,'属性表（单）'!$N$4:$O$24,2,0))))</f>
        <v>3060</v>
      </c>
      <c r="Q3649" s="34">
        <f t="shared" si="455"/>
        <v>35859</v>
      </c>
      <c r="R3649" s="1">
        <f>IF(J3649=26,VLOOKUP(G3649,'属性表（单核）'!$H$2:$I$251,2,0),IF(J3649=59,VLOOKUP(G3649,'属性表（单核）'!$C$2:$D$251,2,0),INT(N3649/VLOOKUP(J3649,'属性表（单）'!$N$4:$O$24,2,0))))</f>
        <v>23906</v>
      </c>
      <c r="S3649" s="1">
        <f t="shared" si="456"/>
        <v>331050</v>
      </c>
      <c r="T3649" s="28">
        <f>VLOOKUP(--F3649,经验表!$A$4:$B$53,2,0)*VLOOKUP(--E3649,经验表!$W$8:$X$17,2,0)</f>
        <v>331050</v>
      </c>
      <c r="U3649" s="1">
        <f t="shared" si="457"/>
        <v>4005900</v>
      </c>
      <c r="V3649" s="1">
        <f t="shared" si="458"/>
        <v>4005900</v>
      </c>
    </row>
    <row r="3650" spans="1:22" x14ac:dyDescent="0.35">
      <c r="A3650" s="1">
        <v>94400153</v>
      </c>
      <c r="B3650" s="3" t="s">
        <v>22</v>
      </c>
      <c r="C3650" s="29">
        <f t="shared" si="453"/>
        <v>2</v>
      </c>
      <c r="D3650" s="29" t="str">
        <f t="shared" si="450"/>
        <v>3</v>
      </c>
      <c r="E3650" s="42" t="str">
        <f t="shared" si="451"/>
        <v>23</v>
      </c>
      <c r="F3650" s="1">
        <v>44</v>
      </c>
      <c r="G3650" s="28" t="str">
        <f t="shared" si="452"/>
        <v>344</v>
      </c>
      <c r="H3650" s="1">
        <v>2</v>
      </c>
      <c r="I3650" s="1">
        <v>77216</v>
      </c>
      <c r="J3650" s="1">
        <v>45</v>
      </c>
      <c r="K3650" s="1">
        <v>5384</v>
      </c>
      <c r="L3650" s="1">
        <v>675880</v>
      </c>
      <c r="M3650" s="1">
        <v>6196698</v>
      </c>
      <c r="N3650" s="2">
        <f>INT(VLOOKUP(--D3650,'属性表（单）'!$H$7:$I$11,2,0)*VLOOKUP(F3650,'属性表（单）'!$B$4:$D$53,3,0))</f>
        <v>31725</v>
      </c>
      <c r="O3650" s="34">
        <f t="shared" si="454"/>
        <v>4758</v>
      </c>
      <c r="P3650" s="1">
        <f>IF(H3650=26,VLOOKUP(G3650,'属性表（单核）'!$H$2:$I$251,2,0),IF(H3650=59,VLOOKUP(G3650,'属性表（单核）'!$C$2:$D$251,2,0),INT(N3650/VLOOKUP(H3650,'属性表（单）'!$N$4:$O$24,2,0))))</f>
        <v>3172</v>
      </c>
      <c r="Q3650" s="34">
        <f t="shared" si="455"/>
        <v>37177</v>
      </c>
      <c r="R3650" s="1">
        <f>IF(J3650=26,VLOOKUP(G3650,'属性表（单核）'!$H$2:$I$251,2,0),IF(J3650=59,VLOOKUP(G3650,'属性表（单核）'!$C$2:$D$251,2,0),INT(N3650/VLOOKUP(J3650,'属性表（单）'!$N$4:$O$24,2,0))))</f>
        <v>24785</v>
      </c>
      <c r="S3650" s="1">
        <f t="shared" si="456"/>
        <v>351450</v>
      </c>
      <c r="T3650" s="28">
        <f>VLOOKUP(--F3650,经验表!$A$4:$B$53,2,0)*VLOOKUP(--E3650,经验表!$W$8:$X$17,2,0)</f>
        <v>351450</v>
      </c>
      <c r="U3650" s="1">
        <f t="shared" si="457"/>
        <v>4336950</v>
      </c>
      <c r="V3650" s="1">
        <f t="shared" si="458"/>
        <v>4336950</v>
      </c>
    </row>
    <row r="3651" spans="1:22" x14ac:dyDescent="0.35">
      <c r="A3651" s="1">
        <v>94500153</v>
      </c>
      <c r="B3651" s="3" t="s">
        <v>22</v>
      </c>
      <c r="C3651" s="29">
        <f t="shared" si="453"/>
        <v>2</v>
      </c>
      <c r="D3651" s="29" t="str">
        <f t="shared" ref="D3651:D3714" si="459">RIGHT(A3651,1)</f>
        <v>3</v>
      </c>
      <c r="E3651" s="42" t="str">
        <f t="shared" ref="E3651:E3714" si="460">IF(C3651=1,RIGHT(A3651,1),C3651&amp;RIGHT(A3651,1))</f>
        <v>23</v>
      </c>
      <c r="F3651" s="1">
        <v>45</v>
      </c>
      <c r="G3651" s="28" t="str">
        <f t="shared" ref="G3651:G3714" si="461">D3651&amp;F3651</f>
        <v>345</v>
      </c>
      <c r="H3651" s="1">
        <v>2</v>
      </c>
      <c r="I3651" s="1">
        <v>79373</v>
      </c>
      <c r="J3651" s="1">
        <v>45</v>
      </c>
      <c r="K3651" s="1">
        <v>5496</v>
      </c>
      <c r="L3651" s="1">
        <v>746062</v>
      </c>
      <c r="M3651" s="1">
        <v>6872578</v>
      </c>
      <c r="N3651" s="2">
        <f>INT(VLOOKUP(--D3651,'属性表（单）'!$H$7:$I$11,2,0)*VLOOKUP(F3651,'属性表（单）'!$B$4:$D$53,3,0))</f>
        <v>32850</v>
      </c>
      <c r="O3651" s="34">
        <f t="shared" si="454"/>
        <v>4927</v>
      </c>
      <c r="P3651" s="1">
        <f>IF(H3651=26,VLOOKUP(G3651,'属性表（单核）'!$H$2:$I$251,2,0),IF(H3651=59,VLOOKUP(G3651,'属性表（单核）'!$C$2:$D$251,2,0),INT(N3651/VLOOKUP(H3651,'属性表（单）'!$N$4:$O$24,2,0))))</f>
        <v>3285</v>
      </c>
      <c r="Q3651" s="34">
        <f t="shared" si="455"/>
        <v>38496</v>
      </c>
      <c r="R3651" s="1">
        <f>IF(J3651=26,VLOOKUP(G3651,'属性表（单核）'!$H$2:$I$251,2,0),IF(J3651=59,VLOOKUP(G3651,'属性表（单核）'!$C$2:$D$251,2,0),INT(N3651/VLOOKUP(J3651,'属性表（单）'!$N$4:$O$24,2,0))))</f>
        <v>25664</v>
      </c>
      <c r="S3651" s="1">
        <f t="shared" si="456"/>
        <v>371850</v>
      </c>
      <c r="T3651" s="28">
        <f>VLOOKUP(--F3651,经验表!$A$4:$B$53,2,0)*VLOOKUP(--E3651,经验表!$W$8:$X$17,2,0)</f>
        <v>371850</v>
      </c>
      <c r="U3651" s="1">
        <f t="shared" si="457"/>
        <v>4688400</v>
      </c>
      <c r="V3651" s="1">
        <f t="shared" si="458"/>
        <v>4688400</v>
      </c>
    </row>
    <row r="3652" spans="1:22" x14ac:dyDescent="0.35">
      <c r="A3652" s="1">
        <v>94600153</v>
      </c>
      <c r="B3652" s="3" t="s">
        <v>22</v>
      </c>
      <c r="C3652" s="29">
        <f t="shared" ref="C3652:C3715" si="462">C3651</f>
        <v>2</v>
      </c>
      <c r="D3652" s="29" t="str">
        <f t="shared" si="459"/>
        <v>3</v>
      </c>
      <c r="E3652" s="42" t="str">
        <f t="shared" si="460"/>
        <v>23</v>
      </c>
      <c r="F3652" s="1">
        <v>46</v>
      </c>
      <c r="G3652" s="28" t="str">
        <f t="shared" si="461"/>
        <v>346</v>
      </c>
      <c r="H3652" s="1">
        <v>2</v>
      </c>
      <c r="I3652" s="1">
        <v>81574</v>
      </c>
      <c r="J3652" s="1">
        <v>45</v>
      </c>
      <c r="K3652" s="1">
        <v>5608</v>
      </c>
      <c r="L3652" s="1">
        <v>823407</v>
      </c>
      <c r="M3652" s="1">
        <v>7618640</v>
      </c>
      <c r="N3652" s="2">
        <f>INT(VLOOKUP(--D3652,'属性表（单）'!$H$7:$I$11,2,0)*VLOOKUP(F3652,'属性表（单）'!$B$4:$D$53,3,0))</f>
        <v>33975</v>
      </c>
      <c r="O3652" s="34">
        <f t="shared" si="454"/>
        <v>5095</v>
      </c>
      <c r="P3652" s="1">
        <f>IF(H3652=26,VLOOKUP(G3652,'属性表（单核）'!$H$2:$I$251,2,0),IF(H3652=59,VLOOKUP(G3652,'属性表（单核）'!$C$2:$D$251,2,0),INT(N3652/VLOOKUP(H3652,'属性表（单）'!$N$4:$O$24,2,0))))</f>
        <v>3397</v>
      </c>
      <c r="Q3652" s="34">
        <f t="shared" si="455"/>
        <v>39813</v>
      </c>
      <c r="R3652" s="1">
        <f>IF(J3652=26,VLOOKUP(G3652,'属性表（单核）'!$H$2:$I$251,2,0),IF(J3652=59,VLOOKUP(G3652,'属性表（单核）'!$C$2:$D$251,2,0),INT(N3652/VLOOKUP(J3652,'属性表（单）'!$N$4:$O$24,2,0))))</f>
        <v>26542</v>
      </c>
      <c r="S3652" s="1">
        <f t="shared" si="456"/>
        <v>395850</v>
      </c>
      <c r="T3652" s="28">
        <f>VLOOKUP(--F3652,经验表!$A$4:$B$53,2,0)*VLOOKUP(--E3652,经验表!$W$8:$X$17,2,0)</f>
        <v>395850</v>
      </c>
      <c r="U3652" s="1">
        <f t="shared" si="457"/>
        <v>5060250</v>
      </c>
      <c r="V3652" s="1">
        <f t="shared" si="458"/>
        <v>5060250</v>
      </c>
    </row>
    <row r="3653" spans="1:22" x14ac:dyDescent="0.35">
      <c r="A3653" s="1">
        <v>94700153</v>
      </c>
      <c r="B3653" s="3" t="s">
        <v>22</v>
      </c>
      <c r="C3653" s="29">
        <f t="shared" si="462"/>
        <v>2</v>
      </c>
      <c r="D3653" s="29" t="str">
        <f t="shared" si="459"/>
        <v>3</v>
      </c>
      <c r="E3653" s="42" t="str">
        <f t="shared" si="460"/>
        <v>23</v>
      </c>
      <c r="F3653" s="1">
        <v>47</v>
      </c>
      <c r="G3653" s="28" t="str">
        <f t="shared" si="461"/>
        <v>347</v>
      </c>
      <c r="H3653" s="1">
        <v>2</v>
      </c>
      <c r="I3653" s="1">
        <v>83821</v>
      </c>
      <c r="J3653" s="1">
        <v>45</v>
      </c>
      <c r="K3653" s="1">
        <v>5720</v>
      </c>
      <c r="L3653" s="1">
        <v>908640</v>
      </c>
      <c r="M3653" s="1">
        <v>8442047</v>
      </c>
      <c r="N3653" s="2">
        <f>INT(VLOOKUP(--D3653,'属性表（单）'!$H$7:$I$11,2,0)*VLOOKUP(F3653,'属性表（单）'!$B$4:$D$53,3,0))</f>
        <v>35212</v>
      </c>
      <c r="O3653" s="34">
        <f t="shared" si="454"/>
        <v>5281</v>
      </c>
      <c r="P3653" s="1">
        <f>IF(H3653=26,VLOOKUP(G3653,'属性表（单核）'!$H$2:$I$251,2,0),IF(H3653=59,VLOOKUP(G3653,'属性表（单核）'!$C$2:$D$251,2,0),INT(N3653/VLOOKUP(H3653,'属性表（单）'!$N$4:$O$24,2,0))))</f>
        <v>3521</v>
      </c>
      <c r="Q3653" s="34">
        <f t="shared" si="455"/>
        <v>41263</v>
      </c>
      <c r="R3653" s="1">
        <f>IF(J3653=26,VLOOKUP(G3653,'属性表（单核）'!$H$2:$I$251,2,0),IF(J3653=59,VLOOKUP(G3653,'属性表（单核）'!$C$2:$D$251,2,0),INT(N3653/VLOOKUP(J3653,'属性表（单）'!$N$4:$O$24,2,0))))</f>
        <v>27509</v>
      </c>
      <c r="S3653" s="1">
        <f t="shared" si="456"/>
        <v>419850</v>
      </c>
      <c r="T3653" s="28">
        <f>VLOOKUP(--F3653,经验表!$A$4:$B$53,2,0)*VLOOKUP(--E3653,经验表!$W$8:$X$17,2,0)</f>
        <v>419850</v>
      </c>
      <c r="U3653" s="1">
        <f t="shared" si="457"/>
        <v>5456100</v>
      </c>
      <c r="V3653" s="1">
        <f t="shared" si="458"/>
        <v>5456100</v>
      </c>
    </row>
    <row r="3654" spans="1:22" x14ac:dyDescent="0.35">
      <c r="A3654" s="1">
        <v>94800153</v>
      </c>
      <c r="B3654" s="3" t="s">
        <v>22</v>
      </c>
      <c r="C3654" s="29">
        <f t="shared" si="462"/>
        <v>2</v>
      </c>
      <c r="D3654" s="29" t="str">
        <f t="shared" si="459"/>
        <v>3</v>
      </c>
      <c r="E3654" s="42" t="str">
        <f t="shared" si="460"/>
        <v>23</v>
      </c>
      <c r="F3654" s="1">
        <v>48</v>
      </c>
      <c r="G3654" s="28" t="str">
        <f t="shared" si="461"/>
        <v>348</v>
      </c>
      <c r="H3654" s="1">
        <v>2</v>
      </c>
      <c r="I3654" s="1">
        <v>86112</v>
      </c>
      <c r="J3654" s="1">
        <v>45</v>
      </c>
      <c r="K3654" s="1">
        <v>5832</v>
      </c>
      <c r="L3654" s="1">
        <v>1002564</v>
      </c>
      <c r="M3654" s="1">
        <v>9350687</v>
      </c>
      <c r="N3654" s="2">
        <f>INT(VLOOKUP(--D3654,'属性表（单）'!$H$7:$I$11,2,0)*VLOOKUP(F3654,'属性表（单）'!$B$4:$D$53,3,0))</f>
        <v>36450</v>
      </c>
      <c r="O3654" s="34">
        <f t="shared" si="454"/>
        <v>5467</v>
      </c>
      <c r="P3654" s="1">
        <f>IF(H3654=26,VLOOKUP(G3654,'属性表（单核）'!$H$2:$I$251,2,0),IF(H3654=59,VLOOKUP(G3654,'属性表（单核）'!$C$2:$D$251,2,0),INT(N3654/VLOOKUP(H3654,'属性表（单）'!$N$4:$O$24,2,0))))</f>
        <v>3645</v>
      </c>
      <c r="Q3654" s="34">
        <f t="shared" si="455"/>
        <v>42714</v>
      </c>
      <c r="R3654" s="1">
        <f>IF(J3654=26,VLOOKUP(G3654,'属性表（单核）'!$H$2:$I$251,2,0),IF(J3654=59,VLOOKUP(G3654,'属性表（单核）'!$C$2:$D$251,2,0),INT(N3654/VLOOKUP(J3654,'属性表（单）'!$N$4:$O$24,2,0))))</f>
        <v>28476</v>
      </c>
      <c r="S3654" s="1">
        <f t="shared" si="456"/>
        <v>443850</v>
      </c>
      <c r="T3654" s="28">
        <f>VLOOKUP(--F3654,经验表!$A$4:$B$53,2,0)*VLOOKUP(--E3654,经验表!$W$8:$X$17,2,0)</f>
        <v>443850</v>
      </c>
      <c r="U3654" s="1">
        <f t="shared" si="457"/>
        <v>5875950</v>
      </c>
      <c r="V3654" s="1">
        <f t="shared" si="458"/>
        <v>5875950</v>
      </c>
    </row>
    <row r="3655" spans="1:22" x14ac:dyDescent="0.35">
      <c r="A3655" s="1">
        <v>94900153</v>
      </c>
      <c r="B3655" s="3" t="s">
        <v>22</v>
      </c>
      <c r="C3655" s="29">
        <f t="shared" si="462"/>
        <v>2</v>
      </c>
      <c r="D3655" s="29" t="str">
        <f t="shared" si="459"/>
        <v>3</v>
      </c>
      <c r="E3655" s="42" t="str">
        <f t="shared" si="460"/>
        <v>23</v>
      </c>
      <c r="F3655" s="1">
        <v>49</v>
      </c>
      <c r="G3655" s="28" t="str">
        <f t="shared" si="461"/>
        <v>349</v>
      </c>
      <c r="H3655" s="1">
        <v>2</v>
      </c>
      <c r="I3655" s="1">
        <v>88448</v>
      </c>
      <c r="J3655" s="1">
        <v>45</v>
      </c>
      <c r="K3655" s="1">
        <v>5944</v>
      </c>
      <c r="L3655" s="1">
        <v>1106063</v>
      </c>
      <c r="M3655" s="1">
        <v>10353251</v>
      </c>
      <c r="N3655" s="2">
        <f>INT(VLOOKUP(--D3655,'属性表（单）'!$H$7:$I$11,2,0)*VLOOKUP(F3655,'属性表（单）'!$B$4:$D$53,3,0))</f>
        <v>37687</v>
      </c>
      <c r="O3655" s="34">
        <f t="shared" ref="O3655:O3718" si="463">INT(IF(C3655=1,P3655,P3655*$X$14))</f>
        <v>5652</v>
      </c>
      <c r="P3655" s="1">
        <f>IF(H3655=26,VLOOKUP(G3655,'属性表（单核）'!$H$2:$I$251,2,0),IF(H3655=59,VLOOKUP(G3655,'属性表（单核）'!$C$2:$D$251,2,0),INT(N3655/VLOOKUP(H3655,'属性表（单）'!$N$4:$O$24,2,0))))</f>
        <v>3768</v>
      </c>
      <c r="Q3655" s="34">
        <f t="shared" si="455"/>
        <v>44163</v>
      </c>
      <c r="R3655" s="1">
        <f>IF(J3655=26,VLOOKUP(G3655,'属性表（单核）'!$H$2:$I$251,2,0),IF(J3655=59,VLOOKUP(G3655,'属性表（单核）'!$C$2:$D$251,2,0),INT(N3655/VLOOKUP(J3655,'属性表（单）'!$N$4:$O$24,2,0))))</f>
        <v>29442</v>
      </c>
      <c r="S3655" s="1">
        <f t="shared" si="456"/>
        <v>467850</v>
      </c>
      <c r="T3655" s="28">
        <f>VLOOKUP(--F3655,经验表!$A$4:$B$53,2,0)*VLOOKUP(--E3655,经验表!$W$8:$X$17,2,0)</f>
        <v>467850</v>
      </c>
      <c r="U3655" s="1">
        <f t="shared" si="457"/>
        <v>6319800</v>
      </c>
      <c r="V3655" s="1">
        <f t="shared" si="458"/>
        <v>6319800</v>
      </c>
    </row>
    <row r="3656" spans="1:22" x14ac:dyDescent="0.35">
      <c r="A3656" s="1">
        <v>95000153</v>
      </c>
      <c r="B3656" s="3" t="s">
        <v>22</v>
      </c>
      <c r="C3656" s="29">
        <f t="shared" si="462"/>
        <v>2</v>
      </c>
      <c r="D3656" s="29" t="str">
        <f t="shared" si="459"/>
        <v>3</v>
      </c>
      <c r="E3656" s="42" t="str">
        <f t="shared" si="460"/>
        <v>23</v>
      </c>
      <c r="F3656" s="1">
        <v>50</v>
      </c>
      <c r="G3656" s="28" t="str">
        <f t="shared" si="461"/>
        <v>350</v>
      </c>
      <c r="H3656" s="1">
        <v>2</v>
      </c>
      <c r="I3656" s="1">
        <v>90832</v>
      </c>
      <c r="J3656" s="1">
        <v>45</v>
      </c>
      <c r="K3656" s="1">
        <v>6056</v>
      </c>
      <c r="L3656" s="1">
        <v>99999999</v>
      </c>
      <c r="M3656" s="1">
        <v>11459314</v>
      </c>
      <c r="N3656" s="2">
        <f>INT(VLOOKUP(--D3656,'属性表（单）'!$H$7:$I$11,2,0)*VLOOKUP(F3656,'属性表（单）'!$B$4:$D$53,3,0))</f>
        <v>38925</v>
      </c>
      <c r="O3656" s="34">
        <f t="shared" si="463"/>
        <v>5838</v>
      </c>
      <c r="P3656" s="1">
        <f>IF(H3656=26,VLOOKUP(G3656,'属性表（单核）'!$H$2:$I$251,2,0),IF(H3656=59,VLOOKUP(G3656,'属性表（单核）'!$C$2:$D$251,2,0),INT(N3656/VLOOKUP(H3656,'属性表（单）'!$N$4:$O$24,2,0))))</f>
        <v>3892</v>
      </c>
      <c r="Q3656" s="34">
        <f t="shared" ref="Q3656:Q3719" si="464">INT(IF(C3656=1,R3656,R3656*$X$14))</f>
        <v>45615</v>
      </c>
      <c r="R3656" s="1">
        <f>IF(J3656=26,VLOOKUP(G3656,'属性表（单核）'!$H$2:$I$251,2,0),IF(J3656=59,VLOOKUP(G3656,'属性表（单核）'!$C$2:$D$251,2,0),INT(N3656/VLOOKUP(J3656,'属性表（单）'!$N$4:$O$24,2,0))))</f>
        <v>30410</v>
      </c>
      <c r="S3656" s="1">
        <f t="shared" ref="S3656:S3719" si="465">INT(T3656)</f>
        <v>495750</v>
      </c>
      <c r="T3656" s="28">
        <f>VLOOKUP(--F3656,经验表!$A$4:$B$53,2,0)*VLOOKUP(--E3656,经验表!$W$8:$X$17,2,0)</f>
        <v>495750</v>
      </c>
      <c r="U3656" s="1">
        <f t="shared" ref="U3656:U3719" si="466">INT(IF(C3656=1,IF(F3656=1,VLOOKUP(--D3656,$X$8:$Y$12,2,0),V3656),IF(F3656=1,VLOOKUP(--D3656,$X$17:$Y$21,2,0),V3656)))</f>
        <v>6787650</v>
      </c>
      <c r="V3656" s="1">
        <f t="shared" si="458"/>
        <v>6787650</v>
      </c>
    </row>
    <row r="3657" spans="1:22" x14ac:dyDescent="0.35">
      <c r="A3657" s="1">
        <v>90100154</v>
      </c>
      <c r="B3657" s="3" t="s">
        <v>22</v>
      </c>
      <c r="C3657" s="29">
        <f t="shared" si="462"/>
        <v>2</v>
      </c>
      <c r="D3657" s="29" t="str">
        <f t="shared" si="459"/>
        <v>4</v>
      </c>
      <c r="E3657" s="42" t="str">
        <f t="shared" si="460"/>
        <v>24</v>
      </c>
      <c r="F3657" s="1">
        <v>1</v>
      </c>
      <c r="G3657" s="28" t="str">
        <f t="shared" si="461"/>
        <v>41</v>
      </c>
      <c r="H3657" s="1">
        <v>2</v>
      </c>
      <c r="I3657" s="1">
        <v>21904</v>
      </c>
      <c r="J3657" s="1">
        <v>45</v>
      </c>
      <c r="K3657" s="1">
        <v>864</v>
      </c>
      <c r="L3657" s="1">
        <v>4096</v>
      </c>
      <c r="M3657" s="1">
        <v>0</v>
      </c>
      <c r="N3657" s="2">
        <f>INT(VLOOKUP(--D3657,'属性表（单）'!$H$7:$I$11,2,0)*VLOOKUP(F3657,'属性表（单）'!$B$4:$D$53,3,0))</f>
        <v>6400</v>
      </c>
      <c r="O3657" s="34">
        <f t="shared" si="463"/>
        <v>960</v>
      </c>
      <c r="P3657" s="1">
        <f>IF(H3657=26,VLOOKUP(G3657,'属性表（单核）'!$H$2:$I$251,2,0),IF(H3657=59,VLOOKUP(G3657,'属性表（单核）'!$C$2:$D$251,2,0),INT(N3657/VLOOKUP(H3657,'属性表（单）'!$N$4:$O$24,2,0))))</f>
        <v>640</v>
      </c>
      <c r="Q3657" s="34">
        <f t="shared" si="464"/>
        <v>7500</v>
      </c>
      <c r="R3657" s="1">
        <f>IF(J3657=26,VLOOKUP(G3657,'属性表（单核）'!$H$2:$I$251,2,0),IF(J3657=59,VLOOKUP(G3657,'属性表（单核）'!$C$2:$D$251,2,0),INT(N3657/VLOOKUP(J3657,'属性表（单）'!$N$4:$O$24,2,0))))</f>
        <v>5000</v>
      </c>
      <c r="S3657" s="1">
        <f t="shared" si="465"/>
        <v>3948</v>
      </c>
      <c r="T3657" s="28">
        <f>VLOOKUP(--F3657,经验表!$A$4:$B$53,2,0)*VLOOKUP(--E3657,经验表!$W$8:$X$17,2,0)</f>
        <v>3948.7500000000005</v>
      </c>
      <c r="U3657" s="1">
        <f t="shared" si="466"/>
        <v>94500</v>
      </c>
      <c r="V3657" s="1">
        <f t="shared" ref="V3657:V3720" si="467">S3656+U3656</f>
        <v>7283400</v>
      </c>
    </row>
    <row r="3658" spans="1:22" x14ac:dyDescent="0.35">
      <c r="A3658" s="1">
        <v>90200154</v>
      </c>
      <c r="B3658" s="3" t="s">
        <v>22</v>
      </c>
      <c r="C3658" s="29">
        <f t="shared" si="462"/>
        <v>2</v>
      </c>
      <c r="D3658" s="29" t="str">
        <f t="shared" si="459"/>
        <v>4</v>
      </c>
      <c r="E3658" s="42" t="str">
        <f t="shared" si="460"/>
        <v>24</v>
      </c>
      <c r="F3658" s="1">
        <v>2</v>
      </c>
      <c r="G3658" s="28" t="str">
        <f t="shared" si="461"/>
        <v>42</v>
      </c>
      <c r="H3658" s="1">
        <v>2</v>
      </c>
      <c r="I3658" s="1">
        <v>23437</v>
      </c>
      <c r="J3658" s="1">
        <v>45</v>
      </c>
      <c r="K3658" s="1">
        <v>1024</v>
      </c>
      <c r="L3658" s="1">
        <v>5346</v>
      </c>
      <c r="M3658" s="1">
        <v>4096</v>
      </c>
      <c r="N3658" s="2">
        <f>INT(VLOOKUP(--D3658,'属性表（单）'!$H$7:$I$11,2,0)*VLOOKUP(F3658,'属性表（单）'!$B$4:$D$53,3,0))</f>
        <v>6800</v>
      </c>
      <c r="O3658" s="34">
        <f t="shared" si="463"/>
        <v>1020</v>
      </c>
      <c r="P3658" s="1">
        <f>IF(H3658=26,VLOOKUP(G3658,'属性表（单核）'!$H$2:$I$251,2,0),IF(H3658=59,VLOOKUP(G3658,'属性表（单核）'!$C$2:$D$251,2,0),INT(N3658/VLOOKUP(H3658,'属性表（单）'!$N$4:$O$24,2,0))))</f>
        <v>680</v>
      </c>
      <c r="Q3658" s="34">
        <f t="shared" si="464"/>
        <v>7968</v>
      </c>
      <c r="R3658" s="1">
        <f>IF(J3658=26,VLOOKUP(G3658,'属性表（单核）'!$H$2:$I$251,2,0),IF(J3658=59,VLOOKUP(G3658,'属性表（单核）'!$C$2:$D$251,2,0),INT(N3658/VLOOKUP(J3658,'属性表（单）'!$N$4:$O$24,2,0))))</f>
        <v>5312</v>
      </c>
      <c r="S3658" s="1">
        <f t="shared" si="465"/>
        <v>5528</v>
      </c>
      <c r="T3658" s="28">
        <f>VLOOKUP(--F3658,经验表!$A$4:$B$53,2,0)*VLOOKUP(--E3658,经验表!$W$8:$X$17,2,0)</f>
        <v>5528.2500000000009</v>
      </c>
      <c r="U3658" s="1">
        <f t="shared" si="466"/>
        <v>98448</v>
      </c>
      <c r="V3658" s="1">
        <f t="shared" si="467"/>
        <v>98448</v>
      </c>
    </row>
    <row r="3659" spans="1:22" x14ac:dyDescent="0.35">
      <c r="A3659" s="1">
        <v>90300154</v>
      </c>
      <c r="B3659" s="3" t="s">
        <v>22</v>
      </c>
      <c r="C3659" s="29">
        <f t="shared" si="462"/>
        <v>2</v>
      </c>
      <c r="D3659" s="29" t="str">
        <f t="shared" si="459"/>
        <v>4</v>
      </c>
      <c r="E3659" s="42" t="str">
        <f t="shared" si="460"/>
        <v>24</v>
      </c>
      <c r="F3659" s="1">
        <v>3</v>
      </c>
      <c r="G3659" s="28" t="str">
        <f t="shared" si="461"/>
        <v>43</v>
      </c>
      <c r="H3659" s="1">
        <v>2</v>
      </c>
      <c r="I3659" s="1">
        <v>24992</v>
      </c>
      <c r="J3659" s="1">
        <v>45</v>
      </c>
      <c r="K3659" s="1">
        <v>1184</v>
      </c>
      <c r="L3659" s="1">
        <v>6730</v>
      </c>
      <c r="M3659" s="1">
        <v>9442</v>
      </c>
      <c r="N3659" s="2">
        <f>INT(VLOOKUP(--D3659,'属性表（单）'!$H$7:$I$11,2,0)*VLOOKUP(F3659,'属性表（单）'!$B$4:$D$53,3,0))</f>
        <v>7200</v>
      </c>
      <c r="O3659" s="34">
        <f t="shared" si="463"/>
        <v>1080</v>
      </c>
      <c r="P3659" s="1">
        <f>IF(H3659=26,VLOOKUP(G3659,'属性表（单核）'!$H$2:$I$251,2,0),IF(H3659=59,VLOOKUP(G3659,'属性表（单核）'!$C$2:$D$251,2,0),INT(N3659/VLOOKUP(H3659,'属性表（单）'!$N$4:$O$24,2,0))))</f>
        <v>720</v>
      </c>
      <c r="Q3659" s="34">
        <f t="shared" si="464"/>
        <v>8437</v>
      </c>
      <c r="R3659" s="1">
        <f>IF(J3659=26,VLOOKUP(G3659,'属性表（单核）'!$H$2:$I$251,2,0),IF(J3659=59,VLOOKUP(G3659,'属性表（单核）'!$C$2:$D$251,2,0),INT(N3659/VLOOKUP(J3659,'属性表（单）'!$N$4:$O$24,2,0))))</f>
        <v>5625</v>
      </c>
      <c r="S3659" s="1">
        <f t="shared" si="465"/>
        <v>7107</v>
      </c>
      <c r="T3659" s="28">
        <f>VLOOKUP(--F3659,经验表!$A$4:$B$53,2,0)*VLOOKUP(--E3659,经验表!$W$8:$X$17,2,0)</f>
        <v>7107.7500000000009</v>
      </c>
      <c r="U3659" s="1">
        <f t="shared" si="466"/>
        <v>103976</v>
      </c>
      <c r="V3659" s="1">
        <f t="shared" si="467"/>
        <v>103976</v>
      </c>
    </row>
    <row r="3660" spans="1:22" x14ac:dyDescent="0.35">
      <c r="A3660" s="1">
        <v>90400154</v>
      </c>
      <c r="B3660" s="3" t="s">
        <v>22</v>
      </c>
      <c r="C3660" s="29">
        <f t="shared" si="462"/>
        <v>2</v>
      </c>
      <c r="D3660" s="29" t="str">
        <f t="shared" si="459"/>
        <v>4</v>
      </c>
      <c r="E3660" s="42" t="str">
        <f t="shared" si="460"/>
        <v>24</v>
      </c>
      <c r="F3660" s="1">
        <v>4</v>
      </c>
      <c r="G3660" s="28" t="str">
        <f t="shared" si="461"/>
        <v>44</v>
      </c>
      <c r="H3660" s="1">
        <v>2</v>
      </c>
      <c r="I3660" s="1">
        <v>26573</v>
      </c>
      <c r="J3660" s="1">
        <v>45</v>
      </c>
      <c r="K3660" s="1">
        <v>1344</v>
      </c>
      <c r="L3660" s="1">
        <v>8259</v>
      </c>
      <c r="M3660" s="1">
        <v>16172</v>
      </c>
      <c r="N3660" s="2">
        <f>INT(VLOOKUP(--D3660,'属性表（单）'!$H$7:$I$11,2,0)*VLOOKUP(F3660,'属性表（单）'!$B$4:$D$53,3,0))</f>
        <v>7600</v>
      </c>
      <c r="O3660" s="34">
        <f t="shared" si="463"/>
        <v>1140</v>
      </c>
      <c r="P3660" s="1">
        <f>IF(H3660=26,VLOOKUP(G3660,'属性表（单核）'!$H$2:$I$251,2,0),IF(H3660=59,VLOOKUP(G3660,'属性表（单核）'!$C$2:$D$251,2,0),INT(N3660/VLOOKUP(H3660,'属性表（单）'!$N$4:$O$24,2,0))))</f>
        <v>760</v>
      </c>
      <c r="Q3660" s="34">
        <f t="shared" si="464"/>
        <v>8905</v>
      </c>
      <c r="R3660" s="1">
        <f>IF(J3660=26,VLOOKUP(G3660,'属性表（单核）'!$H$2:$I$251,2,0),IF(J3660=59,VLOOKUP(G3660,'属性表（单核）'!$C$2:$D$251,2,0),INT(N3660/VLOOKUP(J3660,'属性表（单）'!$N$4:$O$24,2,0))))</f>
        <v>5937</v>
      </c>
      <c r="S3660" s="1">
        <f t="shared" si="465"/>
        <v>8687</v>
      </c>
      <c r="T3660" s="28">
        <f>VLOOKUP(--F3660,经验表!$A$4:$B$53,2,0)*VLOOKUP(--E3660,经验表!$W$8:$X$17,2,0)</f>
        <v>8687.2500000000018</v>
      </c>
      <c r="U3660" s="1">
        <f t="shared" si="466"/>
        <v>111083</v>
      </c>
      <c r="V3660" s="1">
        <f t="shared" si="467"/>
        <v>111083</v>
      </c>
    </row>
    <row r="3661" spans="1:22" x14ac:dyDescent="0.35">
      <c r="A3661" s="1">
        <v>90500154</v>
      </c>
      <c r="B3661" s="3" t="s">
        <v>22</v>
      </c>
      <c r="C3661" s="29">
        <f t="shared" si="462"/>
        <v>2</v>
      </c>
      <c r="D3661" s="29" t="str">
        <f t="shared" si="459"/>
        <v>4</v>
      </c>
      <c r="E3661" s="42" t="str">
        <f t="shared" si="460"/>
        <v>24</v>
      </c>
      <c r="F3661" s="1">
        <v>5</v>
      </c>
      <c r="G3661" s="28" t="str">
        <f t="shared" si="461"/>
        <v>45</v>
      </c>
      <c r="H3661" s="1">
        <v>2</v>
      </c>
      <c r="I3661" s="1">
        <v>28176</v>
      </c>
      <c r="J3661" s="1">
        <v>45</v>
      </c>
      <c r="K3661" s="1">
        <v>1504</v>
      </c>
      <c r="L3661" s="1">
        <v>9948</v>
      </c>
      <c r="M3661" s="1">
        <v>24431</v>
      </c>
      <c r="N3661" s="2">
        <f>INT(VLOOKUP(--D3661,'属性表（单）'!$H$7:$I$11,2,0)*VLOOKUP(F3661,'属性表（单）'!$B$4:$D$53,3,0))</f>
        <v>8000</v>
      </c>
      <c r="O3661" s="34">
        <f t="shared" si="463"/>
        <v>1200</v>
      </c>
      <c r="P3661" s="1">
        <f>IF(H3661=26,VLOOKUP(G3661,'属性表（单核）'!$H$2:$I$251,2,0),IF(H3661=59,VLOOKUP(G3661,'属性表（单核）'!$C$2:$D$251,2,0),INT(N3661/VLOOKUP(H3661,'属性表（单）'!$N$4:$O$24,2,0))))</f>
        <v>800</v>
      </c>
      <c r="Q3661" s="34">
        <f t="shared" si="464"/>
        <v>9375</v>
      </c>
      <c r="R3661" s="1">
        <f>IF(J3661=26,VLOOKUP(G3661,'属性表（单核）'!$H$2:$I$251,2,0),IF(J3661=59,VLOOKUP(G3661,'属性表（单核）'!$C$2:$D$251,2,0),INT(N3661/VLOOKUP(J3661,'属性表（单）'!$N$4:$O$24,2,0))))</f>
        <v>6250</v>
      </c>
      <c r="S3661" s="1">
        <f t="shared" si="465"/>
        <v>10266</v>
      </c>
      <c r="T3661" s="28">
        <f>VLOOKUP(--F3661,经验表!$A$4:$B$53,2,0)*VLOOKUP(--E3661,经验表!$W$8:$X$17,2,0)</f>
        <v>10266.750000000002</v>
      </c>
      <c r="U3661" s="1">
        <f t="shared" si="466"/>
        <v>119770</v>
      </c>
      <c r="V3661" s="1">
        <f t="shared" si="467"/>
        <v>119770</v>
      </c>
    </row>
    <row r="3662" spans="1:22" x14ac:dyDescent="0.35">
      <c r="A3662" s="1">
        <v>90600154</v>
      </c>
      <c r="B3662" s="3" t="s">
        <v>22</v>
      </c>
      <c r="C3662" s="29">
        <f t="shared" si="462"/>
        <v>2</v>
      </c>
      <c r="D3662" s="29" t="str">
        <f t="shared" si="459"/>
        <v>4</v>
      </c>
      <c r="E3662" s="42" t="str">
        <f t="shared" si="460"/>
        <v>24</v>
      </c>
      <c r="F3662" s="1">
        <v>6</v>
      </c>
      <c r="G3662" s="28" t="str">
        <f t="shared" si="461"/>
        <v>46</v>
      </c>
      <c r="H3662" s="1">
        <v>2</v>
      </c>
      <c r="I3662" s="1">
        <v>29802</v>
      </c>
      <c r="J3662" s="1">
        <v>45</v>
      </c>
      <c r="K3662" s="1">
        <v>1664</v>
      </c>
      <c r="L3662" s="1">
        <v>11814</v>
      </c>
      <c r="M3662" s="1">
        <v>34379</v>
      </c>
      <c r="N3662" s="2">
        <f>INT(VLOOKUP(--D3662,'属性表（单）'!$H$7:$I$11,2,0)*VLOOKUP(F3662,'属性表（单）'!$B$4:$D$53,3,0))</f>
        <v>8400</v>
      </c>
      <c r="O3662" s="34">
        <f t="shared" si="463"/>
        <v>1260</v>
      </c>
      <c r="P3662" s="1">
        <f>IF(H3662=26,VLOOKUP(G3662,'属性表（单核）'!$H$2:$I$251,2,0),IF(H3662=59,VLOOKUP(G3662,'属性表（单核）'!$C$2:$D$251,2,0),INT(N3662/VLOOKUP(H3662,'属性表（单）'!$N$4:$O$24,2,0))))</f>
        <v>840</v>
      </c>
      <c r="Q3662" s="34">
        <f t="shared" si="464"/>
        <v>9843</v>
      </c>
      <c r="R3662" s="1">
        <f>IF(J3662=26,VLOOKUP(G3662,'属性表（单核）'!$H$2:$I$251,2,0),IF(J3662=59,VLOOKUP(G3662,'属性表（单核）'!$C$2:$D$251,2,0),INT(N3662/VLOOKUP(J3662,'属性表（单）'!$N$4:$O$24,2,0))))</f>
        <v>6562</v>
      </c>
      <c r="S3662" s="1">
        <f t="shared" si="465"/>
        <v>12899</v>
      </c>
      <c r="T3662" s="28">
        <f>VLOOKUP(--F3662,经验表!$A$4:$B$53,2,0)*VLOOKUP(--E3662,经验表!$W$8:$X$17,2,0)</f>
        <v>12899.250000000002</v>
      </c>
      <c r="U3662" s="1">
        <f t="shared" si="466"/>
        <v>130036</v>
      </c>
      <c r="V3662" s="1">
        <f t="shared" si="467"/>
        <v>130036</v>
      </c>
    </row>
    <row r="3663" spans="1:22" x14ac:dyDescent="0.35">
      <c r="A3663" s="1">
        <v>90700154</v>
      </c>
      <c r="B3663" s="3" t="s">
        <v>22</v>
      </c>
      <c r="C3663" s="29">
        <f t="shared" si="462"/>
        <v>2</v>
      </c>
      <c r="D3663" s="29" t="str">
        <f t="shared" si="459"/>
        <v>4</v>
      </c>
      <c r="E3663" s="42" t="str">
        <f t="shared" si="460"/>
        <v>24</v>
      </c>
      <c r="F3663" s="1">
        <v>7</v>
      </c>
      <c r="G3663" s="28" t="str">
        <f t="shared" si="461"/>
        <v>47</v>
      </c>
      <c r="H3663" s="1">
        <v>2</v>
      </c>
      <c r="I3663" s="1">
        <v>31456</v>
      </c>
      <c r="J3663" s="1">
        <v>45</v>
      </c>
      <c r="K3663" s="1">
        <v>1824</v>
      </c>
      <c r="L3663" s="1">
        <v>13871</v>
      </c>
      <c r="M3663" s="1">
        <v>46193</v>
      </c>
      <c r="N3663" s="2">
        <f>INT(VLOOKUP(--D3663,'属性表（单）'!$H$7:$I$11,2,0)*VLOOKUP(F3663,'属性表（单）'!$B$4:$D$53,3,0))</f>
        <v>9000</v>
      </c>
      <c r="O3663" s="34">
        <f t="shared" si="463"/>
        <v>1350</v>
      </c>
      <c r="P3663" s="1">
        <f>IF(H3663=26,VLOOKUP(G3663,'属性表（单核）'!$H$2:$I$251,2,0),IF(H3663=59,VLOOKUP(G3663,'属性表（单核）'!$C$2:$D$251,2,0),INT(N3663/VLOOKUP(H3663,'属性表（单）'!$N$4:$O$24,2,0))))</f>
        <v>900</v>
      </c>
      <c r="Q3663" s="34">
        <f t="shared" si="464"/>
        <v>10546</v>
      </c>
      <c r="R3663" s="1">
        <f>IF(J3663=26,VLOOKUP(G3663,'属性表（单核）'!$H$2:$I$251,2,0),IF(J3663=59,VLOOKUP(G3663,'属性表（单核）'!$C$2:$D$251,2,0),INT(N3663/VLOOKUP(J3663,'属性表（单）'!$N$4:$O$24,2,0))))</f>
        <v>7031</v>
      </c>
      <c r="S3663" s="1">
        <f t="shared" si="465"/>
        <v>15531</v>
      </c>
      <c r="T3663" s="28">
        <f>VLOOKUP(--F3663,经验表!$A$4:$B$53,2,0)*VLOOKUP(--E3663,经验表!$W$8:$X$17,2,0)</f>
        <v>15531.750000000002</v>
      </c>
      <c r="U3663" s="1">
        <f t="shared" si="466"/>
        <v>142935</v>
      </c>
      <c r="V3663" s="1">
        <f t="shared" si="467"/>
        <v>142935</v>
      </c>
    </row>
    <row r="3664" spans="1:22" x14ac:dyDescent="0.35">
      <c r="A3664" s="1">
        <v>90800154</v>
      </c>
      <c r="B3664" s="3" t="s">
        <v>22</v>
      </c>
      <c r="C3664" s="29">
        <f t="shared" si="462"/>
        <v>2</v>
      </c>
      <c r="D3664" s="29" t="str">
        <f t="shared" si="459"/>
        <v>4</v>
      </c>
      <c r="E3664" s="42" t="str">
        <f t="shared" si="460"/>
        <v>24</v>
      </c>
      <c r="F3664" s="1">
        <v>8</v>
      </c>
      <c r="G3664" s="28" t="str">
        <f t="shared" si="461"/>
        <v>48</v>
      </c>
      <c r="H3664" s="1">
        <v>2</v>
      </c>
      <c r="I3664" s="1">
        <v>33130</v>
      </c>
      <c r="J3664" s="1">
        <v>45</v>
      </c>
      <c r="K3664" s="1">
        <v>1984</v>
      </c>
      <c r="L3664" s="1">
        <v>16141</v>
      </c>
      <c r="M3664" s="1">
        <v>60064</v>
      </c>
      <c r="N3664" s="2">
        <f>INT(VLOOKUP(--D3664,'属性表（单）'!$H$7:$I$11,2,0)*VLOOKUP(F3664,'属性表（单）'!$B$4:$D$53,3,0))</f>
        <v>9600</v>
      </c>
      <c r="O3664" s="34">
        <f t="shared" si="463"/>
        <v>1440</v>
      </c>
      <c r="P3664" s="1">
        <f>IF(H3664=26,VLOOKUP(G3664,'属性表（单核）'!$H$2:$I$251,2,0),IF(H3664=59,VLOOKUP(G3664,'属性表（单核）'!$C$2:$D$251,2,0),INT(N3664/VLOOKUP(H3664,'属性表（单）'!$N$4:$O$24,2,0))))</f>
        <v>960</v>
      </c>
      <c r="Q3664" s="34">
        <f t="shared" si="464"/>
        <v>11250</v>
      </c>
      <c r="R3664" s="1">
        <f>IF(J3664=26,VLOOKUP(G3664,'属性表（单核）'!$H$2:$I$251,2,0),IF(J3664=59,VLOOKUP(G3664,'属性表（单核）'!$C$2:$D$251,2,0),INT(N3664/VLOOKUP(J3664,'属性表（单）'!$N$4:$O$24,2,0))))</f>
        <v>7500</v>
      </c>
      <c r="S3664" s="1">
        <f t="shared" si="465"/>
        <v>18164</v>
      </c>
      <c r="T3664" s="28">
        <f>VLOOKUP(--F3664,经验表!$A$4:$B$53,2,0)*VLOOKUP(--E3664,经验表!$W$8:$X$17,2,0)</f>
        <v>18164.250000000004</v>
      </c>
      <c r="U3664" s="1">
        <f t="shared" si="466"/>
        <v>158466</v>
      </c>
      <c r="V3664" s="1">
        <f t="shared" si="467"/>
        <v>158466</v>
      </c>
    </row>
    <row r="3665" spans="1:22" x14ac:dyDescent="0.35">
      <c r="A3665" s="1">
        <v>90900154</v>
      </c>
      <c r="B3665" s="3" t="s">
        <v>22</v>
      </c>
      <c r="C3665" s="29">
        <f t="shared" si="462"/>
        <v>2</v>
      </c>
      <c r="D3665" s="29" t="str">
        <f t="shared" si="459"/>
        <v>4</v>
      </c>
      <c r="E3665" s="42" t="str">
        <f t="shared" si="460"/>
        <v>24</v>
      </c>
      <c r="F3665" s="1">
        <v>9</v>
      </c>
      <c r="G3665" s="28" t="str">
        <f t="shared" si="461"/>
        <v>49</v>
      </c>
      <c r="H3665" s="1">
        <v>2</v>
      </c>
      <c r="I3665" s="1">
        <v>34832</v>
      </c>
      <c r="J3665" s="1">
        <v>45</v>
      </c>
      <c r="K3665" s="1">
        <v>2144</v>
      </c>
      <c r="L3665" s="1">
        <v>18645</v>
      </c>
      <c r="M3665" s="1">
        <v>76205</v>
      </c>
      <c r="N3665" s="2">
        <f>INT(VLOOKUP(--D3665,'属性表（单）'!$H$7:$I$11,2,0)*VLOOKUP(F3665,'属性表（单）'!$B$4:$D$53,3,0))</f>
        <v>10200</v>
      </c>
      <c r="O3665" s="34">
        <f t="shared" si="463"/>
        <v>1530</v>
      </c>
      <c r="P3665" s="1">
        <f>IF(H3665=26,VLOOKUP(G3665,'属性表（单核）'!$H$2:$I$251,2,0),IF(H3665=59,VLOOKUP(G3665,'属性表（单核）'!$C$2:$D$251,2,0),INT(N3665/VLOOKUP(H3665,'属性表（单）'!$N$4:$O$24,2,0))))</f>
        <v>1020</v>
      </c>
      <c r="Q3665" s="34">
        <f t="shared" si="464"/>
        <v>11952</v>
      </c>
      <c r="R3665" s="1">
        <f>IF(J3665=26,VLOOKUP(G3665,'属性表（单核）'!$H$2:$I$251,2,0),IF(J3665=59,VLOOKUP(G3665,'属性表（单核）'!$C$2:$D$251,2,0),INT(N3665/VLOOKUP(J3665,'属性表（单）'!$N$4:$O$24,2,0))))</f>
        <v>7968</v>
      </c>
      <c r="S3665" s="1">
        <f t="shared" si="465"/>
        <v>20796</v>
      </c>
      <c r="T3665" s="28">
        <f>VLOOKUP(--F3665,经验表!$A$4:$B$53,2,0)*VLOOKUP(--E3665,经验表!$W$8:$X$17,2,0)</f>
        <v>20796.750000000004</v>
      </c>
      <c r="U3665" s="1">
        <f t="shared" si="466"/>
        <v>176630</v>
      </c>
      <c r="V3665" s="1">
        <f t="shared" si="467"/>
        <v>176630</v>
      </c>
    </row>
    <row r="3666" spans="1:22" x14ac:dyDescent="0.35">
      <c r="A3666" s="1">
        <v>91000154</v>
      </c>
      <c r="B3666" s="3" t="s">
        <v>22</v>
      </c>
      <c r="C3666" s="29">
        <f t="shared" si="462"/>
        <v>2</v>
      </c>
      <c r="D3666" s="29" t="str">
        <f t="shared" si="459"/>
        <v>4</v>
      </c>
      <c r="E3666" s="42" t="str">
        <f t="shared" si="460"/>
        <v>24</v>
      </c>
      <c r="F3666" s="1">
        <v>10</v>
      </c>
      <c r="G3666" s="28" t="str">
        <f t="shared" si="461"/>
        <v>410</v>
      </c>
      <c r="H3666" s="1">
        <v>2</v>
      </c>
      <c r="I3666" s="1">
        <v>36560</v>
      </c>
      <c r="J3666" s="1">
        <v>45</v>
      </c>
      <c r="K3666" s="1">
        <v>2304</v>
      </c>
      <c r="L3666" s="1">
        <v>21404</v>
      </c>
      <c r="M3666" s="1">
        <v>94850</v>
      </c>
      <c r="N3666" s="2">
        <f>INT(VLOOKUP(--D3666,'属性表（单）'!$H$7:$I$11,2,0)*VLOOKUP(F3666,'属性表（单）'!$B$4:$D$53,3,0))</f>
        <v>10800</v>
      </c>
      <c r="O3666" s="34">
        <f t="shared" si="463"/>
        <v>1620</v>
      </c>
      <c r="P3666" s="1">
        <f>IF(H3666=26,VLOOKUP(G3666,'属性表（单核）'!$H$2:$I$251,2,0),IF(H3666=59,VLOOKUP(G3666,'属性表（单核）'!$C$2:$D$251,2,0),INT(N3666/VLOOKUP(H3666,'属性表（单）'!$N$4:$O$24,2,0))))</f>
        <v>1080</v>
      </c>
      <c r="Q3666" s="34">
        <f t="shared" si="464"/>
        <v>12655</v>
      </c>
      <c r="R3666" s="1">
        <f>IF(J3666=26,VLOOKUP(G3666,'属性表（单核）'!$H$2:$I$251,2,0),IF(J3666=59,VLOOKUP(G3666,'属性表（单核）'!$C$2:$D$251,2,0),INT(N3666/VLOOKUP(J3666,'属性表（单）'!$N$4:$O$24,2,0))))</f>
        <v>8437</v>
      </c>
      <c r="S3666" s="1">
        <f t="shared" si="465"/>
        <v>25008</v>
      </c>
      <c r="T3666" s="28">
        <f>VLOOKUP(--F3666,经验表!$A$4:$B$53,2,0)*VLOOKUP(--E3666,经验表!$W$8:$X$17,2,0)</f>
        <v>25008.750000000004</v>
      </c>
      <c r="U3666" s="1">
        <f t="shared" si="466"/>
        <v>197426</v>
      </c>
      <c r="V3666" s="1">
        <f t="shared" si="467"/>
        <v>197426</v>
      </c>
    </row>
    <row r="3667" spans="1:22" x14ac:dyDescent="0.35">
      <c r="A3667" s="1">
        <v>91100154</v>
      </c>
      <c r="B3667" s="3" t="s">
        <v>22</v>
      </c>
      <c r="C3667" s="29">
        <f t="shared" si="462"/>
        <v>2</v>
      </c>
      <c r="D3667" s="29" t="str">
        <f t="shared" si="459"/>
        <v>4</v>
      </c>
      <c r="E3667" s="42" t="str">
        <f t="shared" si="460"/>
        <v>24</v>
      </c>
      <c r="F3667" s="1">
        <v>11</v>
      </c>
      <c r="G3667" s="28" t="str">
        <f t="shared" si="461"/>
        <v>411</v>
      </c>
      <c r="H3667" s="1">
        <v>2</v>
      </c>
      <c r="I3667" s="1">
        <v>38314</v>
      </c>
      <c r="J3667" s="1">
        <v>45</v>
      </c>
      <c r="K3667" s="1">
        <v>2464</v>
      </c>
      <c r="L3667" s="1">
        <v>24442</v>
      </c>
      <c r="M3667" s="1">
        <v>116254</v>
      </c>
      <c r="N3667" s="2">
        <f>INT(VLOOKUP(--D3667,'属性表（单）'!$H$7:$I$11,2,0)*VLOOKUP(F3667,'属性表（单）'!$B$4:$D$53,3,0))</f>
        <v>11400</v>
      </c>
      <c r="O3667" s="34">
        <f t="shared" si="463"/>
        <v>1710</v>
      </c>
      <c r="P3667" s="1">
        <f>IF(H3667=26,VLOOKUP(G3667,'属性表（单核）'!$H$2:$I$251,2,0),IF(H3667=59,VLOOKUP(G3667,'属性表（单核）'!$C$2:$D$251,2,0),INT(N3667/VLOOKUP(H3667,'属性表（单）'!$N$4:$O$24,2,0))))</f>
        <v>1140</v>
      </c>
      <c r="Q3667" s="34">
        <f t="shared" si="464"/>
        <v>13359</v>
      </c>
      <c r="R3667" s="1">
        <f>IF(J3667=26,VLOOKUP(G3667,'属性表（单核）'!$H$2:$I$251,2,0),IF(J3667=59,VLOOKUP(G3667,'属性表（单核）'!$C$2:$D$251,2,0),INT(N3667/VLOOKUP(J3667,'属性表（单）'!$N$4:$O$24,2,0))))</f>
        <v>8906</v>
      </c>
      <c r="S3667" s="1">
        <f t="shared" si="465"/>
        <v>29220</v>
      </c>
      <c r="T3667" s="28">
        <f>VLOOKUP(--F3667,经验表!$A$4:$B$53,2,0)*VLOOKUP(--E3667,经验表!$W$8:$X$17,2,0)</f>
        <v>29220.750000000004</v>
      </c>
      <c r="U3667" s="1">
        <f t="shared" si="466"/>
        <v>222434</v>
      </c>
      <c r="V3667" s="1">
        <f t="shared" si="467"/>
        <v>222434</v>
      </c>
    </row>
    <row r="3668" spans="1:22" x14ac:dyDescent="0.35">
      <c r="A3668" s="1">
        <v>91200154</v>
      </c>
      <c r="B3668" s="3" t="s">
        <v>22</v>
      </c>
      <c r="C3668" s="29">
        <f t="shared" si="462"/>
        <v>2</v>
      </c>
      <c r="D3668" s="29" t="str">
        <f t="shared" si="459"/>
        <v>4</v>
      </c>
      <c r="E3668" s="42" t="str">
        <f t="shared" si="460"/>
        <v>24</v>
      </c>
      <c r="F3668" s="1">
        <v>12</v>
      </c>
      <c r="G3668" s="28" t="str">
        <f t="shared" si="461"/>
        <v>412</v>
      </c>
      <c r="H3668" s="1">
        <v>2</v>
      </c>
      <c r="I3668" s="1">
        <v>40093</v>
      </c>
      <c r="J3668" s="1">
        <v>45</v>
      </c>
      <c r="K3668" s="1">
        <v>2624</v>
      </c>
      <c r="L3668" s="1">
        <v>27786</v>
      </c>
      <c r="M3668" s="1">
        <v>140696</v>
      </c>
      <c r="N3668" s="2">
        <f>INT(VLOOKUP(--D3668,'属性表（单）'!$H$7:$I$11,2,0)*VLOOKUP(F3668,'属性表（单）'!$B$4:$D$53,3,0))</f>
        <v>12200</v>
      </c>
      <c r="O3668" s="34">
        <f t="shared" si="463"/>
        <v>1830</v>
      </c>
      <c r="P3668" s="1">
        <f>IF(H3668=26,VLOOKUP(G3668,'属性表（单核）'!$H$2:$I$251,2,0),IF(H3668=59,VLOOKUP(G3668,'属性表（单核）'!$C$2:$D$251,2,0),INT(N3668/VLOOKUP(H3668,'属性表（单）'!$N$4:$O$24,2,0))))</f>
        <v>1220</v>
      </c>
      <c r="Q3668" s="34">
        <f t="shared" si="464"/>
        <v>14296</v>
      </c>
      <c r="R3668" s="1">
        <f>IF(J3668=26,VLOOKUP(G3668,'属性表（单核）'!$H$2:$I$251,2,0),IF(J3668=59,VLOOKUP(G3668,'属性表（单核）'!$C$2:$D$251,2,0),INT(N3668/VLOOKUP(J3668,'属性表（单）'!$N$4:$O$24,2,0))))</f>
        <v>9531</v>
      </c>
      <c r="S3668" s="1">
        <f t="shared" si="465"/>
        <v>33432</v>
      </c>
      <c r="T3668" s="28">
        <f>VLOOKUP(--F3668,经验表!$A$4:$B$53,2,0)*VLOOKUP(--E3668,经验表!$W$8:$X$17,2,0)</f>
        <v>33432.75</v>
      </c>
      <c r="U3668" s="1">
        <f t="shared" si="466"/>
        <v>251654</v>
      </c>
      <c r="V3668" s="1">
        <f t="shared" si="467"/>
        <v>251654</v>
      </c>
    </row>
    <row r="3669" spans="1:22" x14ac:dyDescent="0.35">
      <c r="A3669" s="1">
        <v>91300154</v>
      </c>
      <c r="B3669" s="3" t="s">
        <v>22</v>
      </c>
      <c r="C3669" s="29">
        <f t="shared" si="462"/>
        <v>2</v>
      </c>
      <c r="D3669" s="29" t="str">
        <f t="shared" si="459"/>
        <v>4</v>
      </c>
      <c r="E3669" s="42" t="str">
        <f t="shared" si="460"/>
        <v>24</v>
      </c>
      <c r="F3669" s="1">
        <v>13</v>
      </c>
      <c r="G3669" s="28" t="str">
        <f t="shared" si="461"/>
        <v>413</v>
      </c>
      <c r="H3669" s="1">
        <v>2</v>
      </c>
      <c r="I3669" s="1">
        <v>41898</v>
      </c>
      <c r="J3669" s="1">
        <v>45</v>
      </c>
      <c r="K3669" s="1">
        <v>2784</v>
      </c>
      <c r="L3669" s="1">
        <v>31467</v>
      </c>
      <c r="M3669" s="1">
        <v>168482</v>
      </c>
      <c r="N3669" s="2">
        <f>INT(VLOOKUP(--D3669,'属性表（单）'!$H$7:$I$11,2,0)*VLOOKUP(F3669,'属性表（单）'!$B$4:$D$53,3,0))</f>
        <v>13000</v>
      </c>
      <c r="O3669" s="34">
        <f t="shared" si="463"/>
        <v>1950</v>
      </c>
      <c r="P3669" s="1">
        <f>IF(H3669=26,VLOOKUP(G3669,'属性表（单核）'!$H$2:$I$251,2,0),IF(H3669=59,VLOOKUP(G3669,'属性表（单核）'!$C$2:$D$251,2,0),INT(N3669/VLOOKUP(H3669,'属性表（单）'!$N$4:$O$24,2,0))))</f>
        <v>1300</v>
      </c>
      <c r="Q3669" s="34">
        <f t="shared" si="464"/>
        <v>15234</v>
      </c>
      <c r="R3669" s="1">
        <f>IF(J3669=26,VLOOKUP(G3669,'属性表（单核）'!$H$2:$I$251,2,0),IF(J3669=59,VLOOKUP(G3669,'属性表（单核）'!$C$2:$D$251,2,0),INT(N3669/VLOOKUP(J3669,'属性表（单）'!$N$4:$O$24,2,0))))</f>
        <v>10156</v>
      </c>
      <c r="S3669" s="1">
        <f t="shared" si="465"/>
        <v>37644</v>
      </c>
      <c r="T3669" s="28">
        <f>VLOOKUP(--F3669,经验表!$A$4:$B$53,2,0)*VLOOKUP(--E3669,经验表!$W$8:$X$17,2,0)</f>
        <v>37644.750000000007</v>
      </c>
      <c r="U3669" s="1">
        <f t="shared" si="466"/>
        <v>285086</v>
      </c>
      <c r="V3669" s="1">
        <f t="shared" si="467"/>
        <v>285086</v>
      </c>
    </row>
    <row r="3670" spans="1:22" x14ac:dyDescent="0.35">
      <c r="A3670" s="1">
        <v>91400154</v>
      </c>
      <c r="B3670" s="3" t="s">
        <v>22</v>
      </c>
      <c r="C3670" s="29">
        <f t="shared" si="462"/>
        <v>2</v>
      </c>
      <c r="D3670" s="29" t="str">
        <f t="shared" si="459"/>
        <v>4</v>
      </c>
      <c r="E3670" s="42" t="str">
        <f t="shared" si="460"/>
        <v>24</v>
      </c>
      <c r="F3670" s="1">
        <v>14</v>
      </c>
      <c r="G3670" s="28" t="str">
        <f t="shared" si="461"/>
        <v>414</v>
      </c>
      <c r="H3670" s="1">
        <v>2</v>
      </c>
      <c r="I3670" s="1">
        <v>43731</v>
      </c>
      <c r="J3670" s="1">
        <v>45</v>
      </c>
      <c r="K3670" s="1">
        <v>2944</v>
      </c>
      <c r="L3670" s="1">
        <v>35517</v>
      </c>
      <c r="M3670" s="1">
        <v>199949</v>
      </c>
      <c r="N3670" s="2">
        <f>INT(VLOOKUP(--D3670,'属性表（单）'!$H$7:$I$11,2,0)*VLOOKUP(F3670,'属性表（单）'!$B$4:$D$53,3,0))</f>
        <v>13800</v>
      </c>
      <c r="O3670" s="34">
        <f t="shared" si="463"/>
        <v>2070</v>
      </c>
      <c r="P3670" s="1">
        <f>IF(H3670=26,VLOOKUP(G3670,'属性表（单核）'!$H$2:$I$251,2,0),IF(H3670=59,VLOOKUP(G3670,'属性表（单核）'!$C$2:$D$251,2,0),INT(N3670/VLOOKUP(H3670,'属性表（单）'!$N$4:$O$24,2,0))))</f>
        <v>1380</v>
      </c>
      <c r="Q3670" s="34">
        <f t="shared" si="464"/>
        <v>16171</v>
      </c>
      <c r="R3670" s="1">
        <f>IF(J3670=26,VLOOKUP(G3670,'属性表（单核）'!$H$2:$I$251,2,0),IF(J3670=59,VLOOKUP(G3670,'属性表（单核）'!$C$2:$D$251,2,0),INT(N3670/VLOOKUP(J3670,'属性表（单）'!$N$4:$O$24,2,0))))</f>
        <v>10781</v>
      </c>
      <c r="S3670" s="1">
        <f t="shared" si="465"/>
        <v>43962</v>
      </c>
      <c r="T3670" s="28">
        <f>VLOOKUP(--F3670,经验表!$A$4:$B$53,2,0)*VLOOKUP(--E3670,经验表!$W$8:$X$17,2,0)</f>
        <v>43962.750000000007</v>
      </c>
      <c r="U3670" s="1">
        <f t="shared" si="466"/>
        <v>322730</v>
      </c>
      <c r="V3670" s="1">
        <f t="shared" si="467"/>
        <v>322730</v>
      </c>
    </row>
    <row r="3671" spans="1:22" x14ac:dyDescent="0.35">
      <c r="A3671" s="1">
        <v>91500154</v>
      </c>
      <c r="B3671" s="3" t="s">
        <v>22</v>
      </c>
      <c r="C3671" s="29">
        <f t="shared" si="462"/>
        <v>2</v>
      </c>
      <c r="D3671" s="29" t="str">
        <f t="shared" si="459"/>
        <v>4</v>
      </c>
      <c r="E3671" s="42" t="str">
        <f t="shared" si="460"/>
        <v>24</v>
      </c>
      <c r="F3671" s="1">
        <v>15</v>
      </c>
      <c r="G3671" s="28" t="str">
        <f t="shared" si="461"/>
        <v>415</v>
      </c>
      <c r="H3671" s="1">
        <v>2</v>
      </c>
      <c r="I3671" s="1">
        <v>45594</v>
      </c>
      <c r="J3671" s="1">
        <v>45</v>
      </c>
      <c r="K3671" s="1">
        <v>3104</v>
      </c>
      <c r="L3671" s="1">
        <v>39974</v>
      </c>
      <c r="M3671" s="1">
        <v>235466</v>
      </c>
      <c r="N3671" s="2">
        <f>INT(VLOOKUP(--D3671,'属性表（单）'!$H$7:$I$11,2,0)*VLOOKUP(F3671,'属性表（单）'!$B$4:$D$53,3,0))</f>
        <v>14600</v>
      </c>
      <c r="O3671" s="34">
        <f t="shared" si="463"/>
        <v>2190</v>
      </c>
      <c r="P3671" s="1">
        <f>IF(H3671=26,VLOOKUP(G3671,'属性表（单核）'!$H$2:$I$251,2,0),IF(H3671=59,VLOOKUP(G3671,'属性表（单核）'!$C$2:$D$251,2,0),INT(N3671/VLOOKUP(H3671,'属性表（单）'!$N$4:$O$24,2,0))))</f>
        <v>1460</v>
      </c>
      <c r="Q3671" s="34">
        <f t="shared" si="464"/>
        <v>17109</v>
      </c>
      <c r="R3671" s="1">
        <f>IF(J3671=26,VLOOKUP(G3671,'属性表（单核）'!$H$2:$I$251,2,0),IF(J3671=59,VLOOKUP(G3671,'属性表（单核）'!$C$2:$D$251,2,0),INT(N3671/VLOOKUP(J3671,'属性表（单）'!$N$4:$O$24,2,0))))</f>
        <v>11406</v>
      </c>
      <c r="S3671" s="1">
        <f t="shared" si="465"/>
        <v>50280</v>
      </c>
      <c r="T3671" s="28">
        <f>VLOOKUP(--F3671,经验表!$A$4:$B$53,2,0)*VLOOKUP(--E3671,经验表!$W$8:$X$17,2,0)</f>
        <v>50280.750000000007</v>
      </c>
      <c r="U3671" s="1">
        <f t="shared" si="466"/>
        <v>366692</v>
      </c>
      <c r="V3671" s="1">
        <f t="shared" si="467"/>
        <v>366692</v>
      </c>
    </row>
    <row r="3672" spans="1:22" x14ac:dyDescent="0.35">
      <c r="A3672" s="1">
        <v>91600154</v>
      </c>
      <c r="B3672" s="3" t="s">
        <v>22</v>
      </c>
      <c r="C3672" s="29">
        <f t="shared" si="462"/>
        <v>2</v>
      </c>
      <c r="D3672" s="29" t="str">
        <f t="shared" si="459"/>
        <v>4</v>
      </c>
      <c r="E3672" s="42" t="str">
        <f t="shared" si="460"/>
        <v>24</v>
      </c>
      <c r="F3672" s="1">
        <v>16</v>
      </c>
      <c r="G3672" s="28" t="str">
        <f t="shared" si="461"/>
        <v>416</v>
      </c>
      <c r="H3672" s="1">
        <v>2</v>
      </c>
      <c r="I3672" s="1">
        <v>47482</v>
      </c>
      <c r="J3672" s="1">
        <v>45</v>
      </c>
      <c r="K3672" s="1">
        <v>3264</v>
      </c>
      <c r="L3672" s="1">
        <v>44873</v>
      </c>
      <c r="M3672" s="1">
        <v>275440</v>
      </c>
      <c r="N3672" s="2">
        <f>INT(VLOOKUP(--D3672,'属性表（单）'!$H$7:$I$11,2,0)*VLOOKUP(F3672,'属性表（单）'!$B$4:$D$53,3,0))</f>
        <v>15400</v>
      </c>
      <c r="O3672" s="34">
        <f t="shared" si="463"/>
        <v>2310</v>
      </c>
      <c r="P3672" s="1">
        <f>IF(H3672=26,VLOOKUP(G3672,'属性表（单核）'!$H$2:$I$251,2,0),IF(H3672=59,VLOOKUP(G3672,'属性表（单核）'!$C$2:$D$251,2,0),INT(N3672/VLOOKUP(H3672,'属性表（单）'!$N$4:$O$24,2,0))))</f>
        <v>1540</v>
      </c>
      <c r="Q3672" s="34">
        <f t="shared" si="464"/>
        <v>18046</v>
      </c>
      <c r="R3672" s="1">
        <f>IF(J3672=26,VLOOKUP(G3672,'属性表（单核）'!$H$2:$I$251,2,0),IF(J3672=59,VLOOKUP(G3672,'属性表（单核）'!$C$2:$D$251,2,0),INT(N3672/VLOOKUP(J3672,'属性表（单）'!$N$4:$O$24,2,0))))</f>
        <v>12031</v>
      </c>
      <c r="S3672" s="1">
        <f t="shared" si="465"/>
        <v>56598</v>
      </c>
      <c r="T3672" s="28">
        <f>VLOOKUP(--F3672,经验表!$A$4:$B$53,2,0)*VLOOKUP(--E3672,经验表!$W$8:$X$17,2,0)</f>
        <v>56598.750000000007</v>
      </c>
      <c r="U3672" s="1">
        <f t="shared" si="466"/>
        <v>416972</v>
      </c>
      <c r="V3672" s="1">
        <f t="shared" si="467"/>
        <v>416972</v>
      </c>
    </row>
    <row r="3673" spans="1:22" x14ac:dyDescent="0.35">
      <c r="A3673" s="1">
        <v>91700154</v>
      </c>
      <c r="B3673" s="3" t="s">
        <v>22</v>
      </c>
      <c r="C3673" s="29">
        <f t="shared" si="462"/>
        <v>2</v>
      </c>
      <c r="D3673" s="29" t="str">
        <f t="shared" si="459"/>
        <v>4</v>
      </c>
      <c r="E3673" s="42" t="str">
        <f t="shared" si="460"/>
        <v>24</v>
      </c>
      <c r="F3673" s="1">
        <v>17</v>
      </c>
      <c r="G3673" s="28" t="str">
        <f t="shared" si="461"/>
        <v>417</v>
      </c>
      <c r="H3673" s="1">
        <v>2</v>
      </c>
      <c r="I3673" s="1">
        <v>49398</v>
      </c>
      <c r="J3673" s="1">
        <v>45</v>
      </c>
      <c r="K3673" s="1">
        <v>3424</v>
      </c>
      <c r="L3673" s="1">
        <v>50259</v>
      </c>
      <c r="M3673" s="1">
        <v>320313</v>
      </c>
      <c r="N3673" s="2">
        <f>INT(VLOOKUP(--D3673,'属性表（单）'!$H$7:$I$11,2,0)*VLOOKUP(F3673,'属性表（单）'!$B$4:$D$53,3,0))</f>
        <v>16400</v>
      </c>
      <c r="O3673" s="34">
        <f t="shared" si="463"/>
        <v>2460</v>
      </c>
      <c r="P3673" s="1">
        <f>IF(H3673=26,VLOOKUP(G3673,'属性表（单核）'!$H$2:$I$251,2,0),IF(H3673=59,VLOOKUP(G3673,'属性表（单核）'!$C$2:$D$251,2,0),INT(N3673/VLOOKUP(H3673,'属性表（单）'!$N$4:$O$24,2,0))))</f>
        <v>1640</v>
      </c>
      <c r="Q3673" s="34">
        <f t="shared" si="464"/>
        <v>19218</v>
      </c>
      <c r="R3673" s="1">
        <f>IF(J3673=26,VLOOKUP(G3673,'属性表（单核）'!$H$2:$I$251,2,0),IF(J3673=59,VLOOKUP(G3673,'属性表（单核）'!$C$2:$D$251,2,0),INT(N3673/VLOOKUP(J3673,'属性表（单）'!$N$4:$O$24,2,0))))</f>
        <v>12812</v>
      </c>
      <c r="S3673" s="1">
        <f t="shared" si="465"/>
        <v>62916</v>
      </c>
      <c r="T3673" s="28">
        <f>VLOOKUP(--F3673,经验表!$A$4:$B$53,2,0)*VLOOKUP(--E3673,经验表!$W$8:$X$17,2,0)</f>
        <v>62916.750000000007</v>
      </c>
      <c r="U3673" s="1">
        <f t="shared" si="466"/>
        <v>473570</v>
      </c>
      <c r="V3673" s="1">
        <f t="shared" si="467"/>
        <v>473570</v>
      </c>
    </row>
    <row r="3674" spans="1:22" x14ac:dyDescent="0.35">
      <c r="A3674" s="1">
        <v>91800154</v>
      </c>
      <c r="B3674" s="3" t="s">
        <v>22</v>
      </c>
      <c r="C3674" s="29">
        <f t="shared" si="462"/>
        <v>2</v>
      </c>
      <c r="D3674" s="29" t="str">
        <f t="shared" si="459"/>
        <v>4</v>
      </c>
      <c r="E3674" s="42" t="str">
        <f t="shared" si="460"/>
        <v>24</v>
      </c>
      <c r="F3674" s="1">
        <v>18</v>
      </c>
      <c r="G3674" s="28" t="str">
        <f t="shared" si="461"/>
        <v>418</v>
      </c>
      <c r="H3674" s="1">
        <v>2</v>
      </c>
      <c r="I3674" s="1">
        <v>51344</v>
      </c>
      <c r="J3674" s="1">
        <v>45</v>
      </c>
      <c r="K3674" s="1">
        <v>3584</v>
      </c>
      <c r="L3674" s="1">
        <v>56181</v>
      </c>
      <c r="M3674" s="1">
        <v>370572</v>
      </c>
      <c r="N3674" s="2">
        <f>INT(VLOOKUP(--D3674,'属性表（单）'!$H$7:$I$11,2,0)*VLOOKUP(F3674,'属性表（单）'!$B$4:$D$53,3,0))</f>
        <v>17400</v>
      </c>
      <c r="O3674" s="34">
        <f t="shared" si="463"/>
        <v>2610</v>
      </c>
      <c r="P3674" s="1">
        <f>IF(H3674=26,VLOOKUP(G3674,'属性表（单核）'!$H$2:$I$251,2,0),IF(H3674=59,VLOOKUP(G3674,'属性表（单核）'!$C$2:$D$251,2,0),INT(N3674/VLOOKUP(H3674,'属性表（单）'!$N$4:$O$24,2,0))))</f>
        <v>1740</v>
      </c>
      <c r="Q3674" s="34">
        <f t="shared" si="464"/>
        <v>20389</v>
      </c>
      <c r="R3674" s="1">
        <f>IF(J3674=26,VLOOKUP(G3674,'属性表（单核）'!$H$2:$I$251,2,0),IF(J3674=59,VLOOKUP(G3674,'属性表（单核）'!$C$2:$D$251,2,0),INT(N3674/VLOOKUP(J3674,'属性表（单）'!$N$4:$O$24,2,0))))</f>
        <v>13593</v>
      </c>
      <c r="S3674" s="1">
        <f t="shared" si="465"/>
        <v>71867</v>
      </c>
      <c r="T3674" s="28">
        <f>VLOOKUP(--F3674,经验表!$A$4:$B$53,2,0)*VLOOKUP(--E3674,经验表!$W$8:$X$17,2,0)</f>
        <v>71867.250000000015</v>
      </c>
      <c r="U3674" s="1">
        <f t="shared" si="466"/>
        <v>536486</v>
      </c>
      <c r="V3674" s="1">
        <f t="shared" si="467"/>
        <v>536486</v>
      </c>
    </row>
    <row r="3675" spans="1:22" x14ac:dyDescent="0.35">
      <c r="A3675" s="1">
        <v>91900154</v>
      </c>
      <c r="B3675" s="3" t="s">
        <v>22</v>
      </c>
      <c r="C3675" s="29">
        <f t="shared" si="462"/>
        <v>2</v>
      </c>
      <c r="D3675" s="29" t="str">
        <f t="shared" si="459"/>
        <v>4</v>
      </c>
      <c r="E3675" s="42" t="str">
        <f t="shared" si="460"/>
        <v>24</v>
      </c>
      <c r="F3675" s="1">
        <v>19</v>
      </c>
      <c r="G3675" s="28" t="str">
        <f t="shared" si="461"/>
        <v>419</v>
      </c>
      <c r="H3675" s="1">
        <v>2</v>
      </c>
      <c r="I3675" s="1">
        <v>53318</v>
      </c>
      <c r="J3675" s="1">
        <v>45</v>
      </c>
      <c r="K3675" s="1">
        <v>3744</v>
      </c>
      <c r="L3675" s="1">
        <v>62687</v>
      </c>
      <c r="M3675" s="1">
        <v>426753</v>
      </c>
      <c r="N3675" s="2">
        <f>INT(VLOOKUP(--D3675,'属性表（单）'!$H$7:$I$11,2,0)*VLOOKUP(F3675,'属性表（单）'!$B$4:$D$53,3,0))</f>
        <v>18400</v>
      </c>
      <c r="O3675" s="34">
        <f t="shared" si="463"/>
        <v>2760</v>
      </c>
      <c r="P3675" s="1">
        <f>IF(H3675=26,VLOOKUP(G3675,'属性表（单核）'!$H$2:$I$251,2,0),IF(H3675=59,VLOOKUP(G3675,'属性表（单核）'!$C$2:$D$251,2,0),INT(N3675/VLOOKUP(H3675,'属性表（单）'!$N$4:$O$24,2,0))))</f>
        <v>1840</v>
      </c>
      <c r="Q3675" s="34">
        <f t="shared" si="464"/>
        <v>21562</v>
      </c>
      <c r="R3675" s="1">
        <f>IF(J3675=26,VLOOKUP(G3675,'属性表（单核）'!$H$2:$I$251,2,0),IF(J3675=59,VLOOKUP(G3675,'属性表（单核）'!$C$2:$D$251,2,0),INT(N3675/VLOOKUP(J3675,'属性表（单）'!$N$4:$O$24,2,0))))</f>
        <v>14375</v>
      </c>
      <c r="S3675" s="1">
        <f t="shared" si="465"/>
        <v>80817</v>
      </c>
      <c r="T3675" s="28">
        <f>VLOOKUP(--F3675,经验表!$A$4:$B$53,2,0)*VLOOKUP(--E3675,经验表!$W$8:$X$17,2,0)</f>
        <v>80817.750000000015</v>
      </c>
      <c r="U3675" s="1">
        <f t="shared" si="466"/>
        <v>608353</v>
      </c>
      <c r="V3675" s="1">
        <f t="shared" si="467"/>
        <v>608353</v>
      </c>
    </row>
    <row r="3676" spans="1:22" x14ac:dyDescent="0.35">
      <c r="A3676" s="1">
        <v>92000154</v>
      </c>
      <c r="B3676" s="3" t="s">
        <v>22</v>
      </c>
      <c r="C3676" s="29">
        <f t="shared" si="462"/>
        <v>2</v>
      </c>
      <c r="D3676" s="29" t="str">
        <f t="shared" si="459"/>
        <v>4</v>
      </c>
      <c r="E3676" s="42" t="str">
        <f t="shared" si="460"/>
        <v>24</v>
      </c>
      <c r="F3676" s="1">
        <v>20</v>
      </c>
      <c r="G3676" s="28" t="str">
        <f t="shared" si="461"/>
        <v>420</v>
      </c>
      <c r="H3676" s="1">
        <v>2</v>
      </c>
      <c r="I3676" s="1">
        <v>55325</v>
      </c>
      <c r="J3676" s="1">
        <v>45</v>
      </c>
      <c r="K3676" s="1">
        <v>3904</v>
      </c>
      <c r="L3676" s="1">
        <v>69837</v>
      </c>
      <c r="M3676" s="1">
        <v>489440</v>
      </c>
      <c r="N3676" s="2">
        <f>INT(VLOOKUP(--D3676,'属性表（单）'!$H$7:$I$11,2,0)*VLOOKUP(F3676,'属性表（单）'!$B$4:$D$53,3,0))</f>
        <v>19400</v>
      </c>
      <c r="O3676" s="34">
        <f t="shared" si="463"/>
        <v>2910</v>
      </c>
      <c r="P3676" s="1">
        <f>IF(H3676=26,VLOOKUP(G3676,'属性表（单核）'!$H$2:$I$251,2,0),IF(H3676=59,VLOOKUP(G3676,'属性表（单核）'!$C$2:$D$251,2,0),INT(N3676/VLOOKUP(H3676,'属性表（单）'!$N$4:$O$24,2,0))))</f>
        <v>1940</v>
      </c>
      <c r="Q3676" s="34">
        <f t="shared" si="464"/>
        <v>22734</v>
      </c>
      <c r="R3676" s="1">
        <f>IF(J3676=26,VLOOKUP(G3676,'属性表（单核）'!$H$2:$I$251,2,0),IF(J3676=59,VLOOKUP(G3676,'属性表（单核）'!$C$2:$D$251,2,0),INT(N3676/VLOOKUP(J3676,'属性表（单）'!$N$4:$O$24,2,0))))</f>
        <v>15156</v>
      </c>
      <c r="S3676" s="1">
        <f t="shared" si="465"/>
        <v>89768</v>
      </c>
      <c r="T3676" s="28">
        <f>VLOOKUP(--F3676,经验表!$A$4:$B$53,2,0)*VLOOKUP(--E3676,经验表!$W$8:$X$17,2,0)</f>
        <v>89768.250000000015</v>
      </c>
      <c r="U3676" s="1">
        <f t="shared" si="466"/>
        <v>689170</v>
      </c>
      <c r="V3676" s="1">
        <f t="shared" si="467"/>
        <v>689170</v>
      </c>
    </row>
    <row r="3677" spans="1:22" x14ac:dyDescent="0.35">
      <c r="A3677" s="1">
        <v>92100154</v>
      </c>
      <c r="B3677" s="3" t="s">
        <v>22</v>
      </c>
      <c r="C3677" s="29">
        <f t="shared" si="462"/>
        <v>2</v>
      </c>
      <c r="D3677" s="29" t="str">
        <f t="shared" si="459"/>
        <v>4</v>
      </c>
      <c r="E3677" s="42" t="str">
        <f t="shared" si="460"/>
        <v>24</v>
      </c>
      <c r="F3677" s="1">
        <v>21</v>
      </c>
      <c r="G3677" s="28" t="str">
        <f t="shared" si="461"/>
        <v>421</v>
      </c>
      <c r="H3677" s="1">
        <v>2</v>
      </c>
      <c r="I3677" s="1">
        <v>57360</v>
      </c>
      <c r="J3677" s="1">
        <v>45</v>
      </c>
      <c r="K3677" s="1">
        <v>4064</v>
      </c>
      <c r="L3677" s="1">
        <v>77691</v>
      </c>
      <c r="M3677" s="1">
        <v>559277</v>
      </c>
      <c r="N3677" s="2">
        <f>INT(VLOOKUP(--D3677,'属性表（单）'!$H$7:$I$11,2,0)*VLOOKUP(F3677,'属性表（单）'!$B$4:$D$53,3,0))</f>
        <v>20400</v>
      </c>
      <c r="O3677" s="34">
        <f t="shared" si="463"/>
        <v>3060</v>
      </c>
      <c r="P3677" s="1">
        <f>IF(H3677=26,VLOOKUP(G3677,'属性表（单核）'!$H$2:$I$251,2,0),IF(H3677=59,VLOOKUP(G3677,'属性表（单核）'!$C$2:$D$251,2,0),INT(N3677/VLOOKUP(H3677,'属性表（单）'!$N$4:$O$24,2,0))))</f>
        <v>2040</v>
      </c>
      <c r="Q3677" s="34">
        <f t="shared" si="464"/>
        <v>23905</v>
      </c>
      <c r="R3677" s="1">
        <f>IF(J3677=26,VLOOKUP(G3677,'属性表（单核）'!$H$2:$I$251,2,0),IF(J3677=59,VLOOKUP(G3677,'属性表（单核）'!$C$2:$D$251,2,0),INT(N3677/VLOOKUP(J3677,'属性表（单）'!$N$4:$O$24,2,0))))</f>
        <v>15937</v>
      </c>
      <c r="S3677" s="1">
        <f t="shared" si="465"/>
        <v>98718</v>
      </c>
      <c r="T3677" s="28">
        <f>VLOOKUP(--F3677,经验表!$A$4:$B$53,2,0)*VLOOKUP(--E3677,经验表!$W$8:$X$17,2,0)</f>
        <v>98718.750000000015</v>
      </c>
      <c r="U3677" s="1">
        <f t="shared" si="466"/>
        <v>778938</v>
      </c>
      <c r="V3677" s="1">
        <f t="shared" si="467"/>
        <v>778938</v>
      </c>
    </row>
    <row r="3678" spans="1:22" x14ac:dyDescent="0.35">
      <c r="A3678" s="1">
        <v>92200154</v>
      </c>
      <c r="B3678" s="3" t="s">
        <v>22</v>
      </c>
      <c r="C3678" s="29">
        <f t="shared" si="462"/>
        <v>2</v>
      </c>
      <c r="D3678" s="29" t="str">
        <f t="shared" si="459"/>
        <v>4</v>
      </c>
      <c r="E3678" s="42" t="str">
        <f t="shared" si="460"/>
        <v>24</v>
      </c>
      <c r="F3678" s="1">
        <v>22</v>
      </c>
      <c r="G3678" s="28" t="str">
        <f t="shared" si="461"/>
        <v>422</v>
      </c>
      <c r="H3678" s="1">
        <v>2</v>
      </c>
      <c r="I3678" s="1">
        <v>59424</v>
      </c>
      <c r="J3678" s="1">
        <v>45</v>
      </c>
      <c r="K3678" s="1">
        <v>4224</v>
      </c>
      <c r="L3678" s="1">
        <v>86319</v>
      </c>
      <c r="M3678" s="1">
        <v>636968</v>
      </c>
      <c r="N3678" s="2">
        <f>INT(VLOOKUP(--D3678,'属性表（单）'!$H$7:$I$11,2,0)*VLOOKUP(F3678,'属性表（单）'!$B$4:$D$53,3,0))</f>
        <v>21600</v>
      </c>
      <c r="O3678" s="34">
        <f t="shared" si="463"/>
        <v>3240</v>
      </c>
      <c r="P3678" s="1">
        <f>IF(H3678=26,VLOOKUP(G3678,'属性表（单核）'!$H$2:$I$251,2,0),IF(H3678=59,VLOOKUP(G3678,'属性表（单核）'!$C$2:$D$251,2,0),INT(N3678/VLOOKUP(H3678,'属性表（单）'!$N$4:$O$24,2,0))))</f>
        <v>2160</v>
      </c>
      <c r="Q3678" s="34">
        <f t="shared" si="464"/>
        <v>25312</v>
      </c>
      <c r="R3678" s="1">
        <f>IF(J3678=26,VLOOKUP(G3678,'属性表（单核）'!$H$2:$I$251,2,0),IF(J3678=59,VLOOKUP(G3678,'属性表（单核）'!$C$2:$D$251,2,0),INT(N3678/VLOOKUP(J3678,'属性表（单）'!$N$4:$O$24,2,0))))</f>
        <v>16875</v>
      </c>
      <c r="S3678" s="1">
        <f t="shared" si="465"/>
        <v>110828</v>
      </c>
      <c r="T3678" s="28">
        <f>VLOOKUP(--F3678,经验表!$A$4:$B$53,2,0)*VLOOKUP(--E3678,经验表!$W$8:$X$17,2,0)</f>
        <v>110828.25000000001</v>
      </c>
      <c r="U3678" s="1">
        <f t="shared" si="466"/>
        <v>877656</v>
      </c>
      <c r="V3678" s="1">
        <f t="shared" si="467"/>
        <v>877656</v>
      </c>
    </row>
    <row r="3679" spans="1:22" x14ac:dyDescent="0.35">
      <c r="A3679" s="1">
        <v>92300154</v>
      </c>
      <c r="B3679" s="3" t="s">
        <v>22</v>
      </c>
      <c r="C3679" s="29">
        <f t="shared" si="462"/>
        <v>2</v>
      </c>
      <c r="D3679" s="29" t="str">
        <f t="shared" si="459"/>
        <v>4</v>
      </c>
      <c r="E3679" s="42" t="str">
        <f t="shared" si="460"/>
        <v>24</v>
      </c>
      <c r="F3679" s="1">
        <v>23</v>
      </c>
      <c r="G3679" s="28" t="str">
        <f t="shared" si="461"/>
        <v>423</v>
      </c>
      <c r="H3679" s="1">
        <v>2</v>
      </c>
      <c r="I3679" s="1">
        <v>61520</v>
      </c>
      <c r="J3679" s="1">
        <v>45</v>
      </c>
      <c r="K3679" s="1">
        <v>4384</v>
      </c>
      <c r="L3679" s="1">
        <v>95792</v>
      </c>
      <c r="M3679" s="1">
        <v>723287</v>
      </c>
      <c r="N3679" s="2">
        <f>INT(VLOOKUP(--D3679,'属性表（单）'!$H$7:$I$11,2,0)*VLOOKUP(F3679,'属性表（单）'!$B$4:$D$53,3,0))</f>
        <v>22800</v>
      </c>
      <c r="O3679" s="34">
        <f t="shared" si="463"/>
        <v>3420</v>
      </c>
      <c r="P3679" s="1">
        <f>IF(H3679=26,VLOOKUP(G3679,'属性表（单核）'!$H$2:$I$251,2,0),IF(H3679=59,VLOOKUP(G3679,'属性表（单核）'!$C$2:$D$251,2,0),INT(N3679/VLOOKUP(H3679,'属性表（单）'!$N$4:$O$24,2,0))))</f>
        <v>2280</v>
      </c>
      <c r="Q3679" s="34">
        <f t="shared" si="464"/>
        <v>26718</v>
      </c>
      <c r="R3679" s="1">
        <f>IF(J3679=26,VLOOKUP(G3679,'属性表（单核）'!$H$2:$I$251,2,0),IF(J3679=59,VLOOKUP(G3679,'属性表（单核）'!$C$2:$D$251,2,0),INT(N3679/VLOOKUP(J3679,'属性表（单）'!$N$4:$O$24,2,0))))</f>
        <v>17812</v>
      </c>
      <c r="S3679" s="1">
        <f t="shared" si="465"/>
        <v>122937</v>
      </c>
      <c r="T3679" s="28">
        <f>VLOOKUP(--F3679,经验表!$A$4:$B$53,2,0)*VLOOKUP(--E3679,经验表!$W$8:$X$17,2,0)</f>
        <v>122937.75000000001</v>
      </c>
      <c r="U3679" s="1">
        <f t="shared" si="466"/>
        <v>988484</v>
      </c>
      <c r="V3679" s="1">
        <f t="shared" si="467"/>
        <v>988484</v>
      </c>
    </row>
    <row r="3680" spans="1:22" x14ac:dyDescent="0.35">
      <c r="A3680" s="1">
        <v>92400154</v>
      </c>
      <c r="B3680" s="3" t="s">
        <v>22</v>
      </c>
      <c r="C3680" s="29">
        <f t="shared" si="462"/>
        <v>2</v>
      </c>
      <c r="D3680" s="29" t="str">
        <f t="shared" si="459"/>
        <v>4</v>
      </c>
      <c r="E3680" s="42" t="str">
        <f t="shared" si="460"/>
        <v>24</v>
      </c>
      <c r="F3680" s="1">
        <v>24</v>
      </c>
      <c r="G3680" s="28" t="str">
        <f t="shared" si="461"/>
        <v>424</v>
      </c>
      <c r="H3680" s="1">
        <v>2</v>
      </c>
      <c r="I3680" s="1">
        <v>63648</v>
      </c>
      <c r="J3680" s="1">
        <v>45</v>
      </c>
      <c r="K3680" s="1">
        <v>4544</v>
      </c>
      <c r="L3680" s="1">
        <v>106196</v>
      </c>
      <c r="M3680" s="1">
        <v>819079</v>
      </c>
      <c r="N3680" s="2">
        <f>INT(VLOOKUP(--D3680,'属性表（单）'!$H$7:$I$11,2,0)*VLOOKUP(F3680,'属性表（单）'!$B$4:$D$53,3,0))</f>
        <v>24000</v>
      </c>
      <c r="O3680" s="34">
        <f t="shared" si="463"/>
        <v>3600</v>
      </c>
      <c r="P3680" s="1">
        <f>IF(H3680=26,VLOOKUP(G3680,'属性表（单核）'!$H$2:$I$251,2,0),IF(H3680=59,VLOOKUP(G3680,'属性表（单核）'!$C$2:$D$251,2,0),INT(N3680/VLOOKUP(H3680,'属性表（单）'!$N$4:$O$24,2,0))))</f>
        <v>2400</v>
      </c>
      <c r="Q3680" s="34">
        <f t="shared" si="464"/>
        <v>28125</v>
      </c>
      <c r="R3680" s="1">
        <f>IF(J3680=26,VLOOKUP(G3680,'属性表（单核）'!$H$2:$I$251,2,0),IF(J3680=59,VLOOKUP(G3680,'属性表（单核）'!$C$2:$D$251,2,0),INT(N3680/VLOOKUP(J3680,'属性表（单）'!$N$4:$O$24,2,0))))</f>
        <v>18750</v>
      </c>
      <c r="S3680" s="1">
        <f t="shared" si="465"/>
        <v>135047</v>
      </c>
      <c r="T3680" s="28">
        <f>VLOOKUP(--F3680,经验表!$A$4:$B$53,2,0)*VLOOKUP(--E3680,经验表!$W$8:$X$17,2,0)</f>
        <v>135047.25000000003</v>
      </c>
      <c r="U3680" s="1">
        <f t="shared" si="466"/>
        <v>1111421</v>
      </c>
      <c r="V3680" s="1">
        <f t="shared" si="467"/>
        <v>1111421</v>
      </c>
    </row>
    <row r="3681" spans="1:22" x14ac:dyDescent="0.35">
      <c r="A3681" s="1">
        <v>92500154</v>
      </c>
      <c r="B3681" s="3" t="s">
        <v>22</v>
      </c>
      <c r="C3681" s="29">
        <f t="shared" si="462"/>
        <v>2</v>
      </c>
      <c r="D3681" s="29" t="str">
        <f t="shared" si="459"/>
        <v>4</v>
      </c>
      <c r="E3681" s="42" t="str">
        <f t="shared" si="460"/>
        <v>24</v>
      </c>
      <c r="F3681" s="1">
        <v>25</v>
      </c>
      <c r="G3681" s="28" t="str">
        <f t="shared" si="461"/>
        <v>425</v>
      </c>
      <c r="H3681" s="1">
        <v>2</v>
      </c>
      <c r="I3681" s="1">
        <v>65808</v>
      </c>
      <c r="J3681" s="1">
        <v>45</v>
      </c>
      <c r="K3681" s="1">
        <v>4704</v>
      </c>
      <c r="L3681" s="1">
        <v>117616</v>
      </c>
      <c r="M3681" s="1">
        <v>925275</v>
      </c>
      <c r="N3681" s="2">
        <f>INT(VLOOKUP(--D3681,'属性表（单）'!$H$7:$I$11,2,0)*VLOOKUP(F3681,'属性表（单）'!$B$4:$D$53,3,0))</f>
        <v>25200</v>
      </c>
      <c r="O3681" s="34">
        <f t="shared" si="463"/>
        <v>3780</v>
      </c>
      <c r="P3681" s="1">
        <f>IF(H3681=26,VLOOKUP(G3681,'属性表（单核）'!$H$2:$I$251,2,0),IF(H3681=59,VLOOKUP(G3681,'属性表（单核）'!$C$2:$D$251,2,0),INT(N3681/VLOOKUP(H3681,'属性表（单）'!$N$4:$O$24,2,0))))</f>
        <v>2520</v>
      </c>
      <c r="Q3681" s="34">
        <f t="shared" si="464"/>
        <v>29530</v>
      </c>
      <c r="R3681" s="1">
        <f>IF(J3681=26,VLOOKUP(G3681,'属性表（单核）'!$H$2:$I$251,2,0),IF(J3681=59,VLOOKUP(G3681,'属性表（单核）'!$C$2:$D$251,2,0),INT(N3681/VLOOKUP(J3681,'属性表（单）'!$N$4:$O$24,2,0))))</f>
        <v>19687</v>
      </c>
      <c r="S3681" s="1">
        <f t="shared" si="465"/>
        <v>147156</v>
      </c>
      <c r="T3681" s="28">
        <f>VLOOKUP(--F3681,经验表!$A$4:$B$53,2,0)*VLOOKUP(--E3681,经验表!$W$8:$X$17,2,0)</f>
        <v>147156.75000000003</v>
      </c>
      <c r="U3681" s="1">
        <f t="shared" si="466"/>
        <v>1246468</v>
      </c>
      <c r="V3681" s="1">
        <f t="shared" si="467"/>
        <v>1246468</v>
      </c>
    </row>
    <row r="3682" spans="1:22" x14ac:dyDescent="0.35">
      <c r="A3682" s="1">
        <v>92600154</v>
      </c>
      <c r="B3682" s="3" t="s">
        <v>22</v>
      </c>
      <c r="C3682" s="29">
        <f t="shared" si="462"/>
        <v>2</v>
      </c>
      <c r="D3682" s="29" t="str">
        <f t="shared" si="459"/>
        <v>4</v>
      </c>
      <c r="E3682" s="42" t="str">
        <f t="shared" si="460"/>
        <v>24</v>
      </c>
      <c r="F3682" s="1">
        <v>26</v>
      </c>
      <c r="G3682" s="28" t="str">
        <f t="shared" si="461"/>
        <v>426</v>
      </c>
      <c r="H3682" s="1">
        <v>2</v>
      </c>
      <c r="I3682" s="1">
        <v>68000</v>
      </c>
      <c r="J3682" s="1">
        <v>45</v>
      </c>
      <c r="K3682" s="1">
        <v>4864</v>
      </c>
      <c r="L3682" s="1">
        <v>130154</v>
      </c>
      <c r="M3682" s="1">
        <v>1042891</v>
      </c>
      <c r="N3682" s="2">
        <f>INT(VLOOKUP(--D3682,'属性表（单）'!$H$7:$I$11,2,0)*VLOOKUP(F3682,'属性表（单）'!$B$4:$D$53,3,0))</f>
        <v>26400</v>
      </c>
      <c r="O3682" s="34">
        <f t="shared" si="463"/>
        <v>3960</v>
      </c>
      <c r="P3682" s="1">
        <f>IF(H3682=26,VLOOKUP(G3682,'属性表（单核）'!$H$2:$I$251,2,0),IF(H3682=59,VLOOKUP(G3682,'属性表（单核）'!$C$2:$D$251,2,0),INT(N3682/VLOOKUP(H3682,'属性表（单）'!$N$4:$O$24,2,0))))</f>
        <v>2640</v>
      </c>
      <c r="Q3682" s="34">
        <f t="shared" si="464"/>
        <v>30937</v>
      </c>
      <c r="R3682" s="1">
        <f>IF(J3682=26,VLOOKUP(G3682,'属性表（单核）'!$H$2:$I$251,2,0),IF(J3682=59,VLOOKUP(G3682,'属性表（单核）'!$C$2:$D$251,2,0),INT(N3682/VLOOKUP(J3682,'属性表（单）'!$N$4:$O$24,2,0))))</f>
        <v>20625</v>
      </c>
      <c r="S3682" s="1">
        <f t="shared" si="465"/>
        <v>162951</v>
      </c>
      <c r="T3682" s="28">
        <f>VLOOKUP(--F3682,经验表!$A$4:$B$53,2,0)*VLOOKUP(--E3682,经验表!$W$8:$X$17,2,0)</f>
        <v>162951.75000000003</v>
      </c>
      <c r="U3682" s="1">
        <f t="shared" si="466"/>
        <v>1393624</v>
      </c>
      <c r="V3682" s="1">
        <f t="shared" si="467"/>
        <v>1393624</v>
      </c>
    </row>
    <row r="3683" spans="1:22" x14ac:dyDescent="0.35">
      <c r="A3683" s="1">
        <v>92700154</v>
      </c>
      <c r="B3683" s="3" t="s">
        <v>22</v>
      </c>
      <c r="C3683" s="29">
        <f t="shared" si="462"/>
        <v>2</v>
      </c>
      <c r="D3683" s="29" t="str">
        <f t="shared" si="459"/>
        <v>4</v>
      </c>
      <c r="E3683" s="42" t="str">
        <f t="shared" si="460"/>
        <v>24</v>
      </c>
      <c r="F3683" s="1">
        <v>27</v>
      </c>
      <c r="G3683" s="28" t="str">
        <f t="shared" si="461"/>
        <v>427</v>
      </c>
      <c r="H3683" s="1">
        <v>2</v>
      </c>
      <c r="I3683" s="1">
        <v>70224</v>
      </c>
      <c r="J3683" s="1">
        <v>45</v>
      </c>
      <c r="K3683" s="1">
        <v>5024</v>
      </c>
      <c r="L3683" s="1">
        <v>143917</v>
      </c>
      <c r="M3683" s="1">
        <v>1173045</v>
      </c>
      <c r="N3683" s="2">
        <f>INT(VLOOKUP(--D3683,'属性表（单）'!$H$7:$I$11,2,0)*VLOOKUP(F3683,'属性表（单）'!$B$4:$D$53,3,0))</f>
        <v>27800</v>
      </c>
      <c r="O3683" s="34">
        <f t="shared" si="463"/>
        <v>4170</v>
      </c>
      <c r="P3683" s="1">
        <f>IF(H3683=26,VLOOKUP(G3683,'属性表（单核）'!$H$2:$I$251,2,0),IF(H3683=59,VLOOKUP(G3683,'属性表（单核）'!$C$2:$D$251,2,0),INT(N3683/VLOOKUP(H3683,'属性表（单）'!$N$4:$O$24,2,0))))</f>
        <v>2780</v>
      </c>
      <c r="Q3683" s="34">
        <f t="shared" si="464"/>
        <v>32577</v>
      </c>
      <c r="R3683" s="1">
        <f>IF(J3683=26,VLOOKUP(G3683,'属性表（单核）'!$H$2:$I$251,2,0),IF(J3683=59,VLOOKUP(G3683,'属性表（单核）'!$C$2:$D$251,2,0),INT(N3683/VLOOKUP(J3683,'属性表（单）'!$N$4:$O$24,2,0))))</f>
        <v>21718</v>
      </c>
      <c r="S3683" s="1">
        <f t="shared" si="465"/>
        <v>178746</v>
      </c>
      <c r="T3683" s="28">
        <f>VLOOKUP(--F3683,经验表!$A$4:$B$53,2,0)*VLOOKUP(--E3683,经验表!$W$8:$X$17,2,0)</f>
        <v>178746.75000000003</v>
      </c>
      <c r="U3683" s="1">
        <f t="shared" si="466"/>
        <v>1556575</v>
      </c>
      <c r="V3683" s="1">
        <f t="shared" si="467"/>
        <v>1556575</v>
      </c>
    </row>
    <row r="3684" spans="1:22" x14ac:dyDescent="0.35">
      <c r="A3684" s="1">
        <v>92800154</v>
      </c>
      <c r="B3684" s="3" t="s">
        <v>22</v>
      </c>
      <c r="C3684" s="29">
        <f t="shared" si="462"/>
        <v>2</v>
      </c>
      <c r="D3684" s="29" t="str">
        <f t="shared" si="459"/>
        <v>4</v>
      </c>
      <c r="E3684" s="42" t="str">
        <f t="shared" si="460"/>
        <v>24</v>
      </c>
      <c r="F3684" s="1">
        <v>28</v>
      </c>
      <c r="G3684" s="28" t="str">
        <f t="shared" si="461"/>
        <v>428</v>
      </c>
      <c r="H3684" s="1">
        <v>2</v>
      </c>
      <c r="I3684" s="1">
        <v>72480</v>
      </c>
      <c r="J3684" s="1">
        <v>45</v>
      </c>
      <c r="K3684" s="1">
        <v>5184</v>
      </c>
      <c r="L3684" s="1">
        <v>159023</v>
      </c>
      <c r="M3684" s="1">
        <v>1316962</v>
      </c>
      <c r="N3684" s="2">
        <f>INT(VLOOKUP(--D3684,'属性表（单）'!$H$7:$I$11,2,0)*VLOOKUP(F3684,'属性表（单）'!$B$4:$D$53,3,0))</f>
        <v>29200</v>
      </c>
      <c r="O3684" s="34">
        <f t="shared" si="463"/>
        <v>4380</v>
      </c>
      <c r="P3684" s="1">
        <f>IF(H3684=26,VLOOKUP(G3684,'属性表（单核）'!$H$2:$I$251,2,0),IF(H3684=59,VLOOKUP(G3684,'属性表（单核）'!$C$2:$D$251,2,0),INT(N3684/VLOOKUP(H3684,'属性表（单）'!$N$4:$O$24,2,0))))</f>
        <v>2920</v>
      </c>
      <c r="Q3684" s="34">
        <f t="shared" si="464"/>
        <v>34218</v>
      </c>
      <c r="R3684" s="1">
        <f>IF(J3684=26,VLOOKUP(G3684,'属性表（单核）'!$H$2:$I$251,2,0),IF(J3684=59,VLOOKUP(G3684,'属性表（单核）'!$C$2:$D$251,2,0),INT(N3684/VLOOKUP(J3684,'属性表（单）'!$N$4:$O$24,2,0))))</f>
        <v>22812</v>
      </c>
      <c r="S3684" s="1">
        <f t="shared" si="465"/>
        <v>194541</v>
      </c>
      <c r="T3684" s="28">
        <f>VLOOKUP(--F3684,经验表!$A$4:$B$53,2,0)*VLOOKUP(--E3684,经验表!$W$8:$X$17,2,0)</f>
        <v>194541.75000000003</v>
      </c>
      <c r="U3684" s="1">
        <f t="shared" si="466"/>
        <v>1735321</v>
      </c>
      <c r="V3684" s="1">
        <f t="shared" si="467"/>
        <v>1735321</v>
      </c>
    </row>
    <row r="3685" spans="1:22" x14ac:dyDescent="0.35">
      <c r="A3685" s="1">
        <v>92900154</v>
      </c>
      <c r="B3685" s="3" t="s">
        <v>22</v>
      </c>
      <c r="C3685" s="29">
        <f t="shared" si="462"/>
        <v>2</v>
      </c>
      <c r="D3685" s="29" t="str">
        <f t="shared" si="459"/>
        <v>4</v>
      </c>
      <c r="E3685" s="42" t="str">
        <f t="shared" si="460"/>
        <v>24</v>
      </c>
      <c r="F3685" s="1">
        <v>29</v>
      </c>
      <c r="G3685" s="28" t="str">
        <f t="shared" si="461"/>
        <v>429</v>
      </c>
      <c r="H3685" s="1">
        <v>2</v>
      </c>
      <c r="I3685" s="1">
        <v>74774</v>
      </c>
      <c r="J3685" s="1">
        <v>45</v>
      </c>
      <c r="K3685" s="1">
        <v>5344</v>
      </c>
      <c r="L3685" s="1">
        <v>175602</v>
      </c>
      <c r="M3685" s="1">
        <v>1475985</v>
      </c>
      <c r="N3685" s="2">
        <f>INT(VLOOKUP(--D3685,'属性表（单）'!$H$7:$I$11,2,0)*VLOOKUP(F3685,'属性表（单）'!$B$4:$D$53,3,0))</f>
        <v>30600</v>
      </c>
      <c r="O3685" s="34">
        <f t="shared" si="463"/>
        <v>4590</v>
      </c>
      <c r="P3685" s="1">
        <f>IF(H3685=26,VLOOKUP(G3685,'属性表（单核）'!$H$2:$I$251,2,0),IF(H3685=59,VLOOKUP(G3685,'属性表（单核）'!$C$2:$D$251,2,0),INT(N3685/VLOOKUP(H3685,'属性表（单）'!$N$4:$O$24,2,0))))</f>
        <v>3060</v>
      </c>
      <c r="Q3685" s="34">
        <f t="shared" si="464"/>
        <v>35859</v>
      </c>
      <c r="R3685" s="1">
        <f>IF(J3685=26,VLOOKUP(G3685,'属性表（单核）'!$H$2:$I$251,2,0),IF(J3685=59,VLOOKUP(G3685,'属性表（单核）'!$C$2:$D$251,2,0),INT(N3685/VLOOKUP(J3685,'属性表（单）'!$N$4:$O$24,2,0))))</f>
        <v>23906</v>
      </c>
      <c r="S3685" s="1">
        <f t="shared" si="465"/>
        <v>210336</v>
      </c>
      <c r="T3685" s="28">
        <f>VLOOKUP(--F3685,经验表!$A$4:$B$53,2,0)*VLOOKUP(--E3685,经验表!$W$8:$X$17,2,0)</f>
        <v>210336.75000000003</v>
      </c>
      <c r="U3685" s="1">
        <f t="shared" si="466"/>
        <v>1929862</v>
      </c>
      <c r="V3685" s="1">
        <f t="shared" si="467"/>
        <v>1929862</v>
      </c>
    </row>
    <row r="3686" spans="1:22" x14ac:dyDescent="0.35">
      <c r="A3686" s="1">
        <v>93000154</v>
      </c>
      <c r="B3686" s="3" t="s">
        <v>22</v>
      </c>
      <c r="C3686" s="29">
        <f t="shared" si="462"/>
        <v>2</v>
      </c>
      <c r="D3686" s="29" t="str">
        <f t="shared" si="459"/>
        <v>4</v>
      </c>
      <c r="E3686" s="42" t="str">
        <f t="shared" si="460"/>
        <v>24</v>
      </c>
      <c r="F3686" s="1">
        <v>30</v>
      </c>
      <c r="G3686" s="28" t="str">
        <f t="shared" si="461"/>
        <v>430</v>
      </c>
      <c r="H3686" s="1">
        <v>2</v>
      </c>
      <c r="I3686" s="1">
        <v>77101</v>
      </c>
      <c r="J3686" s="1">
        <v>45</v>
      </c>
      <c r="K3686" s="1">
        <v>5504</v>
      </c>
      <c r="L3686" s="1">
        <v>193794</v>
      </c>
      <c r="M3686" s="1">
        <v>1651587</v>
      </c>
      <c r="N3686" s="2">
        <f>INT(VLOOKUP(--D3686,'属性表（单）'!$H$7:$I$11,2,0)*VLOOKUP(F3686,'属性表（单）'!$B$4:$D$53,3,0))</f>
        <v>32000</v>
      </c>
      <c r="O3686" s="34">
        <f t="shared" si="463"/>
        <v>4800</v>
      </c>
      <c r="P3686" s="1">
        <f>IF(H3686=26,VLOOKUP(G3686,'属性表（单核）'!$H$2:$I$251,2,0),IF(H3686=59,VLOOKUP(G3686,'属性表（单核）'!$C$2:$D$251,2,0),INT(N3686/VLOOKUP(H3686,'属性表（单）'!$N$4:$O$24,2,0))))</f>
        <v>3200</v>
      </c>
      <c r="Q3686" s="34">
        <f t="shared" si="464"/>
        <v>37500</v>
      </c>
      <c r="R3686" s="1">
        <f>IF(J3686=26,VLOOKUP(G3686,'属性表（单核）'!$H$2:$I$251,2,0),IF(J3686=59,VLOOKUP(G3686,'属性表（单核）'!$C$2:$D$251,2,0),INT(N3686/VLOOKUP(J3686,'属性表（单）'!$N$4:$O$24,2,0))))</f>
        <v>25000</v>
      </c>
      <c r="S3686" s="1">
        <f t="shared" si="465"/>
        <v>230343</v>
      </c>
      <c r="T3686" s="28">
        <f>VLOOKUP(--F3686,经验表!$A$4:$B$53,2,0)*VLOOKUP(--E3686,经验表!$W$8:$X$17,2,0)</f>
        <v>230343.75000000003</v>
      </c>
      <c r="U3686" s="1">
        <f t="shared" si="466"/>
        <v>2140198</v>
      </c>
      <c r="V3686" s="1">
        <f t="shared" si="467"/>
        <v>2140198</v>
      </c>
    </row>
    <row r="3687" spans="1:22" x14ac:dyDescent="0.35">
      <c r="A3687" s="1">
        <v>93100154</v>
      </c>
      <c r="B3687" s="3" t="s">
        <v>22</v>
      </c>
      <c r="C3687" s="29">
        <f t="shared" si="462"/>
        <v>2</v>
      </c>
      <c r="D3687" s="29" t="str">
        <f t="shared" si="459"/>
        <v>4</v>
      </c>
      <c r="E3687" s="42" t="str">
        <f t="shared" si="460"/>
        <v>24</v>
      </c>
      <c r="F3687" s="1">
        <v>31</v>
      </c>
      <c r="G3687" s="28" t="str">
        <f t="shared" si="461"/>
        <v>431</v>
      </c>
      <c r="H3687" s="1">
        <v>2</v>
      </c>
      <c r="I3687" s="1">
        <v>79462</v>
      </c>
      <c r="J3687" s="1">
        <v>45</v>
      </c>
      <c r="K3687" s="1">
        <v>5664</v>
      </c>
      <c r="L3687" s="1">
        <v>213754</v>
      </c>
      <c r="M3687" s="1">
        <v>1845381</v>
      </c>
      <c r="N3687" s="2">
        <f>INT(VLOOKUP(--D3687,'属性表（单）'!$H$7:$I$11,2,0)*VLOOKUP(F3687,'属性表（单）'!$B$4:$D$53,3,0))</f>
        <v>33400</v>
      </c>
      <c r="O3687" s="34">
        <f t="shared" si="463"/>
        <v>5010</v>
      </c>
      <c r="P3687" s="1">
        <f>IF(H3687=26,VLOOKUP(G3687,'属性表（单核）'!$H$2:$I$251,2,0),IF(H3687=59,VLOOKUP(G3687,'属性表（单核）'!$C$2:$D$251,2,0),INT(N3687/VLOOKUP(H3687,'属性表（单）'!$N$4:$O$24,2,0))))</f>
        <v>3340</v>
      </c>
      <c r="Q3687" s="34">
        <f t="shared" si="464"/>
        <v>39139</v>
      </c>
      <c r="R3687" s="1">
        <f>IF(J3687=26,VLOOKUP(G3687,'属性表（单核）'!$H$2:$I$251,2,0),IF(J3687=59,VLOOKUP(G3687,'属性表（单核）'!$C$2:$D$251,2,0),INT(N3687/VLOOKUP(J3687,'属性表（单）'!$N$4:$O$24,2,0))))</f>
        <v>26093</v>
      </c>
      <c r="S3687" s="1">
        <f t="shared" si="465"/>
        <v>250350</v>
      </c>
      <c r="T3687" s="28">
        <f>VLOOKUP(--F3687,经验表!$A$4:$B$53,2,0)*VLOOKUP(--E3687,经验表!$W$8:$X$17,2,0)</f>
        <v>250350.75000000003</v>
      </c>
      <c r="U3687" s="1">
        <f t="shared" si="466"/>
        <v>2370541</v>
      </c>
      <c r="V3687" s="1">
        <f t="shared" si="467"/>
        <v>2370541</v>
      </c>
    </row>
    <row r="3688" spans="1:22" x14ac:dyDescent="0.35">
      <c r="A3688" s="1">
        <v>93200154</v>
      </c>
      <c r="B3688" s="3" t="s">
        <v>22</v>
      </c>
      <c r="C3688" s="29">
        <f t="shared" si="462"/>
        <v>2</v>
      </c>
      <c r="D3688" s="29" t="str">
        <f t="shared" si="459"/>
        <v>4</v>
      </c>
      <c r="E3688" s="42" t="str">
        <f t="shared" si="460"/>
        <v>24</v>
      </c>
      <c r="F3688" s="1">
        <v>32</v>
      </c>
      <c r="G3688" s="28" t="str">
        <f t="shared" si="461"/>
        <v>432</v>
      </c>
      <c r="H3688" s="1">
        <v>2</v>
      </c>
      <c r="I3688" s="1">
        <v>81859</v>
      </c>
      <c r="J3688" s="1">
        <v>45</v>
      </c>
      <c r="K3688" s="1">
        <v>5824</v>
      </c>
      <c r="L3688" s="1">
        <v>235655</v>
      </c>
      <c r="M3688" s="1">
        <v>2059135</v>
      </c>
      <c r="N3688" s="2">
        <f>INT(VLOOKUP(--D3688,'属性表（单）'!$H$7:$I$11,2,0)*VLOOKUP(F3688,'属性表（单）'!$B$4:$D$53,3,0))</f>
        <v>35000</v>
      </c>
      <c r="O3688" s="34">
        <f t="shared" si="463"/>
        <v>5250</v>
      </c>
      <c r="P3688" s="1">
        <f>IF(H3688=26,VLOOKUP(G3688,'属性表（单核）'!$H$2:$I$251,2,0),IF(H3688=59,VLOOKUP(G3688,'属性表（单核）'!$C$2:$D$251,2,0),INT(N3688/VLOOKUP(H3688,'属性表（单）'!$N$4:$O$24,2,0))))</f>
        <v>3500</v>
      </c>
      <c r="Q3688" s="34">
        <f t="shared" si="464"/>
        <v>41014</v>
      </c>
      <c r="R3688" s="1">
        <f>IF(J3688=26,VLOOKUP(G3688,'属性表（单核）'!$H$2:$I$251,2,0),IF(J3688=59,VLOOKUP(G3688,'属性表（单核）'!$C$2:$D$251,2,0),INT(N3688/VLOOKUP(J3688,'属性表（单）'!$N$4:$O$24,2,0))))</f>
        <v>27343</v>
      </c>
      <c r="S3688" s="1">
        <f t="shared" si="465"/>
        <v>270357</v>
      </c>
      <c r="T3688" s="28">
        <f>VLOOKUP(--F3688,经验表!$A$4:$B$53,2,0)*VLOOKUP(--E3688,经验表!$W$8:$X$17,2,0)</f>
        <v>270357.75000000006</v>
      </c>
      <c r="U3688" s="1">
        <f t="shared" si="466"/>
        <v>2620891</v>
      </c>
      <c r="V3688" s="1">
        <f t="shared" si="467"/>
        <v>2620891</v>
      </c>
    </row>
    <row r="3689" spans="1:22" x14ac:dyDescent="0.35">
      <c r="A3689" s="1">
        <v>93300154</v>
      </c>
      <c r="B3689" s="3" t="s">
        <v>22</v>
      </c>
      <c r="C3689" s="29">
        <f t="shared" si="462"/>
        <v>2</v>
      </c>
      <c r="D3689" s="29" t="str">
        <f t="shared" si="459"/>
        <v>4</v>
      </c>
      <c r="E3689" s="42" t="str">
        <f t="shared" si="460"/>
        <v>24</v>
      </c>
      <c r="F3689" s="1">
        <v>33</v>
      </c>
      <c r="G3689" s="28" t="str">
        <f t="shared" si="461"/>
        <v>433</v>
      </c>
      <c r="H3689" s="1">
        <v>2</v>
      </c>
      <c r="I3689" s="1">
        <v>84291</v>
      </c>
      <c r="J3689" s="1">
        <v>45</v>
      </c>
      <c r="K3689" s="1">
        <v>5984</v>
      </c>
      <c r="L3689" s="1">
        <v>259684</v>
      </c>
      <c r="M3689" s="1">
        <v>2294790</v>
      </c>
      <c r="N3689" s="2">
        <f>INT(VLOOKUP(--D3689,'属性表（单）'!$H$7:$I$11,2,0)*VLOOKUP(F3689,'属性表（单）'!$B$4:$D$53,3,0))</f>
        <v>36600</v>
      </c>
      <c r="O3689" s="34">
        <f t="shared" si="463"/>
        <v>5490</v>
      </c>
      <c r="P3689" s="1">
        <f>IF(H3689=26,VLOOKUP(G3689,'属性表（单核）'!$H$2:$I$251,2,0),IF(H3689=59,VLOOKUP(G3689,'属性表（单核）'!$C$2:$D$251,2,0),INT(N3689/VLOOKUP(H3689,'属性表（单）'!$N$4:$O$24,2,0))))</f>
        <v>3660</v>
      </c>
      <c r="Q3689" s="34">
        <f t="shared" si="464"/>
        <v>42889</v>
      </c>
      <c r="R3689" s="1">
        <f>IF(J3689=26,VLOOKUP(G3689,'属性表（单核）'!$H$2:$I$251,2,0),IF(J3689=59,VLOOKUP(G3689,'属性表（单核）'!$C$2:$D$251,2,0),INT(N3689/VLOOKUP(J3689,'属性表（单）'!$N$4:$O$24,2,0))))</f>
        <v>28593</v>
      </c>
      <c r="S3689" s="1">
        <f t="shared" si="465"/>
        <v>290364</v>
      </c>
      <c r="T3689" s="28">
        <f>VLOOKUP(--F3689,经验表!$A$4:$B$53,2,0)*VLOOKUP(--E3689,经验表!$W$8:$X$17,2,0)</f>
        <v>290364.75000000006</v>
      </c>
      <c r="U3689" s="1">
        <f t="shared" si="466"/>
        <v>2891248</v>
      </c>
      <c r="V3689" s="1">
        <f t="shared" si="467"/>
        <v>2891248</v>
      </c>
    </row>
    <row r="3690" spans="1:22" x14ac:dyDescent="0.35">
      <c r="A3690" s="1">
        <v>93400154</v>
      </c>
      <c r="B3690" s="3" t="s">
        <v>22</v>
      </c>
      <c r="C3690" s="29">
        <f t="shared" si="462"/>
        <v>2</v>
      </c>
      <c r="D3690" s="29" t="str">
        <f t="shared" si="459"/>
        <v>4</v>
      </c>
      <c r="E3690" s="42" t="str">
        <f t="shared" si="460"/>
        <v>24</v>
      </c>
      <c r="F3690" s="1">
        <v>34</v>
      </c>
      <c r="G3690" s="28" t="str">
        <f t="shared" si="461"/>
        <v>434</v>
      </c>
      <c r="H3690" s="1">
        <v>2</v>
      </c>
      <c r="I3690" s="1">
        <v>86758</v>
      </c>
      <c r="J3690" s="1">
        <v>45</v>
      </c>
      <c r="K3690" s="1">
        <v>6144</v>
      </c>
      <c r="L3690" s="1">
        <v>286042</v>
      </c>
      <c r="M3690" s="1">
        <v>2554474</v>
      </c>
      <c r="N3690" s="2">
        <f>INT(VLOOKUP(--D3690,'属性表（单）'!$H$7:$I$11,2,0)*VLOOKUP(F3690,'属性表（单）'!$B$4:$D$53,3,0))</f>
        <v>38200</v>
      </c>
      <c r="O3690" s="34">
        <f t="shared" si="463"/>
        <v>5730</v>
      </c>
      <c r="P3690" s="1">
        <f>IF(H3690=26,VLOOKUP(G3690,'属性表（单核）'!$H$2:$I$251,2,0),IF(H3690=59,VLOOKUP(G3690,'属性表（单核）'!$C$2:$D$251,2,0),INT(N3690/VLOOKUP(H3690,'属性表（单）'!$N$4:$O$24,2,0))))</f>
        <v>3820</v>
      </c>
      <c r="Q3690" s="34">
        <f t="shared" si="464"/>
        <v>44764</v>
      </c>
      <c r="R3690" s="1">
        <f>IF(J3690=26,VLOOKUP(G3690,'属性表（单核）'!$H$2:$I$251,2,0),IF(J3690=59,VLOOKUP(G3690,'属性表（单核）'!$C$2:$D$251,2,0),INT(N3690/VLOOKUP(J3690,'属性表（单）'!$N$4:$O$24,2,0))))</f>
        <v>29843</v>
      </c>
      <c r="S3690" s="1">
        <f t="shared" si="465"/>
        <v>315110</v>
      </c>
      <c r="T3690" s="28">
        <f>VLOOKUP(--F3690,经验表!$A$4:$B$53,2,0)*VLOOKUP(--E3690,经验表!$W$8:$X$17,2,0)</f>
        <v>315110.25000000006</v>
      </c>
      <c r="U3690" s="1">
        <f t="shared" si="466"/>
        <v>3181612</v>
      </c>
      <c r="V3690" s="1">
        <f t="shared" si="467"/>
        <v>3181612</v>
      </c>
    </row>
    <row r="3691" spans="1:22" x14ac:dyDescent="0.35">
      <c r="A3691" s="1">
        <v>93500154</v>
      </c>
      <c r="B3691" s="3" t="s">
        <v>22</v>
      </c>
      <c r="C3691" s="29">
        <f t="shared" si="462"/>
        <v>2</v>
      </c>
      <c r="D3691" s="29" t="str">
        <f t="shared" si="459"/>
        <v>4</v>
      </c>
      <c r="E3691" s="42" t="str">
        <f t="shared" si="460"/>
        <v>24</v>
      </c>
      <c r="F3691" s="1">
        <v>35</v>
      </c>
      <c r="G3691" s="28" t="str">
        <f t="shared" si="461"/>
        <v>435</v>
      </c>
      <c r="H3691" s="1">
        <v>2</v>
      </c>
      <c r="I3691" s="1">
        <v>89267</v>
      </c>
      <c r="J3691" s="1">
        <v>45</v>
      </c>
      <c r="K3691" s="1">
        <v>6304</v>
      </c>
      <c r="L3691" s="1">
        <v>314959</v>
      </c>
      <c r="M3691" s="1">
        <v>2840516</v>
      </c>
      <c r="N3691" s="2">
        <f>INT(VLOOKUP(--D3691,'属性表（单）'!$H$7:$I$11,2,0)*VLOOKUP(F3691,'属性表（单）'!$B$4:$D$53,3,0))</f>
        <v>39800</v>
      </c>
      <c r="O3691" s="34">
        <f t="shared" si="463"/>
        <v>5970</v>
      </c>
      <c r="P3691" s="1">
        <f>IF(H3691=26,VLOOKUP(G3691,'属性表（单核）'!$H$2:$I$251,2,0),IF(H3691=59,VLOOKUP(G3691,'属性表（单核）'!$C$2:$D$251,2,0),INT(N3691/VLOOKUP(H3691,'属性表（单）'!$N$4:$O$24,2,0))))</f>
        <v>3980</v>
      </c>
      <c r="Q3691" s="34">
        <f t="shared" si="464"/>
        <v>46639</v>
      </c>
      <c r="R3691" s="1">
        <f>IF(J3691=26,VLOOKUP(G3691,'属性表（单核）'!$H$2:$I$251,2,0),IF(J3691=59,VLOOKUP(G3691,'属性表（单核）'!$C$2:$D$251,2,0),INT(N3691/VLOOKUP(J3691,'属性表（单）'!$N$4:$O$24,2,0))))</f>
        <v>31093</v>
      </c>
      <c r="S3691" s="1">
        <f t="shared" si="465"/>
        <v>339855</v>
      </c>
      <c r="T3691" s="28">
        <f>VLOOKUP(--F3691,经验表!$A$4:$B$53,2,0)*VLOOKUP(--E3691,经验表!$W$8:$X$17,2,0)</f>
        <v>339855.75000000006</v>
      </c>
      <c r="U3691" s="1">
        <f t="shared" si="466"/>
        <v>3496722</v>
      </c>
      <c r="V3691" s="1">
        <f t="shared" si="467"/>
        <v>3496722</v>
      </c>
    </row>
    <row r="3692" spans="1:22" x14ac:dyDescent="0.35">
      <c r="A3692" s="1">
        <v>93600154</v>
      </c>
      <c r="B3692" s="3" t="s">
        <v>22</v>
      </c>
      <c r="C3692" s="29">
        <f t="shared" si="462"/>
        <v>2</v>
      </c>
      <c r="D3692" s="29" t="str">
        <f t="shared" si="459"/>
        <v>4</v>
      </c>
      <c r="E3692" s="42" t="str">
        <f t="shared" si="460"/>
        <v>24</v>
      </c>
      <c r="F3692" s="1">
        <v>36</v>
      </c>
      <c r="G3692" s="28" t="str">
        <f t="shared" si="461"/>
        <v>436</v>
      </c>
      <c r="H3692" s="1">
        <v>2</v>
      </c>
      <c r="I3692" s="1">
        <v>91808</v>
      </c>
      <c r="J3692" s="1">
        <v>45</v>
      </c>
      <c r="K3692" s="1">
        <v>6464</v>
      </c>
      <c r="L3692" s="1">
        <v>346678</v>
      </c>
      <c r="M3692" s="1">
        <v>3155475</v>
      </c>
      <c r="N3692" s="2">
        <f>INT(VLOOKUP(--D3692,'属性表（单）'!$H$7:$I$11,2,0)*VLOOKUP(F3692,'属性表（单）'!$B$4:$D$53,3,0))</f>
        <v>41400</v>
      </c>
      <c r="O3692" s="34">
        <f t="shared" si="463"/>
        <v>6210</v>
      </c>
      <c r="P3692" s="1">
        <f>IF(H3692=26,VLOOKUP(G3692,'属性表（单核）'!$H$2:$I$251,2,0),IF(H3692=59,VLOOKUP(G3692,'属性表（单核）'!$C$2:$D$251,2,0),INT(N3692/VLOOKUP(H3692,'属性表（单）'!$N$4:$O$24,2,0))))</f>
        <v>4140</v>
      </c>
      <c r="Q3692" s="34">
        <f t="shared" si="464"/>
        <v>48514</v>
      </c>
      <c r="R3692" s="1">
        <f>IF(J3692=26,VLOOKUP(G3692,'属性表（单核）'!$H$2:$I$251,2,0),IF(J3692=59,VLOOKUP(G3692,'属性表（单核）'!$C$2:$D$251,2,0),INT(N3692/VLOOKUP(J3692,'属性表（单）'!$N$4:$O$24,2,0))))</f>
        <v>32343</v>
      </c>
      <c r="S3692" s="1">
        <f t="shared" si="465"/>
        <v>364601</v>
      </c>
      <c r="T3692" s="28">
        <f>VLOOKUP(--F3692,经验表!$A$4:$B$53,2,0)*VLOOKUP(--E3692,经验表!$W$8:$X$17,2,0)</f>
        <v>364601.25000000006</v>
      </c>
      <c r="U3692" s="1">
        <f t="shared" si="466"/>
        <v>3836577</v>
      </c>
      <c r="V3692" s="1">
        <f t="shared" si="467"/>
        <v>3836577</v>
      </c>
    </row>
    <row r="3693" spans="1:22" x14ac:dyDescent="0.35">
      <c r="A3693" s="1">
        <v>93700154</v>
      </c>
      <c r="B3693" s="3" t="s">
        <v>22</v>
      </c>
      <c r="C3693" s="29">
        <f t="shared" si="462"/>
        <v>2</v>
      </c>
      <c r="D3693" s="29" t="str">
        <f t="shared" si="459"/>
        <v>4</v>
      </c>
      <c r="E3693" s="42" t="str">
        <f t="shared" si="460"/>
        <v>24</v>
      </c>
      <c r="F3693" s="1">
        <v>37</v>
      </c>
      <c r="G3693" s="28" t="str">
        <f t="shared" si="461"/>
        <v>437</v>
      </c>
      <c r="H3693" s="1">
        <v>2</v>
      </c>
      <c r="I3693" s="1">
        <v>94390</v>
      </c>
      <c r="J3693" s="1">
        <v>45</v>
      </c>
      <c r="K3693" s="1">
        <v>6624</v>
      </c>
      <c r="L3693" s="1">
        <v>381469</v>
      </c>
      <c r="M3693" s="1">
        <v>3502153</v>
      </c>
      <c r="N3693" s="2">
        <f>INT(VLOOKUP(--D3693,'属性表（单）'!$H$7:$I$11,2,0)*VLOOKUP(F3693,'属性表（单）'!$B$4:$D$53,3,0))</f>
        <v>43200</v>
      </c>
      <c r="O3693" s="34">
        <f t="shared" si="463"/>
        <v>6480</v>
      </c>
      <c r="P3693" s="1">
        <f>IF(H3693=26,VLOOKUP(G3693,'属性表（单核）'!$H$2:$I$251,2,0),IF(H3693=59,VLOOKUP(G3693,'属性表（单核）'!$C$2:$D$251,2,0),INT(N3693/VLOOKUP(H3693,'属性表（单）'!$N$4:$O$24,2,0))))</f>
        <v>4320</v>
      </c>
      <c r="Q3693" s="34">
        <f t="shared" si="464"/>
        <v>50625</v>
      </c>
      <c r="R3693" s="1">
        <f>IF(J3693=26,VLOOKUP(G3693,'属性表（单核）'!$H$2:$I$251,2,0),IF(J3693=59,VLOOKUP(G3693,'属性表（单核）'!$C$2:$D$251,2,0),INT(N3693/VLOOKUP(J3693,'属性表（单）'!$N$4:$O$24,2,0))))</f>
        <v>33750</v>
      </c>
      <c r="S3693" s="1">
        <f t="shared" si="465"/>
        <v>389346</v>
      </c>
      <c r="T3693" s="28">
        <f>VLOOKUP(--F3693,经验表!$A$4:$B$53,2,0)*VLOOKUP(--E3693,经验表!$W$8:$X$17,2,0)</f>
        <v>389346.75000000006</v>
      </c>
      <c r="U3693" s="1">
        <f t="shared" si="466"/>
        <v>4201178</v>
      </c>
      <c r="V3693" s="1">
        <f t="shared" si="467"/>
        <v>4201178</v>
      </c>
    </row>
    <row r="3694" spans="1:22" x14ac:dyDescent="0.35">
      <c r="A3694" s="1">
        <v>93800154</v>
      </c>
      <c r="B3694" s="3" t="s">
        <v>22</v>
      </c>
      <c r="C3694" s="29">
        <f t="shared" si="462"/>
        <v>2</v>
      </c>
      <c r="D3694" s="29" t="str">
        <f t="shared" si="459"/>
        <v>4</v>
      </c>
      <c r="E3694" s="42" t="str">
        <f t="shared" si="460"/>
        <v>24</v>
      </c>
      <c r="F3694" s="1">
        <v>38</v>
      </c>
      <c r="G3694" s="28" t="str">
        <f t="shared" si="461"/>
        <v>438</v>
      </c>
      <c r="H3694" s="1">
        <v>2</v>
      </c>
      <c r="I3694" s="1">
        <v>97011</v>
      </c>
      <c r="J3694" s="1">
        <v>45</v>
      </c>
      <c r="K3694" s="1">
        <v>6784</v>
      </c>
      <c r="L3694" s="1">
        <v>419630</v>
      </c>
      <c r="M3694" s="1">
        <v>3883622</v>
      </c>
      <c r="N3694" s="2">
        <f>INT(VLOOKUP(--D3694,'属性表（单）'!$H$7:$I$11,2,0)*VLOOKUP(F3694,'属性表（单）'!$B$4:$D$53,3,0))</f>
        <v>45000</v>
      </c>
      <c r="O3694" s="34">
        <f t="shared" si="463"/>
        <v>6750</v>
      </c>
      <c r="P3694" s="1">
        <f>IF(H3694=26,VLOOKUP(G3694,'属性表（单核）'!$H$2:$I$251,2,0),IF(H3694=59,VLOOKUP(G3694,'属性表（单核）'!$C$2:$D$251,2,0),INT(N3694/VLOOKUP(H3694,'属性表（单）'!$N$4:$O$24,2,0))))</f>
        <v>4500</v>
      </c>
      <c r="Q3694" s="34">
        <f t="shared" si="464"/>
        <v>52734</v>
      </c>
      <c r="R3694" s="1">
        <f>IF(J3694=26,VLOOKUP(G3694,'属性表（单核）'!$H$2:$I$251,2,0),IF(J3694=59,VLOOKUP(G3694,'属性表（单核）'!$C$2:$D$251,2,0),INT(N3694/VLOOKUP(J3694,'属性表（单）'!$N$4:$O$24,2,0))))</f>
        <v>35156</v>
      </c>
      <c r="S3694" s="1">
        <f t="shared" si="465"/>
        <v>419357</v>
      </c>
      <c r="T3694" s="28">
        <f>VLOOKUP(--F3694,经验表!$A$4:$B$53,2,0)*VLOOKUP(--E3694,经验表!$W$8:$X$17,2,0)</f>
        <v>419357.25000000006</v>
      </c>
      <c r="U3694" s="1">
        <f t="shared" si="466"/>
        <v>4590524</v>
      </c>
      <c r="V3694" s="1">
        <f t="shared" si="467"/>
        <v>4590524</v>
      </c>
    </row>
    <row r="3695" spans="1:22" x14ac:dyDescent="0.35">
      <c r="A3695" s="1">
        <v>93900154</v>
      </c>
      <c r="B3695" s="3" t="s">
        <v>22</v>
      </c>
      <c r="C3695" s="29">
        <f t="shared" si="462"/>
        <v>2</v>
      </c>
      <c r="D3695" s="29" t="str">
        <f t="shared" si="459"/>
        <v>4</v>
      </c>
      <c r="E3695" s="42" t="str">
        <f t="shared" si="460"/>
        <v>24</v>
      </c>
      <c r="F3695" s="1">
        <v>39</v>
      </c>
      <c r="G3695" s="28" t="str">
        <f t="shared" si="461"/>
        <v>439</v>
      </c>
      <c r="H3695" s="1">
        <v>2</v>
      </c>
      <c r="I3695" s="1">
        <v>99670</v>
      </c>
      <c r="J3695" s="1">
        <v>45</v>
      </c>
      <c r="K3695" s="1">
        <v>6944</v>
      </c>
      <c r="L3695" s="1">
        <v>461483</v>
      </c>
      <c r="M3695" s="1">
        <v>4303252</v>
      </c>
      <c r="N3695" s="2">
        <f>INT(VLOOKUP(--D3695,'属性表（单）'!$H$7:$I$11,2,0)*VLOOKUP(F3695,'属性表（单）'!$B$4:$D$53,3,0))</f>
        <v>46800</v>
      </c>
      <c r="O3695" s="34">
        <f t="shared" si="463"/>
        <v>7020</v>
      </c>
      <c r="P3695" s="1">
        <f>IF(H3695=26,VLOOKUP(G3695,'属性表（单核）'!$H$2:$I$251,2,0),IF(H3695=59,VLOOKUP(G3695,'属性表（单核）'!$C$2:$D$251,2,0),INT(N3695/VLOOKUP(H3695,'属性表（单）'!$N$4:$O$24,2,0))))</f>
        <v>4680</v>
      </c>
      <c r="Q3695" s="34">
        <f t="shared" si="464"/>
        <v>54843</v>
      </c>
      <c r="R3695" s="1">
        <f>IF(J3695=26,VLOOKUP(G3695,'属性表（单核）'!$H$2:$I$251,2,0),IF(J3695=59,VLOOKUP(G3695,'属性表（单核）'!$C$2:$D$251,2,0),INT(N3695/VLOOKUP(J3695,'属性表（单）'!$N$4:$O$24,2,0))))</f>
        <v>36562</v>
      </c>
      <c r="S3695" s="1">
        <f t="shared" si="465"/>
        <v>449367</v>
      </c>
      <c r="T3695" s="28">
        <f>VLOOKUP(--F3695,经验表!$A$4:$B$53,2,0)*VLOOKUP(--E3695,经验表!$W$8:$X$17,2,0)</f>
        <v>449367.75000000006</v>
      </c>
      <c r="U3695" s="1">
        <f t="shared" si="466"/>
        <v>5009881</v>
      </c>
      <c r="V3695" s="1">
        <f t="shared" si="467"/>
        <v>5009881</v>
      </c>
    </row>
    <row r="3696" spans="1:22" x14ac:dyDescent="0.35">
      <c r="A3696" s="1">
        <v>94000154</v>
      </c>
      <c r="B3696" s="3" t="s">
        <v>22</v>
      </c>
      <c r="C3696" s="29">
        <f t="shared" si="462"/>
        <v>2</v>
      </c>
      <c r="D3696" s="29" t="str">
        <f t="shared" si="459"/>
        <v>4</v>
      </c>
      <c r="E3696" s="42" t="str">
        <f t="shared" si="460"/>
        <v>24</v>
      </c>
      <c r="F3696" s="1">
        <v>40</v>
      </c>
      <c r="G3696" s="28" t="str">
        <f t="shared" si="461"/>
        <v>440</v>
      </c>
      <c r="H3696" s="1">
        <v>2</v>
      </c>
      <c r="I3696" s="1">
        <v>102371</v>
      </c>
      <c r="J3696" s="1">
        <v>45</v>
      </c>
      <c r="K3696" s="1">
        <v>7104</v>
      </c>
      <c r="L3696" s="1">
        <v>507386</v>
      </c>
      <c r="M3696" s="1">
        <v>4764735</v>
      </c>
      <c r="N3696" s="2">
        <f>INT(VLOOKUP(--D3696,'属性表（单）'!$H$7:$I$11,2,0)*VLOOKUP(F3696,'属性表（单）'!$B$4:$D$53,3,0))</f>
        <v>48600</v>
      </c>
      <c r="O3696" s="34">
        <f t="shared" si="463"/>
        <v>7290</v>
      </c>
      <c r="P3696" s="1">
        <f>IF(H3696=26,VLOOKUP(G3696,'属性表（单核）'!$H$2:$I$251,2,0),IF(H3696=59,VLOOKUP(G3696,'属性表（单核）'!$C$2:$D$251,2,0),INT(N3696/VLOOKUP(H3696,'属性表（单）'!$N$4:$O$24,2,0))))</f>
        <v>4860</v>
      </c>
      <c r="Q3696" s="34">
        <f t="shared" si="464"/>
        <v>56952</v>
      </c>
      <c r="R3696" s="1">
        <f>IF(J3696=26,VLOOKUP(G3696,'属性表（单核）'!$H$2:$I$251,2,0),IF(J3696=59,VLOOKUP(G3696,'属性表（单核）'!$C$2:$D$251,2,0),INT(N3696/VLOOKUP(J3696,'属性表（单）'!$N$4:$O$24,2,0))))</f>
        <v>37968</v>
      </c>
      <c r="S3696" s="1">
        <f t="shared" si="465"/>
        <v>479378</v>
      </c>
      <c r="T3696" s="28">
        <f>VLOOKUP(--F3696,经验表!$A$4:$B$53,2,0)*VLOOKUP(--E3696,经验表!$W$8:$X$17,2,0)</f>
        <v>479378.25000000006</v>
      </c>
      <c r="U3696" s="1">
        <f t="shared" si="466"/>
        <v>5459248</v>
      </c>
      <c r="V3696" s="1">
        <f t="shared" si="467"/>
        <v>5459248</v>
      </c>
    </row>
    <row r="3697" spans="1:22" x14ac:dyDescent="0.35">
      <c r="A3697" s="1">
        <v>94100154</v>
      </c>
      <c r="B3697" s="3" t="s">
        <v>22</v>
      </c>
      <c r="C3697" s="29">
        <f t="shared" si="462"/>
        <v>2</v>
      </c>
      <c r="D3697" s="29" t="str">
        <f t="shared" si="459"/>
        <v>4</v>
      </c>
      <c r="E3697" s="42" t="str">
        <f t="shared" si="460"/>
        <v>24</v>
      </c>
      <c r="F3697" s="1">
        <v>41</v>
      </c>
      <c r="G3697" s="28" t="str">
        <f t="shared" si="461"/>
        <v>441</v>
      </c>
      <c r="H3697" s="1">
        <v>2</v>
      </c>
      <c r="I3697" s="1">
        <v>105114</v>
      </c>
      <c r="J3697" s="1">
        <v>45</v>
      </c>
      <c r="K3697" s="1">
        <v>7264</v>
      </c>
      <c r="L3697" s="1">
        <v>557726</v>
      </c>
      <c r="M3697" s="1">
        <v>5272121</v>
      </c>
      <c r="N3697" s="2">
        <f>INT(VLOOKUP(--D3697,'属性表（单）'!$H$7:$I$11,2,0)*VLOOKUP(F3697,'属性表（单）'!$B$4:$D$53,3,0))</f>
        <v>50400</v>
      </c>
      <c r="O3697" s="34">
        <f t="shared" si="463"/>
        <v>7560</v>
      </c>
      <c r="P3697" s="1">
        <f>IF(H3697=26,VLOOKUP(G3697,'属性表（单核）'!$H$2:$I$251,2,0),IF(H3697=59,VLOOKUP(G3697,'属性表（单核）'!$C$2:$D$251,2,0),INT(N3697/VLOOKUP(H3697,'属性表（单）'!$N$4:$O$24,2,0))))</f>
        <v>5040</v>
      </c>
      <c r="Q3697" s="34">
        <f t="shared" si="464"/>
        <v>59062</v>
      </c>
      <c r="R3697" s="1">
        <f>IF(J3697=26,VLOOKUP(G3697,'属性表（单核）'!$H$2:$I$251,2,0),IF(J3697=59,VLOOKUP(G3697,'属性表（单核）'!$C$2:$D$251,2,0),INT(N3697/VLOOKUP(J3697,'属性表（单）'!$N$4:$O$24,2,0))))</f>
        <v>39375</v>
      </c>
      <c r="S3697" s="1">
        <f t="shared" si="465"/>
        <v>509388</v>
      </c>
      <c r="T3697" s="28">
        <f>VLOOKUP(--F3697,经验表!$A$4:$B$53,2,0)*VLOOKUP(--E3697,经验表!$W$8:$X$17,2,0)</f>
        <v>509388.75000000006</v>
      </c>
      <c r="U3697" s="1">
        <f t="shared" si="466"/>
        <v>5938626</v>
      </c>
      <c r="V3697" s="1">
        <f t="shared" si="467"/>
        <v>5938626</v>
      </c>
    </row>
    <row r="3698" spans="1:22" x14ac:dyDescent="0.35">
      <c r="A3698" s="1">
        <v>94200154</v>
      </c>
      <c r="B3698" s="3" t="s">
        <v>22</v>
      </c>
      <c r="C3698" s="29">
        <f t="shared" si="462"/>
        <v>2</v>
      </c>
      <c r="D3698" s="29" t="str">
        <f t="shared" si="459"/>
        <v>4</v>
      </c>
      <c r="E3698" s="42" t="str">
        <f t="shared" si="460"/>
        <v>24</v>
      </c>
      <c r="F3698" s="1">
        <v>42</v>
      </c>
      <c r="G3698" s="28" t="str">
        <f t="shared" si="461"/>
        <v>442</v>
      </c>
      <c r="H3698" s="1">
        <v>2</v>
      </c>
      <c r="I3698" s="1">
        <v>107894</v>
      </c>
      <c r="J3698" s="1">
        <v>45</v>
      </c>
      <c r="K3698" s="1">
        <v>7424</v>
      </c>
      <c r="L3698" s="1">
        <v>612931</v>
      </c>
      <c r="M3698" s="1">
        <v>5829847</v>
      </c>
      <c r="N3698" s="2">
        <f>INT(VLOOKUP(--D3698,'属性表（单）'!$H$7:$I$11,2,0)*VLOOKUP(F3698,'属性表（单）'!$B$4:$D$53,3,0))</f>
        <v>52400</v>
      </c>
      <c r="O3698" s="34">
        <f t="shared" si="463"/>
        <v>7860</v>
      </c>
      <c r="P3698" s="1">
        <f>IF(H3698=26,VLOOKUP(G3698,'属性表（单核）'!$H$2:$I$251,2,0),IF(H3698=59,VLOOKUP(G3698,'属性表（单核）'!$C$2:$D$251,2,0),INT(N3698/VLOOKUP(H3698,'属性表（单）'!$N$4:$O$24,2,0))))</f>
        <v>5240</v>
      </c>
      <c r="Q3698" s="34">
        <f t="shared" si="464"/>
        <v>61405</v>
      </c>
      <c r="R3698" s="1">
        <f>IF(J3698=26,VLOOKUP(G3698,'属性表（单核）'!$H$2:$I$251,2,0),IF(J3698=59,VLOOKUP(G3698,'属性表（单核）'!$C$2:$D$251,2,0),INT(N3698/VLOOKUP(J3698,'属性表（单）'!$N$4:$O$24,2,0))))</f>
        <v>40937</v>
      </c>
      <c r="S3698" s="1">
        <f t="shared" si="465"/>
        <v>545190</v>
      </c>
      <c r="T3698" s="28">
        <f>VLOOKUP(--F3698,经验表!$A$4:$B$53,2,0)*VLOOKUP(--E3698,经验表!$W$8:$X$17,2,0)</f>
        <v>545190.75000000012</v>
      </c>
      <c r="U3698" s="1">
        <f t="shared" si="466"/>
        <v>6448014</v>
      </c>
      <c r="V3698" s="1">
        <f t="shared" si="467"/>
        <v>6448014</v>
      </c>
    </row>
    <row r="3699" spans="1:22" x14ac:dyDescent="0.35">
      <c r="A3699" s="1">
        <v>94300154</v>
      </c>
      <c r="B3699" s="3" t="s">
        <v>22</v>
      </c>
      <c r="C3699" s="29">
        <f t="shared" si="462"/>
        <v>2</v>
      </c>
      <c r="D3699" s="29" t="str">
        <f t="shared" si="459"/>
        <v>4</v>
      </c>
      <c r="E3699" s="42" t="str">
        <f t="shared" si="460"/>
        <v>24</v>
      </c>
      <c r="F3699" s="1">
        <v>43</v>
      </c>
      <c r="G3699" s="28" t="str">
        <f t="shared" si="461"/>
        <v>443</v>
      </c>
      <c r="H3699" s="1">
        <v>2</v>
      </c>
      <c r="I3699" s="1">
        <v>110717</v>
      </c>
      <c r="J3699" s="1">
        <v>45</v>
      </c>
      <c r="K3699" s="1">
        <v>7584</v>
      </c>
      <c r="L3699" s="1">
        <v>673473</v>
      </c>
      <c r="M3699" s="1">
        <v>6442778</v>
      </c>
      <c r="N3699" s="2">
        <f>INT(VLOOKUP(--D3699,'属性表（单）'!$H$7:$I$11,2,0)*VLOOKUP(F3699,'属性表（单）'!$B$4:$D$53,3,0))</f>
        <v>54400</v>
      </c>
      <c r="O3699" s="34">
        <f t="shared" si="463"/>
        <v>8160</v>
      </c>
      <c r="P3699" s="1">
        <f>IF(H3699=26,VLOOKUP(G3699,'属性表（单核）'!$H$2:$I$251,2,0),IF(H3699=59,VLOOKUP(G3699,'属性表（单核）'!$C$2:$D$251,2,0),INT(N3699/VLOOKUP(H3699,'属性表（单）'!$N$4:$O$24,2,0))))</f>
        <v>5440</v>
      </c>
      <c r="Q3699" s="34">
        <f t="shared" si="464"/>
        <v>63750</v>
      </c>
      <c r="R3699" s="1">
        <f>IF(J3699=26,VLOOKUP(G3699,'属性表（单核）'!$H$2:$I$251,2,0),IF(J3699=59,VLOOKUP(G3699,'属性表（单核）'!$C$2:$D$251,2,0),INT(N3699/VLOOKUP(J3699,'属性表（单）'!$N$4:$O$24,2,0))))</f>
        <v>42500</v>
      </c>
      <c r="S3699" s="1">
        <f t="shared" si="465"/>
        <v>580992</v>
      </c>
      <c r="T3699" s="28">
        <f>VLOOKUP(--F3699,经验表!$A$4:$B$53,2,0)*VLOOKUP(--E3699,经验表!$W$8:$X$17,2,0)</f>
        <v>580992.75000000012</v>
      </c>
      <c r="U3699" s="1">
        <f t="shared" si="466"/>
        <v>6993204</v>
      </c>
      <c r="V3699" s="1">
        <f t="shared" si="467"/>
        <v>6993204</v>
      </c>
    </row>
    <row r="3700" spans="1:22" x14ac:dyDescent="0.35">
      <c r="A3700" s="1">
        <v>94400154</v>
      </c>
      <c r="B3700" s="3" t="s">
        <v>22</v>
      </c>
      <c r="C3700" s="29">
        <f t="shared" si="462"/>
        <v>2</v>
      </c>
      <c r="D3700" s="29" t="str">
        <f t="shared" si="459"/>
        <v>4</v>
      </c>
      <c r="E3700" s="42" t="str">
        <f t="shared" si="460"/>
        <v>24</v>
      </c>
      <c r="F3700" s="1">
        <v>44</v>
      </c>
      <c r="G3700" s="28" t="str">
        <f t="shared" si="461"/>
        <v>444</v>
      </c>
      <c r="H3700" s="1">
        <v>2</v>
      </c>
      <c r="I3700" s="1">
        <v>113581</v>
      </c>
      <c r="J3700" s="1">
        <v>45</v>
      </c>
      <c r="K3700" s="1">
        <v>7744</v>
      </c>
      <c r="L3700" s="1">
        <v>739860</v>
      </c>
      <c r="M3700" s="1">
        <v>7116251</v>
      </c>
      <c r="N3700" s="2">
        <f>INT(VLOOKUP(--D3700,'属性表（单）'!$H$7:$I$11,2,0)*VLOOKUP(F3700,'属性表（单）'!$B$4:$D$53,3,0))</f>
        <v>56400</v>
      </c>
      <c r="O3700" s="34">
        <f t="shared" si="463"/>
        <v>8460</v>
      </c>
      <c r="P3700" s="1">
        <f>IF(H3700=26,VLOOKUP(G3700,'属性表（单核）'!$H$2:$I$251,2,0),IF(H3700=59,VLOOKUP(G3700,'属性表（单核）'!$C$2:$D$251,2,0),INT(N3700/VLOOKUP(H3700,'属性表（单）'!$N$4:$O$24,2,0))))</f>
        <v>5640</v>
      </c>
      <c r="Q3700" s="34">
        <f t="shared" si="464"/>
        <v>66093</v>
      </c>
      <c r="R3700" s="1">
        <f>IF(J3700=26,VLOOKUP(G3700,'属性表（单核）'!$H$2:$I$251,2,0),IF(J3700=59,VLOOKUP(G3700,'属性表（单核）'!$C$2:$D$251,2,0),INT(N3700/VLOOKUP(J3700,'属性表（单）'!$N$4:$O$24,2,0))))</f>
        <v>44062</v>
      </c>
      <c r="S3700" s="1">
        <f t="shared" si="465"/>
        <v>616794</v>
      </c>
      <c r="T3700" s="28">
        <f>VLOOKUP(--F3700,经验表!$A$4:$B$53,2,0)*VLOOKUP(--E3700,经验表!$W$8:$X$17,2,0)</f>
        <v>616794.75000000012</v>
      </c>
      <c r="U3700" s="1">
        <f t="shared" si="466"/>
        <v>7574196</v>
      </c>
      <c r="V3700" s="1">
        <f t="shared" si="467"/>
        <v>7574196</v>
      </c>
    </row>
    <row r="3701" spans="1:22" x14ac:dyDescent="0.35">
      <c r="A3701" s="1">
        <v>94500154</v>
      </c>
      <c r="B3701" s="3" t="s">
        <v>22</v>
      </c>
      <c r="C3701" s="29">
        <f t="shared" si="462"/>
        <v>2</v>
      </c>
      <c r="D3701" s="29" t="str">
        <f t="shared" si="459"/>
        <v>4</v>
      </c>
      <c r="E3701" s="42" t="str">
        <f t="shared" si="460"/>
        <v>24</v>
      </c>
      <c r="F3701" s="1">
        <v>45</v>
      </c>
      <c r="G3701" s="28" t="str">
        <f t="shared" si="461"/>
        <v>445</v>
      </c>
      <c r="H3701" s="1">
        <v>2</v>
      </c>
      <c r="I3701" s="1">
        <v>116490</v>
      </c>
      <c r="J3701" s="1">
        <v>45</v>
      </c>
      <c r="K3701" s="1">
        <v>7904</v>
      </c>
      <c r="L3701" s="1">
        <v>812658</v>
      </c>
      <c r="M3701" s="1">
        <v>7856111</v>
      </c>
      <c r="N3701" s="2">
        <f>INT(VLOOKUP(--D3701,'属性表（单）'!$H$7:$I$11,2,0)*VLOOKUP(F3701,'属性表（单）'!$B$4:$D$53,3,0))</f>
        <v>58400</v>
      </c>
      <c r="O3701" s="34">
        <f t="shared" si="463"/>
        <v>8760</v>
      </c>
      <c r="P3701" s="1">
        <f>IF(H3701=26,VLOOKUP(G3701,'属性表（单核）'!$H$2:$I$251,2,0),IF(H3701=59,VLOOKUP(G3701,'属性表（单核）'!$C$2:$D$251,2,0),INT(N3701/VLOOKUP(H3701,'属性表（单）'!$N$4:$O$24,2,0))))</f>
        <v>5840</v>
      </c>
      <c r="Q3701" s="34">
        <f t="shared" si="464"/>
        <v>68437</v>
      </c>
      <c r="R3701" s="1">
        <f>IF(J3701=26,VLOOKUP(G3701,'属性表（单核）'!$H$2:$I$251,2,0),IF(J3701=59,VLOOKUP(G3701,'属性表（单核）'!$C$2:$D$251,2,0),INT(N3701/VLOOKUP(J3701,'属性表（单）'!$N$4:$O$24,2,0))))</f>
        <v>45625</v>
      </c>
      <c r="S3701" s="1">
        <f t="shared" si="465"/>
        <v>652596</v>
      </c>
      <c r="T3701" s="28">
        <f>VLOOKUP(--F3701,经验表!$A$4:$B$53,2,0)*VLOOKUP(--E3701,经验表!$W$8:$X$17,2,0)</f>
        <v>652596.75000000012</v>
      </c>
      <c r="U3701" s="1">
        <f t="shared" si="466"/>
        <v>8190990</v>
      </c>
      <c r="V3701" s="1">
        <f t="shared" si="467"/>
        <v>8190990</v>
      </c>
    </row>
    <row r="3702" spans="1:22" x14ac:dyDescent="0.35">
      <c r="A3702" s="1">
        <v>94600154</v>
      </c>
      <c r="B3702" s="3" t="s">
        <v>22</v>
      </c>
      <c r="C3702" s="29">
        <f t="shared" si="462"/>
        <v>2</v>
      </c>
      <c r="D3702" s="29" t="str">
        <f t="shared" si="459"/>
        <v>4</v>
      </c>
      <c r="E3702" s="42" t="str">
        <f t="shared" si="460"/>
        <v>24</v>
      </c>
      <c r="F3702" s="1">
        <v>46</v>
      </c>
      <c r="G3702" s="28" t="str">
        <f t="shared" si="461"/>
        <v>446</v>
      </c>
      <c r="H3702" s="1">
        <v>2</v>
      </c>
      <c r="I3702" s="1">
        <v>119443</v>
      </c>
      <c r="J3702" s="1">
        <v>45</v>
      </c>
      <c r="K3702" s="1">
        <v>8064</v>
      </c>
      <c r="L3702" s="1">
        <v>892483</v>
      </c>
      <c r="M3702" s="1">
        <v>8668769</v>
      </c>
      <c r="N3702" s="2">
        <f>INT(VLOOKUP(--D3702,'属性表（单）'!$H$7:$I$11,2,0)*VLOOKUP(F3702,'属性表（单）'!$B$4:$D$53,3,0))</f>
        <v>60400</v>
      </c>
      <c r="O3702" s="34">
        <f t="shared" si="463"/>
        <v>9060</v>
      </c>
      <c r="P3702" s="1">
        <f>IF(H3702=26,VLOOKUP(G3702,'属性表（单核）'!$H$2:$I$251,2,0),IF(H3702=59,VLOOKUP(G3702,'属性表（单核）'!$C$2:$D$251,2,0),INT(N3702/VLOOKUP(H3702,'属性表（单）'!$N$4:$O$24,2,0))))</f>
        <v>6040</v>
      </c>
      <c r="Q3702" s="34">
        <f t="shared" si="464"/>
        <v>70780</v>
      </c>
      <c r="R3702" s="1">
        <f>IF(J3702=26,VLOOKUP(G3702,'属性表（单核）'!$H$2:$I$251,2,0),IF(J3702=59,VLOOKUP(G3702,'属性表（单核）'!$C$2:$D$251,2,0),INT(N3702/VLOOKUP(J3702,'属性表（单）'!$N$4:$O$24,2,0))))</f>
        <v>47187</v>
      </c>
      <c r="S3702" s="1">
        <f t="shared" si="465"/>
        <v>694716</v>
      </c>
      <c r="T3702" s="28">
        <f>VLOOKUP(--F3702,经验表!$A$4:$B$53,2,0)*VLOOKUP(--E3702,经验表!$W$8:$X$17,2,0)</f>
        <v>694716.75000000012</v>
      </c>
      <c r="U3702" s="1">
        <f t="shared" si="466"/>
        <v>8843586</v>
      </c>
      <c r="V3702" s="1">
        <f t="shared" si="467"/>
        <v>8843586</v>
      </c>
    </row>
    <row r="3703" spans="1:22" x14ac:dyDescent="0.35">
      <c r="A3703" s="1">
        <v>94700154</v>
      </c>
      <c r="B3703" s="3" t="s">
        <v>22</v>
      </c>
      <c r="C3703" s="29">
        <f t="shared" si="462"/>
        <v>2</v>
      </c>
      <c r="D3703" s="29" t="str">
        <f t="shared" si="459"/>
        <v>4</v>
      </c>
      <c r="E3703" s="42" t="str">
        <f t="shared" si="460"/>
        <v>24</v>
      </c>
      <c r="F3703" s="1">
        <v>47</v>
      </c>
      <c r="G3703" s="28" t="str">
        <f t="shared" si="461"/>
        <v>447</v>
      </c>
      <c r="H3703" s="1">
        <v>2</v>
      </c>
      <c r="I3703" s="1">
        <v>122438</v>
      </c>
      <c r="J3703" s="1">
        <v>45</v>
      </c>
      <c r="K3703" s="1">
        <v>8224</v>
      </c>
      <c r="L3703" s="1">
        <v>980012</v>
      </c>
      <c r="M3703" s="1">
        <v>9561252</v>
      </c>
      <c r="N3703" s="2">
        <f>INT(VLOOKUP(--D3703,'属性表（单）'!$H$7:$I$11,2,0)*VLOOKUP(F3703,'属性表（单）'!$B$4:$D$53,3,0))</f>
        <v>62600</v>
      </c>
      <c r="O3703" s="34">
        <f t="shared" si="463"/>
        <v>9390</v>
      </c>
      <c r="P3703" s="1">
        <f>IF(H3703=26,VLOOKUP(G3703,'属性表（单核）'!$H$2:$I$251,2,0),IF(H3703=59,VLOOKUP(G3703,'属性表（单核）'!$C$2:$D$251,2,0),INT(N3703/VLOOKUP(H3703,'属性表（单）'!$N$4:$O$24,2,0))))</f>
        <v>6260</v>
      </c>
      <c r="Q3703" s="34">
        <f t="shared" si="464"/>
        <v>73359</v>
      </c>
      <c r="R3703" s="1">
        <f>IF(J3703=26,VLOOKUP(G3703,'属性表（单核）'!$H$2:$I$251,2,0),IF(J3703=59,VLOOKUP(G3703,'属性表（单核）'!$C$2:$D$251,2,0),INT(N3703/VLOOKUP(J3703,'属性表（单）'!$N$4:$O$24,2,0))))</f>
        <v>48906</v>
      </c>
      <c r="S3703" s="1">
        <f t="shared" si="465"/>
        <v>736836</v>
      </c>
      <c r="T3703" s="28">
        <f>VLOOKUP(--F3703,经验表!$A$4:$B$53,2,0)*VLOOKUP(--E3703,经验表!$W$8:$X$17,2,0)</f>
        <v>736836.75000000012</v>
      </c>
      <c r="U3703" s="1">
        <f t="shared" si="466"/>
        <v>9538302</v>
      </c>
      <c r="V3703" s="1">
        <f t="shared" si="467"/>
        <v>9538302</v>
      </c>
    </row>
    <row r="3704" spans="1:22" x14ac:dyDescent="0.35">
      <c r="A3704" s="1">
        <v>94800154</v>
      </c>
      <c r="B3704" s="3" t="s">
        <v>22</v>
      </c>
      <c r="C3704" s="29">
        <f t="shared" si="462"/>
        <v>2</v>
      </c>
      <c r="D3704" s="29" t="str">
        <f t="shared" si="459"/>
        <v>4</v>
      </c>
      <c r="E3704" s="42" t="str">
        <f t="shared" si="460"/>
        <v>24</v>
      </c>
      <c r="F3704" s="1">
        <v>48</v>
      </c>
      <c r="G3704" s="28" t="str">
        <f t="shared" si="461"/>
        <v>448</v>
      </c>
      <c r="H3704" s="1">
        <v>2</v>
      </c>
      <c r="I3704" s="1">
        <v>125482</v>
      </c>
      <c r="J3704" s="1">
        <v>45</v>
      </c>
      <c r="K3704" s="1">
        <v>8384</v>
      </c>
      <c r="L3704" s="1">
        <v>1075989</v>
      </c>
      <c r="M3704" s="1">
        <v>10541264</v>
      </c>
      <c r="N3704" s="2">
        <f>INT(VLOOKUP(--D3704,'属性表（单）'!$H$7:$I$11,2,0)*VLOOKUP(F3704,'属性表（单）'!$B$4:$D$53,3,0))</f>
        <v>64800</v>
      </c>
      <c r="O3704" s="34">
        <f t="shared" si="463"/>
        <v>9720</v>
      </c>
      <c r="P3704" s="1">
        <f>IF(H3704=26,VLOOKUP(G3704,'属性表（单核）'!$H$2:$I$251,2,0),IF(H3704=59,VLOOKUP(G3704,'属性表（单核）'!$C$2:$D$251,2,0),INT(N3704/VLOOKUP(H3704,'属性表（单）'!$N$4:$O$24,2,0))))</f>
        <v>6480</v>
      </c>
      <c r="Q3704" s="34">
        <f t="shared" si="464"/>
        <v>75937</v>
      </c>
      <c r="R3704" s="1">
        <f>IF(J3704=26,VLOOKUP(G3704,'属性表（单核）'!$H$2:$I$251,2,0),IF(J3704=59,VLOOKUP(G3704,'属性表（单核）'!$C$2:$D$251,2,0),INT(N3704/VLOOKUP(J3704,'属性表（单）'!$N$4:$O$24,2,0))))</f>
        <v>50625</v>
      </c>
      <c r="S3704" s="1">
        <f t="shared" si="465"/>
        <v>778956</v>
      </c>
      <c r="T3704" s="28">
        <f>VLOOKUP(--F3704,经验表!$A$4:$B$53,2,0)*VLOOKUP(--E3704,经验表!$W$8:$X$17,2,0)</f>
        <v>778956.75000000012</v>
      </c>
      <c r="U3704" s="1">
        <f t="shared" si="466"/>
        <v>10275138</v>
      </c>
      <c r="V3704" s="1">
        <f t="shared" si="467"/>
        <v>10275138</v>
      </c>
    </row>
    <row r="3705" spans="1:22" x14ac:dyDescent="0.35">
      <c r="A3705" s="1">
        <v>94900154</v>
      </c>
      <c r="B3705" s="3" t="s">
        <v>22</v>
      </c>
      <c r="C3705" s="29">
        <f t="shared" si="462"/>
        <v>2</v>
      </c>
      <c r="D3705" s="29" t="str">
        <f t="shared" si="459"/>
        <v>4</v>
      </c>
      <c r="E3705" s="42" t="str">
        <f t="shared" si="460"/>
        <v>24</v>
      </c>
      <c r="F3705" s="1">
        <v>49</v>
      </c>
      <c r="G3705" s="28" t="str">
        <f t="shared" si="461"/>
        <v>449</v>
      </c>
      <c r="H3705" s="1">
        <v>2</v>
      </c>
      <c r="I3705" s="1">
        <v>128566</v>
      </c>
      <c r="J3705" s="1">
        <v>45</v>
      </c>
      <c r="K3705" s="1">
        <v>8544</v>
      </c>
      <c r="L3705" s="1">
        <v>1181222</v>
      </c>
      <c r="M3705" s="1">
        <v>11617253</v>
      </c>
      <c r="N3705" s="2">
        <f>INT(VLOOKUP(--D3705,'属性表（单）'!$H$7:$I$11,2,0)*VLOOKUP(F3705,'属性表（单）'!$B$4:$D$53,3,0))</f>
        <v>67000</v>
      </c>
      <c r="O3705" s="34">
        <f t="shared" si="463"/>
        <v>10050</v>
      </c>
      <c r="P3705" s="1">
        <f>IF(H3705=26,VLOOKUP(G3705,'属性表（单核）'!$H$2:$I$251,2,0),IF(H3705=59,VLOOKUP(G3705,'属性表（单核）'!$C$2:$D$251,2,0),INT(N3705/VLOOKUP(H3705,'属性表（单）'!$N$4:$O$24,2,0))))</f>
        <v>6700</v>
      </c>
      <c r="Q3705" s="34">
        <f t="shared" si="464"/>
        <v>78514</v>
      </c>
      <c r="R3705" s="1">
        <f>IF(J3705=26,VLOOKUP(G3705,'属性表（单核）'!$H$2:$I$251,2,0),IF(J3705=59,VLOOKUP(G3705,'属性表（单核）'!$C$2:$D$251,2,0),INT(N3705/VLOOKUP(J3705,'属性表（单）'!$N$4:$O$24,2,0))))</f>
        <v>52343</v>
      </c>
      <c r="S3705" s="1">
        <f t="shared" si="465"/>
        <v>821076</v>
      </c>
      <c r="T3705" s="28">
        <f>VLOOKUP(--F3705,经验表!$A$4:$B$53,2,0)*VLOOKUP(--E3705,经验表!$W$8:$X$17,2,0)</f>
        <v>821076.75000000012</v>
      </c>
      <c r="U3705" s="1">
        <f t="shared" si="466"/>
        <v>11054094</v>
      </c>
      <c r="V3705" s="1">
        <f t="shared" si="467"/>
        <v>11054094</v>
      </c>
    </row>
    <row r="3706" spans="1:22" x14ac:dyDescent="0.35">
      <c r="A3706" s="1">
        <v>95000154</v>
      </c>
      <c r="B3706" s="3" t="s">
        <v>22</v>
      </c>
      <c r="C3706" s="29">
        <f t="shared" si="462"/>
        <v>2</v>
      </c>
      <c r="D3706" s="29" t="str">
        <f t="shared" si="459"/>
        <v>4</v>
      </c>
      <c r="E3706" s="42" t="str">
        <f t="shared" si="460"/>
        <v>24</v>
      </c>
      <c r="F3706" s="1">
        <v>50</v>
      </c>
      <c r="G3706" s="28" t="str">
        <f t="shared" si="461"/>
        <v>450</v>
      </c>
      <c r="H3706" s="1">
        <v>2</v>
      </c>
      <c r="I3706" s="1">
        <v>131702</v>
      </c>
      <c r="J3706" s="1">
        <v>45</v>
      </c>
      <c r="K3706" s="1">
        <v>8704</v>
      </c>
      <c r="L3706" s="1">
        <v>99999999</v>
      </c>
      <c r="M3706" s="1">
        <v>12798475</v>
      </c>
      <c r="N3706" s="2">
        <f>INT(VLOOKUP(--D3706,'属性表（单）'!$H$7:$I$11,2,0)*VLOOKUP(F3706,'属性表（单）'!$B$4:$D$53,3,0))</f>
        <v>69200</v>
      </c>
      <c r="O3706" s="34">
        <f t="shared" si="463"/>
        <v>10380</v>
      </c>
      <c r="P3706" s="1">
        <f>IF(H3706=26,VLOOKUP(G3706,'属性表（单核）'!$H$2:$I$251,2,0),IF(H3706=59,VLOOKUP(G3706,'属性表（单核）'!$C$2:$D$251,2,0),INT(N3706/VLOOKUP(H3706,'属性表（单）'!$N$4:$O$24,2,0))))</f>
        <v>6920</v>
      </c>
      <c r="Q3706" s="34">
        <f t="shared" si="464"/>
        <v>81093</v>
      </c>
      <c r="R3706" s="1">
        <f>IF(J3706=26,VLOOKUP(G3706,'属性表（单核）'!$H$2:$I$251,2,0),IF(J3706=59,VLOOKUP(G3706,'属性表（单核）'!$C$2:$D$251,2,0),INT(N3706/VLOOKUP(J3706,'属性表（单）'!$N$4:$O$24,2,0))))</f>
        <v>54062</v>
      </c>
      <c r="S3706" s="1">
        <f t="shared" si="465"/>
        <v>870041</v>
      </c>
      <c r="T3706" s="28">
        <f>VLOOKUP(--F3706,经验表!$A$4:$B$53,2,0)*VLOOKUP(--E3706,经验表!$W$8:$X$17,2,0)</f>
        <v>870041.25000000012</v>
      </c>
      <c r="U3706" s="1">
        <f t="shared" si="466"/>
        <v>11875170</v>
      </c>
      <c r="V3706" s="1">
        <f t="shared" si="467"/>
        <v>11875170</v>
      </c>
    </row>
    <row r="3707" spans="1:22" x14ac:dyDescent="0.35">
      <c r="A3707" s="1">
        <v>90100155</v>
      </c>
      <c r="B3707" s="3" t="s">
        <v>22</v>
      </c>
      <c r="C3707" s="29">
        <f t="shared" si="462"/>
        <v>2</v>
      </c>
      <c r="D3707" s="29" t="str">
        <f t="shared" si="459"/>
        <v>5</v>
      </c>
      <c r="E3707" s="42" t="str">
        <f t="shared" si="460"/>
        <v>25</v>
      </c>
      <c r="F3707" s="1">
        <v>1</v>
      </c>
      <c r="G3707" s="28" t="str">
        <f t="shared" si="461"/>
        <v>51</v>
      </c>
      <c r="H3707" s="1">
        <v>2</v>
      </c>
      <c r="I3707" s="1">
        <v>30723</v>
      </c>
      <c r="J3707" s="1">
        <v>45</v>
      </c>
      <c r="K3707" s="1">
        <v>1144</v>
      </c>
      <c r="L3707" s="1">
        <v>5830</v>
      </c>
      <c r="M3707" s="1">
        <v>0</v>
      </c>
      <c r="N3707" s="2">
        <f>INT(VLOOKUP(--D3707,'属性表（单）'!$H$7:$I$11,2,0)*VLOOKUP(F3707,'属性表（单）'!$B$4:$D$53,3,0))</f>
        <v>9600</v>
      </c>
      <c r="O3707" s="34">
        <f t="shared" si="463"/>
        <v>1440</v>
      </c>
      <c r="P3707" s="1">
        <f>IF(H3707=26,VLOOKUP(G3707,'属性表（单核）'!$H$2:$I$251,2,0),IF(H3707=59,VLOOKUP(G3707,'属性表（单核）'!$C$2:$D$251,2,0),INT(N3707/VLOOKUP(H3707,'属性表（单）'!$N$4:$O$24,2,0))))</f>
        <v>960</v>
      </c>
      <c r="Q3707" s="34">
        <f t="shared" si="464"/>
        <v>11250</v>
      </c>
      <c r="R3707" s="1">
        <f>IF(J3707=26,VLOOKUP(G3707,'属性表（单核）'!$H$2:$I$251,2,0),IF(J3707=59,VLOOKUP(G3707,'属性表（单核）'!$C$2:$D$251,2,0),INT(N3707/VLOOKUP(J3707,'属性表（单）'!$N$4:$O$24,2,0))))</f>
        <v>7500</v>
      </c>
      <c r="S3707" s="1">
        <f t="shared" si="465"/>
        <v>5133</v>
      </c>
      <c r="T3707" s="28">
        <f>VLOOKUP(--F3707,经验表!$A$4:$B$53,2,0)*VLOOKUP(--E3707,经验表!$W$8:$X$17,2,0)</f>
        <v>5133.3750000000009</v>
      </c>
      <c r="U3707" s="1">
        <f t="shared" si="466"/>
        <v>283500</v>
      </c>
      <c r="V3707" s="1">
        <f t="shared" si="467"/>
        <v>12745211</v>
      </c>
    </row>
    <row r="3708" spans="1:22" x14ac:dyDescent="0.35">
      <c r="A3708" s="1">
        <v>90200155</v>
      </c>
      <c r="B3708" s="3" t="s">
        <v>22</v>
      </c>
      <c r="C3708" s="29">
        <f t="shared" si="462"/>
        <v>2</v>
      </c>
      <c r="D3708" s="29" t="str">
        <f t="shared" si="459"/>
        <v>5</v>
      </c>
      <c r="E3708" s="42" t="str">
        <f t="shared" si="460"/>
        <v>25</v>
      </c>
      <c r="F3708" s="1">
        <v>2</v>
      </c>
      <c r="G3708" s="28" t="str">
        <f t="shared" si="461"/>
        <v>52</v>
      </c>
      <c r="H3708" s="1">
        <v>2</v>
      </c>
      <c r="I3708" s="1">
        <v>33274</v>
      </c>
      <c r="J3708" s="1">
        <v>45</v>
      </c>
      <c r="K3708" s="1">
        <v>1352</v>
      </c>
      <c r="L3708" s="1">
        <v>7467</v>
      </c>
      <c r="M3708" s="1">
        <v>5830</v>
      </c>
      <c r="N3708" s="2">
        <f>INT(VLOOKUP(--D3708,'属性表（单）'!$H$7:$I$11,2,0)*VLOOKUP(F3708,'属性表（单）'!$B$4:$D$53,3,0))</f>
        <v>10200</v>
      </c>
      <c r="O3708" s="34">
        <f t="shared" si="463"/>
        <v>1530</v>
      </c>
      <c r="P3708" s="1">
        <f>IF(H3708=26,VLOOKUP(G3708,'属性表（单核）'!$H$2:$I$251,2,0),IF(H3708=59,VLOOKUP(G3708,'属性表（单核）'!$C$2:$D$251,2,0),INT(N3708/VLOOKUP(H3708,'属性表（单）'!$N$4:$O$24,2,0))))</f>
        <v>1020</v>
      </c>
      <c r="Q3708" s="34">
        <f t="shared" si="464"/>
        <v>11952</v>
      </c>
      <c r="R3708" s="1">
        <f>IF(J3708=26,VLOOKUP(G3708,'属性表（单核）'!$H$2:$I$251,2,0),IF(J3708=59,VLOOKUP(G3708,'属性表（单核）'!$C$2:$D$251,2,0),INT(N3708/VLOOKUP(J3708,'属性表（单）'!$N$4:$O$24,2,0))))</f>
        <v>7968</v>
      </c>
      <c r="S3708" s="1">
        <f t="shared" si="465"/>
        <v>7186</v>
      </c>
      <c r="T3708" s="28">
        <f>VLOOKUP(--F3708,经验表!$A$4:$B$53,2,0)*VLOOKUP(--E3708,经验表!$W$8:$X$17,2,0)</f>
        <v>7186.7250000000013</v>
      </c>
      <c r="U3708" s="1">
        <f t="shared" si="466"/>
        <v>288633</v>
      </c>
      <c r="V3708" s="1">
        <f t="shared" si="467"/>
        <v>288633</v>
      </c>
    </row>
    <row r="3709" spans="1:22" x14ac:dyDescent="0.35">
      <c r="A3709" s="1">
        <v>90300155</v>
      </c>
      <c r="B3709" s="3" t="s">
        <v>22</v>
      </c>
      <c r="C3709" s="29">
        <f t="shared" si="462"/>
        <v>2</v>
      </c>
      <c r="D3709" s="29" t="str">
        <f t="shared" si="459"/>
        <v>5</v>
      </c>
      <c r="E3709" s="42" t="str">
        <f t="shared" si="460"/>
        <v>25</v>
      </c>
      <c r="F3709" s="1">
        <v>3</v>
      </c>
      <c r="G3709" s="28" t="str">
        <f t="shared" si="461"/>
        <v>53</v>
      </c>
      <c r="H3709" s="1">
        <v>2</v>
      </c>
      <c r="I3709" s="1">
        <v>35850</v>
      </c>
      <c r="J3709" s="1">
        <v>45</v>
      </c>
      <c r="K3709" s="1">
        <v>1560</v>
      </c>
      <c r="L3709" s="1">
        <v>9262</v>
      </c>
      <c r="M3709" s="1">
        <v>13297</v>
      </c>
      <c r="N3709" s="2">
        <f>INT(VLOOKUP(--D3709,'属性表（单）'!$H$7:$I$11,2,0)*VLOOKUP(F3709,'属性表（单）'!$B$4:$D$53,3,0))</f>
        <v>10800</v>
      </c>
      <c r="O3709" s="34">
        <f t="shared" si="463"/>
        <v>1620</v>
      </c>
      <c r="P3709" s="1">
        <f>IF(H3709=26,VLOOKUP(G3709,'属性表（单核）'!$H$2:$I$251,2,0),IF(H3709=59,VLOOKUP(G3709,'属性表（单核）'!$C$2:$D$251,2,0),INT(N3709/VLOOKUP(H3709,'属性表（单）'!$N$4:$O$24,2,0))))</f>
        <v>1080</v>
      </c>
      <c r="Q3709" s="34">
        <f t="shared" si="464"/>
        <v>12655</v>
      </c>
      <c r="R3709" s="1">
        <f>IF(J3709=26,VLOOKUP(G3709,'属性表（单核）'!$H$2:$I$251,2,0),IF(J3709=59,VLOOKUP(G3709,'属性表（单核）'!$C$2:$D$251,2,0),INT(N3709/VLOOKUP(J3709,'属性表（单）'!$N$4:$O$24,2,0))))</f>
        <v>8437</v>
      </c>
      <c r="S3709" s="1">
        <f t="shared" si="465"/>
        <v>9240</v>
      </c>
      <c r="T3709" s="28">
        <f>VLOOKUP(--F3709,经验表!$A$4:$B$53,2,0)*VLOOKUP(--E3709,经验表!$W$8:$X$17,2,0)</f>
        <v>9240.0750000000007</v>
      </c>
      <c r="U3709" s="1">
        <f t="shared" si="466"/>
        <v>295819</v>
      </c>
      <c r="V3709" s="1">
        <f t="shared" si="467"/>
        <v>295819</v>
      </c>
    </row>
    <row r="3710" spans="1:22" x14ac:dyDescent="0.35">
      <c r="A3710" s="1">
        <v>90400155</v>
      </c>
      <c r="B3710" s="3" t="s">
        <v>22</v>
      </c>
      <c r="C3710" s="29">
        <f t="shared" si="462"/>
        <v>2</v>
      </c>
      <c r="D3710" s="29" t="str">
        <f t="shared" si="459"/>
        <v>5</v>
      </c>
      <c r="E3710" s="42" t="str">
        <f t="shared" si="460"/>
        <v>25</v>
      </c>
      <c r="F3710" s="1">
        <v>4</v>
      </c>
      <c r="G3710" s="28" t="str">
        <f t="shared" si="461"/>
        <v>54</v>
      </c>
      <c r="H3710" s="1">
        <v>2</v>
      </c>
      <c r="I3710" s="1">
        <v>38451</v>
      </c>
      <c r="J3710" s="1">
        <v>45</v>
      </c>
      <c r="K3710" s="1">
        <v>1768</v>
      </c>
      <c r="L3710" s="1">
        <v>11231</v>
      </c>
      <c r="M3710" s="1">
        <v>22559</v>
      </c>
      <c r="N3710" s="2">
        <f>INT(VLOOKUP(--D3710,'属性表（单）'!$H$7:$I$11,2,0)*VLOOKUP(F3710,'属性表（单）'!$B$4:$D$53,3,0))</f>
        <v>11400</v>
      </c>
      <c r="O3710" s="34">
        <f t="shared" si="463"/>
        <v>1710</v>
      </c>
      <c r="P3710" s="1">
        <f>IF(H3710=26,VLOOKUP(G3710,'属性表（单核）'!$H$2:$I$251,2,0),IF(H3710=59,VLOOKUP(G3710,'属性表（单核）'!$C$2:$D$251,2,0),INT(N3710/VLOOKUP(H3710,'属性表（单）'!$N$4:$O$24,2,0))))</f>
        <v>1140</v>
      </c>
      <c r="Q3710" s="34">
        <f t="shared" si="464"/>
        <v>13359</v>
      </c>
      <c r="R3710" s="1">
        <f>IF(J3710=26,VLOOKUP(G3710,'属性表（单核）'!$H$2:$I$251,2,0),IF(J3710=59,VLOOKUP(G3710,'属性表（单核）'!$C$2:$D$251,2,0),INT(N3710/VLOOKUP(J3710,'属性表（单）'!$N$4:$O$24,2,0))))</f>
        <v>8906</v>
      </c>
      <c r="S3710" s="1">
        <f t="shared" si="465"/>
        <v>11293</v>
      </c>
      <c r="T3710" s="28">
        <f>VLOOKUP(--F3710,经验表!$A$4:$B$53,2,0)*VLOOKUP(--E3710,经验表!$W$8:$X$17,2,0)</f>
        <v>11293.425000000001</v>
      </c>
      <c r="U3710" s="1">
        <f t="shared" si="466"/>
        <v>305059</v>
      </c>
      <c r="V3710" s="1">
        <f t="shared" si="467"/>
        <v>305059</v>
      </c>
    </row>
    <row r="3711" spans="1:22" x14ac:dyDescent="0.35">
      <c r="A3711" s="1">
        <v>90500155</v>
      </c>
      <c r="B3711" s="3" t="s">
        <v>22</v>
      </c>
      <c r="C3711" s="29">
        <f t="shared" si="462"/>
        <v>2</v>
      </c>
      <c r="D3711" s="29" t="str">
        <f t="shared" si="459"/>
        <v>5</v>
      </c>
      <c r="E3711" s="42" t="str">
        <f t="shared" si="460"/>
        <v>25</v>
      </c>
      <c r="F3711" s="1">
        <v>5</v>
      </c>
      <c r="G3711" s="28" t="str">
        <f t="shared" si="461"/>
        <v>55</v>
      </c>
      <c r="H3711" s="1">
        <v>2</v>
      </c>
      <c r="I3711" s="1">
        <v>41078</v>
      </c>
      <c r="J3711" s="1">
        <v>45</v>
      </c>
      <c r="K3711" s="1">
        <v>1976</v>
      </c>
      <c r="L3711" s="1">
        <v>13391</v>
      </c>
      <c r="M3711" s="1">
        <v>33790</v>
      </c>
      <c r="N3711" s="2">
        <f>INT(VLOOKUP(--D3711,'属性表（单）'!$H$7:$I$11,2,0)*VLOOKUP(F3711,'属性表（单）'!$B$4:$D$53,3,0))</f>
        <v>12000</v>
      </c>
      <c r="O3711" s="34">
        <f t="shared" si="463"/>
        <v>1800</v>
      </c>
      <c r="P3711" s="1">
        <f>IF(H3711=26,VLOOKUP(G3711,'属性表（单核）'!$H$2:$I$251,2,0),IF(H3711=59,VLOOKUP(G3711,'属性表（单核）'!$C$2:$D$251,2,0),INT(N3711/VLOOKUP(H3711,'属性表（单）'!$N$4:$O$24,2,0))))</f>
        <v>1200</v>
      </c>
      <c r="Q3711" s="34">
        <f t="shared" si="464"/>
        <v>14062</v>
      </c>
      <c r="R3711" s="1">
        <f>IF(J3711=26,VLOOKUP(G3711,'属性表（单核）'!$H$2:$I$251,2,0),IF(J3711=59,VLOOKUP(G3711,'属性表（单核）'!$C$2:$D$251,2,0),INT(N3711/VLOOKUP(J3711,'属性表（单）'!$N$4:$O$24,2,0))))</f>
        <v>9375</v>
      </c>
      <c r="S3711" s="1">
        <f t="shared" si="465"/>
        <v>13346</v>
      </c>
      <c r="T3711" s="28">
        <f>VLOOKUP(--F3711,经验表!$A$4:$B$53,2,0)*VLOOKUP(--E3711,经验表!$W$8:$X$17,2,0)</f>
        <v>13346.775000000001</v>
      </c>
      <c r="U3711" s="1">
        <f t="shared" si="466"/>
        <v>316352</v>
      </c>
      <c r="V3711" s="1">
        <f t="shared" si="467"/>
        <v>316352</v>
      </c>
    </row>
    <row r="3712" spans="1:22" x14ac:dyDescent="0.35">
      <c r="A3712" s="1">
        <v>90600155</v>
      </c>
      <c r="B3712" s="3" t="s">
        <v>22</v>
      </c>
      <c r="C3712" s="29">
        <f t="shared" si="462"/>
        <v>2</v>
      </c>
      <c r="D3712" s="29" t="str">
        <f t="shared" si="459"/>
        <v>5</v>
      </c>
      <c r="E3712" s="42" t="str">
        <f t="shared" si="460"/>
        <v>25</v>
      </c>
      <c r="F3712" s="1">
        <v>6</v>
      </c>
      <c r="G3712" s="28" t="str">
        <f t="shared" si="461"/>
        <v>56</v>
      </c>
      <c r="H3712" s="1">
        <v>2</v>
      </c>
      <c r="I3712" s="1">
        <v>43734</v>
      </c>
      <c r="J3712" s="1">
        <v>45</v>
      </c>
      <c r="K3712" s="1">
        <v>2184</v>
      </c>
      <c r="L3712" s="1">
        <v>15759</v>
      </c>
      <c r="M3712" s="1">
        <v>47181</v>
      </c>
      <c r="N3712" s="2">
        <f>INT(VLOOKUP(--D3712,'属性表（单）'!$H$7:$I$11,2,0)*VLOOKUP(F3712,'属性表（单）'!$B$4:$D$53,3,0))</f>
        <v>12600</v>
      </c>
      <c r="O3712" s="34">
        <f t="shared" si="463"/>
        <v>1890</v>
      </c>
      <c r="P3712" s="1">
        <f>IF(H3712=26,VLOOKUP(G3712,'属性表（单核）'!$H$2:$I$251,2,0),IF(H3712=59,VLOOKUP(G3712,'属性表（单核）'!$C$2:$D$251,2,0),INT(N3712/VLOOKUP(H3712,'属性表（单）'!$N$4:$O$24,2,0))))</f>
        <v>1260</v>
      </c>
      <c r="Q3712" s="34">
        <f t="shared" si="464"/>
        <v>14764</v>
      </c>
      <c r="R3712" s="1">
        <f>IF(J3712=26,VLOOKUP(G3712,'属性表（单核）'!$H$2:$I$251,2,0),IF(J3712=59,VLOOKUP(G3712,'属性表（单核）'!$C$2:$D$251,2,0),INT(N3712/VLOOKUP(J3712,'属性表（单）'!$N$4:$O$24,2,0))))</f>
        <v>9843</v>
      </c>
      <c r="S3712" s="1">
        <f t="shared" si="465"/>
        <v>16769</v>
      </c>
      <c r="T3712" s="28">
        <f>VLOOKUP(--F3712,经验表!$A$4:$B$53,2,0)*VLOOKUP(--E3712,经验表!$W$8:$X$17,2,0)</f>
        <v>16769.025000000001</v>
      </c>
      <c r="U3712" s="1">
        <f t="shared" si="466"/>
        <v>329698</v>
      </c>
      <c r="V3712" s="1">
        <f t="shared" si="467"/>
        <v>329698</v>
      </c>
    </row>
    <row r="3713" spans="1:22" x14ac:dyDescent="0.35">
      <c r="A3713" s="1">
        <v>90700155</v>
      </c>
      <c r="B3713" s="3" t="s">
        <v>22</v>
      </c>
      <c r="C3713" s="29">
        <f t="shared" si="462"/>
        <v>2</v>
      </c>
      <c r="D3713" s="29" t="str">
        <f t="shared" si="459"/>
        <v>5</v>
      </c>
      <c r="E3713" s="42" t="str">
        <f t="shared" si="460"/>
        <v>25</v>
      </c>
      <c r="F3713" s="1">
        <v>7</v>
      </c>
      <c r="G3713" s="28" t="str">
        <f t="shared" si="461"/>
        <v>57</v>
      </c>
      <c r="H3713" s="1">
        <v>2</v>
      </c>
      <c r="I3713" s="1">
        <v>46413</v>
      </c>
      <c r="J3713" s="1">
        <v>45</v>
      </c>
      <c r="K3713" s="1">
        <v>2392</v>
      </c>
      <c r="L3713" s="1">
        <v>18352</v>
      </c>
      <c r="M3713" s="1">
        <v>62940</v>
      </c>
      <c r="N3713" s="2">
        <f>INT(VLOOKUP(--D3713,'属性表（单）'!$H$7:$I$11,2,0)*VLOOKUP(F3713,'属性表（单）'!$B$4:$D$53,3,0))</f>
        <v>13500</v>
      </c>
      <c r="O3713" s="34">
        <f t="shared" si="463"/>
        <v>2025</v>
      </c>
      <c r="P3713" s="1">
        <f>IF(H3713=26,VLOOKUP(G3713,'属性表（单核）'!$H$2:$I$251,2,0),IF(H3713=59,VLOOKUP(G3713,'属性表（单核）'!$C$2:$D$251,2,0),INT(N3713/VLOOKUP(H3713,'属性表（单）'!$N$4:$O$24,2,0))))</f>
        <v>1350</v>
      </c>
      <c r="Q3713" s="34">
        <f t="shared" si="464"/>
        <v>15819</v>
      </c>
      <c r="R3713" s="1">
        <f>IF(J3713=26,VLOOKUP(G3713,'属性表（单核）'!$H$2:$I$251,2,0),IF(J3713=59,VLOOKUP(G3713,'属性表（单核）'!$C$2:$D$251,2,0),INT(N3713/VLOOKUP(J3713,'属性表（单）'!$N$4:$O$24,2,0))))</f>
        <v>10546</v>
      </c>
      <c r="S3713" s="1">
        <f t="shared" si="465"/>
        <v>20191</v>
      </c>
      <c r="T3713" s="28">
        <f>VLOOKUP(--F3713,经验表!$A$4:$B$53,2,0)*VLOOKUP(--E3713,经验表!$W$8:$X$17,2,0)</f>
        <v>20191.275000000001</v>
      </c>
      <c r="U3713" s="1">
        <f t="shared" si="466"/>
        <v>346467</v>
      </c>
      <c r="V3713" s="1">
        <f t="shared" si="467"/>
        <v>346467</v>
      </c>
    </row>
    <row r="3714" spans="1:22" x14ac:dyDescent="0.35">
      <c r="A3714" s="1">
        <v>90800155</v>
      </c>
      <c r="B3714" s="3" t="s">
        <v>22</v>
      </c>
      <c r="C3714" s="29">
        <f t="shared" si="462"/>
        <v>2</v>
      </c>
      <c r="D3714" s="29" t="str">
        <f t="shared" si="459"/>
        <v>5</v>
      </c>
      <c r="E3714" s="42" t="str">
        <f t="shared" si="460"/>
        <v>25</v>
      </c>
      <c r="F3714" s="1">
        <v>8</v>
      </c>
      <c r="G3714" s="28" t="str">
        <f t="shared" si="461"/>
        <v>58</v>
      </c>
      <c r="H3714" s="1">
        <v>2</v>
      </c>
      <c r="I3714" s="1">
        <v>49120</v>
      </c>
      <c r="J3714" s="1">
        <v>45</v>
      </c>
      <c r="K3714" s="1">
        <v>2600</v>
      </c>
      <c r="L3714" s="1">
        <v>21195</v>
      </c>
      <c r="M3714" s="1">
        <v>81292</v>
      </c>
      <c r="N3714" s="2">
        <f>INT(VLOOKUP(--D3714,'属性表（单）'!$H$7:$I$11,2,0)*VLOOKUP(F3714,'属性表（单）'!$B$4:$D$53,3,0))</f>
        <v>14400</v>
      </c>
      <c r="O3714" s="34">
        <f t="shared" si="463"/>
        <v>2160</v>
      </c>
      <c r="P3714" s="1">
        <f>IF(H3714=26,VLOOKUP(G3714,'属性表（单核）'!$H$2:$I$251,2,0),IF(H3714=59,VLOOKUP(G3714,'属性表（单核）'!$C$2:$D$251,2,0),INT(N3714/VLOOKUP(H3714,'属性表（单）'!$N$4:$O$24,2,0))))</f>
        <v>1440</v>
      </c>
      <c r="Q3714" s="34">
        <f t="shared" si="464"/>
        <v>16875</v>
      </c>
      <c r="R3714" s="1">
        <f>IF(J3714=26,VLOOKUP(G3714,'属性表（单核）'!$H$2:$I$251,2,0),IF(J3714=59,VLOOKUP(G3714,'属性表（单核）'!$C$2:$D$251,2,0),INT(N3714/VLOOKUP(J3714,'属性表（单）'!$N$4:$O$24,2,0))))</f>
        <v>11250</v>
      </c>
      <c r="S3714" s="1">
        <f t="shared" si="465"/>
        <v>23613</v>
      </c>
      <c r="T3714" s="28">
        <f>VLOOKUP(--F3714,经验表!$A$4:$B$53,2,0)*VLOOKUP(--E3714,经验表!$W$8:$X$17,2,0)</f>
        <v>23613.525000000001</v>
      </c>
      <c r="U3714" s="1">
        <f t="shared" si="466"/>
        <v>366658</v>
      </c>
      <c r="V3714" s="1">
        <f t="shared" si="467"/>
        <v>366658</v>
      </c>
    </row>
    <row r="3715" spans="1:22" x14ac:dyDescent="0.35">
      <c r="A3715" s="1">
        <v>90900155</v>
      </c>
      <c r="B3715" s="3" t="s">
        <v>22</v>
      </c>
      <c r="C3715" s="29">
        <f t="shared" si="462"/>
        <v>2</v>
      </c>
      <c r="D3715" s="29" t="str">
        <f t="shared" ref="D3715:D3778" si="468">RIGHT(A3715,1)</f>
        <v>5</v>
      </c>
      <c r="E3715" s="42" t="str">
        <f t="shared" ref="E3715:E3778" si="469">IF(C3715=1,RIGHT(A3715,1),C3715&amp;RIGHT(A3715,1))</f>
        <v>25</v>
      </c>
      <c r="F3715" s="1">
        <v>9</v>
      </c>
      <c r="G3715" s="28" t="str">
        <f t="shared" ref="G3715:G3778" si="470">D3715&amp;F3715</f>
        <v>59</v>
      </c>
      <c r="H3715" s="1">
        <v>2</v>
      </c>
      <c r="I3715" s="1">
        <v>51856</v>
      </c>
      <c r="J3715" s="1">
        <v>45</v>
      </c>
      <c r="K3715" s="1">
        <v>2808</v>
      </c>
      <c r="L3715" s="1">
        <v>24306</v>
      </c>
      <c r="M3715" s="1">
        <v>102487</v>
      </c>
      <c r="N3715" s="2">
        <f>INT(VLOOKUP(--D3715,'属性表（单）'!$H$7:$I$11,2,0)*VLOOKUP(F3715,'属性表（单）'!$B$4:$D$53,3,0))</f>
        <v>15300</v>
      </c>
      <c r="O3715" s="34">
        <f t="shared" si="463"/>
        <v>2295</v>
      </c>
      <c r="P3715" s="1">
        <f>IF(H3715=26,VLOOKUP(G3715,'属性表（单核）'!$H$2:$I$251,2,0),IF(H3715=59,VLOOKUP(G3715,'属性表（单核）'!$C$2:$D$251,2,0),INT(N3715/VLOOKUP(H3715,'属性表（单）'!$N$4:$O$24,2,0))))</f>
        <v>1530</v>
      </c>
      <c r="Q3715" s="34">
        <f t="shared" si="464"/>
        <v>17929</v>
      </c>
      <c r="R3715" s="1">
        <f>IF(J3715=26,VLOOKUP(G3715,'属性表（单核）'!$H$2:$I$251,2,0),IF(J3715=59,VLOOKUP(G3715,'属性表（单核）'!$C$2:$D$251,2,0),INT(N3715/VLOOKUP(J3715,'属性表（单）'!$N$4:$O$24,2,0))))</f>
        <v>11953</v>
      </c>
      <c r="S3715" s="1">
        <f t="shared" si="465"/>
        <v>27035</v>
      </c>
      <c r="T3715" s="28">
        <f>VLOOKUP(--F3715,经验表!$A$4:$B$53,2,0)*VLOOKUP(--E3715,经验表!$W$8:$X$17,2,0)</f>
        <v>27035.775000000005</v>
      </c>
      <c r="U3715" s="1">
        <f t="shared" si="466"/>
        <v>390271</v>
      </c>
      <c r="V3715" s="1">
        <f t="shared" si="467"/>
        <v>390271</v>
      </c>
    </row>
    <row r="3716" spans="1:22" x14ac:dyDescent="0.35">
      <c r="A3716" s="1">
        <v>91000155</v>
      </c>
      <c r="B3716" s="3" t="s">
        <v>22</v>
      </c>
      <c r="C3716" s="29">
        <f t="shared" ref="C3716:C3779" si="471">C3715</f>
        <v>2</v>
      </c>
      <c r="D3716" s="29" t="str">
        <f t="shared" si="468"/>
        <v>5</v>
      </c>
      <c r="E3716" s="42" t="str">
        <f t="shared" si="469"/>
        <v>25</v>
      </c>
      <c r="F3716" s="1">
        <v>10</v>
      </c>
      <c r="G3716" s="28" t="str">
        <f t="shared" si="470"/>
        <v>510</v>
      </c>
      <c r="H3716" s="1">
        <v>2</v>
      </c>
      <c r="I3716" s="1">
        <v>54618</v>
      </c>
      <c r="J3716" s="1">
        <v>45</v>
      </c>
      <c r="K3716" s="1">
        <v>3016</v>
      </c>
      <c r="L3716" s="1">
        <v>27711</v>
      </c>
      <c r="M3716" s="1">
        <v>126793</v>
      </c>
      <c r="N3716" s="2">
        <f>INT(VLOOKUP(--D3716,'属性表（单）'!$H$7:$I$11,2,0)*VLOOKUP(F3716,'属性表（单）'!$B$4:$D$53,3,0))</f>
        <v>16200</v>
      </c>
      <c r="O3716" s="34">
        <f t="shared" si="463"/>
        <v>2430</v>
      </c>
      <c r="P3716" s="1">
        <f>IF(H3716=26,VLOOKUP(G3716,'属性表（单核）'!$H$2:$I$251,2,0),IF(H3716=59,VLOOKUP(G3716,'属性表（单核）'!$C$2:$D$251,2,0),INT(N3716/VLOOKUP(H3716,'属性表（单）'!$N$4:$O$24,2,0))))</f>
        <v>1620</v>
      </c>
      <c r="Q3716" s="34">
        <f t="shared" si="464"/>
        <v>18984</v>
      </c>
      <c r="R3716" s="1">
        <f>IF(J3716=26,VLOOKUP(G3716,'属性表（单核）'!$H$2:$I$251,2,0),IF(J3716=59,VLOOKUP(G3716,'属性表（单核）'!$C$2:$D$251,2,0),INT(N3716/VLOOKUP(J3716,'属性表（单）'!$N$4:$O$24,2,0))))</f>
        <v>12656</v>
      </c>
      <c r="S3716" s="1">
        <f t="shared" si="465"/>
        <v>32511</v>
      </c>
      <c r="T3716" s="28">
        <f>VLOOKUP(--F3716,经验表!$A$4:$B$53,2,0)*VLOOKUP(--E3716,经验表!$W$8:$X$17,2,0)</f>
        <v>32511.375000000004</v>
      </c>
      <c r="U3716" s="1">
        <f t="shared" si="466"/>
        <v>417306</v>
      </c>
      <c r="V3716" s="1">
        <f t="shared" si="467"/>
        <v>417306</v>
      </c>
    </row>
    <row r="3717" spans="1:22" x14ac:dyDescent="0.35">
      <c r="A3717" s="1">
        <v>91100155</v>
      </c>
      <c r="B3717" s="3" t="s">
        <v>22</v>
      </c>
      <c r="C3717" s="29">
        <f t="shared" si="471"/>
        <v>2</v>
      </c>
      <c r="D3717" s="29" t="str">
        <f t="shared" si="468"/>
        <v>5</v>
      </c>
      <c r="E3717" s="42" t="str">
        <f t="shared" si="469"/>
        <v>25</v>
      </c>
      <c r="F3717" s="1">
        <v>11</v>
      </c>
      <c r="G3717" s="28" t="str">
        <f t="shared" si="470"/>
        <v>511</v>
      </c>
      <c r="H3717" s="1">
        <v>2</v>
      </c>
      <c r="I3717" s="1">
        <v>57405</v>
      </c>
      <c r="J3717" s="1">
        <v>45</v>
      </c>
      <c r="K3717" s="1">
        <v>3224</v>
      </c>
      <c r="L3717" s="1">
        <v>31438</v>
      </c>
      <c r="M3717" s="1">
        <v>154504</v>
      </c>
      <c r="N3717" s="2">
        <f>INT(VLOOKUP(--D3717,'属性表（单）'!$H$7:$I$11,2,0)*VLOOKUP(F3717,'属性表（单）'!$B$4:$D$53,3,0))</f>
        <v>17100</v>
      </c>
      <c r="O3717" s="34">
        <f t="shared" si="463"/>
        <v>2565</v>
      </c>
      <c r="P3717" s="1">
        <f>IF(H3717=26,VLOOKUP(G3717,'属性表（单核）'!$H$2:$I$251,2,0),IF(H3717=59,VLOOKUP(G3717,'属性表（单核）'!$C$2:$D$251,2,0),INT(N3717/VLOOKUP(H3717,'属性表（单）'!$N$4:$O$24,2,0))))</f>
        <v>1710</v>
      </c>
      <c r="Q3717" s="34">
        <f t="shared" si="464"/>
        <v>20038</v>
      </c>
      <c r="R3717" s="1">
        <f>IF(J3717=26,VLOOKUP(G3717,'属性表（单核）'!$H$2:$I$251,2,0),IF(J3717=59,VLOOKUP(G3717,'属性表（单核）'!$C$2:$D$251,2,0),INT(N3717/VLOOKUP(J3717,'属性表（单）'!$N$4:$O$24,2,0))))</f>
        <v>13359</v>
      </c>
      <c r="S3717" s="1">
        <f t="shared" si="465"/>
        <v>37986</v>
      </c>
      <c r="T3717" s="28">
        <f>VLOOKUP(--F3717,经验表!$A$4:$B$53,2,0)*VLOOKUP(--E3717,经验表!$W$8:$X$17,2,0)</f>
        <v>37986.975000000006</v>
      </c>
      <c r="U3717" s="1">
        <f t="shared" si="466"/>
        <v>449817</v>
      </c>
      <c r="V3717" s="1">
        <f t="shared" si="467"/>
        <v>449817</v>
      </c>
    </row>
    <row r="3718" spans="1:22" x14ac:dyDescent="0.35">
      <c r="A3718" s="1">
        <v>91200155</v>
      </c>
      <c r="B3718" s="3" t="s">
        <v>22</v>
      </c>
      <c r="C3718" s="29">
        <f t="shared" si="471"/>
        <v>2</v>
      </c>
      <c r="D3718" s="29" t="str">
        <f t="shared" si="468"/>
        <v>5</v>
      </c>
      <c r="E3718" s="42" t="str">
        <f t="shared" si="469"/>
        <v>25</v>
      </c>
      <c r="F3718" s="1">
        <v>12</v>
      </c>
      <c r="G3718" s="28" t="str">
        <f t="shared" si="470"/>
        <v>512</v>
      </c>
      <c r="H3718" s="1">
        <v>2</v>
      </c>
      <c r="I3718" s="1">
        <v>60221</v>
      </c>
      <c r="J3718" s="1">
        <v>45</v>
      </c>
      <c r="K3718" s="1">
        <v>3432</v>
      </c>
      <c r="L3718" s="1">
        <v>35515</v>
      </c>
      <c r="M3718" s="1">
        <v>185942</v>
      </c>
      <c r="N3718" s="2">
        <f>INT(VLOOKUP(--D3718,'属性表（单）'!$H$7:$I$11,2,0)*VLOOKUP(F3718,'属性表（单）'!$B$4:$D$53,3,0))</f>
        <v>18300</v>
      </c>
      <c r="O3718" s="34">
        <f t="shared" si="463"/>
        <v>2745</v>
      </c>
      <c r="P3718" s="1">
        <f>IF(H3718=26,VLOOKUP(G3718,'属性表（单核）'!$H$2:$I$251,2,0),IF(H3718=59,VLOOKUP(G3718,'属性表（单核）'!$C$2:$D$251,2,0),INT(N3718/VLOOKUP(H3718,'属性表（单）'!$N$4:$O$24,2,0))))</f>
        <v>1830</v>
      </c>
      <c r="Q3718" s="34">
        <f t="shared" si="464"/>
        <v>21444</v>
      </c>
      <c r="R3718" s="1">
        <f>IF(J3718=26,VLOOKUP(G3718,'属性表（单核）'!$H$2:$I$251,2,0),IF(J3718=59,VLOOKUP(G3718,'属性表（单核）'!$C$2:$D$251,2,0),INT(N3718/VLOOKUP(J3718,'属性表（单）'!$N$4:$O$24,2,0))))</f>
        <v>14296</v>
      </c>
      <c r="S3718" s="1">
        <f t="shared" si="465"/>
        <v>43462</v>
      </c>
      <c r="T3718" s="28">
        <f>VLOOKUP(--F3718,经验表!$A$4:$B$53,2,0)*VLOOKUP(--E3718,经验表!$W$8:$X$17,2,0)</f>
        <v>43462.575000000004</v>
      </c>
      <c r="U3718" s="1">
        <f t="shared" si="466"/>
        <v>487803</v>
      </c>
      <c r="V3718" s="1">
        <f t="shared" si="467"/>
        <v>487803</v>
      </c>
    </row>
    <row r="3719" spans="1:22" x14ac:dyDescent="0.35">
      <c r="A3719" s="1">
        <v>91300155</v>
      </c>
      <c r="B3719" s="3" t="s">
        <v>22</v>
      </c>
      <c r="C3719" s="29">
        <f t="shared" si="471"/>
        <v>2</v>
      </c>
      <c r="D3719" s="29" t="str">
        <f t="shared" si="468"/>
        <v>5</v>
      </c>
      <c r="E3719" s="42" t="str">
        <f t="shared" si="469"/>
        <v>25</v>
      </c>
      <c r="F3719" s="1">
        <v>13</v>
      </c>
      <c r="G3719" s="28" t="str">
        <f t="shared" si="470"/>
        <v>513</v>
      </c>
      <c r="H3719" s="1">
        <v>2</v>
      </c>
      <c r="I3719" s="1">
        <v>63069</v>
      </c>
      <c r="J3719" s="1">
        <v>45</v>
      </c>
      <c r="K3719" s="1">
        <v>3640</v>
      </c>
      <c r="L3719" s="1">
        <v>39974</v>
      </c>
      <c r="M3719" s="1">
        <v>221457</v>
      </c>
      <c r="N3719" s="2">
        <f>INT(VLOOKUP(--D3719,'属性表（单）'!$H$7:$I$11,2,0)*VLOOKUP(F3719,'属性表（单）'!$B$4:$D$53,3,0))</f>
        <v>19500</v>
      </c>
      <c r="O3719" s="34">
        <f t="shared" ref="O3719:O3782" si="472">INT(IF(C3719=1,P3719,P3719*$X$14))</f>
        <v>2925</v>
      </c>
      <c r="P3719" s="1">
        <f>IF(H3719=26,VLOOKUP(G3719,'属性表（单核）'!$H$2:$I$251,2,0),IF(H3719=59,VLOOKUP(G3719,'属性表（单核）'!$C$2:$D$251,2,0),INT(N3719/VLOOKUP(H3719,'属性表（单）'!$N$4:$O$24,2,0))))</f>
        <v>1950</v>
      </c>
      <c r="Q3719" s="34">
        <f t="shared" si="464"/>
        <v>22851</v>
      </c>
      <c r="R3719" s="1">
        <f>IF(J3719=26,VLOOKUP(G3719,'属性表（单核）'!$H$2:$I$251,2,0),IF(J3719=59,VLOOKUP(G3719,'属性表（单核）'!$C$2:$D$251,2,0),INT(N3719/VLOOKUP(J3719,'属性表（单）'!$N$4:$O$24,2,0))))</f>
        <v>15234</v>
      </c>
      <c r="S3719" s="1">
        <f t="shared" si="465"/>
        <v>48938</v>
      </c>
      <c r="T3719" s="28">
        <f>VLOOKUP(--F3719,经验表!$A$4:$B$53,2,0)*VLOOKUP(--E3719,经验表!$W$8:$X$17,2,0)</f>
        <v>48938.17500000001</v>
      </c>
      <c r="U3719" s="1">
        <f t="shared" si="466"/>
        <v>531265</v>
      </c>
      <c r="V3719" s="1">
        <f t="shared" si="467"/>
        <v>531265</v>
      </c>
    </row>
    <row r="3720" spans="1:22" x14ac:dyDescent="0.35">
      <c r="A3720" s="1">
        <v>91400155</v>
      </c>
      <c r="B3720" s="3" t="s">
        <v>22</v>
      </c>
      <c r="C3720" s="29">
        <f t="shared" si="471"/>
        <v>2</v>
      </c>
      <c r="D3720" s="29" t="str">
        <f t="shared" si="468"/>
        <v>5</v>
      </c>
      <c r="E3720" s="42" t="str">
        <f t="shared" si="469"/>
        <v>25</v>
      </c>
      <c r="F3720" s="1">
        <v>14</v>
      </c>
      <c r="G3720" s="28" t="str">
        <f t="shared" si="470"/>
        <v>514</v>
      </c>
      <c r="H3720" s="1">
        <v>2</v>
      </c>
      <c r="I3720" s="1">
        <v>65942</v>
      </c>
      <c r="J3720" s="1">
        <v>45</v>
      </c>
      <c r="K3720" s="1">
        <v>3848</v>
      </c>
      <c r="L3720" s="1">
        <v>44851</v>
      </c>
      <c r="M3720" s="1">
        <v>261431</v>
      </c>
      <c r="N3720" s="2">
        <f>INT(VLOOKUP(--D3720,'属性表（单）'!$H$7:$I$11,2,0)*VLOOKUP(F3720,'属性表（单）'!$B$4:$D$53,3,0))</f>
        <v>20700</v>
      </c>
      <c r="O3720" s="34">
        <f t="shared" si="472"/>
        <v>3105</v>
      </c>
      <c r="P3720" s="1">
        <f>IF(H3720=26,VLOOKUP(G3720,'属性表（单核）'!$H$2:$I$251,2,0),IF(H3720=59,VLOOKUP(G3720,'属性表（单核）'!$C$2:$D$251,2,0),INT(N3720/VLOOKUP(H3720,'属性表（单）'!$N$4:$O$24,2,0))))</f>
        <v>2070</v>
      </c>
      <c r="Q3720" s="34">
        <f t="shared" ref="Q3720:Q3783" si="473">INT(IF(C3720=1,R3720,R3720*$X$14))</f>
        <v>24256</v>
      </c>
      <c r="R3720" s="1">
        <f>IF(J3720=26,VLOOKUP(G3720,'属性表（单核）'!$H$2:$I$251,2,0),IF(J3720=59,VLOOKUP(G3720,'属性表（单核）'!$C$2:$D$251,2,0),INT(N3720/VLOOKUP(J3720,'属性表（单）'!$N$4:$O$24,2,0))))</f>
        <v>16171</v>
      </c>
      <c r="S3720" s="1">
        <f t="shared" ref="S3720:S3783" si="474">INT(T3720)</f>
        <v>57151</v>
      </c>
      <c r="T3720" s="28">
        <f>VLOOKUP(--F3720,经验表!$A$4:$B$53,2,0)*VLOOKUP(--E3720,经验表!$W$8:$X$17,2,0)</f>
        <v>57151.575000000004</v>
      </c>
      <c r="U3720" s="1">
        <f t="shared" ref="U3720:U3783" si="475">INT(IF(C3720=1,IF(F3720=1,VLOOKUP(--D3720,$X$8:$Y$12,2,0),V3720),IF(F3720=1,VLOOKUP(--D3720,$X$17:$Y$21,2,0),V3720)))</f>
        <v>580203</v>
      </c>
      <c r="V3720" s="1">
        <f t="shared" si="467"/>
        <v>580203</v>
      </c>
    </row>
    <row r="3721" spans="1:22" x14ac:dyDescent="0.35">
      <c r="A3721" s="1">
        <v>91500155</v>
      </c>
      <c r="B3721" s="3" t="s">
        <v>22</v>
      </c>
      <c r="C3721" s="29">
        <f t="shared" si="471"/>
        <v>2</v>
      </c>
      <c r="D3721" s="29" t="str">
        <f t="shared" si="468"/>
        <v>5</v>
      </c>
      <c r="E3721" s="42" t="str">
        <f t="shared" si="469"/>
        <v>25</v>
      </c>
      <c r="F3721" s="1">
        <v>15</v>
      </c>
      <c r="G3721" s="28" t="str">
        <f t="shared" si="470"/>
        <v>515</v>
      </c>
      <c r="H3721" s="1">
        <v>2</v>
      </c>
      <c r="I3721" s="1">
        <v>68845</v>
      </c>
      <c r="J3721" s="1">
        <v>45</v>
      </c>
      <c r="K3721" s="1">
        <v>4056</v>
      </c>
      <c r="L3721" s="1">
        <v>50184</v>
      </c>
      <c r="M3721" s="1">
        <v>306282</v>
      </c>
      <c r="N3721" s="2">
        <f>INT(VLOOKUP(--D3721,'属性表（单）'!$H$7:$I$11,2,0)*VLOOKUP(F3721,'属性表（单）'!$B$4:$D$53,3,0))</f>
        <v>21900</v>
      </c>
      <c r="O3721" s="34">
        <f t="shared" si="472"/>
        <v>3285</v>
      </c>
      <c r="P3721" s="1">
        <f>IF(H3721=26,VLOOKUP(G3721,'属性表（单核）'!$H$2:$I$251,2,0),IF(H3721=59,VLOOKUP(G3721,'属性表（单核）'!$C$2:$D$251,2,0),INT(N3721/VLOOKUP(H3721,'属性表（单）'!$N$4:$O$24,2,0))))</f>
        <v>2190</v>
      </c>
      <c r="Q3721" s="34">
        <f t="shared" si="473"/>
        <v>25663</v>
      </c>
      <c r="R3721" s="1">
        <f>IF(J3721=26,VLOOKUP(G3721,'属性表（单核）'!$H$2:$I$251,2,0),IF(J3721=59,VLOOKUP(G3721,'属性表（单核）'!$C$2:$D$251,2,0),INT(N3721/VLOOKUP(J3721,'属性表（单）'!$N$4:$O$24,2,0))))</f>
        <v>17109</v>
      </c>
      <c r="S3721" s="1">
        <f t="shared" si="474"/>
        <v>65364</v>
      </c>
      <c r="T3721" s="28">
        <f>VLOOKUP(--F3721,经验表!$A$4:$B$53,2,0)*VLOOKUP(--E3721,经验表!$W$8:$X$17,2,0)</f>
        <v>65364.975000000006</v>
      </c>
      <c r="U3721" s="1">
        <f t="shared" si="475"/>
        <v>637354</v>
      </c>
      <c r="V3721" s="1">
        <f t="shared" ref="V3721:V3784" si="476">S3720+U3720</f>
        <v>637354</v>
      </c>
    </row>
    <row r="3722" spans="1:22" x14ac:dyDescent="0.35">
      <c r="A3722" s="1">
        <v>91600155</v>
      </c>
      <c r="B3722" s="3" t="s">
        <v>22</v>
      </c>
      <c r="C3722" s="29">
        <f t="shared" si="471"/>
        <v>2</v>
      </c>
      <c r="D3722" s="29" t="str">
        <f t="shared" si="468"/>
        <v>5</v>
      </c>
      <c r="E3722" s="42" t="str">
        <f t="shared" si="469"/>
        <v>25</v>
      </c>
      <c r="F3722" s="1">
        <v>16</v>
      </c>
      <c r="G3722" s="28" t="str">
        <f t="shared" si="470"/>
        <v>516</v>
      </c>
      <c r="H3722" s="1">
        <v>2</v>
      </c>
      <c r="I3722" s="1">
        <v>71776</v>
      </c>
      <c r="J3722" s="1">
        <v>45</v>
      </c>
      <c r="K3722" s="1">
        <v>4264</v>
      </c>
      <c r="L3722" s="1">
        <v>56012</v>
      </c>
      <c r="M3722" s="1">
        <v>356466</v>
      </c>
      <c r="N3722" s="2">
        <f>INT(VLOOKUP(--D3722,'属性表（单）'!$H$7:$I$11,2,0)*VLOOKUP(F3722,'属性表（单）'!$B$4:$D$53,3,0))</f>
        <v>23100</v>
      </c>
      <c r="O3722" s="34">
        <f t="shared" si="472"/>
        <v>3465</v>
      </c>
      <c r="P3722" s="1">
        <f>IF(H3722=26,VLOOKUP(G3722,'属性表（单核）'!$H$2:$I$251,2,0),IF(H3722=59,VLOOKUP(G3722,'属性表（单核）'!$C$2:$D$251,2,0),INT(N3722/VLOOKUP(H3722,'属性表（单）'!$N$4:$O$24,2,0))))</f>
        <v>2310</v>
      </c>
      <c r="Q3722" s="34">
        <f t="shared" si="473"/>
        <v>27069</v>
      </c>
      <c r="R3722" s="1">
        <f>IF(J3722=26,VLOOKUP(G3722,'属性表（单核）'!$H$2:$I$251,2,0),IF(J3722=59,VLOOKUP(G3722,'属性表（单核）'!$C$2:$D$251,2,0),INT(N3722/VLOOKUP(J3722,'属性表（单）'!$N$4:$O$24,2,0))))</f>
        <v>18046</v>
      </c>
      <c r="S3722" s="1">
        <f t="shared" si="474"/>
        <v>73578</v>
      </c>
      <c r="T3722" s="28">
        <f>VLOOKUP(--F3722,经验表!$A$4:$B$53,2,0)*VLOOKUP(--E3722,经验表!$W$8:$X$17,2,0)</f>
        <v>73578.375000000015</v>
      </c>
      <c r="U3722" s="1">
        <f t="shared" si="475"/>
        <v>702718</v>
      </c>
      <c r="V3722" s="1">
        <f t="shared" si="476"/>
        <v>702718</v>
      </c>
    </row>
    <row r="3723" spans="1:22" x14ac:dyDescent="0.35">
      <c r="A3723" s="1">
        <v>91700155</v>
      </c>
      <c r="B3723" s="3" t="s">
        <v>22</v>
      </c>
      <c r="C3723" s="29">
        <f t="shared" si="471"/>
        <v>2</v>
      </c>
      <c r="D3723" s="29" t="str">
        <f t="shared" si="468"/>
        <v>5</v>
      </c>
      <c r="E3723" s="42" t="str">
        <f t="shared" si="469"/>
        <v>25</v>
      </c>
      <c r="F3723" s="1">
        <v>17</v>
      </c>
      <c r="G3723" s="28" t="str">
        <f t="shared" si="470"/>
        <v>517</v>
      </c>
      <c r="H3723" s="1">
        <v>2</v>
      </c>
      <c r="I3723" s="1">
        <v>74736</v>
      </c>
      <c r="J3723" s="1">
        <v>45</v>
      </c>
      <c r="K3723" s="1">
        <v>4472</v>
      </c>
      <c r="L3723" s="1">
        <v>62383</v>
      </c>
      <c r="M3723" s="1">
        <v>412478</v>
      </c>
      <c r="N3723" s="2">
        <f>INT(VLOOKUP(--D3723,'属性表（单）'!$H$7:$I$11,2,0)*VLOOKUP(F3723,'属性表（单）'!$B$4:$D$53,3,0))</f>
        <v>24600</v>
      </c>
      <c r="O3723" s="34">
        <f t="shared" si="472"/>
        <v>3690</v>
      </c>
      <c r="P3723" s="1">
        <f>IF(H3723=26,VLOOKUP(G3723,'属性表（单核）'!$H$2:$I$251,2,0),IF(H3723=59,VLOOKUP(G3723,'属性表（单核）'!$C$2:$D$251,2,0),INT(N3723/VLOOKUP(H3723,'属性表（单）'!$N$4:$O$24,2,0))))</f>
        <v>2460</v>
      </c>
      <c r="Q3723" s="34">
        <f t="shared" si="473"/>
        <v>28827</v>
      </c>
      <c r="R3723" s="1">
        <f>IF(J3723=26,VLOOKUP(G3723,'属性表（单核）'!$H$2:$I$251,2,0),IF(J3723=59,VLOOKUP(G3723,'属性表（单核）'!$C$2:$D$251,2,0),INT(N3723/VLOOKUP(J3723,'属性表（单）'!$N$4:$O$24,2,0))))</f>
        <v>19218</v>
      </c>
      <c r="S3723" s="1">
        <f t="shared" si="474"/>
        <v>81791</v>
      </c>
      <c r="T3723" s="28">
        <f>VLOOKUP(--F3723,经验表!$A$4:$B$53,2,0)*VLOOKUP(--E3723,经验表!$W$8:$X$17,2,0)</f>
        <v>81791.775000000009</v>
      </c>
      <c r="U3723" s="1">
        <f t="shared" si="475"/>
        <v>776296</v>
      </c>
      <c r="V3723" s="1">
        <f t="shared" si="476"/>
        <v>776296</v>
      </c>
    </row>
    <row r="3724" spans="1:22" x14ac:dyDescent="0.35">
      <c r="A3724" s="1">
        <v>91800155</v>
      </c>
      <c r="B3724" s="3" t="s">
        <v>22</v>
      </c>
      <c r="C3724" s="29">
        <f t="shared" si="471"/>
        <v>2</v>
      </c>
      <c r="D3724" s="29" t="str">
        <f t="shared" si="468"/>
        <v>5</v>
      </c>
      <c r="E3724" s="42" t="str">
        <f t="shared" si="469"/>
        <v>25</v>
      </c>
      <c r="F3724" s="1">
        <v>18</v>
      </c>
      <c r="G3724" s="28" t="str">
        <f t="shared" si="470"/>
        <v>518</v>
      </c>
      <c r="H3724" s="1">
        <v>2</v>
      </c>
      <c r="I3724" s="1">
        <v>77725</v>
      </c>
      <c r="J3724" s="1">
        <v>45</v>
      </c>
      <c r="K3724" s="1">
        <v>4680</v>
      </c>
      <c r="L3724" s="1">
        <v>69346</v>
      </c>
      <c r="M3724" s="1">
        <v>474861</v>
      </c>
      <c r="N3724" s="2">
        <f>INT(VLOOKUP(--D3724,'属性表（单）'!$H$7:$I$11,2,0)*VLOOKUP(F3724,'属性表（单）'!$B$4:$D$53,3,0))</f>
        <v>26100</v>
      </c>
      <c r="O3724" s="34">
        <f t="shared" si="472"/>
        <v>3915</v>
      </c>
      <c r="P3724" s="1">
        <f>IF(H3724=26,VLOOKUP(G3724,'属性表（单核）'!$H$2:$I$251,2,0),IF(H3724=59,VLOOKUP(G3724,'属性表（单核）'!$C$2:$D$251,2,0),INT(N3724/VLOOKUP(H3724,'属性表（单）'!$N$4:$O$24,2,0))))</f>
        <v>2610</v>
      </c>
      <c r="Q3724" s="34">
        <f t="shared" si="473"/>
        <v>30585</v>
      </c>
      <c r="R3724" s="1">
        <f>IF(J3724=26,VLOOKUP(G3724,'属性表（单核）'!$H$2:$I$251,2,0),IF(J3724=59,VLOOKUP(G3724,'属性表（单核）'!$C$2:$D$251,2,0),INT(N3724/VLOOKUP(J3724,'属性表（单）'!$N$4:$O$24,2,0))))</f>
        <v>20390</v>
      </c>
      <c r="S3724" s="1">
        <f t="shared" si="474"/>
        <v>93427</v>
      </c>
      <c r="T3724" s="28">
        <f>VLOOKUP(--F3724,经验表!$A$4:$B$53,2,0)*VLOOKUP(--E3724,经验表!$W$8:$X$17,2,0)</f>
        <v>93427.425000000017</v>
      </c>
      <c r="U3724" s="1">
        <f t="shared" si="475"/>
        <v>858087</v>
      </c>
      <c r="V3724" s="1">
        <f t="shared" si="476"/>
        <v>858087</v>
      </c>
    </row>
    <row r="3725" spans="1:22" x14ac:dyDescent="0.35">
      <c r="A3725" s="1">
        <v>91900155</v>
      </c>
      <c r="B3725" s="3" t="s">
        <v>22</v>
      </c>
      <c r="C3725" s="29">
        <f t="shared" si="471"/>
        <v>2</v>
      </c>
      <c r="D3725" s="29" t="str">
        <f t="shared" si="468"/>
        <v>5</v>
      </c>
      <c r="E3725" s="42" t="str">
        <f t="shared" si="469"/>
        <v>25</v>
      </c>
      <c r="F3725" s="1">
        <v>19</v>
      </c>
      <c r="G3725" s="28" t="str">
        <f t="shared" si="470"/>
        <v>519</v>
      </c>
      <c r="H3725" s="1">
        <v>2</v>
      </c>
      <c r="I3725" s="1">
        <v>80746</v>
      </c>
      <c r="J3725" s="1">
        <v>45</v>
      </c>
      <c r="K3725" s="1">
        <v>4888</v>
      </c>
      <c r="L3725" s="1">
        <v>76952</v>
      </c>
      <c r="M3725" s="1">
        <v>544207</v>
      </c>
      <c r="N3725" s="2">
        <f>INT(VLOOKUP(--D3725,'属性表（单）'!$H$7:$I$11,2,0)*VLOOKUP(F3725,'属性表（单）'!$B$4:$D$53,3,0))</f>
        <v>27600</v>
      </c>
      <c r="O3725" s="34">
        <f t="shared" si="472"/>
        <v>4140</v>
      </c>
      <c r="P3725" s="1">
        <f>IF(H3725=26,VLOOKUP(G3725,'属性表（单核）'!$H$2:$I$251,2,0),IF(H3725=59,VLOOKUP(G3725,'属性表（单核）'!$C$2:$D$251,2,0),INT(N3725/VLOOKUP(H3725,'属性表（单）'!$N$4:$O$24,2,0))))</f>
        <v>2760</v>
      </c>
      <c r="Q3725" s="34">
        <f t="shared" si="473"/>
        <v>32343</v>
      </c>
      <c r="R3725" s="1">
        <f>IF(J3725=26,VLOOKUP(G3725,'属性表（单核）'!$H$2:$I$251,2,0),IF(J3725=59,VLOOKUP(G3725,'属性表（单核）'!$C$2:$D$251,2,0),INT(N3725/VLOOKUP(J3725,'属性表（单）'!$N$4:$O$24,2,0))))</f>
        <v>21562</v>
      </c>
      <c r="S3725" s="1">
        <f t="shared" si="474"/>
        <v>105063</v>
      </c>
      <c r="T3725" s="28">
        <f>VLOOKUP(--F3725,经验表!$A$4:$B$53,2,0)*VLOOKUP(--E3725,经验表!$W$8:$X$17,2,0)</f>
        <v>105063.07500000001</v>
      </c>
      <c r="U3725" s="1">
        <f t="shared" si="475"/>
        <v>951514</v>
      </c>
      <c r="V3725" s="1">
        <f t="shared" si="476"/>
        <v>951514</v>
      </c>
    </row>
    <row r="3726" spans="1:22" x14ac:dyDescent="0.35">
      <c r="A3726" s="1">
        <v>92000155</v>
      </c>
      <c r="B3726" s="3" t="s">
        <v>22</v>
      </c>
      <c r="C3726" s="29">
        <f t="shared" si="471"/>
        <v>2</v>
      </c>
      <c r="D3726" s="29" t="str">
        <f t="shared" si="468"/>
        <v>5</v>
      </c>
      <c r="E3726" s="42" t="str">
        <f t="shared" si="469"/>
        <v>25</v>
      </c>
      <c r="F3726" s="1">
        <v>20</v>
      </c>
      <c r="G3726" s="28" t="str">
        <f t="shared" si="470"/>
        <v>520</v>
      </c>
      <c r="H3726" s="1">
        <v>2</v>
      </c>
      <c r="I3726" s="1">
        <v>83798</v>
      </c>
      <c r="J3726" s="1">
        <v>45</v>
      </c>
      <c r="K3726" s="1">
        <v>5096</v>
      </c>
      <c r="L3726" s="1">
        <v>85263</v>
      </c>
      <c r="M3726" s="1">
        <v>621159</v>
      </c>
      <c r="N3726" s="2">
        <f>INT(VLOOKUP(--D3726,'属性表（单）'!$H$7:$I$11,2,0)*VLOOKUP(F3726,'属性表（单）'!$B$4:$D$53,3,0))</f>
        <v>29100</v>
      </c>
      <c r="O3726" s="34">
        <f t="shared" si="472"/>
        <v>4365</v>
      </c>
      <c r="P3726" s="1">
        <f>IF(H3726=26,VLOOKUP(G3726,'属性表（单核）'!$H$2:$I$251,2,0),IF(H3726=59,VLOOKUP(G3726,'属性表（单核）'!$C$2:$D$251,2,0),INT(N3726/VLOOKUP(H3726,'属性表（单）'!$N$4:$O$24,2,0))))</f>
        <v>2910</v>
      </c>
      <c r="Q3726" s="34">
        <f t="shared" si="473"/>
        <v>34101</v>
      </c>
      <c r="R3726" s="1">
        <f>IF(J3726=26,VLOOKUP(G3726,'属性表（单核）'!$H$2:$I$251,2,0),IF(J3726=59,VLOOKUP(G3726,'属性表（单核）'!$C$2:$D$251,2,0),INT(N3726/VLOOKUP(J3726,'属性表（单）'!$N$4:$O$24,2,0))))</f>
        <v>22734</v>
      </c>
      <c r="S3726" s="1">
        <f t="shared" si="474"/>
        <v>116698</v>
      </c>
      <c r="T3726" s="28">
        <f>VLOOKUP(--F3726,经验表!$A$4:$B$53,2,0)*VLOOKUP(--E3726,经验表!$W$8:$X$17,2,0)</f>
        <v>116698.72500000002</v>
      </c>
      <c r="U3726" s="1">
        <f t="shared" si="475"/>
        <v>1056577</v>
      </c>
      <c r="V3726" s="1">
        <f t="shared" si="476"/>
        <v>1056577</v>
      </c>
    </row>
    <row r="3727" spans="1:22" x14ac:dyDescent="0.35">
      <c r="A3727" s="1">
        <v>92100155</v>
      </c>
      <c r="B3727" s="3" t="s">
        <v>22</v>
      </c>
      <c r="C3727" s="29">
        <f t="shared" si="471"/>
        <v>2</v>
      </c>
      <c r="D3727" s="29" t="str">
        <f t="shared" si="468"/>
        <v>5</v>
      </c>
      <c r="E3727" s="42" t="str">
        <f t="shared" si="469"/>
        <v>25</v>
      </c>
      <c r="F3727" s="1">
        <v>21</v>
      </c>
      <c r="G3727" s="28" t="str">
        <f t="shared" si="470"/>
        <v>521</v>
      </c>
      <c r="H3727" s="1">
        <v>2</v>
      </c>
      <c r="I3727" s="1">
        <v>86877</v>
      </c>
      <c r="J3727" s="1">
        <v>45</v>
      </c>
      <c r="K3727" s="1">
        <v>5304</v>
      </c>
      <c r="L3727" s="1">
        <v>94343</v>
      </c>
      <c r="M3727" s="1">
        <v>706422</v>
      </c>
      <c r="N3727" s="2">
        <f>INT(VLOOKUP(--D3727,'属性表（单）'!$H$7:$I$11,2,0)*VLOOKUP(F3727,'属性表（单）'!$B$4:$D$53,3,0))</f>
        <v>30600</v>
      </c>
      <c r="O3727" s="34">
        <f t="shared" si="472"/>
        <v>4590</v>
      </c>
      <c r="P3727" s="1">
        <f>IF(H3727=26,VLOOKUP(G3727,'属性表（单核）'!$H$2:$I$251,2,0),IF(H3727=59,VLOOKUP(G3727,'属性表（单核）'!$C$2:$D$251,2,0),INT(N3727/VLOOKUP(H3727,'属性表（单）'!$N$4:$O$24,2,0))))</f>
        <v>3060</v>
      </c>
      <c r="Q3727" s="34">
        <f t="shared" si="473"/>
        <v>35859</v>
      </c>
      <c r="R3727" s="1">
        <f>IF(J3727=26,VLOOKUP(G3727,'属性表（单核）'!$H$2:$I$251,2,0),IF(J3727=59,VLOOKUP(G3727,'属性表（单核）'!$C$2:$D$251,2,0),INT(N3727/VLOOKUP(J3727,'属性表（单）'!$N$4:$O$24,2,0))))</f>
        <v>23906</v>
      </c>
      <c r="S3727" s="1">
        <f t="shared" si="474"/>
        <v>128334</v>
      </c>
      <c r="T3727" s="28">
        <f>VLOOKUP(--F3727,经验表!$A$4:$B$53,2,0)*VLOOKUP(--E3727,经验表!$W$8:$X$17,2,0)</f>
        <v>128334.37500000001</v>
      </c>
      <c r="U3727" s="1">
        <f t="shared" si="475"/>
        <v>1173275</v>
      </c>
      <c r="V3727" s="1">
        <f t="shared" si="476"/>
        <v>1173275</v>
      </c>
    </row>
    <row r="3728" spans="1:22" x14ac:dyDescent="0.35">
      <c r="A3728" s="1">
        <v>92200155</v>
      </c>
      <c r="B3728" s="3" t="s">
        <v>22</v>
      </c>
      <c r="C3728" s="29">
        <f t="shared" si="471"/>
        <v>2</v>
      </c>
      <c r="D3728" s="29" t="str">
        <f t="shared" si="468"/>
        <v>5</v>
      </c>
      <c r="E3728" s="42" t="str">
        <f t="shared" si="469"/>
        <v>25</v>
      </c>
      <c r="F3728" s="1">
        <v>22</v>
      </c>
      <c r="G3728" s="28" t="str">
        <f t="shared" si="470"/>
        <v>522</v>
      </c>
      <c r="H3728" s="1">
        <v>2</v>
      </c>
      <c r="I3728" s="1">
        <v>89990</v>
      </c>
      <c r="J3728" s="1">
        <v>45</v>
      </c>
      <c r="K3728" s="1">
        <v>5512</v>
      </c>
      <c r="L3728" s="1">
        <v>104260</v>
      </c>
      <c r="M3728" s="1">
        <v>800765</v>
      </c>
      <c r="N3728" s="2">
        <f>INT(VLOOKUP(--D3728,'属性表（单）'!$H$7:$I$11,2,0)*VLOOKUP(F3728,'属性表（单）'!$B$4:$D$53,3,0))</f>
        <v>32400</v>
      </c>
      <c r="O3728" s="34">
        <f t="shared" si="472"/>
        <v>4860</v>
      </c>
      <c r="P3728" s="1">
        <f>IF(H3728=26,VLOOKUP(G3728,'属性表（单核）'!$H$2:$I$251,2,0),IF(H3728=59,VLOOKUP(G3728,'属性表（单核）'!$C$2:$D$251,2,0),INT(N3728/VLOOKUP(H3728,'属性表（单）'!$N$4:$O$24,2,0))))</f>
        <v>3240</v>
      </c>
      <c r="Q3728" s="34">
        <f t="shared" si="473"/>
        <v>37968</v>
      </c>
      <c r="R3728" s="1">
        <f>IF(J3728=26,VLOOKUP(G3728,'属性表（单核）'!$H$2:$I$251,2,0),IF(J3728=59,VLOOKUP(G3728,'属性表（单核）'!$C$2:$D$251,2,0),INT(N3728/VLOOKUP(J3728,'属性表（单）'!$N$4:$O$24,2,0))))</f>
        <v>25312</v>
      </c>
      <c r="S3728" s="1">
        <f t="shared" si="474"/>
        <v>144076</v>
      </c>
      <c r="T3728" s="28">
        <f>VLOOKUP(--F3728,经验表!$A$4:$B$53,2,0)*VLOOKUP(--E3728,经验表!$W$8:$X$17,2,0)</f>
        <v>144076.72500000001</v>
      </c>
      <c r="U3728" s="1">
        <f t="shared" si="475"/>
        <v>1301609</v>
      </c>
      <c r="V3728" s="1">
        <f t="shared" si="476"/>
        <v>1301609</v>
      </c>
    </row>
    <row r="3729" spans="1:22" x14ac:dyDescent="0.35">
      <c r="A3729" s="1">
        <v>92300155</v>
      </c>
      <c r="B3729" s="3" t="s">
        <v>22</v>
      </c>
      <c r="C3729" s="29">
        <f t="shared" si="471"/>
        <v>2</v>
      </c>
      <c r="D3729" s="29" t="str">
        <f t="shared" si="468"/>
        <v>5</v>
      </c>
      <c r="E3729" s="42" t="str">
        <f t="shared" si="469"/>
        <v>25</v>
      </c>
      <c r="F3729" s="1">
        <v>23</v>
      </c>
      <c r="G3729" s="28" t="str">
        <f t="shared" si="470"/>
        <v>523</v>
      </c>
      <c r="H3729" s="1">
        <v>2</v>
      </c>
      <c r="I3729" s="1">
        <v>93133</v>
      </c>
      <c r="J3729" s="1">
        <v>45</v>
      </c>
      <c r="K3729" s="1">
        <v>5720</v>
      </c>
      <c r="L3729" s="1">
        <v>115091</v>
      </c>
      <c r="M3729" s="1">
        <v>905025</v>
      </c>
      <c r="N3729" s="2">
        <f>INT(VLOOKUP(--D3729,'属性表（单）'!$H$7:$I$11,2,0)*VLOOKUP(F3729,'属性表（单）'!$B$4:$D$53,3,0))</f>
        <v>34200</v>
      </c>
      <c r="O3729" s="34">
        <f t="shared" si="472"/>
        <v>5130</v>
      </c>
      <c r="P3729" s="1">
        <f>IF(H3729=26,VLOOKUP(G3729,'属性表（单核）'!$H$2:$I$251,2,0),IF(H3729=59,VLOOKUP(G3729,'属性表（单核）'!$C$2:$D$251,2,0),INT(N3729/VLOOKUP(H3729,'属性表（单）'!$N$4:$O$24,2,0))))</f>
        <v>3420</v>
      </c>
      <c r="Q3729" s="34">
        <f t="shared" si="473"/>
        <v>40077</v>
      </c>
      <c r="R3729" s="1">
        <f>IF(J3729=26,VLOOKUP(G3729,'属性表（单核）'!$H$2:$I$251,2,0),IF(J3729=59,VLOOKUP(G3729,'属性表（单核）'!$C$2:$D$251,2,0),INT(N3729/VLOOKUP(J3729,'属性表（单）'!$N$4:$O$24,2,0))))</f>
        <v>26718</v>
      </c>
      <c r="S3729" s="1">
        <f t="shared" si="474"/>
        <v>159819</v>
      </c>
      <c r="T3729" s="28">
        <f>VLOOKUP(--F3729,经验表!$A$4:$B$53,2,0)*VLOOKUP(--E3729,经验表!$W$8:$X$17,2,0)</f>
        <v>159819.07500000001</v>
      </c>
      <c r="U3729" s="1">
        <f t="shared" si="475"/>
        <v>1445685</v>
      </c>
      <c r="V3729" s="1">
        <f t="shared" si="476"/>
        <v>1445685</v>
      </c>
    </row>
    <row r="3730" spans="1:22" x14ac:dyDescent="0.35">
      <c r="A3730" s="1">
        <v>92400155</v>
      </c>
      <c r="B3730" s="3" t="s">
        <v>22</v>
      </c>
      <c r="C3730" s="29">
        <f t="shared" si="471"/>
        <v>2</v>
      </c>
      <c r="D3730" s="29" t="str">
        <f t="shared" si="468"/>
        <v>5</v>
      </c>
      <c r="E3730" s="42" t="str">
        <f t="shared" si="469"/>
        <v>25</v>
      </c>
      <c r="F3730" s="1">
        <v>24</v>
      </c>
      <c r="G3730" s="28" t="str">
        <f t="shared" si="470"/>
        <v>524</v>
      </c>
      <c r="H3730" s="1">
        <v>2</v>
      </c>
      <c r="I3730" s="1">
        <v>96307</v>
      </c>
      <c r="J3730" s="1">
        <v>45</v>
      </c>
      <c r="K3730" s="1">
        <v>5928</v>
      </c>
      <c r="L3730" s="1">
        <v>126918</v>
      </c>
      <c r="M3730" s="1">
        <v>1020116</v>
      </c>
      <c r="N3730" s="2">
        <f>INT(VLOOKUP(--D3730,'属性表（单）'!$H$7:$I$11,2,0)*VLOOKUP(F3730,'属性表（单）'!$B$4:$D$53,3,0))</f>
        <v>36000</v>
      </c>
      <c r="O3730" s="34">
        <f t="shared" si="472"/>
        <v>5400</v>
      </c>
      <c r="P3730" s="1">
        <f>IF(H3730=26,VLOOKUP(G3730,'属性表（单核）'!$H$2:$I$251,2,0),IF(H3730=59,VLOOKUP(G3730,'属性表（单核）'!$C$2:$D$251,2,0),INT(N3730/VLOOKUP(H3730,'属性表（单）'!$N$4:$O$24,2,0))))</f>
        <v>3600</v>
      </c>
      <c r="Q3730" s="34">
        <f t="shared" si="473"/>
        <v>42187</v>
      </c>
      <c r="R3730" s="1">
        <f>IF(J3730=26,VLOOKUP(G3730,'属性表（单核）'!$H$2:$I$251,2,0),IF(J3730=59,VLOOKUP(G3730,'属性表（单核）'!$C$2:$D$251,2,0),INT(N3730/VLOOKUP(J3730,'属性表（单）'!$N$4:$O$24,2,0))))</f>
        <v>28125</v>
      </c>
      <c r="S3730" s="1">
        <f t="shared" si="474"/>
        <v>175561</v>
      </c>
      <c r="T3730" s="28">
        <f>VLOOKUP(--F3730,经验表!$A$4:$B$53,2,0)*VLOOKUP(--E3730,经验表!$W$8:$X$17,2,0)</f>
        <v>175561.42500000002</v>
      </c>
      <c r="U3730" s="1">
        <f t="shared" si="475"/>
        <v>1605504</v>
      </c>
      <c r="V3730" s="1">
        <f t="shared" si="476"/>
        <v>1605504</v>
      </c>
    </row>
    <row r="3731" spans="1:22" x14ac:dyDescent="0.35">
      <c r="A3731" s="1">
        <v>92500155</v>
      </c>
      <c r="B3731" s="3" t="s">
        <v>22</v>
      </c>
      <c r="C3731" s="29">
        <f t="shared" si="471"/>
        <v>2</v>
      </c>
      <c r="D3731" s="29" t="str">
        <f t="shared" si="468"/>
        <v>5</v>
      </c>
      <c r="E3731" s="42" t="str">
        <f t="shared" si="469"/>
        <v>25</v>
      </c>
      <c r="F3731" s="1">
        <v>25</v>
      </c>
      <c r="G3731" s="28" t="str">
        <f t="shared" si="470"/>
        <v>525</v>
      </c>
      <c r="H3731" s="1">
        <v>2</v>
      </c>
      <c r="I3731" s="1">
        <v>99514</v>
      </c>
      <c r="J3731" s="1">
        <v>45</v>
      </c>
      <c r="K3731" s="1">
        <v>6136</v>
      </c>
      <c r="L3731" s="1">
        <v>139834</v>
      </c>
      <c r="M3731" s="1">
        <v>1147034</v>
      </c>
      <c r="N3731" s="2">
        <f>INT(VLOOKUP(--D3731,'属性表（单）'!$H$7:$I$11,2,0)*VLOOKUP(F3731,'属性表（单）'!$B$4:$D$53,3,0))</f>
        <v>37800</v>
      </c>
      <c r="O3731" s="34">
        <f t="shared" si="472"/>
        <v>5670</v>
      </c>
      <c r="P3731" s="1">
        <f>IF(H3731=26,VLOOKUP(G3731,'属性表（单核）'!$H$2:$I$251,2,0),IF(H3731=59,VLOOKUP(G3731,'属性表（单核）'!$C$2:$D$251,2,0),INT(N3731/VLOOKUP(H3731,'属性表（单）'!$N$4:$O$24,2,0))))</f>
        <v>3780</v>
      </c>
      <c r="Q3731" s="34">
        <f t="shared" si="473"/>
        <v>44296</v>
      </c>
      <c r="R3731" s="1">
        <f>IF(J3731=26,VLOOKUP(G3731,'属性表（单核）'!$H$2:$I$251,2,0),IF(J3731=59,VLOOKUP(G3731,'属性表（单核）'!$C$2:$D$251,2,0),INT(N3731/VLOOKUP(J3731,'属性表（单）'!$N$4:$O$24,2,0))))</f>
        <v>29531</v>
      </c>
      <c r="S3731" s="1">
        <f t="shared" si="474"/>
        <v>191303</v>
      </c>
      <c r="T3731" s="28">
        <f>VLOOKUP(--F3731,经验表!$A$4:$B$53,2,0)*VLOOKUP(--E3731,经验表!$W$8:$X$17,2,0)</f>
        <v>191303.77500000002</v>
      </c>
      <c r="U3731" s="1">
        <f t="shared" si="475"/>
        <v>1781065</v>
      </c>
      <c r="V3731" s="1">
        <f t="shared" si="476"/>
        <v>1781065</v>
      </c>
    </row>
    <row r="3732" spans="1:22" x14ac:dyDescent="0.35">
      <c r="A3732" s="1">
        <v>92600155</v>
      </c>
      <c r="B3732" s="3" t="s">
        <v>22</v>
      </c>
      <c r="C3732" s="29">
        <f t="shared" si="471"/>
        <v>2</v>
      </c>
      <c r="D3732" s="29" t="str">
        <f t="shared" si="468"/>
        <v>5</v>
      </c>
      <c r="E3732" s="42" t="str">
        <f t="shared" si="469"/>
        <v>25</v>
      </c>
      <c r="F3732" s="1">
        <v>26</v>
      </c>
      <c r="G3732" s="28" t="str">
        <f t="shared" si="470"/>
        <v>526</v>
      </c>
      <c r="H3732" s="1">
        <v>2</v>
      </c>
      <c r="I3732" s="1">
        <v>102752</v>
      </c>
      <c r="J3732" s="1">
        <v>45</v>
      </c>
      <c r="K3732" s="1">
        <v>6344</v>
      </c>
      <c r="L3732" s="1">
        <v>153936</v>
      </c>
      <c r="M3732" s="1">
        <v>1286868</v>
      </c>
      <c r="N3732" s="2">
        <f>INT(VLOOKUP(--D3732,'属性表（单）'!$H$7:$I$11,2,0)*VLOOKUP(F3732,'属性表（单）'!$B$4:$D$53,3,0))</f>
        <v>39600</v>
      </c>
      <c r="O3732" s="34">
        <f t="shared" si="472"/>
        <v>5940</v>
      </c>
      <c r="P3732" s="1">
        <f>IF(H3732=26,VLOOKUP(G3732,'属性表（单核）'!$H$2:$I$251,2,0),IF(H3732=59,VLOOKUP(G3732,'属性表（单核）'!$C$2:$D$251,2,0),INT(N3732/VLOOKUP(H3732,'属性表（单）'!$N$4:$O$24,2,0))))</f>
        <v>3960</v>
      </c>
      <c r="Q3732" s="34">
        <f t="shared" si="473"/>
        <v>46405</v>
      </c>
      <c r="R3732" s="1">
        <f>IF(J3732=26,VLOOKUP(G3732,'属性表（单核）'!$H$2:$I$251,2,0),IF(J3732=59,VLOOKUP(G3732,'属性表（单核）'!$C$2:$D$251,2,0),INT(N3732/VLOOKUP(J3732,'属性表（单）'!$N$4:$O$24,2,0))))</f>
        <v>30937</v>
      </c>
      <c r="S3732" s="1">
        <f t="shared" si="474"/>
        <v>211837</v>
      </c>
      <c r="T3732" s="28">
        <f>VLOOKUP(--F3732,经验表!$A$4:$B$53,2,0)*VLOOKUP(--E3732,经验表!$W$8:$X$17,2,0)</f>
        <v>211837.27500000002</v>
      </c>
      <c r="U3732" s="1">
        <f t="shared" si="475"/>
        <v>1972368</v>
      </c>
      <c r="V3732" s="1">
        <f t="shared" si="476"/>
        <v>1972368</v>
      </c>
    </row>
    <row r="3733" spans="1:22" x14ac:dyDescent="0.35">
      <c r="A3733" s="1">
        <v>92700155</v>
      </c>
      <c r="B3733" s="3" t="s">
        <v>22</v>
      </c>
      <c r="C3733" s="29">
        <f t="shared" si="471"/>
        <v>2</v>
      </c>
      <c r="D3733" s="29" t="str">
        <f t="shared" si="468"/>
        <v>5</v>
      </c>
      <c r="E3733" s="42" t="str">
        <f t="shared" si="469"/>
        <v>25</v>
      </c>
      <c r="F3733" s="1">
        <v>27</v>
      </c>
      <c r="G3733" s="28" t="str">
        <f t="shared" si="470"/>
        <v>527</v>
      </c>
      <c r="H3733" s="1">
        <v>2</v>
      </c>
      <c r="I3733" s="1">
        <v>106022</v>
      </c>
      <c r="J3733" s="1">
        <v>45</v>
      </c>
      <c r="K3733" s="1">
        <v>6552</v>
      </c>
      <c r="L3733" s="1">
        <v>169332</v>
      </c>
      <c r="M3733" s="1">
        <v>1440804</v>
      </c>
      <c r="N3733" s="2">
        <f>INT(VLOOKUP(--D3733,'属性表（单）'!$H$7:$I$11,2,0)*VLOOKUP(F3733,'属性表（单）'!$B$4:$D$53,3,0))</f>
        <v>41700</v>
      </c>
      <c r="O3733" s="34">
        <f t="shared" si="472"/>
        <v>6255</v>
      </c>
      <c r="P3733" s="1">
        <f>IF(H3733=26,VLOOKUP(G3733,'属性表（单核）'!$H$2:$I$251,2,0),IF(H3733=59,VLOOKUP(G3733,'属性表（单核）'!$C$2:$D$251,2,0),INT(N3733/VLOOKUP(H3733,'属性表（单）'!$N$4:$O$24,2,0))))</f>
        <v>4170</v>
      </c>
      <c r="Q3733" s="34">
        <f t="shared" si="473"/>
        <v>48867</v>
      </c>
      <c r="R3733" s="1">
        <f>IF(J3733=26,VLOOKUP(G3733,'属性表（单核）'!$H$2:$I$251,2,0),IF(J3733=59,VLOOKUP(G3733,'属性表（单核）'!$C$2:$D$251,2,0),INT(N3733/VLOOKUP(J3733,'属性表（单）'!$N$4:$O$24,2,0))))</f>
        <v>32578</v>
      </c>
      <c r="S3733" s="1">
        <f t="shared" si="474"/>
        <v>232370</v>
      </c>
      <c r="T3733" s="28">
        <f>VLOOKUP(--F3733,经验表!$A$4:$B$53,2,0)*VLOOKUP(--E3733,经验表!$W$8:$X$17,2,0)</f>
        <v>232370.77500000002</v>
      </c>
      <c r="U3733" s="1">
        <f t="shared" si="475"/>
        <v>2184205</v>
      </c>
      <c r="V3733" s="1">
        <f t="shared" si="476"/>
        <v>2184205</v>
      </c>
    </row>
    <row r="3734" spans="1:22" x14ac:dyDescent="0.35">
      <c r="A3734" s="1">
        <v>92800155</v>
      </c>
      <c r="B3734" s="3" t="s">
        <v>22</v>
      </c>
      <c r="C3734" s="29">
        <f t="shared" si="471"/>
        <v>2</v>
      </c>
      <c r="D3734" s="29" t="str">
        <f t="shared" si="468"/>
        <v>5</v>
      </c>
      <c r="E3734" s="42" t="str">
        <f t="shared" si="469"/>
        <v>25</v>
      </c>
      <c r="F3734" s="1">
        <v>28</v>
      </c>
      <c r="G3734" s="28" t="str">
        <f t="shared" si="470"/>
        <v>528</v>
      </c>
      <c r="H3734" s="1">
        <v>2</v>
      </c>
      <c r="I3734" s="1">
        <v>109325</v>
      </c>
      <c r="J3734" s="1">
        <v>45</v>
      </c>
      <c r="K3734" s="1">
        <v>6760</v>
      </c>
      <c r="L3734" s="1">
        <v>186142</v>
      </c>
      <c r="M3734" s="1">
        <v>1610136</v>
      </c>
      <c r="N3734" s="2">
        <f>INT(VLOOKUP(--D3734,'属性表（单）'!$H$7:$I$11,2,0)*VLOOKUP(F3734,'属性表（单）'!$B$4:$D$53,3,0))</f>
        <v>43800</v>
      </c>
      <c r="O3734" s="34">
        <f t="shared" si="472"/>
        <v>6570</v>
      </c>
      <c r="P3734" s="1">
        <f>IF(H3734=26,VLOOKUP(G3734,'属性表（单核）'!$H$2:$I$251,2,0),IF(H3734=59,VLOOKUP(G3734,'属性表（单核）'!$C$2:$D$251,2,0),INT(N3734/VLOOKUP(H3734,'属性表（单）'!$N$4:$O$24,2,0))))</f>
        <v>4380</v>
      </c>
      <c r="Q3734" s="34">
        <f t="shared" si="473"/>
        <v>51327</v>
      </c>
      <c r="R3734" s="1">
        <f>IF(J3734=26,VLOOKUP(G3734,'属性表（单核）'!$H$2:$I$251,2,0),IF(J3734=59,VLOOKUP(G3734,'属性表（单核）'!$C$2:$D$251,2,0),INT(N3734/VLOOKUP(J3734,'属性表（单）'!$N$4:$O$24,2,0))))</f>
        <v>34218</v>
      </c>
      <c r="S3734" s="1">
        <f t="shared" si="474"/>
        <v>252904</v>
      </c>
      <c r="T3734" s="28">
        <f>VLOOKUP(--F3734,经验表!$A$4:$B$53,2,0)*VLOOKUP(--E3734,经验表!$W$8:$X$17,2,0)</f>
        <v>252904.27500000002</v>
      </c>
      <c r="U3734" s="1">
        <f t="shared" si="475"/>
        <v>2416575</v>
      </c>
      <c r="V3734" s="1">
        <f t="shared" si="476"/>
        <v>2416575</v>
      </c>
    </row>
    <row r="3735" spans="1:22" x14ac:dyDescent="0.35">
      <c r="A3735" s="1">
        <v>92900155</v>
      </c>
      <c r="B3735" s="3" t="s">
        <v>22</v>
      </c>
      <c r="C3735" s="29">
        <f t="shared" si="471"/>
        <v>2</v>
      </c>
      <c r="D3735" s="29" t="str">
        <f t="shared" si="468"/>
        <v>5</v>
      </c>
      <c r="E3735" s="42" t="str">
        <f t="shared" si="469"/>
        <v>25</v>
      </c>
      <c r="F3735" s="1">
        <v>29</v>
      </c>
      <c r="G3735" s="28" t="str">
        <f t="shared" si="470"/>
        <v>529</v>
      </c>
      <c r="H3735" s="1">
        <v>2</v>
      </c>
      <c r="I3735" s="1">
        <v>112662</v>
      </c>
      <c r="J3735" s="1">
        <v>45</v>
      </c>
      <c r="K3735" s="1">
        <v>6968</v>
      </c>
      <c r="L3735" s="1">
        <v>204492</v>
      </c>
      <c r="M3735" s="1">
        <v>1796278</v>
      </c>
      <c r="N3735" s="2">
        <f>INT(VLOOKUP(--D3735,'属性表（单）'!$H$7:$I$11,2,0)*VLOOKUP(F3735,'属性表（单）'!$B$4:$D$53,3,0))</f>
        <v>45900</v>
      </c>
      <c r="O3735" s="34">
        <f t="shared" si="472"/>
        <v>6885</v>
      </c>
      <c r="P3735" s="1">
        <f>IF(H3735=26,VLOOKUP(G3735,'属性表（单核）'!$H$2:$I$251,2,0),IF(H3735=59,VLOOKUP(G3735,'属性表（单核）'!$C$2:$D$251,2,0),INT(N3735/VLOOKUP(H3735,'属性表（单）'!$N$4:$O$24,2,0))))</f>
        <v>4590</v>
      </c>
      <c r="Q3735" s="34">
        <f t="shared" si="473"/>
        <v>53788</v>
      </c>
      <c r="R3735" s="1">
        <f>IF(J3735=26,VLOOKUP(G3735,'属性表（单核）'!$H$2:$I$251,2,0),IF(J3735=59,VLOOKUP(G3735,'属性表（单核）'!$C$2:$D$251,2,0),INT(N3735/VLOOKUP(J3735,'属性表（单）'!$N$4:$O$24,2,0))))</f>
        <v>35859</v>
      </c>
      <c r="S3735" s="1">
        <f t="shared" si="474"/>
        <v>273437</v>
      </c>
      <c r="T3735" s="28">
        <f>VLOOKUP(--F3735,经验表!$A$4:$B$53,2,0)*VLOOKUP(--E3735,经验表!$W$8:$X$17,2,0)</f>
        <v>273437.77500000002</v>
      </c>
      <c r="U3735" s="1">
        <f t="shared" si="475"/>
        <v>2669479</v>
      </c>
      <c r="V3735" s="1">
        <f t="shared" si="476"/>
        <v>2669479</v>
      </c>
    </row>
    <row r="3736" spans="1:22" x14ac:dyDescent="0.35">
      <c r="A3736" s="1">
        <v>93000155</v>
      </c>
      <c r="B3736" s="3" t="s">
        <v>22</v>
      </c>
      <c r="C3736" s="29">
        <f t="shared" si="471"/>
        <v>2</v>
      </c>
      <c r="D3736" s="29" t="str">
        <f t="shared" si="468"/>
        <v>5</v>
      </c>
      <c r="E3736" s="42" t="str">
        <f t="shared" si="469"/>
        <v>25</v>
      </c>
      <c r="F3736" s="1">
        <v>30</v>
      </c>
      <c r="G3736" s="28" t="str">
        <f t="shared" si="470"/>
        <v>530</v>
      </c>
      <c r="H3736" s="1">
        <v>2</v>
      </c>
      <c r="I3736" s="1">
        <v>116032</v>
      </c>
      <c r="J3736" s="1">
        <v>45</v>
      </c>
      <c r="K3736" s="1">
        <v>7176</v>
      </c>
      <c r="L3736" s="1">
        <v>224521</v>
      </c>
      <c r="M3736" s="1">
        <v>2000770</v>
      </c>
      <c r="N3736" s="2">
        <f>INT(VLOOKUP(--D3736,'属性表（单）'!$H$7:$I$11,2,0)*VLOOKUP(F3736,'属性表（单）'!$B$4:$D$53,3,0))</f>
        <v>48000</v>
      </c>
      <c r="O3736" s="34">
        <f t="shared" si="472"/>
        <v>7200</v>
      </c>
      <c r="P3736" s="1">
        <f>IF(H3736=26,VLOOKUP(G3736,'属性表（单核）'!$H$2:$I$251,2,0),IF(H3736=59,VLOOKUP(G3736,'属性表（单核）'!$C$2:$D$251,2,0),INT(N3736/VLOOKUP(H3736,'属性表（单）'!$N$4:$O$24,2,0))))</f>
        <v>4800</v>
      </c>
      <c r="Q3736" s="34">
        <f t="shared" si="473"/>
        <v>56250</v>
      </c>
      <c r="R3736" s="1">
        <f>IF(J3736=26,VLOOKUP(G3736,'属性表（单核）'!$H$2:$I$251,2,0),IF(J3736=59,VLOOKUP(G3736,'属性表（单核）'!$C$2:$D$251,2,0),INT(N3736/VLOOKUP(J3736,'属性表（单）'!$N$4:$O$24,2,0))))</f>
        <v>37500</v>
      </c>
      <c r="S3736" s="1">
        <f t="shared" si="474"/>
        <v>299446</v>
      </c>
      <c r="T3736" s="28">
        <f>VLOOKUP(--F3736,经验表!$A$4:$B$53,2,0)*VLOOKUP(--E3736,经验表!$W$8:$X$17,2,0)</f>
        <v>299446.87500000006</v>
      </c>
      <c r="U3736" s="1">
        <f t="shared" si="475"/>
        <v>2942916</v>
      </c>
      <c r="V3736" s="1">
        <f t="shared" si="476"/>
        <v>2942916</v>
      </c>
    </row>
    <row r="3737" spans="1:22" x14ac:dyDescent="0.35">
      <c r="A3737" s="1">
        <v>93100155</v>
      </c>
      <c r="B3737" s="3" t="s">
        <v>22</v>
      </c>
      <c r="C3737" s="29">
        <f t="shared" si="471"/>
        <v>2</v>
      </c>
      <c r="D3737" s="29" t="str">
        <f t="shared" si="468"/>
        <v>5</v>
      </c>
      <c r="E3737" s="42" t="str">
        <f t="shared" si="469"/>
        <v>25</v>
      </c>
      <c r="F3737" s="1">
        <v>31</v>
      </c>
      <c r="G3737" s="28" t="str">
        <f t="shared" si="470"/>
        <v>531</v>
      </c>
      <c r="H3737" s="1">
        <v>2</v>
      </c>
      <c r="I3737" s="1">
        <v>119434</v>
      </c>
      <c r="J3737" s="1">
        <v>45</v>
      </c>
      <c r="K3737" s="1">
        <v>7384</v>
      </c>
      <c r="L3737" s="1">
        <v>246385</v>
      </c>
      <c r="M3737" s="1">
        <v>2225291</v>
      </c>
      <c r="N3737" s="2">
        <f>INT(VLOOKUP(--D3737,'属性表（单）'!$H$7:$I$11,2,0)*VLOOKUP(F3737,'属性表（单）'!$B$4:$D$53,3,0))</f>
        <v>50100</v>
      </c>
      <c r="O3737" s="34">
        <f t="shared" si="472"/>
        <v>7515</v>
      </c>
      <c r="P3737" s="1">
        <f>IF(H3737=26,VLOOKUP(G3737,'属性表（单核）'!$H$2:$I$251,2,0),IF(H3737=59,VLOOKUP(G3737,'属性表（单核）'!$C$2:$D$251,2,0),INT(N3737/VLOOKUP(H3737,'属性表（单）'!$N$4:$O$24,2,0))))</f>
        <v>5010</v>
      </c>
      <c r="Q3737" s="34">
        <f t="shared" si="473"/>
        <v>58710</v>
      </c>
      <c r="R3737" s="1">
        <f>IF(J3737=26,VLOOKUP(G3737,'属性表（单核）'!$H$2:$I$251,2,0),IF(J3737=59,VLOOKUP(G3737,'属性表（单核）'!$C$2:$D$251,2,0),INT(N3737/VLOOKUP(J3737,'属性表（单）'!$N$4:$O$24,2,0))))</f>
        <v>39140</v>
      </c>
      <c r="S3737" s="1">
        <f t="shared" si="474"/>
        <v>325455</v>
      </c>
      <c r="T3737" s="28">
        <f>VLOOKUP(--F3737,经验表!$A$4:$B$53,2,0)*VLOOKUP(--E3737,经验表!$W$8:$X$17,2,0)</f>
        <v>325455.97500000003</v>
      </c>
      <c r="U3737" s="1">
        <f t="shared" si="475"/>
        <v>3242362</v>
      </c>
      <c r="V3737" s="1">
        <f t="shared" si="476"/>
        <v>3242362</v>
      </c>
    </row>
    <row r="3738" spans="1:22" x14ac:dyDescent="0.35">
      <c r="A3738" s="1">
        <v>93200155</v>
      </c>
      <c r="B3738" s="3" t="s">
        <v>22</v>
      </c>
      <c r="C3738" s="29">
        <f t="shared" si="471"/>
        <v>2</v>
      </c>
      <c r="D3738" s="29" t="str">
        <f t="shared" si="468"/>
        <v>5</v>
      </c>
      <c r="E3738" s="42" t="str">
        <f t="shared" si="469"/>
        <v>25</v>
      </c>
      <c r="F3738" s="1">
        <v>32</v>
      </c>
      <c r="G3738" s="28" t="str">
        <f t="shared" si="470"/>
        <v>532</v>
      </c>
      <c r="H3738" s="1">
        <v>2</v>
      </c>
      <c r="I3738" s="1">
        <v>122870</v>
      </c>
      <c r="J3738" s="1">
        <v>45</v>
      </c>
      <c r="K3738" s="1">
        <v>7592</v>
      </c>
      <c r="L3738" s="1">
        <v>270248</v>
      </c>
      <c r="M3738" s="1">
        <v>2471676</v>
      </c>
      <c r="N3738" s="2">
        <f>INT(VLOOKUP(--D3738,'属性表（单）'!$H$7:$I$11,2,0)*VLOOKUP(F3738,'属性表（单）'!$B$4:$D$53,3,0))</f>
        <v>52500</v>
      </c>
      <c r="O3738" s="34">
        <f t="shared" si="472"/>
        <v>7875</v>
      </c>
      <c r="P3738" s="1">
        <f>IF(H3738=26,VLOOKUP(G3738,'属性表（单核）'!$H$2:$I$251,2,0),IF(H3738=59,VLOOKUP(G3738,'属性表（单核）'!$C$2:$D$251,2,0),INT(N3738/VLOOKUP(H3738,'属性表（单）'!$N$4:$O$24,2,0))))</f>
        <v>5250</v>
      </c>
      <c r="Q3738" s="34">
        <f t="shared" si="473"/>
        <v>61522</v>
      </c>
      <c r="R3738" s="1">
        <f>IF(J3738=26,VLOOKUP(G3738,'属性表（单核）'!$H$2:$I$251,2,0),IF(J3738=59,VLOOKUP(G3738,'属性表（单核）'!$C$2:$D$251,2,0),INT(N3738/VLOOKUP(J3738,'属性表（单）'!$N$4:$O$24,2,0))))</f>
        <v>41015</v>
      </c>
      <c r="S3738" s="1">
        <f t="shared" si="474"/>
        <v>351465</v>
      </c>
      <c r="T3738" s="28">
        <f>VLOOKUP(--F3738,经验表!$A$4:$B$53,2,0)*VLOOKUP(--E3738,经验表!$W$8:$X$17,2,0)</f>
        <v>351465.07500000007</v>
      </c>
      <c r="U3738" s="1">
        <f t="shared" si="475"/>
        <v>3567817</v>
      </c>
      <c r="V3738" s="1">
        <f t="shared" si="476"/>
        <v>3567817</v>
      </c>
    </row>
    <row r="3739" spans="1:22" x14ac:dyDescent="0.35">
      <c r="A3739" s="1">
        <v>93300155</v>
      </c>
      <c r="B3739" s="3" t="s">
        <v>22</v>
      </c>
      <c r="C3739" s="29">
        <f t="shared" si="471"/>
        <v>2</v>
      </c>
      <c r="D3739" s="29" t="str">
        <f t="shared" si="468"/>
        <v>5</v>
      </c>
      <c r="E3739" s="42" t="str">
        <f t="shared" si="469"/>
        <v>25</v>
      </c>
      <c r="F3739" s="1">
        <v>33</v>
      </c>
      <c r="G3739" s="28" t="str">
        <f t="shared" si="470"/>
        <v>533</v>
      </c>
      <c r="H3739" s="1">
        <v>2</v>
      </c>
      <c r="I3739" s="1">
        <v>126342</v>
      </c>
      <c r="J3739" s="1">
        <v>45</v>
      </c>
      <c r="K3739" s="1">
        <v>7800</v>
      </c>
      <c r="L3739" s="1">
        <v>296294</v>
      </c>
      <c r="M3739" s="1">
        <v>2741924</v>
      </c>
      <c r="N3739" s="2">
        <f>INT(VLOOKUP(--D3739,'属性表（单）'!$H$7:$I$11,2,0)*VLOOKUP(F3739,'属性表（单）'!$B$4:$D$53,3,0))</f>
        <v>54900</v>
      </c>
      <c r="O3739" s="34">
        <f t="shared" si="472"/>
        <v>8235</v>
      </c>
      <c r="P3739" s="1">
        <f>IF(H3739=26,VLOOKUP(G3739,'属性表（单核）'!$H$2:$I$251,2,0),IF(H3739=59,VLOOKUP(G3739,'属性表（单核）'!$C$2:$D$251,2,0),INT(N3739/VLOOKUP(H3739,'属性表（单）'!$N$4:$O$24,2,0))))</f>
        <v>5490</v>
      </c>
      <c r="Q3739" s="34">
        <f t="shared" si="473"/>
        <v>64335</v>
      </c>
      <c r="R3739" s="1">
        <f>IF(J3739=26,VLOOKUP(G3739,'属性表（单核）'!$H$2:$I$251,2,0),IF(J3739=59,VLOOKUP(G3739,'属性表（单核）'!$C$2:$D$251,2,0),INT(N3739/VLOOKUP(J3739,'属性表（单）'!$N$4:$O$24,2,0))))</f>
        <v>42890</v>
      </c>
      <c r="S3739" s="1">
        <f t="shared" si="474"/>
        <v>377474</v>
      </c>
      <c r="T3739" s="28">
        <f>VLOOKUP(--F3739,经验表!$A$4:$B$53,2,0)*VLOOKUP(--E3739,经验表!$W$8:$X$17,2,0)</f>
        <v>377474.17500000005</v>
      </c>
      <c r="U3739" s="1">
        <f t="shared" si="475"/>
        <v>3919282</v>
      </c>
      <c r="V3739" s="1">
        <f t="shared" si="476"/>
        <v>3919282</v>
      </c>
    </row>
    <row r="3740" spans="1:22" x14ac:dyDescent="0.35">
      <c r="A3740" s="1">
        <v>93400155</v>
      </c>
      <c r="B3740" s="3" t="s">
        <v>22</v>
      </c>
      <c r="C3740" s="29">
        <f t="shared" si="471"/>
        <v>2</v>
      </c>
      <c r="D3740" s="29" t="str">
        <f t="shared" si="468"/>
        <v>5</v>
      </c>
      <c r="E3740" s="42" t="str">
        <f t="shared" si="469"/>
        <v>25</v>
      </c>
      <c r="F3740" s="1">
        <v>34</v>
      </c>
      <c r="G3740" s="28" t="str">
        <f t="shared" si="470"/>
        <v>534</v>
      </c>
      <c r="H3740" s="1">
        <v>2</v>
      </c>
      <c r="I3740" s="1">
        <v>129850</v>
      </c>
      <c r="J3740" s="1">
        <v>45</v>
      </c>
      <c r="K3740" s="1">
        <v>8008</v>
      </c>
      <c r="L3740" s="1">
        <v>324718</v>
      </c>
      <c r="M3740" s="1">
        <v>3038218</v>
      </c>
      <c r="N3740" s="2">
        <f>INT(VLOOKUP(--D3740,'属性表（单）'!$H$7:$I$11,2,0)*VLOOKUP(F3740,'属性表（单）'!$B$4:$D$53,3,0))</f>
        <v>57300</v>
      </c>
      <c r="O3740" s="34">
        <f t="shared" si="472"/>
        <v>8595</v>
      </c>
      <c r="P3740" s="1">
        <f>IF(H3740=26,VLOOKUP(G3740,'属性表（单核）'!$H$2:$I$251,2,0),IF(H3740=59,VLOOKUP(G3740,'属性表（单核）'!$C$2:$D$251,2,0),INT(N3740/VLOOKUP(H3740,'属性表（单）'!$N$4:$O$24,2,0))))</f>
        <v>5730</v>
      </c>
      <c r="Q3740" s="34">
        <f t="shared" si="473"/>
        <v>67147</v>
      </c>
      <c r="R3740" s="1">
        <f>IF(J3740=26,VLOOKUP(G3740,'属性表（单核）'!$H$2:$I$251,2,0),IF(J3740=59,VLOOKUP(G3740,'属性表（单核）'!$C$2:$D$251,2,0),INT(N3740/VLOOKUP(J3740,'属性表（单）'!$N$4:$O$24,2,0))))</f>
        <v>44765</v>
      </c>
      <c r="S3740" s="1">
        <f t="shared" si="474"/>
        <v>409643</v>
      </c>
      <c r="T3740" s="28">
        <f>VLOOKUP(--F3740,经验表!$A$4:$B$53,2,0)*VLOOKUP(--E3740,经验表!$W$8:$X$17,2,0)</f>
        <v>409643.32500000007</v>
      </c>
      <c r="U3740" s="1">
        <f t="shared" si="475"/>
        <v>4296756</v>
      </c>
      <c r="V3740" s="1">
        <f t="shared" si="476"/>
        <v>4296756</v>
      </c>
    </row>
    <row r="3741" spans="1:22" x14ac:dyDescent="0.35">
      <c r="A3741" s="1">
        <v>93500155</v>
      </c>
      <c r="B3741" s="3" t="s">
        <v>22</v>
      </c>
      <c r="C3741" s="29">
        <f t="shared" si="471"/>
        <v>2</v>
      </c>
      <c r="D3741" s="29" t="str">
        <f t="shared" si="468"/>
        <v>5</v>
      </c>
      <c r="E3741" s="42" t="str">
        <f t="shared" si="469"/>
        <v>25</v>
      </c>
      <c r="F3741" s="1">
        <v>35</v>
      </c>
      <c r="G3741" s="28" t="str">
        <f t="shared" si="470"/>
        <v>535</v>
      </c>
      <c r="H3741" s="1">
        <v>2</v>
      </c>
      <c r="I3741" s="1">
        <v>133392</v>
      </c>
      <c r="J3741" s="1">
        <v>45</v>
      </c>
      <c r="K3741" s="1">
        <v>8216</v>
      </c>
      <c r="L3741" s="1">
        <v>355740</v>
      </c>
      <c r="M3741" s="1">
        <v>3362936</v>
      </c>
      <c r="N3741" s="2">
        <f>INT(VLOOKUP(--D3741,'属性表（单）'!$H$7:$I$11,2,0)*VLOOKUP(F3741,'属性表（单）'!$B$4:$D$53,3,0))</f>
        <v>59700</v>
      </c>
      <c r="O3741" s="34">
        <f t="shared" si="472"/>
        <v>8955</v>
      </c>
      <c r="P3741" s="1">
        <f>IF(H3741=26,VLOOKUP(G3741,'属性表（单核）'!$H$2:$I$251,2,0),IF(H3741=59,VLOOKUP(G3741,'属性表（单核）'!$C$2:$D$251,2,0),INT(N3741/VLOOKUP(H3741,'属性表（单）'!$N$4:$O$24,2,0))))</f>
        <v>5970</v>
      </c>
      <c r="Q3741" s="34">
        <f t="shared" si="473"/>
        <v>69960</v>
      </c>
      <c r="R3741" s="1">
        <f>IF(J3741=26,VLOOKUP(G3741,'属性表（单核）'!$H$2:$I$251,2,0),IF(J3741=59,VLOOKUP(G3741,'属性表（单核）'!$C$2:$D$251,2,0),INT(N3741/VLOOKUP(J3741,'属性表（单）'!$N$4:$O$24,2,0))))</f>
        <v>46640</v>
      </c>
      <c r="S3741" s="1">
        <f t="shared" si="474"/>
        <v>441812</v>
      </c>
      <c r="T3741" s="28">
        <f>VLOOKUP(--F3741,经验表!$A$4:$B$53,2,0)*VLOOKUP(--E3741,经验表!$W$8:$X$17,2,0)</f>
        <v>441812.47500000003</v>
      </c>
      <c r="U3741" s="1">
        <f t="shared" si="475"/>
        <v>4706399</v>
      </c>
      <c r="V3741" s="1">
        <f t="shared" si="476"/>
        <v>4706399</v>
      </c>
    </row>
    <row r="3742" spans="1:22" x14ac:dyDescent="0.35">
      <c r="A3742" s="1">
        <v>93600155</v>
      </c>
      <c r="B3742" s="3" t="s">
        <v>22</v>
      </c>
      <c r="C3742" s="29">
        <f t="shared" si="471"/>
        <v>2</v>
      </c>
      <c r="D3742" s="29" t="str">
        <f t="shared" si="468"/>
        <v>5</v>
      </c>
      <c r="E3742" s="42" t="str">
        <f t="shared" si="469"/>
        <v>25</v>
      </c>
      <c r="F3742" s="1">
        <v>36</v>
      </c>
      <c r="G3742" s="28" t="str">
        <f t="shared" si="470"/>
        <v>536</v>
      </c>
      <c r="H3742" s="1">
        <v>2</v>
      </c>
      <c r="I3742" s="1">
        <v>136966</v>
      </c>
      <c r="J3742" s="1">
        <v>45</v>
      </c>
      <c r="K3742" s="1">
        <v>8424</v>
      </c>
      <c r="L3742" s="1">
        <v>389594</v>
      </c>
      <c r="M3742" s="1">
        <v>3718676</v>
      </c>
      <c r="N3742" s="2">
        <f>INT(VLOOKUP(--D3742,'属性表（单）'!$H$7:$I$11,2,0)*VLOOKUP(F3742,'属性表（单）'!$B$4:$D$53,3,0))</f>
        <v>62100</v>
      </c>
      <c r="O3742" s="34">
        <f t="shared" si="472"/>
        <v>9315</v>
      </c>
      <c r="P3742" s="1">
        <f>IF(H3742=26,VLOOKUP(G3742,'属性表（单核）'!$H$2:$I$251,2,0),IF(H3742=59,VLOOKUP(G3742,'属性表（单核）'!$C$2:$D$251,2,0),INT(N3742/VLOOKUP(H3742,'属性表（单）'!$N$4:$O$24,2,0))))</f>
        <v>6210</v>
      </c>
      <c r="Q3742" s="34">
        <f t="shared" si="473"/>
        <v>72772</v>
      </c>
      <c r="R3742" s="1">
        <f>IF(J3742=26,VLOOKUP(G3742,'属性表（单核）'!$H$2:$I$251,2,0),IF(J3742=59,VLOOKUP(G3742,'属性表（单核）'!$C$2:$D$251,2,0),INT(N3742/VLOOKUP(J3742,'属性表（单）'!$N$4:$O$24,2,0))))</f>
        <v>48515</v>
      </c>
      <c r="S3742" s="1">
        <f t="shared" si="474"/>
        <v>473981</v>
      </c>
      <c r="T3742" s="28">
        <f>VLOOKUP(--F3742,经验表!$A$4:$B$53,2,0)*VLOOKUP(--E3742,经验表!$W$8:$X$17,2,0)</f>
        <v>473981.62500000006</v>
      </c>
      <c r="U3742" s="1">
        <f t="shared" si="475"/>
        <v>5148211</v>
      </c>
      <c r="V3742" s="1">
        <f t="shared" si="476"/>
        <v>5148211</v>
      </c>
    </row>
    <row r="3743" spans="1:22" x14ac:dyDescent="0.35">
      <c r="A3743" s="1">
        <v>93700155</v>
      </c>
      <c r="B3743" s="3" t="s">
        <v>22</v>
      </c>
      <c r="C3743" s="29">
        <f t="shared" si="471"/>
        <v>2</v>
      </c>
      <c r="D3743" s="29" t="str">
        <f t="shared" si="468"/>
        <v>5</v>
      </c>
      <c r="E3743" s="42" t="str">
        <f t="shared" si="469"/>
        <v>25</v>
      </c>
      <c r="F3743" s="1">
        <v>37</v>
      </c>
      <c r="G3743" s="28" t="str">
        <f t="shared" si="470"/>
        <v>537</v>
      </c>
      <c r="H3743" s="1">
        <v>2</v>
      </c>
      <c r="I3743" s="1">
        <v>140579</v>
      </c>
      <c r="J3743" s="1">
        <v>45</v>
      </c>
      <c r="K3743" s="1">
        <v>8632</v>
      </c>
      <c r="L3743" s="1">
        <v>426536</v>
      </c>
      <c r="M3743" s="1">
        <v>4108270</v>
      </c>
      <c r="N3743" s="2">
        <f>INT(VLOOKUP(--D3743,'属性表（单）'!$H$7:$I$11,2,0)*VLOOKUP(F3743,'属性表（单）'!$B$4:$D$53,3,0))</f>
        <v>64800</v>
      </c>
      <c r="O3743" s="34">
        <f t="shared" si="472"/>
        <v>9720</v>
      </c>
      <c r="P3743" s="1">
        <f>IF(H3743=26,VLOOKUP(G3743,'属性表（单核）'!$H$2:$I$251,2,0),IF(H3743=59,VLOOKUP(G3743,'属性表（单核）'!$C$2:$D$251,2,0),INT(N3743/VLOOKUP(H3743,'属性表（单）'!$N$4:$O$24,2,0))))</f>
        <v>6480</v>
      </c>
      <c r="Q3743" s="34">
        <f t="shared" si="473"/>
        <v>75937</v>
      </c>
      <c r="R3743" s="1">
        <f>IF(J3743=26,VLOOKUP(G3743,'属性表（单核）'!$H$2:$I$251,2,0),IF(J3743=59,VLOOKUP(G3743,'属性表（单核）'!$C$2:$D$251,2,0),INT(N3743/VLOOKUP(J3743,'属性表（单）'!$N$4:$O$24,2,0))))</f>
        <v>50625</v>
      </c>
      <c r="S3743" s="1">
        <f t="shared" si="474"/>
        <v>506150</v>
      </c>
      <c r="T3743" s="28">
        <f>VLOOKUP(--F3743,经验表!$A$4:$B$53,2,0)*VLOOKUP(--E3743,经验表!$W$8:$X$17,2,0)</f>
        <v>506150.77500000008</v>
      </c>
      <c r="U3743" s="1">
        <f t="shared" si="475"/>
        <v>5622192</v>
      </c>
      <c r="V3743" s="1">
        <f t="shared" si="476"/>
        <v>5622192</v>
      </c>
    </row>
    <row r="3744" spans="1:22" x14ac:dyDescent="0.35">
      <c r="A3744" s="1">
        <v>93800155</v>
      </c>
      <c r="B3744" s="3" t="s">
        <v>22</v>
      </c>
      <c r="C3744" s="29">
        <f t="shared" si="471"/>
        <v>2</v>
      </c>
      <c r="D3744" s="29" t="str">
        <f t="shared" si="468"/>
        <v>5</v>
      </c>
      <c r="E3744" s="42" t="str">
        <f t="shared" si="469"/>
        <v>25</v>
      </c>
      <c r="F3744" s="1">
        <v>38</v>
      </c>
      <c r="G3744" s="28" t="str">
        <f t="shared" si="470"/>
        <v>538</v>
      </c>
      <c r="H3744" s="1">
        <v>2</v>
      </c>
      <c r="I3744" s="1">
        <v>144230</v>
      </c>
      <c r="J3744" s="1">
        <v>45</v>
      </c>
      <c r="K3744" s="1">
        <v>8840</v>
      </c>
      <c r="L3744" s="1">
        <v>466849</v>
      </c>
      <c r="M3744" s="1">
        <v>4534806</v>
      </c>
      <c r="N3744" s="2">
        <f>INT(VLOOKUP(--D3744,'属性表（单）'!$H$7:$I$11,2,0)*VLOOKUP(F3744,'属性表（单）'!$B$4:$D$53,3,0))</f>
        <v>67500</v>
      </c>
      <c r="O3744" s="34">
        <f t="shared" si="472"/>
        <v>10125</v>
      </c>
      <c r="P3744" s="1">
        <f>IF(H3744=26,VLOOKUP(G3744,'属性表（单核）'!$H$2:$I$251,2,0),IF(H3744=59,VLOOKUP(G3744,'属性表（单核）'!$C$2:$D$251,2,0),INT(N3744/VLOOKUP(H3744,'属性表（单）'!$N$4:$O$24,2,0))))</f>
        <v>6750</v>
      </c>
      <c r="Q3744" s="34">
        <f t="shared" si="473"/>
        <v>79101</v>
      </c>
      <c r="R3744" s="1">
        <f>IF(J3744=26,VLOOKUP(G3744,'属性表（单核）'!$H$2:$I$251,2,0),IF(J3744=59,VLOOKUP(G3744,'属性表（单核）'!$C$2:$D$251,2,0),INT(N3744/VLOOKUP(J3744,'属性表（单）'!$N$4:$O$24,2,0))))</f>
        <v>52734</v>
      </c>
      <c r="S3744" s="1">
        <f t="shared" si="474"/>
        <v>545164</v>
      </c>
      <c r="T3744" s="28">
        <f>VLOOKUP(--F3744,经验表!$A$4:$B$53,2,0)*VLOOKUP(--E3744,经验表!$W$8:$X$17,2,0)</f>
        <v>545164.42500000005</v>
      </c>
      <c r="U3744" s="1">
        <f t="shared" si="475"/>
        <v>6128342</v>
      </c>
      <c r="V3744" s="1">
        <f t="shared" si="476"/>
        <v>6128342</v>
      </c>
    </row>
    <row r="3745" spans="1:22" x14ac:dyDescent="0.35">
      <c r="A3745" s="1">
        <v>93900155</v>
      </c>
      <c r="B3745" s="3" t="s">
        <v>22</v>
      </c>
      <c r="C3745" s="29">
        <f t="shared" si="471"/>
        <v>2</v>
      </c>
      <c r="D3745" s="29" t="str">
        <f t="shared" si="468"/>
        <v>5</v>
      </c>
      <c r="E3745" s="42" t="str">
        <f t="shared" si="469"/>
        <v>25</v>
      </c>
      <c r="F3745" s="1">
        <v>39</v>
      </c>
      <c r="G3745" s="28" t="str">
        <f t="shared" si="470"/>
        <v>539</v>
      </c>
      <c r="H3745" s="1">
        <v>2</v>
      </c>
      <c r="I3745" s="1">
        <v>147914</v>
      </c>
      <c r="J3745" s="1">
        <v>45</v>
      </c>
      <c r="K3745" s="1">
        <v>9048</v>
      </c>
      <c r="L3745" s="1">
        <v>510840</v>
      </c>
      <c r="M3745" s="1">
        <v>5001655</v>
      </c>
      <c r="N3745" s="2">
        <f>INT(VLOOKUP(--D3745,'属性表（单）'!$H$7:$I$11,2,0)*VLOOKUP(F3745,'属性表（单）'!$B$4:$D$53,3,0))</f>
        <v>70200</v>
      </c>
      <c r="O3745" s="34">
        <f t="shared" si="472"/>
        <v>10530</v>
      </c>
      <c r="P3745" s="1">
        <f>IF(H3745=26,VLOOKUP(G3745,'属性表（单核）'!$H$2:$I$251,2,0),IF(H3745=59,VLOOKUP(G3745,'属性表（单核）'!$C$2:$D$251,2,0),INT(N3745/VLOOKUP(H3745,'属性表（单）'!$N$4:$O$24,2,0))))</f>
        <v>7020</v>
      </c>
      <c r="Q3745" s="34">
        <f t="shared" si="473"/>
        <v>82264</v>
      </c>
      <c r="R3745" s="1">
        <f>IF(J3745=26,VLOOKUP(G3745,'属性表（单核）'!$H$2:$I$251,2,0),IF(J3745=59,VLOOKUP(G3745,'属性表（单核）'!$C$2:$D$251,2,0),INT(N3745/VLOOKUP(J3745,'属性表（单）'!$N$4:$O$24,2,0))))</f>
        <v>54843</v>
      </c>
      <c r="S3745" s="1">
        <f t="shared" si="474"/>
        <v>584178</v>
      </c>
      <c r="T3745" s="28">
        <f>VLOOKUP(--F3745,经验表!$A$4:$B$53,2,0)*VLOOKUP(--E3745,经验表!$W$8:$X$17,2,0)</f>
        <v>584178.07500000007</v>
      </c>
      <c r="U3745" s="1">
        <f t="shared" si="475"/>
        <v>6673506</v>
      </c>
      <c r="V3745" s="1">
        <f t="shared" si="476"/>
        <v>6673506</v>
      </c>
    </row>
    <row r="3746" spans="1:22" x14ac:dyDescent="0.35">
      <c r="A3746" s="1">
        <v>94000155</v>
      </c>
      <c r="B3746" s="3" t="s">
        <v>22</v>
      </c>
      <c r="C3746" s="29">
        <f t="shared" si="471"/>
        <v>2</v>
      </c>
      <c r="D3746" s="29" t="str">
        <f t="shared" si="468"/>
        <v>5</v>
      </c>
      <c r="E3746" s="42" t="str">
        <f t="shared" si="469"/>
        <v>25</v>
      </c>
      <c r="F3746" s="1">
        <v>40</v>
      </c>
      <c r="G3746" s="28" t="str">
        <f t="shared" si="470"/>
        <v>540</v>
      </c>
      <c r="H3746" s="1">
        <v>2</v>
      </c>
      <c r="I3746" s="1">
        <v>151635</v>
      </c>
      <c r="J3746" s="1">
        <v>45</v>
      </c>
      <c r="K3746" s="1">
        <v>9256</v>
      </c>
      <c r="L3746" s="1">
        <v>558837</v>
      </c>
      <c r="M3746" s="1">
        <v>5512495</v>
      </c>
      <c r="N3746" s="2">
        <f>INT(VLOOKUP(--D3746,'属性表（单）'!$H$7:$I$11,2,0)*VLOOKUP(F3746,'属性表（单）'!$B$4:$D$53,3,0))</f>
        <v>72900</v>
      </c>
      <c r="O3746" s="34">
        <f t="shared" si="472"/>
        <v>10935</v>
      </c>
      <c r="P3746" s="1">
        <f>IF(H3746=26,VLOOKUP(G3746,'属性表（单核）'!$H$2:$I$251,2,0),IF(H3746=59,VLOOKUP(G3746,'属性表（单核）'!$C$2:$D$251,2,0),INT(N3746/VLOOKUP(H3746,'属性表（单）'!$N$4:$O$24,2,0))))</f>
        <v>7290</v>
      </c>
      <c r="Q3746" s="34">
        <f t="shared" si="473"/>
        <v>85429</v>
      </c>
      <c r="R3746" s="1">
        <f>IF(J3746=26,VLOOKUP(G3746,'属性表（单核）'!$H$2:$I$251,2,0),IF(J3746=59,VLOOKUP(G3746,'属性表（单核）'!$C$2:$D$251,2,0),INT(N3746/VLOOKUP(J3746,'属性表（单）'!$N$4:$O$24,2,0))))</f>
        <v>56953</v>
      </c>
      <c r="S3746" s="1">
        <f t="shared" si="474"/>
        <v>623191</v>
      </c>
      <c r="T3746" s="28">
        <f>VLOOKUP(--F3746,经验表!$A$4:$B$53,2,0)*VLOOKUP(--E3746,经验表!$W$8:$X$17,2,0)</f>
        <v>623191.72500000009</v>
      </c>
      <c r="U3746" s="1">
        <f t="shared" si="475"/>
        <v>7257684</v>
      </c>
      <c r="V3746" s="1">
        <f t="shared" si="476"/>
        <v>7257684</v>
      </c>
    </row>
    <row r="3747" spans="1:22" x14ac:dyDescent="0.35">
      <c r="A3747" s="1">
        <v>94100155</v>
      </c>
      <c r="B3747" s="3" t="s">
        <v>22</v>
      </c>
      <c r="C3747" s="29">
        <f t="shared" si="471"/>
        <v>2</v>
      </c>
      <c r="D3747" s="29" t="str">
        <f t="shared" si="468"/>
        <v>5</v>
      </c>
      <c r="E3747" s="42" t="str">
        <f t="shared" si="469"/>
        <v>25</v>
      </c>
      <c r="F3747" s="1">
        <v>41</v>
      </c>
      <c r="G3747" s="28" t="str">
        <f t="shared" si="470"/>
        <v>541</v>
      </c>
      <c r="H3747" s="1">
        <v>2</v>
      </c>
      <c r="I3747" s="1">
        <v>155395</v>
      </c>
      <c r="J3747" s="1">
        <v>45</v>
      </c>
      <c r="K3747" s="1">
        <v>9464</v>
      </c>
      <c r="L3747" s="1">
        <v>611213</v>
      </c>
      <c r="M3747" s="1">
        <v>6071332</v>
      </c>
      <c r="N3747" s="2">
        <f>INT(VLOOKUP(--D3747,'属性表（单）'!$H$7:$I$11,2,0)*VLOOKUP(F3747,'属性表（单）'!$B$4:$D$53,3,0))</f>
        <v>75600</v>
      </c>
      <c r="O3747" s="34">
        <f t="shared" si="472"/>
        <v>11340</v>
      </c>
      <c r="P3747" s="1">
        <f>IF(H3747=26,VLOOKUP(G3747,'属性表（单核）'!$H$2:$I$251,2,0),IF(H3747=59,VLOOKUP(G3747,'属性表（单核）'!$C$2:$D$251,2,0),INT(N3747/VLOOKUP(H3747,'属性表（单）'!$N$4:$O$24,2,0))))</f>
        <v>7560</v>
      </c>
      <c r="Q3747" s="34">
        <f t="shared" si="473"/>
        <v>88593</v>
      </c>
      <c r="R3747" s="1">
        <f>IF(J3747=26,VLOOKUP(G3747,'属性表（单核）'!$H$2:$I$251,2,0),IF(J3747=59,VLOOKUP(G3747,'属性表（单核）'!$C$2:$D$251,2,0),INT(N3747/VLOOKUP(J3747,'属性表（单）'!$N$4:$O$24,2,0))))</f>
        <v>59062</v>
      </c>
      <c r="S3747" s="1">
        <f t="shared" si="474"/>
        <v>662205</v>
      </c>
      <c r="T3747" s="28">
        <f>VLOOKUP(--F3747,经验表!$A$4:$B$53,2,0)*VLOOKUP(--E3747,经验表!$W$8:$X$17,2,0)</f>
        <v>662205.37500000012</v>
      </c>
      <c r="U3747" s="1">
        <f t="shared" si="475"/>
        <v>7880875</v>
      </c>
      <c r="V3747" s="1">
        <f t="shared" si="476"/>
        <v>7880875</v>
      </c>
    </row>
    <row r="3748" spans="1:22" x14ac:dyDescent="0.35">
      <c r="A3748" s="1">
        <v>94200155</v>
      </c>
      <c r="B3748" s="3" t="s">
        <v>22</v>
      </c>
      <c r="C3748" s="29">
        <f t="shared" si="471"/>
        <v>2</v>
      </c>
      <c r="D3748" s="29" t="str">
        <f t="shared" si="468"/>
        <v>5</v>
      </c>
      <c r="E3748" s="42" t="str">
        <f t="shared" si="469"/>
        <v>25</v>
      </c>
      <c r="F3748" s="1">
        <v>42</v>
      </c>
      <c r="G3748" s="28" t="str">
        <f t="shared" si="470"/>
        <v>542</v>
      </c>
      <c r="H3748" s="1">
        <v>2</v>
      </c>
      <c r="I3748" s="1">
        <v>159194</v>
      </c>
      <c r="J3748" s="1">
        <v>45</v>
      </c>
      <c r="K3748" s="1">
        <v>9672</v>
      </c>
      <c r="L3748" s="1">
        <v>668358</v>
      </c>
      <c r="M3748" s="1">
        <v>6682545</v>
      </c>
      <c r="N3748" s="2">
        <f>INT(VLOOKUP(--D3748,'属性表（单）'!$H$7:$I$11,2,0)*VLOOKUP(F3748,'属性表（单）'!$B$4:$D$53,3,0))</f>
        <v>78600</v>
      </c>
      <c r="O3748" s="34">
        <f t="shared" si="472"/>
        <v>11790</v>
      </c>
      <c r="P3748" s="1">
        <f>IF(H3748=26,VLOOKUP(G3748,'属性表（单核）'!$H$2:$I$251,2,0),IF(H3748=59,VLOOKUP(G3748,'属性表（单核）'!$C$2:$D$251,2,0),INT(N3748/VLOOKUP(H3748,'属性表（单）'!$N$4:$O$24,2,0))))</f>
        <v>7860</v>
      </c>
      <c r="Q3748" s="34">
        <f t="shared" si="473"/>
        <v>92109</v>
      </c>
      <c r="R3748" s="1">
        <f>IF(J3748=26,VLOOKUP(G3748,'属性表（单核）'!$H$2:$I$251,2,0),IF(J3748=59,VLOOKUP(G3748,'属性表（单核）'!$C$2:$D$251,2,0),INT(N3748/VLOOKUP(J3748,'属性表（单）'!$N$4:$O$24,2,0))))</f>
        <v>61406</v>
      </c>
      <c r="S3748" s="1">
        <f t="shared" si="474"/>
        <v>708747</v>
      </c>
      <c r="T3748" s="28">
        <f>VLOOKUP(--F3748,经验表!$A$4:$B$53,2,0)*VLOOKUP(--E3748,经验表!$W$8:$X$17,2,0)</f>
        <v>708747.97500000009</v>
      </c>
      <c r="U3748" s="1">
        <f t="shared" si="475"/>
        <v>8543080</v>
      </c>
      <c r="V3748" s="1">
        <f t="shared" si="476"/>
        <v>8543080</v>
      </c>
    </row>
    <row r="3749" spans="1:22" x14ac:dyDescent="0.35">
      <c r="A3749" s="1">
        <v>94300155</v>
      </c>
      <c r="B3749" s="3" t="s">
        <v>22</v>
      </c>
      <c r="C3749" s="29">
        <f t="shared" si="471"/>
        <v>2</v>
      </c>
      <c r="D3749" s="29" t="str">
        <f t="shared" si="468"/>
        <v>5</v>
      </c>
      <c r="E3749" s="42" t="str">
        <f t="shared" si="469"/>
        <v>25</v>
      </c>
      <c r="F3749" s="1">
        <v>43</v>
      </c>
      <c r="G3749" s="28" t="str">
        <f t="shared" si="470"/>
        <v>543</v>
      </c>
      <c r="H3749" s="1">
        <v>2</v>
      </c>
      <c r="I3749" s="1">
        <v>163027</v>
      </c>
      <c r="J3749" s="1">
        <v>45</v>
      </c>
      <c r="K3749" s="1">
        <v>9880</v>
      </c>
      <c r="L3749" s="1">
        <v>730710</v>
      </c>
      <c r="M3749" s="1">
        <v>7350903</v>
      </c>
      <c r="N3749" s="2">
        <f>INT(VLOOKUP(--D3749,'属性表（单）'!$H$7:$I$11,2,0)*VLOOKUP(F3749,'属性表（单）'!$B$4:$D$53,3,0))</f>
        <v>81600</v>
      </c>
      <c r="O3749" s="34">
        <f t="shared" si="472"/>
        <v>12240</v>
      </c>
      <c r="P3749" s="1">
        <f>IF(H3749=26,VLOOKUP(G3749,'属性表（单核）'!$H$2:$I$251,2,0),IF(H3749=59,VLOOKUP(G3749,'属性表（单核）'!$C$2:$D$251,2,0),INT(N3749/VLOOKUP(H3749,'属性表（单）'!$N$4:$O$24,2,0))))</f>
        <v>8160</v>
      </c>
      <c r="Q3749" s="34">
        <f t="shared" si="473"/>
        <v>95625</v>
      </c>
      <c r="R3749" s="1">
        <f>IF(J3749=26,VLOOKUP(G3749,'属性表（单核）'!$H$2:$I$251,2,0),IF(J3749=59,VLOOKUP(G3749,'属性表（单核）'!$C$2:$D$251,2,0),INT(N3749/VLOOKUP(J3749,'属性表（单）'!$N$4:$O$24,2,0))))</f>
        <v>63750</v>
      </c>
      <c r="S3749" s="1">
        <f t="shared" si="474"/>
        <v>755290</v>
      </c>
      <c r="T3749" s="28">
        <f>VLOOKUP(--F3749,经验表!$A$4:$B$53,2,0)*VLOOKUP(--E3749,经验表!$W$8:$X$17,2,0)</f>
        <v>755290.57500000007</v>
      </c>
      <c r="U3749" s="1">
        <f t="shared" si="475"/>
        <v>9251827</v>
      </c>
      <c r="V3749" s="1">
        <f t="shared" si="476"/>
        <v>9251827</v>
      </c>
    </row>
    <row r="3750" spans="1:22" x14ac:dyDescent="0.35">
      <c r="A3750" s="1">
        <v>94400155</v>
      </c>
      <c r="B3750" s="3" t="s">
        <v>22</v>
      </c>
      <c r="C3750" s="29">
        <f t="shared" si="471"/>
        <v>2</v>
      </c>
      <c r="D3750" s="29" t="str">
        <f t="shared" si="468"/>
        <v>5</v>
      </c>
      <c r="E3750" s="42" t="str">
        <f t="shared" si="469"/>
        <v>25</v>
      </c>
      <c r="F3750" s="1">
        <v>44</v>
      </c>
      <c r="G3750" s="28" t="str">
        <f t="shared" si="470"/>
        <v>544</v>
      </c>
      <c r="H3750" s="1">
        <v>2</v>
      </c>
      <c r="I3750" s="1">
        <v>166902</v>
      </c>
      <c r="J3750" s="1">
        <v>45</v>
      </c>
      <c r="K3750" s="1">
        <v>10088</v>
      </c>
      <c r="L3750" s="1">
        <v>798739</v>
      </c>
      <c r="M3750" s="1">
        <v>8081613</v>
      </c>
      <c r="N3750" s="2">
        <f>INT(VLOOKUP(--D3750,'属性表（单）'!$H$7:$I$11,2,0)*VLOOKUP(F3750,'属性表（单）'!$B$4:$D$53,3,0))</f>
        <v>84600</v>
      </c>
      <c r="O3750" s="34">
        <f t="shared" si="472"/>
        <v>12690</v>
      </c>
      <c r="P3750" s="1">
        <f>IF(H3750=26,VLOOKUP(G3750,'属性表（单核）'!$H$2:$I$251,2,0),IF(H3750=59,VLOOKUP(G3750,'属性表（单核）'!$C$2:$D$251,2,0),INT(N3750/VLOOKUP(H3750,'属性表（单）'!$N$4:$O$24,2,0))))</f>
        <v>8460</v>
      </c>
      <c r="Q3750" s="34">
        <f t="shared" si="473"/>
        <v>99139</v>
      </c>
      <c r="R3750" s="1">
        <f>IF(J3750=26,VLOOKUP(G3750,'属性表（单核）'!$H$2:$I$251,2,0),IF(J3750=59,VLOOKUP(G3750,'属性表（单核）'!$C$2:$D$251,2,0),INT(N3750/VLOOKUP(J3750,'属性表（单）'!$N$4:$O$24,2,0))))</f>
        <v>66093</v>
      </c>
      <c r="S3750" s="1">
        <f t="shared" si="474"/>
        <v>801833</v>
      </c>
      <c r="T3750" s="28">
        <f>VLOOKUP(--F3750,经验表!$A$4:$B$53,2,0)*VLOOKUP(--E3750,经验表!$W$8:$X$17,2,0)</f>
        <v>801833.17500000016</v>
      </c>
      <c r="U3750" s="1">
        <f t="shared" si="475"/>
        <v>10007117</v>
      </c>
      <c r="V3750" s="1">
        <f t="shared" si="476"/>
        <v>10007117</v>
      </c>
    </row>
    <row r="3751" spans="1:22" x14ac:dyDescent="0.35">
      <c r="A3751" s="1">
        <v>94500155</v>
      </c>
      <c r="B3751" s="3" t="s">
        <v>22</v>
      </c>
      <c r="C3751" s="29">
        <f t="shared" si="471"/>
        <v>2</v>
      </c>
      <c r="D3751" s="29" t="str">
        <f t="shared" si="468"/>
        <v>5</v>
      </c>
      <c r="E3751" s="42" t="str">
        <f t="shared" si="469"/>
        <v>25</v>
      </c>
      <c r="F3751" s="1">
        <v>45</v>
      </c>
      <c r="G3751" s="28" t="str">
        <f t="shared" si="470"/>
        <v>545</v>
      </c>
      <c r="H3751" s="1">
        <v>2</v>
      </c>
      <c r="I3751" s="1">
        <v>170813</v>
      </c>
      <c r="J3751" s="1">
        <v>45</v>
      </c>
      <c r="K3751" s="1">
        <v>10296</v>
      </c>
      <c r="L3751" s="1">
        <v>872962</v>
      </c>
      <c r="M3751" s="1">
        <v>8880352</v>
      </c>
      <c r="N3751" s="2">
        <f>INT(VLOOKUP(--D3751,'属性表（单）'!$H$7:$I$11,2,0)*VLOOKUP(F3751,'属性表（单）'!$B$4:$D$53,3,0))</f>
        <v>87600</v>
      </c>
      <c r="O3751" s="34">
        <f t="shared" si="472"/>
        <v>13140</v>
      </c>
      <c r="P3751" s="1">
        <f>IF(H3751=26,VLOOKUP(G3751,'属性表（单核）'!$H$2:$I$251,2,0),IF(H3751=59,VLOOKUP(G3751,'属性表（单核）'!$C$2:$D$251,2,0),INT(N3751/VLOOKUP(H3751,'属性表（单）'!$N$4:$O$24,2,0))))</f>
        <v>8760</v>
      </c>
      <c r="Q3751" s="34">
        <f t="shared" si="473"/>
        <v>102655</v>
      </c>
      <c r="R3751" s="1">
        <f>IF(J3751=26,VLOOKUP(G3751,'属性表（单核）'!$H$2:$I$251,2,0),IF(J3751=59,VLOOKUP(G3751,'属性表（单核）'!$C$2:$D$251,2,0),INT(N3751/VLOOKUP(J3751,'属性表（单）'!$N$4:$O$24,2,0))))</f>
        <v>68437</v>
      </c>
      <c r="S3751" s="1">
        <f t="shared" si="474"/>
        <v>848375</v>
      </c>
      <c r="T3751" s="28">
        <f>VLOOKUP(--F3751,经验表!$A$4:$B$53,2,0)*VLOOKUP(--E3751,经验表!$W$8:$X$17,2,0)</f>
        <v>848375.77500000014</v>
      </c>
      <c r="U3751" s="1">
        <f t="shared" si="475"/>
        <v>10808950</v>
      </c>
      <c r="V3751" s="1">
        <f t="shared" si="476"/>
        <v>10808950</v>
      </c>
    </row>
    <row r="3752" spans="1:22" x14ac:dyDescent="0.35">
      <c r="A3752" s="1">
        <v>94600155</v>
      </c>
      <c r="B3752" s="3" t="s">
        <v>22</v>
      </c>
      <c r="C3752" s="29">
        <f t="shared" si="471"/>
        <v>2</v>
      </c>
      <c r="D3752" s="29" t="str">
        <f t="shared" si="468"/>
        <v>5</v>
      </c>
      <c r="E3752" s="42" t="str">
        <f t="shared" si="469"/>
        <v>25</v>
      </c>
      <c r="F3752" s="1">
        <v>46</v>
      </c>
      <c r="G3752" s="28" t="str">
        <f t="shared" si="470"/>
        <v>546</v>
      </c>
      <c r="H3752" s="1">
        <v>2</v>
      </c>
      <c r="I3752" s="1">
        <v>174765</v>
      </c>
      <c r="J3752" s="1">
        <v>45</v>
      </c>
      <c r="K3752" s="1">
        <v>10504</v>
      </c>
      <c r="L3752" s="1">
        <v>953942</v>
      </c>
      <c r="M3752" s="1">
        <v>9753314</v>
      </c>
      <c r="N3752" s="2">
        <f>INT(VLOOKUP(--D3752,'属性表（单）'!$H$7:$I$11,2,0)*VLOOKUP(F3752,'属性表（单）'!$B$4:$D$53,3,0))</f>
        <v>90600</v>
      </c>
      <c r="O3752" s="34">
        <f t="shared" si="472"/>
        <v>13590</v>
      </c>
      <c r="P3752" s="1">
        <f>IF(H3752=26,VLOOKUP(G3752,'属性表（单核）'!$H$2:$I$251,2,0),IF(H3752=59,VLOOKUP(G3752,'属性表（单核）'!$C$2:$D$251,2,0),INT(N3752/VLOOKUP(H3752,'属性表（单）'!$N$4:$O$24,2,0))))</f>
        <v>9060</v>
      </c>
      <c r="Q3752" s="34">
        <f t="shared" si="473"/>
        <v>106171</v>
      </c>
      <c r="R3752" s="1">
        <f>IF(J3752=26,VLOOKUP(G3752,'属性表（单核）'!$H$2:$I$251,2,0),IF(J3752=59,VLOOKUP(G3752,'属性表（单核）'!$C$2:$D$251,2,0),INT(N3752/VLOOKUP(J3752,'属性表（单）'!$N$4:$O$24,2,0))))</f>
        <v>70781</v>
      </c>
      <c r="S3752" s="1">
        <f t="shared" si="474"/>
        <v>903131</v>
      </c>
      <c r="T3752" s="28">
        <f>VLOOKUP(--F3752,经验表!$A$4:$B$53,2,0)*VLOOKUP(--E3752,经验表!$W$8:$X$17,2,0)</f>
        <v>903131.77500000014</v>
      </c>
      <c r="U3752" s="1">
        <f t="shared" si="475"/>
        <v>11657325</v>
      </c>
      <c r="V3752" s="1">
        <f t="shared" si="476"/>
        <v>11657325</v>
      </c>
    </row>
    <row r="3753" spans="1:22" x14ac:dyDescent="0.35">
      <c r="A3753" s="1">
        <v>94700155</v>
      </c>
      <c r="B3753" s="3" t="s">
        <v>22</v>
      </c>
      <c r="C3753" s="29">
        <f t="shared" si="471"/>
        <v>2</v>
      </c>
      <c r="D3753" s="29" t="str">
        <f t="shared" si="468"/>
        <v>5</v>
      </c>
      <c r="E3753" s="42" t="str">
        <f t="shared" si="469"/>
        <v>25</v>
      </c>
      <c r="F3753" s="1">
        <v>47</v>
      </c>
      <c r="G3753" s="28" t="str">
        <f t="shared" si="470"/>
        <v>547</v>
      </c>
      <c r="H3753" s="1">
        <v>2</v>
      </c>
      <c r="I3753" s="1">
        <v>178755</v>
      </c>
      <c r="J3753" s="1">
        <v>45</v>
      </c>
      <c r="K3753" s="1">
        <v>10712</v>
      </c>
      <c r="L3753" s="1">
        <v>1042292</v>
      </c>
      <c r="M3753" s="1">
        <v>10707256</v>
      </c>
      <c r="N3753" s="2">
        <f>INT(VLOOKUP(--D3753,'属性表（单）'!$H$7:$I$11,2,0)*VLOOKUP(F3753,'属性表（单）'!$B$4:$D$53,3,0))</f>
        <v>93900</v>
      </c>
      <c r="O3753" s="34">
        <f t="shared" si="472"/>
        <v>14085</v>
      </c>
      <c r="P3753" s="1">
        <f>IF(H3753=26,VLOOKUP(G3753,'属性表（单核）'!$H$2:$I$251,2,0),IF(H3753=59,VLOOKUP(G3753,'属性表（单核）'!$C$2:$D$251,2,0),INT(N3753/VLOOKUP(H3753,'属性表（单）'!$N$4:$O$24,2,0))))</f>
        <v>9390</v>
      </c>
      <c r="Q3753" s="34">
        <f t="shared" si="473"/>
        <v>110038</v>
      </c>
      <c r="R3753" s="1">
        <f>IF(J3753=26,VLOOKUP(G3753,'属性表（单核）'!$H$2:$I$251,2,0),IF(J3753=59,VLOOKUP(G3753,'属性表（单核）'!$C$2:$D$251,2,0),INT(N3753/VLOOKUP(J3753,'属性表（单）'!$N$4:$O$24,2,0))))</f>
        <v>73359</v>
      </c>
      <c r="S3753" s="1">
        <f t="shared" si="474"/>
        <v>957887</v>
      </c>
      <c r="T3753" s="28">
        <f>VLOOKUP(--F3753,经验表!$A$4:$B$53,2,0)*VLOOKUP(--E3753,经验表!$W$8:$X$17,2,0)</f>
        <v>957887.77500000014</v>
      </c>
      <c r="U3753" s="1">
        <f t="shared" si="475"/>
        <v>12560456</v>
      </c>
      <c r="V3753" s="1">
        <f t="shared" si="476"/>
        <v>12560456</v>
      </c>
    </row>
    <row r="3754" spans="1:22" x14ac:dyDescent="0.35">
      <c r="A3754" s="1">
        <v>94800155</v>
      </c>
      <c r="B3754" s="3" t="s">
        <v>22</v>
      </c>
      <c r="C3754" s="29">
        <f t="shared" si="471"/>
        <v>2</v>
      </c>
      <c r="D3754" s="29" t="str">
        <f t="shared" si="468"/>
        <v>5</v>
      </c>
      <c r="E3754" s="42" t="str">
        <f t="shared" si="469"/>
        <v>25</v>
      </c>
      <c r="F3754" s="1">
        <v>48</v>
      </c>
      <c r="G3754" s="28" t="str">
        <f t="shared" si="470"/>
        <v>548</v>
      </c>
      <c r="H3754" s="1">
        <v>2</v>
      </c>
      <c r="I3754" s="1">
        <v>182784</v>
      </c>
      <c r="J3754" s="1">
        <v>45</v>
      </c>
      <c r="K3754" s="1">
        <v>10920</v>
      </c>
      <c r="L3754" s="1">
        <v>1138680</v>
      </c>
      <c r="M3754" s="1">
        <v>11749548</v>
      </c>
      <c r="N3754" s="2">
        <f>INT(VLOOKUP(--D3754,'属性表（单）'!$H$7:$I$11,2,0)*VLOOKUP(F3754,'属性表（单）'!$B$4:$D$53,3,0))</f>
        <v>97200</v>
      </c>
      <c r="O3754" s="34">
        <f t="shared" si="472"/>
        <v>14580</v>
      </c>
      <c r="P3754" s="1">
        <f>IF(H3754=26,VLOOKUP(G3754,'属性表（单核）'!$H$2:$I$251,2,0),IF(H3754=59,VLOOKUP(G3754,'属性表（单核）'!$C$2:$D$251,2,0),INT(N3754/VLOOKUP(H3754,'属性表（单）'!$N$4:$O$24,2,0))))</f>
        <v>9720</v>
      </c>
      <c r="Q3754" s="34">
        <f t="shared" si="473"/>
        <v>113905</v>
      </c>
      <c r="R3754" s="1">
        <f>IF(J3754=26,VLOOKUP(G3754,'属性表（单核）'!$H$2:$I$251,2,0),IF(J3754=59,VLOOKUP(G3754,'属性表（单核）'!$C$2:$D$251,2,0),INT(N3754/VLOOKUP(J3754,'属性表（单）'!$N$4:$O$24,2,0))))</f>
        <v>75937</v>
      </c>
      <c r="S3754" s="1">
        <f t="shared" si="474"/>
        <v>1012643</v>
      </c>
      <c r="T3754" s="28">
        <f>VLOOKUP(--F3754,经验表!$A$4:$B$53,2,0)*VLOOKUP(--E3754,经验表!$W$8:$X$17,2,0)</f>
        <v>1012643.7750000001</v>
      </c>
      <c r="U3754" s="1">
        <f t="shared" si="475"/>
        <v>13518343</v>
      </c>
      <c r="V3754" s="1">
        <f t="shared" si="476"/>
        <v>13518343</v>
      </c>
    </row>
    <row r="3755" spans="1:22" x14ac:dyDescent="0.35">
      <c r="A3755" s="1">
        <v>94900155</v>
      </c>
      <c r="B3755" s="3" t="s">
        <v>22</v>
      </c>
      <c r="C3755" s="29">
        <f t="shared" si="471"/>
        <v>2</v>
      </c>
      <c r="D3755" s="29" t="str">
        <f t="shared" si="468"/>
        <v>5</v>
      </c>
      <c r="E3755" s="42" t="str">
        <f t="shared" si="469"/>
        <v>25</v>
      </c>
      <c r="F3755" s="1">
        <v>49</v>
      </c>
      <c r="G3755" s="28" t="str">
        <f t="shared" si="470"/>
        <v>549</v>
      </c>
      <c r="H3755" s="1">
        <v>2</v>
      </c>
      <c r="I3755" s="1">
        <v>186858</v>
      </c>
      <c r="J3755" s="1">
        <v>45</v>
      </c>
      <c r="K3755" s="1">
        <v>11128</v>
      </c>
      <c r="L3755" s="1">
        <v>1243840</v>
      </c>
      <c r="M3755" s="1">
        <v>12888228</v>
      </c>
      <c r="N3755" s="2">
        <f>INT(VLOOKUP(--D3755,'属性表（单）'!$H$7:$I$11,2,0)*VLOOKUP(F3755,'属性表（单）'!$B$4:$D$53,3,0))</f>
        <v>100500</v>
      </c>
      <c r="O3755" s="34">
        <f t="shared" si="472"/>
        <v>15075</v>
      </c>
      <c r="P3755" s="1">
        <f>IF(H3755=26,VLOOKUP(G3755,'属性表（单核）'!$H$2:$I$251,2,0),IF(H3755=59,VLOOKUP(G3755,'属性表（单核）'!$C$2:$D$251,2,0),INT(N3755/VLOOKUP(H3755,'属性表（单）'!$N$4:$O$24,2,0))))</f>
        <v>10050</v>
      </c>
      <c r="Q3755" s="34">
        <f t="shared" si="473"/>
        <v>117772</v>
      </c>
      <c r="R3755" s="1">
        <f>IF(J3755=26,VLOOKUP(G3755,'属性表（单核）'!$H$2:$I$251,2,0),IF(J3755=59,VLOOKUP(G3755,'属性表（单核）'!$C$2:$D$251,2,0),INT(N3755/VLOOKUP(J3755,'属性表（单）'!$N$4:$O$24,2,0))))</f>
        <v>78515</v>
      </c>
      <c r="S3755" s="1">
        <f t="shared" si="474"/>
        <v>1067399</v>
      </c>
      <c r="T3755" s="28">
        <f>VLOOKUP(--F3755,经验表!$A$4:$B$53,2,0)*VLOOKUP(--E3755,经验表!$W$8:$X$17,2,0)</f>
        <v>1067399.7750000001</v>
      </c>
      <c r="U3755" s="1">
        <f t="shared" si="475"/>
        <v>14530986</v>
      </c>
      <c r="V3755" s="1">
        <f t="shared" si="476"/>
        <v>14530986</v>
      </c>
    </row>
    <row r="3756" spans="1:22" x14ac:dyDescent="0.35">
      <c r="A3756" s="1">
        <v>95000155</v>
      </c>
      <c r="B3756" s="3" t="s">
        <v>22</v>
      </c>
      <c r="C3756" s="29">
        <f t="shared" si="471"/>
        <v>2</v>
      </c>
      <c r="D3756" s="29" t="str">
        <f t="shared" si="468"/>
        <v>5</v>
      </c>
      <c r="E3756" s="42" t="str">
        <f t="shared" si="469"/>
        <v>25</v>
      </c>
      <c r="F3756" s="1">
        <v>50</v>
      </c>
      <c r="G3756" s="28" t="str">
        <f t="shared" si="470"/>
        <v>550</v>
      </c>
      <c r="H3756" s="1">
        <v>2</v>
      </c>
      <c r="I3756" s="1">
        <v>190970</v>
      </c>
      <c r="J3756" s="1">
        <v>45</v>
      </c>
      <c r="K3756" s="1">
        <v>11336</v>
      </c>
      <c r="L3756" s="1">
        <v>99999999</v>
      </c>
      <c r="M3756" s="1">
        <v>14132068</v>
      </c>
      <c r="N3756" s="2">
        <f>INT(VLOOKUP(--D3756,'属性表（单）'!$H$7:$I$11,2,0)*VLOOKUP(F3756,'属性表（单）'!$B$4:$D$53,3,0))</f>
        <v>103800</v>
      </c>
      <c r="O3756" s="34">
        <f t="shared" si="472"/>
        <v>15570</v>
      </c>
      <c r="P3756" s="1">
        <f>IF(H3756=26,VLOOKUP(G3756,'属性表（单核）'!$H$2:$I$251,2,0),IF(H3756=59,VLOOKUP(G3756,'属性表（单核）'!$C$2:$D$251,2,0),INT(N3756/VLOOKUP(H3756,'属性表（单）'!$N$4:$O$24,2,0))))</f>
        <v>10380</v>
      </c>
      <c r="Q3756" s="34">
        <f t="shared" si="473"/>
        <v>121639</v>
      </c>
      <c r="R3756" s="1">
        <f>IF(J3756=26,VLOOKUP(G3756,'属性表（单核）'!$H$2:$I$251,2,0),IF(J3756=59,VLOOKUP(G3756,'属性表（单核）'!$C$2:$D$251,2,0),INT(N3756/VLOOKUP(J3756,'属性表（单）'!$N$4:$O$24,2,0))))</f>
        <v>81093</v>
      </c>
      <c r="S3756" s="1">
        <f t="shared" si="474"/>
        <v>1131053</v>
      </c>
      <c r="T3756" s="28">
        <f>VLOOKUP(--F3756,经验表!$A$4:$B$53,2,0)*VLOOKUP(--E3756,经验表!$W$8:$X$17,2,0)</f>
        <v>1131053.6250000002</v>
      </c>
      <c r="U3756" s="1">
        <f t="shared" si="475"/>
        <v>15598385</v>
      </c>
      <c r="V3756" s="1">
        <f t="shared" si="476"/>
        <v>15598385</v>
      </c>
    </row>
    <row r="3757" spans="1:22" x14ac:dyDescent="0.35">
      <c r="A3757" s="1">
        <v>90100161</v>
      </c>
      <c r="B3757" s="3" t="s">
        <v>23</v>
      </c>
      <c r="C3757" s="29">
        <f t="shared" si="471"/>
        <v>2</v>
      </c>
      <c r="D3757" s="29" t="str">
        <f t="shared" si="468"/>
        <v>1</v>
      </c>
      <c r="E3757" s="42" t="str">
        <f t="shared" si="469"/>
        <v>21</v>
      </c>
      <c r="F3757" s="1">
        <v>1</v>
      </c>
      <c r="G3757" s="28" t="str">
        <f t="shared" si="470"/>
        <v>11</v>
      </c>
      <c r="H3757" s="1">
        <v>3</v>
      </c>
      <c r="I3757" s="1">
        <v>251</v>
      </c>
      <c r="J3757" s="1">
        <v>48</v>
      </c>
      <c r="K3757" s="1">
        <v>464</v>
      </c>
      <c r="L3757" s="1">
        <v>1668</v>
      </c>
      <c r="M3757" s="1">
        <v>0</v>
      </c>
      <c r="N3757" s="2">
        <f>INT(VLOOKUP(--D3757,'属性表（单）'!$H$7:$I$11,2,0)*VLOOKUP(F3757,'属性表（单）'!$B$4:$D$53,3,0))</f>
        <v>1600</v>
      </c>
      <c r="O3757" s="34">
        <f t="shared" si="472"/>
        <v>240</v>
      </c>
      <c r="P3757" s="1">
        <f>IF(H3757=26,VLOOKUP(G3757,'属性表（单核）'!$H$2:$I$251,2,0),IF(H3757=59,VLOOKUP(G3757,'属性表（单核）'!$C$2:$D$251,2,0),INT(N3757/VLOOKUP(H3757,'属性表（单）'!$N$4:$O$24,2,0))))</f>
        <v>160</v>
      </c>
      <c r="Q3757" s="34">
        <f t="shared" si="473"/>
        <v>3750</v>
      </c>
      <c r="R3757" s="1">
        <f>IF(J3757=26,VLOOKUP(G3757,'属性表（单核）'!$H$2:$I$251,2,0),IF(J3757=59,VLOOKUP(G3757,'属性表（单核）'!$C$2:$D$251,2,0),INT(N3757/VLOOKUP(J3757,'属性表（单）'!$N$4:$O$24,2,0))))</f>
        <v>2500</v>
      </c>
      <c r="S3757" s="1">
        <f t="shared" si="474"/>
        <v>0</v>
      </c>
      <c r="T3757" s="28">
        <f>VLOOKUP(--F3757,经验表!$A$4:$B$53,2,0)*VLOOKUP(--E3757,经验表!$W$8:$X$17,2,0)</f>
        <v>0</v>
      </c>
      <c r="U3757" s="1">
        <f t="shared" si="475"/>
        <v>0</v>
      </c>
      <c r="V3757" s="1">
        <f t="shared" si="476"/>
        <v>16729438</v>
      </c>
    </row>
    <row r="3758" spans="1:22" x14ac:dyDescent="0.35">
      <c r="A3758" s="1">
        <v>90200161</v>
      </c>
      <c r="B3758" s="3" t="s">
        <v>23</v>
      </c>
      <c r="C3758" s="29">
        <f t="shared" si="471"/>
        <v>2</v>
      </c>
      <c r="D3758" s="29" t="str">
        <f t="shared" si="468"/>
        <v>1</v>
      </c>
      <c r="E3758" s="42" t="str">
        <f t="shared" si="469"/>
        <v>21</v>
      </c>
      <c r="F3758" s="1">
        <v>2</v>
      </c>
      <c r="G3758" s="28" t="str">
        <f t="shared" si="470"/>
        <v>12</v>
      </c>
      <c r="H3758" s="1">
        <v>3</v>
      </c>
      <c r="I3758" s="1">
        <v>269</v>
      </c>
      <c r="J3758" s="1">
        <v>48</v>
      </c>
      <c r="K3758" s="1">
        <v>576</v>
      </c>
      <c r="L3758" s="1">
        <v>2229</v>
      </c>
      <c r="M3758" s="1">
        <v>1668</v>
      </c>
      <c r="N3758" s="2">
        <f>INT(VLOOKUP(--D3758,'属性表（单）'!$H$7:$I$11,2,0)*VLOOKUP(F3758,'属性表（单）'!$B$4:$D$53,3,0))</f>
        <v>1700</v>
      </c>
      <c r="O3758" s="34">
        <f t="shared" si="472"/>
        <v>255</v>
      </c>
      <c r="P3758" s="1">
        <f>IF(H3758=26,VLOOKUP(G3758,'属性表（单核）'!$H$2:$I$251,2,0),IF(H3758=59,VLOOKUP(G3758,'属性表（单核）'!$C$2:$D$251,2,0),INT(N3758/VLOOKUP(H3758,'属性表（单）'!$N$4:$O$24,2,0))))</f>
        <v>170</v>
      </c>
      <c r="Q3758" s="34">
        <f t="shared" si="473"/>
        <v>3984</v>
      </c>
      <c r="R3758" s="1">
        <f>IF(J3758=26,VLOOKUP(G3758,'属性表（单核）'!$H$2:$I$251,2,0),IF(J3758=59,VLOOKUP(G3758,'属性表（单核）'!$C$2:$D$251,2,0),INT(N3758/VLOOKUP(J3758,'属性表（单）'!$N$4:$O$24,2,0))))</f>
        <v>2656</v>
      </c>
      <c r="S3758" s="1">
        <f t="shared" si="474"/>
        <v>0</v>
      </c>
      <c r="T3758" s="28">
        <f>VLOOKUP(--F3758,经验表!$A$4:$B$53,2,0)*VLOOKUP(--E3758,经验表!$W$8:$X$17,2,0)</f>
        <v>0</v>
      </c>
      <c r="U3758" s="1">
        <f t="shared" si="475"/>
        <v>0</v>
      </c>
      <c r="V3758" s="1">
        <f t="shared" si="476"/>
        <v>0</v>
      </c>
    </row>
    <row r="3759" spans="1:22" x14ac:dyDescent="0.35">
      <c r="A3759" s="1">
        <v>90300161</v>
      </c>
      <c r="B3759" s="3" t="s">
        <v>23</v>
      </c>
      <c r="C3759" s="29">
        <f t="shared" si="471"/>
        <v>2</v>
      </c>
      <c r="D3759" s="29" t="str">
        <f t="shared" si="468"/>
        <v>1</v>
      </c>
      <c r="E3759" s="42" t="str">
        <f t="shared" si="469"/>
        <v>21</v>
      </c>
      <c r="F3759" s="1">
        <v>3</v>
      </c>
      <c r="G3759" s="28" t="str">
        <f t="shared" si="470"/>
        <v>13</v>
      </c>
      <c r="H3759" s="1">
        <v>3</v>
      </c>
      <c r="I3759" s="1">
        <v>286</v>
      </c>
      <c r="J3759" s="1">
        <v>48</v>
      </c>
      <c r="K3759" s="1">
        <v>688</v>
      </c>
      <c r="L3759" s="1">
        <v>2864</v>
      </c>
      <c r="M3759" s="1">
        <v>3897</v>
      </c>
      <c r="N3759" s="2">
        <f>INT(VLOOKUP(--D3759,'属性表（单）'!$H$7:$I$11,2,0)*VLOOKUP(F3759,'属性表（单）'!$B$4:$D$53,3,0))</f>
        <v>1800</v>
      </c>
      <c r="O3759" s="34">
        <f t="shared" si="472"/>
        <v>270</v>
      </c>
      <c r="P3759" s="1">
        <f>IF(H3759=26,VLOOKUP(G3759,'属性表（单核）'!$H$2:$I$251,2,0),IF(H3759=59,VLOOKUP(G3759,'属性表（单核）'!$C$2:$D$251,2,0),INT(N3759/VLOOKUP(H3759,'属性表（单）'!$N$4:$O$24,2,0))))</f>
        <v>180</v>
      </c>
      <c r="Q3759" s="34">
        <f t="shared" si="473"/>
        <v>4218</v>
      </c>
      <c r="R3759" s="1">
        <f>IF(J3759=26,VLOOKUP(G3759,'属性表（单核）'!$H$2:$I$251,2,0),IF(J3759=59,VLOOKUP(G3759,'属性表（单核）'!$C$2:$D$251,2,0),INT(N3759/VLOOKUP(J3759,'属性表（单）'!$N$4:$O$24,2,0))))</f>
        <v>2812</v>
      </c>
      <c r="S3759" s="1">
        <f t="shared" si="474"/>
        <v>0</v>
      </c>
      <c r="T3759" s="28">
        <f>VLOOKUP(--F3759,经验表!$A$4:$B$53,2,0)*VLOOKUP(--E3759,经验表!$W$8:$X$17,2,0)</f>
        <v>0</v>
      </c>
      <c r="U3759" s="1">
        <f t="shared" si="475"/>
        <v>0</v>
      </c>
      <c r="V3759" s="1">
        <f t="shared" si="476"/>
        <v>0</v>
      </c>
    </row>
    <row r="3760" spans="1:22" x14ac:dyDescent="0.35">
      <c r="A3760" s="1">
        <v>90400161</v>
      </c>
      <c r="B3760" s="3" t="s">
        <v>23</v>
      </c>
      <c r="C3760" s="29">
        <f t="shared" si="471"/>
        <v>2</v>
      </c>
      <c r="D3760" s="29" t="str">
        <f t="shared" si="468"/>
        <v>1</v>
      </c>
      <c r="E3760" s="42" t="str">
        <f t="shared" si="469"/>
        <v>21</v>
      </c>
      <c r="F3760" s="1">
        <v>4</v>
      </c>
      <c r="G3760" s="28" t="str">
        <f t="shared" si="470"/>
        <v>14</v>
      </c>
      <c r="H3760" s="1">
        <v>3</v>
      </c>
      <c r="I3760" s="1">
        <v>306</v>
      </c>
      <c r="J3760" s="1">
        <v>48</v>
      </c>
      <c r="K3760" s="1">
        <v>800</v>
      </c>
      <c r="L3760" s="1">
        <v>3584</v>
      </c>
      <c r="M3760" s="1">
        <v>6761</v>
      </c>
      <c r="N3760" s="2">
        <f>INT(VLOOKUP(--D3760,'属性表（单）'!$H$7:$I$11,2,0)*VLOOKUP(F3760,'属性表（单）'!$B$4:$D$53,3,0))</f>
        <v>1900</v>
      </c>
      <c r="O3760" s="34">
        <f t="shared" si="472"/>
        <v>285</v>
      </c>
      <c r="P3760" s="1">
        <f>IF(H3760=26,VLOOKUP(G3760,'属性表（单核）'!$H$2:$I$251,2,0),IF(H3760=59,VLOOKUP(G3760,'属性表（单核）'!$C$2:$D$251,2,0),INT(N3760/VLOOKUP(H3760,'属性表（单）'!$N$4:$O$24,2,0))))</f>
        <v>190</v>
      </c>
      <c r="Q3760" s="34">
        <f t="shared" si="473"/>
        <v>4452</v>
      </c>
      <c r="R3760" s="1">
        <f>IF(J3760=26,VLOOKUP(G3760,'属性表（单核）'!$H$2:$I$251,2,0),IF(J3760=59,VLOOKUP(G3760,'属性表（单核）'!$C$2:$D$251,2,0),INT(N3760/VLOOKUP(J3760,'属性表（单）'!$N$4:$O$24,2,0))))</f>
        <v>2968</v>
      </c>
      <c r="S3760" s="1">
        <f t="shared" si="474"/>
        <v>0</v>
      </c>
      <c r="T3760" s="28">
        <f>VLOOKUP(--F3760,经验表!$A$4:$B$53,2,0)*VLOOKUP(--E3760,经验表!$W$8:$X$17,2,0)</f>
        <v>0</v>
      </c>
      <c r="U3760" s="1">
        <f t="shared" si="475"/>
        <v>0</v>
      </c>
      <c r="V3760" s="1">
        <f t="shared" si="476"/>
        <v>0</v>
      </c>
    </row>
    <row r="3761" spans="1:22" x14ac:dyDescent="0.35">
      <c r="A3761" s="1">
        <v>90500161</v>
      </c>
      <c r="B3761" s="3" t="s">
        <v>23</v>
      </c>
      <c r="C3761" s="29">
        <f t="shared" si="471"/>
        <v>2</v>
      </c>
      <c r="D3761" s="29" t="str">
        <f t="shared" si="468"/>
        <v>1</v>
      </c>
      <c r="E3761" s="42" t="str">
        <f t="shared" si="469"/>
        <v>21</v>
      </c>
      <c r="F3761" s="1">
        <v>5</v>
      </c>
      <c r="G3761" s="28" t="str">
        <f t="shared" si="470"/>
        <v>15</v>
      </c>
      <c r="H3761" s="1">
        <v>3</v>
      </c>
      <c r="I3761" s="1">
        <v>325</v>
      </c>
      <c r="J3761" s="1">
        <v>48</v>
      </c>
      <c r="K3761" s="1">
        <v>912</v>
      </c>
      <c r="L3761" s="1">
        <v>4393</v>
      </c>
      <c r="M3761" s="1">
        <v>10345</v>
      </c>
      <c r="N3761" s="2">
        <f>INT(VLOOKUP(--D3761,'属性表（单）'!$H$7:$I$11,2,0)*VLOOKUP(F3761,'属性表（单）'!$B$4:$D$53,3,0))</f>
        <v>2000</v>
      </c>
      <c r="O3761" s="34">
        <f t="shared" si="472"/>
        <v>300</v>
      </c>
      <c r="P3761" s="1">
        <f>IF(H3761=26,VLOOKUP(G3761,'属性表（单核）'!$H$2:$I$251,2,0),IF(H3761=59,VLOOKUP(G3761,'属性表（单核）'!$C$2:$D$251,2,0),INT(N3761/VLOOKUP(H3761,'属性表（单）'!$N$4:$O$24,2,0))))</f>
        <v>200</v>
      </c>
      <c r="Q3761" s="34">
        <f t="shared" si="473"/>
        <v>4687</v>
      </c>
      <c r="R3761" s="1">
        <f>IF(J3761=26,VLOOKUP(G3761,'属性表（单核）'!$H$2:$I$251,2,0),IF(J3761=59,VLOOKUP(G3761,'属性表（单核）'!$C$2:$D$251,2,0),INT(N3761/VLOOKUP(J3761,'属性表（单）'!$N$4:$O$24,2,0))))</f>
        <v>3125</v>
      </c>
      <c r="S3761" s="1">
        <f t="shared" si="474"/>
        <v>0</v>
      </c>
      <c r="T3761" s="28">
        <f>VLOOKUP(--F3761,经验表!$A$4:$B$53,2,0)*VLOOKUP(--E3761,经验表!$W$8:$X$17,2,0)</f>
        <v>0</v>
      </c>
      <c r="U3761" s="1">
        <f t="shared" si="475"/>
        <v>0</v>
      </c>
      <c r="V3761" s="1">
        <f t="shared" si="476"/>
        <v>0</v>
      </c>
    </row>
    <row r="3762" spans="1:22" x14ac:dyDescent="0.35">
      <c r="A3762" s="1">
        <v>90600161</v>
      </c>
      <c r="B3762" s="3" t="s">
        <v>23</v>
      </c>
      <c r="C3762" s="29">
        <f t="shared" si="471"/>
        <v>2</v>
      </c>
      <c r="D3762" s="29" t="str">
        <f t="shared" si="468"/>
        <v>1</v>
      </c>
      <c r="E3762" s="42" t="str">
        <f t="shared" si="469"/>
        <v>21</v>
      </c>
      <c r="F3762" s="1">
        <v>6</v>
      </c>
      <c r="G3762" s="28" t="str">
        <f t="shared" si="470"/>
        <v>16</v>
      </c>
      <c r="H3762" s="1">
        <v>3</v>
      </c>
      <c r="I3762" s="1">
        <v>344</v>
      </c>
      <c r="J3762" s="1">
        <v>48</v>
      </c>
      <c r="K3762" s="1">
        <v>1024</v>
      </c>
      <c r="L3762" s="1">
        <v>5309</v>
      </c>
      <c r="M3762" s="1">
        <v>14738</v>
      </c>
      <c r="N3762" s="2">
        <f>INT(VLOOKUP(--D3762,'属性表（单）'!$H$7:$I$11,2,0)*VLOOKUP(F3762,'属性表（单）'!$B$4:$D$53,3,0))</f>
        <v>2100</v>
      </c>
      <c r="O3762" s="34">
        <f t="shared" si="472"/>
        <v>315</v>
      </c>
      <c r="P3762" s="1">
        <f>IF(H3762=26,VLOOKUP(G3762,'属性表（单核）'!$H$2:$I$251,2,0),IF(H3762=59,VLOOKUP(G3762,'属性表（单核）'!$C$2:$D$251,2,0),INT(N3762/VLOOKUP(H3762,'属性表（单）'!$N$4:$O$24,2,0))))</f>
        <v>210</v>
      </c>
      <c r="Q3762" s="34">
        <f t="shared" si="473"/>
        <v>4921</v>
      </c>
      <c r="R3762" s="1">
        <f>IF(J3762=26,VLOOKUP(G3762,'属性表（单核）'!$H$2:$I$251,2,0),IF(J3762=59,VLOOKUP(G3762,'属性表（单核）'!$C$2:$D$251,2,0),INT(N3762/VLOOKUP(J3762,'属性表（单）'!$N$4:$O$24,2,0))))</f>
        <v>3281</v>
      </c>
      <c r="S3762" s="1">
        <f t="shared" si="474"/>
        <v>0</v>
      </c>
      <c r="T3762" s="28">
        <f>VLOOKUP(--F3762,经验表!$A$4:$B$53,2,0)*VLOOKUP(--E3762,经验表!$W$8:$X$17,2,0)</f>
        <v>0</v>
      </c>
      <c r="U3762" s="1">
        <f t="shared" si="475"/>
        <v>0</v>
      </c>
      <c r="V3762" s="1">
        <f t="shared" si="476"/>
        <v>0</v>
      </c>
    </row>
    <row r="3763" spans="1:22" x14ac:dyDescent="0.35">
      <c r="A3763" s="1">
        <v>90700161</v>
      </c>
      <c r="B3763" s="3" t="s">
        <v>23</v>
      </c>
      <c r="C3763" s="29">
        <f t="shared" si="471"/>
        <v>2</v>
      </c>
      <c r="D3763" s="29" t="str">
        <f t="shared" si="468"/>
        <v>1</v>
      </c>
      <c r="E3763" s="42" t="str">
        <f t="shared" si="469"/>
        <v>21</v>
      </c>
      <c r="F3763" s="1">
        <v>7</v>
      </c>
      <c r="G3763" s="28" t="str">
        <f t="shared" si="470"/>
        <v>17</v>
      </c>
      <c r="H3763" s="1">
        <v>3</v>
      </c>
      <c r="I3763" s="1">
        <v>365</v>
      </c>
      <c r="J3763" s="1">
        <v>48</v>
      </c>
      <c r="K3763" s="1">
        <v>1136</v>
      </c>
      <c r="L3763" s="1">
        <v>6338</v>
      </c>
      <c r="M3763" s="1">
        <v>20047</v>
      </c>
      <c r="N3763" s="2">
        <f>INT(VLOOKUP(--D3763,'属性表（单）'!$H$7:$I$11,2,0)*VLOOKUP(F3763,'属性表（单）'!$B$4:$D$53,3,0))</f>
        <v>2250</v>
      </c>
      <c r="O3763" s="34">
        <f t="shared" si="472"/>
        <v>337</v>
      </c>
      <c r="P3763" s="1">
        <f>IF(H3763=26,VLOOKUP(G3763,'属性表（单核）'!$H$2:$I$251,2,0),IF(H3763=59,VLOOKUP(G3763,'属性表（单核）'!$C$2:$D$251,2,0),INT(N3763/VLOOKUP(H3763,'属性表（单）'!$N$4:$O$24,2,0))))</f>
        <v>225</v>
      </c>
      <c r="Q3763" s="34">
        <f t="shared" si="473"/>
        <v>5272</v>
      </c>
      <c r="R3763" s="1">
        <f>IF(J3763=26,VLOOKUP(G3763,'属性表（单核）'!$H$2:$I$251,2,0),IF(J3763=59,VLOOKUP(G3763,'属性表（单核）'!$C$2:$D$251,2,0),INT(N3763/VLOOKUP(J3763,'属性表（单）'!$N$4:$O$24,2,0))))</f>
        <v>3515</v>
      </c>
      <c r="S3763" s="1">
        <f t="shared" si="474"/>
        <v>0</v>
      </c>
      <c r="T3763" s="28">
        <f>VLOOKUP(--F3763,经验表!$A$4:$B$53,2,0)*VLOOKUP(--E3763,经验表!$W$8:$X$17,2,0)</f>
        <v>0</v>
      </c>
      <c r="U3763" s="1">
        <f t="shared" si="475"/>
        <v>0</v>
      </c>
      <c r="V3763" s="1">
        <f t="shared" si="476"/>
        <v>0</v>
      </c>
    </row>
    <row r="3764" spans="1:22" x14ac:dyDescent="0.35">
      <c r="A3764" s="1">
        <v>90800161</v>
      </c>
      <c r="B3764" s="3" t="s">
        <v>23</v>
      </c>
      <c r="C3764" s="29">
        <f t="shared" si="471"/>
        <v>2</v>
      </c>
      <c r="D3764" s="29" t="str">
        <f t="shared" si="468"/>
        <v>1</v>
      </c>
      <c r="E3764" s="42" t="str">
        <f t="shared" si="469"/>
        <v>21</v>
      </c>
      <c r="F3764" s="1">
        <v>8</v>
      </c>
      <c r="G3764" s="28" t="str">
        <f t="shared" si="470"/>
        <v>18</v>
      </c>
      <c r="H3764" s="1">
        <v>3</v>
      </c>
      <c r="I3764" s="1">
        <v>386</v>
      </c>
      <c r="J3764" s="1">
        <v>48</v>
      </c>
      <c r="K3764" s="1">
        <v>1248</v>
      </c>
      <c r="L3764" s="1">
        <v>7498</v>
      </c>
      <c r="M3764" s="1">
        <v>26385</v>
      </c>
      <c r="N3764" s="2">
        <f>INT(VLOOKUP(--D3764,'属性表（单）'!$H$7:$I$11,2,0)*VLOOKUP(F3764,'属性表（单）'!$B$4:$D$53,3,0))</f>
        <v>2400</v>
      </c>
      <c r="O3764" s="34">
        <f t="shared" si="472"/>
        <v>360</v>
      </c>
      <c r="P3764" s="1">
        <f>IF(H3764=26,VLOOKUP(G3764,'属性表（单核）'!$H$2:$I$251,2,0),IF(H3764=59,VLOOKUP(G3764,'属性表（单核）'!$C$2:$D$251,2,0),INT(N3764/VLOOKUP(H3764,'属性表（单）'!$N$4:$O$24,2,0))))</f>
        <v>240</v>
      </c>
      <c r="Q3764" s="34">
        <f t="shared" si="473"/>
        <v>5625</v>
      </c>
      <c r="R3764" s="1">
        <f>IF(J3764=26,VLOOKUP(G3764,'属性表（单核）'!$H$2:$I$251,2,0),IF(J3764=59,VLOOKUP(G3764,'属性表（单核）'!$C$2:$D$251,2,0),INT(N3764/VLOOKUP(J3764,'属性表（单）'!$N$4:$O$24,2,0))))</f>
        <v>3750</v>
      </c>
      <c r="S3764" s="1">
        <f t="shared" si="474"/>
        <v>0</v>
      </c>
      <c r="T3764" s="28">
        <f>VLOOKUP(--F3764,经验表!$A$4:$B$53,2,0)*VLOOKUP(--E3764,经验表!$W$8:$X$17,2,0)</f>
        <v>0</v>
      </c>
      <c r="U3764" s="1">
        <f t="shared" si="475"/>
        <v>0</v>
      </c>
      <c r="V3764" s="1">
        <f t="shared" si="476"/>
        <v>0</v>
      </c>
    </row>
    <row r="3765" spans="1:22" x14ac:dyDescent="0.35">
      <c r="A3765" s="1">
        <v>90900161</v>
      </c>
      <c r="B3765" s="3" t="s">
        <v>23</v>
      </c>
      <c r="C3765" s="29">
        <f t="shared" si="471"/>
        <v>2</v>
      </c>
      <c r="D3765" s="29" t="str">
        <f t="shared" si="468"/>
        <v>1</v>
      </c>
      <c r="E3765" s="42" t="str">
        <f t="shared" si="469"/>
        <v>21</v>
      </c>
      <c r="F3765" s="1">
        <v>9</v>
      </c>
      <c r="G3765" s="28" t="str">
        <f t="shared" si="470"/>
        <v>19</v>
      </c>
      <c r="H3765" s="1">
        <v>3</v>
      </c>
      <c r="I3765" s="1">
        <v>408</v>
      </c>
      <c r="J3765" s="1">
        <v>48</v>
      </c>
      <c r="K3765" s="1">
        <v>1360</v>
      </c>
      <c r="L3765" s="1">
        <v>8800</v>
      </c>
      <c r="M3765" s="1">
        <v>33883</v>
      </c>
      <c r="N3765" s="2">
        <f>INT(VLOOKUP(--D3765,'属性表（单）'!$H$7:$I$11,2,0)*VLOOKUP(F3765,'属性表（单）'!$B$4:$D$53,3,0))</f>
        <v>2550</v>
      </c>
      <c r="O3765" s="34">
        <f t="shared" si="472"/>
        <v>382</v>
      </c>
      <c r="P3765" s="1">
        <f>IF(H3765=26,VLOOKUP(G3765,'属性表（单核）'!$H$2:$I$251,2,0),IF(H3765=59,VLOOKUP(G3765,'属性表（单核）'!$C$2:$D$251,2,0),INT(N3765/VLOOKUP(H3765,'属性表（单）'!$N$4:$O$24,2,0))))</f>
        <v>255</v>
      </c>
      <c r="Q3765" s="34">
        <f t="shared" si="473"/>
        <v>5976</v>
      </c>
      <c r="R3765" s="1">
        <f>IF(J3765=26,VLOOKUP(G3765,'属性表（单核）'!$H$2:$I$251,2,0),IF(J3765=59,VLOOKUP(G3765,'属性表（单核）'!$C$2:$D$251,2,0),INT(N3765/VLOOKUP(J3765,'属性表（单）'!$N$4:$O$24,2,0))))</f>
        <v>3984</v>
      </c>
      <c r="S3765" s="1">
        <f t="shared" si="474"/>
        <v>0</v>
      </c>
      <c r="T3765" s="28">
        <f>VLOOKUP(--F3765,经验表!$A$4:$B$53,2,0)*VLOOKUP(--E3765,经验表!$W$8:$X$17,2,0)</f>
        <v>0</v>
      </c>
      <c r="U3765" s="1">
        <f t="shared" si="475"/>
        <v>0</v>
      </c>
      <c r="V3765" s="1">
        <f t="shared" si="476"/>
        <v>0</v>
      </c>
    </row>
    <row r="3766" spans="1:22" x14ac:dyDescent="0.35">
      <c r="A3766" s="1">
        <v>91000161</v>
      </c>
      <c r="B3766" s="3" t="s">
        <v>23</v>
      </c>
      <c r="C3766" s="29">
        <f t="shared" si="471"/>
        <v>2</v>
      </c>
      <c r="D3766" s="29" t="str">
        <f t="shared" si="468"/>
        <v>1</v>
      </c>
      <c r="E3766" s="42" t="str">
        <f t="shared" si="469"/>
        <v>21</v>
      </c>
      <c r="F3766" s="1">
        <v>10</v>
      </c>
      <c r="G3766" s="28" t="str">
        <f t="shared" si="470"/>
        <v>110</v>
      </c>
      <c r="H3766" s="1">
        <v>3</v>
      </c>
      <c r="I3766" s="1">
        <v>430</v>
      </c>
      <c r="J3766" s="1">
        <v>48</v>
      </c>
      <c r="K3766" s="1">
        <v>1472</v>
      </c>
      <c r="L3766" s="1">
        <v>10261</v>
      </c>
      <c r="M3766" s="1">
        <v>42683</v>
      </c>
      <c r="N3766" s="2">
        <f>INT(VLOOKUP(--D3766,'属性表（单）'!$H$7:$I$11,2,0)*VLOOKUP(F3766,'属性表（单）'!$B$4:$D$53,3,0))</f>
        <v>2700</v>
      </c>
      <c r="O3766" s="34">
        <f t="shared" si="472"/>
        <v>405</v>
      </c>
      <c r="P3766" s="1">
        <f>IF(H3766=26,VLOOKUP(G3766,'属性表（单核）'!$H$2:$I$251,2,0),IF(H3766=59,VLOOKUP(G3766,'属性表（单核）'!$C$2:$D$251,2,0),INT(N3766/VLOOKUP(H3766,'属性表（单）'!$N$4:$O$24,2,0))))</f>
        <v>270</v>
      </c>
      <c r="Q3766" s="34">
        <f t="shared" si="473"/>
        <v>6327</v>
      </c>
      <c r="R3766" s="1">
        <f>IF(J3766=26,VLOOKUP(G3766,'属性表（单核）'!$H$2:$I$251,2,0),IF(J3766=59,VLOOKUP(G3766,'属性表（单核）'!$C$2:$D$251,2,0),INT(N3766/VLOOKUP(J3766,'属性表（单）'!$N$4:$O$24,2,0))))</f>
        <v>4218</v>
      </c>
      <c r="S3766" s="1">
        <f t="shared" si="474"/>
        <v>0</v>
      </c>
      <c r="T3766" s="28">
        <f>VLOOKUP(--F3766,经验表!$A$4:$B$53,2,0)*VLOOKUP(--E3766,经验表!$W$8:$X$17,2,0)</f>
        <v>0</v>
      </c>
      <c r="U3766" s="1">
        <f t="shared" si="475"/>
        <v>0</v>
      </c>
      <c r="V3766" s="1">
        <f t="shared" si="476"/>
        <v>0</v>
      </c>
    </row>
    <row r="3767" spans="1:22" x14ac:dyDescent="0.35">
      <c r="A3767" s="1">
        <v>91100161</v>
      </c>
      <c r="B3767" s="3" t="s">
        <v>23</v>
      </c>
      <c r="C3767" s="29">
        <f t="shared" si="471"/>
        <v>2</v>
      </c>
      <c r="D3767" s="29" t="str">
        <f t="shared" si="468"/>
        <v>1</v>
      </c>
      <c r="E3767" s="42" t="str">
        <f t="shared" si="469"/>
        <v>21</v>
      </c>
      <c r="F3767" s="1">
        <v>11</v>
      </c>
      <c r="G3767" s="28" t="str">
        <f t="shared" si="470"/>
        <v>111</v>
      </c>
      <c r="H3767" s="1">
        <v>3</v>
      </c>
      <c r="I3767" s="1">
        <v>453</v>
      </c>
      <c r="J3767" s="1">
        <v>48</v>
      </c>
      <c r="K3767" s="1">
        <v>1584</v>
      </c>
      <c r="L3767" s="1">
        <v>11902</v>
      </c>
      <c r="M3767" s="1">
        <v>52944</v>
      </c>
      <c r="N3767" s="2">
        <f>INT(VLOOKUP(--D3767,'属性表（单）'!$H$7:$I$11,2,0)*VLOOKUP(F3767,'属性表（单）'!$B$4:$D$53,3,0))</f>
        <v>2850</v>
      </c>
      <c r="O3767" s="34">
        <f t="shared" si="472"/>
        <v>427</v>
      </c>
      <c r="P3767" s="1">
        <f>IF(H3767=26,VLOOKUP(G3767,'属性表（单核）'!$H$2:$I$251,2,0),IF(H3767=59,VLOOKUP(G3767,'属性表（单核）'!$C$2:$D$251,2,0),INT(N3767/VLOOKUP(H3767,'属性表（单）'!$N$4:$O$24,2,0))))</f>
        <v>285</v>
      </c>
      <c r="Q3767" s="34">
        <f t="shared" si="473"/>
        <v>6679</v>
      </c>
      <c r="R3767" s="1">
        <f>IF(J3767=26,VLOOKUP(G3767,'属性表（单核）'!$H$2:$I$251,2,0),IF(J3767=59,VLOOKUP(G3767,'属性表（单核）'!$C$2:$D$251,2,0),INT(N3767/VLOOKUP(J3767,'属性表（单）'!$N$4:$O$24,2,0))))</f>
        <v>4453</v>
      </c>
      <c r="S3767" s="1">
        <f t="shared" si="474"/>
        <v>0</v>
      </c>
      <c r="T3767" s="28">
        <f>VLOOKUP(--F3767,经验表!$A$4:$B$53,2,0)*VLOOKUP(--E3767,经验表!$W$8:$X$17,2,0)</f>
        <v>0</v>
      </c>
      <c r="U3767" s="1">
        <f t="shared" si="475"/>
        <v>0</v>
      </c>
      <c r="V3767" s="1">
        <f t="shared" si="476"/>
        <v>0</v>
      </c>
    </row>
    <row r="3768" spans="1:22" x14ac:dyDescent="0.35">
      <c r="A3768" s="1">
        <v>91200161</v>
      </c>
      <c r="B3768" s="3" t="s">
        <v>23</v>
      </c>
      <c r="C3768" s="29">
        <f t="shared" si="471"/>
        <v>2</v>
      </c>
      <c r="D3768" s="29" t="str">
        <f t="shared" si="468"/>
        <v>1</v>
      </c>
      <c r="E3768" s="42" t="str">
        <f t="shared" si="469"/>
        <v>21</v>
      </c>
      <c r="F3768" s="1">
        <v>12</v>
      </c>
      <c r="G3768" s="28" t="str">
        <f t="shared" si="470"/>
        <v>112</v>
      </c>
      <c r="H3768" s="1">
        <v>3</v>
      </c>
      <c r="I3768" s="1">
        <v>477</v>
      </c>
      <c r="J3768" s="1">
        <v>48</v>
      </c>
      <c r="K3768" s="1">
        <v>1696</v>
      </c>
      <c r="L3768" s="1">
        <v>13741</v>
      </c>
      <c r="M3768" s="1">
        <v>64846</v>
      </c>
      <c r="N3768" s="2">
        <f>INT(VLOOKUP(--D3768,'属性表（单）'!$H$7:$I$11,2,0)*VLOOKUP(F3768,'属性表（单）'!$B$4:$D$53,3,0))</f>
        <v>3050</v>
      </c>
      <c r="O3768" s="34">
        <f t="shared" si="472"/>
        <v>457</v>
      </c>
      <c r="P3768" s="1">
        <f>IF(H3768=26,VLOOKUP(G3768,'属性表（单核）'!$H$2:$I$251,2,0),IF(H3768=59,VLOOKUP(G3768,'属性表（单核）'!$C$2:$D$251,2,0),INT(N3768/VLOOKUP(H3768,'属性表（单）'!$N$4:$O$24,2,0))))</f>
        <v>305</v>
      </c>
      <c r="Q3768" s="34">
        <f t="shared" si="473"/>
        <v>7147</v>
      </c>
      <c r="R3768" s="1">
        <f>IF(J3768=26,VLOOKUP(G3768,'属性表（单核）'!$H$2:$I$251,2,0),IF(J3768=59,VLOOKUP(G3768,'属性表（单核）'!$C$2:$D$251,2,0),INT(N3768/VLOOKUP(J3768,'属性表（单）'!$N$4:$O$24,2,0))))</f>
        <v>4765</v>
      </c>
      <c r="S3768" s="1">
        <f t="shared" si="474"/>
        <v>0</v>
      </c>
      <c r="T3768" s="28">
        <f>VLOOKUP(--F3768,经验表!$A$4:$B$53,2,0)*VLOOKUP(--E3768,经验表!$W$8:$X$17,2,0)</f>
        <v>0</v>
      </c>
      <c r="U3768" s="1">
        <f t="shared" si="475"/>
        <v>0</v>
      </c>
      <c r="V3768" s="1">
        <f t="shared" si="476"/>
        <v>0</v>
      </c>
    </row>
    <row r="3769" spans="1:22" x14ac:dyDescent="0.35">
      <c r="A3769" s="1">
        <v>91300161</v>
      </c>
      <c r="B3769" s="3" t="s">
        <v>23</v>
      </c>
      <c r="C3769" s="29">
        <f t="shared" si="471"/>
        <v>2</v>
      </c>
      <c r="D3769" s="29" t="str">
        <f t="shared" si="468"/>
        <v>1</v>
      </c>
      <c r="E3769" s="42" t="str">
        <f t="shared" si="469"/>
        <v>21</v>
      </c>
      <c r="F3769" s="1">
        <v>13</v>
      </c>
      <c r="G3769" s="28" t="str">
        <f t="shared" si="470"/>
        <v>113</v>
      </c>
      <c r="H3769" s="1">
        <v>3</v>
      </c>
      <c r="I3769" s="1">
        <v>501</v>
      </c>
      <c r="J3769" s="1">
        <v>48</v>
      </c>
      <c r="K3769" s="1">
        <v>1808</v>
      </c>
      <c r="L3769" s="1">
        <v>15805</v>
      </c>
      <c r="M3769" s="1">
        <v>78587</v>
      </c>
      <c r="N3769" s="2">
        <f>INT(VLOOKUP(--D3769,'属性表（单）'!$H$7:$I$11,2,0)*VLOOKUP(F3769,'属性表（单）'!$B$4:$D$53,3,0))</f>
        <v>3250</v>
      </c>
      <c r="O3769" s="34">
        <f t="shared" si="472"/>
        <v>487</v>
      </c>
      <c r="P3769" s="1">
        <f>IF(H3769=26,VLOOKUP(G3769,'属性表（单核）'!$H$2:$I$251,2,0),IF(H3769=59,VLOOKUP(G3769,'属性表（单核）'!$C$2:$D$251,2,0),INT(N3769/VLOOKUP(H3769,'属性表（单）'!$N$4:$O$24,2,0))))</f>
        <v>325</v>
      </c>
      <c r="Q3769" s="34">
        <f t="shared" si="473"/>
        <v>7617</v>
      </c>
      <c r="R3769" s="1">
        <f>IF(J3769=26,VLOOKUP(G3769,'属性表（单核）'!$H$2:$I$251,2,0),IF(J3769=59,VLOOKUP(G3769,'属性表（单核）'!$C$2:$D$251,2,0),INT(N3769/VLOOKUP(J3769,'属性表（单）'!$N$4:$O$24,2,0))))</f>
        <v>5078</v>
      </c>
      <c r="S3769" s="1">
        <f t="shared" si="474"/>
        <v>0</v>
      </c>
      <c r="T3769" s="28">
        <f>VLOOKUP(--F3769,经验表!$A$4:$B$53,2,0)*VLOOKUP(--E3769,经验表!$W$8:$X$17,2,0)</f>
        <v>0</v>
      </c>
      <c r="U3769" s="1">
        <f t="shared" si="475"/>
        <v>0</v>
      </c>
      <c r="V3769" s="1">
        <f t="shared" si="476"/>
        <v>0</v>
      </c>
    </row>
    <row r="3770" spans="1:22" x14ac:dyDescent="0.35">
      <c r="A3770" s="1">
        <v>91400161</v>
      </c>
      <c r="B3770" s="3" t="s">
        <v>23</v>
      </c>
      <c r="C3770" s="29">
        <f t="shared" si="471"/>
        <v>2</v>
      </c>
      <c r="D3770" s="29" t="str">
        <f t="shared" si="468"/>
        <v>1</v>
      </c>
      <c r="E3770" s="42" t="str">
        <f t="shared" si="469"/>
        <v>21</v>
      </c>
      <c r="F3770" s="1">
        <v>14</v>
      </c>
      <c r="G3770" s="28" t="str">
        <f t="shared" si="470"/>
        <v>114</v>
      </c>
      <c r="H3770" s="1">
        <v>3</v>
      </c>
      <c r="I3770" s="1">
        <v>526</v>
      </c>
      <c r="J3770" s="1">
        <v>48</v>
      </c>
      <c r="K3770" s="1">
        <v>1920</v>
      </c>
      <c r="L3770" s="1">
        <v>18113</v>
      </c>
      <c r="M3770" s="1">
        <v>94392</v>
      </c>
      <c r="N3770" s="2">
        <f>INT(VLOOKUP(--D3770,'属性表（单）'!$H$7:$I$11,2,0)*VLOOKUP(F3770,'属性表（单）'!$B$4:$D$53,3,0))</f>
        <v>3450</v>
      </c>
      <c r="O3770" s="34">
        <f t="shared" si="472"/>
        <v>517</v>
      </c>
      <c r="P3770" s="1">
        <f>IF(H3770=26,VLOOKUP(G3770,'属性表（单核）'!$H$2:$I$251,2,0),IF(H3770=59,VLOOKUP(G3770,'属性表（单核）'!$C$2:$D$251,2,0),INT(N3770/VLOOKUP(H3770,'属性表（单）'!$N$4:$O$24,2,0))))</f>
        <v>345</v>
      </c>
      <c r="Q3770" s="34">
        <f t="shared" si="473"/>
        <v>8085</v>
      </c>
      <c r="R3770" s="1">
        <f>IF(J3770=26,VLOOKUP(G3770,'属性表（单核）'!$H$2:$I$251,2,0),IF(J3770=59,VLOOKUP(G3770,'属性表（单核）'!$C$2:$D$251,2,0),INT(N3770/VLOOKUP(J3770,'属性表（单）'!$N$4:$O$24,2,0))))</f>
        <v>5390</v>
      </c>
      <c r="S3770" s="1">
        <f t="shared" si="474"/>
        <v>0</v>
      </c>
      <c r="T3770" s="28">
        <f>VLOOKUP(--F3770,经验表!$A$4:$B$53,2,0)*VLOOKUP(--E3770,经验表!$W$8:$X$17,2,0)</f>
        <v>0</v>
      </c>
      <c r="U3770" s="1">
        <f t="shared" si="475"/>
        <v>0</v>
      </c>
      <c r="V3770" s="1">
        <f t="shared" si="476"/>
        <v>0</v>
      </c>
    </row>
    <row r="3771" spans="1:22" x14ac:dyDescent="0.35">
      <c r="A3771" s="1">
        <v>91500161</v>
      </c>
      <c r="B3771" s="3" t="s">
        <v>23</v>
      </c>
      <c r="C3771" s="29">
        <f t="shared" si="471"/>
        <v>2</v>
      </c>
      <c r="D3771" s="29" t="str">
        <f t="shared" si="468"/>
        <v>1</v>
      </c>
      <c r="E3771" s="42" t="str">
        <f t="shared" si="469"/>
        <v>21</v>
      </c>
      <c r="F3771" s="1">
        <v>15</v>
      </c>
      <c r="G3771" s="28" t="str">
        <f t="shared" si="470"/>
        <v>115</v>
      </c>
      <c r="H3771" s="1">
        <v>3</v>
      </c>
      <c r="I3771" s="1">
        <v>552</v>
      </c>
      <c r="J3771" s="1">
        <v>48</v>
      </c>
      <c r="K3771" s="1">
        <v>2032</v>
      </c>
      <c r="L3771" s="1">
        <v>20698</v>
      </c>
      <c r="M3771" s="1">
        <v>112505</v>
      </c>
      <c r="N3771" s="2">
        <f>INT(VLOOKUP(--D3771,'属性表（单）'!$H$7:$I$11,2,0)*VLOOKUP(F3771,'属性表（单）'!$B$4:$D$53,3,0))</f>
        <v>3650</v>
      </c>
      <c r="O3771" s="34">
        <f t="shared" si="472"/>
        <v>547</v>
      </c>
      <c r="P3771" s="1">
        <f>IF(H3771=26,VLOOKUP(G3771,'属性表（单核）'!$H$2:$I$251,2,0),IF(H3771=59,VLOOKUP(G3771,'属性表（单核）'!$C$2:$D$251,2,0),INT(N3771/VLOOKUP(H3771,'属性表（单）'!$N$4:$O$24,2,0))))</f>
        <v>365</v>
      </c>
      <c r="Q3771" s="34">
        <f t="shared" si="473"/>
        <v>8554</v>
      </c>
      <c r="R3771" s="1">
        <f>IF(J3771=26,VLOOKUP(G3771,'属性表（单核）'!$H$2:$I$251,2,0),IF(J3771=59,VLOOKUP(G3771,'属性表（单核）'!$C$2:$D$251,2,0),INT(N3771/VLOOKUP(J3771,'属性表（单）'!$N$4:$O$24,2,0))))</f>
        <v>5703</v>
      </c>
      <c r="S3771" s="1">
        <f t="shared" si="474"/>
        <v>0</v>
      </c>
      <c r="T3771" s="28">
        <f>VLOOKUP(--F3771,经验表!$A$4:$B$53,2,0)*VLOOKUP(--E3771,经验表!$W$8:$X$17,2,0)</f>
        <v>0</v>
      </c>
      <c r="U3771" s="1">
        <f t="shared" si="475"/>
        <v>0</v>
      </c>
      <c r="V3771" s="1">
        <f t="shared" si="476"/>
        <v>0</v>
      </c>
    </row>
    <row r="3772" spans="1:22" x14ac:dyDescent="0.35">
      <c r="A3772" s="1">
        <v>91600161</v>
      </c>
      <c r="B3772" s="3" t="s">
        <v>23</v>
      </c>
      <c r="C3772" s="29">
        <f t="shared" si="471"/>
        <v>2</v>
      </c>
      <c r="D3772" s="29" t="str">
        <f t="shared" si="468"/>
        <v>1</v>
      </c>
      <c r="E3772" s="42" t="str">
        <f t="shared" si="469"/>
        <v>21</v>
      </c>
      <c r="F3772" s="1">
        <v>16</v>
      </c>
      <c r="G3772" s="28" t="str">
        <f t="shared" si="470"/>
        <v>116</v>
      </c>
      <c r="H3772" s="1">
        <v>3</v>
      </c>
      <c r="I3772" s="1">
        <v>578</v>
      </c>
      <c r="J3772" s="1">
        <v>48</v>
      </c>
      <c r="K3772" s="1">
        <v>2144</v>
      </c>
      <c r="L3772" s="1">
        <v>23588</v>
      </c>
      <c r="M3772" s="1">
        <v>133203</v>
      </c>
      <c r="N3772" s="2">
        <f>INT(VLOOKUP(--D3772,'属性表（单）'!$H$7:$I$11,2,0)*VLOOKUP(F3772,'属性表（单）'!$B$4:$D$53,3,0))</f>
        <v>3850</v>
      </c>
      <c r="O3772" s="34">
        <f t="shared" si="472"/>
        <v>577</v>
      </c>
      <c r="P3772" s="1">
        <f>IF(H3772=26,VLOOKUP(G3772,'属性表（单核）'!$H$2:$I$251,2,0),IF(H3772=59,VLOOKUP(G3772,'属性表（单核）'!$C$2:$D$251,2,0),INT(N3772/VLOOKUP(H3772,'属性表（单）'!$N$4:$O$24,2,0))))</f>
        <v>385</v>
      </c>
      <c r="Q3772" s="34">
        <f t="shared" si="473"/>
        <v>9022</v>
      </c>
      <c r="R3772" s="1">
        <f>IF(J3772=26,VLOOKUP(G3772,'属性表（单核）'!$H$2:$I$251,2,0),IF(J3772=59,VLOOKUP(G3772,'属性表（单核）'!$C$2:$D$251,2,0),INT(N3772/VLOOKUP(J3772,'属性表（单）'!$N$4:$O$24,2,0))))</f>
        <v>6015</v>
      </c>
      <c r="S3772" s="1">
        <f t="shared" si="474"/>
        <v>0</v>
      </c>
      <c r="T3772" s="28">
        <f>VLOOKUP(--F3772,经验表!$A$4:$B$53,2,0)*VLOOKUP(--E3772,经验表!$W$8:$X$17,2,0)</f>
        <v>0</v>
      </c>
      <c r="U3772" s="1">
        <f t="shared" si="475"/>
        <v>0</v>
      </c>
      <c r="V3772" s="1">
        <f t="shared" si="476"/>
        <v>0</v>
      </c>
    </row>
    <row r="3773" spans="1:22" x14ac:dyDescent="0.35">
      <c r="A3773" s="1">
        <v>91700161</v>
      </c>
      <c r="B3773" s="3" t="s">
        <v>23</v>
      </c>
      <c r="C3773" s="29">
        <f t="shared" si="471"/>
        <v>2</v>
      </c>
      <c r="D3773" s="29" t="str">
        <f t="shared" si="468"/>
        <v>1</v>
      </c>
      <c r="E3773" s="42" t="str">
        <f t="shared" si="469"/>
        <v>21</v>
      </c>
      <c r="F3773" s="1">
        <v>17</v>
      </c>
      <c r="G3773" s="28" t="str">
        <f t="shared" si="470"/>
        <v>117</v>
      </c>
      <c r="H3773" s="1">
        <v>3</v>
      </c>
      <c r="I3773" s="1">
        <v>605</v>
      </c>
      <c r="J3773" s="1">
        <v>48</v>
      </c>
      <c r="K3773" s="1">
        <v>2256</v>
      </c>
      <c r="L3773" s="1">
        <v>26822</v>
      </c>
      <c r="M3773" s="1">
        <v>156791</v>
      </c>
      <c r="N3773" s="2">
        <f>INT(VLOOKUP(--D3773,'属性表（单）'!$H$7:$I$11,2,0)*VLOOKUP(F3773,'属性表（单）'!$B$4:$D$53,3,0))</f>
        <v>4100</v>
      </c>
      <c r="O3773" s="34">
        <f t="shared" si="472"/>
        <v>615</v>
      </c>
      <c r="P3773" s="1">
        <f>IF(H3773=26,VLOOKUP(G3773,'属性表（单核）'!$H$2:$I$251,2,0),IF(H3773=59,VLOOKUP(G3773,'属性表（单核）'!$C$2:$D$251,2,0),INT(N3773/VLOOKUP(H3773,'属性表（单）'!$N$4:$O$24,2,0))))</f>
        <v>410</v>
      </c>
      <c r="Q3773" s="34">
        <f t="shared" si="473"/>
        <v>9609</v>
      </c>
      <c r="R3773" s="1">
        <f>IF(J3773=26,VLOOKUP(G3773,'属性表（单核）'!$H$2:$I$251,2,0),IF(J3773=59,VLOOKUP(G3773,'属性表（单核）'!$C$2:$D$251,2,0),INT(N3773/VLOOKUP(J3773,'属性表（单）'!$N$4:$O$24,2,0))))</f>
        <v>6406</v>
      </c>
      <c r="S3773" s="1">
        <f t="shared" si="474"/>
        <v>0</v>
      </c>
      <c r="T3773" s="28">
        <f>VLOOKUP(--F3773,经验表!$A$4:$B$53,2,0)*VLOOKUP(--E3773,经验表!$W$8:$X$17,2,0)</f>
        <v>0</v>
      </c>
      <c r="U3773" s="1">
        <f t="shared" si="475"/>
        <v>0</v>
      </c>
      <c r="V3773" s="1">
        <f t="shared" si="476"/>
        <v>0</v>
      </c>
    </row>
    <row r="3774" spans="1:22" x14ac:dyDescent="0.35">
      <c r="A3774" s="1">
        <v>91800161</v>
      </c>
      <c r="B3774" s="3" t="s">
        <v>23</v>
      </c>
      <c r="C3774" s="29">
        <f t="shared" si="471"/>
        <v>2</v>
      </c>
      <c r="D3774" s="29" t="str">
        <f t="shared" si="468"/>
        <v>1</v>
      </c>
      <c r="E3774" s="42" t="str">
        <f t="shared" si="469"/>
        <v>21</v>
      </c>
      <c r="F3774" s="1">
        <v>18</v>
      </c>
      <c r="G3774" s="28" t="str">
        <f t="shared" si="470"/>
        <v>118</v>
      </c>
      <c r="H3774" s="1">
        <v>3</v>
      </c>
      <c r="I3774" s="1">
        <v>634</v>
      </c>
      <c r="J3774" s="1">
        <v>48</v>
      </c>
      <c r="K3774" s="1">
        <v>2368</v>
      </c>
      <c r="L3774" s="1">
        <v>30437</v>
      </c>
      <c r="M3774" s="1">
        <v>183613</v>
      </c>
      <c r="N3774" s="2">
        <f>INT(VLOOKUP(--D3774,'属性表（单）'!$H$7:$I$11,2,0)*VLOOKUP(F3774,'属性表（单）'!$B$4:$D$53,3,0))</f>
        <v>4350</v>
      </c>
      <c r="O3774" s="34">
        <f t="shared" si="472"/>
        <v>652</v>
      </c>
      <c r="P3774" s="1">
        <f>IF(H3774=26,VLOOKUP(G3774,'属性表（单核）'!$H$2:$I$251,2,0),IF(H3774=59,VLOOKUP(G3774,'属性表（单核）'!$C$2:$D$251,2,0),INT(N3774/VLOOKUP(H3774,'属性表（单）'!$N$4:$O$24,2,0))))</f>
        <v>435</v>
      </c>
      <c r="Q3774" s="34">
        <f t="shared" si="473"/>
        <v>10194</v>
      </c>
      <c r="R3774" s="1">
        <f>IF(J3774=26,VLOOKUP(G3774,'属性表（单核）'!$H$2:$I$251,2,0),IF(J3774=59,VLOOKUP(G3774,'属性表（单核）'!$C$2:$D$251,2,0),INT(N3774/VLOOKUP(J3774,'属性表（单）'!$N$4:$O$24,2,0))))</f>
        <v>6796</v>
      </c>
      <c r="S3774" s="1">
        <f t="shared" si="474"/>
        <v>0</v>
      </c>
      <c r="T3774" s="28">
        <f>VLOOKUP(--F3774,经验表!$A$4:$B$53,2,0)*VLOOKUP(--E3774,经验表!$W$8:$X$17,2,0)</f>
        <v>0</v>
      </c>
      <c r="U3774" s="1">
        <f t="shared" si="475"/>
        <v>0</v>
      </c>
      <c r="V3774" s="1">
        <f t="shared" si="476"/>
        <v>0</v>
      </c>
    </row>
    <row r="3775" spans="1:22" x14ac:dyDescent="0.35">
      <c r="A3775" s="1">
        <v>91900161</v>
      </c>
      <c r="B3775" s="3" t="s">
        <v>23</v>
      </c>
      <c r="C3775" s="29">
        <f t="shared" si="471"/>
        <v>2</v>
      </c>
      <c r="D3775" s="29" t="str">
        <f t="shared" si="468"/>
        <v>1</v>
      </c>
      <c r="E3775" s="42" t="str">
        <f t="shared" si="469"/>
        <v>21</v>
      </c>
      <c r="F3775" s="1">
        <v>19</v>
      </c>
      <c r="G3775" s="28" t="str">
        <f t="shared" si="470"/>
        <v>119</v>
      </c>
      <c r="H3775" s="1">
        <v>3</v>
      </c>
      <c r="I3775" s="1">
        <v>662</v>
      </c>
      <c r="J3775" s="1">
        <v>48</v>
      </c>
      <c r="K3775" s="1">
        <v>2480</v>
      </c>
      <c r="L3775" s="1">
        <v>34476</v>
      </c>
      <c r="M3775" s="1">
        <v>214050</v>
      </c>
      <c r="N3775" s="2">
        <f>INT(VLOOKUP(--D3775,'属性表（单）'!$H$7:$I$11,2,0)*VLOOKUP(F3775,'属性表（单）'!$B$4:$D$53,3,0))</f>
        <v>4600</v>
      </c>
      <c r="O3775" s="34">
        <f t="shared" si="472"/>
        <v>690</v>
      </c>
      <c r="P3775" s="1">
        <f>IF(H3775=26,VLOOKUP(G3775,'属性表（单核）'!$H$2:$I$251,2,0),IF(H3775=59,VLOOKUP(G3775,'属性表（单核）'!$C$2:$D$251,2,0),INT(N3775/VLOOKUP(H3775,'属性表（单）'!$N$4:$O$24,2,0))))</f>
        <v>460</v>
      </c>
      <c r="Q3775" s="34">
        <f t="shared" si="473"/>
        <v>10780</v>
      </c>
      <c r="R3775" s="1">
        <f>IF(J3775=26,VLOOKUP(G3775,'属性表（单核）'!$H$2:$I$251,2,0),IF(J3775=59,VLOOKUP(G3775,'属性表（单核）'!$C$2:$D$251,2,0),INT(N3775/VLOOKUP(J3775,'属性表（单）'!$N$4:$O$24,2,0))))</f>
        <v>7187</v>
      </c>
      <c r="S3775" s="1">
        <f t="shared" si="474"/>
        <v>0</v>
      </c>
      <c r="T3775" s="28">
        <f>VLOOKUP(--F3775,经验表!$A$4:$B$53,2,0)*VLOOKUP(--E3775,经验表!$W$8:$X$17,2,0)</f>
        <v>0</v>
      </c>
      <c r="U3775" s="1">
        <f t="shared" si="475"/>
        <v>0</v>
      </c>
      <c r="V3775" s="1">
        <f t="shared" si="476"/>
        <v>0</v>
      </c>
    </row>
    <row r="3776" spans="1:22" x14ac:dyDescent="0.35">
      <c r="A3776" s="1">
        <v>92000161</v>
      </c>
      <c r="B3776" s="3" t="s">
        <v>23</v>
      </c>
      <c r="C3776" s="29">
        <f t="shared" si="471"/>
        <v>2</v>
      </c>
      <c r="D3776" s="29" t="str">
        <f t="shared" si="468"/>
        <v>1</v>
      </c>
      <c r="E3776" s="42" t="str">
        <f t="shared" si="469"/>
        <v>21</v>
      </c>
      <c r="F3776" s="1">
        <v>20</v>
      </c>
      <c r="G3776" s="28" t="str">
        <f t="shared" si="470"/>
        <v>120</v>
      </c>
      <c r="H3776" s="1">
        <v>3</v>
      </c>
      <c r="I3776" s="1">
        <v>693</v>
      </c>
      <c r="J3776" s="1">
        <v>48</v>
      </c>
      <c r="K3776" s="1">
        <v>2592</v>
      </c>
      <c r="L3776" s="1">
        <v>38986</v>
      </c>
      <c r="M3776" s="1">
        <v>248526</v>
      </c>
      <c r="N3776" s="2">
        <f>INT(VLOOKUP(--D3776,'属性表（单）'!$H$7:$I$11,2,0)*VLOOKUP(F3776,'属性表（单）'!$B$4:$D$53,3,0))</f>
        <v>4850</v>
      </c>
      <c r="O3776" s="34">
        <f t="shared" si="472"/>
        <v>727</v>
      </c>
      <c r="P3776" s="1">
        <f>IF(H3776=26,VLOOKUP(G3776,'属性表（单核）'!$H$2:$I$251,2,0),IF(H3776=59,VLOOKUP(G3776,'属性表（单核）'!$C$2:$D$251,2,0),INT(N3776/VLOOKUP(H3776,'属性表（单）'!$N$4:$O$24,2,0))))</f>
        <v>485</v>
      </c>
      <c r="Q3776" s="34">
        <f t="shared" si="473"/>
        <v>11367</v>
      </c>
      <c r="R3776" s="1">
        <f>IF(J3776=26,VLOOKUP(G3776,'属性表（单核）'!$H$2:$I$251,2,0),IF(J3776=59,VLOOKUP(G3776,'属性表（单核）'!$C$2:$D$251,2,0),INT(N3776/VLOOKUP(J3776,'属性表（单）'!$N$4:$O$24,2,0))))</f>
        <v>7578</v>
      </c>
      <c r="S3776" s="1">
        <f t="shared" si="474"/>
        <v>0</v>
      </c>
      <c r="T3776" s="28">
        <f>VLOOKUP(--F3776,经验表!$A$4:$B$53,2,0)*VLOOKUP(--E3776,经验表!$W$8:$X$17,2,0)</f>
        <v>0</v>
      </c>
      <c r="U3776" s="1">
        <f t="shared" si="475"/>
        <v>0</v>
      </c>
      <c r="V3776" s="1">
        <f t="shared" si="476"/>
        <v>0</v>
      </c>
    </row>
    <row r="3777" spans="1:22" x14ac:dyDescent="0.35">
      <c r="A3777" s="1">
        <v>92100161</v>
      </c>
      <c r="B3777" s="3" t="s">
        <v>23</v>
      </c>
      <c r="C3777" s="29">
        <f t="shared" si="471"/>
        <v>2</v>
      </c>
      <c r="D3777" s="29" t="str">
        <f t="shared" si="468"/>
        <v>1</v>
      </c>
      <c r="E3777" s="42" t="str">
        <f t="shared" si="469"/>
        <v>21</v>
      </c>
      <c r="F3777" s="1">
        <v>21</v>
      </c>
      <c r="G3777" s="28" t="str">
        <f t="shared" si="470"/>
        <v>121</v>
      </c>
      <c r="H3777" s="1">
        <v>3</v>
      </c>
      <c r="I3777" s="1">
        <v>723</v>
      </c>
      <c r="J3777" s="1">
        <v>48</v>
      </c>
      <c r="K3777" s="1">
        <v>2704</v>
      </c>
      <c r="L3777" s="1">
        <v>44024</v>
      </c>
      <c r="M3777" s="1">
        <v>287512</v>
      </c>
      <c r="N3777" s="2">
        <f>INT(VLOOKUP(--D3777,'属性表（单）'!$H$7:$I$11,2,0)*VLOOKUP(F3777,'属性表（单）'!$B$4:$D$53,3,0))</f>
        <v>5100</v>
      </c>
      <c r="O3777" s="34">
        <f t="shared" si="472"/>
        <v>765</v>
      </c>
      <c r="P3777" s="1">
        <f>IF(H3777=26,VLOOKUP(G3777,'属性表（单核）'!$H$2:$I$251,2,0),IF(H3777=59,VLOOKUP(G3777,'属性表（单核）'!$C$2:$D$251,2,0),INT(N3777/VLOOKUP(H3777,'属性表（单）'!$N$4:$O$24,2,0))))</f>
        <v>510</v>
      </c>
      <c r="Q3777" s="34">
        <f t="shared" si="473"/>
        <v>11952</v>
      </c>
      <c r="R3777" s="1">
        <f>IF(J3777=26,VLOOKUP(G3777,'属性表（单核）'!$H$2:$I$251,2,0),IF(J3777=59,VLOOKUP(G3777,'属性表（单核）'!$C$2:$D$251,2,0),INT(N3777/VLOOKUP(J3777,'属性表（单）'!$N$4:$O$24,2,0))))</f>
        <v>7968</v>
      </c>
      <c r="S3777" s="1">
        <f t="shared" si="474"/>
        <v>0</v>
      </c>
      <c r="T3777" s="28">
        <f>VLOOKUP(--F3777,经验表!$A$4:$B$53,2,0)*VLOOKUP(--E3777,经验表!$W$8:$X$17,2,0)</f>
        <v>0</v>
      </c>
      <c r="U3777" s="1">
        <f t="shared" si="475"/>
        <v>0</v>
      </c>
      <c r="V3777" s="1">
        <f t="shared" si="476"/>
        <v>0</v>
      </c>
    </row>
    <row r="3778" spans="1:22" x14ac:dyDescent="0.35">
      <c r="A3778" s="1">
        <v>92200161</v>
      </c>
      <c r="B3778" s="3" t="s">
        <v>23</v>
      </c>
      <c r="C3778" s="29">
        <f t="shared" si="471"/>
        <v>2</v>
      </c>
      <c r="D3778" s="29" t="str">
        <f t="shared" si="468"/>
        <v>1</v>
      </c>
      <c r="E3778" s="42" t="str">
        <f t="shared" si="469"/>
        <v>21</v>
      </c>
      <c r="F3778" s="1">
        <v>22</v>
      </c>
      <c r="G3778" s="28" t="str">
        <f t="shared" si="470"/>
        <v>122</v>
      </c>
      <c r="H3778" s="1">
        <v>3</v>
      </c>
      <c r="I3778" s="1">
        <v>755</v>
      </c>
      <c r="J3778" s="1">
        <v>48</v>
      </c>
      <c r="K3778" s="1">
        <v>2816</v>
      </c>
      <c r="L3778" s="1">
        <v>49647</v>
      </c>
      <c r="M3778" s="1">
        <v>331536</v>
      </c>
      <c r="N3778" s="2">
        <f>INT(VLOOKUP(--D3778,'属性表（单）'!$H$7:$I$11,2,0)*VLOOKUP(F3778,'属性表（单）'!$B$4:$D$53,3,0))</f>
        <v>5400</v>
      </c>
      <c r="O3778" s="34">
        <f t="shared" si="472"/>
        <v>810</v>
      </c>
      <c r="P3778" s="1">
        <f>IF(H3778=26,VLOOKUP(G3778,'属性表（单核）'!$H$2:$I$251,2,0),IF(H3778=59,VLOOKUP(G3778,'属性表（单核）'!$C$2:$D$251,2,0),INT(N3778/VLOOKUP(H3778,'属性表（单）'!$N$4:$O$24,2,0))))</f>
        <v>540</v>
      </c>
      <c r="Q3778" s="34">
        <f t="shared" si="473"/>
        <v>12655</v>
      </c>
      <c r="R3778" s="1">
        <f>IF(J3778=26,VLOOKUP(G3778,'属性表（单核）'!$H$2:$I$251,2,0),IF(J3778=59,VLOOKUP(G3778,'属性表（单核）'!$C$2:$D$251,2,0),INT(N3778/VLOOKUP(J3778,'属性表（单）'!$N$4:$O$24,2,0))))</f>
        <v>8437</v>
      </c>
      <c r="S3778" s="1">
        <f t="shared" si="474"/>
        <v>0</v>
      </c>
      <c r="T3778" s="28">
        <f>VLOOKUP(--F3778,经验表!$A$4:$B$53,2,0)*VLOOKUP(--E3778,经验表!$W$8:$X$17,2,0)</f>
        <v>0</v>
      </c>
      <c r="U3778" s="1">
        <f t="shared" si="475"/>
        <v>0</v>
      </c>
      <c r="V3778" s="1">
        <f t="shared" si="476"/>
        <v>0</v>
      </c>
    </row>
    <row r="3779" spans="1:22" x14ac:dyDescent="0.35">
      <c r="A3779" s="1">
        <v>92300161</v>
      </c>
      <c r="B3779" s="3" t="s">
        <v>23</v>
      </c>
      <c r="C3779" s="29">
        <f t="shared" si="471"/>
        <v>2</v>
      </c>
      <c r="D3779" s="29" t="str">
        <f t="shared" ref="D3779:D3842" si="477">RIGHT(A3779,1)</f>
        <v>1</v>
      </c>
      <c r="E3779" s="42" t="str">
        <f t="shared" ref="E3779:E3842" si="478">IF(C3779=1,RIGHT(A3779,1),C3779&amp;RIGHT(A3779,1))</f>
        <v>21</v>
      </c>
      <c r="F3779" s="1">
        <v>23</v>
      </c>
      <c r="G3779" s="28" t="str">
        <f t="shared" ref="G3779:G3842" si="479">D3779&amp;F3779</f>
        <v>123</v>
      </c>
      <c r="H3779" s="1">
        <v>3</v>
      </c>
      <c r="I3779" s="1">
        <v>789</v>
      </c>
      <c r="J3779" s="1">
        <v>48</v>
      </c>
      <c r="K3779" s="1">
        <v>2928</v>
      </c>
      <c r="L3779" s="1">
        <v>55922</v>
      </c>
      <c r="M3779" s="1">
        <v>381183</v>
      </c>
      <c r="N3779" s="2">
        <f>INT(VLOOKUP(--D3779,'属性表（单）'!$H$7:$I$11,2,0)*VLOOKUP(F3779,'属性表（单）'!$B$4:$D$53,3,0))</f>
        <v>5700</v>
      </c>
      <c r="O3779" s="34">
        <f t="shared" si="472"/>
        <v>855</v>
      </c>
      <c r="P3779" s="1">
        <f>IF(H3779=26,VLOOKUP(G3779,'属性表（单核）'!$H$2:$I$251,2,0),IF(H3779=59,VLOOKUP(G3779,'属性表（单核）'!$C$2:$D$251,2,0),INT(N3779/VLOOKUP(H3779,'属性表（单）'!$N$4:$O$24,2,0))))</f>
        <v>570</v>
      </c>
      <c r="Q3779" s="34">
        <f t="shared" si="473"/>
        <v>13359</v>
      </c>
      <c r="R3779" s="1">
        <f>IF(J3779=26,VLOOKUP(G3779,'属性表（单核）'!$H$2:$I$251,2,0),IF(J3779=59,VLOOKUP(G3779,'属性表（单核）'!$C$2:$D$251,2,0),INT(N3779/VLOOKUP(J3779,'属性表（单）'!$N$4:$O$24,2,0))))</f>
        <v>8906</v>
      </c>
      <c r="S3779" s="1">
        <f t="shared" si="474"/>
        <v>0</v>
      </c>
      <c r="T3779" s="28">
        <f>VLOOKUP(--F3779,经验表!$A$4:$B$53,2,0)*VLOOKUP(--E3779,经验表!$W$8:$X$17,2,0)</f>
        <v>0</v>
      </c>
      <c r="U3779" s="1">
        <f t="shared" si="475"/>
        <v>0</v>
      </c>
      <c r="V3779" s="1">
        <f t="shared" si="476"/>
        <v>0</v>
      </c>
    </row>
    <row r="3780" spans="1:22" x14ac:dyDescent="0.35">
      <c r="A3780" s="1">
        <v>92400161</v>
      </c>
      <c r="B3780" s="3" t="s">
        <v>23</v>
      </c>
      <c r="C3780" s="29">
        <f t="shared" ref="C3780:C3843" si="480">C3779</f>
        <v>2</v>
      </c>
      <c r="D3780" s="29" t="str">
        <f t="shared" si="477"/>
        <v>1</v>
      </c>
      <c r="E3780" s="42" t="str">
        <f t="shared" si="478"/>
        <v>21</v>
      </c>
      <c r="F3780" s="1">
        <v>24</v>
      </c>
      <c r="G3780" s="28" t="str">
        <f t="shared" si="479"/>
        <v>124</v>
      </c>
      <c r="H3780" s="1">
        <v>3</v>
      </c>
      <c r="I3780" s="1">
        <v>822</v>
      </c>
      <c r="J3780" s="1">
        <v>48</v>
      </c>
      <c r="K3780" s="1">
        <v>3040</v>
      </c>
      <c r="L3780" s="1">
        <v>62922</v>
      </c>
      <c r="M3780" s="1">
        <v>437105</v>
      </c>
      <c r="N3780" s="2">
        <f>INT(VLOOKUP(--D3780,'属性表（单）'!$H$7:$I$11,2,0)*VLOOKUP(F3780,'属性表（单）'!$B$4:$D$53,3,0))</f>
        <v>6000</v>
      </c>
      <c r="O3780" s="34">
        <f t="shared" si="472"/>
        <v>900</v>
      </c>
      <c r="P3780" s="1">
        <f>IF(H3780=26,VLOOKUP(G3780,'属性表（单核）'!$H$2:$I$251,2,0),IF(H3780=59,VLOOKUP(G3780,'属性表（单核）'!$C$2:$D$251,2,0),INT(N3780/VLOOKUP(H3780,'属性表（单）'!$N$4:$O$24,2,0))))</f>
        <v>600</v>
      </c>
      <c r="Q3780" s="34">
        <f t="shared" si="473"/>
        <v>14062</v>
      </c>
      <c r="R3780" s="1">
        <f>IF(J3780=26,VLOOKUP(G3780,'属性表（单核）'!$H$2:$I$251,2,0),IF(J3780=59,VLOOKUP(G3780,'属性表（单核）'!$C$2:$D$251,2,0),INT(N3780/VLOOKUP(J3780,'属性表（单）'!$N$4:$O$24,2,0))))</f>
        <v>9375</v>
      </c>
      <c r="S3780" s="1">
        <f t="shared" si="474"/>
        <v>0</v>
      </c>
      <c r="T3780" s="28">
        <f>VLOOKUP(--F3780,经验表!$A$4:$B$53,2,0)*VLOOKUP(--E3780,经验表!$W$8:$X$17,2,0)</f>
        <v>0</v>
      </c>
      <c r="U3780" s="1">
        <f t="shared" si="475"/>
        <v>0</v>
      </c>
      <c r="V3780" s="1">
        <f t="shared" si="476"/>
        <v>0</v>
      </c>
    </row>
    <row r="3781" spans="1:22" x14ac:dyDescent="0.35">
      <c r="A3781" s="1">
        <v>92500161</v>
      </c>
      <c r="B3781" s="3" t="s">
        <v>23</v>
      </c>
      <c r="C3781" s="29">
        <f t="shared" si="480"/>
        <v>2</v>
      </c>
      <c r="D3781" s="29" t="str">
        <f t="shared" si="477"/>
        <v>1</v>
      </c>
      <c r="E3781" s="42" t="str">
        <f t="shared" si="478"/>
        <v>21</v>
      </c>
      <c r="F3781" s="1">
        <v>25</v>
      </c>
      <c r="G3781" s="28" t="str">
        <f t="shared" si="479"/>
        <v>125</v>
      </c>
      <c r="H3781" s="1">
        <v>3</v>
      </c>
      <c r="I3781" s="1">
        <v>856</v>
      </c>
      <c r="J3781" s="1">
        <v>48</v>
      </c>
      <c r="K3781" s="1">
        <v>3152</v>
      </c>
      <c r="L3781" s="1">
        <v>70732</v>
      </c>
      <c r="M3781" s="1">
        <v>500027</v>
      </c>
      <c r="N3781" s="2">
        <f>INT(VLOOKUP(--D3781,'属性表（单）'!$H$7:$I$11,2,0)*VLOOKUP(F3781,'属性表（单）'!$B$4:$D$53,3,0))</f>
        <v>6300</v>
      </c>
      <c r="O3781" s="34">
        <f t="shared" si="472"/>
        <v>945</v>
      </c>
      <c r="P3781" s="1">
        <f>IF(H3781=26,VLOOKUP(G3781,'属性表（单核）'!$H$2:$I$251,2,0),IF(H3781=59,VLOOKUP(G3781,'属性表（单核）'!$C$2:$D$251,2,0),INT(N3781/VLOOKUP(H3781,'属性表（单）'!$N$4:$O$24,2,0))))</f>
        <v>630</v>
      </c>
      <c r="Q3781" s="34">
        <f t="shared" si="473"/>
        <v>14764</v>
      </c>
      <c r="R3781" s="1">
        <f>IF(J3781=26,VLOOKUP(G3781,'属性表（单核）'!$H$2:$I$251,2,0),IF(J3781=59,VLOOKUP(G3781,'属性表（单核）'!$C$2:$D$251,2,0),INT(N3781/VLOOKUP(J3781,'属性表（单）'!$N$4:$O$24,2,0))))</f>
        <v>9843</v>
      </c>
      <c r="S3781" s="1">
        <f t="shared" si="474"/>
        <v>0</v>
      </c>
      <c r="T3781" s="28">
        <f>VLOOKUP(--F3781,经验表!$A$4:$B$53,2,0)*VLOOKUP(--E3781,经验表!$W$8:$X$17,2,0)</f>
        <v>0</v>
      </c>
      <c r="U3781" s="1">
        <f t="shared" si="475"/>
        <v>0</v>
      </c>
      <c r="V3781" s="1">
        <f t="shared" si="476"/>
        <v>0</v>
      </c>
    </row>
    <row r="3782" spans="1:22" x14ac:dyDescent="0.35">
      <c r="A3782" s="1">
        <v>92600161</v>
      </c>
      <c r="B3782" s="3" t="s">
        <v>23</v>
      </c>
      <c r="C3782" s="29">
        <f t="shared" si="480"/>
        <v>2</v>
      </c>
      <c r="D3782" s="29" t="str">
        <f t="shared" si="477"/>
        <v>1</v>
      </c>
      <c r="E3782" s="42" t="str">
        <f t="shared" si="478"/>
        <v>21</v>
      </c>
      <c r="F3782" s="1">
        <v>26</v>
      </c>
      <c r="G3782" s="28" t="str">
        <f t="shared" si="479"/>
        <v>126</v>
      </c>
      <c r="H3782" s="1">
        <v>3</v>
      </c>
      <c r="I3782" s="1">
        <v>893</v>
      </c>
      <c r="J3782" s="1">
        <v>48</v>
      </c>
      <c r="K3782" s="1">
        <v>3264</v>
      </c>
      <c r="L3782" s="1">
        <v>79442</v>
      </c>
      <c r="M3782" s="1">
        <v>570759</v>
      </c>
      <c r="N3782" s="2">
        <f>INT(VLOOKUP(--D3782,'属性表（单）'!$H$7:$I$11,2,0)*VLOOKUP(F3782,'属性表（单）'!$B$4:$D$53,3,0))</f>
        <v>6600</v>
      </c>
      <c r="O3782" s="34">
        <f t="shared" si="472"/>
        <v>990</v>
      </c>
      <c r="P3782" s="1">
        <f>IF(H3782=26,VLOOKUP(G3782,'属性表（单核）'!$H$2:$I$251,2,0),IF(H3782=59,VLOOKUP(G3782,'属性表（单核）'!$C$2:$D$251,2,0),INT(N3782/VLOOKUP(H3782,'属性表（单）'!$N$4:$O$24,2,0))))</f>
        <v>660</v>
      </c>
      <c r="Q3782" s="34">
        <f t="shared" si="473"/>
        <v>15468</v>
      </c>
      <c r="R3782" s="1">
        <f>IF(J3782=26,VLOOKUP(G3782,'属性表（单核）'!$H$2:$I$251,2,0),IF(J3782=59,VLOOKUP(G3782,'属性表（单核）'!$C$2:$D$251,2,0),INT(N3782/VLOOKUP(J3782,'属性表（单）'!$N$4:$O$24,2,0))))</f>
        <v>10312</v>
      </c>
      <c r="S3782" s="1">
        <f t="shared" si="474"/>
        <v>0</v>
      </c>
      <c r="T3782" s="28">
        <f>VLOOKUP(--F3782,经验表!$A$4:$B$53,2,0)*VLOOKUP(--E3782,经验表!$W$8:$X$17,2,0)</f>
        <v>0</v>
      </c>
      <c r="U3782" s="1">
        <f t="shared" si="475"/>
        <v>0</v>
      </c>
      <c r="V3782" s="1">
        <f t="shared" si="476"/>
        <v>0</v>
      </c>
    </row>
    <row r="3783" spans="1:22" x14ac:dyDescent="0.35">
      <c r="A3783" s="1">
        <v>92700161</v>
      </c>
      <c r="B3783" s="3" t="s">
        <v>23</v>
      </c>
      <c r="C3783" s="29">
        <f t="shared" si="480"/>
        <v>2</v>
      </c>
      <c r="D3783" s="29" t="str">
        <f t="shared" si="477"/>
        <v>1</v>
      </c>
      <c r="E3783" s="42" t="str">
        <f t="shared" si="478"/>
        <v>21</v>
      </c>
      <c r="F3783" s="1">
        <v>27</v>
      </c>
      <c r="G3783" s="28" t="str">
        <f t="shared" si="479"/>
        <v>127</v>
      </c>
      <c r="H3783" s="1">
        <v>3</v>
      </c>
      <c r="I3783" s="1">
        <v>930</v>
      </c>
      <c r="J3783" s="1">
        <v>48</v>
      </c>
      <c r="K3783" s="1">
        <v>3376</v>
      </c>
      <c r="L3783" s="1">
        <v>89155</v>
      </c>
      <c r="M3783" s="1">
        <v>650201</v>
      </c>
      <c r="N3783" s="2">
        <f>INT(VLOOKUP(--D3783,'属性表（单）'!$H$7:$I$11,2,0)*VLOOKUP(F3783,'属性表（单）'!$B$4:$D$53,3,0))</f>
        <v>6950</v>
      </c>
      <c r="O3783" s="34">
        <f t="shared" ref="O3783:O3846" si="481">INT(IF(C3783=1,P3783,P3783*$X$14))</f>
        <v>1042</v>
      </c>
      <c r="P3783" s="1">
        <f>IF(H3783=26,VLOOKUP(G3783,'属性表（单核）'!$H$2:$I$251,2,0),IF(H3783=59,VLOOKUP(G3783,'属性表（单核）'!$C$2:$D$251,2,0),INT(N3783/VLOOKUP(H3783,'属性表（单）'!$N$4:$O$24,2,0))))</f>
        <v>695</v>
      </c>
      <c r="Q3783" s="34">
        <f t="shared" si="473"/>
        <v>16288</v>
      </c>
      <c r="R3783" s="1">
        <f>IF(J3783=26,VLOOKUP(G3783,'属性表（单核）'!$H$2:$I$251,2,0),IF(J3783=59,VLOOKUP(G3783,'属性表（单核）'!$C$2:$D$251,2,0),INT(N3783/VLOOKUP(J3783,'属性表（单）'!$N$4:$O$24,2,0))))</f>
        <v>10859</v>
      </c>
      <c r="S3783" s="1">
        <f t="shared" si="474"/>
        <v>0</v>
      </c>
      <c r="T3783" s="28">
        <f>VLOOKUP(--F3783,经验表!$A$4:$B$53,2,0)*VLOOKUP(--E3783,经验表!$W$8:$X$17,2,0)</f>
        <v>0</v>
      </c>
      <c r="U3783" s="1">
        <f t="shared" si="475"/>
        <v>0</v>
      </c>
      <c r="V3783" s="1">
        <f t="shared" si="476"/>
        <v>0</v>
      </c>
    </row>
    <row r="3784" spans="1:22" x14ac:dyDescent="0.35">
      <c r="A3784" s="1">
        <v>92800161</v>
      </c>
      <c r="B3784" s="3" t="s">
        <v>23</v>
      </c>
      <c r="C3784" s="29">
        <f t="shared" si="480"/>
        <v>2</v>
      </c>
      <c r="D3784" s="29" t="str">
        <f t="shared" si="477"/>
        <v>1</v>
      </c>
      <c r="E3784" s="42" t="str">
        <f t="shared" si="478"/>
        <v>21</v>
      </c>
      <c r="F3784" s="1">
        <v>28</v>
      </c>
      <c r="G3784" s="28" t="str">
        <f t="shared" si="479"/>
        <v>128</v>
      </c>
      <c r="H3784" s="1">
        <v>3</v>
      </c>
      <c r="I3784" s="1">
        <v>966</v>
      </c>
      <c r="J3784" s="1">
        <v>48</v>
      </c>
      <c r="K3784" s="1">
        <v>3488</v>
      </c>
      <c r="L3784" s="1">
        <v>99981</v>
      </c>
      <c r="M3784" s="1">
        <v>739356</v>
      </c>
      <c r="N3784" s="2">
        <f>INT(VLOOKUP(--D3784,'属性表（单）'!$H$7:$I$11,2,0)*VLOOKUP(F3784,'属性表（单）'!$B$4:$D$53,3,0))</f>
        <v>7300</v>
      </c>
      <c r="O3784" s="34">
        <f t="shared" si="481"/>
        <v>1095</v>
      </c>
      <c r="P3784" s="1">
        <f>IF(H3784=26,VLOOKUP(G3784,'属性表（单核）'!$H$2:$I$251,2,0),IF(H3784=59,VLOOKUP(G3784,'属性表（单核）'!$C$2:$D$251,2,0),INT(N3784/VLOOKUP(H3784,'属性表（单）'!$N$4:$O$24,2,0))))</f>
        <v>730</v>
      </c>
      <c r="Q3784" s="34">
        <f t="shared" ref="Q3784:Q3847" si="482">INT(IF(C3784=1,R3784,R3784*$X$14))</f>
        <v>17109</v>
      </c>
      <c r="R3784" s="1">
        <f>IF(J3784=26,VLOOKUP(G3784,'属性表（单核）'!$H$2:$I$251,2,0),IF(J3784=59,VLOOKUP(G3784,'属性表（单核）'!$C$2:$D$251,2,0),INT(N3784/VLOOKUP(J3784,'属性表（单）'!$N$4:$O$24,2,0))))</f>
        <v>11406</v>
      </c>
      <c r="S3784" s="1">
        <f t="shared" ref="S3784:S3847" si="483">INT(T3784)</f>
        <v>0</v>
      </c>
      <c r="T3784" s="28">
        <f>VLOOKUP(--F3784,经验表!$A$4:$B$53,2,0)*VLOOKUP(--E3784,经验表!$W$8:$X$17,2,0)</f>
        <v>0</v>
      </c>
      <c r="U3784" s="1">
        <f t="shared" ref="U3784:U3847" si="484">INT(IF(C3784=1,IF(F3784=1,VLOOKUP(--D3784,$X$8:$Y$12,2,0),V3784),IF(F3784=1,VLOOKUP(--D3784,$X$17:$Y$21,2,0),V3784)))</f>
        <v>0</v>
      </c>
      <c r="V3784" s="1">
        <f t="shared" si="476"/>
        <v>0</v>
      </c>
    </row>
    <row r="3785" spans="1:22" x14ac:dyDescent="0.35">
      <c r="A3785" s="1">
        <v>92900161</v>
      </c>
      <c r="B3785" s="3" t="s">
        <v>23</v>
      </c>
      <c r="C3785" s="29">
        <f t="shared" si="480"/>
        <v>2</v>
      </c>
      <c r="D3785" s="29" t="str">
        <f t="shared" si="477"/>
        <v>1</v>
      </c>
      <c r="E3785" s="42" t="str">
        <f t="shared" si="478"/>
        <v>21</v>
      </c>
      <c r="F3785" s="1">
        <v>29</v>
      </c>
      <c r="G3785" s="28" t="str">
        <f t="shared" si="479"/>
        <v>129</v>
      </c>
      <c r="H3785" s="1">
        <v>3</v>
      </c>
      <c r="I3785" s="1">
        <v>1006</v>
      </c>
      <c r="J3785" s="1">
        <v>48</v>
      </c>
      <c r="K3785" s="1">
        <v>3600</v>
      </c>
      <c r="L3785" s="1">
        <v>112048</v>
      </c>
      <c r="M3785" s="1">
        <v>839337</v>
      </c>
      <c r="N3785" s="2">
        <f>INT(VLOOKUP(--D3785,'属性表（单）'!$H$7:$I$11,2,0)*VLOOKUP(F3785,'属性表（单）'!$B$4:$D$53,3,0))</f>
        <v>7650</v>
      </c>
      <c r="O3785" s="34">
        <f t="shared" si="481"/>
        <v>1147</v>
      </c>
      <c r="P3785" s="1">
        <f>IF(H3785=26,VLOOKUP(G3785,'属性表（单核）'!$H$2:$I$251,2,0),IF(H3785=59,VLOOKUP(G3785,'属性表（单核）'!$C$2:$D$251,2,0),INT(N3785/VLOOKUP(H3785,'属性表（单）'!$N$4:$O$24,2,0))))</f>
        <v>765</v>
      </c>
      <c r="Q3785" s="34">
        <f t="shared" si="482"/>
        <v>17929</v>
      </c>
      <c r="R3785" s="1">
        <f>IF(J3785=26,VLOOKUP(G3785,'属性表（单核）'!$H$2:$I$251,2,0),IF(J3785=59,VLOOKUP(G3785,'属性表（单核）'!$C$2:$D$251,2,0),INT(N3785/VLOOKUP(J3785,'属性表（单）'!$N$4:$O$24,2,0))))</f>
        <v>11953</v>
      </c>
      <c r="S3785" s="1">
        <f t="shared" si="483"/>
        <v>0</v>
      </c>
      <c r="T3785" s="28">
        <f>VLOOKUP(--F3785,经验表!$A$4:$B$53,2,0)*VLOOKUP(--E3785,经验表!$W$8:$X$17,2,0)</f>
        <v>0</v>
      </c>
      <c r="U3785" s="1">
        <f t="shared" si="484"/>
        <v>0</v>
      </c>
      <c r="V3785" s="1">
        <f t="shared" ref="V3785:V3848" si="485">S3784+U3784</f>
        <v>0</v>
      </c>
    </row>
    <row r="3786" spans="1:22" x14ac:dyDescent="0.35">
      <c r="A3786" s="1">
        <v>93000161</v>
      </c>
      <c r="B3786" s="3" t="s">
        <v>23</v>
      </c>
      <c r="C3786" s="29">
        <f t="shared" si="480"/>
        <v>2</v>
      </c>
      <c r="D3786" s="29" t="str">
        <f t="shared" si="477"/>
        <v>1</v>
      </c>
      <c r="E3786" s="42" t="str">
        <f t="shared" si="478"/>
        <v>21</v>
      </c>
      <c r="F3786" s="1">
        <v>30</v>
      </c>
      <c r="G3786" s="28" t="str">
        <f t="shared" si="479"/>
        <v>130</v>
      </c>
      <c r="H3786" s="1">
        <v>3</v>
      </c>
      <c r="I3786" s="1">
        <v>1046</v>
      </c>
      <c r="J3786" s="1">
        <v>48</v>
      </c>
      <c r="K3786" s="1">
        <v>3712</v>
      </c>
      <c r="L3786" s="1">
        <v>125499</v>
      </c>
      <c r="M3786" s="1">
        <v>951385</v>
      </c>
      <c r="N3786" s="2">
        <f>INT(VLOOKUP(--D3786,'属性表（单）'!$H$7:$I$11,2,0)*VLOOKUP(F3786,'属性表（单）'!$B$4:$D$53,3,0))</f>
        <v>8000</v>
      </c>
      <c r="O3786" s="34">
        <f t="shared" si="481"/>
        <v>1200</v>
      </c>
      <c r="P3786" s="1">
        <f>IF(H3786=26,VLOOKUP(G3786,'属性表（单核）'!$H$2:$I$251,2,0),IF(H3786=59,VLOOKUP(G3786,'属性表（单核）'!$C$2:$D$251,2,0),INT(N3786/VLOOKUP(H3786,'属性表（单）'!$N$4:$O$24,2,0))))</f>
        <v>800</v>
      </c>
      <c r="Q3786" s="34">
        <f t="shared" si="482"/>
        <v>18750</v>
      </c>
      <c r="R3786" s="1">
        <f>IF(J3786=26,VLOOKUP(G3786,'属性表（单核）'!$H$2:$I$251,2,0),IF(J3786=59,VLOOKUP(G3786,'属性表（单核）'!$C$2:$D$251,2,0),INT(N3786/VLOOKUP(J3786,'属性表（单）'!$N$4:$O$24,2,0))))</f>
        <v>12500</v>
      </c>
      <c r="S3786" s="1">
        <f t="shared" si="483"/>
        <v>0</v>
      </c>
      <c r="T3786" s="28">
        <f>VLOOKUP(--F3786,经验表!$A$4:$B$53,2,0)*VLOOKUP(--E3786,经验表!$W$8:$X$17,2,0)</f>
        <v>0</v>
      </c>
      <c r="U3786" s="1">
        <f t="shared" si="484"/>
        <v>0</v>
      </c>
      <c r="V3786" s="1">
        <f t="shared" si="485"/>
        <v>0</v>
      </c>
    </row>
    <row r="3787" spans="1:22" x14ac:dyDescent="0.35">
      <c r="A3787" s="1">
        <v>93100161</v>
      </c>
      <c r="B3787" s="3" t="s">
        <v>23</v>
      </c>
      <c r="C3787" s="29">
        <f t="shared" si="480"/>
        <v>2</v>
      </c>
      <c r="D3787" s="29" t="str">
        <f t="shared" si="477"/>
        <v>1</v>
      </c>
      <c r="E3787" s="42" t="str">
        <f t="shared" si="478"/>
        <v>21</v>
      </c>
      <c r="F3787" s="1">
        <v>31</v>
      </c>
      <c r="G3787" s="28" t="str">
        <f t="shared" si="479"/>
        <v>131</v>
      </c>
      <c r="H3787" s="1">
        <v>3</v>
      </c>
      <c r="I3787" s="1">
        <v>1088</v>
      </c>
      <c r="J3787" s="1">
        <v>48</v>
      </c>
      <c r="K3787" s="1">
        <v>3824</v>
      </c>
      <c r="L3787" s="1">
        <v>140485</v>
      </c>
      <c r="M3787" s="1">
        <v>1076884</v>
      </c>
      <c r="N3787" s="2">
        <f>INT(VLOOKUP(--D3787,'属性表（单）'!$H$7:$I$11,2,0)*VLOOKUP(F3787,'属性表（单）'!$B$4:$D$53,3,0))</f>
        <v>8350</v>
      </c>
      <c r="O3787" s="34">
        <f t="shared" si="481"/>
        <v>1252</v>
      </c>
      <c r="P3787" s="1">
        <f>IF(H3787=26,VLOOKUP(G3787,'属性表（单核）'!$H$2:$I$251,2,0),IF(H3787=59,VLOOKUP(G3787,'属性表（单核）'!$C$2:$D$251,2,0),INT(N3787/VLOOKUP(H3787,'属性表（单）'!$N$4:$O$24,2,0))))</f>
        <v>835</v>
      </c>
      <c r="Q3787" s="34">
        <f t="shared" si="482"/>
        <v>19569</v>
      </c>
      <c r="R3787" s="1">
        <f>IF(J3787=26,VLOOKUP(G3787,'属性表（单核）'!$H$2:$I$251,2,0),IF(J3787=59,VLOOKUP(G3787,'属性表（单核）'!$C$2:$D$251,2,0),INT(N3787/VLOOKUP(J3787,'属性表（单）'!$N$4:$O$24,2,0))))</f>
        <v>13046</v>
      </c>
      <c r="S3787" s="1">
        <f t="shared" si="483"/>
        <v>0</v>
      </c>
      <c r="T3787" s="28">
        <f>VLOOKUP(--F3787,经验表!$A$4:$B$53,2,0)*VLOOKUP(--E3787,经验表!$W$8:$X$17,2,0)</f>
        <v>0</v>
      </c>
      <c r="U3787" s="1">
        <f t="shared" si="484"/>
        <v>0</v>
      </c>
      <c r="V3787" s="1">
        <f t="shared" si="485"/>
        <v>0</v>
      </c>
    </row>
    <row r="3788" spans="1:22" x14ac:dyDescent="0.35">
      <c r="A3788" s="1">
        <v>93200161</v>
      </c>
      <c r="B3788" s="3" t="s">
        <v>23</v>
      </c>
      <c r="C3788" s="29">
        <f t="shared" si="480"/>
        <v>2</v>
      </c>
      <c r="D3788" s="29" t="str">
        <f t="shared" si="477"/>
        <v>1</v>
      </c>
      <c r="E3788" s="42" t="str">
        <f t="shared" si="478"/>
        <v>21</v>
      </c>
      <c r="F3788" s="1">
        <v>32</v>
      </c>
      <c r="G3788" s="28" t="str">
        <f t="shared" si="479"/>
        <v>132</v>
      </c>
      <c r="H3788" s="1">
        <v>3</v>
      </c>
      <c r="I3788" s="1">
        <v>1131</v>
      </c>
      <c r="J3788" s="1">
        <v>48</v>
      </c>
      <c r="K3788" s="1">
        <v>3936</v>
      </c>
      <c r="L3788" s="1">
        <v>157181</v>
      </c>
      <c r="M3788" s="1">
        <v>1217369</v>
      </c>
      <c r="N3788" s="2">
        <f>INT(VLOOKUP(--D3788,'属性表（单）'!$H$7:$I$11,2,0)*VLOOKUP(F3788,'属性表（单）'!$B$4:$D$53,3,0))</f>
        <v>8750</v>
      </c>
      <c r="O3788" s="34">
        <f t="shared" si="481"/>
        <v>1312</v>
      </c>
      <c r="P3788" s="1">
        <f>IF(H3788=26,VLOOKUP(G3788,'属性表（单核）'!$H$2:$I$251,2,0),IF(H3788=59,VLOOKUP(G3788,'属性表（单核）'!$C$2:$D$251,2,0),INT(N3788/VLOOKUP(H3788,'属性表（单）'!$N$4:$O$24,2,0))))</f>
        <v>875</v>
      </c>
      <c r="Q3788" s="34">
        <f t="shared" si="482"/>
        <v>20506</v>
      </c>
      <c r="R3788" s="1">
        <f>IF(J3788=26,VLOOKUP(G3788,'属性表（单核）'!$H$2:$I$251,2,0),IF(J3788=59,VLOOKUP(G3788,'属性表（单核）'!$C$2:$D$251,2,0),INT(N3788/VLOOKUP(J3788,'属性表（单）'!$N$4:$O$24,2,0))))</f>
        <v>13671</v>
      </c>
      <c r="S3788" s="1">
        <f t="shared" si="483"/>
        <v>0</v>
      </c>
      <c r="T3788" s="28">
        <f>VLOOKUP(--F3788,经验表!$A$4:$B$53,2,0)*VLOOKUP(--E3788,经验表!$W$8:$X$17,2,0)</f>
        <v>0</v>
      </c>
      <c r="U3788" s="1">
        <f t="shared" si="484"/>
        <v>0</v>
      </c>
      <c r="V3788" s="1">
        <f t="shared" si="485"/>
        <v>0</v>
      </c>
    </row>
    <row r="3789" spans="1:22" x14ac:dyDescent="0.35">
      <c r="A3789" s="1">
        <v>93300161</v>
      </c>
      <c r="B3789" s="3" t="s">
        <v>23</v>
      </c>
      <c r="C3789" s="29">
        <f t="shared" si="480"/>
        <v>2</v>
      </c>
      <c r="D3789" s="29" t="str">
        <f t="shared" si="477"/>
        <v>1</v>
      </c>
      <c r="E3789" s="42" t="str">
        <f t="shared" si="478"/>
        <v>21</v>
      </c>
      <c r="F3789" s="1">
        <v>33</v>
      </c>
      <c r="G3789" s="28" t="str">
        <f t="shared" si="479"/>
        <v>133</v>
      </c>
      <c r="H3789" s="1">
        <v>3</v>
      </c>
      <c r="I3789" s="1">
        <v>1174</v>
      </c>
      <c r="J3789" s="1">
        <v>48</v>
      </c>
      <c r="K3789" s="1">
        <v>4048</v>
      </c>
      <c r="L3789" s="1">
        <v>175782</v>
      </c>
      <c r="M3789" s="1">
        <v>1374550</v>
      </c>
      <c r="N3789" s="2">
        <f>INT(VLOOKUP(--D3789,'属性表（单）'!$H$7:$I$11,2,0)*VLOOKUP(F3789,'属性表（单）'!$B$4:$D$53,3,0))</f>
        <v>9150</v>
      </c>
      <c r="O3789" s="34">
        <f t="shared" si="481"/>
        <v>1372</v>
      </c>
      <c r="P3789" s="1">
        <f>IF(H3789=26,VLOOKUP(G3789,'属性表（单核）'!$H$2:$I$251,2,0),IF(H3789=59,VLOOKUP(G3789,'属性表（单核）'!$C$2:$D$251,2,0),INT(N3789/VLOOKUP(H3789,'属性表（单）'!$N$4:$O$24,2,0))))</f>
        <v>915</v>
      </c>
      <c r="Q3789" s="34">
        <f t="shared" si="482"/>
        <v>21444</v>
      </c>
      <c r="R3789" s="1">
        <f>IF(J3789=26,VLOOKUP(G3789,'属性表（单核）'!$H$2:$I$251,2,0),IF(J3789=59,VLOOKUP(G3789,'属性表（单核）'!$C$2:$D$251,2,0),INT(N3789/VLOOKUP(J3789,'属性表（单）'!$N$4:$O$24,2,0))))</f>
        <v>14296</v>
      </c>
      <c r="S3789" s="1">
        <f t="shared" si="483"/>
        <v>0</v>
      </c>
      <c r="T3789" s="28">
        <f>VLOOKUP(--F3789,经验表!$A$4:$B$53,2,0)*VLOOKUP(--E3789,经验表!$W$8:$X$17,2,0)</f>
        <v>0</v>
      </c>
      <c r="U3789" s="1">
        <f t="shared" si="484"/>
        <v>0</v>
      </c>
      <c r="V3789" s="1">
        <f t="shared" si="485"/>
        <v>0</v>
      </c>
    </row>
    <row r="3790" spans="1:22" x14ac:dyDescent="0.35">
      <c r="A3790" s="1">
        <v>93400161</v>
      </c>
      <c r="B3790" s="3" t="s">
        <v>23</v>
      </c>
      <c r="C3790" s="29">
        <f t="shared" si="480"/>
        <v>2</v>
      </c>
      <c r="D3790" s="29" t="str">
        <f t="shared" si="477"/>
        <v>1</v>
      </c>
      <c r="E3790" s="42" t="str">
        <f t="shared" si="478"/>
        <v>21</v>
      </c>
      <c r="F3790" s="1">
        <v>34</v>
      </c>
      <c r="G3790" s="28" t="str">
        <f t="shared" si="479"/>
        <v>134</v>
      </c>
      <c r="H3790" s="1">
        <v>3</v>
      </c>
      <c r="I3790" s="1">
        <v>1219</v>
      </c>
      <c r="J3790" s="1">
        <v>48</v>
      </c>
      <c r="K3790" s="1">
        <v>4160</v>
      </c>
      <c r="L3790" s="1">
        <v>196502</v>
      </c>
      <c r="M3790" s="1">
        <v>1550332</v>
      </c>
      <c r="N3790" s="2">
        <f>INT(VLOOKUP(--D3790,'属性表（单）'!$H$7:$I$11,2,0)*VLOOKUP(F3790,'属性表（单）'!$B$4:$D$53,3,0))</f>
        <v>9550</v>
      </c>
      <c r="O3790" s="34">
        <f t="shared" si="481"/>
        <v>1432</v>
      </c>
      <c r="P3790" s="1">
        <f>IF(H3790=26,VLOOKUP(G3790,'属性表（单核）'!$H$2:$I$251,2,0),IF(H3790=59,VLOOKUP(G3790,'属性表（单核）'!$C$2:$D$251,2,0),INT(N3790/VLOOKUP(H3790,'属性表（单）'!$N$4:$O$24,2,0))))</f>
        <v>955</v>
      </c>
      <c r="Q3790" s="34">
        <f t="shared" si="482"/>
        <v>22381</v>
      </c>
      <c r="R3790" s="1">
        <f>IF(J3790=26,VLOOKUP(G3790,'属性表（单核）'!$H$2:$I$251,2,0),IF(J3790=59,VLOOKUP(G3790,'属性表（单核）'!$C$2:$D$251,2,0),INT(N3790/VLOOKUP(J3790,'属性表（单）'!$N$4:$O$24,2,0))))</f>
        <v>14921</v>
      </c>
      <c r="S3790" s="1">
        <f t="shared" si="483"/>
        <v>0</v>
      </c>
      <c r="T3790" s="28">
        <f>VLOOKUP(--F3790,经验表!$A$4:$B$53,2,0)*VLOOKUP(--E3790,经验表!$W$8:$X$17,2,0)</f>
        <v>0</v>
      </c>
      <c r="U3790" s="1">
        <f t="shared" si="484"/>
        <v>0</v>
      </c>
      <c r="V3790" s="1">
        <f t="shared" si="485"/>
        <v>0</v>
      </c>
    </row>
    <row r="3791" spans="1:22" x14ac:dyDescent="0.35">
      <c r="A3791" s="1">
        <v>93500161</v>
      </c>
      <c r="B3791" s="3" t="s">
        <v>23</v>
      </c>
      <c r="C3791" s="29">
        <f t="shared" si="480"/>
        <v>2</v>
      </c>
      <c r="D3791" s="29" t="str">
        <f t="shared" si="477"/>
        <v>1</v>
      </c>
      <c r="E3791" s="42" t="str">
        <f t="shared" si="478"/>
        <v>21</v>
      </c>
      <c r="F3791" s="1">
        <v>35</v>
      </c>
      <c r="G3791" s="28" t="str">
        <f t="shared" si="479"/>
        <v>135</v>
      </c>
      <c r="H3791" s="1">
        <v>3</v>
      </c>
      <c r="I3791" s="1">
        <v>1267</v>
      </c>
      <c r="J3791" s="1">
        <v>48</v>
      </c>
      <c r="K3791" s="1">
        <v>4272</v>
      </c>
      <c r="L3791" s="1">
        <v>219580</v>
      </c>
      <c r="M3791" s="1">
        <v>1746834</v>
      </c>
      <c r="N3791" s="2">
        <f>INT(VLOOKUP(--D3791,'属性表（单）'!$H$7:$I$11,2,0)*VLOOKUP(F3791,'属性表（单）'!$B$4:$D$53,3,0))</f>
        <v>9950</v>
      </c>
      <c r="O3791" s="34">
        <f t="shared" si="481"/>
        <v>1492</v>
      </c>
      <c r="P3791" s="1">
        <f>IF(H3791=26,VLOOKUP(G3791,'属性表（单核）'!$H$2:$I$251,2,0),IF(H3791=59,VLOOKUP(G3791,'属性表（单核）'!$C$2:$D$251,2,0),INT(N3791/VLOOKUP(H3791,'属性表（单）'!$N$4:$O$24,2,0))))</f>
        <v>995</v>
      </c>
      <c r="Q3791" s="34">
        <f t="shared" si="482"/>
        <v>23319</v>
      </c>
      <c r="R3791" s="1">
        <f>IF(J3791=26,VLOOKUP(G3791,'属性表（单核）'!$H$2:$I$251,2,0),IF(J3791=59,VLOOKUP(G3791,'属性表（单核）'!$C$2:$D$251,2,0),INT(N3791/VLOOKUP(J3791,'属性表（单）'!$N$4:$O$24,2,0))))</f>
        <v>15546</v>
      </c>
      <c r="S3791" s="1">
        <f t="shared" si="483"/>
        <v>0</v>
      </c>
      <c r="T3791" s="28">
        <f>VLOOKUP(--F3791,经验表!$A$4:$B$53,2,0)*VLOOKUP(--E3791,经验表!$W$8:$X$17,2,0)</f>
        <v>0</v>
      </c>
      <c r="U3791" s="1">
        <f t="shared" si="484"/>
        <v>0</v>
      </c>
      <c r="V3791" s="1">
        <f t="shared" si="485"/>
        <v>0</v>
      </c>
    </row>
    <row r="3792" spans="1:22" x14ac:dyDescent="0.35">
      <c r="A3792" s="1">
        <v>93600161</v>
      </c>
      <c r="B3792" s="3" t="s">
        <v>23</v>
      </c>
      <c r="C3792" s="29">
        <f t="shared" si="480"/>
        <v>2</v>
      </c>
      <c r="D3792" s="29" t="str">
        <f t="shared" si="477"/>
        <v>1</v>
      </c>
      <c r="E3792" s="42" t="str">
        <f t="shared" si="478"/>
        <v>21</v>
      </c>
      <c r="F3792" s="1">
        <v>36</v>
      </c>
      <c r="G3792" s="28" t="str">
        <f t="shared" si="479"/>
        <v>136</v>
      </c>
      <c r="H3792" s="1">
        <v>3</v>
      </c>
      <c r="I3792" s="1">
        <v>1315</v>
      </c>
      <c r="J3792" s="1">
        <v>48</v>
      </c>
      <c r="K3792" s="1">
        <v>4384</v>
      </c>
      <c r="L3792" s="1">
        <v>245282</v>
      </c>
      <c r="M3792" s="1">
        <v>1966414</v>
      </c>
      <c r="N3792" s="2">
        <f>INT(VLOOKUP(--D3792,'属性表（单）'!$H$7:$I$11,2,0)*VLOOKUP(F3792,'属性表（单）'!$B$4:$D$53,3,0))</f>
        <v>10350</v>
      </c>
      <c r="O3792" s="34">
        <f t="shared" si="481"/>
        <v>1552</v>
      </c>
      <c r="P3792" s="1">
        <f>IF(H3792=26,VLOOKUP(G3792,'属性表（单核）'!$H$2:$I$251,2,0),IF(H3792=59,VLOOKUP(G3792,'属性表（单核）'!$C$2:$D$251,2,0),INT(N3792/VLOOKUP(H3792,'属性表（单）'!$N$4:$O$24,2,0))))</f>
        <v>1035</v>
      </c>
      <c r="Q3792" s="34">
        <f t="shared" si="482"/>
        <v>24256</v>
      </c>
      <c r="R3792" s="1">
        <f>IF(J3792=26,VLOOKUP(G3792,'属性表（单核）'!$H$2:$I$251,2,0),IF(J3792=59,VLOOKUP(G3792,'属性表（单核）'!$C$2:$D$251,2,0),INT(N3792/VLOOKUP(J3792,'属性表（单）'!$N$4:$O$24,2,0))))</f>
        <v>16171</v>
      </c>
      <c r="S3792" s="1">
        <f t="shared" si="483"/>
        <v>0</v>
      </c>
      <c r="T3792" s="28">
        <f>VLOOKUP(--F3792,经验表!$A$4:$B$53,2,0)*VLOOKUP(--E3792,经验表!$W$8:$X$17,2,0)</f>
        <v>0</v>
      </c>
      <c r="U3792" s="1">
        <f t="shared" si="484"/>
        <v>0</v>
      </c>
      <c r="V3792" s="1">
        <f t="shared" si="485"/>
        <v>0</v>
      </c>
    </row>
    <row r="3793" spans="1:22" x14ac:dyDescent="0.35">
      <c r="A3793" s="1">
        <v>93700161</v>
      </c>
      <c r="B3793" s="3" t="s">
        <v>23</v>
      </c>
      <c r="C3793" s="29">
        <f t="shared" si="480"/>
        <v>2</v>
      </c>
      <c r="D3793" s="29" t="str">
        <f t="shared" si="477"/>
        <v>1</v>
      </c>
      <c r="E3793" s="42" t="str">
        <f t="shared" si="478"/>
        <v>21</v>
      </c>
      <c r="F3793" s="1">
        <v>37</v>
      </c>
      <c r="G3793" s="28" t="str">
        <f t="shared" si="479"/>
        <v>137</v>
      </c>
      <c r="H3793" s="1">
        <v>3</v>
      </c>
      <c r="I3793" s="1">
        <v>1363</v>
      </c>
      <c r="J3793" s="1">
        <v>48</v>
      </c>
      <c r="K3793" s="1">
        <v>4496</v>
      </c>
      <c r="L3793" s="1">
        <v>273902</v>
      </c>
      <c r="M3793" s="1">
        <v>2211696</v>
      </c>
      <c r="N3793" s="2">
        <f>INT(VLOOKUP(--D3793,'属性表（单）'!$H$7:$I$11,2,0)*VLOOKUP(F3793,'属性表（单）'!$B$4:$D$53,3,0))</f>
        <v>10800</v>
      </c>
      <c r="O3793" s="34">
        <f t="shared" si="481"/>
        <v>1620</v>
      </c>
      <c r="P3793" s="1">
        <f>IF(H3793=26,VLOOKUP(G3793,'属性表（单核）'!$H$2:$I$251,2,0),IF(H3793=59,VLOOKUP(G3793,'属性表（单核）'!$C$2:$D$251,2,0),INT(N3793/VLOOKUP(H3793,'属性表（单）'!$N$4:$O$24,2,0))))</f>
        <v>1080</v>
      </c>
      <c r="Q3793" s="34">
        <f t="shared" si="482"/>
        <v>25312</v>
      </c>
      <c r="R3793" s="1">
        <f>IF(J3793=26,VLOOKUP(G3793,'属性表（单核）'!$H$2:$I$251,2,0),IF(J3793=59,VLOOKUP(G3793,'属性表（单核）'!$C$2:$D$251,2,0),INT(N3793/VLOOKUP(J3793,'属性表（单）'!$N$4:$O$24,2,0))))</f>
        <v>16875</v>
      </c>
      <c r="S3793" s="1">
        <f t="shared" si="483"/>
        <v>0</v>
      </c>
      <c r="T3793" s="28">
        <f>VLOOKUP(--F3793,经验表!$A$4:$B$53,2,0)*VLOOKUP(--E3793,经验表!$W$8:$X$17,2,0)</f>
        <v>0</v>
      </c>
      <c r="U3793" s="1">
        <f t="shared" si="484"/>
        <v>0</v>
      </c>
      <c r="V3793" s="1">
        <f t="shared" si="485"/>
        <v>0</v>
      </c>
    </row>
    <row r="3794" spans="1:22" x14ac:dyDescent="0.35">
      <c r="A3794" s="1">
        <v>93800161</v>
      </c>
      <c r="B3794" s="3" t="s">
        <v>23</v>
      </c>
      <c r="C3794" s="29">
        <f t="shared" si="480"/>
        <v>2</v>
      </c>
      <c r="D3794" s="29" t="str">
        <f t="shared" si="477"/>
        <v>1</v>
      </c>
      <c r="E3794" s="42" t="str">
        <f t="shared" si="478"/>
        <v>21</v>
      </c>
      <c r="F3794" s="1">
        <v>38</v>
      </c>
      <c r="G3794" s="28" t="str">
        <f t="shared" si="479"/>
        <v>138</v>
      </c>
      <c r="H3794" s="1">
        <v>3</v>
      </c>
      <c r="I3794" s="1">
        <v>1414</v>
      </c>
      <c r="J3794" s="1">
        <v>48</v>
      </c>
      <c r="K3794" s="1">
        <v>4608</v>
      </c>
      <c r="L3794" s="1">
        <v>305774</v>
      </c>
      <c r="M3794" s="1">
        <v>2485598</v>
      </c>
      <c r="N3794" s="2">
        <f>INT(VLOOKUP(--D3794,'属性表（单）'!$H$7:$I$11,2,0)*VLOOKUP(F3794,'属性表（单）'!$B$4:$D$53,3,0))</f>
        <v>11250</v>
      </c>
      <c r="O3794" s="34">
        <f t="shared" si="481"/>
        <v>1687</v>
      </c>
      <c r="P3794" s="1">
        <f>IF(H3794=26,VLOOKUP(G3794,'属性表（单核）'!$H$2:$I$251,2,0),IF(H3794=59,VLOOKUP(G3794,'属性表（单核）'!$C$2:$D$251,2,0),INT(N3794/VLOOKUP(H3794,'属性表（单）'!$N$4:$O$24,2,0))))</f>
        <v>1125</v>
      </c>
      <c r="Q3794" s="34">
        <f t="shared" si="482"/>
        <v>26367</v>
      </c>
      <c r="R3794" s="1">
        <f>IF(J3794=26,VLOOKUP(G3794,'属性表（单核）'!$H$2:$I$251,2,0),IF(J3794=59,VLOOKUP(G3794,'属性表（单核）'!$C$2:$D$251,2,0),INT(N3794/VLOOKUP(J3794,'属性表（单）'!$N$4:$O$24,2,0))))</f>
        <v>17578</v>
      </c>
      <c r="S3794" s="1">
        <f t="shared" si="483"/>
        <v>0</v>
      </c>
      <c r="T3794" s="28">
        <f>VLOOKUP(--F3794,经验表!$A$4:$B$53,2,0)*VLOOKUP(--E3794,经验表!$W$8:$X$17,2,0)</f>
        <v>0</v>
      </c>
      <c r="U3794" s="1">
        <f t="shared" si="484"/>
        <v>0</v>
      </c>
      <c r="V3794" s="1">
        <f t="shared" si="485"/>
        <v>0</v>
      </c>
    </row>
    <row r="3795" spans="1:22" x14ac:dyDescent="0.35">
      <c r="A3795" s="1">
        <v>93900161</v>
      </c>
      <c r="B3795" s="3" t="s">
        <v>23</v>
      </c>
      <c r="C3795" s="29">
        <f t="shared" si="480"/>
        <v>2</v>
      </c>
      <c r="D3795" s="29" t="str">
        <f t="shared" si="477"/>
        <v>1</v>
      </c>
      <c r="E3795" s="42" t="str">
        <f t="shared" si="478"/>
        <v>21</v>
      </c>
      <c r="F3795" s="1">
        <v>39</v>
      </c>
      <c r="G3795" s="28" t="str">
        <f t="shared" si="479"/>
        <v>139</v>
      </c>
      <c r="H3795" s="1">
        <v>3</v>
      </c>
      <c r="I3795" s="1">
        <v>1467</v>
      </c>
      <c r="J3795" s="1">
        <v>48</v>
      </c>
      <c r="K3795" s="1">
        <v>4720</v>
      </c>
      <c r="L3795" s="1">
        <v>341257</v>
      </c>
      <c r="M3795" s="1">
        <v>2791372</v>
      </c>
      <c r="N3795" s="2">
        <f>INT(VLOOKUP(--D3795,'属性表（单）'!$H$7:$I$11,2,0)*VLOOKUP(F3795,'属性表（单）'!$B$4:$D$53,3,0))</f>
        <v>11700</v>
      </c>
      <c r="O3795" s="34">
        <f t="shared" si="481"/>
        <v>1755</v>
      </c>
      <c r="P3795" s="1">
        <f>IF(H3795=26,VLOOKUP(G3795,'属性表（单核）'!$H$2:$I$251,2,0),IF(H3795=59,VLOOKUP(G3795,'属性表（单核）'!$C$2:$D$251,2,0),INT(N3795/VLOOKUP(H3795,'属性表（单）'!$N$4:$O$24,2,0))))</f>
        <v>1170</v>
      </c>
      <c r="Q3795" s="34">
        <f t="shared" si="482"/>
        <v>27421</v>
      </c>
      <c r="R3795" s="1">
        <f>IF(J3795=26,VLOOKUP(G3795,'属性表（单核）'!$H$2:$I$251,2,0),IF(J3795=59,VLOOKUP(G3795,'属性表（单核）'!$C$2:$D$251,2,0),INT(N3795/VLOOKUP(J3795,'属性表（单）'!$N$4:$O$24,2,0))))</f>
        <v>18281</v>
      </c>
      <c r="S3795" s="1">
        <f t="shared" si="483"/>
        <v>0</v>
      </c>
      <c r="T3795" s="28">
        <f>VLOOKUP(--F3795,经验表!$A$4:$B$53,2,0)*VLOOKUP(--E3795,经验表!$W$8:$X$17,2,0)</f>
        <v>0</v>
      </c>
      <c r="U3795" s="1">
        <f t="shared" si="484"/>
        <v>0</v>
      </c>
      <c r="V3795" s="1">
        <f t="shared" si="485"/>
        <v>0</v>
      </c>
    </row>
    <row r="3796" spans="1:22" x14ac:dyDescent="0.35">
      <c r="A3796" s="1">
        <v>94000161</v>
      </c>
      <c r="B3796" s="3" t="s">
        <v>23</v>
      </c>
      <c r="C3796" s="29">
        <f t="shared" si="480"/>
        <v>2</v>
      </c>
      <c r="D3796" s="29" t="str">
        <f t="shared" si="477"/>
        <v>1</v>
      </c>
      <c r="E3796" s="42" t="str">
        <f t="shared" si="478"/>
        <v>21</v>
      </c>
      <c r="F3796" s="1">
        <v>40</v>
      </c>
      <c r="G3796" s="28" t="str">
        <f t="shared" si="479"/>
        <v>140</v>
      </c>
      <c r="H3796" s="1">
        <v>3</v>
      </c>
      <c r="I3796" s="1">
        <v>1522</v>
      </c>
      <c r="J3796" s="1">
        <v>48</v>
      </c>
      <c r="K3796" s="1">
        <v>4832</v>
      </c>
      <c r="L3796" s="1">
        <v>380763</v>
      </c>
      <c r="M3796" s="1">
        <v>3132629</v>
      </c>
      <c r="N3796" s="2">
        <f>INT(VLOOKUP(--D3796,'属性表（单）'!$H$7:$I$11,2,0)*VLOOKUP(F3796,'属性表（单）'!$B$4:$D$53,3,0))</f>
        <v>12150</v>
      </c>
      <c r="O3796" s="34">
        <f t="shared" si="481"/>
        <v>1822</v>
      </c>
      <c r="P3796" s="1">
        <f>IF(H3796=26,VLOOKUP(G3796,'属性表（单核）'!$H$2:$I$251,2,0),IF(H3796=59,VLOOKUP(G3796,'属性表（单核）'!$C$2:$D$251,2,0),INT(N3796/VLOOKUP(H3796,'属性表（单）'!$N$4:$O$24,2,0))))</f>
        <v>1215</v>
      </c>
      <c r="Q3796" s="34">
        <f t="shared" si="482"/>
        <v>28476</v>
      </c>
      <c r="R3796" s="1">
        <f>IF(J3796=26,VLOOKUP(G3796,'属性表（单核）'!$H$2:$I$251,2,0),IF(J3796=59,VLOOKUP(G3796,'属性表（单核）'!$C$2:$D$251,2,0),INT(N3796/VLOOKUP(J3796,'属性表（单）'!$N$4:$O$24,2,0))))</f>
        <v>18984</v>
      </c>
      <c r="S3796" s="1">
        <f t="shared" si="483"/>
        <v>0</v>
      </c>
      <c r="T3796" s="28">
        <f>VLOOKUP(--F3796,经验表!$A$4:$B$53,2,0)*VLOOKUP(--E3796,经验表!$W$8:$X$17,2,0)</f>
        <v>0</v>
      </c>
      <c r="U3796" s="1">
        <f t="shared" si="484"/>
        <v>0</v>
      </c>
      <c r="V3796" s="1">
        <f t="shared" si="485"/>
        <v>0</v>
      </c>
    </row>
    <row r="3797" spans="1:22" x14ac:dyDescent="0.35">
      <c r="A3797" s="1">
        <v>94100161</v>
      </c>
      <c r="B3797" s="3" t="s">
        <v>23</v>
      </c>
      <c r="C3797" s="29">
        <f t="shared" si="480"/>
        <v>2</v>
      </c>
      <c r="D3797" s="29" t="str">
        <f t="shared" si="477"/>
        <v>1</v>
      </c>
      <c r="E3797" s="42" t="str">
        <f t="shared" si="478"/>
        <v>21</v>
      </c>
      <c r="F3797" s="1">
        <v>41</v>
      </c>
      <c r="G3797" s="28" t="str">
        <f t="shared" si="479"/>
        <v>141</v>
      </c>
      <c r="H3797" s="1">
        <v>3</v>
      </c>
      <c r="I3797" s="1">
        <v>1578</v>
      </c>
      <c r="J3797" s="1">
        <v>48</v>
      </c>
      <c r="K3797" s="1">
        <v>4944</v>
      </c>
      <c r="L3797" s="1">
        <v>424743</v>
      </c>
      <c r="M3797" s="1">
        <v>3513392</v>
      </c>
      <c r="N3797" s="2">
        <f>INT(VLOOKUP(--D3797,'属性表（单）'!$H$7:$I$11,2,0)*VLOOKUP(F3797,'属性表（单）'!$B$4:$D$53,3,0))</f>
        <v>12600</v>
      </c>
      <c r="O3797" s="34">
        <f t="shared" si="481"/>
        <v>1890</v>
      </c>
      <c r="P3797" s="1">
        <f>IF(H3797=26,VLOOKUP(G3797,'属性表（单核）'!$H$2:$I$251,2,0),IF(H3797=59,VLOOKUP(G3797,'属性表（单核）'!$C$2:$D$251,2,0),INT(N3797/VLOOKUP(H3797,'属性表（单）'!$N$4:$O$24,2,0))))</f>
        <v>1260</v>
      </c>
      <c r="Q3797" s="34">
        <f t="shared" si="482"/>
        <v>29530</v>
      </c>
      <c r="R3797" s="1">
        <f>IF(J3797=26,VLOOKUP(G3797,'属性表（单核）'!$H$2:$I$251,2,0),IF(J3797=59,VLOOKUP(G3797,'属性表（单核）'!$C$2:$D$251,2,0),INT(N3797/VLOOKUP(J3797,'属性表（单）'!$N$4:$O$24,2,0))))</f>
        <v>19687</v>
      </c>
      <c r="S3797" s="1">
        <f t="shared" si="483"/>
        <v>0</v>
      </c>
      <c r="T3797" s="28">
        <f>VLOOKUP(--F3797,经验表!$A$4:$B$53,2,0)*VLOOKUP(--E3797,经验表!$W$8:$X$17,2,0)</f>
        <v>0</v>
      </c>
      <c r="U3797" s="1">
        <f t="shared" si="484"/>
        <v>0</v>
      </c>
      <c r="V3797" s="1">
        <f t="shared" si="485"/>
        <v>0</v>
      </c>
    </row>
    <row r="3798" spans="1:22" x14ac:dyDescent="0.35">
      <c r="A3798" s="1">
        <v>94200161</v>
      </c>
      <c r="B3798" s="3" t="s">
        <v>23</v>
      </c>
      <c r="C3798" s="29">
        <f t="shared" si="480"/>
        <v>2</v>
      </c>
      <c r="D3798" s="29" t="str">
        <f t="shared" si="477"/>
        <v>1</v>
      </c>
      <c r="E3798" s="42" t="str">
        <f t="shared" si="478"/>
        <v>21</v>
      </c>
      <c r="F3798" s="1">
        <v>42</v>
      </c>
      <c r="G3798" s="28" t="str">
        <f t="shared" si="479"/>
        <v>142</v>
      </c>
      <c r="H3798" s="1">
        <v>3</v>
      </c>
      <c r="I3798" s="1">
        <v>1635</v>
      </c>
      <c r="J3798" s="1">
        <v>48</v>
      </c>
      <c r="K3798" s="1">
        <v>5056</v>
      </c>
      <c r="L3798" s="1">
        <v>473704</v>
      </c>
      <c r="M3798" s="1">
        <v>3938135</v>
      </c>
      <c r="N3798" s="2">
        <f>INT(VLOOKUP(--D3798,'属性表（单）'!$H$7:$I$11,2,0)*VLOOKUP(F3798,'属性表（单）'!$B$4:$D$53,3,0))</f>
        <v>13100</v>
      </c>
      <c r="O3798" s="34">
        <f t="shared" si="481"/>
        <v>1965</v>
      </c>
      <c r="P3798" s="1">
        <f>IF(H3798=26,VLOOKUP(G3798,'属性表（单核）'!$H$2:$I$251,2,0),IF(H3798=59,VLOOKUP(G3798,'属性表（单核）'!$C$2:$D$251,2,0),INT(N3798/VLOOKUP(H3798,'属性表（单）'!$N$4:$O$24,2,0))))</f>
        <v>1310</v>
      </c>
      <c r="Q3798" s="34">
        <f t="shared" si="482"/>
        <v>30702</v>
      </c>
      <c r="R3798" s="1">
        <f>IF(J3798=26,VLOOKUP(G3798,'属性表（单核）'!$H$2:$I$251,2,0),IF(J3798=59,VLOOKUP(G3798,'属性表（单核）'!$C$2:$D$251,2,0),INT(N3798/VLOOKUP(J3798,'属性表（单）'!$N$4:$O$24,2,0))))</f>
        <v>20468</v>
      </c>
      <c r="S3798" s="1">
        <f t="shared" si="483"/>
        <v>0</v>
      </c>
      <c r="T3798" s="28">
        <f>VLOOKUP(--F3798,经验表!$A$4:$B$53,2,0)*VLOOKUP(--E3798,经验表!$W$8:$X$17,2,0)</f>
        <v>0</v>
      </c>
      <c r="U3798" s="1">
        <f t="shared" si="484"/>
        <v>0</v>
      </c>
      <c r="V3798" s="1">
        <f t="shared" si="485"/>
        <v>0</v>
      </c>
    </row>
    <row r="3799" spans="1:22" x14ac:dyDescent="0.35">
      <c r="A3799" s="1">
        <v>94300161</v>
      </c>
      <c r="B3799" s="3" t="s">
        <v>23</v>
      </c>
      <c r="C3799" s="29">
        <f t="shared" si="480"/>
        <v>2</v>
      </c>
      <c r="D3799" s="29" t="str">
        <f t="shared" si="477"/>
        <v>1</v>
      </c>
      <c r="E3799" s="42" t="str">
        <f t="shared" si="478"/>
        <v>21</v>
      </c>
      <c r="F3799" s="1">
        <v>43</v>
      </c>
      <c r="G3799" s="28" t="str">
        <f t="shared" si="479"/>
        <v>143</v>
      </c>
      <c r="H3799" s="1">
        <v>3</v>
      </c>
      <c r="I3799" s="1">
        <v>1693</v>
      </c>
      <c r="J3799" s="1">
        <v>48</v>
      </c>
      <c r="K3799" s="1">
        <v>5168</v>
      </c>
      <c r="L3799" s="1">
        <v>528202</v>
      </c>
      <c r="M3799" s="1">
        <v>4411839</v>
      </c>
      <c r="N3799" s="2">
        <f>INT(VLOOKUP(--D3799,'属性表（单）'!$H$7:$I$11,2,0)*VLOOKUP(F3799,'属性表（单）'!$B$4:$D$53,3,0))</f>
        <v>13600</v>
      </c>
      <c r="O3799" s="34">
        <f t="shared" si="481"/>
        <v>2040</v>
      </c>
      <c r="P3799" s="1">
        <f>IF(H3799=26,VLOOKUP(G3799,'属性表（单核）'!$H$2:$I$251,2,0),IF(H3799=59,VLOOKUP(G3799,'属性表（单核）'!$C$2:$D$251,2,0),INT(N3799/VLOOKUP(H3799,'属性表（单）'!$N$4:$O$24,2,0))))</f>
        <v>1360</v>
      </c>
      <c r="Q3799" s="34">
        <f t="shared" si="482"/>
        <v>31875</v>
      </c>
      <c r="R3799" s="1">
        <f>IF(J3799=26,VLOOKUP(G3799,'属性表（单核）'!$H$2:$I$251,2,0),IF(J3799=59,VLOOKUP(G3799,'属性表（单核）'!$C$2:$D$251,2,0),INT(N3799/VLOOKUP(J3799,'属性表（单）'!$N$4:$O$24,2,0))))</f>
        <v>21250</v>
      </c>
      <c r="S3799" s="1">
        <f t="shared" si="483"/>
        <v>0</v>
      </c>
      <c r="T3799" s="28">
        <f>VLOOKUP(--F3799,经验表!$A$4:$B$53,2,0)*VLOOKUP(--E3799,经验表!$W$8:$X$17,2,0)</f>
        <v>0</v>
      </c>
      <c r="U3799" s="1">
        <f t="shared" si="484"/>
        <v>0</v>
      </c>
      <c r="V3799" s="1">
        <f t="shared" si="485"/>
        <v>0</v>
      </c>
    </row>
    <row r="3800" spans="1:22" x14ac:dyDescent="0.35">
      <c r="A3800" s="1">
        <v>94400161</v>
      </c>
      <c r="B3800" s="3" t="s">
        <v>23</v>
      </c>
      <c r="C3800" s="29">
        <f t="shared" si="480"/>
        <v>2</v>
      </c>
      <c r="D3800" s="29" t="str">
        <f t="shared" si="477"/>
        <v>1</v>
      </c>
      <c r="E3800" s="42" t="str">
        <f t="shared" si="478"/>
        <v>21</v>
      </c>
      <c r="F3800" s="1">
        <v>44</v>
      </c>
      <c r="G3800" s="28" t="str">
        <f t="shared" si="479"/>
        <v>144</v>
      </c>
      <c r="H3800" s="1">
        <v>3</v>
      </c>
      <c r="I3800" s="1">
        <v>1754</v>
      </c>
      <c r="J3800" s="1">
        <v>48</v>
      </c>
      <c r="K3800" s="1">
        <v>5280</v>
      </c>
      <c r="L3800" s="1">
        <v>588865</v>
      </c>
      <c r="M3800" s="1">
        <v>4940041</v>
      </c>
      <c r="N3800" s="2">
        <f>INT(VLOOKUP(--D3800,'属性表（单）'!$H$7:$I$11,2,0)*VLOOKUP(F3800,'属性表（单）'!$B$4:$D$53,3,0))</f>
        <v>14100</v>
      </c>
      <c r="O3800" s="34">
        <f t="shared" si="481"/>
        <v>2115</v>
      </c>
      <c r="P3800" s="1">
        <f>IF(H3800=26,VLOOKUP(G3800,'属性表（单核）'!$H$2:$I$251,2,0),IF(H3800=59,VLOOKUP(G3800,'属性表（单核）'!$C$2:$D$251,2,0),INT(N3800/VLOOKUP(H3800,'属性表（单）'!$N$4:$O$24,2,0))))</f>
        <v>1410</v>
      </c>
      <c r="Q3800" s="34">
        <f t="shared" si="482"/>
        <v>33046</v>
      </c>
      <c r="R3800" s="1">
        <f>IF(J3800=26,VLOOKUP(G3800,'属性表（单核）'!$H$2:$I$251,2,0),IF(J3800=59,VLOOKUP(G3800,'属性表（单核）'!$C$2:$D$251,2,0),INT(N3800/VLOOKUP(J3800,'属性表（单）'!$N$4:$O$24,2,0))))</f>
        <v>22031</v>
      </c>
      <c r="S3800" s="1">
        <f t="shared" si="483"/>
        <v>0</v>
      </c>
      <c r="T3800" s="28">
        <f>VLOOKUP(--F3800,经验表!$A$4:$B$53,2,0)*VLOOKUP(--E3800,经验表!$W$8:$X$17,2,0)</f>
        <v>0</v>
      </c>
      <c r="U3800" s="1">
        <f t="shared" si="484"/>
        <v>0</v>
      </c>
      <c r="V3800" s="1">
        <f t="shared" si="485"/>
        <v>0</v>
      </c>
    </row>
    <row r="3801" spans="1:22" x14ac:dyDescent="0.35">
      <c r="A3801" s="1">
        <v>94500161</v>
      </c>
      <c r="B3801" s="3" t="s">
        <v>23</v>
      </c>
      <c r="C3801" s="29">
        <f t="shared" si="480"/>
        <v>2</v>
      </c>
      <c r="D3801" s="29" t="str">
        <f t="shared" si="477"/>
        <v>1</v>
      </c>
      <c r="E3801" s="42" t="str">
        <f t="shared" si="478"/>
        <v>21</v>
      </c>
      <c r="F3801" s="1">
        <v>45</v>
      </c>
      <c r="G3801" s="28" t="str">
        <f t="shared" si="479"/>
        <v>145</v>
      </c>
      <c r="H3801" s="1">
        <v>3</v>
      </c>
      <c r="I3801" s="1">
        <v>1818</v>
      </c>
      <c r="J3801" s="1">
        <v>48</v>
      </c>
      <c r="K3801" s="1">
        <v>5392</v>
      </c>
      <c r="L3801" s="1">
        <v>656385</v>
      </c>
      <c r="M3801" s="1">
        <v>5528906</v>
      </c>
      <c r="N3801" s="2">
        <f>INT(VLOOKUP(--D3801,'属性表（单）'!$H$7:$I$11,2,0)*VLOOKUP(F3801,'属性表（单）'!$B$4:$D$53,3,0))</f>
        <v>14600</v>
      </c>
      <c r="O3801" s="34">
        <f t="shared" si="481"/>
        <v>2190</v>
      </c>
      <c r="P3801" s="1">
        <f>IF(H3801=26,VLOOKUP(G3801,'属性表（单核）'!$H$2:$I$251,2,0),IF(H3801=59,VLOOKUP(G3801,'属性表（单核）'!$C$2:$D$251,2,0),INT(N3801/VLOOKUP(H3801,'属性表（单）'!$N$4:$O$24,2,0))))</f>
        <v>1460</v>
      </c>
      <c r="Q3801" s="34">
        <f t="shared" si="482"/>
        <v>34218</v>
      </c>
      <c r="R3801" s="1">
        <f>IF(J3801=26,VLOOKUP(G3801,'属性表（单核）'!$H$2:$I$251,2,0),IF(J3801=59,VLOOKUP(G3801,'属性表（单核）'!$C$2:$D$251,2,0),INT(N3801/VLOOKUP(J3801,'属性表（单）'!$N$4:$O$24,2,0))))</f>
        <v>22812</v>
      </c>
      <c r="S3801" s="1">
        <f t="shared" si="483"/>
        <v>0</v>
      </c>
      <c r="T3801" s="28">
        <f>VLOOKUP(--F3801,经验表!$A$4:$B$53,2,0)*VLOOKUP(--E3801,经验表!$W$8:$X$17,2,0)</f>
        <v>0</v>
      </c>
      <c r="U3801" s="1">
        <f t="shared" si="484"/>
        <v>0</v>
      </c>
      <c r="V3801" s="1">
        <f t="shared" si="485"/>
        <v>0</v>
      </c>
    </row>
    <row r="3802" spans="1:22" x14ac:dyDescent="0.35">
      <c r="A3802" s="1">
        <v>94600161</v>
      </c>
      <c r="B3802" s="3" t="s">
        <v>23</v>
      </c>
      <c r="C3802" s="29">
        <f t="shared" si="480"/>
        <v>2</v>
      </c>
      <c r="D3802" s="29" t="str">
        <f t="shared" si="477"/>
        <v>1</v>
      </c>
      <c r="E3802" s="42" t="str">
        <f t="shared" si="478"/>
        <v>21</v>
      </c>
      <c r="F3802" s="1">
        <v>46</v>
      </c>
      <c r="G3802" s="28" t="str">
        <f t="shared" si="479"/>
        <v>146</v>
      </c>
      <c r="H3802" s="1">
        <v>3</v>
      </c>
      <c r="I3802" s="1">
        <v>1882</v>
      </c>
      <c r="J3802" s="1">
        <v>48</v>
      </c>
      <c r="K3802" s="1">
        <v>5504</v>
      </c>
      <c r="L3802" s="1">
        <v>731535</v>
      </c>
      <c r="M3802" s="1">
        <v>6185291</v>
      </c>
      <c r="N3802" s="2">
        <f>INT(VLOOKUP(--D3802,'属性表（单）'!$H$7:$I$11,2,0)*VLOOKUP(F3802,'属性表（单）'!$B$4:$D$53,3,0))</f>
        <v>15100</v>
      </c>
      <c r="O3802" s="34">
        <f t="shared" si="481"/>
        <v>2265</v>
      </c>
      <c r="P3802" s="1">
        <f>IF(H3802=26,VLOOKUP(G3802,'属性表（单核）'!$H$2:$I$251,2,0),IF(H3802=59,VLOOKUP(G3802,'属性表（单核）'!$C$2:$D$251,2,0),INT(N3802/VLOOKUP(H3802,'属性表（单）'!$N$4:$O$24,2,0))))</f>
        <v>1510</v>
      </c>
      <c r="Q3802" s="34">
        <f t="shared" si="482"/>
        <v>35389</v>
      </c>
      <c r="R3802" s="1">
        <f>IF(J3802=26,VLOOKUP(G3802,'属性表（单核）'!$H$2:$I$251,2,0),IF(J3802=59,VLOOKUP(G3802,'属性表（单核）'!$C$2:$D$251,2,0),INT(N3802/VLOOKUP(J3802,'属性表（单）'!$N$4:$O$24,2,0))))</f>
        <v>23593</v>
      </c>
      <c r="S3802" s="1">
        <f t="shared" si="483"/>
        <v>0</v>
      </c>
      <c r="T3802" s="28">
        <f>VLOOKUP(--F3802,经验表!$A$4:$B$53,2,0)*VLOOKUP(--E3802,经验表!$W$8:$X$17,2,0)</f>
        <v>0</v>
      </c>
      <c r="U3802" s="1">
        <f t="shared" si="484"/>
        <v>0</v>
      </c>
      <c r="V3802" s="1">
        <f t="shared" si="485"/>
        <v>0</v>
      </c>
    </row>
    <row r="3803" spans="1:22" x14ac:dyDescent="0.35">
      <c r="A3803" s="1">
        <v>94700161</v>
      </c>
      <c r="B3803" s="3" t="s">
        <v>23</v>
      </c>
      <c r="C3803" s="29">
        <f t="shared" si="480"/>
        <v>2</v>
      </c>
      <c r="D3803" s="29" t="str">
        <f t="shared" si="477"/>
        <v>1</v>
      </c>
      <c r="E3803" s="42" t="str">
        <f t="shared" si="478"/>
        <v>21</v>
      </c>
      <c r="F3803" s="1">
        <v>47</v>
      </c>
      <c r="G3803" s="28" t="str">
        <f t="shared" si="479"/>
        <v>147</v>
      </c>
      <c r="H3803" s="1">
        <v>3</v>
      </c>
      <c r="I3803" s="1">
        <v>1949</v>
      </c>
      <c r="J3803" s="1">
        <v>48</v>
      </c>
      <c r="K3803" s="1">
        <v>5616</v>
      </c>
      <c r="L3803" s="1">
        <v>815173</v>
      </c>
      <c r="M3803" s="1">
        <v>6916826</v>
      </c>
      <c r="N3803" s="2">
        <f>INT(VLOOKUP(--D3803,'属性表（单）'!$H$7:$I$11,2,0)*VLOOKUP(F3803,'属性表（单）'!$B$4:$D$53,3,0))</f>
        <v>15650</v>
      </c>
      <c r="O3803" s="34">
        <f t="shared" si="481"/>
        <v>2347</v>
      </c>
      <c r="P3803" s="1">
        <f>IF(H3803=26,VLOOKUP(G3803,'属性表（单核）'!$H$2:$I$251,2,0),IF(H3803=59,VLOOKUP(G3803,'属性表（单核）'!$C$2:$D$251,2,0),INT(N3803/VLOOKUP(H3803,'属性表（单）'!$N$4:$O$24,2,0))))</f>
        <v>1565</v>
      </c>
      <c r="Q3803" s="34">
        <f t="shared" si="482"/>
        <v>36679</v>
      </c>
      <c r="R3803" s="1">
        <f>IF(J3803=26,VLOOKUP(G3803,'属性表（单核）'!$H$2:$I$251,2,0),IF(J3803=59,VLOOKUP(G3803,'属性表（单核）'!$C$2:$D$251,2,0),INT(N3803/VLOOKUP(J3803,'属性表（单）'!$N$4:$O$24,2,0))))</f>
        <v>24453</v>
      </c>
      <c r="S3803" s="1">
        <f t="shared" si="483"/>
        <v>0</v>
      </c>
      <c r="T3803" s="28">
        <f>VLOOKUP(--F3803,经验表!$A$4:$B$53,2,0)*VLOOKUP(--E3803,经验表!$W$8:$X$17,2,0)</f>
        <v>0</v>
      </c>
      <c r="U3803" s="1">
        <f t="shared" si="484"/>
        <v>0</v>
      </c>
      <c r="V3803" s="1">
        <f t="shared" si="485"/>
        <v>0</v>
      </c>
    </row>
    <row r="3804" spans="1:22" x14ac:dyDescent="0.35">
      <c r="A3804" s="1">
        <v>94800161</v>
      </c>
      <c r="B3804" s="3" t="s">
        <v>23</v>
      </c>
      <c r="C3804" s="29">
        <f t="shared" si="480"/>
        <v>2</v>
      </c>
      <c r="D3804" s="29" t="str">
        <f t="shared" si="477"/>
        <v>1</v>
      </c>
      <c r="E3804" s="42" t="str">
        <f t="shared" si="478"/>
        <v>21</v>
      </c>
      <c r="F3804" s="1">
        <v>48</v>
      </c>
      <c r="G3804" s="28" t="str">
        <f t="shared" si="479"/>
        <v>148</v>
      </c>
      <c r="H3804" s="1">
        <v>3</v>
      </c>
      <c r="I3804" s="1">
        <v>2016</v>
      </c>
      <c r="J3804" s="1">
        <v>48</v>
      </c>
      <c r="K3804" s="1">
        <v>5728</v>
      </c>
      <c r="L3804" s="1">
        <v>908252</v>
      </c>
      <c r="M3804" s="1">
        <v>7731999</v>
      </c>
      <c r="N3804" s="2">
        <f>INT(VLOOKUP(--D3804,'属性表（单）'!$H$7:$I$11,2,0)*VLOOKUP(F3804,'属性表（单）'!$B$4:$D$53,3,0))</f>
        <v>16200</v>
      </c>
      <c r="O3804" s="34">
        <f t="shared" si="481"/>
        <v>2430</v>
      </c>
      <c r="P3804" s="1">
        <f>IF(H3804=26,VLOOKUP(G3804,'属性表（单核）'!$H$2:$I$251,2,0),IF(H3804=59,VLOOKUP(G3804,'属性表（单核）'!$C$2:$D$251,2,0),INT(N3804/VLOOKUP(H3804,'属性表（单）'!$N$4:$O$24,2,0))))</f>
        <v>1620</v>
      </c>
      <c r="Q3804" s="34">
        <f t="shared" si="482"/>
        <v>37968</v>
      </c>
      <c r="R3804" s="1">
        <f>IF(J3804=26,VLOOKUP(G3804,'属性表（单核）'!$H$2:$I$251,2,0),IF(J3804=59,VLOOKUP(G3804,'属性表（单核）'!$C$2:$D$251,2,0),INT(N3804/VLOOKUP(J3804,'属性表（单）'!$N$4:$O$24,2,0))))</f>
        <v>25312</v>
      </c>
      <c r="S3804" s="1">
        <f t="shared" si="483"/>
        <v>0</v>
      </c>
      <c r="T3804" s="28">
        <f>VLOOKUP(--F3804,经验表!$A$4:$B$53,2,0)*VLOOKUP(--E3804,经验表!$W$8:$X$17,2,0)</f>
        <v>0</v>
      </c>
      <c r="U3804" s="1">
        <f t="shared" si="484"/>
        <v>0</v>
      </c>
      <c r="V3804" s="1">
        <f t="shared" si="485"/>
        <v>0</v>
      </c>
    </row>
    <row r="3805" spans="1:22" x14ac:dyDescent="0.35">
      <c r="A3805" s="1">
        <v>94900161</v>
      </c>
      <c r="B3805" s="3" t="s">
        <v>23</v>
      </c>
      <c r="C3805" s="29">
        <f t="shared" si="480"/>
        <v>2</v>
      </c>
      <c r="D3805" s="29" t="str">
        <f t="shared" si="477"/>
        <v>1</v>
      </c>
      <c r="E3805" s="42" t="str">
        <f t="shared" si="478"/>
        <v>21</v>
      </c>
      <c r="F3805" s="1">
        <v>49</v>
      </c>
      <c r="G3805" s="28" t="str">
        <f t="shared" si="479"/>
        <v>149</v>
      </c>
      <c r="H3805" s="1">
        <v>3</v>
      </c>
      <c r="I3805" s="1">
        <v>2086</v>
      </c>
      <c r="J3805" s="1">
        <v>48</v>
      </c>
      <c r="K3805" s="1">
        <v>5840</v>
      </c>
      <c r="L3805" s="1">
        <v>1011839</v>
      </c>
      <c r="M3805" s="1">
        <v>8640251</v>
      </c>
      <c r="N3805" s="2">
        <f>INT(VLOOKUP(--D3805,'属性表（单）'!$H$7:$I$11,2,0)*VLOOKUP(F3805,'属性表（单）'!$B$4:$D$53,3,0))</f>
        <v>16750</v>
      </c>
      <c r="O3805" s="34">
        <f t="shared" si="481"/>
        <v>2512</v>
      </c>
      <c r="P3805" s="1">
        <f>IF(H3805=26,VLOOKUP(G3805,'属性表（单核）'!$H$2:$I$251,2,0),IF(H3805=59,VLOOKUP(G3805,'属性表（单核）'!$C$2:$D$251,2,0),INT(N3805/VLOOKUP(H3805,'属性表（单）'!$N$4:$O$24,2,0))))</f>
        <v>1675</v>
      </c>
      <c r="Q3805" s="34">
        <f t="shared" si="482"/>
        <v>39256</v>
      </c>
      <c r="R3805" s="1">
        <f>IF(J3805=26,VLOOKUP(G3805,'属性表（单核）'!$H$2:$I$251,2,0),IF(J3805=59,VLOOKUP(G3805,'属性表（单核）'!$C$2:$D$251,2,0),INT(N3805/VLOOKUP(J3805,'属性表（单）'!$N$4:$O$24,2,0))))</f>
        <v>26171</v>
      </c>
      <c r="S3805" s="1">
        <f t="shared" si="483"/>
        <v>0</v>
      </c>
      <c r="T3805" s="28">
        <f>VLOOKUP(--F3805,经验表!$A$4:$B$53,2,0)*VLOOKUP(--E3805,经验表!$W$8:$X$17,2,0)</f>
        <v>0</v>
      </c>
      <c r="U3805" s="1">
        <f t="shared" si="484"/>
        <v>0</v>
      </c>
      <c r="V3805" s="1">
        <f t="shared" si="485"/>
        <v>0</v>
      </c>
    </row>
    <row r="3806" spans="1:22" x14ac:dyDescent="0.35">
      <c r="A3806" s="1">
        <v>95000161</v>
      </c>
      <c r="B3806" s="3" t="s">
        <v>23</v>
      </c>
      <c r="C3806" s="29">
        <f t="shared" si="480"/>
        <v>2</v>
      </c>
      <c r="D3806" s="29" t="str">
        <f t="shared" si="477"/>
        <v>1</v>
      </c>
      <c r="E3806" s="42" t="str">
        <f t="shared" si="478"/>
        <v>21</v>
      </c>
      <c r="F3806" s="1">
        <v>50</v>
      </c>
      <c r="G3806" s="28" t="str">
        <f t="shared" si="479"/>
        <v>150</v>
      </c>
      <c r="H3806" s="1">
        <v>3</v>
      </c>
      <c r="I3806" s="1">
        <v>2160</v>
      </c>
      <c r="J3806" s="1">
        <v>48</v>
      </c>
      <c r="K3806" s="1">
        <v>5952</v>
      </c>
      <c r="L3806" s="1">
        <v>99999999</v>
      </c>
      <c r="M3806" s="1">
        <v>9652090</v>
      </c>
      <c r="N3806" s="2">
        <f>INT(VLOOKUP(--D3806,'属性表（单）'!$H$7:$I$11,2,0)*VLOOKUP(F3806,'属性表（单）'!$B$4:$D$53,3,0))</f>
        <v>17300</v>
      </c>
      <c r="O3806" s="34">
        <f t="shared" si="481"/>
        <v>2595</v>
      </c>
      <c r="P3806" s="1">
        <f>IF(H3806=26,VLOOKUP(G3806,'属性表（单核）'!$H$2:$I$251,2,0),IF(H3806=59,VLOOKUP(G3806,'属性表（单核）'!$C$2:$D$251,2,0),INT(N3806/VLOOKUP(H3806,'属性表（单）'!$N$4:$O$24,2,0))))</f>
        <v>1730</v>
      </c>
      <c r="Q3806" s="34">
        <f t="shared" si="482"/>
        <v>40546</v>
      </c>
      <c r="R3806" s="1">
        <f>IF(J3806=26,VLOOKUP(G3806,'属性表（单核）'!$H$2:$I$251,2,0),IF(J3806=59,VLOOKUP(G3806,'属性表（单核）'!$C$2:$D$251,2,0),INT(N3806/VLOOKUP(J3806,'属性表（单）'!$N$4:$O$24,2,0))))</f>
        <v>27031</v>
      </c>
      <c r="S3806" s="1">
        <f t="shared" si="483"/>
        <v>0</v>
      </c>
      <c r="T3806" s="28">
        <f>VLOOKUP(--F3806,经验表!$A$4:$B$53,2,0)*VLOOKUP(--E3806,经验表!$W$8:$X$17,2,0)</f>
        <v>0</v>
      </c>
      <c r="U3806" s="1">
        <f t="shared" si="484"/>
        <v>0</v>
      </c>
      <c r="V3806" s="1">
        <f t="shared" si="485"/>
        <v>0</v>
      </c>
    </row>
    <row r="3807" spans="1:22" x14ac:dyDescent="0.35">
      <c r="A3807" s="1">
        <v>90100162</v>
      </c>
      <c r="B3807" s="3" t="s">
        <v>23</v>
      </c>
      <c r="C3807" s="29">
        <f t="shared" si="480"/>
        <v>2</v>
      </c>
      <c r="D3807" s="29" t="str">
        <f t="shared" si="477"/>
        <v>2</v>
      </c>
      <c r="E3807" s="42" t="str">
        <f t="shared" si="478"/>
        <v>22</v>
      </c>
      <c r="F3807" s="1">
        <v>1</v>
      </c>
      <c r="G3807" s="28" t="str">
        <f t="shared" si="479"/>
        <v>21</v>
      </c>
      <c r="H3807" s="1">
        <v>3</v>
      </c>
      <c r="I3807" s="1">
        <v>440</v>
      </c>
      <c r="J3807" s="1">
        <v>48</v>
      </c>
      <c r="K3807" s="1">
        <v>776</v>
      </c>
      <c r="L3807" s="1">
        <v>2171</v>
      </c>
      <c r="M3807" s="1">
        <v>0</v>
      </c>
      <c r="N3807" s="2">
        <f>INT(VLOOKUP(--D3807,'属性表（单）'!$H$7:$I$11,2,0)*VLOOKUP(F3807,'属性表（单）'!$B$4:$D$53,3,0))</f>
        <v>2400</v>
      </c>
      <c r="O3807" s="34">
        <f t="shared" si="481"/>
        <v>360</v>
      </c>
      <c r="P3807" s="1">
        <f>IF(H3807=26,VLOOKUP(G3807,'属性表（单核）'!$H$2:$I$251,2,0),IF(H3807=59,VLOOKUP(G3807,'属性表（单核）'!$C$2:$D$251,2,0),INT(N3807/VLOOKUP(H3807,'属性表（单）'!$N$4:$O$24,2,0))))</f>
        <v>240</v>
      </c>
      <c r="Q3807" s="34">
        <f t="shared" si="482"/>
        <v>5625</v>
      </c>
      <c r="R3807" s="1">
        <f>IF(J3807=26,VLOOKUP(G3807,'属性表（单核）'!$H$2:$I$251,2,0),IF(J3807=59,VLOOKUP(G3807,'属性表（单核）'!$C$2:$D$251,2,0),INT(N3807/VLOOKUP(J3807,'属性表（单）'!$N$4:$O$24,2,0))))</f>
        <v>3750</v>
      </c>
      <c r="S3807" s="1">
        <f t="shared" si="483"/>
        <v>0</v>
      </c>
      <c r="T3807" s="28">
        <f>VLOOKUP(--F3807,经验表!$A$4:$B$53,2,0)*VLOOKUP(--E3807,经验表!$W$8:$X$17,2,0)</f>
        <v>0</v>
      </c>
      <c r="U3807" s="1">
        <f t="shared" si="484"/>
        <v>0</v>
      </c>
      <c r="V3807" s="1">
        <f t="shared" si="485"/>
        <v>0</v>
      </c>
    </row>
    <row r="3808" spans="1:22" x14ac:dyDescent="0.35">
      <c r="A3808" s="1">
        <v>90200162</v>
      </c>
      <c r="B3808" s="3" t="s">
        <v>23</v>
      </c>
      <c r="C3808" s="29">
        <f t="shared" si="480"/>
        <v>2</v>
      </c>
      <c r="D3808" s="29" t="str">
        <f t="shared" si="477"/>
        <v>2</v>
      </c>
      <c r="E3808" s="42" t="str">
        <f t="shared" si="478"/>
        <v>22</v>
      </c>
      <c r="F3808" s="1">
        <v>2</v>
      </c>
      <c r="G3808" s="28" t="str">
        <f t="shared" si="479"/>
        <v>22</v>
      </c>
      <c r="H3808" s="1">
        <v>3</v>
      </c>
      <c r="I3808" s="1">
        <v>469</v>
      </c>
      <c r="J3808" s="1">
        <v>48</v>
      </c>
      <c r="K3808" s="1">
        <v>944</v>
      </c>
      <c r="L3808" s="1">
        <v>2886</v>
      </c>
      <c r="M3808" s="1">
        <v>2171</v>
      </c>
      <c r="N3808" s="2">
        <f>INT(VLOOKUP(--D3808,'属性表（单）'!$H$7:$I$11,2,0)*VLOOKUP(F3808,'属性表（单）'!$B$4:$D$53,3,0))</f>
        <v>2550</v>
      </c>
      <c r="O3808" s="34">
        <f t="shared" si="481"/>
        <v>382</v>
      </c>
      <c r="P3808" s="1">
        <f>IF(H3808=26,VLOOKUP(G3808,'属性表（单核）'!$H$2:$I$251,2,0),IF(H3808=59,VLOOKUP(G3808,'属性表（单核）'!$C$2:$D$251,2,0),INT(N3808/VLOOKUP(H3808,'属性表（单）'!$N$4:$O$24,2,0))))</f>
        <v>255</v>
      </c>
      <c r="Q3808" s="34">
        <f t="shared" si="482"/>
        <v>5976</v>
      </c>
      <c r="R3808" s="1">
        <f>IF(J3808=26,VLOOKUP(G3808,'属性表（单核）'!$H$2:$I$251,2,0),IF(J3808=59,VLOOKUP(G3808,'属性表（单核）'!$C$2:$D$251,2,0),INT(N3808/VLOOKUP(J3808,'属性表（单）'!$N$4:$O$24,2,0))))</f>
        <v>3984</v>
      </c>
      <c r="S3808" s="1">
        <f t="shared" si="483"/>
        <v>0</v>
      </c>
      <c r="T3808" s="28">
        <f>VLOOKUP(--F3808,经验表!$A$4:$B$53,2,0)*VLOOKUP(--E3808,经验表!$W$8:$X$17,2,0)</f>
        <v>0</v>
      </c>
      <c r="U3808" s="1">
        <f t="shared" si="484"/>
        <v>0</v>
      </c>
      <c r="V3808" s="1">
        <f t="shared" si="485"/>
        <v>0</v>
      </c>
    </row>
    <row r="3809" spans="1:22" x14ac:dyDescent="0.35">
      <c r="A3809" s="1">
        <v>90300162</v>
      </c>
      <c r="B3809" s="3" t="s">
        <v>23</v>
      </c>
      <c r="C3809" s="29">
        <f t="shared" si="480"/>
        <v>2</v>
      </c>
      <c r="D3809" s="29" t="str">
        <f t="shared" si="477"/>
        <v>2</v>
      </c>
      <c r="E3809" s="42" t="str">
        <f t="shared" si="478"/>
        <v>22</v>
      </c>
      <c r="F3809" s="1">
        <v>3</v>
      </c>
      <c r="G3809" s="28" t="str">
        <f t="shared" si="479"/>
        <v>23</v>
      </c>
      <c r="H3809" s="1">
        <v>3</v>
      </c>
      <c r="I3809" s="1">
        <v>498</v>
      </c>
      <c r="J3809" s="1">
        <v>48</v>
      </c>
      <c r="K3809" s="1">
        <v>1112</v>
      </c>
      <c r="L3809" s="1">
        <v>3692</v>
      </c>
      <c r="M3809" s="1">
        <v>5057</v>
      </c>
      <c r="N3809" s="2">
        <f>INT(VLOOKUP(--D3809,'属性表（单）'!$H$7:$I$11,2,0)*VLOOKUP(F3809,'属性表（单）'!$B$4:$D$53,3,0))</f>
        <v>2700</v>
      </c>
      <c r="O3809" s="34">
        <f t="shared" si="481"/>
        <v>405</v>
      </c>
      <c r="P3809" s="1">
        <f>IF(H3809=26,VLOOKUP(G3809,'属性表（单核）'!$H$2:$I$251,2,0),IF(H3809=59,VLOOKUP(G3809,'属性表（单核）'!$C$2:$D$251,2,0),INT(N3809/VLOOKUP(H3809,'属性表（单）'!$N$4:$O$24,2,0))))</f>
        <v>270</v>
      </c>
      <c r="Q3809" s="34">
        <f t="shared" si="482"/>
        <v>6327</v>
      </c>
      <c r="R3809" s="1">
        <f>IF(J3809=26,VLOOKUP(G3809,'属性表（单核）'!$H$2:$I$251,2,0),IF(J3809=59,VLOOKUP(G3809,'属性表（单核）'!$C$2:$D$251,2,0),INT(N3809/VLOOKUP(J3809,'属性表（单）'!$N$4:$O$24,2,0))))</f>
        <v>4218</v>
      </c>
      <c r="S3809" s="1">
        <f t="shared" si="483"/>
        <v>0</v>
      </c>
      <c r="T3809" s="28">
        <f>VLOOKUP(--F3809,经验表!$A$4:$B$53,2,0)*VLOOKUP(--E3809,经验表!$W$8:$X$17,2,0)</f>
        <v>0</v>
      </c>
      <c r="U3809" s="1">
        <f t="shared" si="484"/>
        <v>0</v>
      </c>
      <c r="V3809" s="1">
        <f t="shared" si="485"/>
        <v>0</v>
      </c>
    </row>
    <row r="3810" spans="1:22" x14ac:dyDescent="0.35">
      <c r="A3810" s="1">
        <v>90400162</v>
      </c>
      <c r="B3810" s="3" t="s">
        <v>23</v>
      </c>
      <c r="C3810" s="29">
        <f t="shared" si="480"/>
        <v>2</v>
      </c>
      <c r="D3810" s="29" t="str">
        <f t="shared" si="477"/>
        <v>2</v>
      </c>
      <c r="E3810" s="42" t="str">
        <f t="shared" si="478"/>
        <v>22</v>
      </c>
      <c r="F3810" s="1">
        <v>4</v>
      </c>
      <c r="G3810" s="28" t="str">
        <f t="shared" si="479"/>
        <v>24</v>
      </c>
      <c r="H3810" s="1">
        <v>3</v>
      </c>
      <c r="I3810" s="1">
        <v>528</v>
      </c>
      <c r="J3810" s="1">
        <v>48</v>
      </c>
      <c r="K3810" s="1">
        <v>1280</v>
      </c>
      <c r="L3810" s="1">
        <v>4594</v>
      </c>
      <c r="M3810" s="1">
        <v>8749</v>
      </c>
      <c r="N3810" s="2">
        <f>INT(VLOOKUP(--D3810,'属性表（单）'!$H$7:$I$11,2,0)*VLOOKUP(F3810,'属性表（单）'!$B$4:$D$53,3,0))</f>
        <v>2850</v>
      </c>
      <c r="O3810" s="34">
        <f t="shared" si="481"/>
        <v>427</v>
      </c>
      <c r="P3810" s="1">
        <f>IF(H3810=26,VLOOKUP(G3810,'属性表（单核）'!$H$2:$I$251,2,0),IF(H3810=59,VLOOKUP(G3810,'属性表（单核）'!$C$2:$D$251,2,0),INT(N3810/VLOOKUP(H3810,'属性表（单）'!$N$4:$O$24,2,0))))</f>
        <v>285</v>
      </c>
      <c r="Q3810" s="34">
        <f t="shared" si="482"/>
        <v>6679</v>
      </c>
      <c r="R3810" s="1">
        <f>IF(J3810=26,VLOOKUP(G3810,'属性表（单核）'!$H$2:$I$251,2,0),IF(J3810=59,VLOOKUP(G3810,'属性表（单核）'!$C$2:$D$251,2,0),INT(N3810/VLOOKUP(J3810,'属性表（单）'!$N$4:$O$24,2,0))))</f>
        <v>4453</v>
      </c>
      <c r="S3810" s="1">
        <f t="shared" si="483"/>
        <v>0</v>
      </c>
      <c r="T3810" s="28">
        <f>VLOOKUP(--F3810,经验表!$A$4:$B$53,2,0)*VLOOKUP(--E3810,经验表!$W$8:$X$17,2,0)</f>
        <v>0</v>
      </c>
      <c r="U3810" s="1">
        <f t="shared" si="484"/>
        <v>0</v>
      </c>
      <c r="V3810" s="1">
        <f t="shared" si="485"/>
        <v>0</v>
      </c>
    </row>
    <row r="3811" spans="1:22" x14ac:dyDescent="0.35">
      <c r="A3811" s="1">
        <v>90500162</v>
      </c>
      <c r="B3811" s="3" t="s">
        <v>23</v>
      </c>
      <c r="C3811" s="29">
        <f t="shared" si="480"/>
        <v>2</v>
      </c>
      <c r="D3811" s="29" t="str">
        <f t="shared" si="477"/>
        <v>2</v>
      </c>
      <c r="E3811" s="42" t="str">
        <f t="shared" si="478"/>
        <v>22</v>
      </c>
      <c r="F3811" s="1">
        <v>5</v>
      </c>
      <c r="G3811" s="28" t="str">
        <f t="shared" si="479"/>
        <v>25</v>
      </c>
      <c r="H3811" s="1">
        <v>3</v>
      </c>
      <c r="I3811" s="1">
        <v>558</v>
      </c>
      <c r="J3811" s="1">
        <v>48</v>
      </c>
      <c r="K3811" s="1">
        <v>1448</v>
      </c>
      <c r="L3811" s="1">
        <v>5608</v>
      </c>
      <c r="M3811" s="1">
        <v>13343</v>
      </c>
      <c r="N3811" s="2">
        <f>INT(VLOOKUP(--D3811,'属性表（单）'!$H$7:$I$11,2,0)*VLOOKUP(F3811,'属性表（单）'!$B$4:$D$53,3,0))</f>
        <v>3000</v>
      </c>
      <c r="O3811" s="34">
        <f t="shared" si="481"/>
        <v>450</v>
      </c>
      <c r="P3811" s="1">
        <f>IF(H3811=26,VLOOKUP(G3811,'属性表（单核）'!$H$2:$I$251,2,0),IF(H3811=59,VLOOKUP(G3811,'属性表（单核）'!$C$2:$D$251,2,0),INT(N3811/VLOOKUP(H3811,'属性表（单）'!$N$4:$O$24,2,0))))</f>
        <v>300</v>
      </c>
      <c r="Q3811" s="34">
        <f t="shared" si="482"/>
        <v>7030</v>
      </c>
      <c r="R3811" s="1">
        <f>IF(J3811=26,VLOOKUP(G3811,'属性表（单核）'!$H$2:$I$251,2,0),IF(J3811=59,VLOOKUP(G3811,'属性表（单核）'!$C$2:$D$251,2,0),INT(N3811/VLOOKUP(J3811,'属性表（单）'!$N$4:$O$24,2,0))))</f>
        <v>4687</v>
      </c>
      <c r="S3811" s="1">
        <f t="shared" si="483"/>
        <v>0</v>
      </c>
      <c r="T3811" s="28">
        <f>VLOOKUP(--F3811,经验表!$A$4:$B$53,2,0)*VLOOKUP(--E3811,经验表!$W$8:$X$17,2,0)</f>
        <v>0</v>
      </c>
      <c r="U3811" s="1">
        <f t="shared" si="484"/>
        <v>0</v>
      </c>
      <c r="V3811" s="1">
        <f t="shared" si="485"/>
        <v>0</v>
      </c>
    </row>
    <row r="3812" spans="1:22" x14ac:dyDescent="0.35">
      <c r="A3812" s="1">
        <v>90600162</v>
      </c>
      <c r="B3812" s="3" t="s">
        <v>23</v>
      </c>
      <c r="C3812" s="29">
        <f t="shared" si="480"/>
        <v>2</v>
      </c>
      <c r="D3812" s="29" t="str">
        <f t="shared" si="477"/>
        <v>2</v>
      </c>
      <c r="E3812" s="42" t="str">
        <f t="shared" si="478"/>
        <v>22</v>
      </c>
      <c r="F3812" s="1">
        <v>6</v>
      </c>
      <c r="G3812" s="28" t="str">
        <f t="shared" si="479"/>
        <v>26</v>
      </c>
      <c r="H3812" s="1">
        <v>3</v>
      </c>
      <c r="I3812" s="1">
        <v>590</v>
      </c>
      <c r="J3812" s="1">
        <v>48</v>
      </c>
      <c r="K3812" s="1">
        <v>1616</v>
      </c>
      <c r="L3812" s="1">
        <v>6741</v>
      </c>
      <c r="M3812" s="1">
        <v>18951</v>
      </c>
      <c r="N3812" s="2">
        <f>INT(VLOOKUP(--D3812,'属性表（单）'!$H$7:$I$11,2,0)*VLOOKUP(F3812,'属性表（单）'!$B$4:$D$53,3,0))</f>
        <v>3150</v>
      </c>
      <c r="O3812" s="34">
        <f t="shared" si="481"/>
        <v>472</v>
      </c>
      <c r="P3812" s="1">
        <f>IF(H3812=26,VLOOKUP(G3812,'属性表（单核）'!$H$2:$I$251,2,0),IF(H3812=59,VLOOKUP(G3812,'属性表（单核）'!$C$2:$D$251,2,0),INT(N3812/VLOOKUP(H3812,'属性表（单）'!$N$4:$O$24,2,0))))</f>
        <v>315</v>
      </c>
      <c r="Q3812" s="34">
        <f t="shared" si="482"/>
        <v>7381</v>
      </c>
      <c r="R3812" s="1">
        <f>IF(J3812=26,VLOOKUP(G3812,'属性表（单核）'!$H$2:$I$251,2,0),IF(J3812=59,VLOOKUP(G3812,'属性表（单核）'!$C$2:$D$251,2,0),INT(N3812/VLOOKUP(J3812,'属性表（单）'!$N$4:$O$24,2,0))))</f>
        <v>4921</v>
      </c>
      <c r="S3812" s="1">
        <f t="shared" si="483"/>
        <v>0</v>
      </c>
      <c r="T3812" s="28">
        <f>VLOOKUP(--F3812,经验表!$A$4:$B$53,2,0)*VLOOKUP(--E3812,经验表!$W$8:$X$17,2,0)</f>
        <v>0</v>
      </c>
      <c r="U3812" s="1">
        <f t="shared" si="484"/>
        <v>0</v>
      </c>
      <c r="V3812" s="1">
        <f t="shared" si="485"/>
        <v>0</v>
      </c>
    </row>
    <row r="3813" spans="1:22" x14ac:dyDescent="0.35">
      <c r="A3813" s="1">
        <v>90700162</v>
      </c>
      <c r="B3813" s="3" t="s">
        <v>23</v>
      </c>
      <c r="C3813" s="29">
        <f t="shared" si="480"/>
        <v>2</v>
      </c>
      <c r="D3813" s="29" t="str">
        <f t="shared" si="477"/>
        <v>2</v>
      </c>
      <c r="E3813" s="42" t="str">
        <f t="shared" si="478"/>
        <v>22</v>
      </c>
      <c r="F3813" s="1">
        <v>7</v>
      </c>
      <c r="G3813" s="28" t="str">
        <f t="shared" si="479"/>
        <v>27</v>
      </c>
      <c r="H3813" s="1">
        <v>3</v>
      </c>
      <c r="I3813" s="1">
        <v>622</v>
      </c>
      <c r="J3813" s="1">
        <v>48</v>
      </c>
      <c r="K3813" s="1">
        <v>1784</v>
      </c>
      <c r="L3813" s="1">
        <v>8008</v>
      </c>
      <c r="M3813" s="1">
        <v>25692</v>
      </c>
      <c r="N3813" s="2">
        <f>INT(VLOOKUP(--D3813,'属性表（单）'!$H$7:$I$11,2,0)*VLOOKUP(F3813,'属性表（单）'!$B$4:$D$53,3,0))</f>
        <v>3375</v>
      </c>
      <c r="O3813" s="34">
        <f t="shared" si="481"/>
        <v>505</v>
      </c>
      <c r="P3813" s="1">
        <f>IF(H3813=26,VLOOKUP(G3813,'属性表（单核）'!$H$2:$I$251,2,0),IF(H3813=59,VLOOKUP(G3813,'属性表（单核）'!$C$2:$D$251,2,0),INT(N3813/VLOOKUP(H3813,'属性表（单）'!$N$4:$O$24,2,0))))</f>
        <v>337</v>
      </c>
      <c r="Q3813" s="34">
        <f t="shared" si="482"/>
        <v>7909</v>
      </c>
      <c r="R3813" s="1">
        <f>IF(J3813=26,VLOOKUP(G3813,'属性表（单核）'!$H$2:$I$251,2,0),IF(J3813=59,VLOOKUP(G3813,'属性表（单核）'!$C$2:$D$251,2,0),INT(N3813/VLOOKUP(J3813,'属性表（单）'!$N$4:$O$24,2,0))))</f>
        <v>5273</v>
      </c>
      <c r="S3813" s="1">
        <f t="shared" si="483"/>
        <v>0</v>
      </c>
      <c r="T3813" s="28">
        <f>VLOOKUP(--F3813,经验表!$A$4:$B$53,2,0)*VLOOKUP(--E3813,经验表!$W$8:$X$17,2,0)</f>
        <v>0</v>
      </c>
      <c r="U3813" s="1">
        <f t="shared" si="484"/>
        <v>0</v>
      </c>
      <c r="V3813" s="1">
        <f t="shared" si="485"/>
        <v>0</v>
      </c>
    </row>
    <row r="3814" spans="1:22" x14ac:dyDescent="0.35">
      <c r="A3814" s="1">
        <v>90800162</v>
      </c>
      <c r="B3814" s="3" t="s">
        <v>23</v>
      </c>
      <c r="C3814" s="29">
        <f t="shared" si="480"/>
        <v>2</v>
      </c>
      <c r="D3814" s="29" t="str">
        <f t="shared" si="477"/>
        <v>2</v>
      </c>
      <c r="E3814" s="42" t="str">
        <f t="shared" si="478"/>
        <v>22</v>
      </c>
      <c r="F3814" s="1">
        <v>8</v>
      </c>
      <c r="G3814" s="28" t="str">
        <f t="shared" si="479"/>
        <v>28</v>
      </c>
      <c r="H3814" s="1">
        <v>3</v>
      </c>
      <c r="I3814" s="1">
        <v>656</v>
      </c>
      <c r="J3814" s="1">
        <v>48</v>
      </c>
      <c r="K3814" s="1">
        <v>1952</v>
      </c>
      <c r="L3814" s="1">
        <v>9427</v>
      </c>
      <c r="M3814" s="1">
        <v>33700</v>
      </c>
      <c r="N3814" s="2">
        <f>INT(VLOOKUP(--D3814,'属性表（单）'!$H$7:$I$11,2,0)*VLOOKUP(F3814,'属性表（单）'!$B$4:$D$53,3,0))</f>
        <v>3600</v>
      </c>
      <c r="O3814" s="34">
        <f t="shared" si="481"/>
        <v>540</v>
      </c>
      <c r="P3814" s="1">
        <f>IF(H3814=26,VLOOKUP(G3814,'属性表（单核）'!$H$2:$I$251,2,0),IF(H3814=59,VLOOKUP(G3814,'属性表（单核）'!$C$2:$D$251,2,0),INT(N3814/VLOOKUP(H3814,'属性表（单）'!$N$4:$O$24,2,0))))</f>
        <v>360</v>
      </c>
      <c r="Q3814" s="34">
        <f t="shared" si="482"/>
        <v>8437</v>
      </c>
      <c r="R3814" s="1">
        <f>IF(J3814=26,VLOOKUP(G3814,'属性表（单核）'!$H$2:$I$251,2,0),IF(J3814=59,VLOOKUP(G3814,'属性表（单核）'!$C$2:$D$251,2,0),INT(N3814/VLOOKUP(J3814,'属性表（单）'!$N$4:$O$24,2,0))))</f>
        <v>5625</v>
      </c>
      <c r="S3814" s="1">
        <f t="shared" si="483"/>
        <v>0</v>
      </c>
      <c r="T3814" s="28">
        <f>VLOOKUP(--F3814,经验表!$A$4:$B$53,2,0)*VLOOKUP(--E3814,经验表!$W$8:$X$17,2,0)</f>
        <v>0</v>
      </c>
      <c r="U3814" s="1">
        <f t="shared" si="484"/>
        <v>0</v>
      </c>
      <c r="V3814" s="1">
        <f t="shared" si="485"/>
        <v>0</v>
      </c>
    </row>
    <row r="3815" spans="1:22" x14ac:dyDescent="0.35">
      <c r="A3815" s="1">
        <v>90900162</v>
      </c>
      <c r="B3815" s="3" t="s">
        <v>23</v>
      </c>
      <c r="C3815" s="29">
        <f t="shared" si="480"/>
        <v>2</v>
      </c>
      <c r="D3815" s="29" t="str">
        <f t="shared" si="477"/>
        <v>2</v>
      </c>
      <c r="E3815" s="42" t="str">
        <f t="shared" si="478"/>
        <v>22</v>
      </c>
      <c r="F3815" s="1">
        <v>9</v>
      </c>
      <c r="G3815" s="28" t="str">
        <f t="shared" si="479"/>
        <v>29</v>
      </c>
      <c r="H3815" s="1">
        <v>3</v>
      </c>
      <c r="I3815" s="1">
        <v>690</v>
      </c>
      <c r="J3815" s="1">
        <v>48</v>
      </c>
      <c r="K3815" s="1">
        <v>2120</v>
      </c>
      <c r="L3815" s="1">
        <v>11011</v>
      </c>
      <c r="M3815" s="1">
        <v>43127</v>
      </c>
      <c r="N3815" s="2">
        <f>INT(VLOOKUP(--D3815,'属性表（单）'!$H$7:$I$11,2,0)*VLOOKUP(F3815,'属性表（单）'!$B$4:$D$53,3,0))</f>
        <v>3825</v>
      </c>
      <c r="O3815" s="34">
        <f t="shared" si="481"/>
        <v>573</v>
      </c>
      <c r="P3815" s="1">
        <f>IF(H3815=26,VLOOKUP(G3815,'属性表（单核）'!$H$2:$I$251,2,0),IF(H3815=59,VLOOKUP(G3815,'属性表（单核）'!$C$2:$D$251,2,0),INT(N3815/VLOOKUP(H3815,'属性表（单）'!$N$4:$O$24,2,0))))</f>
        <v>382</v>
      </c>
      <c r="Q3815" s="34">
        <f t="shared" si="482"/>
        <v>8964</v>
      </c>
      <c r="R3815" s="1">
        <f>IF(J3815=26,VLOOKUP(G3815,'属性表（单核）'!$H$2:$I$251,2,0),IF(J3815=59,VLOOKUP(G3815,'属性表（单核）'!$C$2:$D$251,2,0),INT(N3815/VLOOKUP(J3815,'属性表（单）'!$N$4:$O$24,2,0))))</f>
        <v>5976</v>
      </c>
      <c r="S3815" s="1">
        <f t="shared" si="483"/>
        <v>0</v>
      </c>
      <c r="T3815" s="28">
        <f>VLOOKUP(--F3815,经验表!$A$4:$B$53,2,0)*VLOOKUP(--E3815,经验表!$W$8:$X$17,2,0)</f>
        <v>0</v>
      </c>
      <c r="U3815" s="1">
        <f t="shared" si="484"/>
        <v>0</v>
      </c>
      <c r="V3815" s="1">
        <f t="shared" si="485"/>
        <v>0</v>
      </c>
    </row>
    <row r="3816" spans="1:22" x14ac:dyDescent="0.35">
      <c r="A3816" s="1">
        <v>91000162</v>
      </c>
      <c r="B3816" s="3" t="s">
        <v>23</v>
      </c>
      <c r="C3816" s="29">
        <f t="shared" si="480"/>
        <v>2</v>
      </c>
      <c r="D3816" s="29" t="str">
        <f t="shared" si="477"/>
        <v>2</v>
      </c>
      <c r="E3816" s="42" t="str">
        <f t="shared" si="478"/>
        <v>22</v>
      </c>
      <c r="F3816" s="1">
        <v>10</v>
      </c>
      <c r="G3816" s="28" t="str">
        <f t="shared" si="479"/>
        <v>210</v>
      </c>
      <c r="H3816" s="1">
        <v>3</v>
      </c>
      <c r="I3816" s="1">
        <v>725</v>
      </c>
      <c r="J3816" s="1">
        <v>48</v>
      </c>
      <c r="K3816" s="1">
        <v>2288</v>
      </c>
      <c r="L3816" s="1">
        <v>12778</v>
      </c>
      <c r="M3816" s="1">
        <v>54138</v>
      </c>
      <c r="N3816" s="2">
        <f>INT(VLOOKUP(--D3816,'属性表（单）'!$H$7:$I$11,2,0)*VLOOKUP(F3816,'属性表（单）'!$B$4:$D$53,3,0))</f>
        <v>4050</v>
      </c>
      <c r="O3816" s="34">
        <f t="shared" si="481"/>
        <v>607</v>
      </c>
      <c r="P3816" s="1">
        <f>IF(H3816=26,VLOOKUP(G3816,'属性表（单核）'!$H$2:$I$251,2,0),IF(H3816=59,VLOOKUP(G3816,'属性表（单核）'!$C$2:$D$251,2,0),INT(N3816/VLOOKUP(H3816,'属性表（单）'!$N$4:$O$24,2,0))))</f>
        <v>405</v>
      </c>
      <c r="Q3816" s="34">
        <f t="shared" si="482"/>
        <v>9492</v>
      </c>
      <c r="R3816" s="1">
        <f>IF(J3816=26,VLOOKUP(G3816,'属性表（单核）'!$H$2:$I$251,2,0),IF(J3816=59,VLOOKUP(G3816,'属性表（单核）'!$C$2:$D$251,2,0),INT(N3816/VLOOKUP(J3816,'属性表（单）'!$N$4:$O$24,2,0))))</f>
        <v>6328</v>
      </c>
      <c r="S3816" s="1">
        <f t="shared" si="483"/>
        <v>0</v>
      </c>
      <c r="T3816" s="28">
        <f>VLOOKUP(--F3816,经验表!$A$4:$B$53,2,0)*VLOOKUP(--E3816,经验表!$W$8:$X$17,2,0)</f>
        <v>0</v>
      </c>
      <c r="U3816" s="1">
        <f t="shared" si="484"/>
        <v>0</v>
      </c>
      <c r="V3816" s="1">
        <f t="shared" si="485"/>
        <v>0</v>
      </c>
    </row>
    <row r="3817" spans="1:22" x14ac:dyDescent="0.35">
      <c r="A3817" s="1">
        <v>91100162</v>
      </c>
      <c r="B3817" s="3" t="s">
        <v>23</v>
      </c>
      <c r="C3817" s="29">
        <f t="shared" si="480"/>
        <v>2</v>
      </c>
      <c r="D3817" s="29" t="str">
        <f t="shared" si="477"/>
        <v>2</v>
      </c>
      <c r="E3817" s="42" t="str">
        <f t="shared" si="478"/>
        <v>22</v>
      </c>
      <c r="F3817" s="1">
        <v>11</v>
      </c>
      <c r="G3817" s="28" t="str">
        <f t="shared" si="479"/>
        <v>211</v>
      </c>
      <c r="H3817" s="1">
        <v>3</v>
      </c>
      <c r="I3817" s="1">
        <v>760</v>
      </c>
      <c r="J3817" s="1">
        <v>48</v>
      </c>
      <c r="K3817" s="1">
        <v>2456</v>
      </c>
      <c r="L3817" s="1">
        <v>14749</v>
      </c>
      <c r="M3817" s="1">
        <v>66916</v>
      </c>
      <c r="N3817" s="2">
        <f>INT(VLOOKUP(--D3817,'属性表（单）'!$H$7:$I$11,2,0)*VLOOKUP(F3817,'属性表（单）'!$B$4:$D$53,3,0))</f>
        <v>4275</v>
      </c>
      <c r="O3817" s="34">
        <f t="shared" si="481"/>
        <v>640</v>
      </c>
      <c r="P3817" s="1">
        <f>IF(H3817=26,VLOOKUP(G3817,'属性表（单核）'!$H$2:$I$251,2,0),IF(H3817=59,VLOOKUP(G3817,'属性表（单核）'!$C$2:$D$251,2,0),INT(N3817/VLOOKUP(H3817,'属性表（单）'!$N$4:$O$24,2,0))))</f>
        <v>427</v>
      </c>
      <c r="Q3817" s="34">
        <f t="shared" si="482"/>
        <v>10018</v>
      </c>
      <c r="R3817" s="1">
        <f>IF(J3817=26,VLOOKUP(G3817,'属性表（单核）'!$H$2:$I$251,2,0),IF(J3817=59,VLOOKUP(G3817,'属性表（单核）'!$C$2:$D$251,2,0),INT(N3817/VLOOKUP(J3817,'属性表（单）'!$N$4:$O$24,2,0))))</f>
        <v>6679</v>
      </c>
      <c r="S3817" s="1">
        <f t="shared" si="483"/>
        <v>0</v>
      </c>
      <c r="T3817" s="28">
        <f>VLOOKUP(--F3817,经验表!$A$4:$B$53,2,0)*VLOOKUP(--E3817,经验表!$W$8:$X$17,2,0)</f>
        <v>0</v>
      </c>
      <c r="U3817" s="1">
        <f t="shared" si="484"/>
        <v>0</v>
      </c>
      <c r="V3817" s="1">
        <f t="shared" si="485"/>
        <v>0</v>
      </c>
    </row>
    <row r="3818" spans="1:22" x14ac:dyDescent="0.35">
      <c r="A3818" s="1">
        <v>91200162</v>
      </c>
      <c r="B3818" s="3" t="s">
        <v>23</v>
      </c>
      <c r="C3818" s="29">
        <f t="shared" si="480"/>
        <v>2</v>
      </c>
      <c r="D3818" s="29" t="str">
        <f t="shared" si="477"/>
        <v>2</v>
      </c>
      <c r="E3818" s="42" t="str">
        <f t="shared" si="478"/>
        <v>22</v>
      </c>
      <c r="F3818" s="1">
        <v>12</v>
      </c>
      <c r="G3818" s="28" t="str">
        <f t="shared" si="479"/>
        <v>212</v>
      </c>
      <c r="H3818" s="1">
        <v>3</v>
      </c>
      <c r="I3818" s="1">
        <v>797</v>
      </c>
      <c r="J3818" s="1">
        <v>48</v>
      </c>
      <c r="K3818" s="1">
        <v>2624</v>
      </c>
      <c r="L3818" s="1">
        <v>16947</v>
      </c>
      <c r="M3818" s="1">
        <v>81665</v>
      </c>
      <c r="N3818" s="2">
        <f>INT(VLOOKUP(--D3818,'属性表（单）'!$H$7:$I$11,2,0)*VLOOKUP(F3818,'属性表（单）'!$B$4:$D$53,3,0))</f>
        <v>4575</v>
      </c>
      <c r="O3818" s="34">
        <f t="shared" si="481"/>
        <v>685</v>
      </c>
      <c r="P3818" s="1">
        <f>IF(H3818=26,VLOOKUP(G3818,'属性表（单核）'!$H$2:$I$251,2,0),IF(H3818=59,VLOOKUP(G3818,'属性表（单核）'!$C$2:$D$251,2,0),INT(N3818/VLOOKUP(H3818,'属性表（单）'!$N$4:$O$24,2,0))))</f>
        <v>457</v>
      </c>
      <c r="Q3818" s="34">
        <f t="shared" si="482"/>
        <v>10722</v>
      </c>
      <c r="R3818" s="1">
        <f>IF(J3818=26,VLOOKUP(G3818,'属性表（单核）'!$H$2:$I$251,2,0),IF(J3818=59,VLOOKUP(G3818,'属性表（单核）'!$C$2:$D$251,2,0),INT(N3818/VLOOKUP(J3818,'属性表（单）'!$N$4:$O$24,2,0))))</f>
        <v>7148</v>
      </c>
      <c r="S3818" s="1">
        <f t="shared" si="483"/>
        <v>0</v>
      </c>
      <c r="T3818" s="28">
        <f>VLOOKUP(--F3818,经验表!$A$4:$B$53,2,0)*VLOOKUP(--E3818,经验表!$W$8:$X$17,2,0)</f>
        <v>0</v>
      </c>
      <c r="U3818" s="1">
        <f t="shared" si="484"/>
        <v>0</v>
      </c>
      <c r="V3818" s="1">
        <f t="shared" si="485"/>
        <v>0</v>
      </c>
    </row>
    <row r="3819" spans="1:22" x14ac:dyDescent="0.35">
      <c r="A3819" s="1">
        <v>91300162</v>
      </c>
      <c r="B3819" s="3" t="s">
        <v>23</v>
      </c>
      <c r="C3819" s="29">
        <f t="shared" si="480"/>
        <v>2</v>
      </c>
      <c r="D3819" s="29" t="str">
        <f t="shared" si="477"/>
        <v>2</v>
      </c>
      <c r="E3819" s="42" t="str">
        <f t="shared" si="478"/>
        <v>22</v>
      </c>
      <c r="F3819" s="1">
        <v>13</v>
      </c>
      <c r="G3819" s="28" t="str">
        <f t="shared" si="479"/>
        <v>213</v>
      </c>
      <c r="H3819" s="1">
        <v>3</v>
      </c>
      <c r="I3819" s="1">
        <v>835</v>
      </c>
      <c r="J3819" s="1">
        <v>48</v>
      </c>
      <c r="K3819" s="1">
        <v>2792</v>
      </c>
      <c r="L3819" s="1">
        <v>19395</v>
      </c>
      <c r="M3819" s="1">
        <v>98612</v>
      </c>
      <c r="N3819" s="2">
        <f>INT(VLOOKUP(--D3819,'属性表（单）'!$H$7:$I$11,2,0)*VLOOKUP(F3819,'属性表（单）'!$B$4:$D$53,3,0))</f>
        <v>4875</v>
      </c>
      <c r="O3819" s="34">
        <f t="shared" si="481"/>
        <v>730</v>
      </c>
      <c r="P3819" s="1">
        <f>IF(H3819=26,VLOOKUP(G3819,'属性表（单核）'!$H$2:$I$251,2,0),IF(H3819=59,VLOOKUP(G3819,'属性表（单核）'!$C$2:$D$251,2,0),INT(N3819/VLOOKUP(H3819,'属性表（单）'!$N$4:$O$24,2,0))))</f>
        <v>487</v>
      </c>
      <c r="Q3819" s="34">
        <f t="shared" si="482"/>
        <v>11425</v>
      </c>
      <c r="R3819" s="1">
        <f>IF(J3819=26,VLOOKUP(G3819,'属性表（单核）'!$H$2:$I$251,2,0),IF(J3819=59,VLOOKUP(G3819,'属性表（单核）'!$C$2:$D$251,2,0),INT(N3819/VLOOKUP(J3819,'属性表（单）'!$N$4:$O$24,2,0))))</f>
        <v>7617</v>
      </c>
      <c r="S3819" s="1">
        <f t="shared" si="483"/>
        <v>0</v>
      </c>
      <c r="T3819" s="28">
        <f>VLOOKUP(--F3819,经验表!$A$4:$B$53,2,0)*VLOOKUP(--E3819,经验表!$W$8:$X$17,2,0)</f>
        <v>0</v>
      </c>
      <c r="U3819" s="1">
        <f t="shared" si="484"/>
        <v>0</v>
      </c>
      <c r="V3819" s="1">
        <f t="shared" si="485"/>
        <v>0</v>
      </c>
    </row>
    <row r="3820" spans="1:22" x14ac:dyDescent="0.35">
      <c r="A3820" s="1">
        <v>91400162</v>
      </c>
      <c r="B3820" s="3" t="s">
        <v>23</v>
      </c>
      <c r="C3820" s="29">
        <f t="shared" si="480"/>
        <v>2</v>
      </c>
      <c r="D3820" s="29" t="str">
        <f t="shared" si="477"/>
        <v>2</v>
      </c>
      <c r="E3820" s="42" t="str">
        <f t="shared" si="478"/>
        <v>22</v>
      </c>
      <c r="F3820" s="1">
        <v>14</v>
      </c>
      <c r="G3820" s="28" t="str">
        <f t="shared" si="479"/>
        <v>214</v>
      </c>
      <c r="H3820" s="1">
        <v>3</v>
      </c>
      <c r="I3820" s="1">
        <v>874</v>
      </c>
      <c r="J3820" s="1">
        <v>48</v>
      </c>
      <c r="K3820" s="1">
        <v>2960</v>
      </c>
      <c r="L3820" s="1">
        <v>22121</v>
      </c>
      <c r="M3820" s="1">
        <v>118007</v>
      </c>
      <c r="N3820" s="2">
        <f>INT(VLOOKUP(--D3820,'属性表（单）'!$H$7:$I$11,2,0)*VLOOKUP(F3820,'属性表（单）'!$B$4:$D$53,3,0))</f>
        <v>5175</v>
      </c>
      <c r="O3820" s="34">
        <f t="shared" si="481"/>
        <v>775</v>
      </c>
      <c r="P3820" s="1">
        <f>IF(H3820=26,VLOOKUP(G3820,'属性表（单核）'!$H$2:$I$251,2,0),IF(H3820=59,VLOOKUP(G3820,'属性表（单核）'!$C$2:$D$251,2,0),INT(N3820/VLOOKUP(H3820,'属性表（单）'!$N$4:$O$24,2,0))))</f>
        <v>517</v>
      </c>
      <c r="Q3820" s="34">
        <f t="shared" si="482"/>
        <v>12127</v>
      </c>
      <c r="R3820" s="1">
        <f>IF(J3820=26,VLOOKUP(G3820,'属性表（单核）'!$H$2:$I$251,2,0),IF(J3820=59,VLOOKUP(G3820,'属性表（单核）'!$C$2:$D$251,2,0),INT(N3820/VLOOKUP(J3820,'属性表（单）'!$N$4:$O$24,2,0))))</f>
        <v>8085</v>
      </c>
      <c r="S3820" s="1">
        <f t="shared" si="483"/>
        <v>0</v>
      </c>
      <c r="T3820" s="28">
        <f>VLOOKUP(--F3820,经验表!$A$4:$B$53,2,0)*VLOOKUP(--E3820,经验表!$W$8:$X$17,2,0)</f>
        <v>0</v>
      </c>
      <c r="U3820" s="1">
        <f t="shared" si="484"/>
        <v>0</v>
      </c>
      <c r="V3820" s="1">
        <f t="shared" si="485"/>
        <v>0</v>
      </c>
    </row>
    <row r="3821" spans="1:22" x14ac:dyDescent="0.35">
      <c r="A3821" s="1">
        <v>91500162</v>
      </c>
      <c r="B3821" s="3" t="s">
        <v>23</v>
      </c>
      <c r="C3821" s="29">
        <f t="shared" si="480"/>
        <v>2</v>
      </c>
      <c r="D3821" s="29" t="str">
        <f t="shared" si="477"/>
        <v>2</v>
      </c>
      <c r="E3821" s="42" t="str">
        <f t="shared" si="478"/>
        <v>22</v>
      </c>
      <c r="F3821" s="1">
        <v>15</v>
      </c>
      <c r="G3821" s="28" t="str">
        <f t="shared" si="479"/>
        <v>215</v>
      </c>
      <c r="H3821" s="1">
        <v>3</v>
      </c>
      <c r="I3821" s="1">
        <v>912</v>
      </c>
      <c r="J3821" s="1">
        <v>48</v>
      </c>
      <c r="K3821" s="1">
        <v>3128</v>
      </c>
      <c r="L3821" s="1">
        <v>25155</v>
      </c>
      <c r="M3821" s="1">
        <v>140128</v>
      </c>
      <c r="N3821" s="2">
        <f>INT(VLOOKUP(--D3821,'属性表（单）'!$H$7:$I$11,2,0)*VLOOKUP(F3821,'属性表（单）'!$B$4:$D$53,3,0))</f>
        <v>5475</v>
      </c>
      <c r="O3821" s="34">
        <f t="shared" si="481"/>
        <v>820</v>
      </c>
      <c r="P3821" s="1">
        <f>IF(H3821=26,VLOOKUP(G3821,'属性表（单核）'!$H$2:$I$251,2,0),IF(H3821=59,VLOOKUP(G3821,'属性表（单核）'!$C$2:$D$251,2,0),INT(N3821/VLOOKUP(H3821,'属性表（单）'!$N$4:$O$24,2,0))))</f>
        <v>547</v>
      </c>
      <c r="Q3821" s="34">
        <f t="shared" si="482"/>
        <v>12831</v>
      </c>
      <c r="R3821" s="1">
        <f>IF(J3821=26,VLOOKUP(G3821,'属性表（单核）'!$H$2:$I$251,2,0),IF(J3821=59,VLOOKUP(G3821,'属性表（单核）'!$C$2:$D$251,2,0),INT(N3821/VLOOKUP(J3821,'属性表（单）'!$N$4:$O$24,2,0))))</f>
        <v>8554</v>
      </c>
      <c r="S3821" s="1">
        <f t="shared" si="483"/>
        <v>0</v>
      </c>
      <c r="T3821" s="28">
        <f>VLOOKUP(--F3821,经验表!$A$4:$B$53,2,0)*VLOOKUP(--E3821,经验表!$W$8:$X$17,2,0)</f>
        <v>0</v>
      </c>
      <c r="U3821" s="1">
        <f t="shared" si="484"/>
        <v>0</v>
      </c>
      <c r="V3821" s="1">
        <f t="shared" si="485"/>
        <v>0</v>
      </c>
    </row>
    <row r="3822" spans="1:22" x14ac:dyDescent="0.35">
      <c r="A3822" s="1">
        <v>91600162</v>
      </c>
      <c r="B3822" s="3" t="s">
        <v>23</v>
      </c>
      <c r="C3822" s="29">
        <f t="shared" si="480"/>
        <v>2</v>
      </c>
      <c r="D3822" s="29" t="str">
        <f t="shared" si="477"/>
        <v>2</v>
      </c>
      <c r="E3822" s="42" t="str">
        <f t="shared" si="478"/>
        <v>22</v>
      </c>
      <c r="F3822" s="1">
        <v>16</v>
      </c>
      <c r="G3822" s="28" t="str">
        <f t="shared" si="479"/>
        <v>216</v>
      </c>
      <c r="H3822" s="1">
        <v>3</v>
      </c>
      <c r="I3822" s="1">
        <v>954</v>
      </c>
      <c r="J3822" s="1">
        <v>48</v>
      </c>
      <c r="K3822" s="1">
        <v>3296</v>
      </c>
      <c r="L3822" s="1">
        <v>28530</v>
      </c>
      <c r="M3822" s="1">
        <v>165283</v>
      </c>
      <c r="N3822" s="2">
        <f>INT(VLOOKUP(--D3822,'属性表（单）'!$H$7:$I$11,2,0)*VLOOKUP(F3822,'属性表（单）'!$B$4:$D$53,3,0))</f>
        <v>5775</v>
      </c>
      <c r="O3822" s="34">
        <f t="shared" si="481"/>
        <v>865</v>
      </c>
      <c r="P3822" s="1">
        <f>IF(H3822=26,VLOOKUP(G3822,'属性表（单核）'!$H$2:$I$251,2,0),IF(H3822=59,VLOOKUP(G3822,'属性表（单核）'!$C$2:$D$251,2,0),INT(N3822/VLOOKUP(H3822,'属性表（单）'!$N$4:$O$24,2,0))))</f>
        <v>577</v>
      </c>
      <c r="Q3822" s="34">
        <f t="shared" si="482"/>
        <v>13534</v>
      </c>
      <c r="R3822" s="1">
        <f>IF(J3822=26,VLOOKUP(G3822,'属性表（单核）'!$H$2:$I$251,2,0),IF(J3822=59,VLOOKUP(G3822,'属性表（单核）'!$C$2:$D$251,2,0),INT(N3822/VLOOKUP(J3822,'属性表（单）'!$N$4:$O$24,2,0))))</f>
        <v>9023</v>
      </c>
      <c r="S3822" s="1">
        <f t="shared" si="483"/>
        <v>0</v>
      </c>
      <c r="T3822" s="28">
        <f>VLOOKUP(--F3822,经验表!$A$4:$B$53,2,0)*VLOOKUP(--E3822,经验表!$W$8:$X$17,2,0)</f>
        <v>0</v>
      </c>
      <c r="U3822" s="1">
        <f t="shared" si="484"/>
        <v>0</v>
      </c>
      <c r="V3822" s="1">
        <f t="shared" si="485"/>
        <v>0</v>
      </c>
    </row>
    <row r="3823" spans="1:22" x14ac:dyDescent="0.35">
      <c r="A3823" s="1">
        <v>91700162</v>
      </c>
      <c r="B3823" s="3" t="s">
        <v>23</v>
      </c>
      <c r="C3823" s="29">
        <f t="shared" si="480"/>
        <v>2</v>
      </c>
      <c r="D3823" s="29" t="str">
        <f t="shared" si="477"/>
        <v>2</v>
      </c>
      <c r="E3823" s="42" t="str">
        <f t="shared" si="478"/>
        <v>22</v>
      </c>
      <c r="F3823" s="1">
        <v>17</v>
      </c>
      <c r="G3823" s="28" t="str">
        <f t="shared" si="479"/>
        <v>217</v>
      </c>
      <c r="H3823" s="1">
        <v>3</v>
      </c>
      <c r="I3823" s="1">
        <v>994</v>
      </c>
      <c r="J3823" s="1">
        <v>48</v>
      </c>
      <c r="K3823" s="1">
        <v>3464</v>
      </c>
      <c r="L3823" s="1">
        <v>32283</v>
      </c>
      <c r="M3823" s="1">
        <v>193813</v>
      </c>
      <c r="N3823" s="2">
        <f>INT(VLOOKUP(--D3823,'属性表（单）'!$H$7:$I$11,2,0)*VLOOKUP(F3823,'属性表（单）'!$B$4:$D$53,3,0))</f>
        <v>6150</v>
      </c>
      <c r="O3823" s="34">
        <f t="shared" si="481"/>
        <v>922</v>
      </c>
      <c r="P3823" s="1">
        <f>IF(H3823=26,VLOOKUP(G3823,'属性表（单核）'!$H$2:$I$251,2,0),IF(H3823=59,VLOOKUP(G3823,'属性表（单核）'!$C$2:$D$251,2,0),INT(N3823/VLOOKUP(H3823,'属性表（单）'!$N$4:$O$24,2,0))))</f>
        <v>615</v>
      </c>
      <c r="Q3823" s="34">
        <f t="shared" si="482"/>
        <v>14413</v>
      </c>
      <c r="R3823" s="1">
        <f>IF(J3823=26,VLOOKUP(G3823,'属性表（单核）'!$H$2:$I$251,2,0),IF(J3823=59,VLOOKUP(G3823,'属性表（单核）'!$C$2:$D$251,2,0),INT(N3823/VLOOKUP(J3823,'属性表（单）'!$N$4:$O$24,2,0))))</f>
        <v>9609</v>
      </c>
      <c r="S3823" s="1">
        <f t="shared" si="483"/>
        <v>0</v>
      </c>
      <c r="T3823" s="28">
        <f>VLOOKUP(--F3823,经验表!$A$4:$B$53,2,0)*VLOOKUP(--E3823,经验表!$W$8:$X$17,2,0)</f>
        <v>0</v>
      </c>
      <c r="U3823" s="1">
        <f t="shared" si="484"/>
        <v>0</v>
      </c>
      <c r="V3823" s="1">
        <f t="shared" si="485"/>
        <v>0</v>
      </c>
    </row>
    <row r="3824" spans="1:22" x14ac:dyDescent="0.35">
      <c r="A3824" s="1">
        <v>91800162</v>
      </c>
      <c r="B3824" s="3" t="s">
        <v>23</v>
      </c>
      <c r="C3824" s="29">
        <f t="shared" si="480"/>
        <v>2</v>
      </c>
      <c r="D3824" s="29" t="str">
        <f t="shared" si="477"/>
        <v>2</v>
      </c>
      <c r="E3824" s="42" t="str">
        <f t="shared" si="478"/>
        <v>22</v>
      </c>
      <c r="F3824" s="1">
        <v>18</v>
      </c>
      <c r="G3824" s="28" t="str">
        <f t="shared" si="479"/>
        <v>218</v>
      </c>
      <c r="H3824" s="1">
        <v>3</v>
      </c>
      <c r="I3824" s="1">
        <v>1037</v>
      </c>
      <c r="J3824" s="1">
        <v>48</v>
      </c>
      <c r="K3824" s="1">
        <v>3632</v>
      </c>
      <c r="L3824" s="1">
        <v>36454</v>
      </c>
      <c r="M3824" s="1">
        <v>226096</v>
      </c>
      <c r="N3824" s="2">
        <f>INT(VLOOKUP(--D3824,'属性表（单）'!$H$7:$I$11,2,0)*VLOOKUP(F3824,'属性表（单）'!$B$4:$D$53,3,0))</f>
        <v>6525</v>
      </c>
      <c r="O3824" s="34">
        <f t="shared" si="481"/>
        <v>978</v>
      </c>
      <c r="P3824" s="1">
        <f>IF(H3824=26,VLOOKUP(G3824,'属性表（单核）'!$H$2:$I$251,2,0),IF(H3824=59,VLOOKUP(G3824,'属性表（单核）'!$C$2:$D$251,2,0),INT(N3824/VLOOKUP(H3824,'属性表（单）'!$N$4:$O$24,2,0))))</f>
        <v>652</v>
      </c>
      <c r="Q3824" s="34">
        <f t="shared" si="482"/>
        <v>15292</v>
      </c>
      <c r="R3824" s="1">
        <f>IF(J3824=26,VLOOKUP(G3824,'属性表（单核）'!$H$2:$I$251,2,0),IF(J3824=59,VLOOKUP(G3824,'属性表（单核）'!$C$2:$D$251,2,0),INT(N3824/VLOOKUP(J3824,'属性表（单）'!$N$4:$O$24,2,0))))</f>
        <v>10195</v>
      </c>
      <c r="S3824" s="1">
        <f t="shared" si="483"/>
        <v>0</v>
      </c>
      <c r="T3824" s="28">
        <f>VLOOKUP(--F3824,经验表!$A$4:$B$53,2,0)*VLOOKUP(--E3824,经验表!$W$8:$X$17,2,0)</f>
        <v>0</v>
      </c>
      <c r="U3824" s="1">
        <f t="shared" si="484"/>
        <v>0</v>
      </c>
      <c r="V3824" s="1">
        <f t="shared" si="485"/>
        <v>0</v>
      </c>
    </row>
    <row r="3825" spans="1:22" x14ac:dyDescent="0.35">
      <c r="A3825" s="1">
        <v>91900162</v>
      </c>
      <c r="B3825" s="3" t="s">
        <v>23</v>
      </c>
      <c r="C3825" s="29">
        <f t="shared" si="480"/>
        <v>2</v>
      </c>
      <c r="D3825" s="29" t="str">
        <f t="shared" si="477"/>
        <v>2</v>
      </c>
      <c r="E3825" s="42" t="str">
        <f t="shared" si="478"/>
        <v>22</v>
      </c>
      <c r="F3825" s="1">
        <v>19</v>
      </c>
      <c r="G3825" s="28" t="str">
        <f t="shared" si="479"/>
        <v>219</v>
      </c>
      <c r="H3825" s="1">
        <v>3</v>
      </c>
      <c r="I3825" s="1">
        <v>1080</v>
      </c>
      <c r="J3825" s="1">
        <v>48</v>
      </c>
      <c r="K3825" s="1">
        <v>3800</v>
      </c>
      <c r="L3825" s="1">
        <v>41092</v>
      </c>
      <c r="M3825" s="1">
        <v>262550</v>
      </c>
      <c r="N3825" s="2">
        <f>INT(VLOOKUP(--D3825,'属性表（单）'!$H$7:$I$11,2,0)*VLOOKUP(F3825,'属性表（单）'!$B$4:$D$53,3,0))</f>
        <v>6900</v>
      </c>
      <c r="O3825" s="34">
        <f t="shared" si="481"/>
        <v>1035</v>
      </c>
      <c r="P3825" s="1">
        <f>IF(H3825=26,VLOOKUP(G3825,'属性表（单核）'!$H$2:$I$251,2,0),IF(H3825=59,VLOOKUP(G3825,'属性表（单核）'!$C$2:$D$251,2,0),INT(N3825/VLOOKUP(H3825,'属性表（单）'!$N$4:$O$24,2,0))))</f>
        <v>690</v>
      </c>
      <c r="Q3825" s="34">
        <f t="shared" si="482"/>
        <v>16171</v>
      </c>
      <c r="R3825" s="1">
        <f>IF(J3825=26,VLOOKUP(G3825,'属性表（单核）'!$H$2:$I$251,2,0),IF(J3825=59,VLOOKUP(G3825,'属性表（单核）'!$C$2:$D$251,2,0),INT(N3825/VLOOKUP(J3825,'属性表（单）'!$N$4:$O$24,2,0))))</f>
        <v>10781</v>
      </c>
      <c r="S3825" s="1">
        <f t="shared" si="483"/>
        <v>0</v>
      </c>
      <c r="T3825" s="28">
        <f>VLOOKUP(--F3825,经验表!$A$4:$B$53,2,0)*VLOOKUP(--E3825,经验表!$W$8:$X$17,2,0)</f>
        <v>0</v>
      </c>
      <c r="U3825" s="1">
        <f t="shared" si="484"/>
        <v>0</v>
      </c>
      <c r="V3825" s="1">
        <f t="shared" si="485"/>
        <v>0</v>
      </c>
    </row>
    <row r="3826" spans="1:22" x14ac:dyDescent="0.35">
      <c r="A3826" s="1">
        <v>92000162</v>
      </c>
      <c r="B3826" s="3" t="s">
        <v>23</v>
      </c>
      <c r="C3826" s="29">
        <f t="shared" si="480"/>
        <v>2</v>
      </c>
      <c r="D3826" s="29" t="str">
        <f t="shared" si="477"/>
        <v>2</v>
      </c>
      <c r="E3826" s="42" t="str">
        <f t="shared" si="478"/>
        <v>22</v>
      </c>
      <c r="F3826" s="1">
        <v>20</v>
      </c>
      <c r="G3826" s="28" t="str">
        <f t="shared" si="479"/>
        <v>220</v>
      </c>
      <c r="H3826" s="1">
        <v>3</v>
      </c>
      <c r="I3826" s="1">
        <v>1125</v>
      </c>
      <c r="J3826" s="1">
        <v>48</v>
      </c>
      <c r="K3826" s="1">
        <v>3968</v>
      </c>
      <c r="L3826" s="1">
        <v>46242</v>
      </c>
      <c r="M3826" s="1">
        <v>303642</v>
      </c>
      <c r="N3826" s="2">
        <f>INT(VLOOKUP(--D3826,'属性表（单）'!$H$7:$I$11,2,0)*VLOOKUP(F3826,'属性表（单）'!$B$4:$D$53,3,0))</f>
        <v>7275</v>
      </c>
      <c r="O3826" s="34">
        <f t="shared" si="481"/>
        <v>1090</v>
      </c>
      <c r="P3826" s="1">
        <f>IF(H3826=26,VLOOKUP(G3826,'属性表（单核）'!$H$2:$I$251,2,0),IF(H3826=59,VLOOKUP(G3826,'属性表（单核）'!$C$2:$D$251,2,0),INT(N3826/VLOOKUP(H3826,'属性表（单）'!$N$4:$O$24,2,0))))</f>
        <v>727</v>
      </c>
      <c r="Q3826" s="34">
        <f t="shared" si="482"/>
        <v>17050</v>
      </c>
      <c r="R3826" s="1">
        <f>IF(J3826=26,VLOOKUP(G3826,'属性表（单核）'!$H$2:$I$251,2,0),IF(J3826=59,VLOOKUP(G3826,'属性表（单核）'!$C$2:$D$251,2,0),INT(N3826/VLOOKUP(J3826,'属性表（单）'!$N$4:$O$24,2,0))))</f>
        <v>11367</v>
      </c>
      <c r="S3826" s="1">
        <f t="shared" si="483"/>
        <v>0</v>
      </c>
      <c r="T3826" s="28">
        <f>VLOOKUP(--F3826,经验表!$A$4:$B$53,2,0)*VLOOKUP(--E3826,经验表!$W$8:$X$17,2,0)</f>
        <v>0</v>
      </c>
      <c r="U3826" s="1">
        <f t="shared" si="484"/>
        <v>0</v>
      </c>
      <c r="V3826" s="1">
        <f t="shared" si="485"/>
        <v>0</v>
      </c>
    </row>
    <row r="3827" spans="1:22" x14ac:dyDescent="0.35">
      <c r="A3827" s="1">
        <v>92100162</v>
      </c>
      <c r="B3827" s="3" t="s">
        <v>23</v>
      </c>
      <c r="C3827" s="29">
        <f t="shared" si="480"/>
        <v>2</v>
      </c>
      <c r="D3827" s="29" t="str">
        <f t="shared" si="477"/>
        <v>2</v>
      </c>
      <c r="E3827" s="42" t="str">
        <f t="shared" si="478"/>
        <v>22</v>
      </c>
      <c r="F3827" s="1">
        <v>21</v>
      </c>
      <c r="G3827" s="28" t="str">
        <f t="shared" si="479"/>
        <v>221</v>
      </c>
      <c r="H3827" s="1">
        <v>3</v>
      </c>
      <c r="I3827" s="1">
        <v>1171</v>
      </c>
      <c r="J3827" s="1">
        <v>48</v>
      </c>
      <c r="K3827" s="1">
        <v>4136</v>
      </c>
      <c r="L3827" s="1">
        <v>51962</v>
      </c>
      <c r="M3827" s="1">
        <v>349884</v>
      </c>
      <c r="N3827" s="2">
        <f>INT(VLOOKUP(--D3827,'属性表（单）'!$H$7:$I$11,2,0)*VLOOKUP(F3827,'属性表（单）'!$B$4:$D$53,3,0))</f>
        <v>7650</v>
      </c>
      <c r="O3827" s="34">
        <f t="shared" si="481"/>
        <v>1147</v>
      </c>
      <c r="P3827" s="1">
        <f>IF(H3827=26,VLOOKUP(G3827,'属性表（单核）'!$H$2:$I$251,2,0),IF(H3827=59,VLOOKUP(G3827,'属性表（单核）'!$C$2:$D$251,2,0),INT(N3827/VLOOKUP(H3827,'属性表（单）'!$N$4:$O$24,2,0))))</f>
        <v>765</v>
      </c>
      <c r="Q3827" s="34">
        <f t="shared" si="482"/>
        <v>17929</v>
      </c>
      <c r="R3827" s="1">
        <f>IF(J3827=26,VLOOKUP(G3827,'属性表（单核）'!$H$2:$I$251,2,0),IF(J3827=59,VLOOKUP(G3827,'属性表（单核）'!$C$2:$D$251,2,0),INT(N3827/VLOOKUP(J3827,'属性表（单）'!$N$4:$O$24,2,0))))</f>
        <v>11953</v>
      </c>
      <c r="S3827" s="1">
        <f t="shared" si="483"/>
        <v>0</v>
      </c>
      <c r="T3827" s="28">
        <f>VLOOKUP(--F3827,经验表!$A$4:$B$53,2,0)*VLOOKUP(--E3827,经验表!$W$8:$X$17,2,0)</f>
        <v>0</v>
      </c>
      <c r="U3827" s="1">
        <f t="shared" si="484"/>
        <v>0</v>
      </c>
      <c r="V3827" s="1">
        <f t="shared" si="485"/>
        <v>0</v>
      </c>
    </row>
    <row r="3828" spans="1:22" x14ac:dyDescent="0.35">
      <c r="A3828" s="1">
        <v>92200162</v>
      </c>
      <c r="B3828" s="3" t="s">
        <v>23</v>
      </c>
      <c r="C3828" s="29">
        <f t="shared" si="480"/>
        <v>2</v>
      </c>
      <c r="D3828" s="29" t="str">
        <f t="shared" si="477"/>
        <v>2</v>
      </c>
      <c r="E3828" s="42" t="str">
        <f t="shared" si="478"/>
        <v>22</v>
      </c>
      <c r="F3828" s="1">
        <v>22</v>
      </c>
      <c r="G3828" s="28" t="str">
        <f t="shared" si="479"/>
        <v>222</v>
      </c>
      <c r="H3828" s="1">
        <v>3</v>
      </c>
      <c r="I3828" s="1">
        <v>1218</v>
      </c>
      <c r="J3828" s="1">
        <v>48</v>
      </c>
      <c r="K3828" s="1">
        <v>4304</v>
      </c>
      <c r="L3828" s="1">
        <v>58315</v>
      </c>
      <c r="M3828" s="1">
        <v>401846</v>
      </c>
      <c r="N3828" s="2">
        <f>INT(VLOOKUP(--D3828,'属性表（单）'!$H$7:$I$11,2,0)*VLOOKUP(F3828,'属性表（单）'!$B$4:$D$53,3,0))</f>
        <v>8100</v>
      </c>
      <c r="O3828" s="34">
        <f t="shared" si="481"/>
        <v>1215</v>
      </c>
      <c r="P3828" s="1">
        <f>IF(H3828=26,VLOOKUP(G3828,'属性表（单核）'!$H$2:$I$251,2,0),IF(H3828=59,VLOOKUP(G3828,'属性表（单核）'!$C$2:$D$251,2,0),INT(N3828/VLOOKUP(H3828,'属性表（单）'!$N$4:$O$24,2,0))))</f>
        <v>810</v>
      </c>
      <c r="Q3828" s="34">
        <f t="shared" si="482"/>
        <v>18984</v>
      </c>
      <c r="R3828" s="1">
        <f>IF(J3828=26,VLOOKUP(G3828,'属性表（单核）'!$H$2:$I$251,2,0),IF(J3828=59,VLOOKUP(G3828,'属性表（单核）'!$C$2:$D$251,2,0),INT(N3828/VLOOKUP(J3828,'属性表（单）'!$N$4:$O$24,2,0))))</f>
        <v>12656</v>
      </c>
      <c r="S3828" s="1">
        <f t="shared" si="483"/>
        <v>0</v>
      </c>
      <c r="T3828" s="28">
        <f>VLOOKUP(--F3828,经验表!$A$4:$B$53,2,0)*VLOOKUP(--E3828,经验表!$W$8:$X$17,2,0)</f>
        <v>0</v>
      </c>
      <c r="U3828" s="1">
        <f t="shared" si="484"/>
        <v>0</v>
      </c>
      <c r="V3828" s="1">
        <f t="shared" si="485"/>
        <v>0</v>
      </c>
    </row>
    <row r="3829" spans="1:22" x14ac:dyDescent="0.35">
      <c r="A3829" s="1">
        <v>92300162</v>
      </c>
      <c r="B3829" s="3" 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"478"/>
        <v>22</v>
      </c>
      <c r="F3829" s="1">
        <v>23</v>
      </c>
      <c r="G3829" s="28" t="str">
        <f t="shared" si="479"/>
        <v>223</v>
      </c>
      <c r="H3829" s="1">
        <v>3</v>
      </c>
      <c r="I3829" s="1">
        <v>1266</v>
      </c>
      <c r="J3829" s="1">
        <v>48</v>
      </c>
      <c r="K3829" s="1">
        <v>4472</v>
      </c>
      <c r="L3829" s="1">
        <v>65366</v>
      </c>
      <c r="M3829" s="1">
        <v>460161</v>
      </c>
      <c r="N3829" s="2">
        <f>INT(VLOOKUP(--D3829,'属性表（单）'!$H$7:$I$11,2,0)*VLOOKUP(F3829,'属性表（单）'!$B$4:$D$53,3,0))</f>
        <v>8550</v>
      </c>
      <c r="O3829" s="34">
        <f t="shared" si="481"/>
        <v>1282</v>
      </c>
      <c r="P3829" s="1">
        <f>IF(H3829=26,VLOOKUP(G3829,'属性表（单核）'!$H$2:$I$251,2,0),IF(H3829=59,VLOOKUP(G3829,'属性表（单核）'!$C$2:$D$251,2,0),INT(N3829/VLOOKUP(H3829,'属性表（单）'!$N$4:$O$24,2,0))))</f>
        <v>855</v>
      </c>
      <c r="Q3829" s="34">
        <f t="shared" si="482"/>
        <v>20038</v>
      </c>
      <c r="R3829" s="1">
        <f>IF(J3829=26,VLOOKUP(G3829,'属性表（单核）'!$H$2:$I$251,2,0),IF(J3829=59,VLOOKUP(G3829,'属性表（单核）'!$C$2:$D$251,2,0),INT(N3829/VLOOKUP(J3829,'属性表（单）'!$N$4:$O$24,2,0))))</f>
        <v>13359</v>
      </c>
      <c r="S3829" s="1">
        <f t="shared" si="483"/>
        <v>0</v>
      </c>
      <c r="T3829" s="28">
        <f>VLOOKUP(--F3829,经验表!$A$4:$B$53,2,0)*VLOOKUP(--E3829,经验表!$W$8:$X$17,2,0)</f>
        <v>0</v>
      </c>
      <c r="U3829" s="1">
        <f t="shared" si="484"/>
        <v>0</v>
      </c>
      <c r="V3829" s="1">
        <f t="shared" si="485"/>
        <v>0</v>
      </c>
    </row>
    <row r="3830" spans="1:22" x14ac:dyDescent="0.35">
      <c r="A3830" s="1">
        <v>92400162</v>
      </c>
      <c r="B3830" s="3" t="s">
        <v>23</v>
      </c>
      <c r="C3830" s="29">
        <f t="shared" si="480"/>
        <v>2</v>
      </c>
      <c r="D3830" s="29" t="str">
        <f t="shared" si="477"/>
        <v>2</v>
      </c>
      <c r="E3830" s="42" t="str">
        <f t="shared" si="478"/>
        <v>22</v>
      </c>
      <c r="F3830" s="1">
        <v>24</v>
      </c>
      <c r="G3830" s="28" t="str">
        <f t="shared" si="479"/>
        <v>224</v>
      </c>
      <c r="H3830" s="1">
        <v>3</v>
      </c>
      <c r="I3830" s="1">
        <v>1315</v>
      </c>
      <c r="J3830" s="1">
        <v>48</v>
      </c>
      <c r="K3830" s="1">
        <v>4640</v>
      </c>
      <c r="L3830" s="1">
        <v>73194</v>
      </c>
      <c r="M3830" s="1">
        <v>525527</v>
      </c>
      <c r="N3830" s="2">
        <f>INT(VLOOKUP(--D3830,'属性表（单）'!$H$7:$I$11,2,0)*VLOOKUP(F3830,'属性表（单）'!$B$4:$D$53,3,0))</f>
        <v>9000</v>
      </c>
      <c r="O3830" s="34">
        <f t="shared" si="481"/>
        <v>1350</v>
      </c>
      <c r="P3830" s="1">
        <f>IF(H3830=26,VLOOKUP(G3830,'属性表（单核）'!$H$2:$I$251,2,0),IF(H3830=59,VLOOKUP(G3830,'属性表（单核）'!$C$2:$D$251,2,0),INT(N3830/VLOOKUP(H3830,'属性表（单）'!$N$4:$O$24,2,0))))</f>
        <v>900</v>
      </c>
      <c r="Q3830" s="34">
        <f t="shared" si="482"/>
        <v>21093</v>
      </c>
      <c r="R3830" s="1">
        <f>IF(J3830=26,VLOOKUP(G3830,'属性表（单核）'!$H$2:$I$251,2,0),IF(J3830=59,VLOOKUP(G3830,'属性表（单核）'!$C$2:$D$251,2,0),INT(N3830/VLOOKUP(J3830,'属性表（单）'!$N$4:$O$24,2,0))))</f>
        <v>14062</v>
      </c>
      <c r="S3830" s="1">
        <f t="shared" si="483"/>
        <v>0</v>
      </c>
      <c r="T3830" s="28">
        <f>VLOOKUP(--F3830,经验表!$A$4:$B$53,2,0)*VLOOKUP(--E3830,经验表!$W$8:$X$17,2,0)</f>
        <v>0</v>
      </c>
      <c r="U3830" s="1">
        <f t="shared" si="484"/>
        <v>0</v>
      </c>
      <c r="V3830" s="1">
        <f t="shared" si="485"/>
        <v>0</v>
      </c>
    </row>
    <row r="3831" spans="1:22" x14ac:dyDescent="0.35">
      <c r="A3831" s="1">
        <v>92500162</v>
      </c>
      <c r="B3831" s="3" t="s">
        <v>23</v>
      </c>
      <c r="C3831" s="29">
        <f t="shared" si="480"/>
        <v>2</v>
      </c>
      <c r="D3831" s="29" t="str">
        <f t="shared" si="477"/>
        <v>2</v>
      </c>
      <c r="E3831" s="42" t="str">
        <f t="shared" si="478"/>
        <v>22</v>
      </c>
      <c r="F3831" s="1">
        <v>25</v>
      </c>
      <c r="G3831" s="28" t="str">
        <f t="shared" si="479"/>
        <v>225</v>
      </c>
      <c r="H3831" s="1">
        <v>3</v>
      </c>
      <c r="I3831" s="1">
        <v>1365</v>
      </c>
      <c r="J3831" s="1">
        <v>48</v>
      </c>
      <c r="K3831" s="1">
        <v>4808</v>
      </c>
      <c r="L3831" s="1">
        <v>81880</v>
      </c>
      <c r="M3831" s="1">
        <v>598721</v>
      </c>
      <c r="N3831" s="2">
        <f>INT(VLOOKUP(--D3831,'属性表（单）'!$H$7:$I$11,2,0)*VLOOKUP(F3831,'属性表（单）'!$B$4:$D$53,3,0))</f>
        <v>9450</v>
      </c>
      <c r="O3831" s="34">
        <f t="shared" si="481"/>
        <v>1417</v>
      </c>
      <c r="P3831" s="1">
        <f>IF(H3831=26,VLOOKUP(G3831,'属性表（单核）'!$H$2:$I$251,2,0),IF(H3831=59,VLOOKUP(G3831,'属性表（单核）'!$C$2:$D$251,2,0),INT(N3831/VLOOKUP(H3831,'属性表（单）'!$N$4:$O$24,2,0))))</f>
        <v>945</v>
      </c>
      <c r="Q3831" s="34">
        <f t="shared" si="482"/>
        <v>22147</v>
      </c>
      <c r="R3831" s="1">
        <f>IF(J3831=26,VLOOKUP(G3831,'属性表（单核）'!$H$2:$I$251,2,0),IF(J3831=59,VLOOKUP(G3831,'属性表（单核）'!$C$2:$D$251,2,0),INT(N3831/VLOOKUP(J3831,'属性表（单）'!$N$4:$O$24,2,0))))</f>
        <v>14765</v>
      </c>
      <c r="S3831" s="1">
        <f t="shared" si="483"/>
        <v>0</v>
      </c>
      <c r="T3831" s="28">
        <f>VLOOKUP(--F3831,经验表!$A$4:$B$53,2,0)*VLOOKUP(--E3831,经验表!$W$8:$X$17,2,0)</f>
        <v>0</v>
      </c>
      <c r="U3831" s="1">
        <f t="shared" si="484"/>
        <v>0</v>
      </c>
      <c r="V3831" s="1">
        <f t="shared" si="485"/>
        <v>0</v>
      </c>
    </row>
    <row r="3832" spans="1:22" x14ac:dyDescent="0.35">
      <c r="A3832" s="1">
        <v>92600162</v>
      </c>
      <c r="B3832" s="3" t="s">
        <v>23</v>
      </c>
      <c r="C3832" s="29">
        <f t="shared" si="480"/>
        <v>2</v>
      </c>
      <c r="D3832" s="29" t="str">
        <f t="shared" si="477"/>
        <v>2</v>
      </c>
      <c r="E3832" s="42" t="str">
        <f t="shared" si="478"/>
        <v>22</v>
      </c>
      <c r="F3832" s="1">
        <v>26</v>
      </c>
      <c r="G3832" s="28" t="str">
        <f t="shared" si="479"/>
        <v>226</v>
      </c>
      <c r="H3832" s="1">
        <v>3</v>
      </c>
      <c r="I3832" s="1">
        <v>1418</v>
      </c>
      <c r="J3832" s="1">
        <v>48</v>
      </c>
      <c r="K3832" s="1">
        <v>4976</v>
      </c>
      <c r="L3832" s="1">
        <v>91516</v>
      </c>
      <c r="M3832" s="1">
        <v>680601</v>
      </c>
      <c r="N3832" s="2">
        <f>INT(VLOOKUP(--D3832,'属性表（单）'!$H$7:$I$11,2,0)*VLOOKUP(F3832,'属性表（单）'!$B$4:$D$53,3,0))</f>
        <v>9900</v>
      </c>
      <c r="O3832" s="34">
        <f t="shared" si="481"/>
        <v>1485</v>
      </c>
      <c r="P3832" s="1">
        <f>IF(H3832=26,VLOOKUP(G3832,'属性表（单核）'!$H$2:$I$251,2,0),IF(H3832=59,VLOOKUP(G3832,'属性表（单核）'!$C$2:$D$251,2,0),INT(N3832/VLOOKUP(H3832,'属性表（单）'!$N$4:$O$24,2,0))))</f>
        <v>990</v>
      </c>
      <c r="Q3832" s="34">
        <f t="shared" si="482"/>
        <v>23202</v>
      </c>
      <c r="R3832" s="1">
        <f>IF(J3832=26,VLOOKUP(G3832,'属性表（单核）'!$H$2:$I$251,2,0),IF(J3832=59,VLOOKUP(G3832,'属性表（单核）'!$C$2:$D$251,2,0),INT(N3832/VLOOKUP(J3832,'属性表（单）'!$N$4:$O$24,2,0))))</f>
        <v>15468</v>
      </c>
      <c r="S3832" s="1">
        <f t="shared" si="483"/>
        <v>0</v>
      </c>
      <c r="T3832" s="28">
        <f>VLOOKUP(--F3832,经验表!$A$4:$B$53,2,0)*VLOOKUP(--E3832,经验表!$W$8:$X$17,2,0)</f>
        <v>0</v>
      </c>
      <c r="U3832" s="1">
        <f t="shared" si="484"/>
        <v>0</v>
      </c>
      <c r="V3832" s="1">
        <f t="shared" si="485"/>
        <v>0</v>
      </c>
    </row>
    <row r="3833" spans="1:22" x14ac:dyDescent="0.35">
      <c r="A3833" s="1">
        <v>92700162</v>
      </c>
      <c r="B3833" s="3" t="s">
        <v>23</v>
      </c>
      <c r="C3833" s="29">
        <f t="shared" si="480"/>
        <v>2</v>
      </c>
      <c r="D3833" s="29" t="str">
        <f t="shared" si="477"/>
        <v>2</v>
      </c>
      <c r="E3833" s="42" t="str">
        <f t="shared" si="478"/>
        <v>22</v>
      </c>
      <c r="F3833" s="1">
        <v>27</v>
      </c>
      <c r="G3833" s="28" t="str">
        <f t="shared" si="479"/>
        <v>227</v>
      </c>
      <c r="H3833" s="1">
        <v>3</v>
      </c>
      <c r="I3833" s="1">
        <v>1470</v>
      </c>
      <c r="J3833" s="1">
        <v>48</v>
      </c>
      <c r="K3833" s="1">
        <v>5144</v>
      </c>
      <c r="L3833" s="1">
        <v>102205</v>
      </c>
      <c r="M3833" s="1">
        <v>772117</v>
      </c>
      <c r="N3833" s="2">
        <f>INT(VLOOKUP(--D3833,'属性表（单）'!$H$7:$I$11,2,0)*VLOOKUP(F3833,'属性表（单）'!$B$4:$D$53,3,0))</f>
        <v>10425</v>
      </c>
      <c r="O3833" s="34">
        <f t="shared" si="481"/>
        <v>1563</v>
      </c>
      <c r="P3833" s="1">
        <f>IF(H3833=26,VLOOKUP(G3833,'属性表（单核）'!$H$2:$I$251,2,0),IF(H3833=59,VLOOKUP(G3833,'属性表（单核）'!$C$2:$D$251,2,0),INT(N3833/VLOOKUP(H3833,'属性表（单）'!$N$4:$O$24,2,0))))</f>
        <v>1042</v>
      </c>
      <c r="Q3833" s="34">
        <f t="shared" si="482"/>
        <v>24433</v>
      </c>
      <c r="R3833" s="1">
        <f>IF(J3833=26,VLOOKUP(G3833,'属性表（单核）'!$H$2:$I$251,2,0),IF(J3833=59,VLOOKUP(G3833,'属性表（单核）'!$C$2:$D$251,2,0),INT(N3833/VLOOKUP(J3833,'属性表（单）'!$N$4:$O$24,2,0))))</f>
        <v>16289</v>
      </c>
      <c r="S3833" s="1">
        <f t="shared" si="483"/>
        <v>0</v>
      </c>
      <c r="T3833" s="28">
        <f>VLOOKUP(--F3833,经验表!$A$4:$B$53,2,0)*VLOOKUP(--E3833,经验表!$W$8:$X$17,2,0)</f>
        <v>0</v>
      </c>
      <c r="U3833" s="1">
        <f t="shared" si="484"/>
        <v>0</v>
      </c>
      <c r="V3833" s="1">
        <f t="shared" si="485"/>
        <v>0</v>
      </c>
    </row>
    <row r="3834" spans="1:22" x14ac:dyDescent="0.35">
      <c r="A3834" s="1">
        <v>92800162</v>
      </c>
      <c r="B3834" s="3" t="s">
        <v>23</v>
      </c>
      <c r="C3834" s="29">
        <f t="shared" si="480"/>
        <v>2</v>
      </c>
      <c r="D3834" s="29" t="str">
        <f t="shared" si="477"/>
        <v>2</v>
      </c>
      <c r="E3834" s="42" t="str">
        <f t="shared" si="478"/>
        <v>22</v>
      </c>
      <c r="F3834" s="1">
        <v>28</v>
      </c>
      <c r="G3834" s="28" t="str">
        <f t="shared" si="479"/>
        <v>228</v>
      </c>
      <c r="H3834" s="1">
        <v>3</v>
      </c>
      <c r="I3834" s="1">
        <v>1525</v>
      </c>
      <c r="J3834" s="1">
        <v>48</v>
      </c>
      <c r="K3834" s="1">
        <v>5312</v>
      </c>
      <c r="L3834" s="1">
        <v>114059</v>
      </c>
      <c r="M3834" s="1">
        <v>874322</v>
      </c>
      <c r="N3834" s="2">
        <f>INT(VLOOKUP(--D3834,'属性表（单）'!$H$7:$I$11,2,0)*VLOOKUP(F3834,'属性表（单）'!$B$4:$D$53,3,0))</f>
        <v>10950</v>
      </c>
      <c r="O3834" s="34">
        <f t="shared" si="481"/>
        <v>1642</v>
      </c>
      <c r="P3834" s="1">
        <f>IF(H3834=26,VLOOKUP(G3834,'属性表（单核）'!$H$2:$I$251,2,0),IF(H3834=59,VLOOKUP(G3834,'属性表（单核）'!$C$2:$D$251,2,0),INT(N3834/VLOOKUP(H3834,'属性表（单）'!$N$4:$O$24,2,0))))</f>
        <v>1095</v>
      </c>
      <c r="Q3834" s="34">
        <f t="shared" si="482"/>
        <v>25663</v>
      </c>
      <c r="R3834" s="1">
        <f>IF(J3834=26,VLOOKUP(G3834,'属性表（单核）'!$H$2:$I$251,2,0),IF(J3834=59,VLOOKUP(G3834,'属性表（单核）'!$C$2:$D$251,2,0),INT(N3834/VLOOKUP(J3834,'属性表（单）'!$N$4:$O$24,2,0))))</f>
        <v>17109</v>
      </c>
      <c r="S3834" s="1">
        <f t="shared" si="483"/>
        <v>0</v>
      </c>
      <c r="T3834" s="28">
        <f>VLOOKUP(--F3834,经验表!$A$4:$B$53,2,0)*VLOOKUP(--E3834,经验表!$W$8:$X$17,2,0)</f>
        <v>0</v>
      </c>
      <c r="U3834" s="1">
        <f t="shared" si="484"/>
        <v>0</v>
      </c>
      <c r="V3834" s="1">
        <f t="shared" si="485"/>
        <v>0</v>
      </c>
    </row>
    <row r="3835" spans="1:22" x14ac:dyDescent="0.35">
      <c r="A3835" s="1">
        <v>92900162</v>
      </c>
      <c r="B3835" s="3" t="s">
        <v>23</v>
      </c>
      <c r="C3835" s="29">
        <f t="shared" si="480"/>
        <v>2</v>
      </c>
      <c r="D3835" s="29" t="str">
        <f t="shared" si="477"/>
        <v>2</v>
      </c>
      <c r="E3835" s="42" t="str">
        <f t="shared" si="478"/>
        <v>22</v>
      </c>
      <c r="F3835" s="1">
        <v>29</v>
      </c>
      <c r="G3835" s="28" t="str">
        <f t="shared" si="479"/>
        <v>229</v>
      </c>
      <c r="H3835" s="1">
        <v>3</v>
      </c>
      <c r="I3835" s="1">
        <v>1579</v>
      </c>
      <c r="J3835" s="1">
        <v>48</v>
      </c>
      <c r="K3835" s="1">
        <v>5480</v>
      </c>
      <c r="L3835" s="1">
        <v>127206</v>
      </c>
      <c r="M3835" s="1">
        <v>988381</v>
      </c>
      <c r="N3835" s="2">
        <f>INT(VLOOKUP(--D3835,'属性表（单）'!$H$7:$I$11,2,0)*VLOOKUP(F3835,'属性表（单）'!$B$4:$D$53,3,0))</f>
        <v>11475</v>
      </c>
      <c r="O3835" s="34">
        <f t="shared" si="481"/>
        <v>1720</v>
      </c>
      <c r="P3835" s="1">
        <f>IF(H3835=26,VLOOKUP(G3835,'属性表（单核）'!$H$2:$I$251,2,0),IF(H3835=59,VLOOKUP(G3835,'属性表（单核）'!$C$2:$D$251,2,0),INT(N3835/VLOOKUP(H3835,'属性表（单）'!$N$4:$O$24,2,0))))</f>
        <v>1147</v>
      </c>
      <c r="Q3835" s="34">
        <f t="shared" si="482"/>
        <v>26893</v>
      </c>
      <c r="R3835" s="1">
        <f>IF(J3835=26,VLOOKUP(G3835,'属性表（单核）'!$H$2:$I$251,2,0),IF(J3835=59,VLOOKUP(G3835,'属性表（单核）'!$C$2:$D$251,2,0),INT(N3835/VLOOKUP(J3835,'属性表（单）'!$N$4:$O$24,2,0))))</f>
        <v>17929</v>
      </c>
      <c r="S3835" s="1">
        <f t="shared" si="483"/>
        <v>0</v>
      </c>
      <c r="T3835" s="28">
        <f>VLOOKUP(--F3835,经验表!$A$4:$B$53,2,0)*VLOOKUP(--E3835,经验表!$W$8:$X$17,2,0)</f>
        <v>0</v>
      </c>
      <c r="U3835" s="1">
        <f t="shared" si="484"/>
        <v>0</v>
      </c>
      <c r="V3835" s="1">
        <f t="shared" si="485"/>
        <v>0</v>
      </c>
    </row>
    <row r="3836" spans="1:22" x14ac:dyDescent="0.35">
      <c r="A3836" s="1">
        <v>93000162</v>
      </c>
      <c r="B3836" s="3" t="s">
        <v>23</v>
      </c>
      <c r="C3836" s="29">
        <f t="shared" si="480"/>
        <v>2</v>
      </c>
      <c r="D3836" s="29" t="str">
        <f t="shared" si="477"/>
        <v>2</v>
      </c>
      <c r="E3836" s="42" t="str">
        <f t="shared" si="478"/>
        <v>22</v>
      </c>
      <c r="F3836" s="1">
        <v>30</v>
      </c>
      <c r="G3836" s="28" t="str">
        <f t="shared" si="479"/>
        <v>230</v>
      </c>
      <c r="H3836" s="1">
        <v>3</v>
      </c>
      <c r="I3836" s="1">
        <v>1637</v>
      </c>
      <c r="J3836" s="1">
        <v>48</v>
      </c>
      <c r="K3836" s="1">
        <v>5648</v>
      </c>
      <c r="L3836" s="1">
        <v>141783</v>
      </c>
      <c r="M3836" s="1">
        <v>1115587</v>
      </c>
      <c r="N3836" s="2">
        <f>INT(VLOOKUP(--D3836,'属性表（单）'!$H$7:$I$11,2,0)*VLOOKUP(F3836,'属性表（单）'!$B$4:$D$53,3,0))</f>
        <v>12000</v>
      </c>
      <c r="O3836" s="34">
        <f t="shared" si="481"/>
        <v>1800</v>
      </c>
      <c r="P3836" s="1">
        <f>IF(H3836=26,VLOOKUP(G3836,'属性表（单核）'!$H$2:$I$251,2,0),IF(H3836=59,VLOOKUP(G3836,'属性表（单核）'!$C$2:$D$251,2,0),INT(N3836/VLOOKUP(H3836,'属性表（单）'!$N$4:$O$24,2,0))))</f>
        <v>1200</v>
      </c>
      <c r="Q3836" s="34">
        <f t="shared" si="482"/>
        <v>28125</v>
      </c>
      <c r="R3836" s="1">
        <f>IF(J3836=26,VLOOKUP(G3836,'属性表（单核）'!$H$2:$I$251,2,0),IF(J3836=59,VLOOKUP(G3836,'属性表（单核）'!$C$2:$D$251,2,0),INT(N3836/VLOOKUP(J3836,'属性表（单）'!$N$4:$O$24,2,0))))</f>
        <v>18750</v>
      </c>
      <c r="S3836" s="1">
        <f t="shared" si="483"/>
        <v>0</v>
      </c>
      <c r="T3836" s="28">
        <f>VLOOKUP(--F3836,经验表!$A$4:$B$53,2,0)*VLOOKUP(--E3836,经验表!$W$8:$X$17,2,0)</f>
        <v>0</v>
      </c>
      <c r="U3836" s="1">
        <f t="shared" si="484"/>
        <v>0</v>
      </c>
      <c r="V3836" s="1">
        <f t="shared" si="485"/>
        <v>0</v>
      </c>
    </row>
    <row r="3837" spans="1:22" x14ac:dyDescent="0.35">
      <c r="A3837" s="1">
        <v>93100162</v>
      </c>
      <c r="B3837" s="3" t="s">
        <v>23</v>
      </c>
      <c r="C3837" s="29">
        <f t="shared" si="480"/>
        <v>2</v>
      </c>
      <c r="D3837" s="29" t="str">
        <f t="shared" si="477"/>
        <v>2</v>
      </c>
      <c r="E3837" s="42" t="str">
        <f t="shared" si="478"/>
        <v>22</v>
      </c>
      <c r="F3837" s="1">
        <v>31</v>
      </c>
      <c r="G3837" s="28" t="str">
        <f t="shared" si="479"/>
        <v>231</v>
      </c>
      <c r="H3837" s="1">
        <v>3</v>
      </c>
      <c r="I3837" s="1">
        <v>1696</v>
      </c>
      <c r="J3837" s="1">
        <v>48</v>
      </c>
      <c r="K3837" s="1">
        <v>5816</v>
      </c>
      <c r="L3837" s="1">
        <v>157942</v>
      </c>
      <c r="M3837" s="1">
        <v>1257370</v>
      </c>
      <c r="N3837" s="2">
        <f>INT(VLOOKUP(--D3837,'属性表（单）'!$H$7:$I$11,2,0)*VLOOKUP(F3837,'属性表（单）'!$B$4:$D$53,3,0))</f>
        <v>12525</v>
      </c>
      <c r="O3837" s="34">
        <f t="shared" si="481"/>
        <v>1878</v>
      </c>
      <c r="P3837" s="1">
        <f>IF(H3837=26,VLOOKUP(G3837,'属性表（单核）'!$H$2:$I$251,2,0),IF(H3837=59,VLOOKUP(G3837,'属性表（单核）'!$C$2:$D$251,2,0),INT(N3837/VLOOKUP(H3837,'属性表（单）'!$N$4:$O$24,2,0))))</f>
        <v>1252</v>
      </c>
      <c r="Q3837" s="34">
        <f t="shared" si="482"/>
        <v>29355</v>
      </c>
      <c r="R3837" s="1">
        <f>IF(J3837=26,VLOOKUP(G3837,'属性表（单核）'!$H$2:$I$251,2,0),IF(J3837=59,VLOOKUP(G3837,'属性表（单核）'!$C$2:$D$251,2,0),INT(N3837/VLOOKUP(J3837,'属性表（单）'!$N$4:$O$24,2,0))))</f>
        <v>19570</v>
      </c>
      <c r="S3837" s="1">
        <f t="shared" si="483"/>
        <v>0</v>
      </c>
      <c r="T3837" s="28">
        <f>VLOOKUP(--F3837,经验表!$A$4:$B$53,2,0)*VLOOKUP(--E3837,经验表!$W$8:$X$17,2,0)</f>
        <v>0</v>
      </c>
      <c r="U3837" s="1">
        <f t="shared" si="484"/>
        <v>0</v>
      </c>
      <c r="V3837" s="1">
        <f t="shared" si="485"/>
        <v>0</v>
      </c>
    </row>
    <row r="3838" spans="1:22" x14ac:dyDescent="0.35">
      <c r="A3838" s="1">
        <v>93200162</v>
      </c>
      <c r="B3838" s="3" t="s">
        <v>23</v>
      </c>
      <c r="C3838" s="29">
        <f t="shared" si="480"/>
        <v>2</v>
      </c>
      <c r="D3838" s="29" t="str">
        <f t="shared" si="477"/>
        <v>2</v>
      </c>
      <c r="E3838" s="42" t="str">
        <f t="shared" si="478"/>
        <v>22</v>
      </c>
      <c r="F3838" s="1">
        <v>32</v>
      </c>
      <c r="G3838" s="28" t="str">
        <f t="shared" si="479"/>
        <v>232</v>
      </c>
      <c r="H3838" s="1">
        <v>3</v>
      </c>
      <c r="I3838" s="1">
        <v>1755</v>
      </c>
      <c r="J3838" s="1">
        <v>48</v>
      </c>
      <c r="K3838" s="1">
        <v>5984</v>
      </c>
      <c r="L3838" s="1">
        <v>175857</v>
      </c>
      <c r="M3838" s="1">
        <v>1415312</v>
      </c>
      <c r="N3838" s="2">
        <f>INT(VLOOKUP(--D3838,'属性表（单）'!$H$7:$I$11,2,0)*VLOOKUP(F3838,'属性表（单）'!$B$4:$D$53,3,0))</f>
        <v>13125</v>
      </c>
      <c r="O3838" s="34">
        <f t="shared" si="481"/>
        <v>1968</v>
      </c>
      <c r="P3838" s="1">
        <f>IF(H3838=26,VLOOKUP(G3838,'属性表（单核）'!$H$2:$I$251,2,0),IF(H3838=59,VLOOKUP(G3838,'属性表（单核）'!$C$2:$D$251,2,0),INT(N3838/VLOOKUP(H3838,'属性表（单）'!$N$4:$O$24,2,0))))</f>
        <v>1312</v>
      </c>
      <c r="Q3838" s="34">
        <f t="shared" si="482"/>
        <v>30760</v>
      </c>
      <c r="R3838" s="1">
        <f>IF(J3838=26,VLOOKUP(G3838,'属性表（单核）'!$H$2:$I$251,2,0),IF(J3838=59,VLOOKUP(G3838,'属性表（单核）'!$C$2:$D$251,2,0),INT(N3838/VLOOKUP(J3838,'属性表（单）'!$N$4:$O$24,2,0))))</f>
        <v>20507</v>
      </c>
      <c r="S3838" s="1">
        <f t="shared" si="483"/>
        <v>0</v>
      </c>
      <c r="T3838" s="28">
        <f>VLOOKUP(--F3838,经验表!$A$4:$B$53,2,0)*VLOOKUP(--E3838,经验表!$W$8:$X$17,2,0)</f>
        <v>0</v>
      </c>
      <c r="U3838" s="1">
        <f t="shared" si="484"/>
        <v>0</v>
      </c>
      <c r="V3838" s="1">
        <f t="shared" si="485"/>
        <v>0</v>
      </c>
    </row>
    <row r="3839" spans="1:22" x14ac:dyDescent="0.35">
      <c r="A3839" s="1">
        <v>93300162</v>
      </c>
      <c r="B3839" s="3" t="s">
        <v>23</v>
      </c>
      <c r="C3839" s="29">
        <f t="shared" si="480"/>
        <v>2</v>
      </c>
      <c r="D3839" s="29" t="str">
        <f t="shared" si="477"/>
        <v>2</v>
      </c>
      <c r="E3839" s="42" t="str">
        <f t="shared" si="478"/>
        <v>22</v>
      </c>
      <c r="F3839" s="1">
        <v>33</v>
      </c>
      <c r="G3839" s="28" t="str">
        <f t="shared" si="479"/>
        <v>233</v>
      </c>
      <c r="H3839" s="1">
        <v>3</v>
      </c>
      <c r="I3839" s="1">
        <v>1818</v>
      </c>
      <c r="J3839" s="1">
        <v>48</v>
      </c>
      <c r="K3839" s="1">
        <v>6152</v>
      </c>
      <c r="L3839" s="1">
        <v>195714</v>
      </c>
      <c r="M3839" s="1">
        <v>1591169</v>
      </c>
      <c r="N3839" s="2">
        <f>INT(VLOOKUP(--D3839,'属性表（单）'!$H$7:$I$11,2,0)*VLOOKUP(F3839,'属性表（单）'!$B$4:$D$53,3,0))</f>
        <v>13725</v>
      </c>
      <c r="O3839" s="34">
        <f t="shared" si="481"/>
        <v>2058</v>
      </c>
      <c r="P3839" s="1">
        <f>IF(H3839=26,VLOOKUP(G3839,'属性表（单核）'!$H$2:$I$251,2,0),IF(H3839=59,VLOOKUP(G3839,'属性表（单核）'!$C$2:$D$251,2,0),INT(N3839/VLOOKUP(H3839,'属性表（单）'!$N$4:$O$24,2,0))))</f>
        <v>1372</v>
      </c>
      <c r="Q3839" s="34">
        <f t="shared" si="482"/>
        <v>32167</v>
      </c>
      <c r="R3839" s="1">
        <f>IF(J3839=26,VLOOKUP(G3839,'属性表（单核）'!$H$2:$I$251,2,0),IF(J3839=59,VLOOKUP(G3839,'属性表（单核）'!$C$2:$D$251,2,0),INT(N3839/VLOOKUP(J3839,'属性表（单）'!$N$4:$O$24,2,0))))</f>
        <v>21445</v>
      </c>
      <c r="S3839" s="1">
        <f t="shared" si="483"/>
        <v>0</v>
      </c>
      <c r="T3839" s="28">
        <f>VLOOKUP(--F3839,经验表!$A$4:$B$53,2,0)*VLOOKUP(--E3839,经验表!$W$8:$X$17,2,0)</f>
        <v>0</v>
      </c>
      <c r="U3839" s="1">
        <f t="shared" si="484"/>
        <v>0</v>
      </c>
      <c r="V3839" s="1">
        <f t="shared" si="485"/>
        <v>0</v>
      </c>
    </row>
    <row r="3840" spans="1:22" x14ac:dyDescent="0.35">
      <c r="A3840" s="1">
        <v>93400162</v>
      </c>
      <c r="B3840" s="3" t="s">
        <v>23</v>
      </c>
      <c r="C3840" s="29">
        <f t="shared" si="480"/>
        <v>2</v>
      </c>
      <c r="D3840" s="29" t="str">
        <f t="shared" si="477"/>
        <v>2</v>
      </c>
      <c r="E3840" s="42" t="str">
        <f t="shared" si="478"/>
        <v>22</v>
      </c>
      <c r="F3840" s="1">
        <v>34</v>
      </c>
      <c r="G3840" s="28" t="str">
        <f t="shared" si="479"/>
        <v>234</v>
      </c>
      <c r="H3840" s="1">
        <v>3</v>
      </c>
      <c r="I3840" s="1">
        <v>1880</v>
      </c>
      <c r="J3840" s="1">
        <v>48</v>
      </c>
      <c r="K3840" s="1">
        <v>6320</v>
      </c>
      <c r="L3840" s="1">
        <v>217721</v>
      </c>
      <c r="M3840" s="1">
        <v>1786883</v>
      </c>
      <c r="N3840" s="2">
        <f>INT(VLOOKUP(--D3840,'属性表（单）'!$H$7:$I$11,2,0)*VLOOKUP(F3840,'属性表（单）'!$B$4:$D$53,3,0))</f>
        <v>14325</v>
      </c>
      <c r="O3840" s="34">
        <f t="shared" si="481"/>
        <v>2148</v>
      </c>
      <c r="P3840" s="1">
        <f>IF(H3840=26,VLOOKUP(G3840,'属性表（单核）'!$H$2:$I$251,2,0),IF(H3840=59,VLOOKUP(G3840,'属性表（单核）'!$C$2:$D$251,2,0),INT(N3840/VLOOKUP(H3840,'属性表（单）'!$N$4:$O$24,2,0))))</f>
        <v>1432</v>
      </c>
      <c r="Q3840" s="34">
        <f t="shared" si="482"/>
        <v>33573</v>
      </c>
      <c r="R3840" s="1">
        <f>IF(J3840=26,VLOOKUP(G3840,'属性表（单核）'!$H$2:$I$251,2,0),IF(J3840=59,VLOOKUP(G3840,'属性表（单核）'!$C$2:$D$251,2,0),INT(N3840/VLOOKUP(J3840,'属性表（单）'!$N$4:$O$24,2,0))))</f>
        <v>22382</v>
      </c>
      <c r="S3840" s="1">
        <f t="shared" si="483"/>
        <v>0</v>
      </c>
      <c r="T3840" s="28">
        <f>VLOOKUP(--F3840,经验表!$A$4:$B$53,2,0)*VLOOKUP(--E3840,经验表!$W$8:$X$17,2,0)</f>
        <v>0</v>
      </c>
      <c r="U3840" s="1">
        <f t="shared" si="484"/>
        <v>0</v>
      </c>
      <c r="V3840" s="1">
        <f t="shared" si="485"/>
        <v>0</v>
      </c>
    </row>
    <row r="3841" spans="1:22" x14ac:dyDescent="0.35">
      <c r="A3841" s="1">
        <v>93500162</v>
      </c>
      <c r="B3841" s="3" t="s">
        <v>23</v>
      </c>
      <c r="C3841" s="29">
        <f t="shared" si="480"/>
        <v>2</v>
      </c>
      <c r="D3841" s="29" t="str">
        <f t="shared" si="477"/>
        <v>2</v>
      </c>
      <c r="E3841" s="42" t="str">
        <f t="shared" si="478"/>
        <v>22</v>
      </c>
      <c r="F3841" s="1">
        <v>35</v>
      </c>
      <c r="G3841" s="28" t="str">
        <f t="shared" si="479"/>
        <v>235</v>
      </c>
      <c r="H3841" s="1">
        <v>3</v>
      </c>
      <c r="I3841" s="1">
        <v>1944</v>
      </c>
      <c r="J3841" s="1">
        <v>48</v>
      </c>
      <c r="K3841" s="1">
        <v>6488</v>
      </c>
      <c r="L3841" s="1">
        <v>242110</v>
      </c>
      <c r="M3841" s="1">
        <v>2004604</v>
      </c>
      <c r="N3841" s="2">
        <f>INT(VLOOKUP(--D3841,'属性表（单）'!$H$7:$I$11,2,0)*VLOOKUP(F3841,'属性表（单）'!$B$4:$D$53,3,0))</f>
        <v>14925</v>
      </c>
      <c r="O3841" s="34">
        <f t="shared" si="481"/>
        <v>2238</v>
      </c>
      <c r="P3841" s="1">
        <f>IF(H3841=26,VLOOKUP(G3841,'属性表（单核）'!$H$2:$I$251,2,0),IF(H3841=59,VLOOKUP(G3841,'属性表（单核）'!$C$2:$D$251,2,0),INT(N3841/VLOOKUP(H3841,'属性表（单）'!$N$4:$O$24,2,0))))</f>
        <v>1492</v>
      </c>
      <c r="Q3841" s="34">
        <f t="shared" si="482"/>
        <v>34980</v>
      </c>
      <c r="R3841" s="1">
        <f>IF(J3841=26,VLOOKUP(G3841,'属性表（单核）'!$H$2:$I$251,2,0),IF(J3841=59,VLOOKUP(G3841,'属性表（单核）'!$C$2:$D$251,2,0),INT(N3841/VLOOKUP(J3841,'属性表（单）'!$N$4:$O$24,2,0))))</f>
        <v>23320</v>
      </c>
      <c r="S3841" s="1">
        <f t="shared" si="483"/>
        <v>0</v>
      </c>
      <c r="T3841" s="28">
        <f>VLOOKUP(--F3841,经验表!$A$4:$B$53,2,0)*VLOOKUP(--E3841,经验表!$W$8:$X$17,2,0)</f>
        <v>0</v>
      </c>
      <c r="U3841" s="1">
        <f t="shared" si="484"/>
        <v>0</v>
      </c>
      <c r="V3841" s="1">
        <f t="shared" si="485"/>
        <v>0</v>
      </c>
    </row>
    <row r="3842" spans="1:22" x14ac:dyDescent="0.35">
      <c r="A3842" s="1">
        <v>93600162</v>
      </c>
      <c r="B3842" s="3" t="s">
        <v>23</v>
      </c>
      <c r="C3842" s="29">
        <f t="shared" si="480"/>
        <v>2</v>
      </c>
      <c r="D3842" s="29" t="str">
        <f t="shared" si="477"/>
        <v>2</v>
      </c>
      <c r="E3842" s="42" t="str">
        <f t="shared" si="478"/>
        <v>22</v>
      </c>
      <c r="F3842" s="1">
        <v>36</v>
      </c>
      <c r="G3842" s="28" t="str">
        <f t="shared" si="479"/>
        <v>236</v>
      </c>
      <c r="H3842" s="1">
        <v>3</v>
      </c>
      <c r="I3842" s="1">
        <v>2011</v>
      </c>
      <c r="J3842" s="1">
        <v>48</v>
      </c>
      <c r="K3842" s="1">
        <v>6656</v>
      </c>
      <c r="L3842" s="1">
        <v>269135</v>
      </c>
      <c r="M3842" s="1">
        <v>2246714</v>
      </c>
      <c r="N3842" s="2">
        <f>INT(VLOOKUP(--D3842,'属性表（单）'!$H$7:$I$11,2,0)*VLOOKUP(F3842,'属性表（单）'!$B$4:$D$53,3,0))</f>
        <v>15525</v>
      </c>
      <c r="O3842" s="34">
        <f t="shared" si="481"/>
        <v>2328</v>
      </c>
      <c r="P3842" s="1">
        <f>IF(H3842=26,VLOOKUP(G3842,'属性表（单核）'!$H$2:$I$251,2,0),IF(H3842=59,VLOOKUP(G3842,'属性表（单核）'!$C$2:$D$251,2,0),INT(N3842/VLOOKUP(H3842,'属性表（单）'!$N$4:$O$24,2,0))))</f>
        <v>1552</v>
      </c>
      <c r="Q3842" s="34">
        <f t="shared" si="482"/>
        <v>36385</v>
      </c>
      <c r="R3842" s="1">
        <f>IF(J3842=26,VLOOKUP(G3842,'属性表（单核）'!$H$2:$I$251,2,0),IF(J3842=59,VLOOKUP(G3842,'属性表（单核）'!$C$2:$D$251,2,0),INT(N3842/VLOOKUP(J3842,'属性表（单）'!$N$4:$O$24,2,0))))</f>
        <v>24257</v>
      </c>
      <c r="S3842" s="1">
        <f t="shared" si="483"/>
        <v>0</v>
      </c>
      <c r="T3842" s="28">
        <f>VLOOKUP(--F3842,经验表!$A$4:$B$53,2,0)*VLOOKUP(--E3842,经验表!$W$8:$X$17,2,0)</f>
        <v>0</v>
      </c>
      <c r="U3842" s="1">
        <f t="shared" si="484"/>
        <v>0</v>
      </c>
      <c r="V3842" s="1">
        <f t="shared" si="485"/>
        <v>0</v>
      </c>
    </row>
    <row r="3843" spans="1:22" x14ac:dyDescent="0.35">
      <c r="A3843" s="1">
        <v>93700162</v>
      </c>
      <c r="B3843" s="3" t="s">
        <v>23</v>
      </c>
      <c r="C3843" s="29">
        <f t="shared" si="480"/>
        <v>2</v>
      </c>
      <c r="D3843" s="29" t="str">
        <f t="shared" ref="D3843:D3906" si="486">RIGHT(A3843,1)</f>
        <v>2</v>
      </c>
      <c r="E3843" s="42" t="str">
        <f t="shared" ref="E3843:E3906" si="487">IF(C3843=1,RIGHT(A3843,1),C3843&amp;RIGHT(A3843,1))</f>
        <v>22</v>
      </c>
      <c r="F3843" s="1">
        <v>37</v>
      </c>
      <c r="G3843" s="28" t="str">
        <f t="shared" ref="G3843:G3906" si="488">D3843&amp;F3843</f>
        <v>237</v>
      </c>
      <c r="H3843" s="1">
        <v>3</v>
      </c>
      <c r="I3843" s="1">
        <v>2078</v>
      </c>
      <c r="J3843" s="1">
        <v>48</v>
      </c>
      <c r="K3843" s="1">
        <v>6824</v>
      </c>
      <c r="L3843" s="1">
        <v>299081</v>
      </c>
      <c r="M3843" s="1">
        <v>2515849</v>
      </c>
      <c r="N3843" s="2">
        <f>INT(VLOOKUP(--D3843,'属性表（单）'!$H$7:$I$11,2,0)*VLOOKUP(F3843,'属性表（单）'!$B$4:$D$53,3,0))</f>
        <v>16200</v>
      </c>
      <c r="O3843" s="34">
        <f t="shared" si="481"/>
        <v>2430</v>
      </c>
      <c r="P3843" s="1">
        <f>IF(H3843=26,VLOOKUP(G3843,'属性表（单核）'!$H$2:$I$251,2,0),IF(H3843=59,VLOOKUP(G3843,'属性表（单核）'!$C$2:$D$251,2,0),INT(N3843/VLOOKUP(H3843,'属性表（单）'!$N$4:$O$24,2,0))))</f>
        <v>1620</v>
      </c>
      <c r="Q3843" s="34">
        <f t="shared" si="482"/>
        <v>37968</v>
      </c>
      <c r="R3843" s="1">
        <f>IF(J3843=26,VLOOKUP(G3843,'属性表（单核）'!$H$2:$I$251,2,0),IF(J3843=59,VLOOKUP(G3843,'属性表（单核）'!$C$2:$D$251,2,0),INT(N3843/VLOOKUP(J3843,'属性表（单）'!$N$4:$O$24,2,0))))</f>
        <v>25312</v>
      </c>
      <c r="S3843" s="1">
        <f t="shared" si="483"/>
        <v>0</v>
      </c>
      <c r="T3843" s="28">
        <f>VLOOKUP(--F3843,经验表!$A$4:$B$53,2,0)*VLOOKUP(--E3843,经验表!$W$8:$X$17,2,0)</f>
        <v>0</v>
      </c>
      <c r="U3843" s="1">
        <f t="shared" si="484"/>
        <v>0</v>
      </c>
      <c r="V3843" s="1">
        <f t="shared" si="485"/>
        <v>0</v>
      </c>
    </row>
    <row r="3844" spans="1:22" x14ac:dyDescent="0.35">
      <c r="A3844" s="1">
        <v>93800162</v>
      </c>
      <c r="B3844" s="3" t="s">
        <v>23</v>
      </c>
      <c r="C3844" s="29">
        <f t="shared" ref="C3844:C3907" si="489">C3843</f>
        <v>2</v>
      </c>
      <c r="D3844" s="29" t="str">
        <f t="shared" si="486"/>
        <v>2</v>
      </c>
      <c r="E3844" s="42" t="str">
        <f t="shared" si="487"/>
        <v>22</v>
      </c>
      <c r="F3844" s="1">
        <v>38</v>
      </c>
      <c r="G3844" s="28" t="str">
        <f t="shared" si="488"/>
        <v>238</v>
      </c>
      <c r="H3844" s="1">
        <v>3</v>
      </c>
      <c r="I3844" s="1">
        <v>2149</v>
      </c>
      <c r="J3844" s="1">
        <v>48</v>
      </c>
      <c r="K3844" s="1">
        <v>6992</v>
      </c>
      <c r="L3844" s="1">
        <v>332259</v>
      </c>
      <c r="M3844" s="1">
        <v>2814930</v>
      </c>
      <c r="N3844" s="2">
        <f>INT(VLOOKUP(--D3844,'属性表（单）'!$H$7:$I$11,2,0)*VLOOKUP(F3844,'属性表（单）'!$B$4:$D$53,3,0))</f>
        <v>16875</v>
      </c>
      <c r="O3844" s="34">
        <f t="shared" si="481"/>
        <v>2530</v>
      </c>
      <c r="P3844" s="1">
        <f>IF(H3844=26,VLOOKUP(G3844,'属性表（单核）'!$H$2:$I$251,2,0),IF(H3844=59,VLOOKUP(G3844,'属性表（单核）'!$C$2:$D$251,2,0),INT(N3844/VLOOKUP(H3844,'属性表（单）'!$N$4:$O$24,2,0))))</f>
        <v>1687</v>
      </c>
      <c r="Q3844" s="34">
        <f t="shared" si="482"/>
        <v>39550</v>
      </c>
      <c r="R3844" s="1">
        <f>IF(J3844=26,VLOOKUP(G3844,'属性表（单核）'!$H$2:$I$251,2,0),IF(J3844=59,VLOOKUP(G3844,'属性表（单核）'!$C$2:$D$251,2,0),INT(N3844/VLOOKUP(J3844,'属性表（单）'!$N$4:$O$24,2,0))))</f>
        <v>26367</v>
      </c>
      <c r="S3844" s="1">
        <f t="shared" si="483"/>
        <v>0</v>
      </c>
      <c r="T3844" s="28">
        <f>VLOOKUP(--F3844,经验表!$A$4:$B$53,2,0)*VLOOKUP(--E3844,经验表!$W$8:$X$17,2,0)</f>
        <v>0</v>
      </c>
      <c r="U3844" s="1">
        <f t="shared" si="484"/>
        <v>0</v>
      </c>
      <c r="V3844" s="1">
        <f t="shared" si="485"/>
        <v>0</v>
      </c>
    </row>
    <row r="3845" spans="1:22" x14ac:dyDescent="0.35">
      <c r="A3845" s="1">
        <v>93900162</v>
      </c>
      <c r="B3845" s="3" t="s">
        <v>23</v>
      </c>
      <c r="C3845" s="29">
        <f t="shared" si="489"/>
        <v>2</v>
      </c>
      <c r="D3845" s="29" t="str">
        <f t="shared" si="486"/>
        <v>2</v>
      </c>
      <c r="E3845" s="42" t="str">
        <f t="shared" si="487"/>
        <v>22</v>
      </c>
      <c r="F3845" s="1">
        <v>39</v>
      </c>
      <c r="G3845" s="28" t="str">
        <f t="shared" si="488"/>
        <v>239</v>
      </c>
      <c r="H3845" s="1">
        <v>3</v>
      </c>
      <c r="I3845" s="1">
        <v>2219</v>
      </c>
      <c r="J3845" s="1">
        <v>48</v>
      </c>
      <c r="K3845" s="1">
        <v>7160</v>
      </c>
      <c r="L3845" s="1">
        <v>369017</v>
      </c>
      <c r="M3845" s="1">
        <v>3147189</v>
      </c>
      <c r="N3845" s="2">
        <f>INT(VLOOKUP(--D3845,'属性表（单）'!$H$7:$I$11,2,0)*VLOOKUP(F3845,'属性表（单）'!$B$4:$D$53,3,0))</f>
        <v>17550</v>
      </c>
      <c r="O3845" s="34">
        <f t="shared" si="481"/>
        <v>2632</v>
      </c>
      <c r="P3845" s="1">
        <f>IF(H3845=26,VLOOKUP(G3845,'属性表（单核）'!$H$2:$I$251,2,0),IF(H3845=59,VLOOKUP(G3845,'属性表（单核）'!$C$2:$D$251,2,0),INT(N3845/VLOOKUP(H3845,'属性表（单）'!$N$4:$O$24,2,0))))</f>
        <v>1755</v>
      </c>
      <c r="Q3845" s="34">
        <f t="shared" si="482"/>
        <v>41131</v>
      </c>
      <c r="R3845" s="1">
        <f>IF(J3845=26,VLOOKUP(G3845,'属性表（单核）'!$H$2:$I$251,2,0),IF(J3845=59,VLOOKUP(G3845,'属性表（单核）'!$C$2:$D$251,2,0),INT(N3845/VLOOKUP(J3845,'属性表（单）'!$N$4:$O$24,2,0))))</f>
        <v>27421</v>
      </c>
      <c r="S3845" s="1">
        <f t="shared" si="483"/>
        <v>0</v>
      </c>
      <c r="T3845" s="28">
        <f>VLOOKUP(--F3845,经验表!$A$4:$B$53,2,0)*VLOOKUP(--E3845,经验表!$W$8:$X$17,2,0)</f>
        <v>0</v>
      </c>
      <c r="U3845" s="1">
        <f t="shared" si="484"/>
        <v>0</v>
      </c>
      <c r="V3845" s="1">
        <f t="shared" si="485"/>
        <v>0</v>
      </c>
    </row>
    <row r="3846" spans="1:22" x14ac:dyDescent="0.35">
      <c r="A3846" s="1">
        <v>94000162</v>
      </c>
      <c r="B3846" s="3" t="s">
        <v>23</v>
      </c>
      <c r="C3846" s="29">
        <f t="shared" si="489"/>
        <v>2</v>
      </c>
      <c r="D3846" s="29" t="str">
        <f t="shared" si="486"/>
        <v>2</v>
      </c>
      <c r="E3846" s="42" t="str">
        <f t="shared" si="487"/>
        <v>22</v>
      </c>
      <c r="F3846" s="1">
        <v>40</v>
      </c>
      <c r="G3846" s="28" t="str">
        <f t="shared" si="488"/>
        <v>240</v>
      </c>
      <c r="H3846" s="1">
        <v>3</v>
      </c>
      <c r="I3846" s="1">
        <v>2293</v>
      </c>
      <c r="J3846" s="1">
        <v>48</v>
      </c>
      <c r="K3846" s="1">
        <v>7328</v>
      </c>
      <c r="L3846" s="1">
        <v>409739</v>
      </c>
      <c r="M3846" s="1">
        <v>3516206</v>
      </c>
      <c r="N3846" s="2">
        <f>INT(VLOOKUP(--D3846,'属性表（单）'!$H$7:$I$11,2,0)*VLOOKUP(F3846,'属性表（单）'!$B$4:$D$53,3,0))</f>
        <v>18225</v>
      </c>
      <c r="O3846" s="34">
        <f t="shared" si="481"/>
        <v>2733</v>
      </c>
      <c r="P3846" s="1">
        <f>IF(H3846=26,VLOOKUP(G3846,'属性表（单核）'!$H$2:$I$251,2,0),IF(H3846=59,VLOOKUP(G3846,'属性表（单核）'!$C$2:$D$251,2,0),INT(N3846/VLOOKUP(H3846,'属性表（单）'!$N$4:$O$24,2,0))))</f>
        <v>1822</v>
      </c>
      <c r="Q3846" s="34">
        <f t="shared" si="482"/>
        <v>42714</v>
      </c>
      <c r="R3846" s="1">
        <f>IF(J3846=26,VLOOKUP(G3846,'属性表（单核）'!$H$2:$I$251,2,0),IF(J3846=59,VLOOKUP(G3846,'属性表（单核）'!$C$2:$D$251,2,0),INT(N3846/VLOOKUP(J3846,'属性表（单）'!$N$4:$O$24,2,0))))</f>
        <v>28476</v>
      </c>
      <c r="S3846" s="1">
        <f t="shared" si="483"/>
        <v>0</v>
      </c>
      <c r="T3846" s="28">
        <f>VLOOKUP(--F3846,经验表!$A$4:$B$53,2,0)*VLOOKUP(--E3846,经验表!$W$8:$X$17,2,0)</f>
        <v>0</v>
      </c>
      <c r="U3846" s="1">
        <f t="shared" si="484"/>
        <v>0</v>
      </c>
      <c r="V3846" s="1">
        <f t="shared" si="485"/>
        <v>0</v>
      </c>
    </row>
    <row r="3847" spans="1:22" x14ac:dyDescent="0.35">
      <c r="A3847" s="1">
        <v>94100162</v>
      </c>
      <c r="B3847" s="3" t="s">
        <v>23</v>
      </c>
      <c r="C3847" s="29">
        <f t="shared" si="489"/>
        <v>2</v>
      </c>
      <c r="D3847" s="29" t="str">
        <f t="shared" si="486"/>
        <v>2</v>
      </c>
      <c r="E3847" s="42" t="str">
        <f t="shared" si="487"/>
        <v>22</v>
      </c>
      <c r="F3847" s="1">
        <v>41</v>
      </c>
      <c r="G3847" s="28" t="str">
        <f t="shared" si="488"/>
        <v>241</v>
      </c>
      <c r="H3847" s="1">
        <v>3</v>
      </c>
      <c r="I3847" s="1">
        <v>2368</v>
      </c>
      <c r="J3847" s="1">
        <v>48</v>
      </c>
      <c r="K3847" s="1">
        <v>7496</v>
      </c>
      <c r="L3847" s="1">
        <v>454848</v>
      </c>
      <c r="M3847" s="1">
        <v>3925945</v>
      </c>
      <c r="N3847" s="2">
        <f>INT(VLOOKUP(--D3847,'属性表（单）'!$H$7:$I$11,2,0)*VLOOKUP(F3847,'属性表（单）'!$B$4:$D$53,3,0))</f>
        <v>18900</v>
      </c>
      <c r="O3847" s="34">
        <f t="shared" ref="O3847:O3910" si="490">INT(IF(C3847=1,P3847,P3847*$X$14))</f>
        <v>2835</v>
      </c>
      <c r="P3847" s="1">
        <f>IF(H3847=26,VLOOKUP(G3847,'属性表（单核）'!$H$2:$I$251,2,0),IF(H3847=59,VLOOKUP(G3847,'属性表（单核）'!$C$2:$D$251,2,0),INT(N3847/VLOOKUP(H3847,'属性表（单）'!$N$4:$O$24,2,0))))</f>
        <v>1890</v>
      </c>
      <c r="Q3847" s="34">
        <f t="shared" si="482"/>
        <v>44296</v>
      </c>
      <c r="R3847" s="1">
        <f>IF(J3847=26,VLOOKUP(G3847,'属性表（单核）'!$H$2:$I$251,2,0),IF(J3847=59,VLOOKUP(G3847,'属性表（单核）'!$C$2:$D$251,2,0),INT(N3847/VLOOKUP(J3847,'属性表（单）'!$N$4:$O$24,2,0))))</f>
        <v>29531</v>
      </c>
      <c r="S3847" s="1">
        <f t="shared" si="483"/>
        <v>0</v>
      </c>
      <c r="T3847" s="28">
        <f>VLOOKUP(--F3847,经验表!$A$4:$B$53,2,0)*VLOOKUP(--E3847,经验表!$W$8:$X$17,2,0)</f>
        <v>0</v>
      </c>
      <c r="U3847" s="1">
        <f t="shared" si="484"/>
        <v>0</v>
      </c>
      <c r="V3847" s="1">
        <f t="shared" si="485"/>
        <v>0</v>
      </c>
    </row>
    <row r="3848" spans="1:22" x14ac:dyDescent="0.35">
      <c r="A3848" s="1">
        <v>94200162</v>
      </c>
      <c r="B3848" s="3" t="s">
        <v>23</v>
      </c>
      <c r="C3848" s="29">
        <f t="shared" si="489"/>
        <v>2</v>
      </c>
      <c r="D3848" s="29" t="str">
        <f t="shared" si="486"/>
        <v>2</v>
      </c>
      <c r="E3848" s="42" t="str">
        <f t="shared" si="487"/>
        <v>22</v>
      </c>
      <c r="F3848" s="1">
        <v>42</v>
      </c>
      <c r="G3848" s="28" t="str">
        <f t="shared" si="488"/>
        <v>242</v>
      </c>
      <c r="H3848" s="1">
        <v>3</v>
      </c>
      <c r="I3848" s="1">
        <v>2445</v>
      </c>
      <c r="J3848" s="1">
        <v>48</v>
      </c>
      <c r="K3848" s="1">
        <v>7664</v>
      </c>
      <c r="L3848" s="1">
        <v>504814</v>
      </c>
      <c r="M3848" s="1">
        <v>4380793</v>
      </c>
      <c r="N3848" s="2">
        <f>INT(VLOOKUP(--D3848,'属性表（单）'!$H$7:$I$11,2,0)*VLOOKUP(F3848,'属性表（单）'!$B$4:$D$53,3,0))</f>
        <v>19650</v>
      </c>
      <c r="O3848" s="34">
        <f t="shared" si="490"/>
        <v>2947</v>
      </c>
      <c r="P3848" s="1">
        <f>IF(H3848=26,VLOOKUP(G3848,'属性表（单核）'!$H$2:$I$251,2,0),IF(H3848=59,VLOOKUP(G3848,'属性表（单核）'!$C$2:$D$251,2,0),INT(N3848/VLOOKUP(H3848,'属性表（单）'!$N$4:$O$24,2,0))))</f>
        <v>1965</v>
      </c>
      <c r="Q3848" s="34">
        <f t="shared" ref="Q3848:Q3911" si="491">INT(IF(C3848=1,R3848,R3848*$X$14))</f>
        <v>46054</v>
      </c>
      <c r="R3848" s="1">
        <f>IF(J3848=26,VLOOKUP(G3848,'属性表（单核）'!$H$2:$I$251,2,0),IF(J3848=59,VLOOKUP(G3848,'属性表（单核）'!$C$2:$D$251,2,0),INT(N3848/VLOOKUP(J3848,'属性表（单）'!$N$4:$O$24,2,0))))</f>
        <v>30703</v>
      </c>
      <c r="S3848" s="1">
        <f t="shared" ref="S3848:S3911" si="492">INT(T3848)</f>
        <v>0</v>
      </c>
      <c r="T3848" s="28">
        <f>VLOOKUP(--F3848,经验表!$A$4:$B$53,2,0)*VLOOKUP(--E3848,经验表!$W$8:$X$17,2,0)</f>
        <v>0</v>
      </c>
      <c r="U3848" s="1">
        <f t="shared" ref="U3848:U3911" si="493">INT(IF(C3848=1,IF(F3848=1,VLOOKUP(--D3848,$X$8:$Y$12,2,0),V3848),IF(F3848=1,VLOOKUP(--D3848,$X$17:$Y$21,2,0),V3848)))</f>
        <v>0</v>
      </c>
      <c r="V3848" s="1">
        <f t="shared" si="485"/>
        <v>0</v>
      </c>
    </row>
    <row r="3849" spans="1:22" x14ac:dyDescent="0.35">
      <c r="A3849" s="1">
        <v>94300162</v>
      </c>
      <c r="B3849" s="3" t="s">
        <v>23</v>
      </c>
      <c r="C3849" s="29">
        <f t="shared" si="489"/>
        <v>2</v>
      </c>
      <c r="D3849" s="29" t="str">
        <f t="shared" si="486"/>
        <v>2</v>
      </c>
      <c r="E3849" s="42" t="str">
        <f t="shared" si="487"/>
        <v>22</v>
      </c>
      <c r="F3849" s="1">
        <v>43</v>
      </c>
      <c r="G3849" s="28" t="str">
        <f t="shared" si="488"/>
        <v>243</v>
      </c>
      <c r="H3849" s="1">
        <v>3</v>
      </c>
      <c r="I3849" s="1">
        <v>2523</v>
      </c>
      <c r="J3849" s="1">
        <v>48</v>
      </c>
      <c r="K3849" s="1">
        <v>7832</v>
      </c>
      <c r="L3849" s="1">
        <v>560162</v>
      </c>
      <c r="M3849" s="1">
        <v>4885607</v>
      </c>
      <c r="N3849" s="2">
        <f>INT(VLOOKUP(--D3849,'属性表（单）'!$H$7:$I$11,2,0)*VLOOKUP(F3849,'属性表（单）'!$B$4:$D$53,3,0))</f>
        <v>20400</v>
      </c>
      <c r="O3849" s="34">
        <f t="shared" si="490"/>
        <v>3060</v>
      </c>
      <c r="P3849" s="1">
        <f>IF(H3849=26,VLOOKUP(G3849,'属性表（单核）'!$H$2:$I$251,2,0),IF(H3849=59,VLOOKUP(G3849,'属性表（单核）'!$C$2:$D$251,2,0),INT(N3849/VLOOKUP(H3849,'属性表（单）'!$N$4:$O$24,2,0))))</f>
        <v>2040</v>
      </c>
      <c r="Q3849" s="34">
        <f t="shared" si="491"/>
        <v>47812</v>
      </c>
      <c r="R3849" s="1">
        <f>IF(J3849=26,VLOOKUP(G3849,'属性表（单核）'!$H$2:$I$251,2,0),IF(J3849=59,VLOOKUP(G3849,'属性表（单核）'!$C$2:$D$251,2,0),INT(N3849/VLOOKUP(J3849,'属性表（单）'!$N$4:$O$24,2,0))))</f>
        <v>31875</v>
      </c>
      <c r="S3849" s="1">
        <f t="shared" si="492"/>
        <v>0</v>
      </c>
      <c r="T3849" s="28">
        <f>VLOOKUP(--F3849,经验表!$A$4:$B$53,2,0)*VLOOKUP(--E3849,经验表!$W$8:$X$17,2,0)</f>
        <v>0</v>
      </c>
      <c r="U3849" s="1">
        <f t="shared" si="493"/>
        <v>0</v>
      </c>
      <c r="V3849" s="1">
        <f t="shared" ref="V3849:V3912" si="494">S3848+U3848</f>
        <v>0</v>
      </c>
    </row>
    <row r="3850" spans="1:22" x14ac:dyDescent="0.35">
      <c r="A3850" s="1">
        <v>94400162</v>
      </c>
      <c r="B3850" s="3" t="s">
        <v>23</v>
      </c>
      <c r="C3850" s="29">
        <f t="shared" si="489"/>
        <v>2</v>
      </c>
      <c r="D3850" s="29" t="str">
        <f t="shared" si="486"/>
        <v>2</v>
      </c>
      <c r="E3850" s="42" t="str">
        <f t="shared" si="487"/>
        <v>22</v>
      </c>
      <c r="F3850" s="1">
        <v>44</v>
      </c>
      <c r="G3850" s="28" t="str">
        <f t="shared" si="488"/>
        <v>244</v>
      </c>
      <c r="H3850" s="1">
        <v>3</v>
      </c>
      <c r="I3850" s="1">
        <v>2603</v>
      </c>
      <c r="J3850" s="1">
        <v>48</v>
      </c>
      <c r="K3850" s="1">
        <v>8000</v>
      </c>
      <c r="L3850" s="1">
        <v>621463</v>
      </c>
      <c r="M3850" s="1">
        <v>5445769</v>
      </c>
      <c r="N3850" s="2">
        <f>INT(VLOOKUP(--D3850,'属性表（单）'!$H$7:$I$11,2,0)*VLOOKUP(F3850,'属性表（单）'!$B$4:$D$53,3,0))</f>
        <v>21150</v>
      </c>
      <c r="O3850" s="34">
        <f t="shared" si="490"/>
        <v>3172</v>
      </c>
      <c r="P3850" s="1">
        <f>IF(H3850=26,VLOOKUP(G3850,'属性表（单核）'!$H$2:$I$251,2,0),IF(H3850=59,VLOOKUP(G3850,'属性表（单核）'!$C$2:$D$251,2,0),INT(N3850/VLOOKUP(H3850,'属性表（单）'!$N$4:$O$24,2,0))))</f>
        <v>2115</v>
      </c>
      <c r="Q3850" s="34">
        <f t="shared" si="491"/>
        <v>49569</v>
      </c>
      <c r="R3850" s="1">
        <f>IF(J3850=26,VLOOKUP(G3850,'属性表（单核）'!$H$2:$I$251,2,0),IF(J3850=59,VLOOKUP(G3850,'属性表（单核）'!$C$2:$D$251,2,0),INT(N3850/VLOOKUP(J3850,'属性表（单）'!$N$4:$O$24,2,0))))</f>
        <v>33046</v>
      </c>
      <c r="S3850" s="1">
        <f t="shared" si="492"/>
        <v>0</v>
      </c>
      <c r="T3850" s="28">
        <f>VLOOKUP(--F3850,经验表!$A$4:$B$53,2,0)*VLOOKUP(--E3850,经验表!$W$8:$X$17,2,0)</f>
        <v>0</v>
      </c>
      <c r="U3850" s="1">
        <f t="shared" si="493"/>
        <v>0</v>
      </c>
      <c r="V3850" s="1">
        <f t="shared" si="494"/>
        <v>0</v>
      </c>
    </row>
    <row r="3851" spans="1:22" x14ac:dyDescent="0.35">
      <c r="A3851" s="1">
        <v>94500162</v>
      </c>
      <c r="B3851" s="3" t="s">
        <v>23</v>
      </c>
      <c r="C3851" s="29">
        <f t="shared" si="489"/>
        <v>2</v>
      </c>
      <c r="D3851" s="29" t="str">
        <f t="shared" si="486"/>
        <v>2</v>
      </c>
      <c r="E3851" s="42" t="str">
        <f t="shared" si="487"/>
        <v>22</v>
      </c>
      <c r="F3851" s="1">
        <v>45</v>
      </c>
      <c r="G3851" s="28" t="str">
        <f t="shared" si="488"/>
        <v>245</v>
      </c>
      <c r="H3851" s="1">
        <v>3</v>
      </c>
      <c r="I3851" s="1">
        <v>2686</v>
      </c>
      <c r="J3851" s="1">
        <v>48</v>
      </c>
      <c r="K3851" s="1">
        <v>8168</v>
      </c>
      <c r="L3851" s="1">
        <v>689357</v>
      </c>
      <c r="M3851" s="1">
        <v>6067232</v>
      </c>
      <c r="N3851" s="2">
        <f>INT(VLOOKUP(--D3851,'属性表（单）'!$H$7:$I$11,2,0)*VLOOKUP(F3851,'属性表（单）'!$B$4:$D$53,3,0))</f>
        <v>21900</v>
      </c>
      <c r="O3851" s="34">
        <f t="shared" si="490"/>
        <v>3285</v>
      </c>
      <c r="P3851" s="1">
        <f>IF(H3851=26,VLOOKUP(G3851,'属性表（单核）'!$H$2:$I$251,2,0),IF(H3851=59,VLOOKUP(G3851,'属性表（单核）'!$C$2:$D$251,2,0),INT(N3851/VLOOKUP(H3851,'属性表（单）'!$N$4:$O$24,2,0))))</f>
        <v>2190</v>
      </c>
      <c r="Q3851" s="34">
        <f t="shared" si="491"/>
        <v>51327</v>
      </c>
      <c r="R3851" s="1">
        <f>IF(J3851=26,VLOOKUP(G3851,'属性表（单核）'!$H$2:$I$251,2,0),IF(J3851=59,VLOOKUP(G3851,'属性表（单核）'!$C$2:$D$251,2,0),INT(N3851/VLOOKUP(J3851,'属性表（单）'!$N$4:$O$24,2,0))))</f>
        <v>34218</v>
      </c>
      <c r="S3851" s="1">
        <f t="shared" si="492"/>
        <v>0</v>
      </c>
      <c r="T3851" s="28">
        <f>VLOOKUP(--F3851,经验表!$A$4:$B$53,2,0)*VLOOKUP(--E3851,经验表!$W$8:$X$17,2,0)</f>
        <v>0</v>
      </c>
      <c r="U3851" s="1">
        <f t="shared" si="493"/>
        <v>0</v>
      </c>
      <c r="V3851" s="1">
        <f t="shared" si="494"/>
        <v>0</v>
      </c>
    </row>
    <row r="3852" spans="1:22" x14ac:dyDescent="0.35">
      <c r="A3852" s="1">
        <v>94600162</v>
      </c>
      <c r="B3852" s="3" t="s">
        <v>23</v>
      </c>
      <c r="C3852" s="29">
        <f t="shared" si="489"/>
        <v>2</v>
      </c>
      <c r="D3852" s="29" t="str">
        <f t="shared" si="486"/>
        <v>2</v>
      </c>
      <c r="E3852" s="42" t="str">
        <f t="shared" si="487"/>
        <v>22</v>
      </c>
      <c r="F3852" s="1">
        <v>46</v>
      </c>
      <c r="G3852" s="28" t="str">
        <f t="shared" si="488"/>
        <v>246</v>
      </c>
      <c r="H3852" s="1">
        <v>3</v>
      </c>
      <c r="I3852" s="1">
        <v>2771</v>
      </c>
      <c r="J3852" s="1">
        <v>48</v>
      </c>
      <c r="K3852" s="1">
        <v>8336</v>
      </c>
      <c r="L3852" s="1">
        <v>764553</v>
      </c>
      <c r="M3852" s="1">
        <v>6756589</v>
      </c>
      <c r="N3852" s="2">
        <f>INT(VLOOKUP(--D3852,'属性表（单）'!$H$7:$I$11,2,0)*VLOOKUP(F3852,'属性表（单）'!$B$4:$D$53,3,0))</f>
        <v>22650</v>
      </c>
      <c r="O3852" s="34">
        <f t="shared" si="490"/>
        <v>3397</v>
      </c>
      <c r="P3852" s="1">
        <f>IF(H3852=26,VLOOKUP(G3852,'属性表（单核）'!$H$2:$I$251,2,0),IF(H3852=59,VLOOKUP(G3852,'属性表（单核）'!$C$2:$D$251,2,0),INT(N3852/VLOOKUP(H3852,'属性表（单）'!$N$4:$O$24,2,0))))</f>
        <v>2265</v>
      </c>
      <c r="Q3852" s="34">
        <f t="shared" si="491"/>
        <v>53085</v>
      </c>
      <c r="R3852" s="1">
        <f>IF(J3852=26,VLOOKUP(G3852,'属性表（单核）'!$H$2:$I$251,2,0),IF(J3852=59,VLOOKUP(G3852,'属性表（单核）'!$C$2:$D$251,2,0),INT(N3852/VLOOKUP(J3852,'属性表（单）'!$N$4:$O$24,2,0))))</f>
        <v>35390</v>
      </c>
      <c r="S3852" s="1">
        <f t="shared" si="492"/>
        <v>0</v>
      </c>
      <c r="T3852" s="28">
        <f>VLOOKUP(--F3852,经验表!$A$4:$B$53,2,0)*VLOOKUP(--E3852,经验表!$W$8:$X$17,2,0)</f>
        <v>0</v>
      </c>
      <c r="U3852" s="1">
        <f t="shared" si="493"/>
        <v>0</v>
      </c>
      <c r="V3852" s="1">
        <f t="shared" si="494"/>
        <v>0</v>
      </c>
    </row>
    <row r="3853" spans="1:22" x14ac:dyDescent="0.35">
      <c r="A3853" s="1">
        <v>94700162</v>
      </c>
      <c r="B3853" s="3" t="s">
        <v>23</v>
      </c>
      <c r="C3853" s="29">
        <f t="shared" si="489"/>
        <v>2</v>
      </c>
      <c r="D3853" s="29" t="str">
        <f t="shared" si="486"/>
        <v>2</v>
      </c>
      <c r="E3853" s="42" t="str">
        <f t="shared" si="487"/>
        <v>22</v>
      </c>
      <c r="F3853" s="1">
        <v>47</v>
      </c>
      <c r="G3853" s="28" t="str">
        <f t="shared" si="488"/>
        <v>247</v>
      </c>
      <c r="H3853" s="1">
        <v>3</v>
      </c>
      <c r="I3853" s="1">
        <v>2858</v>
      </c>
      <c r="J3853" s="1">
        <v>48</v>
      </c>
      <c r="K3853" s="1">
        <v>8504</v>
      </c>
      <c r="L3853" s="1">
        <v>847829</v>
      </c>
      <c r="M3853" s="1">
        <v>7521142</v>
      </c>
      <c r="N3853" s="2">
        <f>INT(VLOOKUP(--D3853,'属性表（单）'!$H$7:$I$11,2,0)*VLOOKUP(F3853,'属性表（单）'!$B$4:$D$53,3,0))</f>
        <v>23475</v>
      </c>
      <c r="O3853" s="34">
        <f t="shared" si="490"/>
        <v>3520</v>
      </c>
      <c r="P3853" s="1">
        <f>IF(H3853=26,VLOOKUP(G3853,'属性表（单核）'!$H$2:$I$251,2,0),IF(H3853=59,VLOOKUP(G3853,'属性表（单核）'!$C$2:$D$251,2,0),INT(N3853/VLOOKUP(H3853,'属性表（单）'!$N$4:$O$24,2,0))))</f>
        <v>2347</v>
      </c>
      <c r="Q3853" s="34">
        <f t="shared" si="491"/>
        <v>55018</v>
      </c>
      <c r="R3853" s="1">
        <f>IF(J3853=26,VLOOKUP(G3853,'属性表（单核）'!$H$2:$I$251,2,0),IF(J3853=59,VLOOKUP(G3853,'属性表（单核）'!$C$2:$D$251,2,0),INT(N3853/VLOOKUP(J3853,'属性表（单）'!$N$4:$O$24,2,0))))</f>
        <v>36679</v>
      </c>
      <c r="S3853" s="1">
        <f t="shared" si="492"/>
        <v>0</v>
      </c>
      <c r="T3853" s="28">
        <f>VLOOKUP(--F3853,经验表!$A$4:$B$53,2,0)*VLOOKUP(--E3853,经验表!$W$8:$X$17,2,0)</f>
        <v>0</v>
      </c>
      <c r="U3853" s="1">
        <f t="shared" si="493"/>
        <v>0</v>
      </c>
      <c r="V3853" s="1">
        <f t="shared" si="494"/>
        <v>0</v>
      </c>
    </row>
    <row r="3854" spans="1:22" x14ac:dyDescent="0.35">
      <c r="A3854" s="1">
        <v>94800162</v>
      </c>
      <c r="B3854" s="3" t="s">
        <v>23</v>
      </c>
      <c r="C3854" s="29">
        <f t="shared" si="489"/>
        <v>2</v>
      </c>
      <c r="D3854" s="29" t="str">
        <f t="shared" si="486"/>
        <v>2</v>
      </c>
      <c r="E3854" s="42" t="str">
        <f t="shared" si="487"/>
        <v>22</v>
      </c>
      <c r="F3854" s="1">
        <v>48</v>
      </c>
      <c r="G3854" s="28" t="str">
        <f t="shared" si="488"/>
        <v>248</v>
      </c>
      <c r="H3854" s="1">
        <v>3</v>
      </c>
      <c r="I3854" s="1">
        <v>2947</v>
      </c>
      <c r="J3854" s="1">
        <v>48</v>
      </c>
      <c r="K3854" s="1">
        <v>8672</v>
      </c>
      <c r="L3854" s="1">
        <v>940053</v>
      </c>
      <c r="M3854" s="1">
        <v>8368971</v>
      </c>
      <c r="N3854" s="2">
        <f>INT(VLOOKUP(--D3854,'属性表（单）'!$H$7:$I$11,2,0)*VLOOKUP(F3854,'属性表（单）'!$B$4:$D$53,3,0))</f>
        <v>24300</v>
      </c>
      <c r="O3854" s="34">
        <f t="shared" si="490"/>
        <v>3645</v>
      </c>
      <c r="P3854" s="1">
        <f>IF(H3854=26,VLOOKUP(G3854,'属性表（单核）'!$H$2:$I$251,2,0),IF(H3854=59,VLOOKUP(G3854,'属性表（单核）'!$C$2:$D$251,2,0),INT(N3854/VLOOKUP(H3854,'属性表（单）'!$N$4:$O$24,2,0))))</f>
        <v>2430</v>
      </c>
      <c r="Q3854" s="34">
        <f t="shared" si="491"/>
        <v>56952</v>
      </c>
      <c r="R3854" s="1">
        <f>IF(J3854=26,VLOOKUP(G3854,'属性表（单核）'!$H$2:$I$251,2,0),IF(J3854=59,VLOOKUP(G3854,'属性表（单核）'!$C$2:$D$251,2,0),INT(N3854/VLOOKUP(J3854,'属性表（单）'!$N$4:$O$24,2,0))))</f>
        <v>37968</v>
      </c>
      <c r="S3854" s="1">
        <f t="shared" si="492"/>
        <v>0</v>
      </c>
      <c r="T3854" s="28">
        <f>VLOOKUP(--F3854,经验表!$A$4:$B$53,2,0)*VLOOKUP(--E3854,经验表!$W$8:$X$17,2,0)</f>
        <v>0</v>
      </c>
      <c r="U3854" s="1">
        <f t="shared" si="493"/>
        <v>0</v>
      </c>
      <c r="V3854" s="1">
        <f t="shared" si="494"/>
        <v>0</v>
      </c>
    </row>
    <row r="3855" spans="1:22" x14ac:dyDescent="0.35">
      <c r="A3855" s="1">
        <v>94900162</v>
      </c>
      <c r="B3855" s="3" t="s">
        <v>23</v>
      </c>
      <c r="C3855" s="29">
        <f t="shared" si="489"/>
        <v>2</v>
      </c>
      <c r="D3855" s="29" t="str">
        <f t="shared" si="486"/>
        <v>2</v>
      </c>
      <c r="E3855" s="42" t="str">
        <f t="shared" si="487"/>
        <v>22</v>
      </c>
      <c r="F3855" s="1">
        <v>49</v>
      </c>
      <c r="G3855" s="28" t="str">
        <f t="shared" si="488"/>
        <v>249</v>
      </c>
      <c r="H3855" s="1">
        <v>3</v>
      </c>
      <c r="I3855" s="1">
        <v>3038</v>
      </c>
      <c r="J3855" s="1">
        <v>48</v>
      </c>
      <c r="K3855" s="1">
        <v>8840</v>
      </c>
      <c r="L3855" s="1">
        <v>1042182</v>
      </c>
      <c r="M3855" s="1">
        <v>9309024</v>
      </c>
      <c r="N3855" s="2">
        <f>INT(VLOOKUP(--D3855,'属性表（单）'!$H$7:$I$11,2,0)*VLOOKUP(F3855,'属性表（单）'!$B$4:$D$53,3,0))</f>
        <v>25125</v>
      </c>
      <c r="O3855" s="34">
        <f t="shared" si="490"/>
        <v>3768</v>
      </c>
      <c r="P3855" s="1">
        <f>IF(H3855=26,VLOOKUP(G3855,'属性表（单核）'!$H$2:$I$251,2,0),IF(H3855=59,VLOOKUP(G3855,'属性表（单核）'!$C$2:$D$251,2,0),INT(N3855/VLOOKUP(H3855,'属性表（单）'!$N$4:$O$24,2,0))))</f>
        <v>2512</v>
      </c>
      <c r="Q3855" s="34">
        <f t="shared" si="491"/>
        <v>58885</v>
      </c>
      <c r="R3855" s="1">
        <f>IF(J3855=26,VLOOKUP(G3855,'属性表（单核）'!$H$2:$I$251,2,0),IF(J3855=59,VLOOKUP(G3855,'属性表（单核）'!$C$2:$D$251,2,0),INT(N3855/VLOOKUP(J3855,'属性表（单）'!$N$4:$O$24,2,0))))</f>
        <v>39257</v>
      </c>
      <c r="S3855" s="1">
        <f t="shared" si="492"/>
        <v>0</v>
      </c>
      <c r="T3855" s="28">
        <f>VLOOKUP(--F3855,经验表!$A$4:$B$53,2,0)*VLOOKUP(--E3855,经验表!$W$8:$X$17,2,0)</f>
        <v>0</v>
      </c>
      <c r="U3855" s="1">
        <f t="shared" si="493"/>
        <v>0</v>
      </c>
      <c r="V3855" s="1">
        <f t="shared" si="494"/>
        <v>0</v>
      </c>
    </row>
    <row r="3856" spans="1:22" x14ac:dyDescent="0.35">
      <c r="A3856" s="1">
        <v>95000162</v>
      </c>
      <c r="B3856" s="3" t="s">
        <v>23</v>
      </c>
      <c r="C3856" s="29">
        <f t="shared" si="489"/>
        <v>2</v>
      </c>
      <c r="D3856" s="29" t="str">
        <f t="shared" si="486"/>
        <v>2</v>
      </c>
      <c r="E3856" s="42" t="str">
        <f t="shared" si="487"/>
        <v>22</v>
      </c>
      <c r="F3856" s="1">
        <v>50</v>
      </c>
      <c r="G3856" s="28" t="str">
        <f t="shared" si="488"/>
        <v>250</v>
      </c>
      <c r="H3856" s="1">
        <v>3</v>
      </c>
      <c r="I3856" s="1">
        <v>3133</v>
      </c>
      <c r="J3856" s="1">
        <v>48</v>
      </c>
      <c r="K3856" s="1">
        <v>9008</v>
      </c>
      <c r="L3856" s="1">
        <v>99999999</v>
      </c>
      <c r="M3856" s="1">
        <v>10351206</v>
      </c>
      <c r="N3856" s="2">
        <f>INT(VLOOKUP(--D3856,'属性表（单）'!$H$7:$I$11,2,0)*VLOOKUP(F3856,'属性表（单）'!$B$4:$D$53,3,0))</f>
        <v>25950</v>
      </c>
      <c r="O3856" s="34">
        <f t="shared" si="490"/>
        <v>3892</v>
      </c>
      <c r="P3856" s="1">
        <f>IF(H3856=26,VLOOKUP(G3856,'属性表（单核）'!$H$2:$I$251,2,0),IF(H3856=59,VLOOKUP(G3856,'属性表（单核）'!$C$2:$D$251,2,0),INT(N3856/VLOOKUP(H3856,'属性表（单）'!$N$4:$O$24,2,0))))</f>
        <v>2595</v>
      </c>
      <c r="Q3856" s="34">
        <f t="shared" si="491"/>
        <v>60819</v>
      </c>
      <c r="R3856" s="1">
        <f>IF(J3856=26,VLOOKUP(G3856,'属性表（单核）'!$H$2:$I$251,2,0),IF(J3856=59,VLOOKUP(G3856,'属性表（单核）'!$C$2:$D$251,2,0),INT(N3856/VLOOKUP(J3856,'属性表（单）'!$N$4:$O$24,2,0))))</f>
        <v>40546</v>
      </c>
      <c r="S3856" s="1">
        <f t="shared" si="492"/>
        <v>0</v>
      </c>
      <c r="T3856" s="28">
        <f>VLOOKUP(--F3856,经验表!$A$4:$B$53,2,0)*VLOOKUP(--E3856,经验表!$W$8:$X$17,2,0)</f>
        <v>0</v>
      </c>
      <c r="U3856" s="1">
        <f t="shared" si="493"/>
        <v>0</v>
      </c>
      <c r="V3856" s="1">
        <f t="shared" si="494"/>
        <v>0</v>
      </c>
    </row>
    <row r="3857" spans="1:22" x14ac:dyDescent="0.35">
      <c r="A3857" s="1">
        <v>90100163</v>
      </c>
      <c r="B3857" s="3" t="s">
        <v>23</v>
      </c>
      <c r="C3857" s="29">
        <f t="shared" si="489"/>
        <v>2</v>
      </c>
      <c r="D3857" s="29" t="str">
        <f t="shared" si="486"/>
        <v>3</v>
      </c>
      <c r="E3857" s="42" t="str">
        <f t="shared" si="487"/>
        <v>23</v>
      </c>
      <c r="F3857" s="1">
        <v>1</v>
      </c>
      <c r="G3857" s="28" t="str">
        <f t="shared" si="488"/>
        <v>31</v>
      </c>
      <c r="H3857" s="1">
        <v>3</v>
      </c>
      <c r="I3857" s="1">
        <v>768</v>
      </c>
      <c r="J3857" s="1">
        <v>48</v>
      </c>
      <c r="K3857" s="1">
        <v>1128</v>
      </c>
      <c r="L3857" s="1">
        <v>2913</v>
      </c>
      <c r="M3857" s="1">
        <v>0</v>
      </c>
      <c r="N3857" s="2">
        <f>INT(VLOOKUP(--D3857,'属性表（单）'!$H$7:$I$11,2,0)*VLOOKUP(F3857,'属性表（单）'!$B$4:$D$53,3,0))</f>
        <v>3600</v>
      </c>
      <c r="O3857" s="34">
        <f t="shared" si="490"/>
        <v>540</v>
      </c>
      <c r="P3857" s="1">
        <f>IF(H3857=26,VLOOKUP(G3857,'属性表（单核）'!$H$2:$I$251,2,0),IF(H3857=59,VLOOKUP(G3857,'属性表（单核）'!$C$2:$D$251,2,0),INT(N3857/VLOOKUP(H3857,'属性表（单）'!$N$4:$O$24,2,0))))</f>
        <v>360</v>
      </c>
      <c r="Q3857" s="34">
        <f t="shared" si="491"/>
        <v>8437</v>
      </c>
      <c r="R3857" s="1">
        <f>IF(J3857=26,VLOOKUP(G3857,'属性表（单核）'!$H$2:$I$251,2,0),IF(J3857=59,VLOOKUP(G3857,'属性表（单核）'!$C$2:$D$251,2,0),INT(N3857/VLOOKUP(J3857,'属性表（单）'!$N$4:$O$24,2,0))))</f>
        <v>5625</v>
      </c>
      <c r="S3857" s="1">
        <f t="shared" si="492"/>
        <v>2250</v>
      </c>
      <c r="T3857" s="28">
        <f>VLOOKUP(--F3857,经验表!$A$4:$B$53,2,0)*VLOOKUP(--E3857,经验表!$W$8:$X$17,2,0)</f>
        <v>2250</v>
      </c>
      <c r="U3857" s="1">
        <f t="shared" si="493"/>
        <v>75000</v>
      </c>
      <c r="V3857" s="1">
        <f t="shared" si="494"/>
        <v>0</v>
      </c>
    </row>
    <row r="3858" spans="1:22" x14ac:dyDescent="0.35">
      <c r="A3858" s="1">
        <v>90200163</v>
      </c>
      <c r="B3858" s="3" t="s">
        <v>23</v>
      </c>
      <c r="C3858" s="29">
        <f t="shared" si="489"/>
        <v>2</v>
      </c>
      <c r="D3858" s="29" t="str">
        <f t="shared" si="486"/>
        <v>3</v>
      </c>
      <c r="E3858" s="42" t="str">
        <f t="shared" si="487"/>
        <v>23</v>
      </c>
      <c r="F3858" s="1">
        <v>2</v>
      </c>
      <c r="G3858" s="28" t="str">
        <f t="shared" si="488"/>
        <v>32</v>
      </c>
      <c r="H3858" s="1">
        <v>3</v>
      </c>
      <c r="I3858" s="1">
        <v>813</v>
      </c>
      <c r="J3858" s="1">
        <v>48</v>
      </c>
      <c r="K3858" s="1">
        <v>1352</v>
      </c>
      <c r="L3858" s="1">
        <v>3854</v>
      </c>
      <c r="M3858" s="1">
        <v>2913</v>
      </c>
      <c r="N3858" s="2">
        <f>INT(VLOOKUP(--D3858,'属性表（单）'!$H$7:$I$11,2,0)*VLOOKUP(F3858,'属性表（单）'!$B$4:$D$53,3,0))</f>
        <v>3825</v>
      </c>
      <c r="O3858" s="34">
        <f t="shared" si="490"/>
        <v>573</v>
      </c>
      <c r="P3858" s="1">
        <f>IF(H3858=26,VLOOKUP(G3858,'属性表（单核）'!$H$2:$I$251,2,0),IF(H3858=59,VLOOKUP(G3858,'属性表（单核）'!$C$2:$D$251,2,0),INT(N3858/VLOOKUP(H3858,'属性表（单）'!$N$4:$O$24,2,0))))</f>
        <v>382</v>
      </c>
      <c r="Q3858" s="34">
        <f t="shared" si="491"/>
        <v>8964</v>
      </c>
      <c r="R3858" s="1">
        <f>IF(J3858=26,VLOOKUP(G3858,'属性表（单核）'!$H$2:$I$251,2,0),IF(J3858=59,VLOOKUP(G3858,'属性表（单核）'!$C$2:$D$251,2,0),INT(N3858/VLOOKUP(J3858,'属性表（单）'!$N$4:$O$24,2,0))))</f>
        <v>5976</v>
      </c>
      <c r="S3858" s="1">
        <f t="shared" si="492"/>
        <v>3150</v>
      </c>
      <c r="T3858" s="28">
        <f>VLOOKUP(--F3858,经验表!$A$4:$B$53,2,0)*VLOOKUP(--E3858,经验表!$W$8:$X$17,2,0)</f>
        <v>3150</v>
      </c>
      <c r="U3858" s="1">
        <f t="shared" si="493"/>
        <v>77250</v>
      </c>
      <c r="V3858" s="1">
        <f t="shared" si="494"/>
        <v>77250</v>
      </c>
    </row>
    <row r="3859" spans="1:22" x14ac:dyDescent="0.35">
      <c r="A3859" s="1">
        <v>90300163</v>
      </c>
      <c r="B3859" s="3" t="s">
        <v>23</v>
      </c>
      <c r="C3859" s="29">
        <f t="shared" si="489"/>
        <v>2</v>
      </c>
      <c r="D3859" s="29" t="str">
        <f t="shared" si="486"/>
        <v>3</v>
      </c>
      <c r="E3859" s="42" t="str">
        <f t="shared" si="487"/>
        <v>23</v>
      </c>
      <c r="F3859" s="1">
        <v>3</v>
      </c>
      <c r="G3859" s="28" t="str">
        <f t="shared" si="488"/>
        <v>33</v>
      </c>
      <c r="H3859" s="1">
        <v>3</v>
      </c>
      <c r="I3859" s="1">
        <v>861</v>
      </c>
      <c r="J3859" s="1">
        <v>48</v>
      </c>
      <c r="K3859" s="1">
        <v>1576</v>
      </c>
      <c r="L3859" s="1">
        <v>4906</v>
      </c>
      <c r="M3859" s="1">
        <v>6767</v>
      </c>
      <c r="N3859" s="2">
        <f>INT(VLOOKUP(--D3859,'属性表（单）'!$H$7:$I$11,2,0)*VLOOKUP(F3859,'属性表（单）'!$B$4:$D$53,3,0))</f>
        <v>4050</v>
      </c>
      <c r="O3859" s="34">
        <f t="shared" si="490"/>
        <v>607</v>
      </c>
      <c r="P3859" s="1">
        <f>IF(H3859=26,VLOOKUP(G3859,'属性表（单核）'!$H$2:$I$251,2,0),IF(H3859=59,VLOOKUP(G3859,'属性表（单核）'!$C$2:$D$251,2,0),INT(N3859/VLOOKUP(H3859,'属性表（单）'!$N$4:$O$24,2,0))))</f>
        <v>405</v>
      </c>
      <c r="Q3859" s="34">
        <f t="shared" si="491"/>
        <v>9492</v>
      </c>
      <c r="R3859" s="1">
        <f>IF(J3859=26,VLOOKUP(G3859,'属性表（单核）'!$H$2:$I$251,2,0),IF(J3859=59,VLOOKUP(G3859,'属性表（单核）'!$C$2:$D$251,2,0),INT(N3859/VLOOKUP(J3859,'属性表（单）'!$N$4:$O$24,2,0))))</f>
        <v>6328</v>
      </c>
      <c r="S3859" s="1">
        <f t="shared" si="492"/>
        <v>4050</v>
      </c>
      <c r="T3859" s="28">
        <f>VLOOKUP(--F3859,经验表!$A$4:$B$53,2,0)*VLOOKUP(--E3859,经验表!$W$8:$X$17,2,0)</f>
        <v>4050</v>
      </c>
      <c r="U3859" s="1">
        <f t="shared" si="493"/>
        <v>80400</v>
      </c>
      <c r="V3859" s="1">
        <f t="shared" si="494"/>
        <v>80400</v>
      </c>
    </row>
    <row r="3860" spans="1:22" x14ac:dyDescent="0.35">
      <c r="A3860" s="1">
        <v>90400163</v>
      </c>
      <c r="B3860" s="3" t="s">
        <v>23</v>
      </c>
      <c r="C3860" s="29">
        <f t="shared" si="489"/>
        <v>2</v>
      </c>
      <c r="D3860" s="29" t="str">
        <f t="shared" si="486"/>
        <v>3</v>
      </c>
      <c r="E3860" s="42" t="str">
        <f t="shared" si="487"/>
        <v>23</v>
      </c>
      <c r="F3860" s="1">
        <v>4</v>
      </c>
      <c r="G3860" s="28" t="str">
        <f t="shared" si="488"/>
        <v>34</v>
      </c>
      <c r="H3860" s="1">
        <v>3</v>
      </c>
      <c r="I3860" s="1">
        <v>909</v>
      </c>
      <c r="J3860" s="1">
        <v>48</v>
      </c>
      <c r="K3860" s="1">
        <v>1800</v>
      </c>
      <c r="L3860" s="1">
        <v>6076</v>
      </c>
      <c r="M3860" s="1">
        <v>11673</v>
      </c>
      <c r="N3860" s="2">
        <f>INT(VLOOKUP(--D3860,'属性表（单）'!$H$7:$I$11,2,0)*VLOOKUP(F3860,'属性表（单）'!$B$4:$D$53,3,0))</f>
        <v>4275</v>
      </c>
      <c r="O3860" s="34">
        <f t="shared" si="490"/>
        <v>640</v>
      </c>
      <c r="P3860" s="1">
        <f>IF(H3860=26,VLOOKUP(G3860,'属性表（单核）'!$H$2:$I$251,2,0),IF(H3860=59,VLOOKUP(G3860,'属性表（单核）'!$C$2:$D$251,2,0),INT(N3860/VLOOKUP(H3860,'属性表（单）'!$N$4:$O$24,2,0))))</f>
        <v>427</v>
      </c>
      <c r="Q3860" s="34">
        <f t="shared" si="491"/>
        <v>10018</v>
      </c>
      <c r="R3860" s="1">
        <f>IF(J3860=26,VLOOKUP(G3860,'属性表（单核）'!$H$2:$I$251,2,0),IF(J3860=59,VLOOKUP(G3860,'属性表（单核）'!$C$2:$D$251,2,0),INT(N3860/VLOOKUP(J3860,'属性表（单）'!$N$4:$O$24,2,0))))</f>
        <v>6679</v>
      </c>
      <c r="S3860" s="1">
        <f t="shared" si="492"/>
        <v>4950</v>
      </c>
      <c r="T3860" s="28">
        <f>VLOOKUP(--F3860,经验表!$A$4:$B$53,2,0)*VLOOKUP(--E3860,经验表!$W$8:$X$17,2,0)</f>
        <v>4950</v>
      </c>
      <c r="U3860" s="1">
        <f t="shared" si="493"/>
        <v>84450</v>
      </c>
      <c r="V3860" s="1">
        <f t="shared" si="494"/>
        <v>84450</v>
      </c>
    </row>
    <row r="3861" spans="1:22" x14ac:dyDescent="0.35">
      <c r="A3861" s="1">
        <v>90500163</v>
      </c>
      <c r="B3861" s="3" t="s">
        <v>23</v>
      </c>
      <c r="C3861" s="29">
        <f t="shared" si="489"/>
        <v>2</v>
      </c>
      <c r="D3861" s="29" t="str">
        <f t="shared" si="486"/>
        <v>3</v>
      </c>
      <c r="E3861" s="42" t="str">
        <f t="shared" si="487"/>
        <v>23</v>
      </c>
      <c r="F3861" s="1">
        <v>5</v>
      </c>
      <c r="G3861" s="28" t="str">
        <f t="shared" si="488"/>
        <v>35</v>
      </c>
      <c r="H3861" s="1">
        <v>3</v>
      </c>
      <c r="I3861" s="1">
        <v>957</v>
      </c>
      <c r="J3861" s="1">
        <v>48</v>
      </c>
      <c r="K3861" s="1">
        <v>2024</v>
      </c>
      <c r="L3861" s="1">
        <v>7379</v>
      </c>
      <c r="M3861" s="1">
        <v>17749</v>
      </c>
      <c r="N3861" s="2">
        <f>INT(VLOOKUP(--D3861,'属性表（单）'!$H$7:$I$11,2,0)*VLOOKUP(F3861,'属性表（单）'!$B$4:$D$53,3,0))</f>
        <v>4500</v>
      </c>
      <c r="O3861" s="34">
        <f t="shared" si="490"/>
        <v>675</v>
      </c>
      <c r="P3861" s="1">
        <f>IF(H3861=26,VLOOKUP(G3861,'属性表（单核）'!$H$2:$I$251,2,0),IF(H3861=59,VLOOKUP(G3861,'属性表（单核）'!$C$2:$D$251,2,0),INT(N3861/VLOOKUP(H3861,'属性表（单）'!$N$4:$O$24,2,0))))</f>
        <v>450</v>
      </c>
      <c r="Q3861" s="34">
        <f t="shared" si="491"/>
        <v>10546</v>
      </c>
      <c r="R3861" s="1">
        <f>IF(J3861=26,VLOOKUP(G3861,'属性表（单核）'!$H$2:$I$251,2,0),IF(J3861=59,VLOOKUP(G3861,'属性表（单核）'!$C$2:$D$251,2,0),INT(N3861/VLOOKUP(J3861,'属性表（单）'!$N$4:$O$24,2,0))))</f>
        <v>7031</v>
      </c>
      <c r="S3861" s="1">
        <f t="shared" si="492"/>
        <v>5850</v>
      </c>
      <c r="T3861" s="28">
        <f>VLOOKUP(--F3861,经验表!$A$4:$B$53,2,0)*VLOOKUP(--E3861,经验表!$W$8:$X$17,2,0)</f>
        <v>5850</v>
      </c>
      <c r="U3861" s="1">
        <f t="shared" si="493"/>
        <v>89400</v>
      </c>
      <c r="V3861" s="1">
        <f t="shared" si="494"/>
        <v>89400</v>
      </c>
    </row>
    <row r="3862" spans="1:22" x14ac:dyDescent="0.35">
      <c r="A3862" s="1">
        <v>90600163</v>
      </c>
      <c r="B3862" s="3" t="s">
        <v>23</v>
      </c>
      <c r="C3862" s="29">
        <f t="shared" si="489"/>
        <v>2</v>
      </c>
      <c r="D3862" s="29" t="str">
        <f t="shared" si="486"/>
        <v>3</v>
      </c>
      <c r="E3862" s="42" t="str">
        <f t="shared" si="487"/>
        <v>23</v>
      </c>
      <c r="F3862" s="1">
        <v>6</v>
      </c>
      <c r="G3862" s="28" t="str">
        <f t="shared" si="488"/>
        <v>36</v>
      </c>
      <c r="H3862" s="1">
        <v>3</v>
      </c>
      <c r="I3862" s="1">
        <v>1008</v>
      </c>
      <c r="J3862" s="1">
        <v>48</v>
      </c>
      <c r="K3862" s="1">
        <v>2248</v>
      </c>
      <c r="L3862" s="1">
        <v>8829</v>
      </c>
      <c r="M3862" s="1">
        <v>25128</v>
      </c>
      <c r="N3862" s="2">
        <f>INT(VLOOKUP(--D3862,'属性表（单）'!$H$7:$I$11,2,0)*VLOOKUP(F3862,'属性表（单）'!$B$4:$D$53,3,0))</f>
        <v>4725</v>
      </c>
      <c r="O3862" s="34">
        <f t="shared" si="490"/>
        <v>708</v>
      </c>
      <c r="P3862" s="1">
        <f>IF(H3862=26,VLOOKUP(G3862,'属性表（单核）'!$H$2:$I$251,2,0),IF(H3862=59,VLOOKUP(G3862,'属性表（单核）'!$C$2:$D$251,2,0),INT(N3862/VLOOKUP(H3862,'属性表（单）'!$N$4:$O$24,2,0))))</f>
        <v>472</v>
      </c>
      <c r="Q3862" s="34">
        <f t="shared" si="491"/>
        <v>11073</v>
      </c>
      <c r="R3862" s="1">
        <f>IF(J3862=26,VLOOKUP(G3862,'属性表（单核）'!$H$2:$I$251,2,0),IF(J3862=59,VLOOKUP(G3862,'属性表（单核）'!$C$2:$D$251,2,0),INT(N3862/VLOOKUP(J3862,'属性表（单）'!$N$4:$O$24,2,0))))</f>
        <v>7382</v>
      </c>
      <c r="S3862" s="1">
        <f t="shared" si="492"/>
        <v>7350</v>
      </c>
      <c r="T3862" s="28">
        <f>VLOOKUP(--F3862,经验表!$A$4:$B$53,2,0)*VLOOKUP(--E3862,经验表!$W$8:$X$17,2,0)</f>
        <v>7350</v>
      </c>
      <c r="U3862" s="1">
        <f t="shared" si="493"/>
        <v>95250</v>
      </c>
      <c r="V3862" s="1">
        <f t="shared" si="494"/>
        <v>95250</v>
      </c>
    </row>
    <row r="3863" spans="1:22" x14ac:dyDescent="0.35">
      <c r="A3863" s="1">
        <v>90700163</v>
      </c>
      <c r="B3863" s="3" t="s">
        <v>23</v>
      </c>
      <c r="C3863" s="29">
        <f t="shared" si="489"/>
        <v>2</v>
      </c>
      <c r="D3863" s="29" t="str">
        <f t="shared" si="486"/>
        <v>3</v>
      </c>
      <c r="E3863" s="42" t="str">
        <f t="shared" si="487"/>
        <v>23</v>
      </c>
      <c r="F3863" s="1">
        <v>7</v>
      </c>
      <c r="G3863" s="28" t="str">
        <f t="shared" si="488"/>
        <v>37</v>
      </c>
      <c r="H3863" s="1">
        <v>3</v>
      </c>
      <c r="I3863" s="1">
        <v>1058</v>
      </c>
      <c r="J3863" s="1">
        <v>48</v>
      </c>
      <c r="K3863" s="1">
        <v>2472</v>
      </c>
      <c r="L3863" s="1">
        <v>10437</v>
      </c>
      <c r="M3863" s="1">
        <v>33957</v>
      </c>
      <c r="N3863" s="2">
        <f>INT(VLOOKUP(--D3863,'属性表（单）'!$H$7:$I$11,2,0)*VLOOKUP(F3863,'属性表（单）'!$B$4:$D$53,3,0))</f>
        <v>5062</v>
      </c>
      <c r="O3863" s="34">
        <f t="shared" si="490"/>
        <v>759</v>
      </c>
      <c r="P3863" s="1">
        <f>IF(H3863=26,VLOOKUP(G3863,'属性表（单核）'!$H$2:$I$251,2,0),IF(H3863=59,VLOOKUP(G3863,'属性表（单核）'!$C$2:$D$251,2,0),INT(N3863/VLOOKUP(H3863,'属性表（单）'!$N$4:$O$24,2,0))))</f>
        <v>506</v>
      </c>
      <c r="Q3863" s="34">
        <f t="shared" si="491"/>
        <v>11863</v>
      </c>
      <c r="R3863" s="1">
        <f>IF(J3863=26,VLOOKUP(G3863,'属性表（单核）'!$H$2:$I$251,2,0),IF(J3863=59,VLOOKUP(G3863,'属性表（单核）'!$C$2:$D$251,2,0),INT(N3863/VLOOKUP(J3863,'属性表（单）'!$N$4:$O$24,2,0))))</f>
        <v>7909</v>
      </c>
      <c r="S3863" s="1">
        <f t="shared" si="492"/>
        <v>8850</v>
      </c>
      <c r="T3863" s="28">
        <f>VLOOKUP(--F3863,经验表!$A$4:$B$53,2,0)*VLOOKUP(--E3863,经验表!$W$8:$X$17,2,0)</f>
        <v>8850</v>
      </c>
      <c r="U3863" s="1">
        <f t="shared" si="493"/>
        <v>102600</v>
      </c>
      <c r="V3863" s="1">
        <f t="shared" si="494"/>
        <v>102600</v>
      </c>
    </row>
    <row r="3864" spans="1:22" x14ac:dyDescent="0.35">
      <c r="A3864" s="1">
        <v>90800163</v>
      </c>
      <c r="B3864" s="3" t="s">
        <v>23</v>
      </c>
      <c r="C3864" s="29">
        <f t="shared" si="489"/>
        <v>2</v>
      </c>
      <c r="D3864" s="29" t="str">
        <f t="shared" si="486"/>
        <v>3</v>
      </c>
      <c r="E3864" s="42" t="str">
        <f t="shared" si="487"/>
        <v>23</v>
      </c>
      <c r="F3864" s="1">
        <v>8</v>
      </c>
      <c r="G3864" s="28" t="str">
        <f t="shared" si="488"/>
        <v>38</v>
      </c>
      <c r="H3864" s="1">
        <v>3</v>
      </c>
      <c r="I3864" s="1">
        <v>1110</v>
      </c>
      <c r="J3864" s="1">
        <v>48</v>
      </c>
      <c r="K3864" s="1">
        <v>2696</v>
      </c>
      <c r="L3864" s="1">
        <v>12225</v>
      </c>
      <c r="M3864" s="1">
        <v>44394</v>
      </c>
      <c r="N3864" s="2">
        <f>INT(VLOOKUP(--D3864,'属性表（单）'!$H$7:$I$11,2,0)*VLOOKUP(F3864,'属性表（单）'!$B$4:$D$53,3,0))</f>
        <v>5400</v>
      </c>
      <c r="O3864" s="34">
        <f t="shared" si="490"/>
        <v>810</v>
      </c>
      <c r="P3864" s="1">
        <f>IF(H3864=26,VLOOKUP(G3864,'属性表（单核）'!$H$2:$I$251,2,0),IF(H3864=59,VLOOKUP(G3864,'属性表（单核）'!$C$2:$D$251,2,0),INT(N3864/VLOOKUP(H3864,'属性表（单）'!$N$4:$O$24,2,0))))</f>
        <v>540</v>
      </c>
      <c r="Q3864" s="34">
        <f t="shared" si="491"/>
        <v>12655</v>
      </c>
      <c r="R3864" s="1">
        <f>IF(J3864=26,VLOOKUP(G3864,'属性表（单核）'!$H$2:$I$251,2,0),IF(J3864=59,VLOOKUP(G3864,'属性表（单核）'!$C$2:$D$251,2,0),INT(N3864/VLOOKUP(J3864,'属性表（单）'!$N$4:$O$24,2,0))))</f>
        <v>8437</v>
      </c>
      <c r="S3864" s="1">
        <f t="shared" si="492"/>
        <v>10350</v>
      </c>
      <c r="T3864" s="28">
        <f>VLOOKUP(--F3864,经验表!$A$4:$B$53,2,0)*VLOOKUP(--E3864,经验表!$W$8:$X$17,2,0)</f>
        <v>10350</v>
      </c>
      <c r="U3864" s="1">
        <f t="shared" si="493"/>
        <v>111450</v>
      </c>
      <c r="V3864" s="1">
        <f t="shared" si="494"/>
        <v>111450</v>
      </c>
    </row>
    <row r="3865" spans="1:22" x14ac:dyDescent="0.35">
      <c r="A3865" s="1">
        <v>90900163</v>
      </c>
      <c r="B3865" s="3" t="s">
        <v>23</v>
      </c>
      <c r="C3865" s="29">
        <f t="shared" si="489"/>
        <v>2</v>
      </c>
      <c r="D3865" s="29" t="str">
        <f t="shared" si="486"/>
        <v>3</v>
      </c>
      <c r="E3865" s="42" t="str">
        <f t="shared" si="487"/>
        <v>23</v>
      </c>
      <c r="F3865" s="1">
        <v>9</v>
      </c>
      <c r="G3865" s="28" t="str">
        <f t="shared" si="488"/>
        <v>39</v>
      </c>
      <c r="H3865" s="1">
        <v>3</v>
      </c>
      <c r="I3865" s="1">
        <v>1163</v>
      </c>
      <c r="J3865" s="1">
        <v>48</v>
      </c>
      <c r="K3865" s="1">
        <v>2920</v>
      </c>
      <c r="L3865" s="1">
        <v>14210</v>
      </c>
      <c r="M3865" s="1">
        <v>56619</v>
      </c>
      <c r="N3865" s="2">
        <f>INT(VLOOKUP(--D3865,'属性表（单）'!$H$7:$I$11,2,0)*VLOOKUP(F3865,'属性表（单）'!$B$4:$D$53,3,0))</f>
        <v>5737</v>
      </c>
      <c r="O3865" s="34">
        <f t="shared" si="490"/>
        <v>859</v>
      </c>
      <c r="P3865" s="1">
        <f>IF(H3865=26,VLOOKUP(G3865,'属性表（单核）'!$H$2:$I$251,2,0),IF(H3865=59,VLOOKUP(G3865,'属性表（单核）'!$C$2:$D$251,2,0),INT(N3865/VLOOKUP(H3865,'属性表（单）'!$N$4:$O$24,2,0))))</f>
        <v>573</v>
      </c>
      <c r="Q3865" s="34">
        <f t="shared" si="491"/>
        <v>13446</v>
      </c>
      <c r="R3865" s="1">
        <f>IF(J3865=26,VLOOKUP(G3865,'属性表（单核）'!$H$2:$I$251,2,0),IF(J3865=59,VLOOKUP(G3865,'属性表（单核）'!$C$2:$D$251,2,0),INT(N3865/VLOOKUP(J3865,'属性表（单）'!$N$4:$O$24,2,0))))</f>
        <v>8964</v>
      </c>
      <c r="S3865" s="1">
        <f t="shared" si="492"/>
        <v>11850</v>
      </c>
      <c r="T3865" s="28">
        <f>VLOOKUP(--F3865,经验表!$A$4:$B$53,2,0)*VLOOKUP(--E3865,经验表!$W$8:$X$17,2,0)</f>
        <v>11850</v>
      </c>
      <c r="U3865" s="1">
        <f t="shared" si="493"/>
        <v>121800</v>
      </c>
      <c r="V3865" s="1">
        <f t="shared" si="494"/>
        <v>121800</v>
      </c>
    </row>
    <row r="3866" spans="1:22" x14ac:dyDescent="0.35">
      <c r="A3866" s="1">
        <v>91000163</v>
      </c>
      <c r="B3866" s="3" t="s">
        <v>23</v>
      </c>
      <c r="C3866" s="29">
        <f t="shared" si="489"/>
        <v>2</v>
      </c>
      <c r="D3866" s="29" t="str">
        <f t="shared" si="486"/>
        <v>3</v>
      </c>
      <c r="E3866" s="42" t="str">
        <f t="shared" si="487"/>
        <v>23</v>
      </c>
      <c r="F3866" s="1">
        <v>10</v>
      </c>
      <c r="G3866" s="28" t="str">
        <f t="shared" si="488"/>
        <v>310</v>
      </c>
      <c r="H3866" s="1">
        <v>3</v>
      </c>
      <c r="I3866" s="1">
        <v>1216</v>
      </c>
      <c r="J3866" s="1">
        <v>48</v>
      </c>
      <c r="K3866" s="1">
        <v>3144</v>
      </c>
      <c r="L3866" s="1">
        <v>16410</v>
      </c>
      <c r="M3866" s="1">
        <v>70829</v>
      </c>
      <c r="N3866" s="2">
        <f>INT(VLOOKUP(--D3866,'属性表（单）'!$H$7:$I$11,2,0)*VLOOKUP(F3866,'属性表（单）'!$B$4:$D$53,3,0))</f>
        <v>6075</v>
      </c>
      <c r="O3866" s="34">
        <f t="shared" si="490"/>
        <v>910</v>
      </c>
      <c r="P3866" s="1">
        <f>IF(H3866=26,VLOOKUP(G3866,'属性表（单核）'!$H$2:$I$251,2,0),IF(H3866=59,VLOOKUP(G3866,'属性表（单核）'!$C$2:$D$251,2,0),INT(N3866/VLOOKUP(H3866,'属性表（单）'!$N$4:$O$24,2,0))))</f>
        <v>607</v>
      </c>
      <c r="Q3866" s="34">
        <f t="shared" si="491"/>
        <v>14238</v>
      </c>
      <c r="R3866" s="1">
        <f>IF(J3866=26,VLOOKUP(G3866,'属性表（单核）'!$H$2:$I$251,2,0),IF(J3866=59,VLOOKUP(G3866,'属性表（单核）'!$C$2:$D$251,2,0),INT(N3866/VLOOKUP(J3866,'属性表（单）'!$N$4:$O$24,2,0))))</f>
        <v>9492</v>
      </c>
      <c r="S3866" s="1">
        <f t="shared" si="492"/>
        <v>14250</v>
      </c>
      <c r="T3866" s="28">
        <f>VLOOKUP(--F3866,经验表!$A$4:$B$53,2,0)*VLOOKUP(--E3866,经验表!$W$8:$X$17,2,0)</f>
        <v>14250</v>
      </c>
      <c r="U3866" s="1">
        <f t="shared" si="493"/>
        <v>133650</v>
      </c>
      <c r="V3866" s="1">
        <f t="shared" si="494"/>
        <v>133650</v>
      </c>
    </row>
    <row r="3867" spans="1:22" x14ac:dyDescent="0.35">
      <c r="A3867" s="1">
        <v>91100163</v>
      </c>
      <c r="B3867" s="3" t="s">
        <v>23</v>
      </c>
      <c r="C3867" s="29">
        <f t="shared" si="489"/>
        <v>2</v>
      </c>
      <c r="D3867" s="29" t="str">
        <f t="shared" si="486"/>
        <v>3</v>
      </c>
      <c r="E3867" s="42" t="str">
        <f t="shared" si="487"/>
        <v>23</v>
      </c>
      <c r="F3867" s="1">
        <v>11</v>
      </c>
      <c r="G3867" s="28" t="str">
        <f t="shared" si="488"/>
        <v>311</v>
      </c>
      <c r="H3867" s="1">
        <v>3</v>
      </c>
      <c r="I3867" s="1">
        <v>1272</v>
      </c>
      <c r="J3867" s="1">
        <v>48</v>
      </c>
      <c r="K3867" s="1">
        <v>3368</v>
      </c>
      <c r="L3867" s="1">
        <v>18850</v>
      </c>
      <c r="M3867" s="1">
        <v>87239</v>
      </c>
      <c r="N3867" s="2">
        <f>INT(VLOOKUP(--D3867,'属性表（单）'!$H$7:$I$11,2,0)*VLOOKUP(F3867,'属性表（单）'!$B$4:$D$53,3,0))</f>
        <v>6412</v>
      </c>
      <c r="O3867" s="34">
        <f t="shared" si="490"/>
        <v>961</v>
      </c>
      <c r="P3867" s="1">
        <f>IF(H3867=26,VLOOKUP(G3867,'属性表（单核）'!$H$2:$I$251,2,0),IF(H3867=59,VLOOKUP(G3867,'属性表（单核）'!$C$2:$D$251,2,0),INT(N3867/VLOOKUP(H3867,'属性表（单）'!$N$4:$O$24,2,0))))</f>
        <v>641</v>
      </c>
      <c r="Q3867" s="34">
        <f t="shared" si="491"/>
        <v>15027</v>
      </c>
      <c r="R3867" s="1">
        <f>IF(J3867=26,VLOOKUP(G3867,'属性表（单核）'!$H$2:$I$251,2,0),IF(J3867=59,VLOOKUP(G3867,'属性表（单核）'!$C$2:$D$251,2,0),INT(N3867/VLOOKUP(J3867,'属性表（单）'!$N$4:$O$24,2,0))))</f>
        <v>10018</v>
      </c>
      <c r="S3867" s="1">
        <f t="shared" si="492"/>
        <v>16650</v>
      </c>
      <c r="T3867" s="28">
        <f>VLOOKUP(--F3867,经验表!$A$4:$B$53,2,0)*VLOOKUP(--E3867,经验表!$W$8:$X$17,2,0)</f>
        <v>16650</v>
      </c>
      <c r="U3867" s="1">
        <f t="shared" si="493"/>
        <v>147900</v>
      </c>
      <c r="V3867" s="1">
        <f t="shared" si="494"/>
        <v>147900</v>
      </c>
    </row>
    <row r="3868" spans="1:22" x14ac:dyDescent="0.35">
      <c r="A3868" s="1">
        <v>91200163</v>
      </c>
      <c r="B3868" s="3" t="s">
        <v>23</v>
      </c>
      <c r="C3868" s="29">
        <f t="shared" si="489"/>
        <v>2</v>
      </c>
      <c r="D3868" s="29" t="str">
        <f t="shared" si="486"/>
        <v>3</v>
      </c>
      <c r="E3868" s="42" t="str">
        <f t="shared" si="487"/>
        <v>23</v>
      </c>
      <c r="F3868" s="1">
        <v>12</v>
      </c>
      <c r="G3868" s="28" t="str">
        <f t="shared" si="488"/>
        <v>312</v>
      </c>
      <c r="H3868" s="1">
        <v>3</v>
      </c>
      <c r="I3868" s="1">
        <v>1328</v>
      </c>
      <c r="J3868" s="1">
        <v>48</v>
      </c>
      <c r="K3868" s="1">
        <v>3592</v>
      </c>
      <c r="L3868" s="1">
        <v>21553</v>
      </c>
      <c r="M3868" s="1">
        <v>106089</v>
      </c>
      <c r="N3868" s="2">
        <f>INT(VLOOKUP(--D3868,'属性表（单）'!$H$7:$I$11,2,0)*VLOOKUP(F3868,'属性表（单）'!$B$4:$D$53,3,0))</f>
        <v>6862</v>
      </c>
      <c r="O3868" s="34">
        <f t="shared" si="490"/>
        <v>1029</v>
      </c>
      <c r="P3868" s="1">
        <f>IF(H3868=26,VLOOKUP(G3868,'属性表（单核）'!$H$2:$I$251,2,0),IF(H3868=59,VLOOKUP(G3868,'属性表（单核）'!$C$2:$D$251,2,0),INT(N3868/VLOOKUP(H3868,'属性表（单）'!$N$4:$O$24,2,0))))</f>
        <v>686</v>
      </c>
      <c r="Q3868" s="34">
        <f t="shared" si="491"/>
        <v>16081</v>
      </c>
      <c r="R3868" s="1">
        <f>IF(J3868=26,VLOOKUP(G3868,'属性表（单核）'!$H$2:$I$251,2,0),IF(J3868=59,VLOOKUP(G3868,'属性表（单核）'!$C$2:$D$251,2,0),INT(N3868/VLOOKUP(J3868,'属性表（单）'!$N$4:$O$24,2,0))))</f>
        <v>10721</v>
      </c>
      <c r="S3868" s="1">
        <f t="shared" si="492"/>
        <v>19050</v>
      </c>
      <c r="T3868" s="28">
        <f>VLOOKUP(--F3868,经验表!$A$4:$B$53,2,0)*VLOOKUP(--E3868,经验表!$W$8:$X$17,2,0)</f>
        <v>19050</v>
      </c>
      <c r="U3868" s="1">
        <f t="shared" si="493"/>
        <v>164550</v>
      </c>
      <c r="V3868" s="1">
        <f t="shared" si="494"/>
        <v>164550</v>
      </c>
    </row>
    <row r="3869" spans="1:22" x14ac:dyDescent="0.35">
      <c r="A3869" s="1">
        <v>91300163</v>
      </c>
      <c r="B3869" s="3" t="s">
        <v>23</v>
      </c>
      <c r="C3869" s="29">
        <f t="shared" si="489"/>
        <v>2</v>
      </c>
      <c r="D3869" s="29" t="str">
        <f t="shared" si="486"/>
        <v>3</v>
      </c>
      <c r="E3869" s="42" t="str">
        <f t="shared" si="487"/>
        <v>23</v>
      </c>
      <c r="F3869" s="1">
        <v>13</v>
      </c>
      <c r="G3869" s="28" t="str">
        <f t="shared" si="488"/>
        <v>313</v>
      </c>
      <c r="H3869" s="1">
        <v>3</v>
      </c>
      <c r="I3869" s="1">
        <v>1386</v>
      </c>
      <c r="J3869" s="1">
        <v>48</v>
      </c>
      <c r="K3869" s="1">
        <v>3816</v>
      </c>
      <c r="L3869" s="1">
        <v>24545</v>
      </c>
      <c r="M3869" s="1">
        <v>127642</v>
      </c>
      <c r="N3869" s="2">
        <f>INT(VLOOKUP(--D3869,'属性表（单）'!$H$7:$I$11,2,0)*VLOOKUP(F3869,'属性表（单）'!$B$4:$D$53,3,0))</f>
        <v>7312</v>
      </c>
      <c r="O3869" s="34">
        <f t="shared" si="490"/>
        <v>1096</v>
      </c>
      <c r="P3869" s="1">
        <f>IF(H3869=26,VLOOKUP(G3869,'属性表（单核）'!$H$2:$I$251,2,0),IF(H3869=59,VLOOKUP(G3869,'属性表（单核）'!$C$2:$D$251,2,0),INT(N3869/VLOOKUP(H3869,'属性表（单）'!$N$4:$O$24,2,0))))</f>
        <v>731</v>
      </c>
      <c r="Q3869" s="34">
        <f t="shared" si="491"/>
        <v>17137</v>
      </c>
      <c r="R3869" s="1">
        <f>IF(J3869=26,VLOOKUP(G3869,'属性表（单核）'!$H$2:$I$251,2,0),IF(J3869=59,VLOOKUP(G3869,'属性表（单核）'!$C$2:$D$251,2,0),INT(N3869/VLOOKUP(J3869,'属性表（单）'!$N$4:$O$24,2,0))))</f>
        <v>11425</v>
      </c>
      <c r="S3869" s="1">
        <f t="shared" si="492"/>
        <v>21450</v>
      </c>
      <c r="T3869" s="28">
        <f>VLOOKUP(--F3869,经验表!$A$4:$B$53,2,0)*VLOOKUP(--E3869,经验表!$W$8:$X$17,2,0)</f>
        <v>21450</v>
      </c>
      <c r="U3869" s="1">
        <f t="shared" si="493"/>
        <v>183600</v>
      </c>
      <c r="V3869" s="1">
        <f t="shared" si="494"/>
        <v>183600</v>
      </c>
    </row>
    <row r="3870" spans="1:22" x14ac:dyDescent="0.35">
      <c r="A3870" s="1">
        <v>91400163</v>
      </c>
      <c r="B3870" s="3" t="s">
        <v>23</v>
      </c>
      <c r="C3870" s="29">
        <f t="shared" si="489"/>
        <v>2</v>
      </c>
      <c r="D3870" s="29" t="str">
        <f t="shared" si="486"/>
        <v>3</v>
      </c>
      <c r="E3870" s="42" t="str">
        <f t="shared" si="487"/>
        <v>23</v>
      </c>
      <c r="F3870" s="1">
        <v>14</v>
      </c>
      <c r="G3870" s="28" t="str">
        <f t="shared" si="488"/>
        <v>314</v>
      </c>
      <c r="H3870" s="1">
        <v>3</v>
      </c>
      <c r="I3870" s="1">
        <v>1443</v>
      </c>
      <c r="J3870" s="1">
        <v>48</v>
      </c>
      <c r="K3870" s="1">
        <v>4040</v>
      </c>
      <c r="L3870" s="1">
        <v>27859</v>
      </c>
      <c r="M3870" s="1">
        <v>152187</v>
      </c>
      <c r="N3870" s="2">
        <f>INT(VLOOKUP(--D3870,'属性表（单）'!$H$7:$I$11,2,0)*VLOOKUP(F3870,'属性表（单）'!$B$4:$D$53,3,0))</f>
        <v>7762</v>
      </c>
      <c r="O3870" s="34">
        <f t="shared" si="490"/>
        <v>1164</v>
      </c>
      <c r="P3870" s="1">
        <f>IF(H3870=26,VLOOKUP(G3870,'属性表（单核）'!$H$2:$I$251,2,0),IF(H3870=59,VLOOKUP(G3870,'属性表（单核）'!$C$2:$D$251,2,0),INT(N3870/VLOOKUP(H3870,'属性表（单）'!$N$4:$O$24,2,0))))</f>
        <v>776</v>
      </c>
      <c r="Q3870" s="34">
        <f t="shared" si="491"/>
        <v>18192</v>
      </c>
      <c r="R3870" s="1">
        <f>IF(J3870=26,VLOOKUP(G3870,'属性表（单核）'!$H$2:$I$251,2,0),IF(J3870=59,VLOOKUP(G3870,'属性表（单核）'!$C$2:$D$251,2,0),INT(N3870/VLOOKUP(J3870,'属性表（单）'!$N$4:$O$24,2,0))))</f>
        <v>12128</v>
      </c>
      <c r="S3870" s="1">
        <f t="shared" si="492"/>
        <v>25050</v>
      </c>
      <c r="T3870" s="28">
        <f>VLOOKUP(--F3870,经验表!$A$4:$B$53,2,0)*VLOOKUP(--E3870,经验表!$W$8:$X$17,2,0)</f>
        <v>25050</v>
      </c>
      <c r="U3870" s="1">
        <f t="shared" si="493"/>
        <v>205050</v>
      </c>
      <c r="V3870" s="1">
        <f t="shared" si="494"/>
        <v>205050</v>
      </c>
    </row>
    <row r="3871" spans="1:22" x14ac:dyDescent="0.35">
      <c r="A3871" s="1">
        <v>91500163</v>
      </c>
      <c r="B3871" s="3" t="s">
        <v>23</v>
      </c>
      <c r="C3871" s="29">
        <f t="shared" si="489"/>
        <v>2</v>
      </c>
      <c r="D3871" s="29" t="str">
        <f t="shared" si="486"/>
        <v>3</v>
      </c>
      <c r="E3871" s="42" t="str">
        <f t="shared" si="487"/>
        <v>23</v>
      </c>
      <c r="F3871" s="1">
        <v>15</v>
      </c>
      <c r="G3871" s="28" t="str">
        <f t="shared" si="488"/>
        <v>315</v>
      </c>
      <c r="H3871" s="1">
        <v>3</v>
      </c>
      <c r="I3871" s="1">
        <v>1504</v>
      </c>
      <c r="J3871" s="1">
        <v>48</v>
      </c>
      <c r="K3871" s="1">
        <v>4264</v>
      </c>
      <c r="L3871" s="1">
        <v>31524</v>
      </c>
      <c r="M3871" s="1">
        <v>180046</v>
      </c>
      <c r="N3871" s="2">
        <f>INT(VLOOKUP(--D3871,'属性表（单）'!$H$7:$I$11,2,0)*VLOOKUP(F3871,'属性表（单）'!$B$4:$D$53,3,0))</f>
        <v>8212</v>
      </c>
      <c r="O3871" s="34">
        <f t="shared" si="490"/>
        <v>1231</v>
      </c>
      <c r="P3871" s="1">
        <f>IF(H3871=26,VLOOKUP(G3871,'属性表（单核）'!$H$2:$I$251,2,0),IF(H3871=59,VLOOKUP(G3871,'属性表（单核）'!$C$2:$D$251,2,0),INT(N3871/VLOOKUP(H3871,'属性表（单）'!$N$4:$O$24,2,0))))</f>
        <v>821</v>
      </c>
      <c r="Q3871" s="34">
        <f t="shared" si="491"/>
        <v>19246</v>
      </c>
      <c r="R3871" s="1">
        <f>IF(J3871=26,VLOOKUP(G3871,'属性表（单核）'!$H$2:$I$251,2,0),IF(J3871=59,VLOOKUP(G3871,'属性表（单核）'!$C$2:$D$251,2,0),INT(N3871/VLOOKUP(J3871,'属性表（单）'!$N$4:$O$24,2,0))))</f>
        <v>12831</v>
      </c>
      <c r="S3871" s="1">
        <f t="shared" si="492"/>
        <v>28650</v>
      </c>
      <c r="T3871" s="28">
        <f>VLOOKUP(--F3871,经验表!$A$4:$B$53,2,0)*VLOOKUP(--E3871,经验表!$W$8:$X$17,2,0)</f>
        <v>28650</v>
      </c>
      <c r="U3871" s="1">
        <f t="shared" si="493"/>
        <v>230100</v>
      </c>
      <c r="V3871" s="1">
        <f t="shared" si="494"/>
        <v>230100</v>
      </c>
    </row>
    <row r="3872" spans="1:22" x14ac:dyDescent="0.35">
      <c r="A3872" s="1">
        <v>91600163</v>
      </c>
      <c r="B3872" s="3" t="s">
        <v>23</v>
      </c>
      <c r="C3872" s="29">
        <f t="shared" si="489"/>
        <v>2</v>
      </c>
      <c r="D3872" s="29" t="str">
        <f t="shared" si="486"/>
        <v>3</v>
      </c>
      <c r="E3872" s="42" t="str">
        <f t="shared" si="487"/>
        <v>23</v>
      </c>
      <c r="F3872" s="1">
        <v>16</v>
      </c>
      <c r="G3872" s="28" t="str">
        <f t="shared" si="488"/>
        <v>316</v>
      </c>
      <c r="H3872" s="1">
        <v>3</v>
      </c>
      <c r="I3872" s="1">
        <v>1565</v>
      </c>
      <c r="J3872" s="1">
        <v>48</v>
      </c>
      <c r="K3872" s="1">
        <v>4488</v>
      </c>
      <c r="L3872" s="1">
        <v>35581</v>
      </c>
      <c r="M3872" s="1">
        <v>211570</v>
      </c>
      <c r="N3872" s="2">
        <f>INT(VLOOKUP(--D3872,'属性表（单）'!$H$7:$I$11,2,0)*VLOOKUP(F3872,'属性表（单）'!$B$4:$D$53,3,0))</f>
        <v>8662</v>
      </c>
      <c r="O3872" s="34">
        <f t="shared" si="490"/>
        <v>1299</v>
      </c>
      <c r="P3872" s="1">
        <f>IF(H3872=26,VLOOKUP(G3872,'属性表（单核）'!$H$2:$I$251,2,0),IF(H3872=59,VLOOKUP(G3872,'属性表（单核）'!$C$2:$D$251,2,0),INT(N3872/VLOOKUP(H3872,'属性表（单）'!$N$4:$O$24,2,0))))</f>
        <v>866</v>
      </c>
      <c r="Q3872" s="34">
        <f t="shared" si="491"/>
        <v>20301</v>
      </c>
      <c r="R3872" s="1">
        <f>IF(J3872=26,VLOOKUP(G3872,'属性表（单核）'!$H$2:$I$251,2,0),IF(J3872=59,VLOOKUP(G3872,'属性表（单核）'!$C$2:$D$251,2,0),INT(N3872/VLOOKUP(J3872,'属性表（单）'!$N$4:$O$24,2,0))))</f>
        <v>13534</v>
      </c>
      <c r="S3872" s="1">
        <f t="shared" si="492"/>
        <v>32250</v>
      </c>
      <c r="T3872" s="28">
        <f>VLOOKUP(--F3872,经验表!$A$4:$B$53,2,0)*VLOOKUP(--E3872,经验表!$W$8:$X$17,2,0)</f>
        <v>32250</v>
      </c>
      <c r="U3872" s="1">
        <f t="shared" si="493"/>
        <v>258750</v>
      </c>
      <c r="V3872" s="1">
        <f t="shared" si="494"/>
        <v>258750</v>
      </c>
    </row>
    <row r="3873" spans="1:22" x14ac:dyDescent="0.35">
      <c r="A3873" s="1">
        <v>91700163</v>
      </c>
      <c r="B3873" s="3" t="s">
        <v>23</v>
      </c>
      <c r="C3873" s="29">
        <f t="shared" si="489"/>
        <v>2</v>
      </c>
      <c r="D3873" s="29" t="str">
        <f t="shared" si="486"/>
        <v>3</v>
      </c>
      <c r="E3873" s="42" t="str">
        <f t="shared" si="487"/>
        <v>23</v>
      </c>
      <c r="F3873" s="1">
        <v>17</v>
      </c>
      <c r="G3873" s="28" t="str">
        <f t="shared" si="488"/>
        <v>317</v>
      </c>
      <c r="H3873" s="1">
        <v>3</v>
      </c>
      <c r="I3873" s="1">
        <v>1626</v>
      </c>
      <c r="J3873" s="1">
        <v>48</v>
      </c>
      <c r="K3873" s="1">
        <v>4712</v>
      </c>
      <c r="L3873" s="1">
        <v>40064</v>
      </c>
      <c r="M3873" s="1">
        <v>247151</v>
      </c>
      <c r="N3873" s="2">
        <f>INT(VLOOKUP(--D3873,'属性表（单）'!$H$7:$I$11,2,0)*VLOOKUP(F3873,'属性表（单）'!$B$4:$D$53,3,0))</f>
        <v>9225</v>
      </c>
      <c r="O3873" s="34">
        <f t="shared" si="490"/>
        <v>1383</v>
      </c>
      <c r="P3873" s="1">
        <f>IF(H3873=26,VLOOKUP(G3873,'属性表（单核）'!$H$2:$I$251,2,0),IF(H3873=59,VLOOKUP(G3873,'属性表（单核）'!$C$2:$D$251,2,0),INT(N3873/VLOOKUP(H3873,'属性表（单）'!$N$4:$O$24,2,0))))</f>
        <v>922</v>
      </c>
      <c r="Q3873" s="34">
        <f t="shared" si="491"/>
        <v>21621</v>
      </c>
      <c r="R3873" s="1">
        <f>IF(J3873=26,VLOOKUP(G3873,'属性表（单核）'!$H$2:$I$251,2,0),IF(J3873=59,VLOOKUP(G3873,'属性表（单核）'!$C$2:$D$251,2,0),INT(N3873/VLOOKUP(J3873,'属性表（单）'!$N$4:$O$24,2,0))))</f>
        <v>14414</v>
      </c>
      <c r="S3873" s="1">
        <f t="shared" si="492"/>
        <v>35850</v>
      </c>
      <c r="T3873" s="28">
        <f>VLOOKUP(--F3873,经验表!$A$4:$B$53,2,0)*VLOOKUP(--E3873,经验表!$W$8:$X$17,2,0)</f>
        <v>35850</v>
      </c>
      <c r="U3873" s="1">
        <f t="shared" si="493"/>
        <v>291000</v>
      </c>
      <c r="V3873" s="1">
        <f t="shared" si="494"/>
        <v>291000</v>
      </c>
    </row>
    <row r="3874" spans="1:22" x14ac:dyDescent="0.35">
      <c r="A3874" s="1">
        <v>91800163</v>
      </c>
      <c r="B3874" s="3" t="s">
        <v>23</v>
      </c>
      <c r="C3874" s="29">
        <f t="shared" si="489"/>
        <v>2</v>
      </c>
      <c r="D3874" s="29" t="str">
        <f t="shared" si="486"/>
        <v>3</v>
      </c>
      <c r="E3874" s="42" t="str">
        <f t="shared" si="487"/>
        <v>23</v>
      </c>
      <c r="F3874" s="1">
        <v>18</v>
      </c>
      <c r="G3874" s="28" t="str">
        <f t="shared" si="488"/>
        <v>318</v>
      </c>
      <c r="H3874" s="1">
        <v>3</v>
      </c>
      <c r="I3874" s="1">
        <v>1690</v>
      </c>
      <c r="J3874" s="1">
        <v>48</v>
      </c>
      <c r="K3874" s="1">
        <v>4936</v>
      </c>
      <c r="L3874" s="1">
        <v>45021</v>
      </c>
      <c r="M3874" s="1">
        <v>287215</v>
      </c>
      <c r="N3874" s="2">
        <f>INT(VLOOKUP(--D3874,'属性表（单）'!$H$7:$I$11,2,0)*VLOOKUP(F3874,'属性表（单）'!$B$4:$D$53,3,0))</f>
        <v>9787</v>
      </c>
      <c r="O3874" s="34">
        <f t="shared" si="490"/>
        <v>1467</v>
      </c>
      <c r="P3874" s="1">
        <f>IF(H3874=26,VLOOKUP(G3874,'属性表（单核）'!$H$2:$I$251,2,0),IF(H3874=59,VLOOKUP(G3874,'属性表（单核）'!$C$2:$D$251,2,0),INT(N3874/VLOOKUP(H3874,'属性表（单）'!$N$4:$O$24,2,0))))</f>
        <v>978</v>
      </c>
      <c r="Q3874" s="34">
        <f t="shared" si="491"/>
        <v>22938</v>
      </c>
      <c r="R3874" s="1">
        <f>IF(J3874=26,VLOOKUP(G3874,'属性表（单核）'!$H$2:$I$251,2,0),IF(J3874=59,VLOOKUP(G3874,'属性表（单核）'!$C$2:$D$251,2,0),INT(N3874/VLOOKUP(J3874,'属性表（单）'!$N$4:$O$24,2,0))))</f>
        <v>15292</v>
      </c>
      <c r="S3874" s="1">
        <f t="shared" si="492"/>
        <v>40950</v>
      </c>
      <c r="T3874" s="28">
        <f>VLOOKUP(--F3874,经验表!$A$4:$B$53,2,0)*VLOOKUP(--E3874,经验表!$W$8:$X$17,2,0)</f>
        <v>40950</v>
      </c>
      <c r="U3874" s="1">
        <f t="shared" si="493"/>
        <v>326850</v>
      </c>
      <c r="V3874" s="1">
        <f t="shared" si="494"/>
        <v>326850</v>
      </c>
    </row>
    <row r="3875" spans="1:22" x14ac:dyDescent="0.35">
      <c r="A3875" s="1">
        <v>91900163</v>
      </c>
      <c r="B3875" s="3" t="s">
        <v>23</v>
      </c>
      <c r="C3875" s="29">
        <f t="shared" si="489"/>
        <v>2</v>
      </c>
      <c r="D3875" s="29" t="str">
        <f t="shared" si="486"/>
        <v>3</v>
      </c>
      <c r="E3875" s="42" t="str">
        <f t="shared" si="487"/>
        <v>23</v>
      </c>
      <c r="F3875" s="1">
        <v>19</v>
      </c>
      <c r="G3875" s="28" t="str">
        <f t="shared" si="488"/>
        <v>319</v>
      </c>
      <c r="H3875" s="1">
        <v>3</v>
      </c>
      <c r="I3875" s="1">
        <v>1754</v>
      </c>
      <c r="J3875" s="1">
        <v>48</v>
      </c>
      <c r="K3875" s="1">
        <v>5160</v>
      </c>
      <c r="L3875" s="1">
        <v>50499</v>
      </c>
      <c r="M3875" s="1">
        <v>332236</v>
      </c>
      <c r="N3875" s="2">
        <f>INT(VLOOKUP(--D3875,'属性表（单）'!$H$7:$I$11,2,0)*VLOOKUP(F3875,'属性表（单）'!$B$4:$D$53,3,0))</f>
        <v>10350</v>
      </c>
      <c r="O3875" s="34">
        <f t="shared" si="490"/>
        <v>1552</v>
      </c>
      <c r="P3875" s="1">
        <f>IF(H3875=26,VLOOKUP(G3875,'属性表（单核）'!$H$2:$I$251,2,0),IF(H3875=59,VLOOKUP(G3875,'属性表（单核）'!$C$2:$D$251,2,0),INT(N3875/VLOOKUP(H3875,'属性表（单）'!$N$4:$O$24,2,0))))</f>
        <v>1035</v>
      </c>
      <c r="Q3875" s="34">
        <f t="shared" si="491"/>
        <v>24256</v>
      </c>
      <c r="R3875" s="1">
        <f>IF(J3875=26,VLOOKUP(G3875,'属性表（单核）'!$H$2:$I$251,2,0),IF(J3875=59,VLOOKUP(G3875,'属性表（单核）'!$C$2:$D$251,2,0),INT(N3875/VLOOKUP(J3875,'属性表（单）'!$N$4:$O$24,2,0))))</f>
        <v>16171</v>
      </c>
      <c r="S3875" s="1">
        <f t="shared" si="492"/>
        <v>46050</v>
      </c>
      <c r="T3875" s="28">
        <f>VLOOKUP(--F3875,经验表!$A$4:$B$53,2,0)*VLOOKUP(--E3875,经验表!$W$8:$X$17,2,0)</f>
        <v>46050</v>
      </c>
      <c r="U3875" s="1">
        <f t="shared" si="493"/>
        <v>367800</v>
      </c>
      <c r="V3875" s="1">
        <f t="shared" si="494"/>
        <v>367800</v>
      </c>
    </row>
    <row r="3876" spans="1:22" x14ac:dyDescent="0.35">
      <c r="A3876" s="1">
        <v>92000163</v>
      </c>
      <c r="B3876" s="3" t="s">
        <v>23</v>
      </c>
      <c r="C3876" s="29">
        <f t="shared" si="489"/>
        <v>2</v>
      </c>
      <c r="D3876" s="29" t="str">
        <f t="shared" si="486"/>
        <v>3</v>
      </c>
      <c r="E3876" s="42" t="str">
        <f t="shared" si="487"/>
        <v>23</v>
      </c>
      <c r="F3876" s="1">
        <v>20</v>
      </c>
      <c r="G3876" s="28" t="str">
        <f t="shared" si="488"/>
        <v>320</v>
      </c>
      <c r="H3876" s="1">
        <v>3</v>
      </c>
      <c r="I3876" s="1">
        <v>1819</v>
      </c>
      <c r="J3876" s="1">
        <v>48</v>
      </c>
      <c r="K3876" s="1">
        <v>5384</v>
      </c>
      <c r="L3876" s="1">
        <v>56553</v>
      </c>
      <c r="M3876" s="1">
        <v>382735</v>
      </c>
      <c r="N3876" s="2">
        <f>INT(VLOOKUP(--D3876,'属性表（单）'!$H$7:$I$11,2,0)*VLOOKUP(F3876,'属性表（单）'!$B$4:$D$53,3,0))</f>
        <v>10912</v>
      </c>
      <c r="O3876" s="34">
        <f t="shared" si="490"/>
        <v>1636</v>
      </c>
      <c r="P3876" s="1">
        <f>IF(H3876=26,VLOOKUP(G3876,'属性表（单核）'!$H$2:$I$251,2,0),IF(H3876=59,VLOOKUP(G3876,'属性表（单核）'!$C$2:$D$251,2,0),INT(N3876/VLOOKUP(H3876,'属性表（单）'!$N$4:$O$24,2,0))))</f>
        <v>1091</v>
      </c>
      <c r="Q3876" s="34">
        <f t="shared" si="491"/>
        <v>25575</v>
      </c>
      <c r="R3876" s="1">
        <f>IF(J3876=26,VLOOKUP(G3876,'属性表（单核）'!$H$2:$I$251,2,0),IF(J3876=59,VLOOKUP(G3876,'属性表（单核）'!$C$2:$D$251,2,0),INT(N3876/VLOOKUP(J3876,'属性表（单）'!$N$4:$O$24,2,0))))</f>
        <v>17050</v>
      </c>
      <c r="S3876" s="1">
        <f t="shared" si="492"/>
        <v>51150</v>
      </c>
      <c r="T3876" s="28">
        <f>VLOOKUP(--F3876,经验表!$A$4:$B$53,2,0)*VLOOKUP(--E3876,经验表!$W$8:$X$17,2,0)</f>
        <v>51150</v>
      </c>
      <c r="U3876" s="1">
        <f t="shared" si="493"/>
        <v>413850</v>
      </c>
      <c r="V3876" s="1">
        <f t="shared" si="494"/>
        <v>413850</v>
      </c>
    </row>
    <row r="3877" spans="1:22" x14ac:dyDescent="0.35">
      <c r="A3877" s="1">
        <v>92100163</v>
      </c>
      <c r="B3877" s="3" t="s">
        <v>23</v>
      </c>
      <c r="C3877" s="29">
        <f t="shared" si="489"/>
        <v>2</v>
      </c>
      <c r="D3877" s="29" t="str">
        <f t="shared" si="486"/>
        <v>3</v>
      </c>
      <c r="E3877" s="42" t="str">
        <f t="shared" si="487"/>
        <v>23</v>
      </c>
      <c r="F3877" s="1">
        <v>21</v>
      </c>
      <c r="G3877" s="28" t="str">
        <f t="shared" si="488"/>
        <v>321</v>
      </c>
      <c r="H3877" s="1">
        <v>3</v>
      </c>
      <c r="I3877" s="1">
        <v>1886</v>
      </c>
      <c r="J3877" s="1">
        <v>48</v>
      </c>
      <c r="K3877" s="1">
        <v>5608</v>
      </c>
      <c r="L3877" s="1">
        <v>63239</v>
      </c>
      <c r="M3877" s="1">
        <v>439288</v>
      </c>
      <c r="N3877" s="2">
        <f>INT(VLOOKUP(--D3877,'属性表（单）'!$H$7:$I$11,2,0)*VLOOKUP(F3877,'属性表（单）'!$B$4:$D$53,3,0))</f>
        <v>11475</v>
      </c>
      <c r="O3877" s="34">
        <f t="shared" si="490"/>
        <v>1720</v>
      </c>
      <c r="P3877" s="1">
        <f>IF(H3877=26,VLOOKUP(G3877,'属性表（单核）'!$H$2:$I$251,2,0),IF(H3877=59,VLOOKUP(G3877,'属性表（单核）'!$C$2:$D$251,2,0),INT(N3877/VLOOKUP(H3877,'属性表（单）'!$N$4:$O$24,2,0))))</f>
        <v>1147</v>
      </c>
      <c r="Q3877" s="34">
        <f t="shared" si="491"/>
        <v>26893</v>
      </c>
      <c r="R3877" s="1">
        <f>IF(J3877=26,VLOOKUP(G3877,'属性表（单核）'!$H$2:$I$251,2,0),IF(J3877=59,VLOOKUP(G3877,'属性表（单核）'!$C$2:$D$251,2,0),INT(N3877/VLOOKUP(J3877,'属性表（单）'!$N$4:$O$24,2,0))))</f>
        <v>17929</v>
      </c>
      <c r="S3877" s="1">
        <f t="shared" si="492"/>
        <v>56250</v>
      </c>
      <c r="T3877" s="28">
        <f>VLOOKUP(--F3877,经验表!$A$4:$B$53,2,0)*VLOOKUP(--E3877,经验表!$W$8:$X$17,2,0)</f>
        <v>56250</v>
      </c>
      <c r="U3877" s="1">
        <f t="shared" si="493"/>
        <v>465000</v>
      </c>
      <c r="V3877" s="1">
        <f t="shared" si="494"/>
        <v>465000</v>
      </c>
    </row>
    <row r="3878" spans="1:22" x14ac:dyDescent="0.35">
      <c r="A3878" s="1">
        <v>92200163</v>
      </c>
      <c r="B3878" s="3" t="s">
        <v>23</v>
      </c>
      <c r="C3878" s="29">
        <f t="shared" si="489"/>
        <v>2</v>
      </c>
      <c r="D3878" s="29" t="str">
        <f t="shared" si="486"/>
        <v>3</v>
      </c>
      <c r="E3878" s="42" t="str">
        <f t="shared" si="487"/>
        <v>23</v>
      </c>
      <c r="F3878" s="1">
        <v>22</v>
      </c>
      <c r="G3878" s="28" t="str">
        <f t="shared" si="488"/>
        <v>322</v>
      </c>
      <c r="H3878" s="1">
        <v>3</v>
      </c>
      <c r="I3878" s="1">
        <v>1955</v>
      </c>
      <c r="J3878" s="1">
        <v>48</v>
      </c>
      <c r="K3878" s="1">
        <v>5832</v>
      </c>
      <c r="L3878" s="1">
        <v>70624</v>
      </c>
      <c r="M3878" s="1">
        <v>502527</v>
      </c>
      <c r="N3878" s="2">
        <f>INT(VLOOKUP(--D3878,'属性表（单）'!$H$7:$I$11,2,0)*VLOOKUP(F3878,'属性表（单）'!$B$4:$D$53,3,0))</f>
        <v>12150</v>
      </c>
      <c r="O3878" s="34">
        <f t="shared" si="490"/>
        <v>1822</v>
      </c>
      <c r="P3878" s="1">
        <f>IF(H3878=26,VLOOKUP(G3878,'属性表（单核）'!$H$2:$I$251,2,0),IF(H3878=59,VLOOKUP(G3878,'属性表（单核）'!$C$2:$D$251,2,0),INT(N3878/VLOOKUP(H3878,'属性表（单）'!$N$4:$O$24,2,0))))</f>
        <v>1215</v>
      </c>
      <c r="Q3878" s="34">
        <f t="shared" si="491"/>
        <v>28476</v>
      </c>
      <c r="R3878" s="1">
        <f>IF(J3878=26,VLOOKUP(G3878,'属性表（单核）'!$H$2:$I$251,2,0),IF(J3878=59,VLOOKUP(G3878,'属性表（单核）'!$C$2:$D$251,2,0),INT(N3878/VLOOKUP(J3878,'属性表（单）'!$N$4:$O$24,2,0))))</f>
        <v>18984</v>
      </c>
      <c r="S3878" s="1">
        <f t="shared" si="492"/>
        <v>63150</v>
      </c>
      <c r="T3878" s="28">
        <f>VLOOKUP(--F3878,经验表!$A$4:$B$53,2,0)*VLOOKUP(--E3878,经验表!$W$8:$X$17,2,0)</f>
        <v>63150</v>
      </c>
      <c r="U3878" s="1">
        <f t="shared" si="493"/>
        <v>521250</v>
      </c>
      <c r="V3878" s="1">
        <f t="shared" si="494"/>
        <v>521250</v>
      </c>
    </row>
    <row r="3879" spans="1:22" x14ac:dyDescent="0.35">
      <c r="A3879" s="1">
        <v>92300163</v>
      </c>
      <c r="B3879" s="3" t="s">
        <v>23</v>
      </c>
      <c r="C3879" s="29">
        <f t="shared" si="489"/>
        <v>2</v>
      </c>
      <c r="D3879" s="29" t="str">
        <f t="shared" si="486"/>
        <v>3</v>
      </c>
      <c r="E3879" s="42" t="str">
        <f t="shared" si="487"/>
        <v>23</v>
      </c>
      <c r="F3879" s="1">
        <v>23</v>
      </c>
      <c r="G3879" s="28" t="str">
        <f t="shared" si="488"/>
        <v>323</v>
      </c>
      <c r="H3879" s="1">
        <v>3</v>
      </c>
      <c r="I3879" s="1">
        <v>2026</v>
      </c>
      <c r="J3879" s="1">
        <v>48</v>
      </c>
      <c r="K3879" s="1">
        <v>6056</v>
      </c>
      <c r="L3879" s="1">
        <v>78780</v>
      </c>
      <c r="M3879" s="1">
        <v>573151</v>
      </c>
      <c r="N3879" s="2">
        <f>INT(VLOOKUP(--D3879,'属性表（单）'!$H$7:$I$11,2,0)*VLOOKUP(F3879,'属性表（单）'!$B$4:$D$53,3,0))</f>
        <v>12825</v>
      </c>
      <c r="O3879" s="34">
        <f t="shared" si="490"/>
        <v>1923</v>
      </c>
      <c r="P3879" s="1">
        <f>IF(H3879=26,VLOOKUP(G3879,'属性表（单核）'!$H$2:$I$251,2,0),IF(H3879=59,VLOOKUP(G3879,'属性表（单核）'!$C$2:$D$251,2,0),INT(N3879/VLOOKUP(H3879,'属性表（单）'!$N$4:$O$24,2,0))))</f>
        <v>1282</v>
      </c>
      <c r="Q3879" s="34">
        <f t="shared" si="491"/>
        <v>30058</v>
      </c>
      <c r="R3879" s="1">
        <f>IF(J3879=26,VLOOKUP(G3879,'属性表（单核）'!$H$2:$I$251,2,0),IF(J3879=59,VLOOKUP(G3879,'属性表（单核）'!$C$2:$D$251,2,0),INT(N3879/VLOOKUP(J3879,'属性表（单）'!$N$4:$O$24,2,0))))</f>
        <v>20039</v>
      </c>
      <c r="S3879" s="1">
        <f t="shared" si="492"/>
        <v>70050</v>
      </c>
      <c r="T3879" s="28">
        <f>VLOOKUP(--F3879,经验表!$A$4:$B$53,2,0)*VLOOKUP(--E3879,经验表!$W$8:$X$17,2,0)</f>
        <v>70050</v>
      </c>
      <c r="U3879" s="1">
        <f t="shared" si="493"/>
        <v>584400</v>
      </c>
      <c r="V3879" s="1">
        <f t="shared" si="494"/>
        <v>584400</v>
      </c>
    </row>
    <row r="3880" spans="1:22" x14ac:dyDescent="0.35">
      <c r="A3880" s="1">
        <v>92400163</v>
      </c>
      <c r="B3880" s="3" t="s">
        <v>23</v>
      </c>
      <c r="C3880" s="29">
        <f t="shared" si="489"/>
        <v>2</v>
      </c>
      <c r="D3880" s="29" t="str">
        <f t="shared" si="486"/>
        <v>3</v>
      </c>
      <c r="E3880" s="42" t="str">
        <f t="shared" si="487"/>
        <v>23</v>
      </c>
      <c r="F3880" s="1">
        <v>24</v>
      </c>
      <c r="G3880" s="28" t="str">
        <f t="shared" si="488"/>
        <v>324</v>
      </c>
      <c r="H3880" s="1">
        <v>3</v>
      </c>
      <c r="I3880" s="1">
        <v>2096</v>
      </c>
      <c r="J3880" s="1">
        <v>48</v>
      </c>
      <c r="K3880" s="1">
        <v>6280</v>
      </c>
      <c r="L3880" s="1">
        <v>87782</v>
      </c>
      <c r="M3880" s="1">
        <v>651931</v>
      </c>
      <c r="N3880" s="2">
        <f>INT(VLOOKUP(--D3880,'属性表（单）'!$H$7:$I$11,2,0)*VLOOKUP(F3880,'属性表（单）'!$B$4:$D$53,3,0))</f>
        <v>13500</v>
      </c>
      <c r="O3880" s="34">
        <f t="shared" si="490"/>
        <v>2025</v>
      </c>
      <c r="P3880" s="1">
        <f>IF(H3880=26,VLOOKUP(G3880,'属性表（单核）'!$H$2:$I$251,2,0),IF(H3880=59,VLOOKUP(G3880,'属性表（单核）'!$C$2:$D$251,2,0),INT(N3880/VLOOKUP(H3880,'属性表（单）'!$N$4:$O$24,2,0))))</f>
        <v>1350</v>
      </c>
      <c r="Q3880" s="34">
        <f t="shared" si="491"/>
        <v>31639</v>
      </c>
      <c r="R3880" s="1">
        <f>IF(J3880=26,VLOOKUP(G3880,'属性表（单核）'!$H$2:$I$251,2,0),IF(J3880=59,VLOOKUP(G3880,'属性表（单核）'!$C$2:$D$251,2,0),INT(N3880/VLOOKUP(J3880,'属性表（单）'!$N$4:$O$24,2,0))))</f>
        <v>21093</v>
      </c>
      <c r="S3880" s="1">
        <f t="shared" si="492"/>
        <v>76950</v>
      </c>
      <c r="T3880" s="28">
        <f>VLOOKUP(--F3880,经验表!$A$4:$B$53,2,0)*VLOOKUP(--E3880,经验表!$W$8:$X$17,2,0)</f>
        <v>76950</v>
      </c>
      <c r="U3880" s="1">
        <f t="shared" si="493"/>
        <v>654450</v>
      </c>
      <c r="V3880" s="1">
        <f t="shared" si="494"/>
        <v>654450</v>
      </c>
    </row>
    <row r="3881" spans="1:22" x14ac:dyDescent="0.35">
      <c r="A3881" s="1">
        <v>92500163</v>
      </c>
      <c r="B3881" s="3" t="s">
        <v>23</v>
      </c>
      <c r="C3881" s="29">
        <f t="shared" si="489"/>
        <v>2</v>
      </c>
      <c r="D3881" s="29" t="str">
        <f t="shared" si="486"/>
        <v>3</v>
      </c>
      <c r="E3881" s="42" t="str">
        <f t="shared" si="487"/>
        <v>23</v>
      </c>
      <c r="F3881" s="1">
        <v>25</v>
      </c>
      <c r="G3881" s="28" t="str">
        <f t="shared" si="488"/>
        <v>325</v>
      </c>
      <c r="H3881" s="1">
        <v>3</v>
      </c>
      <c r="I3881" s="1">
        <v>2168</v>
      </c>
      <c r="J3881" s="1">
        <v>48</v>
      </c>
      <c r="K3881" s="1">
        <v>6504</v>
      </c>
      <c r="L3881" s="1">
        <v>97720</v>
      </c>
      <c r="M3881" s="1">
        <v>739713</v>
      </c>
      <c r="N3881" s="2">
        <f>INT(VLOOKUP(--D3881,'属性表（单）'!$H$7:$I$11,2,0)*VLOOKUP(F3881,'属性表（单）'!$B$4:$D$53,3,0))</f>
        <v>14175</v>
      </c>
      <c r="O3881" s="34">
        <f t="shared" si="490"/>
        <v>2125</v>
      </c>
      <c r="P3881" s="1">
        <f>IF(H3881=26,VLOOKUP(G3881,'属性表（单核）'!$H$2:$I$251,2,0),IF(H3881=59,VLOOKUP(G3881,'属性表（单核）'!$C$2:$D$251,2,0),INT(N3881/VLOOKUP(H3881,'属性表（单）'!$N$4:$O$24,2,0))))</f>
        <v>1417</v>
      </c>
      <c r="Q3881" s="34">
        <f t="shared" si="491"/>
        <v>33222</v>
      </c>
      <c r="R3881" s="1">
        <f>IF(J3881=26,VLOOKUP(G3881,'属性表（单核）'!$H$2:$I$251,2,0),IF(J3881=59,VLOOKUP(G3881,'属性表（单核）'!$C$2:$D$251,2,0),INT(N3881/VLOOKUP(J3881,'属性表（单）'!$N$4:$O$24,2,0))))</f>
        <v>22148</v>
      </c>
      <c r="S3881" s="1">
        <f t="shared" si="492"/>
        <v>83850</v>
      </c>
      <c r="T3881" s="28">
        <f>VLOOKUP(--F3881,经验表!$A$4:$B$53,2,0)*VLOOKUP(--E3881,经验表!$W$8:$X$17,2,0)</f>
        <v>83850</v>
      </c>
      <c r="U3881" s="1">
        <f t="shared" si="493"/>
        <v>731400</v>
      </c>
      <c r="V3881" s="1">
        <f t="shared" si="494"/>
        <v>731400</v>
      </c>
    </row>
    <row r="3882" spans="1:22" x14ac:dyDescent="0.35">
      <c r="A3882" s="1">
        <v>92600163</v>
      </c>
      <c r="B3882" s="3" t="s">
        <v>23</v>
      </c>
      <c r="C3882" s="29">
        <f t="shared" si="489"/>
        <v>2</v>
      </c>
      <c r="D3882" s="29" t="str">
        <f t="shared" si="486"/>
        <v>3</v>
      </c>
      <c r="E3882" s="42" t="str">
        <f t="shared" si="487"/>
        <v>23</v>
      </c>
      <c r="F3882" s="1">
        <v>26</v>
      </c>
      <c r="G3882" s="28" t="str">
        <f t="shared" si="488"/>
        <v>326</v>
      </c>
      <c r="H3882" s="1">
        <v>3</v>
      </c>
      <c r="I3882" s="1">
        <v>2243</v>
      </c>
      <c r="J3882" s="1">
        <v>48</v>
      </c>
      <c r="K3882" s="1">
        <v>6728</v>
      </c>
      <c r="L3882" s="1">
        <v>108687</v>
      </c>
      <c r="M3882" s="1">
        <v>837433</v>
      </c>
      <c r="N3882" s="2">
        <f>INT(VLOOKUP(--D3882,'属性表（单）'!$H$7:$I$11,2,0)*VLOOKUP(F3882,'属性表（单）'!$B$4:$D$53,3,0))</f>
        <v>14850</v>
      </c>
      <c r="O3882" s="34">
        <f t="shared" si="490"/>
        <v>2227</v>
      </c>
      <c r="P3882" s="1">
        <f>IF(H3882=26,VLOOKUP(G3882,'属性表（单核）'!$H$2:$I$251,2,0),IF(H3882=59,VLOOKUP(G3882,'属性表（单核）'!$C$2:$D$251,2,0),INT(N3882/VLOOKUP(H3882,'属性表（单）'!$N$4:$O$24,2,0))))</f>
        <v>1485</v>
      </c>
      <c r="Q3882" s="34">
        <f t="shared" si="491"/>
        <v>34804</v>
      </c>
      <c r="R3882" s="1">
        <f>IF(J3882=26,VLOOKUP(G3882,'属性表（单核）'!$H$2:$I$251,2,0),IF(J3882=59,VLOOKUP(G3882,'属性表（单核）'!$C$2:$D$251,2,0),INT(N3882/VLOOKUP(J3882,'属性表（单）'!$N$4:$O$24,2,0))))</f>
        <v>23203</v>
      </c>
      <c r="S3882" s="1">
        <f t="shared" si="492"/>
        <v>92850</v>
      </c>
      <c r="T3882" s="28">
        <f>VLOOKUP(--F3882,经验表!$A$4:$B$53,2,0)*VLOOKUP(--E3882,经验表!$W$8:$X$17,2,0)</f>
        <v>92850</v>
      </c>
      <c r="U3882" s="1">
        <f t="shared" si="493"/>
        <v>815250</v>
      </c>
      <c r="V3882" s="1">
        <f t="shared" si="494"/>
        <v>815250</v>
      </c>
    </row>
    <row r="3883" spans="1:22" x14ac:dyDescent="0.35">
      <c r="A3883" s="1">
        <v>92700163</v>
      </c>
      <c r="B3883" s="3" t="s">
        <v>23</v>
      </c>
      <c r="C3883" s="29">
        <f t="shared" si="489"/>
        <v>2</v>
      </c>
      <c r="D3883" s="29" t="str">
        <f t="shared" si="486"/>
        <v>3</v>
      </c>
      <c r="E3883" s="42" t="str">
        <f t="shared" si="487"/>
        <v>23</v>
      </c>
      <c r="F3883" s="1">
        <v>27</v>
      </c>
      <c r="G3883" s="28" t="str">
        <f t="shared" si="488"/>
        <v>327</v>
      </c>
      <c r="H3883" s="1">
        <v>3</v>
      </c>
      <c r="I3883" s="1">
        <v>2318</v>
      </c>
      <c r="J3883" s="1">
        <v>48</v>
      </c>
      <c r="K3883" s="1">
        <v>6952</v>
      </c>
      <c r="L3883" s="1">
        <v>120789</v>
      </c>
      <c r="M3883" s="1">
        <v>946120</v>
      </c>
      <c r="N3883" s="2">
        <f>INT(VLOOKUP(--D3883,'属性表（单）'!$H$7:$I$11,2,0)*VLOOKUP(F3883,'属性表（单）'!$B$4:$D$53,3,0))</f>
        <v>15637</v>
      </c>
      <c r="O3883" s="34">
        <f t="shared" si="490"/>
        <v>2344</v>
      </c>
      <c r="P3883" s="1">
        <f>IF(H3883=26,VLOOKUP(G3883,'属性表（单核）'!$H$2:$I$251,2,0),IF(H3883=59,VLOOKUP(G3883,'属性表（单核）'!$C$2:$D$251,2,0),INT(N3883/VLOOKUP(H3883,'属性表（单）'!$N$4:$O$24,2,0))))</f>
        <v>1563</v>
      </c>
      <c r="Q3883" s="34">
        <f t="shared" si="491"/>
        <v>36648</v>
      </c>
      <c r="R3883" s="1">
        <f>IF(J3883=26,VLOOKUP(G3883,'属性表（单核）'!$H$2:$I$251,2,0),IF(J3883=59,VLOOKUP(G3883,'属性表（单核）'!$C$2:$D$251,2,0),INT(N3883/VLOOKUP(J3883,'属性表（单）'!$N$4:$O$24,2,0))))</f>
        <v>24432</v>
      </c>
      <c r="S3883" s="1">
        <f t="shared" si="492"/>
        <v>101850</v>
      </c>
      <c r="T3883" s="28">
        <f>VLOOKUP(--F3883,经验表!$A$4:$B$53,2,0)*VLOOKUP(--E3883,经验表!$W$8:$X$17,2,0)</f>
        <v>101850</v>
      </c>
      <c r="U3883" s="1">
        <f t="shared" si="493"/>
        <v>908100</v>
      </c>
      <c r="V3883" s="1">
        <f t="shared" si="494"/>
        <v>908100</v>
      </c>
    </row>
    <row r="3884" spans="1:22" x14ac:dyDescent="0.35">
      <c r="A3884" s="1">
        <v>92800163</v>
      </c>
      <c r="B3884" s="3" t="s">
        <v>23</v>
      </c>
      <c r="C3884" s="29">
        <f t="shared" si="489"/>
        <v>2</v>
      </c>
      <c r="D3884" s="29" t="str">
        <f t="shared" si="486"/>
        <v>3</v>
      </c>
      <c r="E3884" s="42" t="str">
        <f t="shared" si="487"/>
        <v>23</v>
      </c>
      <c r="F3884" s="1">
        <v>28</v>
      </c>
      <c r="G3884" s="28" t="str">
        <f t="shared" si="488"/>
        <v>328</v>
      </c>
      <c r="H3884" s="1">
        <v>3</v>
      </c>
      <c r="I3884" s="1">
        <v>2395</v>
      </c>
      <c r="J3884" s="1">
        <v>48</v>
      </c>
      <c r="K3884" s="1">
        <v>7176</v>
      </c>
      <c r="L3884" s="1">
        <v>134143</v>
      </c>
      <c r="M3884" s="1">
        <v>1066909</v>
      </c>
      <c r="N3884" s="2">
        <f>INT(VLOOKUP(--D3884,'属性表（单）'!$H$7:$I$11,2,0)*VLOOKUP(F3884,'属性表（单）'!$B$4:$D$53,3,0))</f>
        <v>16425</v>
      </c>
      <c r="O3884" s="34">
        <f t="shared" si="490"/>
        <v>2463</v>
      </c>
      <c r="P3884" s="1">
        <f>IF(H3884=26,VLOOKUP(G3884,'属性表（单核）'!$H$2:$I$251,2,0),IF(H3884=59,VLOOKUP(G3884,'属性表（单核）'!$C$2:$D$251,2,0),INT(N3884/VLOOKUP(H3884,'属性表（单）'!$N$4:$O$24,2,0))))</f>
        <v>1642</v>
      </c>
      <c r="Q3884" s="34">
        <f t="shared" si="491"/>
        <v>38496</v>
      </c>
      <c r="R3884" s="1">
        <f>IF(J3884=26,VLOOKUP(G3884,'属性表（单核）'!$H$2:$I$251,2,0),IF(J3884=59,VLOOKUP(G3884,'属性表（单核）'!$C$2:$D$251,2,0),INT(N3884/VLOOKUP(J3884,'属性表（单）'!$N$4:$O$24,2,0))))</f>
        <v>25664</v>
      </c>
      <c r="S3884" s="1">
        <f t="shared" si="492"/>
        <v>110850</v>
      </c>
      <c r="T3884" s="28">
        <f>VLOOKUP(--F3884,经验表!$A$4:$B$53,2,0)*VLOOKUP(--E3884,经验表!$W$8:$X$17,2,0)</f>
        <v>110850</v>
      </c>
      <c r="U3884" s="1">
        <f t="shared" si="493"/>
        <v>1009950</v>
      </c>
      <c r="V3884" s="1">
        <f t="shared" si="494"/>
        <v>1009950</v>
      </c>
    </row>
    <row r="3885" spans="1:22" x14ac:dyDescent="0.35">
      <c r="A3885" s="1">
        <v>92900163</v>
      </c>
      <c r="B3885" s="3" t="s">
        <v>23</v>
      </c>
      <c r="C3885" s="29">
        <f t="shared" si="489"/>
        <v>2</v>
      </c>
      <c r="D3885" s="29" t="str">
        <f t="shared" si="486"/>
        <v>3</v>
      </c>
      <c r="E3885" s="42" t="str">
        <f t="shared" si="487"/>
        <v>23</v>
      </c>
      <c r="F3885" s="1">
        <v>29</v>
      </c>
      <c r="G3885" s="28" t="str">
        <f t="shared" si="488"/>
        <v>329</v>
      </c>
      <c r="H3885" s="1">
        <v>3</v>
      </c>
      <c r="I3885" s="1">
        <v>2474</v>
      </c>
      <c r="J3885" s="1">
        <v>48</v>
      </c>
      <c r="K3885" s="1">
        <v>7400</v>
      </c>
      <c r="L3885" s="1">
        <v>148874</v>
      </c>
      <c r="M3885" s="1">
        <v>1201052</v>
      </c>
      <c r="N3885" s="2">
        <f>INT(VLOOKUP(--D3885,'属性表（单）'!$H$7:$I$11,2,0)*VLOOKUP(F3885,'属性表（单）'!$B$4:$D$53,3,0))</f>
        <v>17212</v>
      </c>
      <c r="O3885" s="34">
        <f t="shared" si="490"/>
        <v>2581</v>
      </c>
      <c r="P3885" s="1">
        <f>IF(H3885=26,VLOOKUP(G3885,'属性表（单核）'!$H$2:$I$251,2,0),IF(H3885=59,VLOOKUP(G3885,'属性表（单核）'!$C$2:$D$251,2,0),INT(N3885/VLOOKUP(H3885,'属性表（单）'!$N$4:$O$24,2,0))))</f>
        <v>1721</v>
      </c>
      <c r="Q3885" s="34">
        <f t="shared" si="491"/>
        <v>40339</v>
      </c>
      <c r="R3885" s="1">
        <f>IF(J3885=26,VLOOKUP(G3885,'属性表（单核）'!$H$2:$I$251,2,0),IF(J3885=59,VLOOKUP(G3885,'属性表（单核）'!$C$2:$D$251,2,0),INT(N3885/VLOOKUP(J3885,'属性表（单）'!$N$4:$O$24,2,0))))</f>
        <v>26893</v>
      </c>
      <c r="S3885" s="1">
        <f t="shared" si="492"/>
        <v>119850</v>
      </c>
      <c r="T3885" s="28">
        <f>VLOOKUP(--F3885,经验表!$A$4:$B$53,2,0)*VLOOKUP(--E3885,经验表!$W$8:$X$17,2,0)</f>
        <v>119850</v>
      </c>
      <c r="U3885" s="1">
        <f t="shared" si="493"/>
        <v>1120800</v>
      </c>
      <c r="V3885" s="1">
        <f t="shared" si="494"/>
        <v>1120800</v>
      </c>
    </row>
    <row r="3886" spans="1:22" x14ac:dyDescent="0.35">
      <c r="A3886" s="1">
        <v>93000163</v>
      </c>
      <c r="B3886" s="3" t="s">
        <v>23</v>
      </c>
      <c r="C3886" s="29">
        <f t="shared" si="489"/>
        <v>2</v>
      </c>
      <c r="D3886" s="29" t="str">
        <f t="shared" si="486"/>
        <v>3</v>
      </c>
      <c r="E3886" s="42" t="str">
        <f t="shared" si="487"/>
        <v>23</v>
      </c>
      <c r="F3886" s="1">
        <v>30</v>
      </c>
      <c r="G3886" s="28" t="str">
        <f t="shared" si="488"/>
        <v>330</v>
      </c>
      <c r="H3886" s="1">
        <v>3</v>
      </c>
      <c r="I3886" s="1">
        <v>2554</v>
      </c>
      <c r="J3886" s="1">
        <v>48</v>
      </c>
      <c r="K3886" s="1">
        <v>7624</v>
      </c>
      <c r="L3886" s="1">
        <v>165123</v>
      </c>
      <c r="M3886" s="1">
        <v>1349926</v>
      </c>
      <c r="N3886" s="2">
        <f>INT(VLOOKUP(--D3886,'属性表（单）'!$H$7:$I$11,2,0)*VLOOKUP(F3886,'属性表（单）'!$B$4:$D$53,3,0))</f>
        <v>18000</v>
      </c>
      <c r="O3886" s="34">
        <f t="shared" si="490"/>
        <v>2700</v>
      </c>
      <c r="P3886" s="1">
        <f>IF(H3886=26,VLOOKUP(G3886,'属性表（单核）'!$H$2:$I$251,2,0),IF(H3886=59,VLOOKUP(G3886,'属性表（单核）'!$C$2:$D$251,2,0),INT(N3886/VLOOKUP(H3886,'属性表（单）'!$N$4:$O$24,2,0))))</f>
        <v>1800</v>
      </c>
      <c r="Q3886" s="34">
        <f t="shared" si="491"/>
        <v>42187</v>
      </c>
      <c r="R3886" s="1">
        <f>IF(J3886=26,VLOOKUP(G3886,'属性表（单核）'!$H$2:$I$251,2,0),IF(J3886=59,VLOOKUP(G3886,'属性表（单核）'!$C$2:$D$251,2,0),INT(N3886/VLOOKUP(J3886,'属性表（单）'!$N$4:$O$24,2,0))))</f>
        <v>28125</v>
      </c>
      <c r="S3886" s="1">
        <f t="shared" si="492"/>
        <v>131250</v>
      </c>
      <c r="T3886" s="28">
        <f>VLOOKUP(--F3886,经验表!$A$4:$B$53,2,0)*VLOOKUP(--E3886,经验表!$W$8:$X$17,2,0)</f>
        <v>131250</v>
      </c>
      <c r="U3886" s="1">
        <f t="shared" si="493"/>
        <v>1240650</v>
      </c>
      <c r="V3886" s="1">
        <f t="shared" si="494"/>
        <v>1240650</v>
      </c>
    </row>
    <row r="3887" spans="1:22" x14ac:dyDescent="0.35">
      <c r="A3887" s="1">
        <v>93100163</v>
      </c>
      <c r="B3887" s="3" t="s">
        <v>23</v>
      </c>
      <c r="C3887" s="29">
        <f t="shared" si="489"/>
        <v>2</v>
      </c>
      <c r="D3887" s="29" t="str">
        <f t="shared" si="486"/>
        <v>3</v>
      </c>
      <c r="E3887" s="42" t="str">
        <f t="shared" si="487"/>
        <v>23</v>
      </c>
      <c r="F3887" s="1">
        <v>31</v>
      </c>
      <c r="G3887" s="28" t="str">
        <f t="shared" si="488"/>
        <v>331</v>
      </c>
      <c r="H3887" s="1">
        <v>3</v>
      </c>
      <c r="I3887" s="1">
        <v>2637</v>
      </c>
      <c r="J3887" s="1">
        <v>48</v>
      </c>
      <c r="K3887" s="1">
        <v>7848</v>
      </c>
      <c r="L3887" s="1">
        <v>183047</v>
      </c>
      <c r="M3887" s="1">
        <v>1515049</v>
      </c>
      <c r="N3887" s="2">
        <f>INT(VLOOKUP(--D3887,'属性表（单）'!$H$7:$I$11,2,0)*VLOOKUP(F3887,'属性表（单）'!$B$4:$D$53,3,0))</f>
        <v>18787</v>
      </c>
      <c r="O3887" s="34">
        <f t="shared" si="490"/>
        <v>2817</v>
      </c>
      <c r="P3887" s="1">
        <f>IF(H3887=26,VLOOKUP(G3887,'属性表（单核）'!$H$2:$I$251,2,0),IF(H3887=59,VLOOKUP(G3887,'属性表（单核）'!$C$2:$D$251,2,0),INT(N3887/VLOOKUP(H3887,'属性表（单）'!$N$4:$O$24,2,0))))</f>
        <v>1878</v>
      </c>
      <c r="Q3887" s="34">
        <f t="shared" si="491"/>
        <v>44031</v>
      </c>
      <c r="R3887" s="1">
        <f>IF(J3887=26,VLOOKUP(G3887,'属性表（单核）'!$H$2:$I$251,2,0),IF(J3887=59,VLOOKUP(G3887,'属性表（单核）'!$C$2:$D$251,2,0),INT(N3887/VLOOKUP(J3887,'属性表（单）'!$N$4:$O$24,2,0))))</f>
        <v>29354</v>
      </c>
      <c r="S3887" s="1">
        <f t="shared" si="492"/>
        <v>142650</v>
      </c>
      <c r="T3887" s="28">
        <f>VLOOKUP(--F3887,经验表!$A$4:$B$53,2,0)*VLOOKUP(--E3887,经验表!$W$8:$X$17,2,0)</f>
        <v>142650</v>
      </c>
      <c r="U3887" s="1">
        <f t="shared" si="493"/>
        <v>1371900</v>
      </c>
      <c r="V3887" s="1">
        <f t="shared" si="494"/>
        <v>1371900</v>
      </c>
    </row>
    <row r="3888" spans="1:22" x14ac:dyDescent="0.35">
      <c r="A3888" s="1">
        <v>93200163</v>
      </c>
      <c r="B3888" s="3" t="s">
        <v>23</v>
      </c>
      <c r="C3888" s="29">
        <f t="shared" si="489"/>
        <v>2</v>
      </c>
      <c r="D3888" s="29" t="str">
        <f t="shared" si="486"/>
        <v>3</v>
      </c>
      <c r="E3888" s="42" t="str">
        <f t="shared" si="487"/>
        <v>23</v>
      </c>
      <c r="F3888" s="1">
        <v>32</v>
      </c>
      <c r="G3888" s="28" t="str">
        <f t="shared" si="488"/>
        <v>332</v>
      </c>
      <c r="H3888" s="1">
        <v>3</v>
      </c>
      <c r="I3888" s="1">
        <v>2720</v>
      </c>
      <c r="J3888" s="1">
        <v>48</v>
      </c>
      <c r="K3888" s="1">
        <v>8072</v>
      </c>
      <c r="L3888" s="1">
        <v>202816</v>
      </c>
      <c r="M3888" s="1">
        <v>1698096</v>
      </c>
      <c r="N3888" s="2">
        <f>INT(VLOOKUP(--D3888,'属性表（单）'!$H$7:$I$11,2,0)*VLOOKUP(F3888,'属性表（单）'!$B$4:$D$53,3,0))</f>
        <v>19687</v>
      </c>
      <c r="O3888" s="34">
        <f t="shared" si="490"/>
        <v>2952</v>
      </c>
      <c r="P3888" s="1">
        <f>IF(H3888=26,VLOOKUP(G3888,'属性表（单核）'!$H$2:$I$251,2,0),IF(H3888=59,VLOOKUP(G3888,'属性表（单核）'!$C$2:$D$251,2,0),INT(N3888/VLOOKUP(H3888,'属性表（单）'!$N$4:$O$24,2,0))))</f>
        <v>1968</v>
      </c>
      <c r="Q3888" s="34">
        <f t="shared" si="491"/>
        <v>46140</v>
      </c>
      <c r="R3888" s="1">
        <f>IF(J3888=26,VLOOKUP(G3888,'属性表（单核）'!$H$2:$I$251,2,0),IF(J3888=59,VLOOKUP(G3888,'属性表（单核）'!$C$2:$D$251,2,0),INT(N3888/VLOOKUP(J3888,'属性表（单）'!$N$4:$O$24,2,0))))</f>
        <v>30760</v>
      </c>
      <c r="S3888" s="1">
        <f t="shared" si="492"/>
        <v>154050</v>
      </c>
      <c r="T3888" s="28">
        <f>VLOOKUP(--F3888,经验表!$A$4:$B$53,2,0)*VLOOKUP(--E3888,经验表!$W$8:$X$17,2,0)</f>
        <v>154050</v>
      </c>
      <c r="U3888" s="1">
        <f t="shared" si="493"/>
        <v>1514550</v>
      </c>
      <c r="V3888" s="1">
        <f t="shared" si="494"/>
        <v>1514550</v>
      </c>
    </row>
    <row r="3889" spans="1:22" x14ac:dyDescent="0.35">
      <c r="A3889" s="1">
        <v>93300163</v>
      </c>
      <c r="B3889" s="3" t="s">
        <v>23</v>
      </c>
      <c r="C3889" s="29">
        <f t="shared" si="489"/>
        <v>2</v>
      </c>
      <c r="D3889" s="29" t="str">
        <f t="shared" si="486"/>
        <v>3</v>
      </c>
      <c r="E3889" s="42" t="str">
        <f t="shared" si="487"/>
        <v>23</v>
      </c>
      <c r="F3889" s="1">
        <v>33</v>
      </c>
      <c r="G3889" s="28" t="str">
        <f t="shared" si="488"/>
        <v>333</v>
      </c>
      <c r="H3889" s="1">
        <v>3</v>
      </c>
      <c r="I3889" s="1">
        <v>2805</v>
      </c>
      <c r="J3889" s="1">
        <v>48</v>
      </c>
      <c r="K3889" s="1">
        <v>8296</v>
      </c>
      <c r="L3889" s="1">
        <v>224613</v>
      </c>
      <c r="M3889" s="1">
        <v>1900912</v>
      </c>
      <c r="N3889" s="2">
        <f>INT(VLOOKUP(--D3889,'属性表（单）'!$H$7:$I$11,2,0)*VLOOKUP(F3889,'属性表（单）'!$B$4:$D$53,3,0))</f>
        <v>20587</v>
      </c>
      <c r="O3889" s="34">
        <f t="shared" si="490"/>
        <v>3087</v>
      </c>
      <c r="P3889" s="1">
        <f>IF(H3889=26,VLOOKUP(G3889,'属性表（单核）'!$H$2:$I$251,2,0),IF(H3889=59,VLOOKUP(G3889,'属性表（单核）'!$C$2:$D$251,2,0),INT(N3889/VLOOKUP(H3889,'属性表（单）'!$N$4:$O$24,2,0))))</f>
        <v>2058</v>
      </c>
      <c r="Q3889" s="34">
        <f t="shared" si="491"/>
        <v>48250</v>
      </c>
      <c r="R3889" s="1">
        <f>IF(J3889=26,VLOOKUP(G3889,'属性表（单核）'!$H$2:$I$251,2,0),IF(J3889=59,VLOOKUP(G3889,'属性表（单核）'!$C$2:$D$251,2,0),INT(N3889/VLOOKUP(J3889,'属性表（单）'!$N$4:$O$24,2,0))))</f>
        <v>32167</v>
      </c>
      <c r="S3889" s="1">
        <f t="shared" si="492"/>
        <v>165450</v>
      </c>
      <c r="T3889" s="28">
        <f>VLOOKUP(--F3889,经验表!$A$4:$B$53,2,0)*VLOOKUP(--E3889,经验表!$W$8:$X$17,2,0)</f>
        <v>165450</v>
      </c>
      <c r="U3889" s="1">
        <f t="shared" si="493"/>
        <v>1668600</v>
      </c>
      <c r="V3889" s="1">
        <f t="shared" si="494"/>
        <v>1668600</v>
      </c>
    </row>
    <row r="3890" spans="1:22" x14ac:dyDescent="0.35">
      <c r="A3890" s="1">
        <v>93400163</v>
      </c>
      <c r="B3890" s="3" t="s">
        <v>23</v>
      </c>
      <c r="C3890" s="29">
        <f t="shared" si="489"/>
        <v>2</v>
      </c>
      <c r="D3890" s="29" t="str">
        <f t="shared" si="486"/>
        <v>3</v>
      </c>
      <c r="E3890" s="42" t="str">
        <f t="shared" si="487"/>
        <v>23</v>
      </c>
      <c r="F3890" s="1">
        <v>34</v>
      </c>
      <c r="G3890" s="28" t="str">
        <f t="shared" si="488"/>
        <v>334</v>
      </c>
      <c r="H3890" s="1">
        <v>3</v>
      </c>
      <c r="I3890" s="1">
        <v>2891</v>
      </c>
      <c r="J3890" s="1">
        <v>48</v>
      </c>
      <c r="K3890" s="1">
        <v>8520</v>
      </c>
      <c r="L3890" s="1">
        <v>248653</v>
      </c>
      <c r="M3890" s="1">
        <v>2125525</v>
      </c>
      <c r="N3890" s="2">
        <f>INT(VLOOKUP(--D3890,'属性表（单）'!$H$7:$I$11,2,0)*VLOOKUP(F3890,'属性表（单）'!$B$4:$D$53,3,0))</f>
        <v>21487</v>
      </c>
      <c r="O3890" s="34">
        <f t="shared" si="490"/>
        <v>3222</v>
      </c>
      <c r="P3890" s="1">
        <f>IF(H3890=26,VLOOKUP(G3890,'属性表（单核）'!$H$2:$I$251,2,0),IF(H3890=59,VLOOKUP(G3890,'属性表（单核）'!$C$2:$D$251,2,0),INT(N3890/VLOOKUP(H3890,'属性表（单）'!$N$4:$O$24,2,0))))</f>
        <v>2148</v>
      </c>
      <c r="Q3890" s="34">
        <f t="shared" si="491"/>
        <v>50359</v>
      </c>
      <c r="R3890" s="1">
        <f>IF(J3890=26,VLOOKUP(G3890,'属性表（单核）'!$H$2:$I$251,2,0),IF(J3890=59,VLOOKUP(G3890,'属性表（单核）'!$C$2:$D$251,2,0),INT(N3890/VLOOKUP(J3890,'属性表（单）'!$N$4:$O$24,2,0))))</f>
        <v>33573</v>
      </c>
      <c r="S3890" s="1">
        <f t="shared" si="492"/>
        <v>179550</v>
      </c>
      <c r="T3890" s="28">
        <f>VLOOKUP(--F3890,经验表!$A$4:$B$53,2,0)*VLOOKUP(--E3890,经验表!$W$8:$X$17,2,0)</f>
        <v>179550</v>
      </c>
      <c r="U3890" s="1">
        <f t="shared" si="493"/>
        <v>1834050</v>
      </c>
      <c r="V3890" s="1">
        <f t="shared" si="494"/>
        <v>1834050</v>
      </c>
    </row>
    <row r="3891" spans="1:22" x14ac:dyDescent="0.35">
      <c r="A3891" s="1">
        <v>93500163</v>
      </c>
      <c r="B3891" s="3" t="s">
        <v>23</v>
      </c>
      <c r="C3891" s="29">
        <f t="shared" si="489"/>
        <v>2</v>
      </c>
      <c r="D3891" s="29" t="str">
        <f t="shared" si="486"/>
        <v>3</v>
      </c>
      <c r="E3891" s="42" t="str">
        <f t="shared" si="487"/>
        <v>23</v>
      </c>
      <c r="F3891" s="1">
        <v>35</v>
      </c>
      <c r="G3891" s="28" t="str">
        <f t="shared" si="488"/>
        <v>335</v>
      </c>
      <c r="H3891" s="1">
        <v>3</v>
      </c>
      <c r="I3891" s="1">
        <v>2979</v>
      </c>
      <c r="J3891" s="1">
        <v>48</v>
      </c>
      <c r="K3891" s="1">
        <v>8744</v>
      </c>
      <c r="L3891" s="1">
        <v>275156</v>
      </c>
      <c r="M3891" s="1">
        <v>2374178</v>
      </c>
      <c r="N3891" s="2">
        <f>INT(VLOOKUP(--D3891,'属性表（单）'!$H$7:$I$11,2,0)*VLOOKUP(F3891,'属性表（单）'!$B$4:$D$53,3,0))</f>
        <v>22387</v>
      </c>
      <c r="O3891" s="34">
        <f t="shared" si="490"/>
        <v>3357</v>
      </c>
      <c r="P3891" s="1">
        <f>IF(H3891=26,VLOOKUP(G3891,'属性表（单核）'!$H$2:$I$251,2,0),IF(H3891=59,VLOOKUP(G3891,'属性表（单核）'!$C$2:$D$251,2,0),INT(N3891/VLOOKUP(H3891,'属性表（单）'!$N$4:$O$24,2,0))))</f>
        <v>2238</v>
      </c>
      <c r="Q3891" s="34">
        <f t="shared" si="491"/>
        <v>52468</v>
      </c>
      <c r="R3891" s="1">
        <f>IF(J3891=26,VLOOKUP(G3891,'属性表（单核）'!$H$2:$I$251,2,0),IF(J3891=59,VLOOKUP(G3891,'属性表（单核）'!$C$2:$D$251,2,0),INT(N3891/VLOOKUP(J3891,'属性表（单）'!$N$4:$O$24,2,0))))</f>
        <v>34979</v>
      </c>
      <c r="S3891" s="1">
        <f t="shared" si="492"/>
        <v>193650</v>
      </c>
      <c r="T3891" s="28">
        <f>VLOOKUP(--F3891,经验表!$A$4:$B$53,2,0)*VLOOKUP(--E3891,经验表!$W$8:$X$17,2,0)</f>
        <v>193650</v>
      </c>
      <c r="U3891" s="1">
        <f t="shared" si="493"/>
        <v>2013600</v>
      </c>
      <c r="V3891" s="1">
        <f t="shared" si="494"/>
        <v>2013600</v>
      </c>
    </row>
    <row r="3892" spans="1:22" x14ac:dyDescent="0.35">
      <c r="A3892" s="1">
        <v>93600163</v>
      </c>
      <c r="B3892" s="3" t="s">
        <v>23</v>
      </c>
      <c r="C3892" s="29">
        <f t="shared" si="489"/>
        <v>2</v>
      </c>
      <c r="D3892" s="29" t="str">
        <f t="shared" si="486"/>
        <v>3</v>
      </c>
      <c r="E3892" s="42" t="str">
        <f t="shared" si="487"/>
        <v>23</v>
      </c>
      <c r="F3892" s="1">
        <v>36</v>
      </c>
      <c r="G3892" s="28" t="str">
        <f t="shared" si="488"/>
        <v>336</v>
      </c>
      <c r="H3892" s="1">
        <v>3</v>
      </c>
      <c r="I3892" s="1">
        <v>3070</v>
      </c>
      <c r="J3892" s="1">
        <v>48</v>
      </c>
      <c r="K3892" s="1">
        <v>8968</v>
      </c>
      <c r="L3892" s="1">
        <v>304379</v>
      </c>
      <c r="M3892" s="1">
        <v>2649334</v>
      </c>
      <c r="N3892" s="2">
        <f>INT(VLOOKUP(--D3892,'属性表（单）'!$H$7:$I$11,2,0)*VLOOKUP(F3892,'属性表（单）'!$B$4:$D$53,3,0))</f>
        <v>23287</v>
      </c>
      <c r="O3892" s="34">
        <f t="shared" si="490"/>
        <v>3492</v>
      </c>
      <c r="P3892" s="1">
        <f>IF(H3892=26,VLOOKUP(G3892,'属性表（单核）'!$H$2:$I$251,2,0),IF(H3892=59,VLOOKUP(G3892,'属性表（单核）'!$C$2:$D$251,2,0),INT(N3892/VLOOKUP(H3892,'属性表（单）'!$N$4:$O$24,2,0))))</f>
        <v>2328</v>
      </c>
      <c r="Q3892" s="34">
        <f t="shared" si="491"/>
        <v>54577</v>
      </c>
      <c r="R3892" s="1">
        <f>IF(J3892=26,VLOOKUP(G3892,'属性表（单核）'!$H$2:$I$251,2,0),IF(J3892=59,VLOOKUP(G3892,'属性表（单核）'!$C$2:$D$251,2,0),INT(N3892/VLOOKUP(J3892,'属性表（单）'!$N$4:$O$24,2,0))))</f>
        <v>36385</v>
      </c>
      <c r="S3892" s="1">
        <f t="shared" si="492"/>
        <v>207750</v>
      </c>
      <c r="T3892" s="28">
        <f>VLOOKUP(--F3892,经验表!$A$4:$B$53,2,0)*VLOOKUP(--E3892,经验表!$W$8:$X$17,2,0)</f>
        <v>207750</v>
      </c>
      <c r="U3892" s="1">
        <f t="shared" si="493"/>
        <v>2207250</v>
      </c>
      <c r="V3892" s="1">
        <f t="shared" si="494"/>
        <v>2207250</v>
      </c>
    </row>
    <row r="3893" spans="1:22" x14ac:dyDescent="0.35">
      <c r="A3893" s="1">
        <v>93700163</v>
      </c>
      <c r="B3893" s="3" t="s">
        <v>23</v>
      </c>
      <c r="C3893" s="29">
        <f t="shared" si="489"/>
        <v>2</v>
      </c>
      <c r="D3893" s="29" t="str">
        <f t="shared" si="486"/>
        <v>3</v>
      </c>
      <c r="E3893" s="42" t="str">
        <f t="shared" si="487"/>
        <v>23</v>
      </c>
      <c r="F3893" s="1">
        <v>37</v>
      </c>
      <c r="G3893" s="28" t="str">
        <f t="shared" si="488"/>
        <v>337</v>
      </c>
      <c r="H3893" s="1">
        <v>3</v>
      </c>
      <c r="I3893" s="1">
        <v>3162</v>
      </c>
      <c r="J3893" s="1">
        <v>48</v>
      </c>
      <c r="K3893" s="1">
        <v>9192</v>
      </c>
      <c r="L3893" s="1">
        <v>336596</v>
      </c>
      <c r="M3893" s="1">
        <v>2953713</v>
      </c>
      <c r="N3893" s="2">
        <f>INT(VLOOKUP(--D3893,'属性表（单）'!$H$7:$I$11,2,0)*VLOOKUP(F3893,'属性表（单）'!$B$4:$D$53,3,0))</f>
        <v>24300</v>
      </c>
      <c r="O3893" s="34">
        <f t="shared" si="490"/>
        <v>3645</v>
      </c>
      <c r="P3893" s="1">
        <f>IF(H3893=26,VLOOKUP(G3893,'属性表（单核）'!$H$2:$I$251,2,0),IF(H3893=59,VLOOKUP(G3893,'属性表（单核）'!$C$2:$D$251,2,0),INT(N3893/VLOOKUP(H3893,'属性表（单）'!$N$4:$O$24,2,0))))</f>
        <v>2430</v>
      </c>
      <c r="Q3893" s="34">
        <f t="shared" si="491"/>
        <v>56952</v>
      </c>
      <c r="R3893" s="1">
        <f>IF(J3893=26,VLOOKUP(G3893,'属性表（单核）'!$H$2:$I$251,2,0),IF(J3893=59,VLOOKUP(G3893,'属性表（单核）'!$C$2:$D$251,2,0),INT(N3893/VLOOKUP(J3893,'属性表（单）'!$N$4:$O$24,2,0))))</f>
        <v>37968</v>
      </c>
      <c r="S3893" s="1">
        <f t="shared" si="492"/>
        <v>221850</v>
      </c>
      <c r="T3893" s="28">
        <f>VLOOKUP(--F3893,经验表!$A$4:$B$53,2,0)*VLOOKUP(--E3893,经验表!$W$8:$X$17,2,0)</f>
        <v>221850</v>
      </c>
      <c r="U3893" s="1">
        <f t="shared" si="493"/>
        <v>2415000</v>
      </c>
      <c r="V3893" s="1">
        <f t="shared" si="494"/>
        <v>2415000</v>
      </c>
    </row>
    <row r="3894" spans="1:22" x14ac:dyDescent="0.35">
      <c r="A3894" s="1">
        <v>93800163</v>
      </c>
      <c r="B3894" s="3" t="s">
        <v>23</v>
      </c>
      <c r="C3894" s="29">
        <f t="shared" si="489"/>
        <v>2</v>
      </c>
      <c r="D3894" s="29" t="str">
        <f t="shared" si="486"/>
        <v>3</v>
      </c>
      <c r="E3894" s="42" t="str">
        <f t="shared" si="487"/>
        <v>23</v>
      </c>
      <c r="F3894" s="1">
        <v>38</v>
      </c>
      <c r="G3894" s="28" t="str">
        <f t="shared" si="488"/>
        <v>338</v>
      </c>
      <c r="H3894" s="1">
        <v>3</v>
      </c>
      <c r="I3894" s="1">
        <v>3256</v>
      </c>
      <c r="J3894" s="1">
        <v>48</v>
      </c>
      <c r="K3894" s="1">
        <v>9416</v>
      </c>
      <c r="L3894" s="1">
        <v>372112</v>
      </c>
      <c r="M3894" s="1">
        <v>3290309</v>
      </c>
      <c r="N3894" s="2">
        <f>INT(VLOOKUP(--D3894,'属性表（单）'!$H$7:$I$11,2,0)*VLOOKUP(F3894,'属性表（单）'!$B$4:$D$53,3,0))</f>
        <v>25312</v>
      </c>
      <c r="O3894" s="34">
        <f t="shared" si="490"/>
        <v>3796</v>
      </c>
      <c r="P3894" s="1">
        <f>IF(H3894=26,VLOOKUP(G3894,'属性表（单核）'!$H$2:$I$251,2,0),IF(H3894=59,VLOOKUP(G3894,'属性表（单核）'!$C$2:$D$251,2,0),INT(N3894/VLOOKUP(H3894,'属性表（单）'!$N$4:$O$24,2,0))))</f>
        <v>2531</v>
      </c>
      <c r="Q3894" s="34">
        <f t="shared" si="491"/>
        <v>59325</v>
      </c>
      <c r="R3894" s="1">
        <f>IF(J3894=26,VLOOKUP(G3894,'属性表（单核）'!$H$2:$I$251,2,0),IF(J3894=59,VLOOKUP(G3894,'属性表（单核）'!$C$2:$D$251,2,0),INT(N3894/VLOOKUP(J3894,'属性表（单）'!$N$4:$O$24,2,0))))</f>
        <v>39550</v>
      </c>
      <c r="S3894" s="1">
        <f t="shared" si="492"/>
        <v>238950</v>
      </c>
      <c r="T3894" s="28">
        <f>VLOOKUP(--F3894,经验表!$A$4:$B$53,2,0)*VLOOKUP(--E3894,经验表!$W$8:$X$17,2,0)</f>
        <v>238950</v>
      </c>
      <c r="U3894" s="1">
        <f t="shared" si="493"/>
        <v>2636850</v>
      </c>
      <c r="V3894" s="1">
        <f t="shared" si="494"/>
        <v>2636850</v>
      </c>
    </row>
    <row r="3895" spans="1:22" x14ac:dyDescent="0.35">
      <c r="A3895" s="1">
        <v>93900163</v>
      </c>
      <c r="B3895" s="3" t="s">
        <v>23</v>
      </c>
      <c r="C3895" s="29">
        <f t="shared" si="489"/>
        <v>2</v>
      </c>
      <c r="D3895" s="29" t="str">
        <f t="shared" si="486"/>
        <v>3</v>
      </c>
      <c r="E3895" s="42" t="str">
        <f t="shared" si="487"/>
        <v>23</v>
      </c>
      <c r="F3895" s="1">
        <v>39</v>
      </c>
      <c r="G3895" s="28" t="str">
        <f t="shared" si="488"/>
        <v>339</v>
      </c>
      <c r="H3895" s="1">
        <v>3</v>
      </c>
      <c r="I3895" s="1">
        <v>3352</v>
      </c>
      <c r="J3895" s="1">
        <v>48</v>
      </c>
      <c r="K3895" s="1">
        <v>9640</v>
      </c>
      <c r="L3895" s="1">
        <v>411264</v>
      </c>
      <c r="M3895" s="1">
        <v>3662421</v>
      </c>
      <c r="N3895" s="2">
        <f>INT(VLOOKUP(--D3895,'属性表（单）'!$H$7:$I$11,2,0)*VLOOKUP(F3895,'属性表（单）'!$B$4:$D$53,3,0))</f>
        <v>26325</v>
      </c>
      <c r="O3895" s="34">
        <f t="shared" si="490"/>
        <v>3948</v>
      </c>
      <c r="P3895" s="1">
        <f>IF(H3895=26,VLOOKUP(G3895,'属性表（单核）'!$H$2:$I$251,2,0),IF(H3895=59,VLOOKUP(G3895,'属性表（单核）'!$C$2:$D$251,2,0),INT(N3895/VLOOKUP(H3895,'属性表（单）'!$N$4:$O$24,2,0))))</f>
        <v>2632</v>
      </c>
      <c r="Q3895" s="34">
        <f t="shared" si="491"/>
        <v>61698</v>
      </c>
      <c r="R3895" s="1">
        <f>IF(J3895=26,VLOOKUP(G3895,'属性表（单核）'!$H$2:$I$251,2,0),IF(J3895=59,VLOOKUP(G3895,'属性表（单核）'!$C$2:$D$251,2,0),INT(N3895/VLOOKUP(J3895,'属性表（单）'!$N$4:$O$24,2,0))))</f>
        <v>41132</v>
      </c>
      <c r="S3895" s="1">
        <f t="shared" si="492"/>
        <v>256050</v>
      </c>
      <c r="T3895" s="28">
        <f>VLOOKUP(--F3895,经验表!$A$4:$B$53,2,0)*VLOOKUP(--E3895,经验表!$W$8:$X$17,2,0)</f>
        <v>256050</v>
      </c>
      <c r="U3895" s="1">
        <f t="shared" si="493"/>
        <v>2875800</v>
      </c>
      <c r="V3895" s="1">
        <f t="shared" si="494"/>
        <v>2875800</v>
      </c>
    </row>
    <row r="3896" spans="1:22" x14ac:dyDescent="0.35">
      <c r="A3896" s="1">
        <v>94000163</v>
      </c>
      <c r="B3896" s="3" t="s">
        <v>23</v>
      </c>
      <c r="C3896" s="29">
        <f t="shared" si="489"/>
        <v>2</v>
      </c>
      <c r="D3896" s="29" t="str">
        <f t="shared" si="486"/>
        <v>3</v>
      </c>
      <c r="E3896" s="42" t="str">
        <f t="shared" si="487"/>
        <v>23</v>
      </c>
      <c r="F3896" s="1">
        <v>40</v>
      </c>
      <c r="G3896" s="28" t="str">
        <f t="shared" si="488"/>
        <v>340</v>
      </c>
      <c r="H3896" s="1">
        <v>3</v>
      </c>
      <c r="I3896" s="1">
        <v>3450</v>
      </c>
      <c r="J3896" s="1">
        <v>48</v>
      </c>
      <c r="K3896" s="1">
        <v>9864</v>
      </c>
      <c r="L3896" s="1">
        <v>454419</v>
      </c>
      <c r="M3896" s="1">
        <v>4073685</v>
      </c>
      <c r="N3896" s="2">
        <f>INT(VLOOKUP(--D3896,'属性表（单）'!$H$7:$I$11,2,0)*VLOOKUP(F3896,'属性表（单）'!$B$4:$D$53,3,0))</f>
        <v>27337</v>
      </c>
      <c r="O3896" s="34">
        <f t="shared" si="490"/>
        <v>4099</v>
      </c>
      <c r="P3896" s="1">
        <f>IF(H3896=26,VLOOKUP(G3896,'属性表（单核）'!$H$2:$I$251,2,0),IF(H3896=59,VLOOKUP(G3896,'属性表（单核）'!$C$2:$D$251,2,0),INT(N3896/VLOOKUP(H3896,'属性表（单）'!$N$4:$O$24,2,0))))</f>
        <v>2733</v>
      </c>
      <c r="Q3896" s="34">
        <f t="shared" si="491"/>
        <v>64071</v>
      </c>
      <c r="R3896" s="1">
        <f>IF(J3896=26,VLOOKUP(G3896,'属性表（单核）'!$H$2:$I$251,2,0),IF(J3896=59,VLOOKUP(G3896,'属性表（单核）'!$C$2:$D$251,2,0),INT(N3896/VLOOKUP(J3896,'属性表（单）'!$N$4:$O$24,2,0))))</f>
        <v>42714</v>
      </c>
      <c r="S3896" s="1">
        <f t="shared" si="492"/>
        <v>273150</v>
      </c>
      <c r="T3896" s="28">
        <f>VLOOKUP(--F3896,经验表!$A$4:$B$53,2,0)*VLOOKUP(--E3896,经验表!$W$8:$X$17,2,0)</f>
        <v>273150</v>
      </c>
      <c r="U3896" s="1">
        <f t="shared" si="493"/>
        <v>3131850</v>
      </c>
      <c r="V3896" s="1">
        <f t="shared" si="494"/>
        <v>3131850</v>
      </c>
    </row>
    <row r="3897" spans="1:22" x14ac:dyDescent="0.35">
      <c r="A3897" s="1">
        <v>94100163</v>
      </c>
      <c r="B3897" s="3" t="s">
        <v>23</v>
      </c>
      <c r="C3897" s="29">
        <f t="shared" si="489"/>
        <v>2</v>
      </c>
      <c r="D3897" s="29" t="str">
        <f t="shared" si="486"/>
        <v>3</v>
      </c>
      <c r="E3897" s="42" t="str">
        <f t="shared" si="487"/>
        <v>23</v>
      </c>
      <c r="F3897" s="1">
        <v>41</v>
      </c>
      <c r="G3897" s="28" t="str">
        <f t="shared" si="488"/>
        <v>341</v>
      </c>
      <c r="H3897" s="1">
        <v>3</v>
      </c>
      <c r="I3897" s="1">
        <v>3549</v>
      </c>
      <c r="J3897" s="1">
        <v>48</v>
      </c>
      <c r="K3897" s="1">
        <v>10088</v>
      </c>
      <c r="L3897" s="1">
        <v>501985</v>
      </c>
      <c r="M3897" s="1">
        <v>4528104</v>
      </c>
      <c r="N3897" s="2">
        <f>INT(VLOOKUP(--D3897,'属性表（单）'!$H$7:$I$11,2,0)*VLOOKUP(F3897,'属性表（单）'!$B$4:$D$53,3,0))</f>
        <v>28350</v>
      </c>
      <c r="O3897" s="34">
        <f t="shared" si="490"/>
        <v>4252</v>
      </c>
      <c r="P3897" s="1">
        <f>IF(H3897=26,VLOOKUP(G3897,'属性表（单核）'!$H$2:$I$251,2,0),IF(H3897=59,VLOOKUP(G3897,'属性表（单核）'!$C$2:$D$251,2,0),INT(N3897/VLOOKUP(H3897,'属性表（单）'!$N$4:$O$24,2,0))))</f>
        <v>2835</v>
      </c>
      <c r="Q3897" s="34">
        <f t="shared" si="491"/>
        <v>66444</v>
      </c>
      <c r="R3897" s="1">
        <f>IF(J3897=26,VLOOKUP(G3897,'属性表（单核）'!$H$2:$I$251,2,0),IF(J3897=59,VLOOKUP(G3897,'属性表（单核）'!$C$2:$D$251,2,0),INT(N3897/VLOOKUP(J3897,'属性表（单）'!$N$4:$O$24,2,0))))</f>
        <v>44296</v>
      </c>
      <c r="S3897" s="1">
        <f t="shared" si="492"/>
        <v>290250</v>
      </c>
      <c r="T3897" s="28">
        <f>VLOOKUP(--F3897,经验表!$A$4:$B$53,2,0)*VLOOKUP(--E3897,经验表!$W$8:$X$17,2,0)</f>
        <v>290250</v>
      </c>
      <c r="U3897" s="1">
        <f t="shared" si="493"/>
        <v>3405000</v>
      </c>
      <c r="V3897" s="1">
        <f t="shared" si="494"/>
        <v>3405000</v>
      </c>
    </row>
    <row r="3898" spans="1:22" x14ac:dyDescent="0.35">
      <c r="A3898" s="1">
        <v>94200163</v>
      </c>
      <c r="B3898" s="3" t="s">
        <v>23</v>
      </c>
      <c r="C3898" s="29">
        <f t="shared" si="489"/>
        <v>2</v>
      </c>
      <c r="D3898" s="29" t="str">
        <f t="shared" si="486"/>
        <v>3</v>
      </c>
      <c r="E3898" s="42" t="str">
        <f t="shared" si="487"/>
        <v>23</v>
      </c>
      <c r="F3898" s="1">
        <v>42</v>
      </c>
      <c r="G3898" s="28" t="str">
        <f t="shared" si="488"/>
        <v>342</v>
      </c>
      <c r="H3898" s="1">
        <v>3</v>
      </c>
      <c r="I3898" s="1">
        <v>3651</v>
      </c>
      <c r="J3898" s="1">
        <v>48</v>
      </c>
      <c r="K3898" s="1">
        <v>10312</v>
      </c>
      <c r="L3898" s="1">
        <v>554413</v>
      </c>
      <c r="M3898" s="1">
        <v>5030089</v>
      </c>
      <c r="N3898" s="2">
        <f>INT(VLOOKUP(--D3898,'属性表（单）'!$H$7:$I$11,2,0)*VLOOKUP(F3898,'属性表（单）'!$B$4:$D$53,3,0))</f>
        <v>29475</v>
      </c>
      <c r="O3898" s="34">
        <f t="shared" si="490"/>
        <v>4420</v>
      </c>
      <c r="P3898" s="1">
        <f>IF(H3898=26,VLOOKUP(G3898,'属性表（单核）'!$H$2:$I$251,2,0),IF(H3898=59,VLOOKUP(G3898,'属性表（单核）'!$C$2:$D$251,2,0),INT(N3898/VLOOKUP(H3898,'属性表（单）'!$N$4:$O$24,2,0))))</f>
        <v>2947</v>
      </c>
      <c r="Q3898" s="34">
        <f t="shared" si="491"/>
        <v>69081</v>
      </c>
      <c r="R3898" s="1">
        <f>IF(J3898=26,VLOOKUP(G3898,'属性表（单核）'!$H$2:$I$251,2,0),IF(J3898=59,VLOOKUP(G3898,'属性表（单核）'!$C$2:$D$251,2,0),INT(N3898/VLOOKUP(J3898,'属性表（单）'!$N$4:$O$24,2,0))))</f>
        <v>46054</v>
      </c>
      <c r="S3898" s="1">
        <f t="shared" si="492"/>
        <v>310650</v>
      </c>
      <c r="T3898" s="28">
        <f>VLOOKUP(--F3898,经验表!$A$4:$B$53,2,0)*VLOOKUP(--E3898,经验表!$W$8:$X$17,2,0)</f>
        <v>310650</v>
      </c>
      <c r="U3898" s="1">
        <f t="shared" si="493"/>
        <v>3695250</v>
      </c>
      <c r="V3898" s="1">
        <f t="shared" si="494"/>
        <v>3695250</v>
      </c>
    </row>
    <row r="3899" spans="1:22" x14ac:dyDescent="0.35">
      <c r="A3899" s="1">
        <v>94300163</v>
      </c>
      <c r="B3899" s="3" t="s">
        <v>23</v>
      </c>
      <c r="C3899" s="29">
        <f t="shared" si="489"/>
        <v>2</v>
      </c>
      <c r="D3899" s="29" t="str">
        <f t="shared" si="486"/>
        <v>3</v>
      </c>
      <c r="E3899" s="42" t="str">
        <f t="shared" si="487"/>
        <v>23</v>
      </c>
      <c r="F3899" s="1">
        <v>43</v>
      </c>
      <c r="G3899" s="28" t="str">
        <f t="shared" si="488"/>
        <v>343</v>
      </c>
      <c r="H3899" s="1">
        <v>3</v>
      </c>
      <c r="I3899" s="1">
        <v>3755</v>
      </c>
      <c r="J3899" s="1">
        <v>48</v>
      </c>
      <c r="K3899" s="1">
        <v>10536</v>
      </c>
      <c r="L3899" s="1">
        <v>612196</v>
      </c>
      <c r="M3899" s="1">
        <v>5584502</v>
      </c>
      <c r="N3899" s="2">
        <f>INT(VLOOKUP(--D3899,'属性表（单）'!$H$7:$I$11,2,0)*VLOOKUP(F3899,'属性表（单）'!$B$4:$D$53,3,0))</f>
        <v>30600</v>
      </c>
      <c r="O3899" s="34">
        <f t="shared" si="490"/>
        <v>4590</v>
      </c>
      <c r="P3899" s="1">
        <f>IF(H3899=26,VLOOKUP(G3899,'属性表（单核）'!$H$2:$I$251,2,0),IF(H3899=59,VLOOKUP(G3899,'属性表（单核）'!$C$2:$D$251,2,0),INT(N3899/VLOOKUP(H3899,'属性表（单）'!$N$4:$O$24,2,0))))</f>
        <v>3060</v>
      </c>
      <c r="Q3899" s="34">
        <f t="shared" si="491"/>
        <v>71718</v>
      </c>
      <c r="R3899" s="1">
        <f>IF(J3899=26,VLOOKUP(G3899,'属性表（单核）'!$H$2:$I$251,2,0),IF(J3899=59,VLOOKUP(G3899,'属性表（单核）'!$C$2:$D$251,2,0),INT(N3899/VLOOKUP(J3899,'属性表（单）'!$N$4:$O$24,2,0))))</f>
        <v>47812</v>
      </c>
      <c r="S3899" s="1">
        <f t="shared" si="492"/>
        <v>331050</v>
      </c>
      <c r="T3899" s="28">
        <f>VLOOKUP(--F3899,经验表!$A$4:$B$53,2,0)*VLOOKUP(--E3899,经验表!$W$8:$X$17,2,0)</f>
        <v>331050</v>
      </c>
      <c r="U3899" s="1">
        <f t="shared" si="493"/>
        <v>4005900</v>
      </c>
      <c r="V3899" s="1">
        <f t="shared" si="494"/>
        <v>4005900</v>
      </c>
    </row>
    <row r="3900" spans="1:22" x14ac:dyDescent="0.35">
      <c r="A3900" s="1">
        <v>94400163</v>
      </c>
      <c r="B3900" s="3" t="s">
        <v>23</v>
      </c>
      <c r="C3900" s="29">
        <f t="shared" si="489"/>
        <v>2</v>
      </c>
      <c r="D3900" s="29" t="str">
        <f t="shared" si="486"/>
        <v>3</v>
      </c>
      <c r="E3900" s="42" t="str">
        <f t="shared" si="487"/>
        <v>23</v>
      </c>
      <c r="F3900" s="1">
        <v>44</v>
      </c>
      <c r="G3900" s="28" t="str">
        <f t="shared" si="488"/>
        <v>344</v>
      </c>
      <c r="H3900" s="1">
        <v>3</v>
      </c>
      <c r="I3900" s="1">
        <v>3861</v>
      </c>
      <c r="J3900" s="1">
        <v>48</v>
      </c>
      <c r="K3900" s="1">
        <v>10760</v>
      </c>
      <c r="L3900" s="1">
        <v>675880</v>
      </c>
      <c r="M3900" s="1">
        <v>6196698</v>
      </c>
      <c r="N3900" s="2">
        <f>INT(VLOOKUP(--D3900,'属性表（单）'!$H$7:$I$11,2,0)*VLOOKUP(F3900,'属性表（单）'!$B$4:$D$53,3,0))</f>
        <v>31725</v>
      </c>
      <c r="O3900" s="34">
        <f t="shared" si="490"/>
        <v>4758</v>
      </c>
      <c r="P3900" s="1">
        <f>IF(H3900=26,VLOOKUP(G3900,'属性表（单核）'!$H$2:$I$251,2,0),IF(H3900=59,VLOOKUP(G3900,'属性表（单核）'!$C$2:$D$251,2,0),INT(N3900/VLOOKUP(H3900,'属性表（单）'!$N$4:$O$24,2,0))))</f>
        <v>3172</v>
      </c>
      <c r="Q3900" s="34">
        <f t="shared" si="491"/>
        <v>74355</v>
      </c>
      <c r="R3900" s="1">
        <f>IF(J3900=26,VLOOKUP(G3900,'属性表（单核）'!$H$2:$I$251,2,0),IF(J3900=59,VLOOKUP(G3900,'属性表（单核）'!$C$2:$D$251,2,0),INT(N3900/VLOOKUP(J3900,'属性表（单）'!$N$4:$O$24,2,0))))</f>
        <v>49570</v>
      </c>
      <c r="S3900" s="1">
        <f t="shared" si="492"/>
        <v>351450</v>
      </c>
      <c r="T3900" s="28">
        <f>VLOOKUP(--F3900,经验表!$A$4:$B$53,2,0)*VLOOKUP(--E3900,经验表!$W$8:$X$17,2,0)</f>
        <v>351450</v>
      </c>
      <c r="U3900" s="1">
        <f t="shared" si="493"/>
        <v>4336950</v>
      </c>
      <c r="V3900" s="1">
        <f t="shared" si="494"/>
        <v>4336950</v>
      </c>
    </row>
    <row r="3901" spans="1:22" x14ac:dyDescent="0.35">
      <c r="A3901" s="1">
        <v>94500163</v>
      </c>
      <c r="B3901" s="3" t="s">
        <v>23</v>
      </c>
      <c r="C3901" s="29">
        <f t="shared" si="489"/>
        <v>2</v>
      </c>
      <c r="D3901" s="29" t="str">
        <f t="shared" si="486"/>
        <v>3</v>
      </c>
      <c r="E3901" s="42" t="str">
        <f t="shared" si="487"/>
        <v>23</v>
      </c>
      <c r="F3901" s="1">
        <v>45</v>
      </c>
      <c r="G3901" s="28" t="str">
        <f t="shared" si="488"/>
        <v>345</v>
      </c>
      <c r="H3901" s="1">
        <v>3</v>
      </c>
      <c r="I3901" s="1">
        <v>3968</v>
      </c>
      <c r="J3901" s="1">
        <v>48</v>
      </c>
      <c r="K3901" s="1">
        <v>10984</v>
      </c>
      <c r="L3901" s="1">
        <v>746062</v>
      </c>
      <c r="M3901" s="1">
        <v>6872578</v>
      </c>
      <c r="N3901" s="2">
        <f>INT(VLOOKUP(--D3901,'属性表（单）'!$H$7:$I$11,2,0)*VLOOKUP(F3901,'属性表（单）'!$B$4:$D$53,3,0))</f>
        <v>32850</v>
      </c>
      <c r="O3901" s="34">
        <f t="shared" si="490"/>
        <v>4927</v>
      </c>
      <c r="P3901" s="1">
        <f>IF(H3901=26,VLOOKUP(G3901,'属性表（单核）'!$H$2:$I$251,2,0),IF(H3901=59,VLOOKUP(G3901,'属性表（单核）'!$C$2:$D$251,2,0),INT(N3901/VLOOKUP(H3901,'属性表（单）'!$N$4:$O$24,2,0))))</f>
        <v>3285</v>
      </c>
      <c r="Q3901" s="34">
        <f t="shared" si="491"/>
        <v>76992</v>
      </c>
      <c r="R3901" s="1">
        <f>IF(J3901=26,VLOOKUP(G3901,'属性表（单核）'!$H$2:$I$251,2,0),IF(J3901=59,VLOOKUP(G3901,'属性表（单核）'!$C$2:$D$251,2,0),INT(N3901/VLOOKUP(J3901,'属性表（单）'!$N$4:$O$24,2,0))))</f>
        <v>51328</v>
      </c>
      <c r="S3901" s="1">
        <f t="shared" si="492"/>
        <v>371850</v>
      </c>
      <c r="T3901" s="28">
        <f>VLOOKUP(--F3901,经验表!$A$4:$B$53,2,0)*VLOOKUP(--E3901,经验表!$W$8:$X$17,2,0)</f>
        <v>371850</v>
      </c>
      <c r="U3901" s="1">
        <f t="shared" si="493"/>
        <v>4688400</v>
      </c>
      <c r="V3901" s="1">
        <f t="shared" si="494"/>
        <v>4688400</v>
      </c>
    </row>
    <row r="3902" spans="1:22" x14ac:dyDescent="0.35">
      <c r="A3902" s="1">
        <v>94600163</v>
      </c>
      <c r="B3902" s="3" t="s">
        <v>23</v>
      </c>
      <c r="C3902" s="29">
        <f t="shared" si="489"/>
        <v>2</v>
      </c>
      <c r="D3902" s="29" t="str">
        <f t="shared" si="486"/>
        <v>3</v>
      </c>
      <c r="E3902" s="42" t="str">
        <f t="shared" si="487"/>
        <v>23</v>
      </c>
      <c r="F3902" s="1">
        <v>46</v>
      </c>
      <c r="G3902" s="28" t="str">
        <f t="shared" si="488"/>
        <v>346</v>
      </c>
      <c r="H3902" s="1">
        <v>3</v>
      </c>
      <c r="I3902" s="1">
        <v>4078</v>
      </c>
      <c r="J3902" s="1">
        <v>48</v>
      </c>
      <c r="K3902" s="1">
        <v>11208</v>
      </c>
      <c r="L3902" s="1">
        <v>823407</v>
      </c>
      <c r="M3902" s="1">
        <v>7618640</v>
      </c>
      <c r="N3902" s="2">
        <f>INT(VLOOKUP(--D3902,'属性表（单）'!$H$7:$I$11,2,0)*VLOOKUP(F3902,'属性表（单）'!$B$4:$D$53,3,0))</f>
        <v>33975</v>
      </c>
      <c r="O3902" s="34">
        <f t="shared" si="490"/>
        <v>5095</v>
      </c>
      <c r="P3902" s="1">
        <f>IF(H3902=26,VLOOKUP(G3902,'属性表（单核）'!$H$2:$I$251,2,0),IF(H3902=59,VLOOKUP(G3902,'属性表（单核）'!$C$2:$D$251,2,0),INT(N3902/VLOOKUP(H3902,'属性表（单）'!$N$4:$O$24,2,0))))</f>
        <v>3397</v>
      </c>
      <c r="Q3902" s="34">
        <f t="shared" si="491"/>
        <v>79627</v>
      </c>
      <c r="R3902" s="1">
        <f>IF(J3902=26,VLOOKUP(G3902,'属性表（单核）'!$H$2:$I$251,2,0),IF(J3902=59,VLOOKUP(G3902,'属性表（单核）'!$C$2:$D$251,2,0),INT(N3902/VLOOKUP(J3902,'属性表（单）'!$N$4:$O$24,2,0))))</f>
        <v>53085</v>
      </c>
      <c r="S3902" s="1">
        <f t="shared" si="492"/>
        <v>395850</v>
      </c>
      <c r="T3902" s="28">
        <f>VLOOKUP(--F3902,经验表!$A$4:$B$53,2,0)*VLOOKUP(--E3902,经验表!$W$8:$X$17,2,0)</f>
        <v>395850</v>
      </c>
      <c r="U3902" s="1">
        <f t="shared" si="493"/>
        <v>5060250</v>
      </c>
      <c r="V3902" s="1">
        <f t="shared" si="494"/>
        <v>5060250</v>
      </c>
    </row>
    <row r="3903" spans="1:22" x14ac:dyDescent="0.35">
      <c r="A3903" s="1">
        <v>94700163</v>
      </c>
      <c r="B3903" s="3" t="s">
        <v>23</v>
      </c>
      <c r="C3903" s="29">
        <f t="shared" si="489"/>
        <v>2</v>
      </c>
      <c r="D3903" s="29" t="str">
        <f t="shared" si="486"/>
        <v>3</v>
      </c>
      <c r="E3903" s="42" t="str">
        <f t="shared" si="487"/>
        <v>23</v>
      </c>
      <c r="F3903" s="1">
        <v>47</v>
      </c>
      <c r="G3903" s="28" t="str">
        <f t="shared" si="488"/>
        <v>347</v>
      </c>
      <c r="H3903" s="1">
        <v>3</v>
      </c>
      <c r="I3903" s="1">
        <v>4190</v>
      </c>
      <c r="J3903" s="1">
        <v>48</v>
      </c>
      <c r="K3903" s="1">
        <v>11432</v>
      </c>
      <c r="L3903" s="1">
        <v>908640</v>
      </c>
      <c r="M3903" s="1">
        <v>8442047</v>
      </c>
      <c r="N3903" s="2">
        <f>INT(VLOOKUP(--D3903,'属性表（单）'!$H$7:$I$11,2,0)*VLOOKUP(F3903,'属性表（单）'!$B$4:$D$53,3,0))</f>
        <v>35212</v>
      </c>
      <c r="O3903" s="34">
        <f t="shared" si="490"/>
        <v>5281</v>
      </c>
      <c r="P3903" s="1">
        <f>IF(H3903=26,VLOOKUP(G3903,'属性表（单核）'!$H$2:$I$251,2,0),IF(H3903=59,VLOOKUP(G3903,'属性表（单核）'!$C$2:$D$251,2,0),INT(N3903/VLOOKUP(H3903,'属性表（单）'!$N$4:$O$24,2,0))))</f>
        <v>3521</v>
      </c>
      <c r="Q3903" s="34">
        <f t="shared" si="491"/>
        <v>82527</v>
      </c>
      <c r="R3903" s="1">
        <f>IF(J3903=26,VLOOKUP(G3903,'属性表（单核）'!$H$2:$I$251,2,0),IF(J3903=59,VLOOKUP(G3903,'属性表（单核）'!$C$2:$D$251,2,0),INT(N3903/VLOOKUP(J3903,'属性表（单）'!$N$4:$O$24,2,0))))</f>
        <v>55018</v>
      </c>
      <c r="S3903" s="1">
        <f t="shared" si="492"/>
        <v>419850</v>
      </c>
      <c r="T3903" s="28">
        <f>VLOOKUP(--F3903,经验表!$A$4:$B$53,2,0)*VLOOKUP(--E3903,经验表!$W$8:$X$17,2,0)</f>
        <v>419850</v>
      </c>
      <c r="U3903" s="1">
        <f t="shared" si="493"/>
        <v>5456100</v>
      </c>
      <c r="V3903" s="1">
        <f t="shared" si="494"/>
        <v>5456100</v>
      </c>
    </row>
    <row r="3904" spans="1:22" x14ac:dyDescent="0.35">
      <c r="A3904" s="1">
        <v>94800163</v>
      </c>
      <c r="B3904" s="3" t="s">
        <v>23</v>
      </c>
      <c r="C3904" s="29">
        <f t="shared" si="489"/>
        <v>2</v>
      </c>
      <c r="D3904" s="29" t="str">
        <f t="shared" si="486"/>
        <v>3</v>
      </c>
      <c r="E3904" s="42" t="str">
        <f t="shared" si="487"/>
        <v>23</v>
      </c>
      <c r="F3904" s="1">
        <v>48</v>
      </c>
      <c r="G3904" s="28" t="str">
        <f t="shared" si="488"/>
        <v>348</v>
      </c>
      <c r="H3904" s="1">
        <v>3</v>
      </c>
      <c r="I3904" s="1">
        <v>4306</v>
      </c>
      <c r="J3904" s="1">
        <v>48</v>
      </c>
      <c r="K3904" s="1">
        <v>11656</v>
      </c>
      <c r="L3904" s="1">
        <v>1002564</v>
      </c>
      <c r="M3904" s="1">
        <v>9350687</v>
      </c>
      <c r="N3904" s="2">
        <f>INT(VLOOKUP(--D3904,'属性表（单）'!$H$7:$I$11,2,0)*VLOOKUP(F3904,'属性表（单）'!$B$4:$D$53,3,0))</f>
        <v>36450</v>
      </c>
      <c r="O3904" s="34">
        <f t="shared" si="490"/>
        <v>5467</v>
      </c>
      <c r="P3904" s="1">
        <f>IF(H3904=26,VLOOKUP(G3904,'属性表（单核）'!$H$2:$I$251,2,0),IF(H3904=59,VLOOKUP(G3904,'属性表（单核）'!$C$2:$D$251,2,0),INT(N3904/VLOOKUP(H3904,'属性表（单）'!$N$4:$O$24,2,0))))</f>
        <v>3645</v>
      </c>
      <c r="Q3904" s="34">
        <f t="shared" si="491"/>
        <v>85429</v>
      </c>
      <c r="R3904" s="1">
        <f>IF(J3904=26,VLOOKUP(G3904,'属性表（单核）'!$H$2:$I$251,2,0),IF(J3904=59,VLOOKUP(G3904,'属性表（单核）'!$C$2:$D$251,2,0),INT(N3904/VLOOKUP(J3904,'属性表（单）'!$N$4:$O$24,2,0))))</f>
        <v>56953</v>
      </c>
      <c r="S3904" s="1">
        <f t="shared" si="492"/>
        <v>443850</v>
      </c>
      <c r="T3904" s="28">
        <f>VLOOKUP(--F3904,经验表!$A$4:$B$53,2,0)*VLOOKUP(--E3904,经验表!$W$8:$X$17,2,0)</f>
        <v>443850</v>
      </c>
      <c r="U3904" s="1">
        <f t="shared" si="493"/>
        <v>5875950</v>
      </c>
      <c r="V3904" s="1">
        <f t="shared" si="494"/>
        <v>5875950</v>
      </c>
    </row>
    <row r="3905" spans="1:22" x14ac:dyDescent="0.35">
      <c r="A3905" s="1">
        <v>94900163</v>
      </c>
      <c r="B3905" s="3" t="s">
        <v>23</v>
      </c>
      <c r="C3905" s="29">
        <f t="shared" si="489"/>
        <v>2</v>
      </c>
      <c r="D3905" s="29" t="str">
        <f t="shared" si="486"/>
        <v>3</v>
      </c>
      <c r="E3905" s="42" t="str">
        <f t="shared" si="487"/>
        <v>23</v>
      </c>
      <c r="F3905" s="1">
        <v>49</v>
      </c>
      <c r="G3905" s="28" t="str">
        <f t="shared" si="488"/>
        <v>349</v>
      </c>
      <c r="H3905" s="1">
        <v>3</v>
      </c>
      <c r="I3905" s="1">
        <v>4422</v>
      </c>
      <c r="J3905" s="1">
        <v>48</v>
      </c>
      <c r="K3905" s="1">
        <v>11880</v>
      </c>
      <c r="L3905" s="1">
        <v>1106063</v>
      </c>
      <c r="M3905" s="1">
        <v>10353251</v>
      </c>
      <c r="N3905" s="2">
        <f>INT(VLOOKUP(--D3905,'属性表（单）'!$H$7:$I$11,2,0)*VLOOKUP(F3905,'属性表（单）'!$B$4:$D$53,3,0))</f>
        <v>37687</v>
      </c>
      <c r="O3905" s="34">
        <f t="shared" si="490"/>
        <v>5652</v>
      </c>
      <c r="P3905" s="1">
        <f>IF(H3905=26,VLOOKUP(G3905,'属性表（单核）'!$H$2:$I$251,2,0),IF(H3905=59,VLOOKUP(G3905,'属性表（单核）'!$C$2:$D$251,2,0),INT(N3905/VLOOKUP(H3905,'属性表（单）'!$N$4:$O$24,2,0))))</f>
        <v>3768</v>
      </c>
      <c r="Q3905" s="34">
        <f t="shared" si="491"/>
        <v>88327</v>
      </c>
      <c r="R3905" s="1">
        <f>IF(J3905=26,VLOOKUP(G3905,'属性表（单核）'!$H$2:$I$251,2,0),IF(J3905=59,VLOOKUP(G3905,'属性表（单核）'!$C$2:$D$251,2,0),INT(N3905/VLOOKUP(J3905,'属性表（单）'!$N$4:$O$24,2,0))))</f>
        <v>58885</v>
      </c>
      <c r="S3905" s="1">
        <f t="shared" si="492"/>
        <v>467850</v>
      </c>
      <c r="T3905" s="28">
        <f>VLOOKUP(--F3905,经验表!$A$4:$B$53,2,0)*VLOOKUP(--E3905,经验表!$W$8:$X$17,2,0)</f>
        <v>467850</v>
      </c>
      <c r="U3905" s="1">
        <f t="shared" si="493"/>
        <v>6319800</v>
      </c>
      <c r="V3905" s="1">
        <f t="shared" si="494"/>
        <v>6319800</v>
      </c>
    </row>
    <row r="3906" spans="1:22" x14ac:dyDescent="0.35">
      <c r="A3906" s="1">
        <v>95000163</v>
      </c>
      <c r="B3906" s="3" t="s">
        <v>23</v>
      </c>
      <c r="C3906" s="29">
        <f t="shared" si="489"/>
        <v>2</v>
      </c>
      <c r="D3906" s="29" t="str">
        <f t="shared" si="486"/>
        <v>3</v>
      </c>
      <c r="E3906" s="42" t="str">
        <f t="shared" si="487"/>
        <v>23</v>
      </c>
      <c r="F3906" s="1">
        <v>50</v>
      </c>
      <c r="G3906" s="28" t="str">
        <f t="shared" si="488"/>
        <v>350</v>
      </c>
      <c r="H3906" s="1">
        <v>3</v>
      </c>
      <c r="I3906" s="1">
        <v>4541</v>
      </c>
      <c r="J3906" s="1">
        <v>48</v>
      </c>
      <c r="K3906" s="1">
        <v>12104</v>
      </c>
      <c r="L3906" s="1">
        <v>99999999</v>
      </c>
      <c r="M3906" s="1">
        <v>11459314</v>
      </c>
      <c r="N3906" s="2">
        <f>INT(VLOOKUP(--D3906,'属性表（单）'!$H$7:$I$11,2,0)*VLOOKUP(F3906,'属性表（单）'!$B$4:$D$53,3,0))</f>
        <v>38925</v>
      </c>
      <c r="O3906" s="34">
        <f t="shared" si="490"/>
        <v>5838</v>
      </c>
      <c r="P3906" s="1">
        <f>IF(H3906=26,VLOOKUP(G3906,'属性表（单核）'!$H$2:$I$251,2,0),IF(H3906=59,VLOOKUP(G3906,'属性表（单核）'!$C$2:$D$251,2,0),INT(N3906/VLOOKUP(H3906,'属性表（单）'!$N$4:$O$24,2,0))))</f>
        <v>3892</v>
      </c>
      <c r="Q3906" s="34">
        <f t="shared" si="491"/>
        <v>91230</v>
      </c>
      <c r="R3906" s="1">
        <f>IF(J3906=26,VLOOKUP(G3906,'属性表（单核）'!$H$2:$I$251,2,0),IF(J3906=59,VLOOKUP(G3906,'属性表（单核）'!$C$2:$D$251,2,0),INT(N3906/VLOOKUP(J3906,'属性表（单）'!$N$4:$O$24,2,0))))</f>
        <v>60820</v>
      </c>
      <c r="S3906" s="1">
        <f t="shared" si="492"/>
        <v>495750</v>
      </c>
      <c r="T3906" s="28">
        <f>VLOOKUP(--F3906,经验表!$A$4:$B$53,2,0)*VLOOKUP(--E3906,经验表!$W$8:$X$17,2,0)</f>
        <v>495750</v>
      </c>
      <c r="U3906" s="1">
        <f t="shared" si="493"/>
        <v>6787650</v>
      </c>
      <c r="V3906" s="1">
        <f t="shared" si="494"/>
        <v>6787650</v>
      </c>
    </row>
    <row r="3907" spans="1:22" x14ac:dyDescent="0.35">
      <c r="A3907" s="1">
        <v>90100164</v>
      </c>
      <c r="B3907" s="3" t="s">
        <v>23</v>
      </c>
      <c r="C3907" s="29">
        <f t="shared" si="489"/>
        <v>2</v>
      </c>
      <c r="D3907" s="29" t="str">
        <f t="shared" ref="D3907:D3970" si="495">RIGHT(A3907,1)</f>
        <v>4</v>
      </c>
      <c r="E3907" s="42" t="str">
        <f t="shared" ref="E3907:E3970" si="496">IF(C3907=1,RIGHT(A3907,1),C3907&amp;RIGHT(A3907,1))</f>
        <v>24</v>
      </c>
      <c r="F3907" s="1">
        <v>1</v>
      </c>
      <c r="G3907" s="28" t="str">
        <f t="shared" ref="G3907:G3970" si="497">D3907&amp;F3907</f>
        <v>41</v>
      </c>
      <c r="H3907" s="1">
        <v>3</v>
      </c>
      <c r="I3907" s="1">
        <v>1094</v>
      </c>
      <c r="J3907" s="1">
        <v>48</v>
      </c>
      <c r="K3907" s="1">
        <v>1704</v>
      </c>
      <c r="L3907" s="1">
        <v>4096</v>
      </c>
      <c r="M3907" s="1">
        <v>0</v>
      </c>
      <c r="N3907" s="2">
        <f>INT(VLOOKUP(--D3907,'属性表（单）'!$H$7:$I$11,2,0)*VLOOKUP(F3907,'属性表（单）'!$B$4:$D$53,3,0))</f>
        <v>6400</v>
      </c>
      <c r="O3907" s="34">
        <f t="shared" si="490"/>
        <v>960</v>
      </c>
      <c r="P3907" s="1">
        <f>IF(H3907=26,VLOOKUP(G3907,'属性表（单核）'!$H$2:$I$251,2,0),IF(H3907=59,VLOOKUP(G3907,'属性表（单核）'!$C$2:$D$251,2,0),INT(N3907/VLOOKUP(H3907,'属性表（单）'!$N$4:$O$24,2,0))))</f>
        <v>640</v>
      </c>
      <c r="Q3907" s="34">
        <f t="shared" si="491"/>
        <v>15000</v>
      </c>
      <c r="R3907" s="1">
        <f>IF(J3907=26,VLOOKUP(G3907,'属性表（单核）'!$H$2:$I$251,2,0),IF(J3907=59,VLOOKUP(G3907,'属性表（单核）'!$C$2:$D$251,2,0),INT(N3907/VLOOKUP(J3907,'属性表（单）'!$N$4:$O$24,2,0))))</f>
        <v>10000</v>
      </c>
      <c r="S3907" s="1">
        <f t="shared" si="492"/>
        <v>3948</v>
      </c>
      <c r="T3907" s="28">
        <f>VLOOKUP(--F3907,经验表!$A$4:$B$53,2,0)*VLOOKUP(--E3907,经验表!$W$8:$X$17,2,0)</f>
        <v>3948.7500000000005</v>
      </c>
      <c r="U3907" s="1">
        <f t="shared" si="493"/>
        <v>94500</v>
      </c>
      <c r="V3907" s="1">
        <f t="shared" si="494"/>
        <v>7283400</v>
      </c>
    </row>
    <row r="3908" spans="1:22" x14ac:dyDescent="0.35">
      <c r="A3908" s="1">
        <v>90200164</v>
      </c>
      <c r="B3908" s="3" t="s">
        <v>23</v>
      </c>
      <c r="C3908" s="29">
        <f t="shared" ref="C3908:C3971" si="498">C3907</f>
        <v>2</v>
      </c>
      <c r="D3908" s="29" t="str">
        <f t="shared" si="495"/>
        <v>4</v>
      </c>
      <c r="E3908" s="42" t="str">
        <f t="shared" si="496"/>
        <v>24</v>
      </c>
      <c r="F3908" s="1">
        <v>2</v>
      </c>
      <c r="G3908" s="28" t="str">
        <f t="shared" si="497"/>
        <v>42</v>
      </c>
      <c r="H3908" s="1">
        <v>3</v>
      </c>
      <c r="I3908" s="1">
        <v>1171</v>
      </c>
      <c r="J3908" s="1">
        <v>48</v>
      </c>
      <c r="K3908" s="1">
        <v>2016</v>
      </c>
      <c r="L3908" s="1">
        <v>5346</v>
      </c>
      <c r="M3908" s="1">
        <v>4096</v>
      </c>
      <c r="N3908" s="2">
        <f>INT(VLOOKUP(--D3908,'属性表（单）'!$H$7:$I$11,2,0)*VLOOKUP(F3908,'属性表（单）'!$B$4:$D$53,3,0))</f>
        <v>6800</v>
      </c>
      <c r="O3908" s="34">
        <f t="shared" si="490"/>
        <v>1020</v>
      </c>
      <c r="P3908" s="1">
        <f>IF(H3908=26,VLOOKUP(G3908,'属性表（单核）'!$H$2:$I$251,2,0),IF(H3908=59,VLOOKUP(G3908,'属性表（单核）'!$C$2:$D$251,2,0),INT(N3908/VLOOKUP(H3908,'属性表（单）'!$N$4:$O$24,2,0))))</f>
        <v>680</v>
      </c>
      <c r="Q3908" s="34">
        <f t="shared" si="491"/>
        <v>15937</v>
      </c>
      <c r="R3908" s="1">
        <f>IF(J3908=26,VLOOKUP(G3908,'属性表（单核）'!$H$2:$I$251,2,0),IF(J3908=59,VLOOKUP(G3908,'属性表（单核）'!$C$2:$D$251,2,0),INT(N3908/VLOOKUP(J3908,'属性表（单）'!$N$4:$O$24,2,0))))</f>
        <v>10625</v>
      </c>
      <c r="S3908" s="1">
        <f t="shared" si="492"/>
        <v>5528</v>
      </c>
      <c r="T3908" s="28">
        <f>VLOOKUP(--F3908,经验表!$A$4:$B$53,2,0)*VLOOKUP(--E3908,经验表!$W$8:$X$17,2,0)</f>
        <v>5528.2500000000009</v>
      </c>
      <c r="U3908" s="1">
        <f t="shared" si="493"/>
        <v>98448</v>
      </c>
      <c r="V3908" s="1">
        <f t="shared" si="494"/>
        <v>98448</v>
      </c>
    </row>
    <row r="3909" spans="1:22" x14ac:dyDescent="0.35">
      <c r="A3909" s="1">
        <v>90300164</v>
      </c>
      <c r="B3909" s="3" t="s">
        <v>23</v>
      </c>
      <c r="C3909" s="29">
        <f t="shared" si="498"/>
        <v>2</v>
      </c>
      <c r="D3909" s="29" t="str">
        <f t="shared" si="495"/>
        <v>4</v>
      </c>
      <c r="E3909" s="42" t="str">
        <f t="shared" si="496"/>
        <v>24</v>
      </c>
      <c r="F3909" s="1">
        <v>3</v>
      </c>
      <c r="G3909" s="28" t="str">
        <f t="shared" si="497"/>
        <v>43</v>
      </c>
      <c r="H3909" s="1">
        <v>3</v>
      </c>
      <c r="I3909" s="1">
        <v>1250</v>
      </c>
      <c r="J3909" s="1">
        <v>48</v>
      </c>
      <c r="K3909" s="1">
        <v>2328</v>
      </c>
      <c r="L3909" s="1">
        <v>6730</v>
      </c>
      <c r="M3909" s="1">
        <v>9442</v>
      </c>
      <c r="N3909" s="2">
        <f>INT(VLOOKUP(--D3909,'属性表（单）'!$H$7:$I$11,2,0)*VLOOKUP(F3909,'属性表（单）'!$B$4:$D$53,3,0))</f>
        <v>7200</v>
      </c>
      <c r="O3909" s="34">
        <f t="shared" si="490"/>
        <v>1080</v>
      </c>
      <c r="P3909" s="1">
        <f>IF(H3909=26,VLOOKUP(G3909,'属性表（单核）'!$H$2:$I$251,2,0),IF(H3909=59,VLOOKUP(G3909,'属性表（单核）'!$C$2:$D$251,2,0),INT(N3909/VLOOKUP(H3909,'属性表（单）'!$N$4:$O$24,2,0))))</f>
        <v>720</v>
      </c>
      <c r="Q3909" s="34">
        <f t="shared" si="491"/>
        <v>16875</v>
      </c>
      <c r="R3909" s="1">
        <f>IF(J3909=26,VLOOKUP(G3909,'属性表（单核）'!$H$2:$I$251,2,0),IF(J3909=59,VLOOKUP(G3909,'属性表（单核）'!$C$2:$D$251,2,0),INT(N3909/VLOOKUP(J3909,'属性表（单）'!$N$4:$O$24,2,0))))</f>
        <v>11250</v>
      </c>
      <c r="S3909" s="1">
        <f t="shared" si="492"/>
        <v>7107</v>
      </c>
      <c r="T3909" s="28">
        <f>VLOOKUP(--F3909,经验表!$A$4:$B$53,2,0)*VLOOKUP(--E3909,经验表!$W$8:$X$17,2,0)</f>
        <v>7107.7500000000009</v>
      </c>
      <c r="U3909" s="1">
        <f t="shared" si="493"/>
        <v>103976</v>
      </c>
      <c r="V3909" s="1">
        <f t="shared" si="494"/>
        <v>103976</v>
      </c>
    </row>
    <row r="3910" spans="1:22" x14ac:dyDescent="0.35">
      <c r="A3910" s="1">
        <v>90400164</v>
      </c>
      <c r="B3910" s="3" t="s">
        <v>23</v>
      </c>
      <c r="C3910" s="29">
        <f t="shared" si="498"/>
        <v>2</v>
      </c>
      <c r="D3910" s="29" t="str">
        <f t="shared" si="495"/>
        <v>4</v>
      </c>
      <c r="E3910" s="42" t="str">
        <f t="shared" si="496"/>
        <v>24</v>
      </c>
      <c r="F3910" s="1">
        <v>4</v>
      </c>
      <c r="G3910" s="28" t="str">
        <f t="shared" si="497"/>
        <v>44</v>
      </c>
      <c r="H3910" s="1">
        <v>3</v>
      </c>
      <c r="I3910" s="1">
        <v>1328</v>
      </c>
      <c r="J3910" s="1">
        <v>48</v>
      </c>
      <c r="K3910" s="1">
        <v>2640</v>
      </c>
      <c r="L3910" s="1">
        <v>8259</v>
      </c>
      <c r="M3910" s="1">
        <v>16172</v>
      </c>
      <c r="N3910" s="2">
        <f>INT(VLOOKUP(--D3910,'属性表（单）'!$H$7:$I$11,2,0)*VLOOKUP(F3910,'属性表（单）'!$B$4:$D$53,3,0))</f>
        <v>7600</v>
      </c>
      <c r="O3910" s="34">
        <f t="shared" si="490"/>
        <v>1140</v>
      </c>
      <c r="P3910" s="1">
        <f>IF(H3910=26,VLOOKUP(G3910,'属性表（单核）'!$H$2:$I$251,2,0),IF(H3910=59,VLOOKUP(G3910,'属性表（单核）'!$C$2:$D$251,2,0),INT(N3910/VLOOKUP(H3910,'属性表（单）'!$N$4:$O$24,2,0))))</f>
        <v>760</v>
      </c>
      <c r="Q3910" s="34">
        <f t="shared" si="491"/>
        <v>17812</v>
      </c>
      <c r="R3910" s="1">
        <f>IF(J3910=26,VLOOKUP(G3910,'属性表（单核）'!$H$2:$I$251,2,0),IF(J3910=59,VLOOKUP(G3910,'属性表（单核）'!$C$2:$D$251,2,0),INT(N3910/VLOOKUP(J3910,'属性表（单）'!$N$4:$O$24,2,0))))</f>
        <v>11875</v>
      </c>
      <c r="S3910" s="1">
        <f t="shared" si="492"/>
        <v>8687</v>
      </c>
      <c r="T3910" s="28">
        <f>VLOOKUP(--F3910,经验表!$A$4:$B$53,2,0)*VLOOKUP(--E3910,经验表!$W$8:$X$17,2,0)</f>
        <v>8687.2500000000018</v>
      </c>
      <c r="U3910" s="1">
        <f t="shared" si="493"/>
        <v>111083</v>
      </c>
      <c r="V3910" s="1">
        <f t="shared" si="494"/>
        <v>111083</v>
      </c>
    </row>
    <row r="3911" spans="1:22" x14ac:dyDescent="0.35">
      <c r="A3911" s="1">
        <v>90500164</v>
      </c>
      <c r="B3911" s="3" t="s">
        <v>23</v>
      </c>
      <c r="C3911" s="29">
        <f t="shared" si="498"/>
        <v>2</v>
      </c>
      <c r="D3911" s="29" t="str">
        <f t="shared" si="495"/>
        <v>4</v>
      </c>
      <c r="E3911" s="42" t="str">
        <f t="shared" si="496"/>
        <v>24</v>
      </c>
      <c r="F3911" s="1">
        <v>5</v>
      </c>
      <c r="G3911" s="28" t="str">
        <f t="shared" si="497"/>
        <v>45</v>
      </c>
      <c r="H3911" s="1">
        <v>3</v>
      </c>
      <c r="I3911" s="1">
        <v>1408</v>
      </c>
      <c r="J3911" s="1">
        <v>48</v>
      </c>
      <c r="K3911" s="1">
        <v>2952</v>
      </c>
      <c r="L3911" s="1">
        <v>9948</v>
      </c>
      <c r="M3911" s="1">
        <v>24431</v>
      </c>
      <c r="N3911" s="2">
        <f>INT(VLOOKUP(--D3911,'属性表（单）'!$H$7:$I$11,2,0)*VLOOKUP(F3911,'属性表（单）'!$B$4:$D$53,3,0))</f>
        <v>8000</v>
      </c>
      <c r="O3911" s="34">
        <f t="shared" ref="O3911:O3974" si="499">INT(IF(C3911=1,P3911,P3911*$X$14))</f>
        <v>1200</v>
      </c>
      <c r="P3911" s="1">
        <f>IF(H3911=26,VLOOKUP(G3911,'属性表（单核）'!$H$2:$I$251,2,0),IF(H3911=59,VLOOKUP(G3911,'属性表（单核）'!$C$2:$D$251,2,0),INT(N3911/VLOOKUP(H3911,'属性表（单）'!$N$4:$O$24,2,0))))</f>
        <v>800</v>
      </c>
      <c r="Q3911" s="34">
        <f t="shared" si="491"/>
        <v>18750</v>
      </c>
      <c r="R3911" s="1">
        <f>IF(J3911=26,VLOOKUP(G3911,'属性表（单核）'!$H$2:$I$251,2,0),IF(J3911=59,VLOOKUP(G3911,'属性表（单核）'!$C$2:$D$251,2,0),INT(N3911/VLOOKUP(J3911,'属性表（单）'!$N$4:$O$24,2,0))))</f>
        <v>12500</v>
      </c>
      <c r="S3911" s="1">
        <f t="shared" si="492"/>
        <v>10266</v>
      </c>
      <c r="T3911" s="28">
        <f>VLOOKUP(--F3911,经验表!$A$4:$B$53,2,0)*VLOOKUP(--E3911,经验表!$W$8:$X$17,2,0)</f>
        <v>10266.750000000002</v>
      </c>
      <c r="U3911" s="1">
        <f t="shared" si="493"/>
        <v>119770</v>
      </c>
      <c r="V3911" s="1">
        <f t="shared" si="494"/>
        <v>119770</v>
      </c>
    </row>
    <row r="3912" spans="1:22" x14ac:dyDescent="0.35">
      <c r="A3912" s="1">
        <v>90600164</v>
      </c>
      <c r="B3912" s="3" t="s">
        <v>23</v>
      </c>
      <c r="C3912" s="29">
        <f t="shared" si="498"/>
        <v>2</v>
      </c>
      <c r="D3912" s="29" t="str">
        <f t="shared" si="495"/>
        <v>4</v>
      </c>
      <c r="E3912" s="42" t="str">
        <f t="shared" si="496"/>
        <v>24</v>
      </c>
      <c r="F3912" s="1">
        <v>6</v>
      </c>
      <c r="G3912" s="28" t="str">
        <f t="shared" si="497"/>
        <v>46</v>
      </c>
      <c r="H3912" s="1">
        <v>3</v>
      </c>
      <c r="I3912" s="1">
        <v>1490</v>
      </c>
      <c r="J3912" s="1">
        <v>48</v>
      </c>
      <c r="K3912" s="1">
        <v>3264</v>
      </c>
      <c r="L3912" s="1">
        <v>11814</v>
      </c>
      <c r="M3912" s="1">
        <v>34379</v>
      </c>
      <c r="N3912" s="2">
        <f>INT(VLOOKUP(--D3912,'属性表（单）'!$H$7:$I$11,2,0)*VLOOKUP(F3912,'属性表（单）'!$B$4:$D$53,3,0))</f>
        <v>8400</v>
      </c>
      <c r="O3912" s="34">
        <f t="shared" si="499"/>
        <v>1260</v>
      </c>
      <c r="P3912" s="1">
        <f>IF(H3912=26,VLOOKUP(G3912,'属性表（单核）'!$H$2:$I$251,2,0),IF(H3912=59,VLOOKUP(G3912,'属性表（单核）'!$C$2:$D$251,2,0),INT(N3912/VLOOKUP(H3912,'属性表（单）'!$N$4:$O$24,2,0))))</f>
        <v>840</v>
      </c>
      <c r="Q3912" s="34">
        <f t="shared" ref="Q3912:Q3975" si="500">INT(IF(C3912=1,R3912,R3912*$X$14))</f>
        <v>19687</v>
      </c>
      <c r="R3912" s="1">
        <f>IF(J3912=26,VLOOKUP(G3912,'属性表（单核）'!$H$2:$I$251,2,0),IF(J3912=59,VLOOKUP(G3912,'属性表（单核）'!$C$2:$D$251,2,0),INT(N3912/VLOOKUP(J3912,'属性表（单）'!$N$4:$O$24,2,0))))</f>
        <v>13125</v>
      </c>
      <c r="S3912" s="1">
        <f t="shared" ref="S3912:S3975" si="501">INT(T3912)</f>
        <v>12899</v>
      </c>
      <c r="T3912" s="28">
        <f>VLOOKUP(--F3912,经验表!$A$4:$B$53,2,0)*VLOOKUP(--E3912,经验表!$W$8:$X$17,2,0)</f>
        <v>12899.250000000002</v>
      </c>
      <c r="U3912" s="1">
        <f t="shared" ref="U3912:U3975" si="502">INT(IF(C3912=1,IF(F3912=1,VLOOKUP(--D3912,$X$8:$Y$12,2,0),V3912),IF(F3912=1,VLOOKUP(--D3912,$X$17:$Y$21,2,0),V3912)))</f>
        <v>130036</v>
      </c>
      <c r="V3912" s="1">
        <f t="shared" si="494"/>
        <v>130036</v>
      </c>
    </row>
    <row r="3913" spans="1:22" x14ac:dyDescent="0.35">
      <c r="A3913" s="1">
        <v>90700164</v>
      </c>
      <c r="B3913" s="3" t="s">
        <v>23</v>
      </c>
      <c r="C3913" s="29">
        <f t="shared" si="498"/>
        <v>2</v>
      </c>
      <c r="D3913" s="29" t="str">
        <f t="shared" si="495"/>
        <v>4</v>
      </c>
      <c r="E3913" s="42" t="str">
        <f t="shared" si="496"/>
        <v>24</v>
      </c>
      <c r="F3913" s="1">
        <v>7</v>
      </c>
      <c r="G3913" s="28" t="str">
        <f t="shared" si="497"/>
        <v>47</v>
      </c>
      <c r="H3913" s="1">
        <v>3</v>
      </c>
      <c r="I3913" s="1">
        <v>1573</v>
      </c>
      <c r="J3913" s="1">
        <v>48</v>
      </c>
      <c r="K3913" s="1">
        <v>3576</v>
      </c>
      <c r="L3913" s="1">
        <v>13871</v>
      </c>
      <c r="M3913" s="1">
        <v>46193</v>
      </c>
      <c r="N3913" s="2">
        <f>INT(VLOOKUP(--D3913,'属性表（单）'!$H$7:$I$11,2,0)*VLOOKUP(F3913,'属性表（单）'!$B$4:$D$53,3,0))</f>
        <v>9000</v>
      </c>
      <c r="O3913" s="34">
        <f t="shared" si="499"/>
        <v>1350</v>
      </c>
      <c r="P3913" s="1">
        <f>IF(H3913=26,VLOOKUP(G3913,'属性表（单核）'!$H$2:$I$251,2,0),IF(H3913=59,VLOOKUP(G3913,'属性表（单核）'!$C$2:$D$251,2,0),INT(N3913/VLOOKUP(H3913,'属性表（单）'!$N$4:$O$24,2,0))))</f>
        <v>900</v>
      </c>
      <c r="Q3913" s="34">
        <f t="shared" si="500"/>
        <v>21093</v>
      </c>
      <c r="R3913" s="1">
        <f>IF(J3913=26,VLOOKUP(G3913,'属性表（单核）'!$H$2:$I$251,2,0),IF(J3913=59,VLOOKUP(G3913,'属性表（单核）'!$C$2:$D$251,2,0),INT(N3913/VLOOKUP(J3913,'属性表（单）'!$N$4:$O$24,2,0))))</f>
        <v>14062</v>
      </c>
      <c r="S3913" s="1">
        <f t="shared" si="501"/>
        <v>15531</v>
      </c>
      <c r="T3913" s="28">
        <f>VLOOKUP(--F3913,经验表!$A$4:$B$53,2,0)*VLOOKUP(--E3913,经验表!$W$8:$X$17,2,0)</f>
        <v>15531.750000000002</v>
      </c>
      <c r="U3913" s="1">
        <f t="shared" si="502"/>
        <v>142935</v>
      </c>
      <c r="V3913" s="1">
        <f t="shared" ref="V3913:V3976" si="503">S3912+U3912</f>
        <v>142935</v>
      </c>
    </row>
    <row r="3914" spans="1:22" x14ac:dyDescent="0.35">
      <c r="A3914" s="1">
        <v>90800164</v>
      </c>
      <c r="B3914" s="3" t="s">
        <v>23</v>
      </c>
      <c r="C3914" s="29">
        <f t="shared" si="498"/>
        <v>2</v>
      </c>
      <c r="D3914" s="29" t="str">
        <f t="shared" si="495"/>
        <v>4</v>
      </c>
      <c r="E3914" s="42" t="str">
        <f t="shared" si="496"/>
        <v>24</v>
      </c>
      <c r="F3914" s="1">
        <v>8</v>
      </c>
      <c r="G3914" s="28" t="str">
        <f t="shared" si="497"/>
        <v>48</v>
      </c>
      <c r="H3914" s="1">
        <v>3</v>
      </c>
      <c r="I3914" s="1">
        <v>1656</v>
      </c>
      <c r="J3914" s="1">
        <v>48</v>
      </c>
      <c r="K3914" s="1">
        <v>3888</v>
      </c>
      <c r="L3914" s="1">
        <v>16141</v>
      </c>
      <c r="M3914" s="1">
        <v>60064</v>
      </c>
      <c r="N3914" s="2">
        <f>INT(VLOOKUP(--D3914,'属性表（单）'!$H$7:$I$11,2,0)*VLOOKUP(F3914,'属性表（单）'!$B$4:$D$53,3,0))</f>
        <v>9600</v>
      </c>
      <c r="O3914" s="34">
        <f t="shared" si="499"/>
        <v>1440</v>
      </c>
      <c r="P3914" s="1">
        <f>IF(H3914=26,VLOOKUP(G3914,'属性表（单核）'!$H$2:$I$251,2,0),IF(H3914=59,VLOOKUP(G3914,'属性表（单核）'!$C$2:$D$251,2,0),INT(N3914/VLOOKUP(H3914,'属性表（单）'!$N$4:$O$24,2,0))))</f>
        <v>960</v>
      </c>
      <c r="Q3914" s="34">
        <f t="shared" si="500"/>
        <v>22500</v>
      </c>
      <c r="R3914" s="1">
        <f>IF(J3914=26,VLOOKUP(G3914,'属性表（单核）'!$H$2:$I$251,2,0),IF(J3914=59,VLOOKUP(G3914,'属性表（单核）'!$C$2:$D$251,2,0),INT(N3914/VLOOKUP(J3914,'属性表（单）'!$N$4:$O$24,2,0))))</f>
        <v>15000</v>
      </c>
      <c r="S3914" s="1">
        <f t="shared" si="501"/>
        <v>18164</v>
      </c>
      <c r="T3914" s="28">
        <f>VLOOKUP(--F3914,经验表!$A$4:$B$53,2,0)*VLOOKUP(--E3914,经验表!$W$8:$X$17,2,0)</f>
        <v>18164.250000000004</v>
      </c>
      <c r="U3914" s="1">
        <f t="shared" si="502"/>
        <v>158466</v>
      </c>
      <c r="V3914" s="1">
        <f t="shared" si="503"/>
        <v>158466</v>
      </c>
    </row>
    <row r="3915" spans="1:22" x14ac:dyDescent="0.35">
      <c r="A3915" s="1">
        <v>90900164</v>
      </c>
      <c r="B3915" s="3" t="s">
        <v>23</v>
      </c>
      <c r="C3915" s="29">
        <f t="shared" si="498"/>
        <v>2</v>
      </c>
      <c r="D3915" s="29" t="str">
        <f t="shared" si="495"/>
        <v>4</v>
      </c>
      <c r="E3915" s="42" t="str">
        <f t="shared" si="496"/>
        <v>24</v>
      </c>
      <c r="F3915" s="1">
        <v>9</v>
      </c>
      <c r="G3915" s="28" t="str">
        <f t="shared" si="497"/>
        <v>49</v>
      </c>
      <c r="H3915" s="1">
        <v>3</v>
      </c>
      <c r="I3915" s="1">
        <v>1741</v>
      </c>
      <c r="J3915" s="1">
        <v>48</v>
      </c>
      <c r="K3915" s="1">
        <v>4200</v>
      </c>
      <c r="L3915" s="1">
        <v>18645</v>
      </c>
      <c r="M3915" s="1">
        <v>76205</v>
      </c>
      <c r="N3915" s="2">
        <f>INT(VLOOKUP(--D3915,'属性表（单）'!$H$7:$I$11,2,0)*VLOOKUP(F3915,'属性表（单）'!$B$4:$D$53,3,0))</f>
        <v>10200</v>
      </c>
      <c r="O3915" s="34">
        <f t="shared" si="499"/>
        <v>1530</v>
      </c>
      <c r="P3915" s="1">
        <f>IF(H3915=26,VLOOKUP(G3915,'属性表（单核）'!$H$2:$I$251,2,0),IF(H3915=59,VLOOKUP(G3915,'属性表（单核）'!$C$2:$D$251,2,0),INT(N3915/VLOOKUP(H3915,'属性表（单）'!$N$4:$O$24,2,0))))</f>
        <v>1020</v>
      </c>
      <c r="Q3915" s="34">
        <f t="shared" si="500"/>
        <v>23905</v>
      </c>
      <c r="R3915" s="1">
        <f>IF(J3915=26,VLOOKUP(G3915,'属性表（单核）'!$H$2:$I$251,2,0),IF(J3915=59,VLOOKUP(G3915,'属性表（单核）'!$C$2:$D$251,2,0),INT(N3915/VLOOKUP(J3915,'属性表（单）'!$N$4:$O$24,2,0))))</f>
        <v>15937</v>
      </c>
      <c r="S3915" s="1">
        <f t="shared" si="501"/>
        <v>20796</v>
      </c>
      <c r="T3915" s="28">
        <f>VLOOKUP(--F3915,经验表!$A$4:$B$53,2,0)*VLOOKUP(--E3915,经验表!$W$8:$X$17,2,0)</f>
        <v>20796.750000000004</v>
      </c>
      <c r="U3915" s="1">
        <f t="shared" si="502"/>
        <v>176630</v>
      </c>
      <c r="V3915" s="1">
        <f t="shared" si="503"/>
        <v>176630</v>
      </c>
    </row>
    <row r="3916" spans="1:22" x14ac:dyDescent="0.35">
      <c r="A3916" s="1">
        <v>91000164</v>
      </c>
      <c r="B3916" s="3" t="s">
        <v>23</v>
      </c>
      <c r="C3916" s="29">
        <f t="shared" si="498"/>
        <v>2</v>
      </c>
      <c r="D3916" s="29" t="str">
        <f t="shared" si="495"/>
        <v>4</v>
      </c>
      <c r="E3916" s="42" t="str">
        <f t="shared" si="496"/>
        <v>24</v>
      </c>
      <c r="F3916" s="1">
        <v>10</v>
      </c>
      <c r="G3916" s="28" t="str">
        <f t="shared" si="497"/>
        <v>410</v>
      </c>
      <c r="H3916" s="1">
        <v>3</v>
      </c>
      <c r="I3916" s="1">
        <v>1827</v>
      </c>
      <c r="J3916" s="1">
        <v>48</v>
      </c>
      <c r="K3916" s="1">
        <v>4512</v>
      </c>
      <c r="L3916" s="1">
        <v>21404</v>
      </c>
      <c r="M3916" s="1">
        <v>94850</v>
      </c>
      <c r="N3916" s="2">
        <f>INT(VLOOKUP(--D3916,'属性表（单）'!$H$7:$I$11,2,0)*VLOOKUP(F3916,'属性表（单）'!$B$4:$D$53,3,0))</f>
        <v>10800</v>
      </c>
      <c r="O3916" s="34">
        <f t="shared" si="499"/>
        <v>1620</v>
      </c>
      <c r="P3916" s="1">
        <f>IF(H3916=26,VLOOKUP(G3916,'属性表（单核）'!$H$2:$I$251,2,0),IF(H3916=59,VLOOKUP(G3916,'属性表（单核）'!$C$2:$D$251,2,0),INT(N3916/VLOOKUP(H3916,'属性表（单）'!$N$4:$O$24,2,0))))</f>
        <v>1080</v>
      </c>
      <c r="Q3916" s="34">
        <f t="shared" si="500"/>
        <v>25312</v>
      </c>
      <c r="R3916" s="1">
        <f>IF(J3916=26,VLOOKUP(G3916,'属性表（单核）'!$H$2:$I$251,2,0),IF(J3916=59,VLOOKUP(G3916,'属性表（单核）'!$C$2:$D$251,2,0),INT(N3916/VLOOKUP(J3916,'属性表（单）'!$N$4:$O$24,2,0))))</f>
        <v>16875</v>
      </c>
      <c r="S3916" s="1">
        <f t="shared" si="501"/>
        <v>25008</v>
      </c>
      <c r="T3916" s="28">
        <f>VLOOKUP(--F3916,经验表!$A$4:$B$53,2,0)*VLOOKUP(--E3916,经验表!$W$8:$X$17,2,0)</f>
        <v>25008.750000000004</v>
      </c>
      <c r="U3916" s="1">
        <f t="shared" si="502"/>
        <v>197426</v>
      </c>
      <c r="V3916" s="1">
        <f t="shared" si="503"/>
        <v>197426</v>
      </c>
    </row>
    <row r="3917" spans="1:22" x14ac:dyDescent="0.35">
      <c r="A3917" s="1">
        <v>91100164</v>
      </c>
      <c r="B3917" s="3" t="s">
        <v>23</v>
      </c>
      <c r="C3917" s="29">
        <f t="shared" si="498"/>
        <v>2</v>
      </c>
      <c r="D3917" s="29" t="str">
        <f t="shared" si="495"/>
        <v>4</v>
      </c>
      <c r="E3917" s="42" t="str">
        <f t="shared" si="496"/>
        <v>24</v>
      </c>
      <c r="F3917" s="1">
        <v>11</v>
      </c>
      <c r="G3917" s="28" t="str">
        <f t="shared" si="497"/>
        <v>411</v>
      </c>
      <c r="H3917" s="1">
        <v>3</v>
      </c>
      <c r="I3917" s="1">
        <v>1915</v>
      </c>
      <c r="J3917" s="1">
        <v>48</v>
      </c>
      <c r="K3917" s="1">
        <v>4824</v>
      </c>
      <c r="L3917" s="1">
        <v>24442</v>
      </c>
      <c r="M3917" s="1">
        <v>116254</v>
      </c>
      <c r="N3917" s="2">
        <f>INT(VLOOKUP(--D3917,'属性表（单）'!$H$7:$I$11,2,0)*VLOOKUP(F3917,'属性表（单）'!$B$4:$D$53,3,0))</f>
        <v>11400</v>
      </c>
      <c r="O3917" s="34">
        <f t="shared" si="499"/>
        <v>1710</v>
      </c>
      <c r="P3917" s="1">
        <f>IF(H3917=26,VLOOKUP(G3917,'属性表（单核）'!$H$2:$I$251,2,0),IF(H3917=59,VLOOKUP(G3917,'属性表（单核）'!$C$2:$D$251,2,0),INT(N3917/VLOOKUP(H3917,'属性表（单）'!$N$4:$O$24,2,0))))</f>
        <v>1140</v>
      </c>
      <c r="Q3917" s="34">
        <f t="shared" si="500"/>
        <v>26718</v>
      </c>
      <c r="R3917" s="1">
        <f>IF(J3917=26,VLOOKUP(G3917,'属性表（单核）'!$H$2:$I$251,2,0),IF(J3917=59,VLOOKUP(G3917,'属性表（单核）'!$C$2:$D$251,2,0),INT(N3917/VLOOKUP(J3917,'属性表（单）'!$N$4:$O$24,2,0))))</f>
        <v>17812</v>
      </c>
      <c r="S3917" s="1">
        <f t="shared" si="501"/>
        <v>29220</v>
      </c>
      <c r="T3917" s="28">
        <f>VLOOKUP(--F3917,经验表!$A$4:$B$53,2,0)*VLOOKUP(--E3917,经验表!$W$8:$X$17,2,0)</f>
        <v>29220.750000000004</v>
      </c>
      <c r="U3917" s="1">
        <f t="shared" si="502"/>
        <v>222434</v>
      </c>
      <c r="V3917" s="1">
        <f t="shared" si="503"/>
        <v>222434</v>
      </c>
    </row>
    <row r="3918" spans="1:22" x14ac:dyDescent="0.35">
      <c r="A3918" s="1">
        <v>91200164</v>
      </c>
      <c r="B3918" s="3" t="s">
        <v>23</v>
      </c>
      <c r="C3918" s="29">
        <f t="shared" si="498"/>
        <v>2</v>
      </c>
      <c r="D3918" s="29" t="str">
        <f t="shared" si="495"/>
        <v>4</v>
      </c>
      <c r="E3918" s="42" t="str">
        <f t="shared" si="496"/>
        <v>24</v>
      </c>
      <c r="F3918" s="1">
        <v>12</v>
      </c>
      <c r="G3918" s="28" t="str">
        <f t="shared" si="497"/>
        <v>412</v>
      </c>
      <c r="H3918" s="1">
        <v>3</v>
      </c>
      <c r="I3918" s="1">
        <v>2005</v>
      </c>
      <c r="J3918" s="1">
        <v>48</v>
      </c>
      <c r="K3918" s="1">
        <v>5136</v>
      </c>
      <c r="L3918" s="1">
        <v>27786</v>
      </c>
      <c r="M3918" s="1">
        <v>140696</v>
      </c>
      <c r="N3918" s="2">
        <f>INT(VLOOKUP(--D3918,'属性表（单）'!$H$7:$I$11,2,0)*VLOOKUP(F3918,'属性表（单）'!$B$4:$D$53,3,0))</f>
        <v>12200</v>
      </c>
      <c r="O3918" s="34">
        <f t="shared" si="499"/>
        <v>1830</v>
      </c>
      <c r="P3918" s="1">
        <f>IF(H3918=26,VLOOKUP(G3918,'属性表（单核）'!$H$2:$I$251,2,0),IF(H3918=59,VLOOKUP(G3918,'属性表（单核）'!$C$2:$D$251,2,0),INT(N3918/VLOOKUP(H3918,'属性表（单）'!$N$4:$O$24,2,0))))</f>
        <v>1220</v>
      </c>
      <c r="Q3918" s="34">
        <f t="shared" si="500"/>
        <v>28593</v>
      </c>
      <c r="R3918" s="1">
        <f>IF(J3918=26,VLOOKUP(G3918,'属性表（单核）'!$H$2:$I$251,2,0),IF(J3918=59,VLOOKUP(G3918,'属性表（单核）'!$C$2:$D$251,2,0),INT(N3918/VLOOKUP(J3918,'属性表（单）'!$N$4:$O$24,2,0))))</f>
        <v>19062</v>
      </c>
      <c r="S3918" s="1">
        <f t="shared" si="501"/>
        <v>33432</v>
      </c>
      <c r="T3918" s="28">
        <f>VLOOKUP(--F3918,经验表!$A$4:$B$53,2,0)*VLOOKUP(--E3918,经验表!$W$8:$X$17,2,0)</f>
        <v>33432.75</v>
      </c>
      <c r="U3918" s="1">
        <f t="shared" si="502"/>
        <v>251654</v>
      </c>
      <c r="V3918" s="1">
        <f t="shared" si="503"/>
        <v>251654</v>
      </c>
    </row>
    <row r="3919" spans="1:22" x14ac:dyDescent="0.35">
      <c r="A3919" s="1">
        <v>91300164</v>
      </c>
      <c r="B3919" s="3" t="s">
        <v>23</v>
      </c>
      <c r="C3919" s="29">
        <f t="shared" si="498"/>
        <v>2</v>
      </c>
      <c r="D3919" s="29" t="str">
        <f t="shared" si="495"/>
        <v>4</v>
      </c>
      <c r="E3919" s="42" t="str">
        <f t="shared" si="496"/>
        <v>24</v>
      </c>
      <c r="F3919" s="1">
        <v>13</v>
      </c>
      <c r="G3919" s="28" t="str">
        <f t="shared" si="497"/>
        <v>413</v>
      </c>
      <c r="H3919" s="1">
        <v>3</v>
      </c>
      <c r="I3919" s="1">
        <v>2094</v>
      </c>
      <c r="J3919" s="1">
        <v>48</v>
      </c>
      <c r="K3919" s="1">
        <v>5448</v>
      </c>
      <c r="L3919" s="1">
        <v>31467</v>
      </c>
      <c r="M3919" s="1">
        <v>168482</v>
      </c>
      <c r="N3919" s="2">
        <f>INT(VLOOKUP(--D3919,'属性表（单）'!$H$7:$I$11,2,0)*VLOOKUP(F3919,'属性表（单）'!$B$4:$D$53,3,0))</f>
        <v>13000</v>
      </c>
      <c r="O3919" s="34">
        <f t="shared" si="499"/>
        <v>1950</v>
      </c>
      <c r="P3919" s="1">
        <f>IF(H3919=26,VLOOKUP(G3919,'属性表（单核）'!$H$2:$I$251,2,0),IF(H3919=59,VLOOKUP(G3919,'属性表（单核）'!$C$2:$D$251,2,0),INT(N3919/VLOOKUP(H3919,'属性表（单）'!$N$4:$O$24,2,0))))</f>
        <v>1300</v>
      </c>
      <c r="Q3919" s="34">
        <f t="shared" si="500"/>
        <v>30468</v>
      </c>
      <c r="R3919" s="1">
        <f>IF(J3919=26,VLOOKUP(G3919,'属性表（单核）'!$H$2:$I$251,2,0),IF(J3919=59,VLOOKUP(G3919,'属性表（单核）'!$C$2:$D$251,2,0),INT(N3919/VLOOKUP(J3919,'属性表（单）'!$N$4:$O$24,2,0))))</f>
        <v>20312</v>
      </c>
      <c r="S3919" s="1">
        <f t="shared" si="501"/>
        <v>37644</v>
      </c>
      <c r="T3919" s="28">
        <f>VLOOKUP(--F3919,经验表!$A$4:$B$53,2,0)*VLOOKUP(--E3919,经验表!$W$8:$X$17,2,0)</f>
        <v>37644.750000000007</v>
      </c>
      <c r="U3919" s="1">
        <f t="shared" si="502"/>
        <v>285086</v>
      </c>
      <c r="V3919" s="1">
        <f t="shared" si="503"/>
        <v>285086</v>
      </c>
    </row>
    <row r="3920" spans="1:22" x14ac:dyDescent="0.35">
      <c r="A3920" s="1">
        <v>91400164</v>
      </c>
      <c r="B3920" s="3" t="s">
        <v>23</v>
      </c>
      <c r="C3920" s="29">
        <f t="shared" si="498"/>
        <v>2</v>
      </c>
      <c r="D3920" s="29" t="str">
        <f t="shared" si="495"/>
        <v>4</v>
      </c>
      <c r="E3920" s="42" t="str">
        <f t="shared" si="496"/>
        <v>24</v>
      </c>
      <c r="F3920" s="1">
        <v>14</v>
      </c>
      <c r="G3920" s="28" t="str">
        <f t="shared" si="497"/>
        <v>414</v>
      </c>
      <c r="H3920" s="1">
        <v>3</v>
      </c>
      <c r="I3920" s="1">
        <v>2187</v>
      </c>
      <c r="J3920" s="1">
        <v>48</v>
      </c>
      <c r="K3920" s="1">
        <v>5760</v>
      </c>
      <c r="L3920" s="1">
        <v>35517</v>
      </c>
      <c r="M3920" s="1">
        <v>199949</v>
      </c>
      <c r="N3920" s="2">
        <f>INT(VLOOKUP(--D3920,'属性表（单）'!$H$7:$I$11,2,0)*VLOOKUP(F3920,'属性表（单）'!$B$4:$D$53,3,0))</f>
        <v>13800</v>
      </c>
      <c r="O3920" s="34">
        <f t="shared" si="499"/>
        <v>2070</v>
      </c>
      <c r="P3920" s="1">
        <f>IF(H3920=26,VLOOKUP(G3920,'属性表（单核）'!$H$2:$I$251,2,0),IF(H3920=59,VLOOKUP(G3920,'属性表（单核）'!$C$2:$D$251,2,0),INT(N3920/VLOOKUP(H3920,'属性表（单）'!$N$4:$O$24,2,0))))</f>
        <v>1380</v>
      </c>
      <c r="Q3920" s="34">
        <f t="shared" si="500"/>
        <v>32343</v>
      </c>
      <c r="R3920" s="1">
        <f>IF(J3920=26,VLOOKUP(G3920,'属性表（单核）'!$H$2:$I$251,2,0),IF(J3920=59,VLOOKUP(G3920,'属性表（单核）'!$C$2:$D$251,2,0),INT(N3920/VLOOKUP(J3920,'属性表（单）'!$N$4:$O$24,2,0))))</f>
        <v>21562</v>
      </c>
      <c r="S3920" s="1">
        <f t="shared" si="501"/>
        <v>43962</v>
      </c>
      <c r="T3920" s="28">
        <f>VLOOKUP(--F3920,经验表!$A$4:$B$53,2,0)*VLOOKUP(--E3920,经验表!$W$8:$X$17,2,0)</f>
        <v>43962.750000000007</v>
      </c>
      <c r="U3920" s="1">
        <f t="shared" si="502"/>
        <v>322730</v>
      </c>
      <c r="V3920" s="1">
        <f t="shared" si="503"/>
        <v>322730</v>
      </c>
    </row>
    <row r="3921" spans="1:22" x14ac:dyDescent="0.35">
      <c r="A3921" s="1">
        <v>91500164</v>
      </c>
      <c r="B3921" s="3" t="s">
        <v>23</v>
      </c>
      <c r="C3921" s="29">
        <f t="shared" si="498"/>
        <v>2</v>
      </c>
      <c r="D3921" s="29" t="str">
        <f t="shared" si="495"/>
        <v>4</v>
      </c>
      <c r="E3921" s="42" t="str">
        <f t="shared" si="496"/>
        <v>24</v>
      </c>
      <c r="F3921" s="1">
        <v>15</v>
      </c>
      <c r="G3921" s="28" t="str">
        <f t="shared" si="497"/>
        <v>415</v>
      </c>
      <c r="H3921" s="1">
        <v>3</v>
      </c>
      <c r="I3921" s="1">
        <v>2280</v>
      </c>
      <c r="J3921" s="1">
        <v>48</v>
      </c>
      <c r="K3921" s="1">
        <v>6072</v>
      </c>
      <c r="L3921" s="1">
        <v>39974</v>
      </c>
      <c r="M3921" s="1">
        <v>235466</v>
      </c>
      <c r="N3921" s="2">
        <f>INT(VLOOKUP(--D3921,'属性表（单）'!$H$7:$I$11,2,0)*VLOOKUP(F3921,'属性表（单）'!$B$4:$D$53,3,0))</f>
        <v>14600</v>
      </c>
      <c r="O3921" s="34">
        <f t="shared" si="499"/>
        <v>2190</v>
      </c>
      <c r="P3921" s="1">
        <f>IF(H3921=26,VLOOKUP(G3921,'属性表（单核）'!$H$2:$I$251,2,0),IF(H3921=59,VLOOKUP(G3921,'属性表（单核）'!$C$2:$D$251,2,0),INT(N3921/VLOOKUP(H3921,'属性表（单）'!$N$4:$O$24,2,0))))</f>
        <v>1460</v>
      </c>
      <c r="Q3921" s="34">
        <f t="shared" si="500"/>
        <v>34218</v>
      </c>
      <c r="R3921" s="1">
        <f>IF(J3921=26,VLOOKUP(G3921,'属性表（单核）'!$H$2:$I$251,2,0),IF(J3921=59,VLOOKUP(G3921,'属性表（单核）'!$C$2:$D$251,2,0),INT(N3921/VLOOKUP(J3921,'属性表（单）'!$N$4:$O$24,2,0))))</f>
        <v>22812</v>
      </c>
      <c r="S3921" s="1">
        <f t="shared" si="501"/>
        <v>50280</v>
      </c>
      <c r="T3921" s="28">
        <f>VLOOKUP(--F3921,经验表!$A$4:$B$53,2,0)*VLOOKUP(--E3921,经验表!$W$8:$X$17,2,0)</f>
        <v>50280.750000000007</v>
      </c>
      <c r="U3921" s="1">
        <f t="shared" si="502"/>
        <v>366692</v>
      </c>
      <c r="V3921" s="1">
        <f t="shared" si="503"/>
        <v>366692</v>
      </c>
    </row>
    <row r="3922" spans="1:22" x14ac:dyDescent="0.35">
      <c r="A3922" s="1">
        <v>91600164</v>
      </c>
      <c r="B3922" s="3" t="s">
        <v>23</v>
      </c>
      <c r="C3922" s="29">
        <f t="shared" si="498"/>
        <v>2</v>
      </c>
      <c r="D3922" s="29" t="str">
        <f t="shared" si="495"/>
        <v>4</v>
      </c>
      <c r="E3922" s="42" t="str">
        <f t="shared" si="496"/>
        <v>24</v>
      </c>
      <c r="F3922" s="1">
        <v>16</v>
      </c>
      <c r="G3922" s="28" t="str">
        <f t="shared" si="497"/>
        <v>416</v>
      </c>
      <c r="H3922" s="1">
        <v>3</v>
      </c>
      <c r="I3922" s="1">
        <v>2374</v>
      </c>
      <c r="J3922" s="1">
        <v>48</v>
      </c>
      <c r="K3922" s="1">
        <v>6384</v>
      </c>
      <c r="L3922" s="1">
        <v>44873</v>
      </c>
      <c r="M3922" s="1">
        <v>275440</v>
      </c>
      <c r="N3922" s="2">
        <f>INT(VLOOKUP(--D3922,'属性表（单）'!$H$7:$I$11,2,0)*VLOOKUP(F3922,'属性表（单）'!$B$4:$D$53,3,0))</f>
        <v>15400</v>
      </c>
      <c r="O3922" s="34">
        <f t="shared" si="499"/>
        <v>2310</v>
      </c>
      <c r="P3922" s="1">
        <f>IF(H3922=26,VLOOKUP(G3922,'属性表（单核）'!$H$2:$I$251,2,0),IF(H3922=59,VLOOKUP(G3922,'属性表（单核）'!$C$2:$D$251,2,0),INT(N3922/VLOOKUP(H3922,'属性表（单）'!$N$4:$O$24,2,0))))</f>
        <v>1540</v>
      </c>
      <c r="Q3922" s="34">
        <f t="shared" si="500"/>
        <v>36093</v>
      </c>
      <c r="R3922" s="1">
        <f>IF(J3922=26,VLOOKUP(G3922,'属性表（单核）'!$H$2:$I$251,2,0),IF(J3922=59,VLOOKUP(G3922,'属性表（单核）'!$C$2:$D$251,2,0),INT(N3922/VLOOKUP(J3922,'属性表（单）'!$N$4:$O$24,2,0))))</f>
        <v>24062</v>
      </c>
      <c r="S3922" s="1">
        <f t="shared" si="501"/>
        <v>56598</v>
      </c>
      <c r="T3922" s="28">
        <f>VLOOKUP(--F3922,经验表!$A$4:$B$53,2,0)*VLOOKUP(--E3922,经验表!$W$8:$X$17,2,0)</f>
        <v>56598.750000000007</v>
      </c>
      <c r="U3922" s="1">
        <f t="shared" si="502"/>
        <v>416972</v>
      </c>
      <c r="V3922" s="1">
        <f t="shared" si="503"/>
        <v>416972</v>
      </c>
    </row>
    <row r="3923" spans="1:22" x14ac:dyDescent="0.35">
      <c r="A3923" s="1">
        <v>91700164</v>
      </c>
      <c r="B3923" s="3" t="s">
        <v>23</v>
      </c>
      <c r="C3923" s="29">
        <f t="shared" si="498"/>
        <v>2</v>
      </c>
      <c r="D3923" s="29" t="str">
        <f t="shared" si="495"/>
        <v>4</v>
      </c>
      <c r="E3923" s="42" t="str">
        <f t="shared" si="496"/>
        <v>24</v>
      </c>
      <c r="F3923" s="1">
        <v>17</v>
      </c>
      <c r="G3923" s="28" t="str">
        <f t="shared" si="497"/>
        <v>417</v>
      </c>
      <c r="H3923" s="1">
        <v>3</v>
      </c>
      <c r="I3923" s="1">
        <v>2470</v>
      </c>
      <c r="J3923" s="1">
        <v>48</v>
      </c>
      <c r="K3923" s="1">
        <v>6696</v>
      </c>
      <c r="L3923" s="1">
        <v>50259</v>
      </c>
      <c r="M3923" s="1">
        <v>320313</v>
      </c>
      <c r="N3923" s="2">
        <f>INT(VLOOKUP(--D3923,'属性表（单）'!$H$7:$I$11,2,0)*VLOOKUP(F3923,'属性表（单）'!$B$4:$D$53,3,0))</f>
        <v>16400</v>
      </c>
      <c r="O3923" s="34">
        <f t="shared" si="499"/>
        <v>2460</v>
      </c>
      <c r="P3923" s="1">
        <f>IF(H3923=26,VLOOKUP(G3923,'属性表（单核）'!$H$2:$I$251,2,0),IF(H3923=59,VLOOKUP(G3923,'属性表（单核）'!$C$2:$D$251,2,0),INT(N3923/VLOOKUP(H3923,'属性表（单）'!$N$4:$O$24,2,0))))</f>
        <v>1640</v>
      </c>
      <c r="Q3923" s="34">
        <f t="shared" si="500"/>
        <v>38437</v>
      </c>
      <c r="R3923" s="1">
        <f>IF(J3923=26,VLOOKUP(G3923,'属性表（单核）'!$H$2:$I$251,2,0),IF(J3923=59,VLOOKUP(G3923,'属性表（单核）'!$C$2:$D$251,2,0),INT(N3923/VLOOKUP(J3923,'属性表（单）'!$N$4:$O$24,2,0))))</f>
        <v>25625</v>
      </c>
      <c r="S3923" s="1">
        <f t="shared" si="501"/>
        <v>62916</v>
      </c>
      <c r="T3923" s="28">
        <f>VLOOKUP(--F3923,经验表!$A$4:$B$53,2,0)*VLOOKUP(--E3923,经验表!$W$8:$X$17,2,0)</f>
        <v>62916.750000000007</v>
      </c>
      <c r="U3923" s="1">
        <f t="shared" si="502"/>
        <v>473570</v>
      </c>
      <c r="V3923" s="1">
        <f t="shared" si="503"/>
        <v>473570</v>
      </c>
    </row>
    <row r="3924" spans="1:22" x14ac:dyDescent="0.35">
      <c r="A3924" s="1">
        <v>91800164</v>
      </c>
      <c r="B3924" s="3" t="s">
        <v>23</v>
      </c>
      <c r="C3924" s="29">
        <f t="shared" si="498"/>
        <v>2</v>
      </c>
      <c r="D3924" s="29" t="str">
        <f t="shared" si="495"/>
        <v>4</v>
      </c>
      <c r="E3924" s="42" t="str">
        <f t="shared" si="496"/>
        <v>24</v>
      </c>
      <c r="F3924" s="1">
        <v>18</v>
      </c>
      <c r="G3924" s="28" t="str">
        <f t="shared" si="497"/>
        <v>418</v>
      </c>
      <c r="H3924" s="1">
        <v>3</v>
      </c>
      <c r="I3924" s="1">
        <v>2566</v>
      </c>
      <c r="J3924" s="1">
        <v>48</v>
      </c>
      <c r="K3924" s="1">
        <v>7008</v>
      </c>
      <c r="L3924" s="1">
        <v>56181</v>
      </c>
      <c r="M3924" s="1">
        <v>370572</v>
      </c>
      <c r="N3924" s="2">
        <f>INT(VLOOKUP(--D3924,'属性表（单）'!$H$7:$I$11,2,0)*VLOOKUP(F3924,'属性表（单）'!$B$4:$D$53,3,0))</f>
        <v>17400</v>
      </c>
      <c r="O3924" s="34">
        <f t="shared" si="499"/>
        <v>2610</v>
      </c>
      <c r="P3924" s="1">
        <f>IF(H3924=26,VLOOKUP(G3924,'属性表（单核）'!$H$2:$I$251,2,0),IF(H3924=59,VLOOKUP(G3924,'属性表（单核）'!$C$2:$D$251,2,0),INT(N3924/VLOOKUP(H3924,'属性表（单）'!$N$4:$O$24,2,0))))</f>
        <v>1740</v>
      </c>
      <c r="Q3924" s="34">
        <f t="shared" si="500"/>
        <v>40780</v>
      </c>
      <c r="R3924" s="1">
        <f>IF(J3924=26,VLOOKUP(G3924,'属性表（单核）'!$H$2:$I$251,2,0),IF(J3924=59,VLOOKUP(G3924,'属性表（单核）'!$C$2:$D$251,2,0),INT(N3924/VLOOKUP(J3924,'属性表（单）'!$N$4:$O$24,2,0))))</f>
        <v>27187</v>
      </c>
      <c r="S3924" s="1">
        <f t="shared" si="501"/>
        <v>71867</v>
      </c>
      <c r="T3924" s="28">
        <f>VLOOKUP(--F3924,经验表!$A$4:$B$53,2,0)*VLOOKUP(--E3924,经验表!$W$8:$X$17,2,0)</f>
        <v>71867.250000000015</v>
      </c>
      <c r="U3924" s="1">
        <f t="shared" si="502"/>
        <v>536486</v>
      </c>
      <c r="V3924" s="1">
        <f t="shared" si="503"/>
        <v>536486</v>
      </c>
    </row>
    <row r="3925" spans="1:22" x14ac:dyDescent="0.35">
      <c r="A3925" s="1">
        <v>91900164</v>
      </c>
      <c r="B3925" s="3" t="s">
        <v>23</v>
      </c>
      <c r="C3925" s="29">
        <f t="shared" si="498"/>
        <v>2</v>
      </c>
      <c r="D3925" s="29" t="str">
        <f t="shared" si="495"/>
        <v>4</v>
      </c>
      <c r="E3925" s="42" t="str">
        <f t="shared" si="496"/>
        <v>24</v>
      </c>
      <c r="F3925" s="1">
        <v>19</v>
      </c>
      <c r="G3925" s="28" t="str">
        <f t="shared" si="497"/>
        <v>419</v>
      </c>
      <c r="H3925" s="1">
        <v>3</v>
      </c>
      <c r="I3925" s="1">
        <v>2666</v>
      </c>
      <c r="J3925" s="1">
        <v>48</v>
      </c>
      <c r="K3925" s="1">
        <v>7320</v>
      </c>
      <c r="L3925" s="1">
        <v>62687</v>
      </c>
      <c r="M3925" s="1">
        <v>426753</v>
      </c>
      <c r="N3925" s="2">
        <f>INT(VLOOKUP(--D3925,'属性表（单）'!$H$7:$I$11,2,0)*VLOOKUP(F3925,'属性表（单）'!$B$4:$D$53,3,0))</f>
        <v>18400</v>
      </c>
      <c r="O3925" s="34">
        <f t="shared" si="499"/>
        <v>2760</v>
      </c>
      <c r="P3925" s="1">
        <f>IF(H3925=26,VLOOKUP(G3925,'属性表（单核）'!$H$2:$I$251,2,0),IF(H3925=59,VLOOKUP(G3925,'属性表（单核）'!$C$2:$D$251,2,0),INT(N3925/VLOOKUP(H3925,'属性表（单）'!$N$4:$O$24,2,0))))</f>
        <v>1840</v>
      </c>
      <c r="Q3925" s="34">
        <f t="shared" si="500"/>
        <v>43125</v>
      </c>
      <c r="R3925" s="1">
        <f>IF(J3925=26,VLOOKUP(G3925,'属性表（单核）'!$H$2:$I$251,2,0),IF(J3925=59,VLOOKUP(G3925,'属性表（单核）'!$C$2:$D$251,2,0),INT(N3925/VLOOKUP(J3925,'属性表（单）'!$N$4:$O$24,2,0))))</f>
        <v>28750</v>
      </c>
      <c r="S3925" s="1">
        <f t="shared" si="501"/>
        <v>80817</v>
      </c>
      <c r="T3925" s="28">
        <f>VLOOKUP(--F3925,经验表!$A$4:$B$53,2,0)*VLOOKUP(--E3925,经验表!$W$8:$X$17,2,0)</f>
        <v>80817.750000000015</v>
      </c>
      <c r="U3925" s="1">
        <f t="shared" si="502"/>
        <v>608353</v>
      </c>
      <c r="V3925" s="1">
        <f t="shared" si="503"/>
        <v>608353</v>
      </c>
    </row>
    <row r="3926" spans="1:22" x14ac:dyDescent="0.35">
      <c r="A3926" s="1">
        <v>92000164</v>
      </c>
      <c r="B3926" s="3" t="s">
        <v>23</v>
      </c>
      <c r="C3926" s="29">
        <f t="shared" si="498"/>
        <v>2</v>
      </c>
      <c r="D3926" s="29" t="str">
        <f t="shared" si="495"/>
        <v>4</v>
      </c>
      <c r="E3926" s="42" t="str">
        <f t="shared" si="496"/>
        <v>24</v>
      </c>
      <c r="F3926" s="1">
        <v>20</v>
      </c>
      <c r="G3926" s="28" t="str">
        <f t="shared" si="497"/>
        <v>420</v>
      </c>
      <c r="H3926" s="1">
        <v>3</v>
      </c>
      <c r="I3926" s="1">
        <v>2766</v>
      </c>
      <c r="J3926" s="1">
        <v>48</v>
      </c>
      <c r="K3926" s="1">
        <v>7632</v>
      </c>
      <c r="L3926" s="1">
        <v>69837</v>
      </c>
      <c r="M3926" s="1">
        <v>489440</v>
      </c>
      <c r="N3926" s="2">
        <f>INT(VLOOKUP(--D3926,'属性表（单）'!$H$7:$I$11,2,0)*VLOOKUP(F3926,'属性表（单）'!$B$4:$D$53,3,0))</f>
        <v>19400</v>
      </c>
      <c r="O3926" s="34">
        <f t="shared" si="499"/>
        <v>2910</v>
      </c>
      <c r="P3926" s="1">
        <f>IF(H3926=26,VLOOKUP(G3926,'属性表（单核）'!$H$2:$I$251,2,0),IF(H3926=59,VLOOKUP(G3926,'属性表（单核）'!$C$2:$D$251,2,0),INT(N3926/VLOOKUP(H3926,'属性表（单）'!$N$4:$O$24,2,0))))</f>
        <v>1940</v>
      </c>
      <c r="Q3926" s="34">
        <f t="shared" si="500"/>
        <v>45468</v>
      </c>
      <c r="R3926" s="1">
        <f>IF(J3926=26,VLOOKUP(G3926,'属性表（单核）'!$H$2:$I$251,2,0),IF(J3926=59,VLOOKUP(G3926,'属性表（单核）'!$C$2:$D$251,2,0),INT(N3926/VLOOKUP(J3926,'属性表（单）'!$N$4:$O$24,2,0))))</f>
        <v>30312</v>
      </c>
      <c r="S3926" s="1">
        <f t="shared" si="501"/>
        <v>89768</v>
      </c>
      <c r="T3926" s="28">
        <f>VLOOKUP(--F3926,经验表!$A$4:$B$53,2,0)*VLOOKUP(--E3926,经验表!$W$8:$X$17,2,0)</f>
        <v>89768.250000000015</v>
      </c>
      <c r="U3926" s="1">
        <f t="shared" si="502"/>
        <v>689170</v>
      </c>
      <c r="V3926" s="1">
        <f t="shared" si="503"/>
        <v>689170</v>
      </c>
    </row>
    <row r="3927" spans="1:22" x14ac:dyDescent="0.35">
      <c r="A3927" s="1">
        <v>92100164</v>
      </c>
      <c r="B3927" s="3" t="s">
        <v>23</v>
      </c>
      <c r="C3927" s="29">
        <f t="shared" si="498"/>
        <v>2</v>
      </c>
      <c r="D3927" s="29" t="str">
        <f t="shared" si="495"/>
        <v>4</v>
      </c>
      <c r="E3927" s="42" t="str">
        <f t="shared" si="496"/>
        <v>24</v>
      </c>
      <c r="F3927" s="1">
        <v>21</v>
      </c>
      <c r="G3927" s="28" t="str">
        <f t="shared" si="497"/>
        <v>421</v>
      </c>
      <c r="H3927" s="1">
        <v>3</v>
      </c>
      <c r="I3927" s="1">
        <v>2867</v>
      </c>
      <c r="J3927" s="1">
        <v>48</v>
      </c>
      <c r="K3927" s="1">
        <v>7944</v>
      </c>
      <c r="L3927" s="1">
        <v>77691</v>
      </c>
      <c r="M3927" s="1">
        <v>559277</v>
      </c>
      <c r="N3927" s="2">
        <f>INT(VLOOKUP(--D3927,'属性表（单）'!$H$7:$I$11,2,0)*VLOOKUP(F3927,'属性表（单）'!$B$4:$D$53,3,0))</f>
        <v>20400</v>
      </c>
      <c r="O3927" s="34">
        <f t="shared" si="499"/>
        <v>3060</v>
      </c>
      <c r="P3927" s="1">
        <f>IF(H3927=26,VLOOKUP(G3927,'属性表（单核）'!$H$2:$I$251,2,0),IF(H3927=59,VLOOKUP(G3927,'属性表（单核）'!$C$2:$D$251,2,0),INT(N3927/VLOOKUP(H3927,'属性表（单）'!$N$4:$O$24,2,0))))</f>
        <v>2040</v>
      </c>
      <c r="Q3927" s="34">
        <f t="shared" si="500"/>
        <v>47812</v>
      </c>
      <c r="R3927" s="1">
        <f>IF(J3927=26,VLOOKUP(G3927,'属性表（单核）'!$H$2:$I$251,2,0),IF(J3927=59,VLOOKUP(G3927,'属性表（单核）'!$C$2:$D$251,2,0),INT(N3927/VLOOKUP(J3927,'属性表（单）'!$N$4:$O$24,2,0))))</f>
        <v>31875</v>
      </c>
      <c r="S3927" s="1">
        <f t="shared" si="501"/>
        <v>98718</v>
      </c>
      <c r="T3927" s="28">
        <f>VLOOKUP(--F3927,经验表!$A$4:$B$53,2,0)*VLOOKUP(--E3927,经验表!$W$8:$X$17,2,0)</f>
        <v>98718.750000000015</v>
      </c>
      <c r="U3927" s="1">
        <f t="shared" si="502"/>
        <v>778938</v>
      </c>
      <c r="V3927" s="1">
        <f t="shared" si="503"/>
        <v>778938</v>
      </c>
    </row>
    <row r="3928" spans="1:22" x14ac:dyDescent="0.35">
      <c r="A3928" s="1">
        <v>92200164</v>
      </c>
      <c r="B3928" s="3" t="s">
        <v>23</v>
      </c>
      <c r="C3928" s="29">
        <f t="shared" si="498"/>
        <v>2</v>
      </c>
      <c r="D3928" s="29" t="str">
        <f t="shared" si="495"/>
        <v>4</v>
      </c>
      <c r="E3928" s="42" t="str">
        <f t="shared" si="496"/>
        <v>24</v>
      </c>
      <c r="F3928" s="1">
        <v>22</v>
      </c>
      <c r="G3928" s="28" t="str">
        <f t="shared" si="497"/>
        <v>422</v>
      </c>
      <c r="H3928" s="1">
        <v>3</v>
      </c>
      <c r="I3928" s="1">
        <v>2971</v>
      </c>
      <c r="J3928" s="1">
        <v>48</v>
      </c>
      <c r="K3928" s="1">
        <v>8256</v>
      </c>
      <c r="L3928" s="1">
        <v>86319</v>
      </c>
      <c r="M3928" s="1">
        <v>636968</v>
      </c>
      <c r="N3928" s="2">
        <f>INT(VLOOKUP(--D3928,'属性表（单）'!$H$7:$I$11,2,0)*VLOOKUP(F3928,'属性表（单）'!$B$4:$D$53,3,0))</f>
        <v>21600</v>
      </c>
      <c r="O3928" s="34">
        <f t="shared" si="499"/>
        <v>3240</v>
      </c>
      <c r="P3928" s="1">
        <f>IF(H3928=26,VLOOKUP(G3928,'属性表（单核）'!$H$2:$I$251,2,0),IF(H3928=59,VLOOKUP(G3928,'属性表（单核）'!$C$2:$D$251,2,0),INT(N3928/VLOOKUP(H3928,'属性表（单）'!$N$4:$O$24,2,0))))</f>
        <v>2160</v>
      </c>
      <c r="Q3928" s="34">
        <f t="shared" si="500"/>
        <v>50625</v>
      </c>
      <c r="R3928" s="1">
        <f>IF(J3928=26,VLOOKUP(G3928,'属性表（单核）'!$H$2:$I$251,2,0),IF(J3928=59,VLOOKUP(G3928,'属性表（单核）'!$C$2:$D$251,2,0),INT(N3928/VLOOKUP(J3928,'属性表（单）'!$N$4:$O$24,2,0))))</f>
        <v>33750</v>
      </c>
      <c r="S3928" s="1">
        <f t="shared" si="501"/>
        <v>110828</v>
      </c>
      <c r="T3928" s="28">
        <f>VLOOKUP(--F3928,经验表!$A$4:$B$53,2,0)*VLOOKUP(--E3928,经验表!$W$8:$X$17,2,0)</f>
        <v>110828.25000000001</v>
      </c>
      <c r="U3928" s="1">
        <f t="shared" si="502"/>
        <v>877656</v>
      </c>
      <c r="V3928" s="1">
        <f t="shared" si="503"/>
        <v>877656</v>
      </c>
    </row>
    <row r="3929" spans="1:22" x14ac:dyDescent="0.35">
      <c r="A3929" s="1">
        <v>92300164</v>
      </c>
      <c r="B3929" s="3" t="s">
        <v>23</v>
      </c>
      <c r="C3929" s="29">
        <f t="shared" si="498"/>
        <v>2</v>
      </c>
      <c r="D3929" s="29" t="str">
        <f t="shared" si="495"/>
        <v>4</v>
      </c>
      <c r="E3929" s="42" t="str">
        <f t="shared" si="496"/>
        <v>24</v>
      </c>
      <c r="F3929" s="1">
        <v>23</v>
      </c>
      <c r="G3929" s="28" t="str">
        <f t="shared" si="497"/>
        <v>423</v>
      </c>
      <c r="H3929" s="1">
        <v>3</v>
      </c>
      <c r="I3929" s="1">
        <v>3075</v>
      </c>
      <c r="J3929" s="1">
        <v>48</v>
      </c>
      <c r="K3929" s="1">
        <v>8568</v>
      </c>
      <c r="L3929" s="1">
        <v>95792</v>
      </c>
      <c r="M3929" s="1">
        <v>723287</v>
      </c>
      <c r="N3929" s="2">
        <f>INT(VLOOKUP(--D3929,'属性表（单）'!$H$7:$I$11,2,0)*VLOOKUP(F3929,'属性表（单）'!$B$4:$D$53,3,0))</f>
        <v>22800</v>
      </c>
      <c r="O3929" s="34">
        <f t="shared" si="499"/>
        <v>3420</v>
      </c>
      <c r="P3929" s="1">
        <f>IF(H3929=26,VLOOKUP(G3929,'属性表（单核）'!$H$2:$I$251,2,0),IF(H3929=59,VLOOKUP(G3929,'属性表（单核）'!$C$2:$D$251,2,0),INT(N3929/VLOOKUP(H3929,'属性表（单）'!$N$4:$O$24,2,0))))</f>
        <v>2280</v>
      </c>
      <c r="Q3929" s="34">
        <f t="shared" si="500"/>
        <v>53437</v>
      </c>
      <c r="R3929" s="1">
        <f>IF(J3929=26,VLOOKUP(G3929,'属性表（单核）'!$H$2:$I$251,2,0),IF(J3929=59,VLOOKUP(G3929,'属性表（单核）'!$C$2:$D$251,2,0),INT(N3929/VLOOKUP(J3929,'属性表（单）'!$N$4:$O$24,2,0))))</f>
        <v>35625</v>
      </c>
      <c r="S3929" s="1">
        <f t="shared" si="501"/>
        <v>122937</v>
      </c>
      <c r="T3929" s="28">
        <f>VLOOKUP(--F3929,经验表!$A$4:$B$53,2,0)*VLOOKUP(--E3929,经验表!$W$8:$X$17,2,0)</f>
        <v>122937.75000000001</v>
      </c>
      <c r="U3929" s="1">
        <f t="shared" si="502"/>
        <v>988484</v>
      </c>
      <c r="V3929" s="1">
        <f t="shared" si="503"/>
        <v>988484</v>
      </c>
    </row>
    <row r="3930" spans="1:22" x14ac:dyDescent="0.35">
      <c r="A3930" s="1">
        <v>92400164</v>
      </c>
      <c r="B3930" s="3" t="s">
        <v>23</v>
      </c>
      <c r="C3930" s="29">
        <f t="shared" si="498"/>
        <v>2</v>
      </c>
      <c r="D3930" s="29" t="str">
        <f t="shared" si="495"/>
        <v>4</v>
      </c>
      <c r="E3930" s="42" t="str">
        <f t="shared" si="496"/>
        <v>24</v>
      </c>
      <c r="F3930" s="1">
        <v>24</v>
      </c>
      <c r="G3930" s="28" t="str">
        <f t="shared" si="497"/>
        <v>424</v>
      </c>
      <c r="H3930" s="1">
        <v>3</v>
      </c>
      <c r="I3930" s="1">
        <v>3182</v>
      </c>
      <c r="J3930" s="1">
        <v>48</v>
      </c>
      <c r="K3930" s="1">
        <v>8880</v>
      </c>
      <c r="L3930" s="1">
        <v>106196</v>
      </c>
      <c r="M3930" s="1">
        <v>819079</v>
      </c>
      <c r="N3930" s="2">
        <f>INT(VLOOKUP(--D3930,'属性表（单）'!$H$7:$I$11,2,0)*VLOOKUP(F3930,'属性表（单）'!$B$4:$D$53,3,0))</f>
        <v>24000</v>
      </c>
      <c r="O3930" s="34">
        <f t="shared" si="499"/>
        <v>3600</v>
      </c>
      <c r="P3930" s="1">
        <f>IF(H3930=26,VLOOKUP(G3930,'属性表（单核）'!$H$2:$I$251,2,0),IF(H3930=59,VLOOKUP(G3930,'属性表（单核）'!$C$2:$D$251,2,0),INT(N3930/VLOOKUP(H3930,'属性表（单）'!$N$4:$O$24,2,0))))</f>
        <v>2400</v>
      </c>
      <c r="Q3930" s="34">
        <f t="shared" si="500"/>
        <v>56250</v>
      </c>
      <c r="R3930" s="1">
        <f>IF(J3930=26,VLOOKUP(G3930,'属性表（单核）'!$H$2:$I$251,2,0),IF(J3930=59,VLOOKUP(G3930,'属性表（单核）'!$C$2:$D$251,2,0),INT(N3930/VLOOKUP(J3930,'属性表（单）'!$N$4:$O$24,2,0))))</f>
        <v>37500</v>
      </c>
      <c r="S3930" s="1">
        <f t="shared" si="501"/>
        <v>135047</v>
      </c>
      <c r="T3930" s="28">
        <f>VLOOKUP(--F3930,经验表!$A$4:$B$53,2,0)*VLOOKUP(--E3930,经验表!$W$8:$X$17,2,0)</f>
        <v>135047.25000000003</v>
      </c>
      <c r="U3930" s="1">
        <f t="shared" si="502"/>
        <v>1111421</v>
      </c>
      <c r="V3930" s="1">
        <f t="shared" si="503"/>
        <v>1111421</v>
      </c>
    </row>
    <row r="3931" spans="1:22" x14ac:dyDescent="0.35">
      <c r="A3931" s="1">
        <v>92500164</v>
      </c>
      <c r="B3931" s="3" t="s">
        <v>23</v>
      </c>
      <c r="C3931" s="29">
        <f t="shared" si="498"/>
        <v>2</v>
      </c>
      <c r="D3931" s="29" t="str">
        <f t="shared" si="495"/>
        <v>4</v>
      </c>
      <c r="E3931" s="42" t="str">
        <f t="shared" si="496"/>
        <v>24</v>
      </c>
      <c r="F3931" s="1">
        <v>25</v>
      </c>
      <c r="G3931" s="28" t="str">
        <f t="shared" si="497"/>
        <v>425</v>
      </c>
      <c r="H3931" s="1">
        <v>3</v>
      </c>
      <c r="I3931" s="1">
        <v>3290</v>
      </c>
      <c r="J3931" s="1">
        <v>48</v>
      </c>
      <c r="K3931" s="1">
        <v>9192</v>
      </c>
      <c r="L3931" s="1">
        <v>117616</v>
      </c>
      <c r="M3931" s="1">
        <v>925275</v>
      </c>
      <c r="N3931" s="2">
        <f>INT(VLOOKUP(--D3931,'属性表（单）'!$H$7:$I$11,2,0)*VLOOKUP(F3931,'属性表（单）'!$B$4:$D$53,3,0))</f>
        <v>25200</v>
      </c>
      <c r="O3931" s="34">
        <f t="shared" si="499"/>
        <v>3780</v>
      </c>
      <c r="P3931" s="1">
        <f>IF(H3931=26,VLOOKUP(G3931,'属性表（单核）'!$H$2:$I$251,2,0),IF(H3931=59,VLOOKUP(G3931,'属性表（单核）'!$C$2:$D$251,2,0),INT(N3931/VLOOKUP(H3931,'属性表（单）'!$N$4:$O$24,2,0))))</f>
        <v>2520</v>
      </c>
      <c r="Q3931" s="34">
        <f t="shared" si="500"/>
        <v>59062</v>
      </c>
      <c r="R3931" s="1">
        <f>IF(J3931=26,VLOOKUP(G3931,'属性表（单核）'!$H$2:$I$251,2,0),IF(J3931=59,VLOOKUP(G3931,'属性表（单核）'!$C$2:$D$251,2,0),INT(N3931/VLOOKUP(J3931,'属性表（单）'!$N$4:$O$24,2,0))))</f>
        <v>39375</v>
      </c>
      <c r="S3931" s="1">
        <f t="shared" si="501"/>
        <v>147156</v>
      </c>
      <c r="T3931" s="28">
        <f>VLOOKUP(--F3931,经验表!$A$4:$B$53,2,0)*VLOOKUP(--E3931,经验表!$W$8:$X$17,2,0)</f>
        <v>147156.75000000003</v>
      </c>
      <c r="U3931" s="1">
        <f t="shared" si="502"/>
        <v>1246468</v>
      </c>
      <c r="V3931" s="1">
        <f t="shared" si="503"/>
        <v>1246468</v>
      </c>
    </row>
    <row r="3932" spans="1:22" x14ac:dyDescent="0.35">
      <c r="A3932" s="1">
        <v>92600164</v>
      </c>
      <c r="B3932" s="3" t="s">
        <v>23</v>
      </c>
      <c r="C3932" s="29">
        <f t="shared" si="498"/>
        <v>2</v>
      </c>
      <c r="D3932" s="29" t="str">
        <f t="shared" si="495"/>
        <v>4</v>
      </c>
      <c r="E3932" s="42" t="str">
        <f t="shared" si="496"/>
        <v>24</v>
      </c>
      <c r="F3932" s="1">
        <v>26</v>
      </c>
      <c r="G3932" s="28" t="str">
        <f t="shared" si="497"/>
        <v>426</v>
      </c>
      <c r="H3932" s="1">
        <v>3</v>
      </c>
      <c r="I3932" s="1">
        <v>3400</v>
      </c>
      <c r="J3932" s="1">
        <v>48</v>
      </c>
      <c r="K3932" s="1">
        <v>9504</v>
      </c>
      <c r="L3932" s="1">
        <v>130154</v>
      </c>
      <c r="M3932" s="1">
        <v>1042891</v>
      </c>
      <c r="N3932" s="2">
        <f>INT(VLOOKUP(--D3932,'属性表（单）'!$H$7:$I$11,2,0)*VLOOKUP(F3932,'属性表（单）'!$B$4:$D$53,3,0))</f>
        <v>26400</v>
      </c>
      <c r="O3932" s="34">
        <f t="shared" si="499"/>
        <v>3960</v>
      </c>
      <c r="P3932" s="1">
        <f>IF(H3932=26,VLOOKUP(G3932,'属性表（单核）'!$H$2:$I$251,2,0),IF(H3932=59,VLOOKUP(G3932,'属性表（单核）'!$C$2:$D$251,2,0),INT(N3932/VLOOKUP(H3932,'属性表（单）'!$N$4:$O$24,2,0))))</f>
        <v>2640</v>
      </c>
      <c r="Q3932" s="34">
        <f t="shared" si="500"/>
        <v>61875</v>
      </c>
      <c r="R3932" s="1">
        <f>IF(J3932=26,VLOOKUP(G3932,'属性表（单核）'!$H$2:$I$251,2,0),IF(J3932=59,VLOOKUP(G3932,'属性表（单核）'!$C$2:$D$251,2,0),INT(N3932/VLOOKUP(J3932,'属性表（单）'!$N$4:$O$24,2,0))))</f>
        <v>41250</v>
      </c>
      <c r="S3932" s="1">
        <f t="shared" si="501"/>
        <v>162951</v>
      </c>
      <c r="T3932" s="28">
        <f>VLOOKUP(--F3932,经验表!$A$4:$B$53,2,0)*VLOOKUP(--E3932,经验表!$W$8:$X$17,2,0)</f>
        <v>162951.75000000003</v>
      </c>
      <c r="U3932" s="1">
        <f t="shared" si="502"/>
        <v>1393624</v>
      </c>
      <c r="V3932" s="1">
        <f t="shared" si="503"/>
        <v>1393624</v>
      </c>
    </row>
    <row r="3933" spans="1:22" x14ac:dyDescent="0.35">
      <c r="A3933" s="1">
        <v>92700164</v>
      </c>
      <c r="B3933" s="3" t="s">
        <v>23</v>
      </c>
      <c r="C3933" s="29">
        <f t="shared" si="498"/>
        <v>2</v>
      </c>
      <c r="D3933" s="29" t="str">
        <f t="shared" si="495"/>
        <v>4</v>
      </c>
      <c r="E3933" s="42" t="str">
        <f t="shared" si="496"/>
        <v>24</v>
      </c>
      <c r="F3933" s="1">
        <v>27</v>
      </c>
      <c r="G3933" s="28" t="str">
        <f t="shared" si="497"/>
        <v>427</v>
      </c>
      <c r="H3933" s="1">
        <v>3</v>
      </c>
      <c r="I3933" s="1">
        <v>3510</v>
      </c>
      <c r="J3933" s="1">
        <v>48</v>
      </c>
      <c r="K3933" s="1">
        <v>9816</v>
      </c>
      <c r="L3933" s="1">
        <v>143917</v>
      </c>
      <c r="M3933" s="1">
        <v>1173045</v>
      </c>
      <c r="N3933" s="2">
        <f>INT(VLOOKUP(--D3933,'属性表（单）'!$H$7:$I$11,2,0)*VLOOKUP(F3933,'属性表（单）'!$B$4:$D$53,3,0))</f>
        <v>27800</v>
      </c>
      <c r="O3933" s="34">
        <f t="shared" si="499"/>
        <v>4170</v>
      </c>
      <c r="P3933" s="1">
        <f>IF(H3933=26,VLOOKUP(G3933,'属性表（单核）'!$H$2:$I$251,2,0),IF(H3933=59,VLOOKUP(G3933,'属性表（单核）'!$C$2:$D$251,2,0),INT(N3933/VLOOKUP(H3933,'属性表（单）'!$N$4:$O$24,2,0))))</f>
        <v>2780</v>
      </c>
      <c r="Q3933" s="34">
        <f t="shared" si="500"/>
        <v>65155</v>
      </c>
      <c r="R3933" s="1">
        <f>IF(J3933=26,VLOOKUP(G3933,'属性表（单核）'!$H$2:$I$251,2,0),IF(J3933=59,VLOOKUP(G3933,'属性表（单核）'!$C$2:$D$251,2,0),INT(N3933/VLOOKUP(J3933,'属性表（单）'!$N$4:$O$24,2,0))))</f>
        <v>43437</v>
      </c>
      <c r="S3933" s="1">
        <f t="shared" si="501"/>
        <v>178746</v>
      </c>
      <c r="T3933" s="28">
        <f>VLOOKUP(--F3933,经验表!$A$4:$B$53,2,0)*VLOOKUP(--E3933,经验表!$W$8:$X$17,2,0)</f>
        <v>178746.75000000003</v>
      </c>
      <c r="U3933" s="1">
        <f t="shared" si="502"/>
        <v>1556575</v>
      </c>
      <c r="V3933" s="1">
        <f t="shared" si="503"/>
        <v>1556575</v>
      </c>
    </row>
    <row r="3934" spans="1:22" x14ac:dyDescent="0.35">
      <c r="A3934" s="1">
        <v>92800164</v>
      </c>
      <c r="B3934" s="3" t="s">
        <v>23</v>
      </c>
      <c r="C3934" s="29">
        <f t="shared" si="498"/>
        <v>2</v>
      </c>
      <c r="D3934" s="29" t="str">
        <f t="shared" si="495"/>
        <v>4</v>
      </c>
      <c r="E3934" s="42" t="str">
        <f t="shared" si="496"/>
        <v>24</v>
      </c>
      <c r="F3934" s="1">
        <v>28</v>
      </c>
      <c r="G3934" s="28" t="str">
        <f t="shared" si="497"/>
        <v>428</v>
      </c>
      <c r="H3934" s="1">
        <v>3</v>
      </c>
      <c r="I3934" s="1">
        <v>3624</v>
      </c>
      <c r="J3934" s="1">
        <v>48</v>
      </c>
      <c r="K3934" s="1">
        <v>10128</v>
      </c>
      <c r="L3934" s="1">
        <v>159023</v>
      </c>
      <c r="M3934" s="1">
        <v>1316962</v>
      </c>
      <c r="N3934" s="2">
        <f>INT(VLOOKUP(--D3934,'属性表（单）'!$H$7:$I$11,2,0)*VLOOKUP(F3934,'属性表（单）'!$B$4:$D$53,3,0))</f>
        <v>29200</v>
      </c>
      <c r="O3934" s="34">
        <f t="shared" si="499"/>
        <v>4380</v>
      </c>
      <c r="P3934" s="1">
        <f>IF(H3934=26,VLOOKUP(G3934,'属性表（单核）'!$H$2:$I$251,2,0),IF(H3934=59,VLOOKUP(G3934,'属性表（单核）'!$C$2:$D$251,2,0),INT(N3934/VLOOKUP(H3934,'属性表（单）'!$N$4:$O$24,2,0))))</f>
        <v>2920</v>
      </c>
      <c r="Q3934" s="34">
        <f t="shared" si="500"/>
        <v>68437</v>
      </c>
      <c r="R3934" s="1">
        <f>IF(J3934=26,VLOOKUP(G3934,'属性表（单核）'!$H$2:$I$251,2,0),IF(J3934=59,VLOOKUP(G3934,'属性表（单核）'!$C$2:$D$251,2,0),INT(N3934/VLOOKUP(J3934,'属性表（单）'!$N$4:$O$24,2,0))))</f>
        <v>45625</v>
      </c>
      <c r="S3934" s="1">
        <f t="shared" si="501"/>
        <v>194541</v>
      </c>
      <c r="T3934" s="28">
        <f>VLOOKUP(--F3934,经验表!$A$4:$B$53,2,0)*VLOOKUP(--E3934,经验表!$W$8:$X$17,2,0)</f>
        <v>194541.75000000003</v>
      </c>
      <c r="U3934" s="1">
        <f t="shared" si="502"/>
        <v>1735321</v>
      </c>
      <c r="V3934" s="1">
        <f t="shared" si="503"/>
        <v>1735321</v>
      </c>
    </row>
    <row r="3935" spans="1:22" x14ac:dyDescent="0.35">
      <c r="A3935" s="1">
        <v>92900164</v>
      </c>
      <c r="B3935" s="3" t="s">
        <v>23</v>
      </c>
      <c r="C3935" s="29">
        <f t="shared" si="498"/>
        <v>2</v>
      </c>
      <c r="D3935" s="29" t="str">
        <f t="shared" si="495"/>
        <v>4</v>
      </c>
      <c r="E3935" s="42" t="str">
        <f t="shared" si="496"/>
        <v>24</v>
      </c>
      <c r="F3935" s="1">
        <v>29</v>
      </c>
      <c r="G3935" s="28" t="str">
        <f t="shared" si="497"/>
        <v>429</v>
      </c>
      <c r="H3935" s="1">
        <v>3</v>
      </c>
      <c r="I3935" s="1">
        <v>3739</v>
      </c>
      <c r="J3935" s="1">
        <v>48</v>
      </c>
      <c r="K3935" s="1">
        <v>10440</v>
      </c>
      <c r="L3935" s="1">
        <v>175602</v>
      </c>
      <c r="M3935" s="1">
        <v>1475985</v>
      </c>
      <c r="N3935" s="2">
        <f>INT(VLOOKUP(--D3935,'属性表（单）'!$H$7:$I$11,2,0)*VLOOKUP(F3935,'属性表（单）'!$B$4:$D$53,3,0))</f>
        <v>30600</v>
      </c>
      <c r="O3935" s="34">
        <f t="shared" si="499"/>
        <v>4590</v>
      </c>
      <c r="P3935" s="1">
        <f>IF(H3935=26,VLOOKUP(G3935,'属性表（单核）'!$H$2:$I$251,2,0),IF(H3935=59,VLOOKUP(G3935,'属性表（单核）'!$C$2:$D$251,2,0),INT(N3935/VLOOKUP(H3935,'属性表（单）'!$N$4:$O$24,2,0))))</f>
        <v>3060</v>
      </c>
      <c r="Q3935" s="34">
        <f t="shared" si="500"/>
        <v>71718</v>
      </c>
      <c r="R3935" s="1">
        <f>IF(J3935=26,VLOOKUP(G3935,'属性表（单核）'!$H$2:$I$251,2,0),IF(J3935=59,VLOOKUP(G3935,'属性表（单核）'!$C$2:$D$251,2,0),INT(N3935/VLOOKUP(J3935,'属性表（单）'!$N$4:$O$24,2,0))))</f>
        <v>47812</v>
      </c>
      <c r="S3935" s="1">
        <f t="shared" si="501"/>
        <v>210336</v>
      </c>
      <c r="T3935" s="28">
        <f>VLOOKUP(--F3935,经验表!$A$4:$B$53,2,0)*VLOOKUP(--E3935,经验表!$W$8:$X$17,2,0)</f>
        <v>210336.75000000003</v>
      </c>
      <c r="U3935" s="1">
        <f t="shared" si="502"/>
        <v>1929862</v>
      </c>
      <c r="V3935" s="1">
        <f t="shared" si="503"/>
        <v>1929862</v>
      </c>
    </row>
    <row r="3936" spans="1:22" x14ac:dyDescent="0.35">
      <c r="A3936" s="1">
        <v>93000164</v>
      </c>
      <c r="B3936" s="3" t="s">
        <v>23</v>
      </c>
      <c r="C3936" s="29">
        <f t="shared" si="498"/>
        <v>2</v>
      </c>
      <c r="D3936" s="29" t="str">
        <f t="shared" si="495"/>
        <v>4</v>
      </c>
      <c r="E3936" s="42" t="str">
        <f t="shared" si="496"/>
        <v>24</v>
      </c>
      <c r="F3936" s="1">
        <v>30</v>
      </c>
      <c r="G3936" s="28" t="str">
        <f t="shared" si="497"/>
        <v>430</v>
      </c>
      <c r="H3936" s="1">
        <v>3</v>
      </c>
      <c r="I3936" s="1">
        <v>3854</v>
      </c>
      <c r="J3936" s="1">
        <v>48</v>
      </c>
      <c r="K3936" s="1">
        <v>10752</v>
      </c>
      <c r="L3936" s="1">
        <v>193794</v>
      </c>
      <c r="M3936" s="1">
        <v>1651587</v>
      </c>
      <c r="N3936" s="2">
        <f>INT(VLOOKUP(--D3936,'属性表（单）'!$H$7:$I$11,2,0)*VLOOKUP(F3936,'属性表（单）'!$B$4:$D$53,3,0))</f>
        <v>32000</v>
      </c>
      <c r="O3936" s="34">
        <f t="shared" si="499"/>
        <v>4800</v>
      </c>
      <c r="P3936" s="1">
        <f>IF(H3936=26,VLOOKUP(G3936,'属性表（单核）'!$H$2:$I$251,2,0),IF(H3936=59,VLOOKUP(G3936,'属性表（单核）'!$C$2:$D$251,2,0),INT(N3936/VLOOKUP(H3936,'属性表（单）'!$N$4:$O$24,2,0))))</f>
        <v>3200</v>
      </c>
      <c r="Q3936" s="34">
        <f t="shared" si="500"/>
        <v>75000</v>
      </c>
      <c r="R3936" s="1">
        <f>IF(J3936=26,VLOOKUP(G3936,'属性表（单核）'!$H$2:$I$251,2,0),IF(J3936=59,VLOOKUP(G3936,'属性表（单核）'!$C$2:$D$251,2,0),INT(N3936/VLOOKUP(J3936,'属性表（单）'!$N$4:$O$24,2,0))))</f>
        <v>50000</v>
      </c>
      <c r="S3936" s="1">
        <f t="shared" si="501"/>
        <v>230343</v>
      </c>
      <c r="T3936" s="28">
        <f>VLOOKUP(--F3936,经验表!$A$4:$B$53,2,0)*VLOOKUP(--E3936,经验表!$W$8:$X$17,2,0)</f>
        <v>230343.75000000003</v>
      </c>
      <c r="U3936" s="1">
        <f t="shared" si="502"/>
        <v>2140198</v>
      </c>
      <c r="V3936" s="1">
        <f t="shared" si="503"/>
        <v>2140198</v>
      </c>
    </row>
    <row r="3937" spans="1:22" x14ac:dyDescent="0.35">
      <c r="A3937" s="1">
        <v>93100164</v>
      </c>
      <c r="B3937" s="3" t="s">
        <v>23</v>
      </c>
      <c r="C3937" s="29">
        <f t="shared" si="498"/>
        <v>2</v>
      </c>
      <c r="D3937" s="29" t="str">
        <f t="shared" si="495"/>
        <v>4</v>
      </c>
      <c r="E3937" s="42" t="str">
        <f t="shared" si="496"/>
        <v>24</v>
      </c>
      <c r="F3937" s="1">
        <v>31</v>
      </c>
      <c r="G3937" s="28" t="str">
        <f t="shared" si="497"/>
        <v>431</v>
      </c>
      <c r="H3937" s="1">
        <v>3</v>
      </c>
      <c r="I3937" s="1">
        <v>3973</v>
      </c>
      <c r="J3937" s="1">
        <v>48</v>
      </c>
      <c r="K3937" s="1">
        <v>11064</v>
      </c>
      <c r="L3937" s="1">
        <v>213754</v>
      </c>
      <c r="M3937" s="1">
        <v>1845381</v>
      </c>
      <c r="N3937" s="2">
        <f>INT(VLOOKUP(--D3937,'属性表（单）'!$H$7:$I$11,2,0)*VLOOKUP(F3937,'属性表（单）'!$B$4:$D$53,3,0))</f>
        <v>33400</v>
      </c>
      <c r="O3937" s="34">
        <f t="shared" si="499"/>
        <v>5010</v>
      </c>
      <c r="P3937" s="1">
        <f>IF(H3937=26,VLOOKUP(G3937,'属性表（单核）'!$H$2:$I$251,2,0),IF(H3937=59,VLOOKUP(G3937,'属性表（单核）'!$C$2:$D$251,2,0),INT(N3937/VLOOKUP(H3937,'属性表（单）'!$N$4:$O$24,2,0))))</f>
        <v>3340</v>
      </c>
      <c r="Q3937" s="34">
        <f t="shared" si="500"/>
        <v>78280</v>
      </c>
      <c r="R3937" s="1">
        <f>IF(J3937=26,VLOOKUP(G3937,'属性表（单核）'!$H$2:$I$251,2,0),IF(J3937=59,VLOOKUP(G3937,'属性表（单核）'!$C$2:$D$251,2,0),INT(N3937/VLOOKUP(J3937,'属性表（单）'!$N$4:$O$24,2,0))))</f>
        <v>52187</v>
      </c>
      <c r="S3937" s="1">
        <f t="shared" si="501"/>
        <v>250350</v>
      </c>
      <c r="T3937" s="28">
        <f>VLOOKUP(--F3937,经验表!$A$4:$B$53,2,0)*VLOOKUP(--E3937,经验表!$W$8:$X$17,2,0)</f>
        <v>250350.75000000003</v>
      </c>
      <c r="U3937" s="1">
        <f t="shared" si="502"/>
        <v>2370541</v>
      </c>
      <c r="V3937" s="1">
        <f t="shared" si="503"/>
        <v>2370541</v>
      </c>
    </row>
    <row r="3938" spans="1:22" x14ac:dyDescent="0.35">
      <c r="A3938" s="1">
        <v>93200164</v>
      </c>
      <c r="B3938" s="3" t="s">
        <v>23</v>
      </c>
      <c r="C3938" s="29">
        <f t="shared" si="498"/>
        <v>2</v>
      </c>
      <c r="D3938" s="29" t="str">
        <f t="shared" si="495"/>
        <v>4</v>
      </c>
      <c r="E3938" s="42" t="str">
        <f t="shared" si="496"/>
        <v>24</v>
      </c>
      <c r="F3938" s="1">
        <v>32</v>
      </c>
      <c r="G3938" s="28" t="str">
        <f t="shared" si="497"/>
        <v>432</v>
      </c>
      <c r="H3938" s="1">
        <v>3</v>
      </c>
      <c r="I3938" s="1">
        <v>4093</v>
      </c>
      <c r="J3938" s="1">
        <v>48</v>
      </c>
      <c r="K3938" s="1">
        <v>11376</v>
      </c>
      <c r="L3938" s="1">
        <v>235655</v>
      </c>
      <c r="M3938" s="1">
        <v>2059135</v>
      </c>
      <c r="N3938" s="2">
        <f>INT(VLOOKUP(--D3938,'属性表（单）'!$H$7:$I$11,2,0)*VLOOKUP(F3938,'属性表（单）'!$B$4:$D$53,3,0))</f>
        <v>35000</v>
      </c>
      <c r="O3938" s="34">
        <f t="shared" si="499"/>
        <v>5250</v>
      </c>
      <c r="P3938" s="1">
        <f>IF(H3938=26,VLOOKUP(G3938,'属性表（单核）'!$H$2:$I$251,2,0),IF(H3938=59,VLOOKUP(G3938,'属性表（单核）'!$C$2:$D$251,2,0),INT(N3938/VLOOKUP(H3938,'属性表（单）'!$N$4:$O$24,2,0))))</f>
        <v>3500</v>
      </c>
      <c r="Q3938" s="34">
        <f t="shared" si="500"/>
        <v>82030</v>
      </c>
      <c r="R3938" s="1">
        <f>IF(J3938=26,VLOOKUP(G3938,'属性表（单核）'!$H$2:$I$251,2,0),IF(J3938=59,VLOOKUP(G3938,'属性表（单核）'!$C$2:$D$251,2,0),INT(N3938/VLOOKUP(J3938,'属性表（单）'!$N$4:$O$24,2,0))))</f>
        <v>54687</v>
      </c>
      <c r="S3938" s="1">
        <f t="shared" si="501"/>
        <v>270357</v>
      </c>
      <c r="T3938" s="28">
        <f>VLOOKUP(--F3938,经验表!$A$4:$B$53,2,0)*VLOOKUP(--E3938,经验表!$W$8:$X$17,2,0)</f>
        <v>270357.75000000006</v>
      </c>
      <c r="U3938" s="1">
        <f t="shared" si="502"/>
        <v>2620891</v>
      </c>
      <c r="V3938" s="1">
        <f t="shared" si="503"/>
        <v>2620891</v>
      </c>
    </row>
    <row r="3939" spans="1:22" x14ac:dyDescent="0.35">
      <c r="A3939" s="1">
        <v>93300164</v>
      </c>
      <c r="B3939" s="3" t="s">
        <v>23</v>
      </c>
      <c r="C3939" s="29">
        <f t="shared" si="498"/>
        <v>2</v>
      </c>
      <c r="D3939" s="29" t="str">
        <f t="shared" si="495"/>
        <v>4</v>
      </c>
      <c r="E3939" s="42" t="str">
        <f t="shared" si="496"/>
        <v>24</v>
      </c>
      <c r="F3939" s="1">
        <v>33</v>
      </c>
      <c r="G3939" s="28" t="str">
        <f t="shared" si="497"/>
        <v>433</v>
      </c>
      <c r="H3939" s="1">
        <v>3</v>
      </c>
      <c r="I3939" s="1">
        <v>4214</v>
      </c>
      <c r="J3939" s="1">
        <v>48</v>
      </c>
      <c r="K3939" s="1">
        <v>11688</v>
      </c>
      <c r="L3939" s="1">
        <v>259684</v>
      </c>
      <c r="M3939" s="1">
        <v>2294790</v>
      </c>
      <c r="N3939" s="2">
        <f>INT(VLOOKUP(--D3939,'属性表（单）'!$H$7:$I$11,2,0)*VLOOKUP(F3939,'属性表（单）'!$B$4:$D$53,3,0))</f>
        <v>36600</v>
      </c>
      <c r="O3939" s="34">
        <f t="shared" si="499"/>
        <v>5490</v>
      </c>
      <c r="P3939" s="1">
        <f>IF(H3939=26,VLOOKUP(G3939,'属性表（单核）'!$H$2:$I$251,2,0),IF(H3939=59,VLOOKUP(G3939,'属性表（单核）'!$C$2:$D$251,2,0),INT(N3939/VLOOKUP(H3939,'属性表（单）'!$N$4:$O$24,2,0))))</f>
        <v>3660</v>
      </c>
      <c r="Q3939" s="34">
        <f t="shared" si="500"/>
        <v>85780</v>
      </c>
      <c r="R3939" s="1">
        <f>IF(J3939=26,VLOOKUP(G3939,'属性表（单核）'!$H$2:$I$251,2,0),IF(J3939=59,VLOOKUP(G3939,'属性表（单核）'!$C$2:$D$251,2,0),INT(N3939/VLOOKUP(J3939,'属性表（单）'!$N$4:$O$24,2,0))))</f>
        <v>57187</v>
      </c>
      <c r="S3939" s="1">
        <f t="shared" si="501"/>
        <v>290364</v>
      </c>
      <c r="T3939" s="28">
        <f>VLOOKUP(--F3939,经验表!$A$4:$B$53,2,0)*VLOOKUP(--E3939,经验表!$W$8:$X$17,2,0)</f>
        <v>290364.75000000006</v>
      </c>
      <c r="U3939" s="1">
        <f t="shared" si="502"/>
        <v>2891248</v>
      </c>
      <c r="V3939" s="1">
        <f t="shared" si="503"/>
        <v>2891248</v>
      </c>
    </row>
    <row r="3940" spans="1:22" x14ac:dyDescent="0.35">
      <c r="A3940" s="1">
        <v>93400164</v>
      </c>
      <c r="B3940" s="3" t="s">
        <v>23</v>
      </c>
      <c r="C3940" s="29">
        <f t="shared" si="498"/>
        <v>2</v>
      </c>
      <c r="D3940" s="29" t="str">
        <f t="shared" si="495"/>
        <v>4</v>
      </c>
      <c r="E3940" s="42" t="str">
        <f t="shared" si="496"/>
        <v>24</v>
      </c>
      <c r="F3940" s="1">
        <v>34</v>
      </c>
      <c r="G3940" s="28" t="str">
        <f t="shared" si="497"/>
        <v>434</v>
      </c>
      <c r="H3940" s="1">
        <v>3</v>
      </c>
      <c r="I3940" s="1">
        <v>4338</v>
      </c>
      <c r="J3940" s="1">
        <v>48</v>
      </c>
      <c r="K3940" s="1">
        <v>12000</v>
      </c>
      <c r="L3940" s="1">
        <v>286042</v>
      </c>
      <c r="M3940" s="1">
        <v>2554474</v>
      </c>
      <c r="N3940" s="2">
        <f>INT(VLOOKUP(--D3940,'属性表（单）'!$H$7:$I$11,2,0)*VLOOKUP(F3940,'属性表（单）'!$B$4:$D$53,3,0))</f>
        <v>38200</v>
      </c>
      <c r="O3940" s="34">
        <f t="shared" si="499"/>
        <v>5730</v>
      </c>
      <c r="P3940" s="1">
        <f>IF(H3940=26,VLOOKUP(G3940,'属性表（单核）'!$H$2:$I$251,2,0),IF(H3940=59,VLOOKUP(G3940,'属性表（单核）'!$C$2:$D$251,2,0),INT(N3940/VLOOKUP(H3940,'属性表（单）'!$N$4:$O$24,2,0))))</f>
        <v>3820</v>
      </c>
      <c r="Q3940" s="34">
        <f t="shared" si="500"/>
        <v>89530</v>
      </c>
      <c r="R3940" s="1">
        <f>IF(J3940=26,VLOOKUP(G3940,'属性表（单核）'!$H$2:$I$251,2,0),IF(J3940=59,VLOOKUP(G3940,'属性表（单核）'!$C$2:$D$251,2,0),INT(N3940/VLOOKUP(J3940,'属性表（单）'!$N$4:$O$24,2,0))))</f>
        <v>59687</v>
      </c>
      <c r="S3940" s="1">
        <f t="shared" si="501"/>
        <v>315110</v>
      </c>
      <c r="T3940" s="28">
        <f>VLOOKUP(--F3940,经验表!$A$4:$B$53,2,0)*VLOOKUP(--E3940,经验表!$W$8:$X$17,2,0)</f>
        <v>315110.25000000006</v>
      </c>
      <c r="U3940" s="1">
        <f t="shared" si="502"/>
        <v>3181612</v>
      </c>
      <c r="V3940" s="1">
        <f t="shared" si="503"/>
        <v>3181612</v>
      </c>
    </row>
    <row r="3941" spans="1:22" x14ac:dyDescent="0.35">
      <c r="A3941" s="1">
        <v>93500164</v>
      </c>
      <c r="B3941" s="3" t="s">
        <v>23</v>
      </c>
      <c r="C3941" s="29">
        <f t="shared" si="498"/>
        <v>2</v>
      </c>
      <c r="D3941" s="29" t="str">
        <f t="shared" si="495"/>
        <v>4</v>
      </c>
      <c r="E3941" s="42" t="str">
        <f t="shared" si="496"/>
        <v>24</v>
      </c>
      <c r="F3941" s="1">
        <v>35</v>
      </c>
      <c r="G3941" s="28" t="str">
        <f t="shared" si="497"/>
        <v>435</v>
      </c>
      <c r="H3941" s="1">
        <v>3</v>
      </c>
      <c r="I3941" s="1">
        <v>4464</v>
      </c>
      <c r="J3941" s="1">
        <v>48</v>
      </c>
      <c r="K3941" s="1">
        <v>12312</v>
      </c>
      <c r="L3941" s="1">
        <v>314959</v>
      </c>
      <c r="M3941" s="1">
        <v>2840516</v>
      </c>
      <c r="N3941" s="2">
        <f>INT(VLOOKUP(--D3941,'属性表（单）'!$H$7:$I$11,2,0)*VLOOKUP(F3941,'属性表（单）'!$B$4:$D$53,3,0))</f>
        <v>39800</v>
      </c>
      <c r="O3941" s="34">
        <f t="shared" si="499"/>
        <v>5970</v>
      </c>
      <c r="P3941" s="1">
        <f>IF(H3941=26,VLOOKUP(G3941,'属性表（单核）'!$H$2:$I$251,2,0),IF(H3941=59,VLOOKUP(G3941,'属性表（单核）'!$C$2:$D$251,2,0),INT(N3941/VLOOKUP(H3941,'属性表（单）'!$N$4:$O$24,2,0))))</f>
        <v>3980</v>
      </c>
      <c r="Q3941" s="34">
        <f t="shared" si="500"/>
        <v>93280</v>
      </c>
      <c r="R3941" s="1">
        <f>IF(J3941=26,VLOOKUP(G3941,'属性表（单核）'!$H$2:$I$251,2,0),IF(J3941=59,VLOOKUP(G3941,'属性表（单核）'!$C$2:$D$251,2,0),INT(N3941/VLOOKUP(J3941,'属性表（单）'!$N$4:$O$24,2,0))))</f>
        <v>62187</v>
      </c>
      <c r="S3941" s="1">
        <f t="shared" si="501"/>
        <v>339855</v>
      </c>
      <c r="T3941" s="28">
        <f>VLOOKUP(--F3941,经验表!$A$4:$B$53,2,0)*VLOOKUP(--E3941,经验表!$W$8:$X$17,2,0)</f>
        <v>339855.75000000006</v>
      </c>
      <c r="U3941" s="1">
        <f t="shared" si="502"/>
        <v>3496722</v>
      </c>
      <c r="V3941" s="1">
        <f t="shared" si="503"/>
        <v>3496722</v>
      </c>
    </row>
    <row r="3942" spans="1:22" x14ac:dyDescent="0.35">
      <c r="A3942" s="1">
        <v>93600164</v>
      </c>
      <c r="B3942" s="3" t="s">
        <v>23</v>
      </c>
      <c r="C3942" s="29">
        <f t="shared" si="498"/>
        <v>2</v>
      </c>
      <c r="D3942" s="29" t="str">
        <f t="shared" si="495"/>
        <v>4</v>
      </c>
      <c r="E3942" s="42" t="str">
        <f t="shared" si="496"/>
        <v>24</v>
      </c>
      <c r="F3942" s="1">
        <v>36</v>
      </c>
      <c r="G3942" s="28" t="str">
        <f t="shared" si="497"/>
        <v>436</v>
      </c>
      <c r="H3942" s="1">
        <v>3</v>
      </c>
      <c r="I3942" s="1">
        <v>4590</v>
      </c>
      <c r="J3942" s="1">
        <v>48</v>
      </c>
      <c r="K3942" s="1">
        <v>12624</v>
      </c>
      <c r="L3942" s="1">
        <v>346678</v>
      </c>
      <c r="M3942" s="1">
        <v>3155475</v>
      </c>
      <c r="N3942" s="2">
        <f>INT(VLOOKUP(--D3942,'属性表（单）'!$H$7:$I$11,2,0)*VLOOKUP(F3942,'属性表（单）'!$B$4:$D$53,3,0))</f>
        <v>41400</v>
      </c>
      <c r="O3942" s="34">
        <f t="shared" si="499"/>
        <v>6210</v>
      </c>
      <c r="P3942" s="1">
        <f>IF(H3942=26,VLOOKUP(G3942,'属性表（单核）'!$H$2:$I$251,2,0),IF(H3942=59,VLOOKUP(G3942,'属性表（单核）'!$C$2:$D$251,2,0),INT(N3942/VLOOKUP(H3942,'属性表（单）'!$N$4:$O$24,2,0))))</f>
        <v>4140</v>
      </c>
      <c r="Q3942" s="34">
        <f t="shared" si="500"/>
        <v>97030</v>
      </c>
      <c r="R3942" s="1">
        <f>IF(J3942=26,VLOOKUP(G3942,'属性表（单核）'!$H$2:$I$251,2,0),IF(J3942=59,VLOOKUP(G3942,'属性表（单核）'!$C$2:$D$251,2,0),INT(N3942/VLOOKUP(J3942,'属性表（单）'!$N$4:$O$24,2,0))))</f>
        <v>64687</v>
      </c>
      <c r="S3942" s="1">
        <f t="shared" si="501"/>
        <v>364601</v>
      </c>
      <c r="T3942" s="28">
        <f>VLOOKUP(--F3942,经验表!$A$4:$B$53,2,0)*VLOOKUP(--E3942,经验表!$W$8:$X$17,2,0)</f>
        <v>364601.25000000006</v>
      </c>
      <c r="U3942" s="1">
        <f t="shared" si="502"/>
        <v>3836577</v>
      </c>
      <c r="V3942" s="1">
        <f t="shared" si="503"/>
        <v>3836577</v>
      </c>
    </row>
    <row r="3943" spans="1:22" x14ac:dyDescent="0.35">
      <c r="A3943" s="1">
        <v>93700164</v>
      </c>
      <c r="B3943" s="3" t="s">
        <v>23</v>
      </c>
      <c r="C3943" s="29">
        <f t="shared" si="498"/>
        <v>2</v>
      </c>
      <c r="D3943" s="29" t="str">
        <f t="shared" si="495"/>
        <v>4</v>
      </c>
      <c r="E3943" s="42" t="str">
        <f t="shared" si="496"/>
        <v>24</v>
      </c>
      <c r="F3943" s="1">
        <v>37</v>
      </c>
      <c r="G3943" s="28" t="str">
        <f t="shared" si="497"/>
        <v>437</v>
      </c>
      <c r="H3943" s="1">
        <v>3</v>
      </c>
      <c r="I3943" s="1">
        <v>4720</v>
      </c>
      <c r="J3943" s="1">
        <v>48</v>
      </c>
      <c r="K3943" s="1">
        <v>12936</v>
      </c>
      <c r="L3943" s="1">
        <v>381469</v>
      </c>
      <c r="M3943" s="1">
        <v>3502153</v>
      </c>
      <c r="N3943" s="2">
        <f>INT(VLOOKUP(--D3943,'属性表（单）'!$H$7:$I$11,2,0)*VLOOKUP(F3943,'属性表（单）'!$B$4:$D$53,3,0))</f>
        <v>43200</v>
      </c>
      <c r="O3943" s="34">
        <f t="shared" si="499"/>
        <v>6480</v>
      </c>
      <c r="P3943" s="1">
        <f>IF(H3943=26,VLOOKUP(G3943,'属性表（单核）'!$H$2:$I$251,2,0),IF(H3943=59,VLOOKUP(G3943,'属性表（单核）'!$C$2:$D$251,2,0),INT(N3943/VLOOKUP(H3943,'属性表（单）'!$N$4:$O$24,2,0))))</f>
        <v>4320</v>
      </c>
      <c r="Q3943" s="34">
        <f t="shared" si="500"/>
        <v>101250</v>
      </c>
      <c r="R3943" s="1">
        <f>IF(J3943=26,VLOOKUP(G3943,'属性表（单核）'!$H$2:$I$251,2,0),IF(J3943=59,VLOOKUP(G3943,'属性表（单核）'!$C$2:$D$251,2,0),INT(N3943/VLOOKUP(J3943,'属性表（单）'!$N$4:$O$24,2,0))))</f>
        <v>67500</v>
      </c>
      <c r="S3943" s="1">
        <f t="shared" si="501"/>
        <v>389346</v>
      </c>
      <c r="T3943" s="28">
        <f>VLOOKUP(--F3943,经验表!$A$4:$B$53,2,0)*VLOOKUP(--E3943,经验表!$W$8:$X$17,2,0)</f>
        <v>389346.75000000006</v>
      </c>
      <c r="U3943" s="1">
        <f t="shared" si="502"/>
        <v>4201178</v>
      </c>
      <c r="V3943" s="1">
        <f t="shared" si="503"/>
        <v>4201178</v>
      </c>
    </row>
    <row r="3944" spans="1:22" x14ac:dyDescent="0.35">
      <c r="A3944" s="1">
        <v>93800164</v>
      </c>
      <c r="B3944" s="3" t="s">
        <v>23</v>
      </c>
      <c r="C3944" s="29">
        <f t="shared" si="498"/>
        <v>2</v>
      </c>
      <c r="D3944" s="29" t="str">
        <f t="shared" si="495"/>
        <v>4</v>
      </c>
      <c r="E3944" s="42" t="str">
        <f t="shared" si="496"/>
        <v>24</v>
      </c>
      <c r="F3944" s="1">
        <v>38</v>
      </c>
      <c r="G3944" s="28" t="str">
        <f t="shared" si="497"/>
        <v>438</v>
      </c>
      <c r="H3944" s="1">
        <v>3</v>
      </c>
      <c r="I3944" s="1">
        <v>4851</v>
      </c>
      <c r="J3944" s="1">
        <v>48</v>
      </c>
      <c r="K3944" s="1">
        <v>13248</v>
      </c>
      <c r="L3944" s="1">
        <v>419630</v>
      </c>
      <c r="M3944" s="1">
        <v>3883622</v>
      </c>
      <c r="N3944" s="2">
        <f>INT(VLOOKUP(--D3944,'属性表（单）'!$H$7:$I$11,2,0)*VLOOKUP(F3944,'属性表（单）'!$B$4:$D$53,3,0))</f>
        <v>45000</v>
      </c>
      <c r="O3944" s="34">
        <f t="shared" si="499"/>
        <v>6750</v>
      </c>
      <c r="P3944" s="1">
        <f>IF(H3944=26,VLOOKUP(G3944,'属性表（单核）'!$H$2:$I$251,2,0),IF(H3944=59,VLOOKUP(G3944,'属性表（单核）'!$C$2:$D$251,2,0),INT(N3944/VLOOKUP(H3944,'属性表（单）'!$N$4:$O$24,2,0))))</f>
        <v>4500</v>
      </c>
      <c r="Q3944" s="34">
        <f t="shared" si="500"/>
        <v>105468</v>
      </c>
      <c r="R3944" s="1">
        <f>IF(J3944=26,VLOOKUP(G3944,'属性表（单核）'!$H$2:$I$251,2,0),IF(J3944=59,VLOOKUP(G3944,'属性表（单核）'!$C$2:$D$251,2,0),INT(N3944/VLOOKUP(J3944,'属性表（单）'!$N$4:$O$24,2,0))))</f>
        <v>70312</v>
      </c>
      <c r="S3944" s="1">
        <f t="shared" si="501"/>
        <v>419357</v>
      </c>
      <c r="T3944" s="28">
        <f>VLOOKUP(--F3944,经验表!$A$4:$B$53,2,0)*VLOOKUP(--E3944,经验表!$W$8:$X$17,2,0)</f>
        <v>419357.25000000006</v>
      </c>
      <c r="U3944" s="1">
        <f t="shared" si="502"/>
        <v>4590524</v>
      </c>
      <c r="V3944" s="1">
        <f t="shared" si="503"/>
        <v>4590524</v>
      </c>
    </row>
    <row r="3945" spans="1:22" x14ac:dyDescent="0.35">
      <c r="A3945" s="1">
        <v>93900164</v>
      </c>
      <c r="B3945" s="3" t="s">
        <v>23</v>
      </c>
      <c r="C3945" s="29">
        <f t="shared" si="498"/>
        <v>2</v>
      </c>
      <c r="D3945" s="29" t="str">
        <f t="shared" si="495"/>
        <v>4</v>
      </c>
      <c r="E3945" s="42" t="str">
        <f t="shared" si="496"/>
        <v>24</v>
      </c>
      <c r="F3945" s="1">
        <v>39</v>
      </c>
      <c r="G3945" s="28" t="str">
        <f t="shared" si="497"/>
        <v>439</v>
      </c>
      <c r="H3945" s="1">
        <v>3</v>
      </c>
      <c r="I3945" s="1">
        <v>4984</v>
      </c>
      <c r="J3945" s="1">
        <v>48</v>
      </c>
      <c r="K3945" s="1">
        <v>13560</v>
      </c>
      <c r="L3945" s="1">
        <v>461483</v>
      </c>
      <c r="M3945" s="1">
        <v>4303252</v>
      </c>
      <c r="N3945" s="2">
        <f>INT(VLOOKUP(--D3945,'属性表（单）'!$H$7:$I$11,2,0)*VLOOKUP(F3945,'属性表（单）'!$B$4:$D$53,3,0))</f>
        <v>46800</v>
      </c>
      <c r="O3945" s="34">
        <f t="shared" si="499"/>
        <v>7020</v>
      </c>
      <c r="P3945" s="1">
        <f>IF(H3945=26,VLOOKUP(G3945,'属性表（单核）'!$H$2:$I$251,2,0),IF(H3945=59,VLOOKUP(G3945,'属性表（单核）'!$C$2:$D$251,2,0),INT(N3945/VLOOKUP(H3945,'属性表（单）'!$N$4:$O$24,2,0))))</f>
        <v>4680</v>
      </c>
      <c r="Q3945" s="34">
        <f t="shared" si="500"/>
        <v>109687</v>
      </c>
      <c r="R3945" s="1">
        <f>IF(J3945=26,VLOOKUP(G3945,'属性表（单核）'!$H$2:$I$251,2,0),IF(J3945=59,VLOOKUP(G3945,'属性表（单核）'!$C$2:$D$251,2,0),INT(N3945/VLOOKUP(J3945,'属性表（单）'!$N$4:$O$24,2,0))))</f>
        <v>73125</v>
      </c>
      <c r="S3945" s="1">
        <f t="shared" si="501"/>
        <v>449367</v>
      </c>
      <c r="T3945" s="28">
        <f>VLOOKUP(--F3945,经验表!$A$4:$B$53,2,0)*VLOOKUP(--E3945,经验表!$W$8:$X$17,2,0)</f>
        <v>449367.75000000006</v>
      </c>
      <c r="U3945" s="1">
        <f t="shared" si="502"/>
        <v>5009881</v>
      </c>
      <c r="V3945" s="1">
        <f t="shared" si="503"/>
        <v>5009881</v>
      </c>
    </row>
    <row r="3946" spans="1:22" x14ac:dyDescent="0.35">
      <c r="A3946" s="1">
        <v>94000164</v>
      </c>
      <c r="B3946" s="3" t="s">
        <v>23</v>
      </c>
      <c r="C3946" s="29">
        <f t="shared" si="498"/>
        <v>2</v>
      </c>
      <c r="D3946" s="29" t="str">
        <f t="shared" si="495"/>
        <v>4</v>
      </c>
      <c r="E3946" s="42" t="str">
        <f t="shared" si="496"/>
        <v>24</v>
      </c>
      <c r="F3946" s="1">
        <v>40</v>
      </c>
      <c r="G3946" s="28" t="str">
        <f t="shared" si="497"/>
        <v>440</v>
      </c>
      <c r="H3946" s="1">
        <v>3</v>
      </c>
      <c r="I3946" s="1">
        <v>5118</v>
      </c>
      <c r="J3946" s="1">
        <v>48</v>
      </c>
      <c r="K3946" s="1">
        <v>13872</v>
      </c>
      <c r="L3946" s="1">
        <v>507386</v>
      </c>
      <c r="M3946" s="1">
        <v>4764735</v>
      </c>
      <c r="N3946" s="2">
        <f>INT(VLOOKUP(--D3946,'属性表（单）'!$H$7:$I$11,2,0)*VLOOKUP(F3946,'属性表（单）'!$B$4:$D$53,3,0))</f>
        <v>48600</v>
      </c>
      <c r="O3946" s="34">
        <f t="shared" si="499"/>
        <v>7290</v>
      </c>
      <c r="P3946" s="1">
        <f>IF(H3946=26,VLOOKUP(G3946,'属性表（单核）'!$H$2:$I$251,2,0),IF(H3946=59,VLOOKUP(G3946,'属性表（单核）'!$C$2:$D$251,2,0),INT(N3946/VLOOKUP(H3946,'属性表（单）'!$N$4:$O$24,2,0))))</f>
        <v>4860</v>
      </c>
      <c r="Q3946" s="34">
        <f t="shared" si="500"/>
        <v>113905</v>
      </c>
      <c r="R3946" s="1">
        <f>IF(J3946=26,VLOOKUP(G3946,'属性表（单核）'!$H$2:$I$251,2,0),IF(J3946=59,VLOOKUP(G3946,'属性表（单核）'!$C$2:$D$251,2,0),INT(N3946/VLOOKUP(J3946,'属性表（单）'!$N$4:$O$24,2,0))))</f>
        <v>75937</v>
      </c>
      <c r="S3946" s="1">
        <f t="shared" si="501"/>
        <v>479378</v>
      </c>
      <c r="T3946" s="28">
        <f>VLOOKUP(--F3946,经验表!$A$4:$B$53,2,0)*VLOOKUP(--E3946,经验表!$W$8:$X$17,2,0)</f>
        <v>479378.25000000006</v>
      </c>
      <c r="U3946" s="1">
        <f t="shared" si="502"/>
        <v>5459248</v>
      </c>
      <c r="V3946" s="1">
        <f t="shared" si="503"/>
        <v>5459248</v>
      </c>
    </row>
    <row r="3947" spans="1:22" x14ac:dyDescent="0.35">
      <c r="A3947" s="1">
        <v>94100164</v>
      </c>
      <c r="B3947" s="3" t="s">
        <v>23</v>
      </c>
      <c r="C3947" s="29">
        <f t="shared" si="498"/>
        <v>2</v>
      </c>
      <c r="D3947" s="29" t="str">
        <f t="shared" si="495"/>
        <v>4</v>
      </c>
      <c r="E3947" s="42" t="str">
        <f t="shared" si="496"/>
        <v>24</v>
      </c>
      <c r="F3947" s="1">
        <v>41</v>
      </c>
      <c r="G3947" s="28" t="str">
        <f t="shared" si="497"/>
        <v>441</v>
      </c>
      <c r="H3947" s="1">
        <v>3</v>
      </c>
      <c r="I3947" s="1">
        <v>5256</v>
      </c>
      <c r="J3947" s="1">
        <v>48</v>
      </c>
      <c r="K3947" s="1">
        <v>14184</v>
      </c>
      <c r="L3947" s="1">
        <v>557726</v>
      </c>
      <c r="M3947" s="1">
        <v>5272121</v>
      </c>
      <c r="N3947" s="2">
        <f>INT(VLOOKUP(--D3947,'属性表（单）'!$H$7:$I$11,2,0)*VLOOKUP(F3947,'属性表（单）'!$B$4:$D$53,3,0))</f>
        <v>50400</v>
      </c>
      <c r="O3947" s="34">
        <f t="shared" si="499"/>
        <v>7560</v>
      </c>
      <c r="P3947" s="1">
        <f>IF(H3947=26,VLOOKUP(G3947,'属性表（单核）'!$H$2:$I$251,2,0),IF(H3947=59,VLOOKUP(G3947,'属性表（单核）'!$C$2:$D$251,2,0),INT(N3947/VLOOKUP(H3947,'属性表（单）'!$N$4:$O$24,2,0))))</f>
        <v>5040</v>
      </c>
      <c r="Q3947" s="34">
        <f t="shared" si="500"/>
        <v>118125</v>
      </c>
      <c r="R3947" s="1">
        <f>IF(J3947=26,VLOOKUP(G3947,'属性表（单核）'!$H$2:$I$251,2,0),IF(J3947=59,VLOOKUP(G3947,'属性表（单核）'!$C$2:$D$251,2,0),INT(N3947/VLOOKUP(J3947,'属性表（单）'!$N$4:$O$24,2,0))))</f>
        <v>78750</v>
      </c>
      <c r="S3947" s="1">
        <f t="shared" si="501"/>
        <v>509388</v>
      </c>
      <c r="T3947" s="28">
        <f>VLOOKUP(--F3947,经验表!$A$4:$B$53,2,0)*VLOOKUP(--E3947,经验表!$W$8:$X$17,2,0)</f>
        <v>509388.75000000006</v>
      </c>
      <c r="U3947" s="1">
        <f t="shared" si="502"/>
        <v>5938626</v>
      </c>
      <c r="V3947" s="1">
        <f t="shared" si="503"/>
        <v>5938626</v>
      </c>
    </row>
    <row r="3948" spans="1:22" x14ac:dyDescent="0.35">
      <c r="A3948" s="1">
        <v>94200164</v>
      </c>
      <c r="B3948" s="3" t="s">
        <v>23</v>
      </c>
      <c r="C3948" s="29">
        <f t="shared" si="498"/>
        <v>2</v>
      </c>
      <c r="D3948" s="29" t="str">
        <f t="shared" si="495"/>
        <v>4</v>
      </c>
      <c r="E3948" s="42" t="str">
        <f t="shared" si="496"/>
        <v>24</v>
      </c>
      <c r="F3948" s="1">
        <v>42</v>
      </c>
      <c r="G3948" s="28" t="str">
        <f t="shared" si="497"/>
        <v>442</v>
      </c>
      <c r="H3948" s="1">
        <v>3</v>
      </c>
      <c r="I3948" s="1">
        <v>5395</v>
      </c>
      <c r="J3948" s="1">
        <v>48</v>
      </c>
      <c r="K3948" s="1">
        <v>14496</v>
      </c>
      <c r="L3948" s="1">
        <v>612931</v>
      </c>
      <c r="M3948" s="1">
        <v>5829847</v>
      </c>
      <c r="N3948" s="2">
        <f>INT(VLOOKUP(--D3948,'属性表（单）'!$H$7:$I$11,2,0)*VLOOKUP(F3948,'属性表（单）'!$B$4:$D$53,3,0))</f>
        <v>52400</v>
      </c>
      <c r="O3948" s="34">
        <f t="shared" si="499"/>
        <v>7860</v>
      </c>
      <c r="P3948" s="1">
        <f>IF(H3948=26,VLOOKUP(G3948,'属性表（单核）'!$H$2:$I$251,2,0),IF(H3948=59,VLOOKUP(G3948,'属性表（单核）'!$C$2:$D$251,2,0),INT(N3948/VLOOKUP(H3948,'属性表（单）'!$N$4:$O$24,2,0))))</f>
        <v>5240</v>
      </c>
      <c r="Q3948" s="34">
        <f t="shared" si="500"/>
        <v>122812</v>
      </c>
      <c r="R3948" s="1">
        <f>IF(J3948=26,VLOOKUP(G3948,'属性表（单核）'!$H$2:$I$251,2,0),IF(J3948=59,VLOOKUP(G3948,'属性表（单核）'!$C$2:$D$251,2,0),INT(N3948/VLOOKUP(J3948,'属性表（单）'!$N$4:$O$24,2,0))))</f>
        <v>81875</v>
      </c>
      <c r="S3948" s="1">
        <f t="shared" si="501"/>
        <v>545190</v>
      </c>
      <c r="T3948" s="28">
        <f>VLOOKUP(--F3948,经验表!$A$4:$B$53,2,0)*VLOOKUP(--E3948,经验表!$W$8:$X$17,2,0)</f>
        <v>545190.75000000012</v>
      </c>
      <c r="U3948" s="1">
        <f t="shared" si="502"/>
        <v>6448014</v>
      </c>
      <c r="V3948" s="1">
        <f t="shared" si="503"/>
        <v>6448014</v>
      </c>
    </row>
    <row r="3949" spans="1:22" x14ac:dyDescent="0.35">
      <c r="A3949" s="1">
        <v>94300164</v>
      </c>
      <c r="B3949" s="3" t="s">
        <v>23</v>
      </c>
      <c r="C3949" s="29">
        <f t="shared" si="498"/>
        <v>2</v>
      </c>
      <c r="D3949" s="29" t="str">
        <f t="shared" si="495"/>
        <v>4</v>
      </c>
      <c r="E3949" s="42" t="str">
        <f t="shared" si="496"/>
        <v>24</v>
      </c>
      <c r="F3949" s="1">
        <v>43</v>
      </c>
      <c r="G3949" s="28" t="str">
        <f t="shared" si="497"/>
        <v>443</v>
      </c>
      <c r="H3949" s="1">
        <v>3</v>
      </c>
      <c r="I3949" s="1">
        <v>5536</v>
      </c>
      <c r="J3949" s="1">
        <v>48</v>
      </c>
      <c r="K3949" s="1">
        <v>14808</v>
      </c>
      <c r="L3949" s="1">
        <v>673473</v>
      </c>
      <c r="M3949" s="1">
        <v>6442778</v>
      </c>
      <c r="N3949" s="2">
        <f>INT(VLOOKUP(--D3949,'属性表（单）'!$H$7:$I$11,2,0)*VLOOKUP(F3949,'属性表（单）'!$B$4:$D$53,3,0))</f>
        <v>54400</v>
      </c>
      <c r="O3949" s="34">
        <f t="shared" si="499"/>
        <v>8160</v>
      </c>
      <c r="P3949" s="1">
        <f>IF(H3949=26,VLOOKUP(G3949,'属性表（单核）'!$H$2:$I$251,2,0),IF(H3949=59,VLOOKUP(G3949,'属性表（单核）'!$C$2:$D$251,2,0),INT(N3949/VLOOKUP(H3949,'属性表（单）'!$N$4:$O$24,2,0))))</f>
        <v>5440</v>
      </c>
      <c r="Q3949" s="34">
        <f t="shared" si="500"/>
        <v>127500</v>
      </c>
      <c r="R3949" s="1">
        <f>IF(J3949=26,VLOOKUP(G3949,'属性表（单核）'!$H$2:$I$251,2,0),IF(J3949=59,VLOOKUP(G3949,'属性表（单核）'!$C$2:$D$251,2,0),INT(N3949/VLOOKUP(J3949,'属性表（单）'!$N$4:$O$24,2,0))))</f>
        <v>85000</v>
      </c>
      <c r="S3949" s="1">
        <f t="shared" si="501"/>
        <v>580992</v>
      </c>
      <c r="T3949" s="28">
        <f>VLOOKUP(--F3949,经验表!$A$4:$B$53,2,0)*VLOOKUP(--E3949,经验表!$W$8:$X$17,2,0)</f>
        <v>580992.75000000012</v>
      </c>
      <c r="U3949" s="1">
        <f t="shared" si="502"/>
        <v>6993204</v>
      </c>
      <c r="V3949" s="1">
        <f t="shared" si="503"/>
        <v>6993204</v>
      </c>
    </row>
    <row r="3950" spans="1:22" x14ac:dyDescent="0.35">
      <c r="A3950" s="1">
        <v>94400164</v>
      </c>
      <c r="B3950" s="3" t="s">
        <v>23</v>
      </c>
      <c r="C3950" s="29">
        <f t="shared" si="498"/>
        <v>2</v>
      </c>
      <c r="D3950" s="29" t="str">
        <f t="shared" si="495"/>
        <v>4</v>
      </c>
      <c r="E3950" s="42" t="str">
        <f t="shared" si="496"/>
        <v>24</v>
      </c>
      <c r="F3950" s="1">
        <v>44</v>
      </c>
      <c r="G3950" s="28" t="str">
        <f t="shared" si="497"/>
        <v>444</v>
      </c>
      <c r="H3950" s="1">
        <v>3</v>
      </c>
      <c r="I3950" s="1">
        <v>5678</v>
      </c>
      <c r="J3950" s="1">
        <v>48</v>
      </c>
      <c r="K3950" s="1">
        <v>15120</v>
      </c>
      <c r="L3950" s="1">
        <v>739860</v>
      </c>
      <c r="M3950" s="1">
        <v>7116251</v>
      </c>
      <c r="N3950" s="2">
        <f>INT(VLOOKUP(--D3950,'属性表（单）'!$H$7:$I$11,2,0)*VLOOKUP(F3950,'属性表（单）'!$B$4:$D$53,3,0))</f>
        <v>56400</v>
      </c>
      <c r="O3950" s="34">
        <f t="shared" si="499"/>
        <v>8460</v>
      </c>
      <c r="P3950" s="1">
        <f>IF(H3950=26,VLOOKUP(G3950,'属性表（单核）'!$H$2:$I$251,2,0),IF(H3950=59,VLOOKUP(G3950,'属性表（单核）'!$C$2:$D$251,2,0),INT(N3950/VLOOKUP(H3950,'属性表（单）'!$N$4:$O$24,2,0))))</f>
        <v>5640</v>
      </c>
      <c r="Q3950" s="34">
        <f t="shared" si="500"/>
        <v>132187</v>
      </c>
      <c r="R3950" s="1">
        <f>IF(J3950=26,VLOOKUP(G3950,'属性表（单核）'!$H$2:$I$251,2,0),IF(J3950=59,VLOOKUP(G3950,'属性表（单核）'!$C$2:$D$251,2,0),INT(N3950/VLOOKUP(J3950,'属性表（单）'!$N$4:$O$24,2,0))))</f>
        <v>88125</v>
      </c>
      <c r="S3950" s="1">
        <f t="shared" si="501"/>
        <v>616794</v>
      </c>
      <c r="T3950" s="28">
        <f>VLOOKUP(--F3950,经验表!$A$4:$B$53,2,0)*VLOOKUP(--E3950,经验表!$W$8:$X$17,2,0)</f>
        <v>616794.75000000012</v>
      </c>
      <c r="U3950" s="1">
        <f t="shared" si="502"/>
        <v>7574196</v>
      </c>
      <c r="V3950" s="1">
        <f t="shared" si="503"/>
        <v>7574196</v>
      </c>
    </row>
    <row r="3951" spans="1:22" x14ac:dyDescent="0.35">
      <c r="A3951" s="1">
        <v>94500164</v>
      </c>
      <c r="B3951" s="3" t="s">
        <v>23</v>
      </c>
      <c r="C3951" s="29">
        <f t="shared" si="498"/>
        <v>2</v>
      </c>
      <c r="D3951" s="29" t="str">
        <f t="shared" si="495"/>
        <v>4</v>
      </c>
      <c r="E3951" s="42" t="str">
        <f t="shared" si="496"/>
        <v>24</v>
      </c>
      <c r="F3951" s="1">
        <v>45</v>
      </c>
      <c r="G3951" s="28" t="str">
        <f t="shared" si="497"/>
        <v>445</v>
      </c>
      <c r="H3951" s="1">
        <v>3</v>
      </c>
      <c r="I3951" s="1">
        <v>5824</v>
      </c>
      <c r="J3951" s="1">
        <v>48</v>
      </c>
      <c r="K3951" s="1">
        <v>15432</v>
      </c>
      <c r="L3951" s="1">
        <v>812658</v>
      </c>
      <c r="M3951" s="1">
        <v>7856111</v>
      </c>
      <c r="N3951" s="2">
        <f>INT(VLOOKUP(--D3951,'属性表（单）'!$H$7:$I$11,2,0)*VLOOKUP(F3951,'属性表（单）'!$B$4:$D$53,3,0))</f>
        <v>58400</v>
      </c>
      <c r="O3951" s="34">
        <f t="shared" si="499"/>
        <v>8760</v>
      </c>
      <c r="P3951" s="1">
        <f>IF(H3951=26,VLOOKUP(G3951,'属性表（单核）'!$H$2:$I$251,2,0),IF(H3951=59,VLOOKUP(G3951,'属性表（单核）'!$C$2:$D$251,2,0),INT(N3951/VLOOKUP(H3951,'属性表（单）'!$N$4:$O$24,2,0))))</f>
        <v>5840</v>
      </c>
      <c r="Q3951" s="34">
        <f t="shared" si="500"/>
        <v>136875</v>
      </c>
      <c r="R3951" s="1">
        <f>IF(J3951=26,VLOOKUP(G3951,'属性表（单核）'!$H$2:$I$251,2,0),IF(J3951=59,VLOOKUP(G3951,'属性表（单核）'!$C$2:$D$251,2,0),INT(N3951/VLOOKUP(J3951,'属性表（单）'!$N$4:$O$24,2,0))))</f>
        <v>91250</v>
      </c>
      <c r="S3951" s="1">
        <f t="shared" si="501"/>
        <v>652596</v>
      </c>
      <c r="T3951" s="28">
        <f>VLOOKUP(--F3951,经验表!$A$4:$B$53,2,0)*VLOOKUP(--E3951,经验表!$W$8:$X$17,2,0)</f>
        <v>652596.75000000012</v>
      </c>
      <c r="U3951" s="1">
        <f t="shared" si="502"/>
        <v>8190990</v>
      </c>
      <c r="V3951" s="1">
        <f t="shared" si="503"/>
        <v>8190990</v>
      </c>
    </row>
    <row r="3952" spans="1:22" x14ac:dyDescent="0.35">
      <c r="A3952" s="1">
        <v>94600164</v>
      </c>
      <c r="B3952" s="3" t="s">
        <v>23</v>
      </c>
      <c r="C3952" s="29">
        <f t="shared" si="498"/>
        <v>2</v>
      </c>
      <c r="D3952" s="29" t="str">
        <f t="shared" si="495"/>
        <v>4</v>
      </c>
      <c r="E3952" s="42" t="str">
        <f t="shared" si="496"/>
        <v>24</v>
      </c>
      <c r="F3952" s="1">
        <v>46</v>
      </c>
      <c r="G3952" s="28" t="str">
        <f t="shared" si="497"/>
        <v>446</v>
      </c>
      <c r="H3952" s="1">
        <v>3</v>
      </c>
      <c r="I3952" s="1">
        <v>5973</v>
      </c>
      <c r="J3952" s="1">
        <v>48</v>
      </c>
      <c r="K3952" s="1">
        <v>15744</v>
      </c>
      <c r="L3952" s="1">
        <v>892483</v>
      </c>
      <c r="M3952" s="1">
        <v>8668769</v>
      </c>
      <c r="N3952" s="2">
        <f>INT(VLOOKUP(--D3952,'属性表（单）'!$H$7:$I$11,2,0)*VLOOKUP(F3952,'属性表（单）'!$B$4:$D$53,3,0))</f>
        <v>60400</v>
      </c>
      <c r="O3952" s="34">
        <f t="shared" si="499"/>
        <v>9060</v>
      </c>
      <c r="P3952" s="1">
        <f>IF(H3952=26,VLOOKUP(G3952,'属性表（单核）'!$H$2:$I$251,2,0),IF(H3952=59,VLOOKUP(G3952,'属性表（单核）'!$C$2:$D$251,2,0),INT(N3952/VLOOKUP(H3952,'属性表（单）'!$N$4:$O$24,2,0))))</f>
        <v>6040</v>
      </c>
      <c r="Q3952" s="34">
        <f t="shared" si="500"/>
        <v>141562</v>
      </c>
      <c r="R3952" s="1">
        <f>IF(J3952=26,VLOOKUP(G3952,'属性表（单核）'!$H$2:$I$251,2,0),IF(J3952=59,VLOOKUP(G3952,'属性表（单核）'!$C$2:$D$251,2,0),INT(N3952/VLOOKUP(J3952,'属性表（单）'!$N$4:$O$24,2,0))))</f>
        <v>94375</v>
      </c>
      <c r="S3952" s="1">
        <f t="shared" si="501"/>
        <v>694716</v>
      </c>
      <c r="T3952" s="28">
        <f>VLOOKUP(--F3952,经验表!$A$4:$B$53,2,0)*VLOOKUP(--E3952,经验表!$W$8:$X$17,2,0)</f>
        <v>694716.75000000012</v>
      </c>
      <c r="U3952" s="1">
        <f t="shared" si="502"/>
        <v>8843586</v>
      </c>
      <c r="V3952" s="1">
        <f t="shared" si="503"/>
        <v>8843586</v>
      </c>
    </row>
    <row r="3953" spans="1:22" x14ac:dyDescent="0.35">
      <c r="A3953" s="1">
        <v>94700164</v>
      </c>
      <c r="B3953" s="3" t="s">
        <v>23</v>
      </c>
      <c r="C3953" s="29">
        <f t="shared" si="498"/>
        <v>2</v>
      </c>
      <c r="D3953" s="29" t="str">
        <f t="shared" si="495"/>
        <v>4</v>
      </c>
      <c r="E3953" s="42" t="str">
        <f t="shared" si="496"/>
        <v>24</v>
      </c>
      <c r="F3953" s="1">
        <v>47</v>
      </c>
      <c r="G3953" s="28" t="str">
        <f t="shared" si="497"/>
        <v>447</v>
      </c>
      <c r="H3953" s="1">
        <v>3</v>
      </c>
      <c r="I3953" s="1">
        <v>6122</v>
      </c>
      <c r="J3953" s="1">
        <v>48</v>
      </c>
      <c r="K3953" s="1">
        <v>16056</v>
      </c>
      <c r="L3953" s="1">
        <v>980012</v>
      </c>
      <c r="M3953" s="1">
        <v>9561252</v>
      </c>
      <c r="N3953" s="2">
        <f>INT(VLOOKUP(--D3953,'属性表（单）'!$H$7:$I$11,2,0)*VLOOKUP(F3953,'属性表（单）'!$B$4:$D$53,3,0))</f>
        <v>62600</v>
      </c>
      <c r="O3953" s="34">
        <f t="shared" si="499"/>
        <v>9390</v>
      </c>
      <c r="P3953" s="1">
        <f>IF(H3953=26,VLOOKUP(G3953,'属性表（单核）'!$H$2:$I$251,2,0),IF(H3953=59,VLOOKUP(G3953,'属性表（单核）'!$C$2:$D$251,2,0),INT(N3953/VLOOKUP(H3953,'属性表（单）'!$N$4:$O$24,2,0))))</f>
        <v>6260</v>
      </c>
      <c r="Q3953" s="34">
        <f t="shared" si="500"/>
        <v>146718</v>
      </c>
      <c r="R3953" s="1">
        <f>IF(J3953=26,VLOOKUP(G3953,'属性表（单核）'!$H$2:$I$251,2,0),IF(J3953=59,VLOOKUP(G3953,'属性表（单核）'!$C$2:$D$251,2,0),INT(N3953/VLOOKUP(J3953,'属性表（单）'!$N$4:$O$24,2,0))))</f>
        <v>97812</v>
      </c>
      <c r="S3953" s="1">
        <f t="shared" si="501"/>
        <v>736836</v>
      </c>
      <c r="T3953" s="28">
        <f>VLOOKUP(--F3953,经验表!$A$4:$B$53,2,0)*VLOOKUP(--E3953,经验表!$W$8:$X$17,2,0)</f>
        <v>736836.75000000012</v>
      </c>
      <c r="U3953" s="1">
        <f t="shared" si="502"/>
        <v>9538302</v>
      </c>
      <c r="V3953" s="1">
        <f t="shared" si="503"/>
        <v>9538302</v>
      </c>
    </row>
    <row r="3954" spans="1:22" x14ac:dyDescent="0.35">
      <c r="A3954" s="1">
        <v>94800164</v>
      </c>
      <c r="B3954" s="3" t="s">
        <v>23</v>
      </c>
      <c r="C3954" s="29">
        <f t="shared" si="498"/>
        <v>2</v>
      </c>
      <c r="D3954" s="29" t="str">
        <f t="shared" si="495"/>
        <v>4</v>
      </c>
      <c r="E3954" s="42" t="str">
        <f t="shared" si="496"/>
        <v>24</v>
      </c>
      <c r="F3954" s="1">
        <v>48</v>
      </c>
      <c r="G3954" s="28" t="str">
        <f t="shared" si="497"/>
        <v>448</v>
      </c>
      <c r="H3954" s="1">
        <v>3</v>
      </c>
      <c r="I3954" s="1">
        <v>6274</v>
      </c>
      <c r="J3954" s="1">
        <v>48</v>
      </c>
      <c r="K3954" s="1">
        <v>16368</v>
      </c>
      <c r="L3954" s="1">
        <v>1075989</v>
      </c>
      <c r="M3954" s="1">
        <v>10541264</v>
      </c>
      <c r="N3954" s="2">
        <f>INT(VLOOKUP(--D3954,'属性表（单）'!$H$7:$I$11,2,0)*VLOOKUP(F3954,'属性表（单）'!$B$4:$D$53,3,0))</f>
        <v>64800</v>
      </c>
      <c r="O3954" s="34">
        <f t="shared" si="499"/>
        <v>9720</v>
      </c>
      <c r="P3954" s="1">
        <f>IF(H3954=26,VLOOKUP(G3954,'属性表（单核）'!$H$2:$I$251,2,0),IF(H3954=59,VLOOKUP(G3954,'属性表（单核）'!$C$2:$D$251,2,0),INT(N3954/VLOOKUP(H3954,'属性表（单）'!$N$4:$O$24,2,0))))</f>
        <v>6480</v>
      </c>
      <c r="Q3954" s="34">
        <f t="shared" si="500"/>
        <v>151875</v>
      </c>
      <c r="R3954" s="1">
        <f>IF(J3954=26,VLOOKUP(G3954,'属性表（单核）'!$H$2:$I$251,2,0),IF(J3954=59,VLOOKUP(G3954,'属性表（单核）'!$C$2:$D$251,2,0),INT(N3954/VLOOKUP(J3954,'属性表（单）'!$N$4:$O$24,2,0))))</f>
        <v>101250</v>
      </c>
      <c r="S3954" s="1">
        <f t="shared" si="501"/>
        <v>778956</v>
      </c>
      <c r="T3954" s="28">
        <f>VLOOKUP(--F3954,经验表!$A$4:$B$53,2,0)*VLOOKUP(--E3954,经验表!$W$8:$X$17,2,0)</f>
        <v>778956.75000000012</v>
      </c>
      <c r="U3954" s="1">
        <f t="shared" si="502"/>
        <v>10275138</v>
      </c>
      <c r="V3954" s="1">
        <f t="shared" si="503"/>
        <v>10275138</v>
      </c>
    </row>
    <row r="3955" spans="1:22" x14ac:dyDescent="0.35">
      <c r="A3955" s="1">
        <v>94900164</v>
      </c>
      <c r="B3955" s="3" t="s">
        <v>23</v>
      </c>
      <c r="C3955" s="29">
        <f t="shared" si="498"/>
        <v>2</v>
      </c>
      <c r="D3955" s="29" t="str">
        <f t="shared" si="495"/>
        <v>4</v>
      </c>
      <c r="E3955" s="42" t="str">
        <f t="shared" si="496"/>
        <v>24</v>
      </c>
      <c r="F3955" s="1">
        <v>49</v>
      </c>
      <c r="G3955" s="28" t="str">
        <f t="shared" si="497"/>
        <v>449</v>
      </c>
      <c r="H3955" s="1">
        <v>3</v>
      </c>
      <c r="I3955" s="1">
        <v>6429</v>
      </c>
      <c r="J3955" s="1">
        <v>48</v>
      </c>
      <c r="K3955" s="1">
        <v>16680</v>
      </c>
      <c r="L3955" s="1">
        <v>1181222</v>
      </c>
      <c r="M3955" s="1">
        <v>11617253</v>
      </c>
      <c r="N3955" s="2">
        <f>INT(VLOOKUP(--D3955,'属性表（单）'!$H$7:$I$11,2,0)*VLOOKUP(F3955,'属性表（单）'!$B$4:$D$53,3,0))</f>
        <v>67000</v>
      </c>
      <c r="O3955" s="34">
        <f t="shared" si="499"/>
        <v>10050</v>
      </c>
      <c r="P3955" s="1">
        <f>IF(H3955=26,VLOOKUP(G3955,'属性表（单核）'!$H$2:$I$251,2,0),IF(H3955=59,VLOOKUP(G3955,'属性表（单核）'!$C$2:$D$251,2,0),INT(N3955/VLOOKUP(H3955,'属性表（单）'!$N$4:$O$24,2,0))))</f>
        <v>6700</v>
      </c>
      <c r="Q3955" s="34">
        <f t="shared" si="500"/>
        <v>157030</v>
      </c>
      <c r="R3955" s="1">
        <f>IF(J3955=26,VLOOKUP(G3955,'属性表（单核）'!$H$2:$I$251,2,0),IF(J3955=59,VLOOKUP(G3955,'属性表（单核）'!$C$2:$D$251,2,0),INT(N3955/VLOOKUP(J3955,'属性表（单）'!$N$4:$O$24,2,0))))</f>
        <v>104687</v>
      </c>
      <c r="S3955" s="1">
        <f t="shared" si="501"/>
        <v>821076</v>
      </c>
      <c r="T3955" s="28">
        <f>VLOOKUP(--F3955,经验表!$A$4:$B$53,2,0)*VLOOKUP(--E3955,经验表!$W$8:$X$17,2,0)</f>
        <v>821076.75000000012</v>
      </c>
      <c r="U3955" s="1">
        <f t="shared" si="502"/>
        <v>11054094</v>
      </c>
      <c r="V3955" s="1">
        <f t="shared" si="503"/>
        <v>11054094</v>
      </c>
    </row>
    <row r="3956" spans="1:22" x14ac:dyDescent="0.35">
      <c r="A3956" s="1">
        <v>95000164</v>
      </c>
      <c r="B3956" s="3" t="s">
        <v>23</v>
      </c>
      <c r="C3956" s="29">
        <f t="shared" si="498"/>
        <v>2</v>
      </c>
      <c r="D3956" s="29" t="str">
        <f t="shared" si="495"/>
        <v>4</v>
      </c>
      <c r="E3956" s="42" t="str">
        <f t="shared" si="496"/>
        <v>24</v>
      </c>
      <c r="F3956" s="1">
        <v>50</v>
      </c>
      <c r="G3956" s="28" t="str">
        <f t="shared" si="497"/>
        <v>450</v>
      </c>
      <c r="H3956" s="1">
        <v>3</v>
      </c>
      <c r="I3956" s="1">
        <v>6586</v>
      </c>
      <c r="J3956" s="1">
        <v>48</v>
      </c>
      <c r="K3956" s="1">
        <v>16992</v>
      </c>
      <c r="L3956" s="1">
        <v>99999999</v>
      </c>
      <c r="M3956" s="1">
        <v>12798475</v>
      </c>
      <c r="N3956" s="2">
        <f>INT(VLOOKUP(--D3956,'属性表（单）'!$H$7:$I$11,2,0)*VLOOKUP(F3956,'属性表（单）'!$B$4:$D$53,3,0))</f>
        <v>69200</v>
      </c>
      <c r="O3956" s="34">
        <f t="shared" si="499"/>
        <v>10380</v>
      </c>
      <c r="P3956" s="1">
        <f>IF(H3956=26,VLOOKUP(G3956,'属性表（单核）'!$H$2:$I$251,2,0),IF(H3956=59,VLOOKUP(G3956,'属性表（单核）'!$C$2:$D$251,2,0),INT(N3956/VLOOKUP(H3956,'属性表（单）'!$N$4:$O$24,2,0))))</f>
        <v>6920</v>
      </c>
      <c r="Q3956" s="34">
        <f t="shared" si="500"/>
        <v>162187</v>
      </c>
      <c r="R3956" s="1">
        <f>IF(J3956=26,VLOOKUP(G3956,'属性表（单核）'!$H$2:$I$251,2,0),IF(J3956=59,VLOOKUP(G3956,'属性表（单核）'!$C$2:$D$251,2,0),INT(N3956/VLOOKUP(J3956,'属性表（单）'!$N$4:$O$24,2,0))))</f>
        <v>108125</v>
      </c>
      <c r="S3956" s="1">
        <f t="shared" si="501"/>
        <v>870041</v>
      </c>
      <c r="T3956" s="28">
        <f>VLOOKUP(--F3956,经验表!$A$4:$B$53,2,0)*VLOOKUP(--E3956,经验表!$W$8:$X$17,2,0)</f>
        <v>870041.25000000012</v>
      </c>
      <c r="U3956" s="1">
        <f t="shared" si="502"/>
        <v>11875170</v>
      </c>
      <c r="V3956" s="1">
        <f t="shared" si="503"/>
        <v>11875170</v>
      </c>
    </row>
    <row r="3957" spans="1:22" x14ac:dyDescent="0.35">
      <c r="A3957" s="1">
        <v>90100165</v>
      </c>
      <c r="B3957" s="3" t="s">
        <v>23</v>
      </c>
      <c r="C3957" s="29">
        <f t="shared" si="498"/>
        <v>2</v>
      </c>
      <c r="D3957" s="29" t="str">
        <f t="shared" si="495"/>
        <v>5</v>
      </c>
      <c r="E3957" s="42" t="str">
        <f t="shared" si="496"/>
        <v>25</v>
      </c>
      <c r="F3957" s="1">
        <v>1</v>
      </c>
      <c r="G3957" s="28" t="str">
        <f t="shared" si="497"/>
        <v>51</v>
      </c>
      <c r="H3957" s="1">
        <v>3</v>
      </c>
      <c r="I3957" s="1">
        <v>1536</v>
      </c>
      <c r="J3957" s="1">
        <v>48</v>
      </c>
      <c r="K3957" s="1">
        <v>2256</v>
      </c>
      <c r="L3957" s="1">
        <v>5830</v>
      </c>
      <c r="M3957" s="1">
        <v>0</v>
      </c>
      <c r="N3957" s="2">
        <f>INT(VLOOKUP(--D3957,'属性表（单）'!$H$7:$I$11,2,0)*VLOOKUP(F3957,'属性表（单）'!$B$4:$D$53,3,0))</f>
        <v>9600</v>
      </c>
      <c r="O3957" s="34">
        <f t="shared" si="499"/>
        <v>1440</v>
      </c>
      <c r="P3957" s="1">
        <f>IF(H3957=26,VLOOKUP(G3957,'属性表（单核）'!$H$2:$I$251,2,0),IF(H3957=59,VLOOKUP(G3957,'属性表（单核）'!$C$2:$D$251,2,0),INT(N3957/VLOOKUP(H3957,'属性表（单）'!$N$4:$O$24,2,0))))</f>
        <v>960</v>
      </c>
      <c r="Q3957" s="34">
        <f t="shared" si="500"/>
        <v>22500</v>
      </c>
      <c r="R3957" s="1">
        <f>IF(J3957=26,VLOOKUP(G3957,'属性表（单核）'!$H$2:$I$251,2,0),IF(J3957=59,VLOOKUP(G3957,'属性表（单核）'!$C$2:$D$251,2,0),INT(N3957/VLOOKUP(J3957,'属性表（单）'!$N$4:$O$24,2,0))))</f>
        <v>15000</v>
      </c>
      <c r="S3957" s="1">
        <f t="shared" si="501"/>
        <v>5133</v>
      </c>
      <c r="T3957" s="28">
        <f>VLOOKUP(--F3957,经验表!$A$4:$B$53,2,0)*VLOOKUP(--E3957,经验表!$W$8:$X$17,2,0)</f>
        <v>5133.3750000000009</v>
      </c>
      <c r="U3957" s="1">
        <f t="shared" si="502"/>
        <v>283500</v>
      </c>
      <c r="V3957" s="1">
        <f t="shared" si="503"/>
        <v>12745211</v>
      </c>
    </row>
    <row r="3958" spans="1:22" x14ac:dyDescent="0.35">
      <c r="A3958" s="1">
        <v>90200165</v>
      </c>
      <c r="B3958" s="3" t="s">
        <v>23</v>
      </c>
      <c r="C3958" s="29">
        <f t="shared" si="498"/>
        <v>2</v>
      </c>
      <c r="D3958" s="29" t="str">
        <f t="shared" si="495"/>
        <v>5</v>
      </c>
      <c r="E3958" s="42" t="str">
        <f t="shared" si="496"/>
        <v>25</v>
      </c>
      <c r="F3958" s="1">
        <v>2</v>
      </c>
      <c r="G3958" s="28" t="str">
        <f t="shared" si="497"/>
        <v>52</v>
      </c>
      <c r="H3958" s="1">
        <v>3</v>
      </c>
      <c r="I3958" s="1">
        <v>1664</v>
      </c>
      <c r="J3958" s="1">
        <v>48</v>
      </c>
      <c r="K3958" s="1">
        <v>2664</v>
      </c>
      <c r="L3958" s="1">
        <v>7467</v>
      </c>
      <c r="M3958" s="1">
        <v>5830</v>
      </c>
      <c r="N3958" s="2">
        <f>INT(VLOOKUP(--D3958,'属性表（单）'!$H$7:$I$11,2,0)*VLOOKUP(F3958,'属性表（单）'!$B$4:$D$53,3,0))</f>
        <v>10200</v>
      </c>
      <c r="O3958" s="34">
        <f t="shared" si="499"/>
        <v>1530</v>
      </c>
      <c r="P3958" s="1">
        <f>IF(H3958=26,VLOOKUP(G3958,'属性表（单核）'!$H$2:$I$251,2,0),IF(H3958=59,VLOOKUP(G3958,'属性表（单核）'!$C$2:$D$251,2,0),INT(N3958/VLOOKUP(H3958,'属性表（单）'!$N$4:$O$24,2,0))))</f>
        <v>1020</v>
      </c>
      <c r="Q3958" s="34">
        <f t="shared" si="500"/>
        <v>23905</v>
      </c>
      <c r="R3958" s="1">
        <f>IF(J3958=26,VLOOKUP(G3958,'属性表（单核）'!$H$2:$I$251,2,0),IF(J3958=59,VLOOKUP(G3958,'属性表（单核）'!$C$2:$D$251,2,0),INT(N3958/VLOOKUP(J3958,'属性表（单）'!$N$4:$O$24,2,0))))</f>
        <v>15937</v>
      </c>
      <c r="S3958" s="1">
        <f t="shared" si="501"/>
        <v>7186</v>
      </c>
      <c r="T3958" s="28">
        <f>VLOOKUP(--F3958,经验表!$A$4:$B$53,2,0)*VLOOKUP(--E3958,经验表!$W$8:$X$17,2,0)</f>
        <v>7186.7250000000013</v>
      </c>
      <c r="U3958" s="1">
        <f t="shared" si="502"/>
        <v>288633</v>
      </c>
      <c r="V3958" s="1">
        <f t="shared" si="503"/>
        <v>288633</v>
      </c>
    </row>
    <row r="3959" spans="1:22" x14ac:dyDescent="0.35">
      <c r="A3959" s="1">
        <v>90300165</v>
      </c>
      <c r="B3959" s="3" t="s">
        <v>23</v>
      </c>
      <c r="C3959" s="29">
        <f t="shared" si="498"/>
        <v>2</v>
      </c>
      <c r="D3959" s="29" t="str">
        <f t="shared" si="495"/>
        <v>5</v>
      </c>
      <c r="E3959" s="42" t="str">
        <f t="shared" si="496"/>
        <v>25</v>
      </c>
      <c r="F3959" s="1">
        <v>3</v>
      </c>
      <c r="G3959" s="28" t="str">
        <f t="shared" si="497"/>
        <v>53</v>
      </c>
      <c r="H3959" s="1">
        <v>3</v>
      </c>
      <c r="I3959" s="1">
        <v>1792</v>
      </c>
      <c r="J3959" s="1">
        <v>48</v>
      </c>
      <c r="K3959" s="1">
        <v>3072</v>
      </c>
      <c r="L3959" s="1">
        <v>9262</v>
      </c>
      <c r="M3959" s="1">
        <v>13297</v>
      </c>
      <c r="N3959" s="2">
        <f>INT(VLOOKUP(--D3959,'属性表（单）'!$H$7:$I$11,2,0)*VLOOKUP(F3959,'属性表（单）'!$B$4:$D$53,3,0))</f>
        <v>10800</v>
      </c>
      <c r="O3959" s="34">
        <f t="shared" si="499"/>
        <v>1620</v>
      </c>
      <c r="P3959" s="1">
        <f>IF(H3959=26,VLOOKUP(G3959,'属性表（单核）'!$H$2:$I$251,2,0),IF(H3959=59,VLOOKUP(G3959,'属性表（单核）'!$C$2:$D$251,2,0),INT(N3959/VLOOKUP(H3959,'属性表（单）'!$N$4:$O$24,2,0))))</f>
        <v>1080</v>
      </c>
      <c r="Q3959" s="34">
        <f t="shared" si="500"/>
        <v>25312</v>
      </c>
      <c r="R3959" s="1">
        <f>IF(J3959=26,VLOOKUP(G3959,'属性表（单核）'!$H$2:$I$251,2,0),IF(J3959=59,VLOOKUP(G3959,'属性表（单核）'!$C$2:$D$251,2,0),INT(N3959/VLOOKUP(J3959,'属性表（单）'!$N$4:$O$24,2,0))))</f>
        <v>16875</v>
      </c>
      <c r="S3959" s="1">
        <f t="shared" si="501"/>
        <v>9240</v>
      </c>
      <c r="T3959" s="28">
        <f>VLOOKUP(--F3959,经验表!$A$4:$B$53,2,0)*VLOOKUP(--E3959,经验表!$W$8:$X$17,2,0)</f>
        <v>9240.0750000000007</v>
      </c>
      <c r="U3959" s="1">
        <f t="shared" si="502"/>
        <v>295819</v>
      </c>
      <c r="V3959" s="1">
        <f t="shared" si="503"/>
        <v>295819</v>
      </c>
    </row>
    <row r="3960" spans="1:22" x14ac:dyDescent="0.35">
      <c r="A3960" s="1">
        <v>90400165</v>
      </c>
      <c r="B3960" s="3" t="s">
        <v>23</v>
      </c>
      <c r="C3960" s="29">
        <f t="shared" si="498"/>
        <v>2</v>
      </c>
      <c r="D3960" s="29" t="str">
        <f t="shared" si="495"/>
        <v>5</v>
      </c>
      <c r="E3960" s="42" t="str">
        <f t="shared" si="496"/>
        <v>25</v>
      </c>
      <c r="F3960" s="1">
        <v>4</v>
      </c>
      <c r="G3960" s="28" t="str">
        <f t="shared" si="497"/>
        <v>54</v>
      </c>
      <c r="H3960" s="1">
        <v>3</v>
      </c>
      <c r="I3960" s="1">
        <v>1923</v>
      </c>
      <c r="J3960" s="1">
        <v>48</v>
      </c>
      <c r="K3960" s="1">
        <v>3480</v>
      </c>
      <c r="L3960" s="1">
        <v>11231</v>
      </c>
      <c r="M3960" s="1">
        <v>22559</v>
      </c>
      <c r="N3960" s="2">
        <f>INT(VLOOKUP(--D3960,'属性表（单）'!$H$7:$I$11,2,0)*VLOOKUP(F3960,'属性表（单）'!$B$4:$D$53,3,0))</f>
        <v>11400</v>
      </c>
      <c r="O3960" s="34">
        <f t="shared" si="499"/>
        <v>1710</v>
      </c>
      <c r="P3960" s="1">
        <f>IF(H3960=26,VLOOKUP(G3960,'属性表（单核）'!$H$2:$I$251,2,0),IF(H3960=59,VLOOKUP(G3960,'属性表（单核）'!$C$2:$D$251,2,0),INT(N3960/VLOOKUP(H3960,'属性表（单）'!$N$4:$O$24,2,0))))</f>
        <v>1140</v>
      </c>
      <c r="Q3960" s="34">
        <f t="shared" si="500"/>
        <v>26718</v>
      </c>
      <c r="R3960" s="1">
        <f>IF(J3960=26,VLOOKUP(G3960,'属性表（单核）'!$H$2:$I$251,2,0),IF(J3960=59,VLOOKUP(G3960,'属性表（单核）'!$C$2:$D$251,2,0),INT(N3960/VLOOKUP(J3960,'属性表（单）'!$N$4:$O$24,2,0))))</f>
        <v>17812</v>
      </c>
      <c r="S3960" s="1">
        <f t="shared" si="501"/>
        <v>11293</v>
      </c>
      <c r="T3960" s="28">
        <f>VLOOKUP(--F3960,经验表!$A$4:$B$53,2,0)*VLOOKUP(--E3960,经验表!$W$8:$X$17,2,0)</f>
        <v>11293.425000000001</v>
      </c>
      <c r="U3960" s="1">
        <f t="shared" si="502"/>
        <v>305059</v>
      </c>
      <c r="V3960" s="1">
        <f t="shared" si="503"/>
        <v>305059</v>
      </c>
    </row>
    <row r="3961" spans="1:22" x14ac:dyDescent="0.35">
      <c r="A3961" s="1">
        <v>90500165</v>
      </c>
      <c r="B3961" s="3" t="s">
        <v>23</v>
      </c>
      <c r="C3961" s="29">
        <f t="shared" si="498"/>
        <v>2</v>
      </c>
      <c r="D3961" s="29" t="str">
        <f t="shared" si="495"/>
        <v>5</v>
      </c>
      <c r="E3961" s="42" t="str">
        <f t="shared" si="496"/>
        <v>25</v>
      </c>
      <c r="F3961" s="1">
        <v>5</v>
      </c>
      <c r="G3961" s="28" t="str">
        <f t="shared" si="497"/>
        <v>55</v>
      </c>
      <c r="H3961" s="1">
        <v>3</v>
      </c>
      <c r="I3961" s="1">
        <v>2054</v>
      </c>
      <c r="J3961" s="1">
        <v>48</v>
      </c>
      <c r="K3961" s="1">
        <v>3888</v>
      </c>
      <c r="L3961" s="1">
        <v>13391</v>
      </c>
      <c r="M3961" s="1">
        <v>33790</v>
      </c>
      <c r="N3961" s="2">
        <f>INT(VLOOKUP(--D3961,'属性表（单）'!$H$7:$I$11,2,0)*VLOOKUP(F3961,'属性表（单）'!$B$4:$D$53,3,0))</f>
        <v>12000</v>
      </c>
      <c r="O3961" s="34">
        <f t="shared" si="499"/>
        <v>1800</v>
      </c>
      <c r="P3961" s="1">
        <f>IF(H3961=26,VLOOKUP(G3961,'属性表（单核）'!$H$2:$I$251,2,0),IF(H3961=59,VLOOKUP(G3961,'属性表（单核）'!$C$2:$D$251,2,0),INT(N3961/VLOOKUP(H3961,'属性表（单）'!$N$4:$O$24,2,0))))</f>
        <v>1200</v>
      </c>
      <c r="Q3961" s="34">
        <f t="shared" si="500"/>
        <v>28125</v>
      </c>
      <c r="R3961" s="1">
        <f>IF(J3961=26,VLOOKUP(G3961,'属性表（单核）'!$H$2:$I$251,2,0),IF(J3961=59,VLOOKUP(G3961,'属性表（单核）'!$C$2:$D$251,2,0),INT(N3961/VLOOKUP(J3961,'属性表（单）'!$N$4:$O$24,2,0))))</f>
        <v>18750</v>
      </c>
      <c r="S3961" s="1">
        <f t="shared" si="501"/>
        <v>13346</v>
      </c>
      <c r="T3961" s="28">
        <f>VLOOKUP(--F3961,经验表!$A$4:$B$53,2,0)*VLOOKUP(--E3961,经验表!$W$8:$X$17,2,0)</f>
        <v>13346.775000000001</v>
      </c>
      <c r="U3961" s="1">
        <f t="shared" si="502"/>
        <v>316352</v>
      </c>
      <c r="V3961" s="1">
        <f t="shared" si="503"/>
        <v>316352</v>
      </c>
    </row>
    <row r="3962" spans="1:22" x14ac:dyDescent="0.35">
      <c r="A3962" s="1">
        <v>90600165</v>
      </c>
      <c r="B3962" s="3" t="s">
        <v>23</v>
      </c>
      <c r="C3962" s="29">
        <f t="shared" si="498"/>
        <v>2</v>
      </c>
      <c r="D3962" s="29" t="str">
        <f t="shared" si="495"/>
        <v>5</v>
      </c>
      <c r="E3962" s="42" t="str">
        <f t="shared" si="496"/>
        <v>25</v>
      </c>
      <c r="F3962" s="1">
        <v>6</v>
      </c>
      <c r="G3962" s="28" t="str">
        <f t="shared" si="497"/>
        <v>56</v>
      </c>
      <c r="H3962" s="1">
        <v>3</v>
      </c>
      <c r="I3962" s="1">
        <v>2187</v>
      </c>
      <c r="J3962" s="1">
        <v>48</v>
      </c>
      <c r="K3962" s="1">
        <v>4296</v>
      </c>
      <c r="L3962" s="1">
        <v>15759</v>
      </c>
      <c r="M3962" s="1">
        <v>47181</v>
      </c>
      <c r="N3962" s="2">
        <f>INT(VLOOKUP(--D3962,'属性表（单）'!$H$7:$I$11,2,0)*VLOOKUP(F3962,'属性表（单）'!$B$4:$D$53,3,0))</f>
        <v>12600</v>
      </c>
      <c r="O3962" s="34">
        <f t="shared" si="499"/>
        <v>1890</v>
      </c>
      <c r="P3962" s="1">
        <f>IF(H3962=26,VLOOKUP(G3962,'属性表（单核）'!$H$2:$I$251,2,0),IF(H3962=59,VLOOKUP(G3962,'属性表（单核）'!$C$2:$D$251,2,0),INT(N3962/VLOOKUP(H3962,'属性表（单）'!$N$4:$O$24,2,0))))</f>
        <v>1260</v>
      </c>
      <c r="Q3962" s="34">
        <f t="shared" si="500"/>
        <v>29530</v>
      </c>
      <c r="R3962" s="1">
        <f>IF(J3962=26,VLOOKUP(G3962,'属性表（单核）'!$H$2:$I$251,2,0),IF(J3962=59,VLOOKUP(G3962,'属性表（单核）'!$C$2:$D$251,2,0),INT(N3962/VLOOKUP(J3962,'属性表（单）'!$N$4:$O$24,2,0))))</f>
        <v>19687</v>
      </c>
      <c r="S3962" s="1">
        <f t="shared" si="501"/>
        <v>16769</v>
      </c>
      <c r="T3962" s="28">
        <f>VLOOKUP(--F3962,经验表!$A$4:$B$53,2,0)*VLOOKUP(--E3962,经验表!$W$8:$X$17,2,0)</f>
        <v>16769.025000000001</v>
      </c>
      <c r="U3962" s="1">
        <f t="shared" si="502"/>
        <v>329698</v>
      </c>
      <c r="V3962" s="1">
        <f t="shared" si="503"/>
        <v>329698</v>
      </c>
    </row>
    <row r="3963" spans="1:22" x14ac:dyDescent="0.35">
      <c r="A3963" s="1">
        <v>90700165</v>
      </c>
      <c r="B3963" s="3" t="s">
        <v>23</v>
      </c>
      <c r="C3963" s="29">
        <f t="shared" si="498"/>
        <v>2</v>
      </c>
      <c r="D3963" s="29" t="str">
        <f t="shared" si="495"/>
        <v>5</v>
      </c>
      <c r="E3963" s="42" t="str">
        <f t="shared" si="496"/>
        <v>25</v>
      </c>
      <c r="F3963" s="1">
        <v>7</v>
      </c>
      <c r="G3963" s="28" t="str">
        <f t="shared" si="497"/>
        <v>57</v>
      </c>
      <c r="H3963" s="1">
        <v>3</v>
      </c>
      <c r="I3963" s="1">
        <v>2320</v>
      </c>
      <c r="J3963" s="1">
        <v>48</v>
      </c>
      <c r="K3963" s="1">
        <v>4704</v>
      </c>
      <c r="L3963" s="1">
        <v>18352</v>
      </c>
      <c r="M3963" s="1">
        <v>62940</v>
      </c>
      <c r="N3963" s="2">
        <f>INT(VLOOKUP(--D3963,'属性表（单）'!$H$7:$I$11,2,0)*VLOOKUP(F3963,'属性表（单）'!$B$4:$D$53,3,0))</f>
        <v>13500</v>
      </c>
      <c r="O3963" s="34">
        <f t="shared" si="499"/>
        <v>2025</v>
      </c>
      <c r="P3963" s="1">
        <f>IF(H3963=26,VLOOKUP(G3963,'属性表（单核）'!$H$2:$I$251,2,0),IF(H3963=59,VLOOKUP(G3963,'属性表（单核）'!$C$2:$D$251,2,0),INT(N3963/VLOOKUP(H3963,'属性表（单）'!$N$4:$O$24,2,0))))</f>
        <v>1350</v>
      </c>
      <c r="Q3963" s="34">
        <f t="shared" si="500"/>
        <v>31639</v>
      </c>
      <c r="R3963" s="1">
        <f>IF(J3963=26,VLOOKUP(G3963,'属性表（单核）'!$H$2:$I$251,2,0),IF(J3963=59,VLOOKUP(G3963,'属性表（单核）'!$C$2:$D$251,2,0),INT(N3963/VLOOKUP(J3963,'属性表（单）'!$N$4:$O$24,2,0))))</f>
        <v>21093</v>
      </c>
      <c r="S3963" s="1">
        <f t="shared" si="501"/>
        <v>20191</v>
      </c>
      <c r="T3963" s="28">
        <f>VLOOKUP(--F3963,经验表!$A$4:$B$53,2,0)*VLOOKUP(--E3963,经验表!$W$8:$X$17,2,0)</f>
        <v>20191.275000000001</v>
      </c>
      <c r="U3963" s="1">
        <f t="shared" si="502"/>
        <v>346467</v>
      </c>
      <c r="V3963" s="1">
        <f t="shared" si="503"/>
        <v>346467</v>
      </c>
    </row>
    <row r="3964" spans="1:22" x14ac:dyDescent="0.35">
      <c r="A3964" s="1">
        <v>90800165</v>
      </c>
      <c r="B3964" s="3" t="s">
        <v>23</v>
      </c>
      <c r="C3964" s="29">
        <f t="shared" si="498"/>
        <v>2</v>
      </c>
      <c r="D3964" s="29" t="str">
        <f t="shared" si="495"/>
        <v>5</v>
      </c>
      <c r="E3964" s="42" t="str">
        <f t="shared" si="496"/>
        <v>25</v>
      </c>
      <c r="F3964" s="1">
        <v>8</v>
      </c>
      <c r="G3964" s="28" t="str">
        <f t="shared" si="497"/>
        <v>58</v>
      </c>
      <c r="H3964" s="1">
        <v>3</v>
      </c>
      <c r="I3964" s="1">
        <v>2456</v>
      </c>
      <c r="J3964" s="1">
        <v>48</v>
      </c>
      <c r="K3964" s="1">
        <v>5112</v>
      </c>
      <c r="L3964" s="1">
        <v>21195</v>
      </c>
      <c r="M3964" s="1">
        <v>81292</v>
      </c>
      <c r="N3964" s="2">
        <f>INT(VLOOKUP(--D3964,'属性表（单）'!$H$7:$I$11,2,0)*VLOOKUP(F3964,'属性表（单）'!$B$4:$D$53,3,0))</f>
        <v>14400</v>
      </c>
      <c r="O3964" s="34">
        <f t="shared" si="499"/>
        <v>2160</v>
      </c>
      <c r="P3964" s="1">
        <f>IF(H3964=26,VLOOKUP(G3964,'属性表（单核）'!$H$2:$I$251,2,0),IF(H3964=59,VLOOKUP(G3964,'属性表（单核）'!$C$2:$D$251,2,0),INT(N3964/VLOOKUP(H3964,'属性表（单）'!$N$4:$O$24,2,0))))</f>
        <v>1440</v>
      </c>
      <c r="Q3964" s="34">
        <f t="shared" si="500"/>
        <v>33750</v>
      </c>
      <c r="R3964" s="1">
        <f>IF(J3964=26,VLOOKUP(G3964,'属性表（单核）'!$H$2:$I$251,2,0),IF(J3964=59,VLOOKUP(G3964,'属性表（单核）'!$C$2:$D$251,2,0),INT(N3964/VLOOKUP(J3964,'属性表（单）'!$N$4:$O$24,2,0))))</f>
        <v>22500</v>
      </c>
      <c r="S3964" s="1">
        <f t="shared" si="501"/>
        <v>23613</v>
      </c>
      <c r="T3964" s="28">
        <f>VLOOKUP(--F3964,经验表!$A$4:$B$53,2,0)*VLOOKUP(--E3964,经验表!$W$8:$X$17,2,0)</f>
        <v>23613.525000000001</v>
      </c>
      <c r="U3964" s="1">
        <f t="shared" si="502"/>
        <v>366658</v>
      </c>
      <c r="V3964" s="1">
        <f t="shared" si="503"/>
        <v>366658</v>
      </c>
    </row>
    <row r="3965" spans="1:22" x14ac:dyDescent="0.35">
      <c r="A3965" s="1">
        <v>90900165</v>
      </c>
      <c r="B3965" s="3" t="s">
        <v>23</v>
      </c>
      <c r="C3965" s="29">
        <f t="shared" si="498"/>
        <v>2</v>
      </c>
      <c r="D3965" s="29" t="str">
        <f t="shared" si="495"/>
        <v>5</v>
      </c>
      <c r="E3965" s="42" t="str">
        <f t="shared" si="496"/>
        <v>25</v>
      </c>
      <c r="F3965" s="1">
        <v>9</v>
      </c>
      <c r="G3965" s="28" t="str">
        <f t="shared" si="497"/>
        <v>59</v>
      </c>
      <c r="H3965" s="1">
        <v>3</v>
      </c>
      <c r="I3965" s="1">
        <v>2592</v>
      </c>
      <c r="J3965" s="1">
        <v>48</v>
      </c>
      <c r="K3965" s="1">
        <v>5520</v>
      </c>
      <c r="L3965" s="1">
        <v>24306</v>
      </c>
      <c r="M3965" s="1">
        <v>102487</v>
      </c>
      <c r="N3965" s="2">
        <f>INT(VLOOKUP(--D3965,'属性表（单）'!$H$7:$I$11,2,0)*VLOOKUP(F3965,'属性表（单）'!$B$4:$D$53,3,0))</f>
        <v>15300</v>
      </c>
      <c r="O3965" s="34">
        <f t="shared" si="499"/>
        <v>2295</v>
      </c>
      <c r="P3965" s="1">
        <f>IF(H3965=26,VLOOKUP(G3965,'属性表（单核）'!$H$2:$I$251,2,0),IF(H3965=59,VLOOKUP(G3965,'属性表（单核）'!$C$2:$D$251,2,0),INT(N3965/VLOOKUP(H3965,'属性表（单）'!$N$4:$O$24,2,0))))</f>
        <v>1530</v>
      </c>
      <c r="Q3965" s="34">
        <f t="shared" si="500"/>
        <v>35859</v>
      </c>
      <c r="R3965" s="1">
        <f>IF(J3965=26,VLOOKUP(G3965,'属性表（单核）'!$H$2:$I$251,2,0),IF(J3965=59,VLOOKUP(G3965,'属性表（单核）'!$C$2:$D$251,2,0),INT(N3965/VLOOKUP(J3965,'属性表（单）'!$N$4:$O$24,2,0))))</f>
        <v>23906</v>
      </c>
      <c r="S3965" s="1">
        <f t="shared" si="501"/>
        <v>27035</v>
      </c>
      <c r="T3965" s="28">
        <f>VLOOKUP(--F3965,经验表!$A$4:$B$53,2,0)*VLOOKUP(--E3965,经验表!$W$8:$X$17,2,0)</f>
        <v>27035.775000000005</v>
      </c>
      <c r="U3965" s="1">
        <f t="shared" si="502"/>
        <v>390271</v>
      </c>
      <c r="V3965" s="1">
        <f t="shared" si="503"/>
        <v>390271</v>
      </c>
    </row>
    <row r="3966" spans="1:22" x14ac:dyDescent="0.35">
      <c r="A3966" s="1">
        <v>91000165</v>
      </c>
      <c r="B3966" s="3" t="s">
        <v>23</v>
      </c>
      <c r="C3966" s="29">
        <f t="shared" si="498"/>
        <v>2</v>
      </c>
      <c r="D3966" s="29" t="str">
        <f t="shared" si="495"/>
        <v>5</v>
      </c>
      <c r="E3966" s="42" t="str">
        <f t="shared" si="496"/>
        <v>25</v>
      </c>
      <c r="F3966" s="1">
        <v>10</v>
      </c>
      <c r="G3966" s="28" t="str">
        <f t="shared" si="497"/>
        <v>510</v>
      </c>
      <c r="H3966" s="1">
        <v>3</v>
      </c>
      <c r="I3966" s="1">
        <v>2731</v>
      </c>
      <c r="J3966" s="1">
        <v>48</v>
      </c>
      <c r="K3966" s="1">
        <v>5928</v>
      </c>
      <c r="L3966" s="1">
        <v>27711</v>
      </c>
      <c r="M3966" s="1">
        <v>126793</v>
      </c>
      <c r="N3966" s="2">
        <f>INT(VLOOKUP(--D3966,'属性表（单）'!$H$7:$I$11,2,0)*VLOOKUP(F3966,'属性表（单）'!$B$4:$D$53,3,0))</f>
        <v>16200</v>
      </c>
      <c r="O3966" s="34">
        <f t="shared" si="499"/>
        <v>2430</v>
      </c>
      <c r="P3966" s="1">
        <f>IF(H3966=26,VLOOKUP(G3966,'属性表（单核）'!$H$2:$I$251,2,0),IF(H3966=59,VLOOKUP(G3966,'属性表（单核）'!$C$2:$D$251,2,0),INT(N3966/VLOOKUP(H3966,'属性表（单）'!$N$4:$O$24,2,0))))</f>
        <v>1620</v>
      </c>
      <c r="Q3966" s="34">
        <f t="shared" si="500"/>
        <v>37968</v>
      </c>
      <c r="R3966" s="1">
        <f>IF(J3966=26,VLOOKUP(G3966,'属性表（单核）'!$H$2:$I$251,2,0),IF(J3966=59,VLOOKUP(G3966,'属性表（单核）'!$C$2:$D$251,2,0),INT(N3966/VLOOKUP(J3966,'属性表（单）'!$N$4:$O$24,2,0))))</f>
        <v>25312</v>
      </c>
      <c r="S3966" s="1">
        <f t="shared" si="501"/>
        <v>32511</v>
      </c>
      <c r="T3966" s="28">
        <f>VLOOKUP(--F3966,经验表!$A$4:$B$53,2,0)*VLOOKUP(--E3966,经验表!$W$8:$X$17,2,0)</f>
        <v>32511.375000000004</v>
      </c>
      <c r="U3966" s="1">
        <f t="shared" si="502"/>
        <v>417306</v>
      </c>
      <c r="V3966" s="1">
        <f t="shared" si="503"/>
        <v>417306</v>
      </c>
    </row>
    <row r="3967" spans="1:22" x14ac:dyDescent="0.35">
      <c r="A3967" s="1">
        <v>91100165</v>
      </c>
      <c r="B3967" s="3" t="s">
        <v>23</v>
      </c>
      <c r="C3967" s="29">
        <f t="shared" si="498"/>
        <v>2</v>
      </c>
      <c r="D3967" s="29" t="str">
        <f t="shared" si="495"/>
        <v>5</v>
      </c>
      <c r="E3967" s="42" t="str">
        <f t="shared" si="496"/>
        <v>25</v>
      </c>
      <c r="F3967" s="1">
        <v>11</v>
      </c>
      <c r="G3967" s="28" t="str">
        <f t="shared" si="497"/>
        <v>511</v>
      </c>
      <c r="H3967" s="1">
        <v>3</v>
      </c>
      <c r="I3967" s="1">
        <v>2870</v>
      </c>
      <c r="J3967" s="1">
        <v>48</v>
      </c>
      <c r="K3967" s="1">
        <v>6336</v>
      </c>
      <c r="L3967" s="1">
        <v>31438</v>
      </c>
      <c r="M3967" s="1">
        <v>154504</v>
      </c>
      <c r="N3967" s="2">
        <f>INT(VLOOKUP(--D3967,'属性表（单）'!$H$7:$I$11,2,0)*VLOOKUP(F3967,'属性表（单）'!$B$4:$D$53,3,0))</f>
        <v>17100</v>
      </c>
      <c r="O3967" s="34">
        <f t="shared" si="499"/>
        <v>2565</v>
      </c>
      <c r="P3967" s="1">
        <f>IF(H3967=26,VLOOKUP(G3967,'属性表（单核）'!$H$2:$I$251,2,0),IF(H3967=59,VLOOKUP(G3967,'属性表（单核）'!$C$2:$D$251,2,0),INT(N3967/VLOOKUP(H3967,'属性表（单）'!$N$4:$O$24,2,0))))</f>
        <v>1710</v>
      </c>
      <c r="Q3967" s="34">
        <f t="shared" si="500"/>
        <v>40077</v>
      </c>
      <c r="R3967" s="1">
        <f>IF(J3967=26,VLOOKUP(G3967,'属性表（单核）'!$H$2:$I$251,2,0),IF(J3967=59,VLOOKUP(G3967,'属性表（单核）'!$C$2:$D$251,2,0),INT(N3967/VLOOKUP(J3967,'属性表（单）'!$N$4:$O$24,2,0))))</f>
        <v>26718</v>
      </c>
      <c r="S3967" s="1">
        <f t="shared" si="501"/>
        <v>37986</v>
      </c>
      <c r="T3967" s="28">
        <f>VLOOKUP(--F3967,经验表!$A$4:$B$53,2,0)*VLOOKUP(--E3967,经验表!$W$8:$X$17,2,0)</f>
        <v>37986.975000000006</v>
      </c>
      <c r="U3967" s="1">
        <f t="shared" si="502"/>
        <v>449817</v>
      </c>
      <c r="V3967" s="1">
        <f t="shared" si="503"/>
        <v>449817</v>
      </c>
    </row>
    <row r="3968" spans="1:22" x14ac:dyDescent="0.35">
      <c r="A3968" s="1">
        <v>91200165</v>
      </c>
      <c r="B3968" s="3" t="s">
        <v>23</v>
      </c>
      <c r="C3968" s="29">
        <f t="shared" si="498"/>
        <v>2</v>
      </c>
      <c r="D3968" s="29" t="str">
        <f t="shared" si="495"/>
        <v>5</v>
      </c>
      <c r="E3968" s="42" t="str">
        <f t="shared" si="496"/>
        <v>25</v>
      </c>
      <c r="F3968" s="1">
        <v>12</v>
      </c>
      <c r="G3968" s="28" t="str">
        <f t="shared" si="497"/>
        <v>512</v>
      </c>
      <c r="H3968" s="1">
        <v>3</v>
      </c>
      <c r="I3968" s="1">
        <v>3011</v>
      </c>
      <c r="J3968" s="1">
        <v>48</v>
      </c>
      <c r="K3968" s="1">
        <v>6744</v>
      </c>
      <c r="L3968" s="1">
        <v>35515</v>
      </c>
      <c r="M3968" s="1">
        <v>185942</v>
      </c>
      <c r="N3968" s="2">
        <f>INT(VLOOKUP(--D3968,'属性表（单）'!$H$7:$I$11,2,0)*VLOOKUP(F3968,'属性表（单）'!$B$4:$D$53,3,0))</f>
        <v>18300</v>
      </c>
      <c r="O3968" s="34">
        <f t="shared" si="499"/>
        <v>2745</v>
      </c>
      <c r="P3968" s="1">
        <f>IF(H3968=26,VLOOKUP(G3968,'属性表（单核）'!$H$2:$I$251,2,0),IF(H3968=59,VLOOKUP(G3968,'属性表（单核）'!$C$2:$D$251,2,0),INT(N3968/VLOOKUP(H3968,'属性表（单）'!$N$4:$O$24,2,0))))</f>
        <v>1830</v>
      </c>
      <c r="Q3968" s="34">
        <f t="shared" si="500"/>
        <v>42889</v>
      </c>
      <c r="R3968" s="1">
        <f>IF(J3968=26,VLOOKUP(G3968,'属性表（单核）'!$H$2:$I$251,2,0),IF(J3968=59,VLOOKUP(G3968,'属性表（单核）'!$C$2:$D$251,2,0),INT(N3968/VLOOKUP(J3968,'属性表（单）'!$N$4:$O$24,2,0))))</f>
        <v>28593</v>
      </c>
      <c r="S3968" s="1">
        <f t="shared" si="501"/>
        <v>43462</v>
      </c>
      <c r="T3968" s="28">
        <f>VLOOKUP(--F3968,经验表!$A$4:$B$53,2,0)*VLOOKUP(--E3968,经验表!$W$8:$X$17,2,0)</f>
        <v>43462.575000000004</v>
      </c>
      <c r="U3968" s="1">
        <f t="shared" si="502"/>
        <v>487803</v>
      </c>
      <c r="V3968" s="1">
        <f t="shared" si="503"/>
        <v>487803</v>
      </c>
    </row>
    <row r="3969" spans="1:22" x14ac:dyDescent="0.35">
      <c r="A3969" s="1">
        <v>91300165</v>
      </c>
      <c r="B3969" s="3" t="s">
        <v>23</v>
      </c>
      <c r="C3969" s="29">
        <f t="shared" si="498"/>
        <v>2</v>
      </c>
      <c r="D3969" s="29" t="str">
        <f t="shared" si="495"/>
        <v>5</v>
      </c>
      <c r="E3969" s="42" t="str">
        <f t="shared" si="496"/>
        <v>25</v>
      </c>
      <c r="F3969" s="1">
        <v>13</v>
      </c>
      <c r="G3969" s="28" t="str">
        <f t="shared" si="497"/>
        <v>513</v>
      </c>
      <c r="H3969" s="1">
        <v>3</v>
      </c>
      <c r="I3969" s="1">
        <v>3154</v>
      </c>
      <c r="J3969" s="1">
        <v>48</v>
      </c>
      <c r="K3969" s="1">
        <v>7152</v>
      </c>
      <c r="L3969" s="1">
        <v>39974</v>
      </c>
      <c r="M3969" s="1">
        <v>221457</v>
      </c>
      <c r="N3969" s="2">
        <f>INT(VLOOKUP(--D3969,'属性表（单）'!$H$7:$I$11,2,0)*VLOOKUP(F3969,'属性表（单）'!$B$4:$D$53,3,0))</f>
        <v>19500</v>
      </c>
      <c r="O3969" s="34">
        <f t="shared" si="499"/>
        <v>2925</v>
      </c>
      <c r="P3969" s="1">
        <f>IF(H3969=26,VLOOKUP(G3969,'属性表（单核）'!$H$2:$I$251,2,0),IF(H3969=59,VLOOKUP(G3969,'属性表（单核）'!$C$2:$D$251,2,0),INT(N3969/VLOOKUP(H3969,'属性表（单）'!$N$4:$O$24,2,0))))</f>
        <v>1950</v>
      </c>
      <c r="Q3969" s="34">
        <f t="shared" si="500"/>
        <v>45702</v>
      </c>
      <c r="R3969" s="1">
        <f>IF(J3969=26,VLOOKUP(G3969,'属性表（单核）'!$H$2:$I$251,2,0),IF(J3969=59,VLOOKUP(G3969,'属性表（单核）'!$C$2:$D$251,2,0),INT(N3969/VLOOKUP(J3969,'属性表（单）'!$N$4:$O$24,2,0))))</f>
        <v>30468</v>
      </c>
      <c r="S3969" s="1">
        <f t="shared" si="501"/>
        <v>48938</v>
      </c>
      <c r="T3969" s="28">
        <f>VLOOKUP(--F3969,经验表!$A$4:$B$53,2,0)*VLOOKUP(--E3969,经验表!$W$8:$X$17,2,0)</f>
        <v>48938.17500000001</v>
      </c>
      <c r="U3969" s="1">
        <f t="shared" si="502"/>
        <v>531265</v>
      </c>
      <c r="V3969" s="1">
        <f t="shared" si="503"/>
        <v>531265</v>
      </c>
    </row>
    <row r="3970" spans="1:22" x14ac:dyDescent="0.35">
      <c r="A3970" s="1">
        <v>91400165</v>
      </c>
      <c r="B3970" s="3" t="s">
        <v>23</v>
      </c>
      <c r="C3970" s="29">
        <f t="shared" si="498"/>
        <v>2</v>
      </c>
      <c r="D3970" s="29" t="str">
        <f t="shared" si="495"/>
        <v>5</v>
      </c>
      <c r="E3970" s="42" t="str">
        <f t="shared" si="496"/>
        <v>25</v>
      </c>
      <c r="F3970" s="1">
        <v>14</v>
      </c>
      <c r="G3970" s="28" t="str">
        <f t="shared" si="497"/>
        <v>514</v>
      </c>
      <c r="H3970" s="1">
        <v>3</v>
      </c>
      <c r="I3970" s="1">
        <v>3298</v>
      </c>
      <c r="J3970" s="1">
        <v>48</v>
      </c>
      <c r="K3970" s="1">
        <v>7560</v>
      </c>
      <c r="L3970" s="1">
        <v>44851</v>
      </c>
      <c r="M3970" s="1">
        <v>261431</v>
      </c>
      <c r="N3970" s="2">
        <f>INT(VLOOKUP(--D3970,'属性表（单）'!$H$7:$I$11,2,0)*VLOOKUP(F3970,'属性表（单）'!$B$4:$D$53,3,0))</f>
        <v>20700</v>
      </c>
      <c r="O3970" s="34">
        <f t="shared" si="499"/>
        <v>3105</v>
      </c>
      <c r="P3970" s="1">
        <f>IF(H3970=26,VLOOKUP(G3970,'属性表（单核）'!$H$2:$I$251,2,0),IF(H3970=59,VLOOKUP(G3970,'属性表（单核）'!$C$2:$D$251,2,0),INT(N3970/VLOOKUP(H3970,'属性表（单）'!$N$4:$O$24,2,0))))</f>
        <v>2070</v>
      </c>
      <c r="Q3970" s="34">
        <f t="shared" si="500"/>
        <v>48514</v>
      </c>
      <c r="R3970" s="1">
        <f>IF(J3970=26,VLOOKUP(G3970,'属性表（单核）'!$H$2:$I$251,2,0),IF(J3970=59,VLOOKUP(G3970,'属性表（单核）'!$C$2:$D$251,2,0),INT(N3970/VLOOKUP(J3970,'属性表（单）'!$N$4:$O$24,2,0))))</f>
        <v>32343</v>
      </c>
      <c r="S3970" s="1">
        <f t="shared" si="501"/>
        <v>57151</v>
      </c>
      <c r="T3970" s="28">
        <f>VLOOKUP(--F3970,经验表!$A$4:$B$53,2,0)*VLOOKUP(--E3970,经验表!$W$8:$X$17,2,0)</f>
        <v>57151.575000000004</v>
      </c>
      <c r="U3970" s="1">
        <f t="shared" si="502"/>
        <v>580203</v>
      </c>
      <c r="V3970" s="1">
        <f t="shared" si="503"/>
        <v>580203</v>
      </c>
    </row>
    <row r="3971" spans="1:22" x14ac:dyDescent="0.35">
      <c r="A3971" s="1">
        <v>91500165</v>
      </c>
      <c r="B3971" s="3" t="s">
        <v>23</v>
      </c>
      <c r="C3971" s="29">
        <f t="shared" si="498"/>
        <v>2</v>
      </c>
      <c r="D3971" s="29" t="str">
        <f t="shared" ref="D3971:D4034" si="504">RIGHT(A3971,1)</f>
        <v>5</v>
      </c>
      <c r="E3971" s="42" t="str">
        <f t="shared" ref="E3971:E4034" si="505">IF(C3971=1,RIGHT(A3971,1),C3971&amp;RIGHT(A3971,1))</f>
        <v>25</v>
      </c>
      <c r="F3971" s="1">
        <v>15</v>
      </c>
      <c r="G3971" s="28" t="str">
        <f t="shared" ref="G3971:G4034" si="506">D3971&amp;F3971</f>
        <v>515</v>
      </c>
      <c r="H3971" s="1">
        <v>3</v>
      </c>
      <c r="I3971" s="1">
        <v>3442</v>
      </c>
      <c r="J3971" s="1">
        <v>48</v>
      </c>
      <c r="K3971" s="1">
        <v>7968</v>
      </c>
      <c r="L3971" s="1">
        <v>50184</v>
      </c>
      <c r="M3971" s="1">
        <v>306282</v>
      </c>
      <c r="N3971" s="2">
        <f>INT(VLOOKUP(--D3971,'属性表（单）'!$H$7:$I$11,2,0)*VLOOKUP(F3971,'属性表（单）'!$B$4:$D$53,3,0))</f>
        <v>21900</v>
      </c>
      <c r="O3971" s="34">
        <f t="shared" si="499"/>
        <v>3285</v>
      </c>
      <c r="P3971" s="1">
        <f>IF(H3971=26,VLOOKUP(G3971,'属性表（单核）'!$H$2:$I$251,2,0),IF(H3971=59,VLOOKUP(G3971,'属性表（单核）'!$C$2:$D$251,2,0),INT(N3971/VLOOKUP(H3971,'属性表（单）'!$N$4:$O$24,2,0))))</f>
        <v>2190</v>
      </c>
      <c r="Q3971" s="34">
        <f t="shared" si="500"/>
        <v>51327</v>
      </c>
      <c r="R3971" s="1">
        <f>IF(J3971=26,VLOOKUP(G3971,'属性表（单核）'!$H$2:$I$251,2,0),IF(J3971=59,VLOOKUP(G3971,'属性表（单核）'!$C$2:$D$251,2,0),INT(N3971/VLOOKUP(J3971,'属性表（单）'!$N$4:$O$24,2,0))))</f>
        <v>34218</v>
      </c>
      <c r="S3971" s="1">
        <f t="shared" si="501"/>
        <v>65364</v>
      </c>
      <c r="T3971" s="28">
        <f>VLOOKUP(--F3971,经验表!$A$4:$B$53,2,0)*VLOOKUP(--E3971,经验表!$W$8:$X$17,2,0)</f>
        <v>65364.975000000006</v>
      </c>
      <c r="U3971" s="1">
        <f t="shared" si="502"/>
        <v>637354</v>
      </c>
      <c r="V3971" s="1">
        <f t="shared" si="503"/>
        <v>637354</v>
      </c>
    </row>
    <row r="3972" spans="1:22" x14ac:dyDescent="0.35">
      <c r="A3972" s="1">
        <v>91600165</v>
      </c>
      <c r="B3972" s="3" t="s">
        <v>23</v>
      </c>
      <c r="C3972" s="29">
        <f t="shared" ref="C3972:C4035" si="507">C3971</f>
        <v>2</v>
      </c>
      <c r="D3972" s="29" t="str">
        <f t="shared" si="504"/>
        <v>5</v>
      </c>
      <c r="E3972" s="42" t="str">
        <f t="shared" si="505"/>
        <v>25</v>
      </c>
      <c r="F3972" s="1">
        <v>16</v>
      </c>
      <c r="G3972" s="28" t="str">
        <f t="shared" si="506"/>
        <v>516</v>
      </c>
      <c r="H3972" s="1">
        <v>3</v>
      </c>
      <c r="I3972" s="1">
        <v>3589</v>
      </c>
      <c r="J3972" s="1">
        <v>48</v>
      </c>
      <c r="K3972" s="1">
        <v>8376</v>
      </c>
      <c r="L3972" s="1">
        <v>56012</v>
      </c>
      <c r="M3972" s="1">
        <v>356466</v>
      </c>
      <c r="N3972" s="2">
        <f>INT(VLOOKUP(--D3972,'属性表（单）'!$H$7:$I$11,2,0)*VLOOKUP(F3972,'属性表（单）'!$B$4:$D$53,3,0))</f>
        <v>23100</v>
      </c>
      <c r="O3972" s="34">
        <f t="shared" si="499"/>
        <v>3465</v>
      </c>
      <c r="P3972" s="1">
        <f>IF(H3972=26,VLOOKUP(G3972,'属性表（单核）'!$H$2:$I$251,2,0),IF(H3972=59,VLOOKUP(G3972,'属性表（单核）'!$C$2:$D$251,2,0),INT(N3972/VLOOKUP(H3972,'属性表（单）'!$N$4:$O$24,2,0))))</f>
        <v>2310</v>
      </c>
      <c r="Q3972" s="34">
        <f t="shared" si="500"/>
        <v>54139</v>
      </c>
      <c r="R3972" s="1">
        <f>IF(J3972=26,VLOOKUP(G3972,'属性表（单核）'!$H$2:$I$251,2,0),IF(J3972=59,VLOOKUP(G3972,'属性表（单核）'!$C$2:$D$251,2,0),INT(N3972/VLOOKUP(J3972,'属性表（单）'!$N$4:$O$24,2,0))))</f>
        <v>36093</v>
      </c>
      <c r="S3972" s="1">
        <f t="shared" si="501"/>
        <v>73578</v>
      </c>
      <c r="T3972" s="28">
        <f>VLOOKUP(--F3972,经验表!$A$4:$B$53,2,0)*VLOOKUP(--E3972,经验表!$W$8:$X$17,2,0)</f>
        <v>73578.375000000015</v>
      </c>
      <c r="U3972" s="1">
        <f t="shared" si="502"/>
        <v>702718</v>
      </c>
      <c r="V3972" s="1">
        <f t="shared" si="503"/>
        <v>702718</v>
      </c>
    </row>
    <row r="3973" spans="1:22" x14ac:dyDescent="0.35">
      <c r="A3973" s="1">
        <v>91700165</v>
      </c>
      <c r="B3973" s="3" t="s">
        <v>23</v>
      </c>
      <c r="C3973" s="29">
        <f t="shared" si="507"/>
        <v>2</v>
      </c>
      <c r="D3973" s="29" t="str">
        <f t="shared" si="504"/>
        <v>5</v>
      </c>
      <c r="E3973" s="42" t="str">
        <f t="shared" si="505"/>
        <v>25</v>
      </c>
      <c r="F3973" s="1">
        <v>17</v>
      </c>
      <c r="G3973" s="28" t="str">
        <f t="shared" si="506"/>
        <v>517</v>
      </c>
      <c r="H3973" s="1">
        <v>3</v>
      </c>
      <c r="I3973" s="1">
        <v>3738</v>
      </c>
      <c r="J3973" s="1">
        <v>48</v>
      </c>
      <c r="K3973" s="1">
        <v>8784</v>
      </c>
      <c r="L3973" s="1">
        <v>62383</v>
      </c>
      <c r="M3973" s="1">
        <v>412478</v>
      </c>
      <c r="N3973" s="2">
        <f>INT(VLOOKUP(--D3973,'属性表（单）'!$H$7:$I$11,2,0)*VLOOKUP(F3973,'属性表（单）'!$B$4:$D$53,3,0))</f>
        <v>24600</v>
      </c>
      <c r="O3973" s="34">
        <f t="shared" si="499"/>
        <v>3690</v>
      </c>
      <c r="P3973" s="1">
        <f>IF(H3973=26,VLOOKUP(G3973,'属性表（单核）'!$H$2:$I$251,2,0),IF(H3973=59,VLOOKUP(G3973,'属性表（单核）'!$C$2:$D$251,2,0),INT(N3973/VLOOKUP(H3973,'属性表（单）'!$N$4:$O$24,2,0))))</f>
        <v>2460</v>
      </c>
      <c r="Q3973" s="34">
        <f t="shared" si="500"/>
        <v>57655</v>
      </c>
      <c r="R3973" s="1">
        <f>IF(J3973=26,VLOOKUP(G3973,'属性表（单核）'!$H$2:$I$251,2,0),IF(J3973=59,VLOOKUP(G3973,'属性表（单核）'!$C$2:$D$251,2,0),INT(N3973/VLOOKUP(J3973,'属性表（单）'!$N$4:$O$24,2,0))))</f>
        <v>38437</v>
      </c>
      <c r="S3973" s="1">
        <f t="shared" si="501"/>
        <v>81791</v>
      </c>
      <c r="T3973" s="28">
        <f>VLOOKUP(--F3973,经验表!$A$4:$B$53,2,0)*VLOOKUP(--E3973,经验表!$W$8:$X$17,2,0)</f>
        <v>81791.775000000009</v>
      </c>
      <c r="U3973" s="1">
        <f t="shared" si="502"/>
        <v>776296</v>
      </c>
      <c r="V3973" s="1">
        <f t="shared" si="503"/>
        <v>776296</v>
      </c>
    </row>
    <row r="3974" spans="1:22" x14ac:dyDescent="0.35">
      <c r="A3974" s="1">
        <v>91800165</v>
      </c>
      <c r="B3974" s="3" t="s">
        <v>23</v>
      </c>
      <c r="C3974" s="29">
        <f t="shared" si="507"/>
        <v>2</v>
      </c>
      <c r="D3974" s="29" t="str">
        <f t="shared" si="504"/>
        <v>5</v>
      </c>
      <c r="E3974" s="42" t="str">
        <f t="shared" si="505"/>
        <v>25</v>
      </c>
      <c r="F3974" s="1">
        <v>18</v>
      </c>
      <c r="G3974" s="28" t="str">
        <f t="shared" si="506"/>
        <v>518</v>
      </c>
      <c r="H3974" s="1">
        <v>3</v>
      </c>
      <c r="I3974" s="1">
        <v>3886</v>
      </c>
      <c r="J3974" s="1">
        <v>48</v>
      </c>
      <c r="K3974" s="1">
        <v>9192</v>
      </c>
      <c r="L3974" s="1">
        <v>69346</v>
      </c>
      <c r="M3974" s="1">
        <v>474861</v>
      </c>
      <c r="N3974" s="2">
        <f>INT(VLOOKUP(--D3974,'属性表（单）'!$H$7:$I$11,2,0)*VLOOKUP(F3974,'属性表（单）'!$B$4:$D$53,3,0))</f>
        <v>26100</v>
      </c>
      <c r="O3974" s="34">
        <f t="shared" si="499"/>
        <v>3915</v>
      </c>
      <c r="P3974" s="1">
        <f>IF(H3974=26,VLOOKUP(G3974,'属性表（单核）'!$H$2:$I$251,2,0),IF(H3974=59,VLOOKUP(G3974,'属性表（单核）'!$C$2:$D$251,2,0),INT(N3974/VLOOKUP(H3974,'属性表（单）'!$N$4:$O$24,2,0))))</f>
        <v>2610</v>
      </c>
      <c r="Q3974" s="34">
        <f t="shared" si="500"/>
        <v>61171</v>
      </c>
      <c r="R3974" s="1">
        <f>IF(J3974=26,VLOOKUP(G3974,'属性表（单核）'!$H$2:$I$251,2,0),IF(J3974=59,VLOOKUP(G3974,'属性表（单核）'!$C$2:$D$251,2,0),INT(N3974/VLOOKUP(J3974,'属性表（单）'!$N$4:$O$24,2,0))))</f>
        <v>40781</v>
      </c>
      <c r="S3974" s="1">
        <f t="shared" si="501"/>
        <v>93427</v>
      </c>
      <c r="T3974" s="28">
        <f>VLOOKUP(--F3974,经验表!$A$4:$B$53,2,0)*VLOOKUP(--E3974,经验表!$W$8:$X$17,2,0)</f>
        <v>93427.425000000017</v>
      </c>
      <c r="U3974" s="1">
        <f t="shared" si="502"/>
        <v>858087</v>
      </c>
      <c r="V3974" s="1">
        <f t="shared" si="503"/>
        <v>858087</v>
      </c>
    </row>
    <row r="3975" spans="1:22" x14ac:dyDescent="0.35">
      <c r="A3975" s="1">
        <v>91900165</v>
      </c>
      <c r="B3975" s="3" t="s">
        <v>23</v>
      </c>
      <c r="C3975" s="29">
        <f t="shared" si="507"/>
        <v>2</v>
      </c>
      <c r="D3975" s="29" t="str">
        <f t="shared" si="504"/>
        <v>5</v>
      </c>
      <c r="E3975" s="42" t="str">
        <f t="shared" si="505"/>
        <v>25</v>
      </c>
      <c r="F3975" s="1">
        <v>19</v>
      </c>
      <c r="G3975" s="28" t="str">
        <f t="shared" si="506"/>
        <v>519</v>
      </c>
      <c r="H3975" s="1">
        <v>3</v>
      </c>
      <c r="I3975" s="1">
        <v>4037</v>
      </c>
      <c r="J3975" s="1">
        <v>48</v>
      </c>
      <c r="K3975" s="1">
        <v>9600</v>
      </c>
      <c r="L3975" s="1">
        <v>76952</v>
      </c>
      <c r="M3975" s="1">
        <v>544207</v>
      </c>
      <c r="N3975" s="2">
        <f>INT(VLOOKUP(--D3975,'属性表（单）'!$H$7:$I$11,2,0)*VLOOKUP(F3975,'属性表（单）'!$B$4:$D$53,3,0))</f>
        <v>27600</v>
      </c>
      <c r="O3975" s="34">
        <f t="shared" ref="O3975:O4038" si="508">INT(IF(C3975=1,P3975,P3975*$X$14))</f>
        <v>4140</v>
      </c>
      <c r="P3975" s="1">
        <f>IF(H3975=26,VLOOKUP(G3975,'属性表（单核）'!$H$2:$I$251,2,0),IF(H3975=59,VLOOKUP(G3975,'属性表（单核）'!$C$2:$D$251,2,0),INT(N3975/VLOOKUP(H3975,'属性表（单）'!$N$4:$O$24,2,0))))</f>
        <v>2760</v>
      </c>
      <c r="Q3975" s="34">
        <f t="shared" si="500"/>
        <v>64687</v>
      </c>
      <c r="R3975" s="1">
        <f>IF(J3975=26,VLOOKUP(G3975,'属性表（单核）'!$H$2:$I$251,2,0),IF(J3975=59,VLOOKUP(G3975,'属性表（单核）'!$C$2:$D$251,2,0),INT(N3975/VLOOKUP(J3975,'属性表（单）'!$N$4:$O$24,2,0))))</f>
        <v>43125</v>
      </c>
      <c r="S3975" s="1">
        <f t="shared" si="501"/>
        <v>105063</v>
      </c>
      <c r="T3975" s="28">
        <f>VLOOKUP(--F3975,经验表!$A$4:$B$53,2,0)*VLOOKUP(--E3975,经验表!$W$8:$X$17,2,0)</f>
        <v>105063.07500000001</v>
      </c>
      <c r="U3975" s="1">
        <f t="shared" si="502"/>
        <v>951514</v>
      </c>
      <c r="V3975" s="1">
        <f t="shared" si="503"/>
        <v>951514</v>
      </c>
    </row>
    <row r="3976" spans="1:22" x14ac:dyDescent="0.35">
      <c r="A3976" s="1">
        <v>92000165</v>
      </c>
      <c r="B3976" s="3" t="s">
        <v>23</v>
      </c>
      <c r="C3976" s="29">
        <f t="shared" si="507"/>
        <v>2</v>
      </c>
      <c r="D3976" s="29" t="str">
        <f t="shared" si="504"/>
        <v>5</v>
      </c>
      <c r="E3976" s="42" t="str">
        <f t="shared" si="505"/>
        <v>25</v>
      </c>
      <c r="F3976" s="1">
        <v>20</v>
      </c>
      <c r="G3976" s="28" t="str">
        <f t="shared" si="506"/>
        <v>520</v>
      </c>
      <c r="H3976" s="1">
        <v>3</v>
      </c>
      <c r="I3976" s="1">
        <v>4190</v>
      </c>
      <c r="J3976" s="1">
        <v>48</v>
      </c>
      <c r="K3976" s="1">
        <v>10008</v>
      </c>
      <c r="L3976" s="1">
        <v>85263</v>
      </c>
      <c r="M3976" s="1">
        <v>621159</v>
      </c>
      <c r="N3976" s="2">
        <f>INT(VLOOKUP(--D3976,'属性表（单）'!$H$7:$I$11,2,0)*VLOOKUP(F3976,'属性表（单）'!$B$4:$D$53,3,0))</f>
        <v>29100</v>
      </c>
      <c r="O3976" s="34">
        <f t="shared" si="508"/>
        <v>4365</v>
      </c>
      <c r="P3976" s="1">
        <f>IF(H3976=26,VLOOKUP(G3976,'属性表（单核）'!$H$2:$I$251,2,0),IF(H3976=59,VLOOKUP(G3976,'属性表（单核）'!$C$2:$D$251,2,0),INT(N3976/VLOOKUP(H3976,'属性表（单）'!$N$4:$O$24,2,0))))</f>
        <v>2910</v>
      </c>
      <c r="Q3976" s="34">
        <f t="shared" ref="Q3976:Q4039" si="509">INT(IF(C3976=1,R3976,R3976*$X$14))</f>
        <v>68202</v>
      </c>
      <c r="R3976" s="1">
        <f>IF(J3976=26,VLOOKUP(G3976,'属性表（单核）'!$H$2:$I$251,2,0),IF(J3976=59,VLOOKUP(G3976,'属性表（单核）'!$C$2:$D$251,2,0),INT(N3976/VLOOKUP(J3976,'属性表（单）'!$N$4:$O$24,2,0))))</f>
        <v>45468</v>
      </c>
      <c r="S3976" s="1">
        <f t="shared" ref="S3976:S4039" si="510">INT(T3976)</f>
        <v>116698</v>
      </c>
      <c r="T3976" s="28">
        <f>VLOOKUP(--F3976,经验表!$A$4:$B$53,2,0)*VLOOKUP(--E3976,经验表!$W$8:$X$17,2,0)</f>
        <v>116698.72500000002</v>
      </c>
      <c r="U3976" s="1">
        <f t="shared" ref="U3976:U4039" si="511">INT(IF(C3976=1,IF(F3976=1,VLOOKUP(--D3976,$X$8:$Y$12,2,0),V3976),IF(F3976=1,VLOOKUP(--D3976,$X$17:$Y$21,2,0),V3976)))</f>
        <v>1056577</v>
      </c>
      <c r="V3976" s="1">
        <f t="shared" si="503"/>
        <v>1056577</v>
      </c>
    </row>
    <row r="3977" spans="1:22" x14ac:dyDescent="0.35">
      <c r="A3977" s="1">
        <v>92100165</v>
      </c>
      <c r="B3977" s="3" t="s">
        <v>23</v>
      </c>
      <c r="C3977" s="29">
        <f t="shared" si="507"/>
        <v>2</v>
      </c>
      <c r="D3977" s="29" t="str">
        <f t="shared" si="504"/>
        <v>5</v>
      </c>
      <c r="E3977" s="42" t="str">
        <f t="shared" si="505"/>
        <v>25</v>
      </c>
      <c r="F3977" s="1">
        <v>21</v>
      </c>
      <c r="G3977" s="28" t="str">
        <f t="shared" si="506"/>
        <v>521</v>
      </c>
      <c r="H3977" s="1">
        <v>3</v>
      </c>
      <c r="I3977" s="1">
        <v>4344</v>
      </c>
      <c r="J3977" s="1">
        <v>48</v>
      </c>
      <c r="K3977" s="1">
        <v>10416</v>
      </c>
      <c r="L3977" s="1">
        <v>94343</v>
      </c>
      <c r="M3977" s="1">
        <v>706422</v>
      </c>
      <c r="N3977" s="2">
        <f>INT(VLOOKUP(--D3977,'属性表（单）'!$H$7:$I$11,2,0)*VLOOKUP(F3977,'属性表（单）'!$B$4:$D$53,3,0))</f>
        <v>30600</v>
      </c>
      <c r="O3977" s="34">
        <f t="shared" si="508"/>
        <v>4590</v>
      </c>
      <c r="P3977" s="1">
        <f>IF(H3977=26,VLOOKUP(G3977,'属性表（单核）'!$H$2:$I$251,2,0),IF(H3977=59,VLOOKUP(G3977,'属性表（单核）'!$C$2:$D$251,2,0),INT(N3977/VLOOKUP(H3977,'属性表（单）'!$N$4:$O$24,2,0))))</f>
        <v>3060</v>
      </c>
      <c r="Q3977" s="34">
        <f t="shared" si="509"/>
        <v>71718</v>
      </c>
      <c r="R3977" s="1">
        <f>IF(J3977=26,VLOOKUP(G3977,'属性表（单核）'!$H$2:$I$251,2,0),IF(J3977=59,VLOOKUP(G3977,'属性表（单核）'!$C$2:$D$251,2,0),INT(N3977/VLOOKUP(J3977,'属性表（单）'!$N$4:$O$24,2,0))))</f>
        <v>47812</v>
      </c>
      <c r="S3977" s="1">
        <f t="shared" si="510"/>
        <v>128334</v>
      </c>
      <c r="T3977" s="28">
        <f>VLOOKUP(--F3977,经验表!$A$4:$B$53,2,0)*VLOOKUP(--E3977,经验表!$W$8:$X$17,2,0)</f>
        <v>128334.37500000001</v>
      </c>
      <c r="U3977" s="1">
        <f t="shared" si="511"/>
        <v>1173275</v>
      </c>
      <c r="V3977" s="1">
        <f t="shared" ref="V3977:V4040" si="512">S3976+U3976</f>
        <v>1173275</v>
      </c>
    </row>
    <row r="3978" spans="1:22" x14ac:dyDescent="0.35">
      <c r="A3978" s="1">
        <v>92200165</v>
      </c>
      <c r="B3978" s="3" t="s">
        <v>23</v>
      </c>
      <c r="C3978" s="29">
        <f t="shared" si="507"/>
        <v>2</v>
      </c>
      <c r="D3978" s="29" t="str">
        <f t="shared" si="504"/>
        <v>5</v>
      </c>
      <c r="E3978" s="42" t="str">
        <f t="shared" si="505"/>
        <v>25</v>
      </c>
      <c r="F3978" s="1">
        <v>22</v>
      </c>
      <c r="G3978" s="28" t="str">
        <f t="shared" si="506"/>
        <v>522</v>
      </c>
      <c r="H3978" s="1">
        <v>3</v>
      </c>
      <c r="I3978" s="1">
        <v>4499</v>
      </c>
      <c r="J3978" s="1">
        <v>48</v>
      </c>
      <c r="K3978" s="1">
        <v>10824</v>
      </c>
      <c r="L3978" s="1">
        <v>104260</v>
      </c>
      <c r="M3978" s="1">
        <v>800765</v>
      </c>
      <c r="N3978" s="2">
        <f>INT(VLOOKUP(--D3978,'属性表（单）'!$H$7:$I$11,2,0)*VLOOKUP(F3978,'属性表（单）'!$B$4:$D$53,3,0))</f>
        <v>32400</v>
      </c>
      <c r="O3978" s="34">
        <f t="shared" si="508"/>
        <v>4860</v>
      </c>
      <c r="P3978" s="1">
        <f>IF(H3978=26,VLOOKUP(G3978,'属性表（单核）'!$H$2:$I$251,2,0),IF(H3978=59,VLOOKUP(G3978,'属性表（单核）'!$C$2:$D$251,2,0),INT(N3978/VLOOKUP(H3978,'属性表（单）'!$N$4:$O$24,2,0))))</f>
        <v>3240</v>
      </c>
      <c r="Q3978" s="34">
        <f t="shared" si="509"/>
        <v>75937</v>
      </c>
      <c r="R3978" s="1">
        <f>IF(J3978=26,VLOOKUP(G3978,'属性表（单核）'!$H$2:$I$251,2,0),IF(J3978=59,VLOOKUP(G3978,'属性表（单核）'!$C$2:$D$251,2,0),INT(N3978/VLOOKUP(J3978,'属性表（单）'!$N$4:$O$24,2,0))))</f>
        <v>50625</v>
      </c>
      <c r="S3978" s="1">
        <f t="shared" si="510"/>
        <v>144076</v>
      </c>
      <c r="T3978" s="28">
        <f>VLOOKUP(--F3978,经验表!$A$4:$B$53,2,0)*VLOOKUP(--E3978,经验表!$W$8:$X$17,2,0)</f>
        <v>144076.72500000001</v>
      </c>
      <c r="U3978" s="1">
        <f t="shared" si="511"/>
        <v>1301609</v>
      </c>
      <c r="V3978" s="1">
        <f t="shared" si="512"/>
        <v>1301609</v>
      </c>
    </row>
    <row r="3979" spans="1:22" x14ac:dyDescent="0.35">
      <c r="A3979" s="1">
        <v>92300165</v>
      </c>
      <c r="B3979" s="3" t="s">
        <v>23</v>
      </c>
      <c r="C3979" s="29">
        <f t="shared" si="507"/>
        <v>2</v>
      </c>
      <c r="D3979" s="29" t="str">
        <f t="shared" si="504"/>
        <v>5</v>
      </c>
      <c r="E3979" s="42" t="str">
        <f t="shared" si="505"/>
        <v>25</v>
      </c>
      <c r="F3979" s="1">
        <v>23</v>
      </c>
      <c r="G3979" s="28" t="str">
        <f t="shared" si="506"/>
        <v>523</v>
      </c>
      <c r="H3979" s="1">
        <v>3</v>
      </c>
      <c r="I3979" s="1">
        <v>4656</v>
      </c>
      <c r="J3979" s="1">
        <v>48</v>
      </c>
      <c r="K3979" s="1">
        <v>11232</v>
      </c>
      <c r="L3979" s="1">
        <v>115091</v>
      </c>
      <c r="M3979" s="1">
        <v>905025</v>
      </c>
      <c r="N3979" s="2">
        <f>INT(VLOOKUP(--D3979,'属性表（单）'!$H$7:$I$11,2,0)*VLOOKUP(F3979,'属性表（单）'!$B$4:$D$53,3,0))</f>
        <v>34200</v>
      </c>
      <c r="O3979" s="34">
        <f t="shared" si="508"/>
        <v>5130</v>
      </c>
      <c r="P3979" s="1">
        <f>IF(H3979=26,VLOOKUP(G3979,'属性表（单核）'!$H$2:$I$251,2,0),IF(H3979=59,VLOOKUP(G3979,'属性表（单核）'!$C$2:$D$251,2,0),INT(N3979/VLOOKUP(H3979,'属性表（单）'!$N$4:$O$24,2,0))))</f>
        <v>3420</v>
      </c>
      <c r="Q3979" s="34">
        <f t="shared" si="509"/>
        <v>80155</v>
      </c>
      <c r="R3979" s="1">
        <f>IF(J3979=26,VLOOKUP(G3979,'属性表（单核）'!$H$2:$I$251,2,0),IF(J3979=59,VLOOKUP(G3979,'属性表（单核）'!$C$2:$D$251,2,0),INT(N3979/VLOOKUP(J3979,'属性表（单）'!$N$4:$O$24,2,0))))</f>
        <v>53437</v>
      </c>
      <c r="S3979" s="1">
        <f t="shared" si="510"/>
        <v>159819</v>
      </c>
      <c r="T3979" s="28">
        <f>VLOOKUP(--F3979,经验表!$A$4:$B$53,2,0)*VLOOKUP(--E3979,经验表!$W$8:$X$17,2,0)</f>
        <v>159819.07500000001</v>
      </c>
      <c r="U3979" s="1">
        <f t="shared" si="511"/>
        <v>1445685</v>
      </c>
      <c r="V3979" s="1">
        <f t="shared" si="512"/>
        <v>1445685</v>
      </c>
    </row>
    <row r="3980" spans="1:22" x14ac:dyDescent="0.35">
      <c r="A3980" s="1">
        <v>92400165</v>
      </c>
      <c r="B3980" s="3" t="s">
        <v>23</v>
      </c>
      <c r="C3980" s="29">
        <f t="shared" si="507"/>
        <v>2</v>
      </c>
      <c r="D3980" s="29" t="str">
        <f t="shared" si="504"/>
        <v>5</v>
      </c>
      <c r="E3980" s="42" t="str">
        <f t="shared" si="505"/>
        <v>25</v>
      </c>
      <c r="F3980" s="1">
        <v>24</v>
      </c>
      <c r="G3980" s="28" t="str">
        <f t="shared" si="506"/>
        <v>524</v>
      </c>
      <c r="H3980" s="1">
        <v>3</v>
      </c>
      <c r="I3980" s="1">
        <v>4816</v>
      </c>
      <c r="J3980" s="1">
        <v>48</v>
      </c>
      <c r="K3980" s="1">
        <v>11640</v>
      </c>
      <c r="L3980" s="1">
        <v>126918</v>
      </c>
      <c r="M3980" s="1">
        <v>1020116</v>
      </c>
      <c r="N3980" s="2">
        <f>INT(VLOOKUP(--D3980,'属性表（单）'!$H$7:$I$11,2,0)*VLOOKUP(F3980,'属性表（单）'!$B$4:$D$53,3,0))</f>
        <v>36000</v>
      </c>
      <c r="O3980" s="34">
        <f t="shared" si="508"/>
        <v>5400</v>
      </c>
      <c r="P3980" s="1">
        <f>IF(H3980=26,VLOOKUP(G3980,'属性表（单核）'!$H$2:$I$251,2,0),IF(H3980=59,VLOOKUP(G3980,'属性表（单核）'!$C$2:$D$251,2,0),INT(N3980/VLOOKUP(H3980,'属性表（单）'!$N$4:$O$24,2,0))))</f>
        <v>3600</v>
      </c>
      <c r="Q3980" s="34">
        <f t="shared" si="509"/>
        <v>84375</v>
      </c>
      <c r="R3980" s="1">
        <f>IF(J3980=26,VLOOKUP(G3980,'属性表（单核）'!$H$2:$I$251,2,0),IF(J3980=59,VLOOKUP(G3980,'属性表（单核）'!$C$2:$D$251,2,0),INT(N3980/VLOOKUP(J3980,'属性表（单）'!$N$4:$O$24,2,0))))</f>
        <v>56250</v>
      </c>
      <c r="S3980" s="1">
        <f t="shared" si="510"/>
        <v>175561</v>
      </c>
      <c r="T3980" s="28">
        <f>VLOOKUP(--F3980,经验表!$A$4:$B$53,2,0)*VLOOKUP(--E3980,经验表!$W$8:$X$17,2,0)</f>
        <v>175561.42500000002</v>
      </c>
      <c r="U3980" s="1">
        <f t="shared" si="511"/>
        <v>1605504</v>
      </c>
      <c r="V3980" s="1">
        <f t="shared" si="512"/>
        <v>1605504</v>
      </c>
    </row>
    <row r="3981" spans="1:22" x14ac:dyDescent="0.35">
      <c r="A3981" s="1">
        <v>92500165</v>
      </c>
      <c r="B3981" s="3" t="s">
        <v>23</v>
      </c>
      <c r="C3981" s="29">
        <f t="shared" si="507"/>
        <v>2</v>
      </c>
      <c r="D3981" s="29" t="str">
        <f t="shared" si="504"/>
        <v>5</v>
      </c>
      <c r="E3981" s="42" t="str">
        <f t="shared" si="505"/>
        <v>25</v>
      </c>
      <c r="F3981" s="1">
        <v>25</v>
      </c>
      <c r="G3981" s="28" t="str">
        <f t="shared" si="506"/>
        <v>525</v>
      </c>
      <c r="H3981" s="1">
        <v>3</v>
      </c>
      <c r="I3981" s="1">
        <v>4976</v>
      </c>
      <c r="J3981" s="1">
        <v>48</v>
      </c>
      <c r="K3981" s="1">
        <v>12048</v>
      </c>
      <c r="L3981" s="1">
        <v>139834</v>
      </c>
      <c r="M3981" s="1">
        <v>1147034</v>
      </c>
      <c r="N3981" s="2">
        <f>INT(VLOOKUP(--D3981,'属性表（单）'!$H$7:$I$11,2,0)*VLOOKUP(F3981,'属性表（单）'!$B$4:$D$53,3,0))</f>
        <v>37800</v>
      </c>
      <c r="O3981" s="34">
        <f t="shared" si="508"/>
        <v>5670</v>
      </c>
      <c r="P3981" s="1">
        <f>IF(H3981=26,VLOOKUP(G3981,'属性表（单核）'!$H$2:$I$251,2,0),IF(H3981=59,VLOOKUP(G3981,'属性表（单核）'!$C$2:$D$251,2,0),INT(N3981/VLOOKUP(H3981,'属性表（单）'!$N$4:$O$24,2,0))))</f>
        <v>3780</v>
      </c>
      <c r="Q3981" s="34">
        <f t="shared" si="509"/>
        <v>88593</v>
      </c>
      <c r="R3981" s="1">
        <f>IF(J3981=26,VLOOKUP(G3981,'属性表（单核）'!$H$2:$I$251,2,0),IF(J3981=59,VLOOKUP(G3981,'属性表（单核）'!$C$2:$D$251,2,0),INT(N3981/VLOOKUP(J3981,'属性表（单）'!$N$4:$O$24,2,0))))</f>
        <v>59062</v>
      </c>
      <c r="S3981" s="1">
        <f t="shared" si="510"/>
        <v>191303</v>
      </c>
      <c r="T3981" s="28">
        <f>VLOOKUP(--F3981,经验表!$A$4:$B$53,2,0)*VLOOKUP(--E3981,经验表!$W$8:$X$17,2,0)</f>
        <v>191303.77500000002</v>
      </c>
      <c r="U3981" s="1">
        <f t="shared" si="511"/>
        <v>1781065</v>
      </c>
      <c r="V3981" s="1">
        <f t="shared" si="512"/>
        <v>1781065</v>
      </c>
    </row>
    <row r="3982" spans="1:22" x14ac:dyDescent="0.35">
      <c r="A3982" s="1">
        <v>92600165</v>
      </c>
      <c r="B3982" s="3" t="s">
        <v>23</v>
      </c>
      <c r="C3982" s="29">
        <f t="shared" si="507"/>
        <v>2</v>
      </c>
      <c r="D3982" s="29" t="str">
        <f t="shared" si="504"/>
        <v>5</v>
      </c>
      <c r="E3982" s="42" t="str">
        <f t="shared" si="505"/>
        <v>25</v>
      </c>
      <c r="F3982" s="1">
        <v>26</v>
      </c>
      <c r="G3982" s="28" t="str">
        <f t="shared" si="506"/>
        <v>526</v>
      </c>
      <c r="H3982" s="1">
        <v>3</v>
      </c>
      <c r="I3982" s="1">
        <v>5138</v>
      </c>
      <c r="J3982" s="1">
        <v>48</v>
      </c>
      <c r="K3982" s="1">
        <v>12456</v>
      </c>
      <c r="L3982" s="1">
        <v>153936</v>
      </c>
      <c r="M3982" s="1">
        <v>1286868</v>
      </c>
      <c r="N3982" s="2">
        <f>INT(VLOOKUP(--D3982,'属性表（单）'!$H$7:$I$11,2,0)*VLOOKUP(F3982,'属性表（单）'!$B$4:$D$53,3,0))</f>
        <v>39600</v>
      </c>
      <c r="O3982" s="34">
        <f t="shared" si="508"/>
        <v>5940</v>
      </c>
      <c r="P3982" s="1">
        <f>IF(H3982=26,VLOOKUP(G3982,'属性表（单核）'!$H$2:$I$251,2,0),IF(H3982=59,VLOOKUP(G3982,'属性表（单核）'!$C$2:$D$251,2,0),INT(N3982/VLOOKUP(H3982,'属性表（单）'!$N$4:$O$24,2,0))))</f>
        <v>3960</v>
      </c>
      <c r="Q3982" s="34">
        <f t="shared" si="509"/>
        <v>92812</v>
      </c>
      <c r="R3982" s="1">
        <f>IF(J3982=26,VLOOKUP(G3982,'属性表（单核）'!$H$2:$I$251,2,0),IF(J3982=59,VLOOKUP(G3982,'属性表（单核）'!$C$2:$D$251,2,0),INT(N3982/VLOOKUP(J3982,'属性表（单）'!$N$4:$O$24,2,0))))</f>
        <v>61875</v>
      </c>
      <c r="S3982" s="1">
        <f t="shared" si="510"/>
        <v>211837</v>
      </c>
      <c r="T3982" s="28">
        <f>VLOOKUP(--F3982,经验表!$A$4:$B$53,2,0)*VLOOKUP(--E3982,经验表!$W$8:$X$17,2,0)</f>
        <v>211837.27500000002</v>
      </c>
      <c r="U3982" s="1">
        <f t="shared" si="511"/>
        <v>1972368</v>
      </c>
      <c r="V3982" s="1">
        <f t="shared" si="512"/>
        <v>1972368</v>
      </c>
    </row>
    <row r="3983" spans="1:22" x14ac:dyDescent="0.35">
      <c r="A3983" s="1">
        <v>92700165</v>
      </c>
      <c r="B3983" s="3" t="s">
        <v>23</v>
      </c>
      <c r="C3983" s="29">
        <f t="shared" si="507"/>
        <v>2</v>
      </c>
      <c r="D3983" s="29" t="str">
        <f t="shared" si="504"/>
        <v>5</v>
      </c>
      <c r="E3983" s="42" t="str">
        <f t="shared" si="505"/>
        <v>25</v>
      </c>
      <c r="F3983" s="1">
        <v>27</v>
      </c>
      <c r="G3983" s="28" t="str">
        <f t="shared" si="506"/>
        <v>527</v>
      </c>
      <c r="H3983" s="1">
        <v>3</v>
      </c>
      <c r="I3983" s="1">
        <v>5301</v>
      </c>
      <c r="J3983" s="1">
        <v>48</v>
      </c>
      <c r="K3983" s="1">
        <v>12864</v>
      </c>
      <c r="L3983" s="1">
        <v>169332</v>
      </c>
      <c r="M3983" s="1">
        <v>1440804</v>
      </c>
      <c r="N3983" s="2">
        <f>INT(VLOOKUP(--D3983,'属性表（单）'!$H$7:$I$11,2,0)*VLOOKUP(F3983,'属性表（单）'!$B$4:$D$53,3,0))</f>
        <v>41700</v>
      </c>
      <c r="O3983" s="34">
        <f t="shared" si="508"/>
        <v>6255</v>
      </c>
      <c r="P3983" s="1">
        <f>IF(H3983=26,VLOOKUP(G3983,'属性表（单核）'!$H$2:$I$251,2,0),IF(H3983=59,VLOOKUP(G3983,'属性表（单核）'!$C$2:$D$251,2,0),INT(N3983/VLOOKUP(H3983,'属性表（单）'!$N$4:$O$24,2,0))))</f>
        <v>4170</v>
      </c>
      <c r="Q3983" s="34">
        <f t="shared" si="509"/>
        <v>97734</v>
      </c>
      <c r="R3983" s="1">
        <f>IF(J3983=26,VLOOKUP(G3983,'属性表（单核）'!$H$2:$I$251,2,0),IF(J3983=59,VLOOKUP(G3983,'属性表（单核）'!$C$2:$D$251,2,0),INT(N3983/VLOOKUP(J3983,'属性表（单）'!$N$4:$O$24,2,0))))</f>
        <v>65156</v>
      </c>
      <c r="S3983" s="1">
        <f t="shared" si="510"/>
        <v>232370</v>
      </c>
      <c r="T3983" s="28">
        <f>VLOOKUP(--F3983,经验表!$A$4:$B$53,2,0)*VLOOKUP(--E3983,经验表!$W$8:$X$17,2,0)</f>
        <v>232370.77500000002</v>
      </c>
      <c r="U3983" s="1">
        <f t="shared" si="511"/>
        <v>2184205</v>
      </c>
      <c r="V3983" s="1">
        <f t="shared" si="512"/>
        <v>2184205</v>
      </c>
    </row>
    <row r="3984" spans="1:22" x14ac:dyDescent="0.35">
      <c r="A3984" s="1">
        <v>92800165</v>
      </c>
      <c r="B3984" s="3" t="s">
        <v>23</v>
      </c>
      <c r="C3984" s="29">
        <f t="shared" si="507"/>
        <v>2</v>
      </c>
      <c r="D3984" s="29" t="str">
        <f t="shared" si="504"/>
        <v>5</v>
      </c>
      <c r="E3984" s="42" t="str">
        <f t="shared" si="505"/>
        <v>25</v>
      </c>
      <c r="F3984" s="1">
        <v>28</v>
      </c>
      <c r="G3984" s="28" t="str">
        <f t="shared" si="506"/>
        <v>528</v>
      </c>
      <c r="H3984" s="1">
        <v>3</v>
      </c>
      <c r="I3984" s="1">
        <v>5466</v>
      </c>
      <c r="J3984" s="1">
        <v>48</v>
      </c>
      <c r="K3984" s="1">
        <v>13272</v>
      </c>
      <c r="L3984" s="1">
        <v>186142</v>
      </c>
      <c r="M3984" s="1">
        <v>1610136</v>
      </c>
      <c r="N3984" s="2">
        <f>INT(VLOOKUP(--D3984,'属性表（单）'!$H$7:$I$11,2,0)*VLOOKUP(F3984,'属性表（单）'!$B$4:$D$53,3,0))</f>
        <v>43800</v>
      </c>
      <c r="O3984" s="34">
        <f t="shared" si="508"/>
        <v>6570</v>
      </c>
      <c r="P3984" s="1">
        <f>IF(H3984=26,VLOOKUP(G3984,'属性表（单核）'!$H$2:$I$251,2,0),IF(H3984=59,VLOOKUP(G3984,'属性表（单核）'!$C$2:$D$251,2,0),INT(N3984/VLOOKUP(H3984,'属性表（单）'!$N$4:$O$24,2,0))))</f>
        <v>4380</v>
      </c>
      <c r="Q3984" s="34">
        <f t="shared" si="509"/>
        <v>102655</v>
      </c>
      <c r="R3984" s="1">
        <f>IF(J3984=26,VLOOKUP(G3984,'属性表（单核）'!$H$2:$I$251,2,0),IF(J3984=59,VLOOKUP(G3984,'属性表（单核）'!$C$2:$D$251,2,0),INT(N3984/VLOOKUP(J3984,'属性表（单）'!$N$4:$O$24,2,0))))</f>
        <v>68437</v>
      </c>
      <c r="S3984" s="1">
        <f t="shared" si="510"/>
        <v>252904</v>
      </c>
      <c r="T3984" s="28">
        <f>VLOOKUP(--F3984,经验表!$A$4:$B$53,2,0)*VLOOKUP(--E3984,经验表!$W$8:$X$17,2,0)</f>
        <v>252904.27500000002</v>
      </c>
      <c r="U3984" s="1">
        <f t="shared" si="511"/>
        <v>2416575</v>
      </c>
      <c r="V3984" s="1">
        <f t="shared" si="512"/>
        <v>2416575</v>
      </c>
    </row>
    <row r="3985" spans="1:22" x14ac:dyDescent="0.35">
      <c r="A3985" s="1">
        <v>92900165</v>
      </c>
      <c r="B3985" s="3" t="s">
        <v>23</v>
      </c>
      <c r="C3985" s="29">
        <f t="shared" si="507"/>
        <v>2</v>
      </c>
      <c r="D3985" s="29" t="str">
        <f t="shared" si="504"/>
        <v>5</v>
      </c>
      <c r="E3985" s="42" t="str">
        <f t="shared" si="505"/>
        <v>25</v>
      </c>
      <c r="F3985" s="1">
        <v>29</v>
      </c>
      <c r="G3985" s="28" t="str">
        <f t="shared" si="506"/>
        <v>529</v>
      </c>
      <c r="H3985" s="1">
        <v>3</v>
      </c>
      <c r="I3985" s="1">
        <v>5634</v>
      </c>
      <c r="J3985" s="1">
        <v>48</v>
      </c>
      <c r="K3985" s="1">
        <v>13680</v>
      </c>
      <c r="L3985" s="1">
        <v>204492</v>
      </c>
      <c r="M3985" s="1">
        <v>1796278</v>
      </c>
      <c r="N3985" s="2">
        <f>INT(VLOOKUP(--D3985,'属性表（单）'!$H$7:$I$11,2,0)*VLOOKUP(F3985,'属性表（单）'!$B$4:$D$53,3,0))</f>
        <v>45900</v>
      </c>
      <c r="O3985" s="34">
        <f t="shared" si="508"/>
        <v>6885</v>
      </c>
      <c r="P3985" s="1">
        <f>IF(H3985=26,VLOOKUP(G3985,'属性表（单核）'!$H$2:$I$251,2,0),IF(H3985=59,VLOOKUP(G3985,'属性表（单核）'!$C$2:$D$251,2,0),INT(N3985/VLOOKUP(H3985,'属性表（单）'!$N$4:$O$24,2,0))))</f>
        <v>4590</v>
      </c>
      <c r="Q3985" s="34">
        <f t="shared" si="509"/>
        <v>107577</v>
      </c>
      <c r="R3985" s="1">
        <f>IF(J3985=26,VLOOKUP(G3985,'属性表（单核）'!$H$2:$I$251,2,0),IF(J3985=59,VLOOKUP(G3985,'属性表（单核）'!$C$2:$D$251,2,0),INT(N3985/VLOOKUP(J3985,'属性表（单）'!$N$4:$O$24,2,0))))</f>
        <v>71718</v>
      </c>
      <c r="S3985" s="1">
        <f t="shared" si="510"/>
        <v>273437</v>
      </c>
      <c r="T3985" s="28">
        <f>VLOOKUP(--F3985,经验表!$A$4:$B$53,2,0)*VLOOKUP(--E3985,经验表!$W$8:$X$17,2,0)</f>
        <v>273437.77500000002</v>
      </c>
      <c r="U3985" s="1">
        <f t="shared" si="511"/>
        <v>2669479</v>
      </c>
      <c r="V3985" s="1">
        <f t="shared" si="512"/>
        <v>2669479</v>
      </c>
    </row>
    <row r="3986" spans="1:22" x14ac:dyDescent="0.35">
      <c r="A3986" s="1">
        <v>93000165</v>
      </c>
      <c r="B3986" s="3" t="s">
        <v>23</v>
      </c>
      <c r="C3986" s="29">
        <f t="shared" si="507"/>
        <v>2</v>
      </c>
      <c r="D3986" s="29" t="str">
        <f t="shared" si="504"/>
        <v>5</v>
      </c>
      <c r="E3986" s="42" t="str">
        <f t="shared" si="505"/>
        <v>25</v>
      </c>
      <c r="F3986" s="1">
        <v>30</v>
      </c>
      <c r="G3986" s="28" t="str">
        <f t="shared" si="506"/>
        <v>530</v>
      </c>
      <c r="H3986" s="1">
        <v>3</v>
      </c>
      <c r="I3986" s="1">
        <v>5802</v>
      </c>
      <c r="J3986" s="1">
        <v>48</v>
      </c>
      <c r="K3986" s="1">
        <v>14088</v>
      </c>
      <c r="L3986" s="1">
        <v>224521</v>
      </c>
      <c r="M3986" s="1">
        <v>2000770</v>
      </c>
      <c r="N3986" s="2">
        <f>INT(VLOOKUP(--D3986,'属性表（单）'!$H$7:$I$11,2,0)*VLOOKUP(F3986,'属性表（单）'!$B$4:$D$53,3,0))</f>
        <v>48000</v>
      </c>
      <c r="O3986" s="34">
        <f t="shared" si="508"/>
        <v>7200</v>
      </c>
      <c r="P3986" s="1">
        <f>IF(H3986=26,VLOOKUP(G3986,'属性表（单核）'!$H$2:$I$251,2,0),IF(H3986=59,VLOOKUP(G3986,'属性表（单核）'!$C$2:$D$251,2,0),INT(N3986/VLOOKUP(H3986,'属性表（单）'!$N$4:$O$24,2,0))))</f>
        <v>4800</v>
      </c>
      <c r="Q3986" s="34">
        <f t="shared" si="509"/>
        <v>112500</v>
      </c>
      <c r="R3986" s="1">
        <f>IF(J3986=26,VLOOKUP(G3986,'属性表（单核）'!$H$2:$I$251,2,0),IF(J3986=59,VLOOKUP(G3986,'属性表（单核）'!$C$2:$D$251,2,0),INT(N3986/VLOOKUP(J3986,'属性表（单）'!$N$4:$O$24,2,0))))</f>
        <v>75000</v>
      </c>
      <c r="S3986" s="1">
        <f t="shared" si="510"/>
        <v>299446</v>
      </c>
      <c r="T3986" s="28">
        <f>VLOOKUP(--F3986,经验表!$A$4:$B$53,2,0)*VLOOKUP(--E3986,经验表!$W$8:$X$17,2,0)</f>
        <v>299446.87500000006</v>
      </c>
      <c r="U3986" s="1">
        <f t="shared" si="511"/>
        <v>2942916</v>
      </c>
      <c r="V3986" s="1">
        <f t="shared" si="512"/>
        <v>2942916</v>
      </c>
    </row>
    <row r="3987" spans="1:22" x14ac:dyDescent="0.35">
      <c r="A3987" s="1">
        <v>93100165</v>
      </c>
      <c r="B3987" s="3" t="s">
        <v>23</v>
      </c>
      <c r="C3987" s="29">
        <f t="shared" si="507"/>
        <v>2</v>
      </c>
      <c r="D3987" s="29" t="str">
        <f t="shared" si="504"/>
        <v>5</v>
      </c>
      <c r="E3987" s="42" t="str">
        <f t="shared" si="505"/>
        <v>25</v>
      </c>
      <c r="F3987" s="1">
        <v>31</v>
      </c>
      <c r="G3987" s="28" t="str">
        <f t="shared" si="506"/>
        <v>531</v>
      </c>
      <c r="H3987" s="1">
        <v>3</v>
      </c>
      <c r="I3987" s="1">
        <v>5971</v>
      </c>
      <c r="J3987" s="1">
        <v>48</v>
      </c>
      <c r="K3987" s="1">
        <v>14496</v>
      </c>
      <c r="L3987" s="1">
        <v>246385</v>
      </c>
      <c r="M3987" s="1">
        <v>2225291</v>
      </c>
      <c r="N3987" s="2">
        <f>INT(VLOOKUP(--D3987,'属性表（单）'!$H$7:$I$11,2,0)*VLOOKUP(F3987,'属性表（单）'!$B$4:$D$53,3,0))</f>
        <v>50100</v>
      </c>
      <c r="O3987" s="34">
        <f t="shared" si="508"/>
        <v>7515</v>
      </c>
      <c r="P3987" s="1">
        <f>IF(H3987=26,VLOOKUP(G3987,'属性表（单核）'!$H$2:$I$251,2,0),IF(H3987=59,VLOOKUP(G3987,'属性表（单核）'!$C$2:$D$251,2,0),INT(N3987/VLOOKUP(H3987,'属性表（单）'!$N$4:$O$24,2,0))))</f>
        <v>5010</v>
      </c>
      <c r="Q3987" s="34">
        <f t="shared" si="509"/>
        <v>117421</v>
      </c>
      <c r="R3987" s="1">
        <f>IF(J3987=26,VLOOKUP(G3987,'属性表（单核）'!$H$2:$I$251,2,0),IF(J3987=59,VLOOKUP(G3987,'属性表（单核）'!$C$2:$D$251,2,0),INT(N3987/VLOOKUP(J3987,'属性表（单）'!$N$4:$O$24,2,0))))</f>
        <v>78281</v>
      </c>
      <c r="S3987" s="1">
        <f t="shared" si="510"/>
        <v>325455</v>
      </c>
      <c r="T3987" s="28">
        <f>VLOOKUP(--F3987,经验表!$A$4:$B$53,2,0)*VLOOKUP(--E3987,经验表!$W$8:$X$17,2,0)</f>
        <v>325455.97500000003</v>
      </c>
      <c r="U3987" s="1">
        <f t="shared" si="511"/>
        <v>3242362</v>
      </c>
      <c r="V3987" s="1">
        <f t="shared" si="512"/>
        <v>3242362</v>
      </c>
    </row>
    <row r="3988" spans="1:22" x14ac:dyDescent="0.35">
      <c r="A3988" s="1">
        <v>93200165</v>
      </c>
      <c r="B3988" s="3" t="s">
        <v>23</v>
      </c>
      <c r="C3988" s="29">
        <f t="shared" si="507"/>
        <v>2</v>
      </c>
      <c r="D3988" s="29" t="str">
        <f t="shared" si="504"/>
        <v>5</v>
      </c>
      <c r="E3988" s="42" t="str">
        <f t="shared" si="505"/>
        <v>25</v>
      </c>
      <c r="F3988" s="1">
        <v>32</v>
      </c>
      <c r="G3988" s="28" t="str">
        <f t="shared" si="506"/>
        <v>532</v>
      </c>
      <c r="H3988" s="1">
        <v>3</v>
      </c>
      <c r="I3988" s="1">
        <v>6144</v>
      </c>
      <c r="J3988" s="1">
        <v>48</v>
      </c>
      <c r="K3988" s="1">
        <v>14904</v>
      </c>
      <c r="L3988" s="1">
        <v>270248</v>
      </c>
      <c r="M3988" s="1">
        <v>2471676</v>
      </c>
      <c r="N3988" s="2">
        <f>INT(VLOOKUP(--D3988,'属性表（单）'!$H$7:$I$11,2,0)*VLOOKUP(F3988,'属性表（单）'!$B$4:$D$53,3,0))</f>
        <v>52500</v>
      </c>
      <c r="O3988" s="34">
        <f t="shared" si="508"/>
        <v>7875</v>
      </c>
      <c r="P3988" s="1">
        <f>IF(H3988=26,VLOOKUP(G3988,'属性表（单核）'!$H$2:$I$251,2,0),IF(H3988=59,VLOOKUP(G3988,'属性表（单核）'!$C$2:$D$251,2,0),INT(N3988/VLOOKUP(H3988,'属性表（单）'!$N$4:$O$24,2,0))))</f>
        <v>5250</v>
      </c>
      <c r="Q3988" s="34">
        <f t="shared" si="509"/>
        <v>123046</v>
      </c>
      <c r="R3988" s="1">
        <f>IF(J3988=26,VLOOKUP(G3988,'属性表（单核）'!$H$2:$I$251,2,0),IF(J3988=59,VLOOKUP(G3988,'属性表（单核）'!$C$2:$D$251,2,0),INT(N3988/VLOOKUP(J3988,'属性表（单）'!$N$4:$O$24,2,0))))</f>
        <v>82031</v>
      </c>
      <c r="S3988" s="1">
        <f t="shared" si="510"/>
        <v>351465</v>
      </c>
      <c r="T3988" s="28">
        <f>VLOOKUP(--F3988,经验表!$A$4:$B$53,2,0)*VLOOKUP(--E3988,经验表!$W$8:$X$17,2,0)</f>
        <v>351465.07500000007</v>
      </c>
      <c r="U3988" s="1">
        <f t="shared" si="511"/>
        <v>3567817</v>
      </c>
      <c r="V3988" s="1">
        <f t="shared" si="512"/>
        <v>3567817</v>
      </c>
    </row>
    <row r="3989" spans="1:22" x14ac:dyDescent="0.35">
      <c r="A3989" s="1">
        <v>93300165</v>
      </c>
      <c r="B3989" s="3" t="s">
        <v>23</v>
      </c>
      <c r="C3989" s="29">
        <f t="shared" si="507"/>
        <v>2</v>
      </c>
      <c r="D3989" s="29" t="str">
        <f t="shared" si="504"/>
        <v>5</v>
      </c>
      <c r="E3989" s="42" t="str">
        <f t="shared" si="505"/>
        <v>25</v>
      </c>
      <c r="F3989" s="1">
        <v>33</v>
      </c>
      <c r="G3989" s="28" t="str">
        <f t="shared" si="506"/>
        <v>533</v>
      </c>
      <c r="H3989" s="1">
        <v>3</v>
      </c>
      <c r="I3989" s="1">
        <v>6317</v>
      </c>
      <c r="J3989" s="1">
        <v>48</v>
      </c>
      <c r="K3989" s="1">
        <v>15312</v>
      </c>
      <c r="L3989" s="1">
        <v>296294</v>
      </c>
      <c r="M3989" s="1">
        <v>2741924</v>
      </c>
      <c r="N3989" s="2">
        <f>INT(VLOOKUP(--D3989,'属性表（单）'!$H$7:$I$11,2,0)*VLOOKUP(F3989,'属性表（单）'!$B$4:$D$53,3,0))</f>
        <v>54900</v>
      </c>
      <c r="O3989" s="34">
        <f t="shared" si="508"/>
        <v>8235</v>
      </c>
      <c r="P3989" s="1">
        <f>IF(H3989=26,VLOOKUP(G3989,'属性表（单核）'!$H$2:$I$251,2,0),IF(H3989=59,VLOOKUP(G3989,'属性表（单核）'!$C$2:$D$251,2,0),INT(N3989/VLOOKUP(H3989,'属性表（单）'!$N$4:$O$24,2,0))))</f>
        <v>5490</v>
      </c>
      <c r="Q3989" s="34">
        <f t="shared" si="509"/>
        <v>128671</v>
      </c>
      <c r="R3989" s="1">
        <f>IF(J3989=26,VLOOKUP(G3989,'属性表（单核）'!$H$2:$I$251,2,0),IF(J3989=59,VLOOKUP(G3989,'属性表（单核）'!$C$2:$D$251,2,0),INT(N3989/VLOOKUP(J3989,'属性表（单）'!$N$4:$O$24,2,0))))</f>
        <v>85781</v>
      </c>
      <c r="S3989" s="1">
        <f t="shared" si="510"/>
        <v>377474</v>
      </c>
      <c r="T3989" s="28">
        <f>VLOOKUP(--F3989,经验表!$A$4:$B$53,2,0)*VLOOKUP(--E3989,经验表!$W$8:$X$17,2,0)</f>
        <v>377474.17500000005</v>
      </c>
      <c r="U3989" s="1">
        <f t="shared" si="511"/>
        <v>3919282</v>
      </c>
      <c r="V3989" s="1">
        <f t="shared" si="512"/>
        <v>3919282</v>
      </c>
    </row>
    <row r="3990" spans="1:22" x14ac:dyDescent="0.35">
      <c r="A3990" s="1">
        <v>93400165</v>
      </c>
      <c r="B3990" s="3" t="s">
        <v>23</v>
      </c>
      <c r="C3990" s="29">
        <f t="shared" si="507"/>
        <v>2</v>
      </c>
      <c r="D3990" s="29" t="str">
        <f t="shared" si="504"/>
        <v>5</v>
      </c>
      <c r="E3990" s="42" t="str">
        <f t="shared" si="505"/>
        <v>25</v>
      </c>
      <c r="F3990" s="1">
        <v>34</v>
      </c>
      <c r="G3990" s="28" t="str">
        <f t="shared" si="506"/>
        <v>534</v>
      </c>
      <c r="H3990" s="1">
        <v>3</v>
      </c>
      <c r="I3990" s="1">
        <v>6493</v>
      </c>
      <c r="J3990" s="1">
        <v>48</v>
      </c>
      <c r="K3990" s="1">
        <v>15720</v>
      </c>
      <c r="L3990" s="1">
        <v>324718</v>
      </c>
      <c r="M3990" s="1">
        <v>3038218</v>
      </c>
      <c r="N3990" s="2">
        <f>INT(VLOOKUP(--D3990,'属性表（单）'!$H$7:$I$11,2,0)*VLOOKUP(F3990,'属性表（单）'!$B$4:$D$53,3,0))</f>
        <v>57300</v>
      </c>
      <c r="O3990" s="34">
        <f t="shared" si="508"/>
        <v>8595</v>
      </c>
      <c r="P3990" s="1">
        <f>IF(H3990=26,VLOOKUP(G3990,'属性表（单核）'!$H$2:$I$251,2,0),IF(H3990=59,VLOOKUP(G3990,'属性表（单核）'!$C$2:$D$251,2,0),INT(N3990/VLOOKUP(H3990,'属性表（单）'!$N$4:$O$24,2,0))))</f>
        <v>5730</v>
      </c>
      <c r="Q3990" s="34">
        <f t="shared" si="509"/>
        <v>134296</v>
      </c>
      <c r="R3990" s="1">
        <f>IF(J3990=26,VLOOKUP(G3990,'属性表（单核）'!$H$2:$I$251,2,0),IF(J3990=59,VLOOKUP(G3990,'属性表（单核）'!$C$2:$D$251,2,0),INT(N3990/VLOOKUP(J3990,'属性表（单）'!$N$4:$O$24,2,0))))</f>
        <v>89531</v>
      </c>
      <c r="S3990" s="1">
        <f t="shared" si="510"/>
        <v>409643</v>
      </c>
      <c r="T3990" s="28">
        <f>VLOOKUP(--F3990,经验表!$A$4:$B$53,2,0)*VLOOKUP(--E3990,经验表!$W$8:$X$17,2,0)</f>
        <v>409643.32500000007</v>
      </c>
      <c r="U3990" s="1">
        <f t="shared" si="511"/>
        <v>4296756</v>
      </c>
      <c r="V3990" s="1">
        <f t="shared" si="512"/>
        <v>4296756</v>
      </c>
    </row>
    <row r="3991" spans="1:22" x14ac:dyDescent="0.35">
      <c r="A3991" s="1">
        <v>93500165</v>
      </c>
      <c r="B3991" s="3" t="s">
        <v>23</v>
      </c>
      <c r="C3991" s="29">
        <f t="shared" si="507"/>
        <v>2</v>
      </c>
      <c r="D3991" s="29" t="str">
        <f t="shared" si="504"/>
        <v>5</v>
      </c>
      <c r="E3991" s="42" t="str">
        <f t="shared" si="505"/>
        <v>25</v>
      </c>
      <c r="F3991" s="1">
        <v>35</v>
      </c>
      <c r="G3991" s="28" t="str">
        <f t="shared" si="506"/>
        <v>535</v>
      </c>
      <c r="H3991" s="1">
        <v>3</v>
      </c>
      <c r="I3991" s="1">
        <v>6669</v>
      </c>
      <c r="J3991" s="1">
        <v>48</v>
      </c>
      <c r="K3991" s="1">
        <v>16128</v>
      </c>
      <c r="L3991" s="1">
        <v>355740</v>
      </c>
      <c r="M3991" s="1">
        <v>3362936</v>
      </c>
      <c r="N3991" s="2">
        <f>INT(VLOOKUP(--D3991,'属性表（单）'!$H$7:$I$11,2,0)*VLOOKUP(F3991,'属性表（单）'!$B$4:$D$53,3,0))</f>
        <v>59700</v>
      </c>
      <c r="O3991" s="34">
        <f t="shared" si="508"/>
        <v>8955</v>
      </c>
      <c r="P3991" s="1">
        <f>IF(H3991=26,VLOOKUP(G3991,'属性表（单核）'!$H$2:$I$251,2,0),IF(H3991=59,VLOOKUP(G3991,'属性表（单核）'!$C$2:$D$251,2,0),INT(N3991/VLOOKUP(H3991,'属性表（单）'!$N$4:$O$24,2,0))))</f>
        <v>5970</v>
      </c>
      <c r="Q3991" s="34">
        <f t="shared" si="509"/>
        <v>139921</v>
      </c>
      <c r="R3991" s="1">
        <f>IF(J3991=26,VLOOKUP(G3991,'属性表（单核）'!$H$2:$I$251,2,0),IF(J3991=59,VLOOKUP(G3991,'属性表（单核）'!$C$2:$D$251,2,0),INT(N3991/VLOOKUP(J3991,'属性表（单）'!$N$4:$O$24,2,0))))</f>
        <v>93281</v>
      </c>
      <c r="S3991" s="1">
        <f t="shared" si="510"/>
        <v>441812</v>
      </c>
      <c r="T3991" s="28">
        <f>VLOOKUP(--F3991,经验表!$A$4:$B$53,2,0)*VLOOKUP(--E3991,经验表!$W$8:$X$17,2,0)</f>
        <v>441812.47500000003</v>
      </c>
      <c r="U3991" s="1">
        <f t="shared" si="511"/>
        <v>4706399</v>
      </c>
      <c r="V3991" s="1">
        <f t="shared" si="512"/>
        <v>4706399</v>
      </c>
    </row>
    <row r="3992" spans="1:22" x14ac:dyDescent="0.35">
      <c r="A3992" s="1">
        <v>93600165</v>
      </c>
      <c r="B3992" s="3" t="s">
        <v>23</v>
      </c>
      <c r="C3992" s="29">
        <f t="shared" si="507"/>
        <v>2</v>
      </c>
      <c r="D3992" s="29" t="str">
        <f t="shared" si="504"/>
        <v>5</v>
      </c>
      <c r="E3992" s="42" t="str">
        <f t="shared" si="505"/>
        <v>25</v>
      </c>
      <c r="F3992" s="1">
        <v>36</v>
      </c>
      <c r="G3992" s="28" t="str">
        <f t="shared" si="506"/>
        <v>536</v>
      </c>
      <c r="H3992" s="1">
        <v>3</v>
      </c>
      <c r="I3992" s="1">
        <v>6848</v>
      </c>
      <c r="J3992" s="1">
        <v>48</v>
      </c>
      <c r="K3992" s="1">
        <v>16536</v>
      </c>
      <c r="L3992" s="1">
        <v>389594</v>
      </c>
      <c r="M3992" s="1">
        <v>3718676</v>
      </c>
      <c r="N3992" s="2">
        <f>INT(VLOOKUP(--D3992,'属性表（单）'!$H$7:$I$11,2,0)*VLOOKUP(F3992,'属性表（单）'!$B$4:$D$53,3,0))</f>
        <v>62100</v>
      </c>
      <c r="O3992" s="34">
        <f t="shared" si="508"/>
        <v>9315</v>
      </c>
      <c r="P3992" s="1">
        <f>IF(H3992=26,VLOOKUP(G3992,'属性表（单核）'!$H$2:$I$251,2,0),IF(H3992=59,VLOOKUP(G3992,'属性表（单核）'!$C$2:$D$251,2,0),INT(N3992/VLOOKUP(H3992,'属性表（单）'!$N$4:$O$24,2,0))))</f>
        <v>6210</v>
      </c>
      <c r="Q3992" s="34">
        <f t="shared" si="509"/>
        <v>145546</v>
      </c>
      <c r="R3992" s="1">
        <f>IF(J3992=26,VLOOKUP(G3992,'属性表（单核）'!$H$2:$I$251,2,0),IF(J3992=59,VLOOKUP(G3992,'属性表（单核）'!$C$2:$D$251,2,0),INT(N3992/VLOOKUP(J3992,'属性表（单）'!$N$4:$O$24,2,0))))</f>
        <v>97031</v>
      </c>
      <c r="S3992" s="1">
        <f t="shared" si="510"/>
        <v>473981</v>
      </c>
      <c r="T3992" s="28">
        <f>VLOOKUP(--F3992,经验表!$A$4:$B$53,2,0)*VLOOKUP(--E3992,经验表!$W$8:$X$17,2,0)</f>
        <v>473981.62500000006</v>
      </c>
      <c r="U3992" s="1">
        <f t="shared" si="511"/>
        <v>5148211</v>
      </c>
      <c r="V3992" s="1">
        <f t="shared" si="512"/>
        <v>5148211</v>
      </c>
    </row>
    <row r="3993" spans="1:22" x14ac:dyDescent="0.35">
      <c r="A3993" s="1">
        <v>93700165</v>
      </c>
      <c r="B3993" s="3" t="s">
        <v>23</v>
      </c>
      <c r="C3993" s="29">
        <f t="shared" si="507"/>
        <v>2</v>
      </c>
      <c r="D3993" s="29" t="str">
        <f t="shared" si="504"/>
        <v>5</v>
      </c>
      <c r="E3993" s="42" t="str">
        <f t="shared" si="505"/>
        <v>25</v>
      </c>
      <c r="F3993" s="1">
        <v>37</v>
      </c>
      <c r="G3993" s="28" t="str">
        <f t="shared" si="506"/>
        <v>537</v>
      </c>
      <c r="H3993" s="1">
        <v>3</v>
      </c>
      <c r="I3993" s="1">
        <v>7029</v>
      </c>
      <c r="J3993" s="1">
        <v>48</v>
      </c>
      <c r="K3993" s="1">
        <v>16944</v>
      </c>
      <c r="L3993" s="1">
        <v>426536</v>
      </c>
      <c r="M3993" s="1">
        <v>4108270</v>
      </c>
      <c r="N3993" s="2">
        <f>INT(VLOOKUP(--D3993,'属性表（单）'!$H$7:$I$11,2,0)*VLOOKUP(F3993,'属性表（单）'!$B$4:$D$53,3,0))</f>
        <v>64800</v>
      </c>
      <c r="O3993" s="34">
        <f t="shared" si="508"/>
        <v>9720</v>
      </c>
      <c r="P3993" s="1">
        <f>IF(H3993=26,VLOOKUP(G3993,'属性表（单核）'!$H$2:$I$251,2,0),IF(H3993=59,VLOOKUP(G3993,'属性表（单核）'!$C$2:$D$251,2,0),INT(N3993/VLOOKUP(H3993,'属性表（单）'!$N$4:$O$24,2,0))))</f>
        <v>6480</v>
      </c>
      <c r="Q3993" s="34">
        <f t="shared" si="509"/>
        <v>151875</v>
      </c>
      <c r="R3993" s="1">
        <f>IF(J3993=26,VLOOKUP(G3993,'属性表（单核）'!$H$2:$I$251,2,0),IF(J3993=59,VLOOKUP(G3993,'属性表（单核）'!$C$2:$D$251,2,0),INT(N3993/VLOOKUP(J3993,'属性表（单）'!$N$4:$O$24,2,0))))</f>
        <v>101250</v>
      </c>
      <c r="S3993" s="1">
        <f t="shared" si="510"/>
        <v>506150</v>
      </c>
      <c r="T3993" s="28">
        <f>VLOOKUP(--F3993,经验表!$A$4:$B$53,2,0)*VLOOKUP(--E3993,经验表!$W$8:$X$17,2,0)</f>
        <v>506150.77500000008</v>
      </c>
      <c r="U3993" s="1">
        <f t="shared" si="511"/>
        <v>5622192</v>
      </c>
      <c r="V3993" s="1">
        <f t="shared" si="512"/>
        <v>5622192</v>
      </c>
    </row>
    <row r="3994" spans="1:22" x14ac:dyDescent="0.35">
      <c r="A3994" s="1">
        <v>93800165</v>
      </c>
      <c r="B3994" s="3" t="s">
        <v>23</v>
      </c>
      <c r="C3994" s="29">
        <f t="shared" si="507"/>
        <v>2</v>
      </c>
      <c r="D3994" s="29" t="str">
        <f t="shared" si="504"/>
        <v>5</v>
      </c>
      <c r="E3994" s="42" t="str">
        <f t="shared" si="505"/>
        <v>25</v>
      </c>
      <c r="F3994" s="1">
        <v>38</v>
      </c>
      <c r="G3994" s="28" t="str">
        <f t="shared" si="506"/>
        <v>538</v>
      </c>
      <c r="H3994" s="1">
        <v>3</v>
      </c>
      <c r="I3994" s="1">
        <v>7211</v>
      </c>
      <c r="J3994" s="1">
        <v>48</v>
      </c>
      <c r="K3994" s="1">
        <v>17352</v>
      </c>
      <c r="L3994" s="1">
        <v>466849</v>
      </c>
      <c r="M3994" s="1">
        <v>4534806</v>
      </c>
      <c r="N3994" s="2">
        <f>INT(VLOOKUP(--D3994,'属性表（单）'!$H$7:$I$11,2,0)*VLOOKUP(F3994,'属性表（单）'!$B$4:$D$53,3,0))</f>
        <v>67500</v>
      </c>
      <c r="O3994" s="34">
        <f t="shared" si="508"/>
        <v>10125</v>
      </c>
      <c r="P3994" s="1">
        <f>IF(H3994=26,VLOOKUP(G3994,'属性表（单核）'!$H$2:$I$251,2,0),IF(H3994=59,VLOOKUP(G3994,'属性表（单核）'!$C$2:$D$251,2,0),INT(N3994/VLOOKUP(H3994,'属性表（单）'!$N$4:$O$24,2,0))))</f>
        <v>6750</v>
      </c>
      <c r="Q3994" s="34">
        <f t="shared" si="509"/>
        <v>158202</v>
      </c>
      <c r="R3994" s="1">
        <f>IF(J3994=26,VLOOKUP(G3994,'属性表（单核）'!$H$2:$I$251,2,0),IF(J3994=59,VLOOKUP(G3994,'属性表（单核）'!$C$2:$D$251,2,0),INT(N3994/VLOOKUP(J3994,'属性表（单）'!$N$4:$O$24,2,0))))</f>
        <v>105468</v>
      </c>
      <c r="S3994" s="1">
        <f t="shared" si="510"/>
        <v>545164</v>
      </c>
      <c r="T3994" s="28">
        <f>VLOOKUP(--F3994,经验表!$A$4:$B$53,2,0)*VLOOKUP(--E3994,经验表!$W$8:$X$17,2,0)</f>
        <v>545164.42500000005</v>
      </c>
      <c r="U3994" s="1">
        <f t="shared" si="511"/>
        <v>6128342</v>
      </c>
      <c r="V3994" s="1">
        <f t="shared" si="512"/>
        <v>6128342</v>
      </c>
    </row>
    <row r="3995" spans="1:22" x14ac:dyDescent="0.35">
      <c r="A3995" s="1">
        <v>93900165</v>
      </c>
      <c r="B3995" s="3" t="s">
        <v>23</v>
      </c>
      <c r="C3995" s="29">
        <f t="shared" si="507"/>
        <v>2</v>
      </c>
      <c r="D3995" s="29" t="str">
        <f t="shared" si="504"/>
        <v>5</v>
      </c>
      <c r="E3995" s="42" t="str">
        <f t="shared" si="505"/>
        <v>25</v>
      </c>
      <c r="F3995" s="1">
        <v>39</v>
      </c>
      <c r="G3995" s="28" t="str">
        <f t="shared" si="506"/>
        <v>539</v>
      </c>
      <c r="H3995" s="1">
        <v>3</v>
      </c>
      <c r="I3995" s="1">
        <v>7395</v>
      </c>
      <c r="J3995" s="1">
        <v>48</v>
      </c>
      <c r="K3995" s="1">
        <v>17760</v>
      </c>
      <c r="L3995" s="1">
        <v>510840</v>
      </c>
      <c r="M3995" s="1">
        <v>5001655</v>
      </c>
      <c r="N3995" s="2">
        <f>INT(VLOOKUP(--D3995,'属性表（单）'!$H$7:$I$11,2,0)*VLOOKUP(F3995,'属性表（单）'!$B$4:$D$53,3,0))</f>
        <v>70200</v>
      </c>
      <c r="O3995" s="34">
        <f t="shared" si="508"/>
        <v>10530</v>
      </c>
      <c r="P3995" s="1">
        <f>IF(H3995=26,VLOOKUP(G3995,'属性表（单核）'!$H$2:$I$251,2,0),IF(H3995=59,VLOOKUP(G3995,'属性表（单核）'!$C$2:$D$251,2,0),INT(N3995/VLOOKUP(H3995,'属性表（单）'!$N$4:$O$24,2,0))))</f>
        <v>7020</v>
      </c>
      <c r="Q3995" s="34">
        <f t="shared" si="509"/>
        <v>164530</v>
      </c>
      <c r="R3995" s="1">
        <f>IF(J3995=26,VLOOKUP(G3995,'属性表（单核）'!$H$2:$I$251,2,0),IF(J3995=59,VLOOKUP(G3995,'属性表（单核）'!$C$2:$D$251,2,0),INT(N3995/VLOOKUP(J3995,'属性表（单）'!$N$4:$O$24,2,0))))</f>
        <v>109687</v>
      </c>
      <c r="S3995" s="1">
        <f t="shared" si="510"/>
        <v>584178</v>
      </c>
      <c r="T3995" s="28">
        <f>VLOOKUP(--F3995,经验表!$A$4:$B$53,2,0)*VLOOKUP(--E3995,经验表!$W$8:$X$17,2,0)</f>
        <v>584178.07500000007</v>
      </c>
      <c r="U3995" s="1">
        <f t="shared" si="511"/>
        <v>6673506</v>
      </c>
      <c r="V3995" s="1">
        <f t="shared" si="512"/>
        <v>6673506</v>
      </c>
    </row>
    <row r="3996" spans="1:22" x14ac:dyDescent="0.35">
      <c r="A3996" s="1">
        <v>94000165</v>
      </c>
      <c r="B3996" s="3" t="s">
        <v>23</v>
      </c>
      <c r="C3996" s="29">
        <f t="shared" si="507"/>
        <v>2</v>
      </c>
      <c r="D3996" s="29" t="str">
        <f t="shared" si="504"/>
        <v>5</v>
      </c>
      <c r="E3996" s="42" t="str">
        <f t="shared" si="505"/>
        <v>25</v>
      </c>
      <c r="F3996" s="1">
        <v>40</v>
      </c>
      <c r="G3996" s="28" t="str">
        <f t="shared" si="506"/>
        <v>540</v>
      </c>
      <c r="H3996" s="1">
        <v>3</v>
      </c>
      <c r="I3996" s="1">
        <v>7582</v>
      </c>
      <c r="J3996" s="1">
        <v>48</v>
      </c>
      <c r="K3996" s="1">
        <v>18168</v>
      </c>
      <c r="L3996" s="1">
        <v>558837</v>
      </c>
      <c r="M3996" s="1">
        <v>5512495</v>
      </c>
      <c r="N3996" s="2">
        <f>INT(VLOOKUP(--D3996,'属性表（单）'!$H$7:$I$11,2,0)*VLOOKUP(F3996,'属性表（单）'!$B$4:$D$53,3,0))</f>
        <v>72900</v>
      </c>
      <c r="O3996" s="34">
        <f t="shared" si="508"/>
        <v>10935</v>
      </c>
      <c r="P3996" s="1">
        <f>IF(H3996=26,VLOOKUP(G3996,'属性表（单核）'!$H$2:$I$251,2,0),IF(H3996=59,VLOOKUP(G3996,'属性表（单核）'!$C$2:$D$251,2,0),INT(N3996/VLOOKUP(H3996,'属性表（单）'!$N$4:$O$24,2,0))))</f>
        <v>7290</v>
      </c>
      <c r="Q3996" s="34">
        <f t="shared" si="509"/>
        <v>170859</v>
      </c>
      <c r="R3996" s="1">
        <f>IF(J3996=26,VLOOKUP(G3996,'属性表（单核）'!$H$2:$I$251,2,0),IF(J3996=59,VLOOKUP(G3996,'属性表（单核）'!$C$2:$D$251,2,0),INT(N3996/VLOOKUP(J3996,'属性表（单）'!$N$4:$O$24,2,0))))</f>
        <v>113906</v>
      </c>
      <c r="S3996" s="1">
        <f t="shared" si="510"/>
        <v>623191</v>
      </c>
      <c r="T3996" s="28">
        <f>VLOOKUP(--F3996,经验表!$A$4:$B$53,2,0)*VLOOKUP(--E3996,经验表!$W$8:$X$17,2,0)</f>
        <v>623191.72500000009</v>
      </c>
      <c r="U3996" s="1">
        <f t="shared" si="511"/>
        <v>7257684</v>
      </c>
      <c r="V3996" s="1">
        <f t="shared" si="512"/>
        <v>7257684</v>
      </c>
    </row>
    <row r="3997" spans="1:22" x14ac:dyDescent="0.35">
      <c r="A3997" s="1">
        <v>94100165</v>
      </c>
      <c r="B3997" s="3" t="s">
        <v>23</v>
      </c>
      <c r="C3997" s="29">
        <f t="shared" si="507"/>
        <v>2</v>
      </c>
      <c r="D3997" s="29" t="str">
        <f t="shared" si="504"/>
        <v>5</v>
      </c>
      <c r="E3997" s="42" t="str">
        <f t="shared" si="505"/>
        <v>25</v>
      </c>
      <c r="F3997" s="1">
        <v>41</v>
      </c>
      <c r="G3997" s="28" t="str">
        <f t="shared" si="506"/>
        <v>541</v>
      </c>
      <c r="H3997" s="1">
        <v>3</v>
      </c>
      <c r="I3997" s="1">
        <v>7770</v>
      </c>
      <c r="J3997" s="1">
        <v>48</v>
      </c>
      <c r="K3997" s="1">
        <v>18576</v>
      </c>
      <c r="L3997" s="1">
        <v>611213</v>
      </c>
      <c r="M3997" s="1">
        <v>6071332</v>
      </c>
      <c r="N3997" s="2">
        <f>INT(VLOOKUP(--D3997,'属性表（单）'!$H$7:$I$11,2,0)*VLOOKUP(F3997,'属性表（单）'!$B$4:$D$53,3,0))</f>
        <v>75600</v>
      </c>
      <c r="O3997" s="34">
        <f t="shared" si="508"/>
        <v>11340</v>
      </c>
      <c r="P3997" s="1">
        <f>IF(H3997=26,VLOOKUP(G3997,'属性表（单核）'!$H$2:$I$251,2,0),IF(H3997=59,VLOOKUP(G3997,'属性表（单核）'!$C$2:$D$251,2,0),INT(N3997/VLOOKUP(H3997,'属性表（单）'!$N$4:$O$24,2,0))))</f>
        <v>7560</v>
      </c>
      <c r="Q3997" s="34">
        <f t="shared" si="509"/>
        <v>177187</v>
      </c>
      <c r="R3997" s="1">
        <f>IF(J3997=26,VLOOKUP(G3997,'属性表（单核）'!$H$2:$I$251,2,0),IF(J3997=59,VLOOKUP(G3997,'属性表（单核）'!$C$2:$D$251,2,0),INT(N3997/VLOOKUP(J3997,'属性表（单）'!$N$4:$O$24,2,0))))</f>
        <v>118125</v>
      </c>
      <c r="S3997" s="1">
        <f t="shared" si="510"/>
        <v>662205</v>
      </c>
      <c r="T3997" s="28">
        <f>VLOOKUP(--F3997,经验表!$A$4:$B$53,2,0)*VLOOKUP(--E3997,经验表!$W$8:$X$17,2,0)</f>
        <v>662205.37500000012</v>
      </c>
      <c r="U3997" s="1">
        <f t="shared" si="511"/>
        <v>7880875</v>
      </c>
      <c r="V3997" s="1">
        <f t="shared" si="512"/>
        <v>7880875</v>
      </c>
    </row>
    <row r="3998" spans="1:22" x14ac:dyDescent="0.35">
      <c r="A3998" s="1">
        <v>94200165</v>
      </c>
      <c r="B3998" s="3" t="s">
        <v>23</v>
      </c>
      <c r="C3998" s="29">
        <f t="shared" si="507"/>
        <v>2</v>
      </c>
      <c r="D3998" s="29" t="str">
        <f t="shared" si="504"/>
        <v>5</v>
      </c>
      <c r="E3998" s="42" t="str">
        <f t="shared" si="505"/>
        <v>25</v>
      </c>
      <c r="F3998" s="1">
        <v>42</v>
      </c>
      <c r="G3998" s="28" t="str">
        <f t="shared" si="506"/>
        <v>542</v>
      </c>
      <c r="H3998" s="1">
        <v>3</v>
      </c>
      <c r="I3998" s="1">
        <v>7960</v>
      </c>
      <c r="J3998" s="1">
        <v>48</v>
      </c>
      <c r="K3998" s="1">
        <v>18984</v>
      </c>
      <c r="L3998" s="1">
        <v>668358</v>
      </c>
      <c r="M3998" s="1">
        <v>6682545</v>
      </c>
      <c r="N3998" s="2">
        <f>INT(VLOOKUP(--D3998,'属性表（单）'!$H$7:$I$11,2,0)*VLOOKUP(F3998,'属性表（单）'!$B$4:$D$53,3,0))</f>
        <v>78600</v>
      </c>
      <c r="O3998" s="34">
        <f t="shared" si="508"/>
        <v>11790</v>
      </c>
      <c r="P3998" s="1">
        <f>IF(H3998=26,VLOOKUP(G3998,'属性表（单核）'!$H$2:$I$251,2,0),IF(H3998=59,VLOOKUP(G3998,'属性表（单核）'!$C$2:$D$251,2,0),INT(N3998/VLOOKUP(H3998,'属性表（单）'!$N$4:$O$24,2,0))))</f>
        <v>7860</v>
      </c>
      <c r="Q3998" s="34">
        <f t="shared" si="509"/>
        <v>184218</v>
      </c>
      <c r="R3998" s="1">
        <f>IF(J3998=26,VLOOKUP(G3998,'属性表（单核）'!$H$2:$I$251,2,0),IF(J3998=59,VLOOKUP(G3998,'属性表（单核）'!$C$2:$D$251,2,0),INT(N3998/VLOOKUP(J3998,'属性表（单）'!$N$4:$O$24,2,0))))</f>
        <v>122812</v>
      </c>
      <c r="S3998" s="1">
        <f t="shared" si="510"/>
        <v>708747</v>
      </c>
      <c r="T3998" s="28">
        <f>VLOOKUP(--F3998,经验表!$A$4:$B$53,2,0)*VLOOKUP(--E3998,经验表!$W$8:$X$17,2,0)</f>
        <v>708747.97500000009</v>
      </c>
      <c r="U3998" s="1">
        <f t="shared" si="511"/>
        <v>8543080</v>
      </c>
      <c r="V3998" s="1">
        <f t="shared" si="512"/>
        <v>8543080</v>
      </c>
    </row>
    <row r="3999" spans="1:22" x14ac:dyDescent="0.35">
      <c r="A3999" s="1">
        <v>94300165</v>
      </c>
      <c r="B3999" s="3" t="s">
        <v>23</v>
      </c>
      <c r="C3999" s="29">
        <f t="shared" si="507"/>
        <v>2</v>
      </c>
      <c r="D3999" s="29" t="str">
        <f t="shared" si="504"/>
        <v>5</v>
      </c>
      <c r="E3999" s="42" t="str">
        <f t="shared" si="505"/>
        <v>25</v>
      </c>
      <c r="F3999" s="1">
        <v>43</v>
      </c>
      <c r="G3999" s="28" t="str">
        <f t="shared" si="506"/>
        <v>543</v>
      </c>
      <c r="H3999" s="1">
        <v>3</v>
      </c>
      <c r="I3999" s="1">
        <v>8152</v>
      </c>
      <c r="J3999" s="1">
        <v>48</v>
      </c>
      <c r="K3999" s="1">
        <v>19392</v>
      </c>
      <c r="L3999" s="1">
        <v>730710</v>
      </c>
      <c r="M3999" s="1">
        <v>7350903</v>
      </c>
      <c r="N3999" s="2">
        <f>INT(VLOOKUP(--D3999,'属性表（单）'!$H$7:$I$11,2,0)*VLOOKUP(F3999,'属性表（单）'!$B$4:$D$53,3,0))</f>
        <v>81600</v>
      </c>
      <c r="O3999" s="34">
        <f t="shared" si="508"/>
        <v>12240</v>
      </c>
      <c r="P3999" s="1">
        <f>IF(H3999=26,VLOOKUP(G3999,'属性表（单核）'!$H$2:$I$251,2,0),IF(H3999=59,VLOOKUP(G3999,'属性表（单核）'!$C$2:$D$251,2,0),INT(N3999/VLOOKUP(H3999,'属性表（单）'!$N$4:$O$24,2,0))))</f>
        <v>8160</v>
      </c>
      <c r="Q3999" s="34">
        <f t="shared" si="509"/>
        <v>191250</v>
      </c>
      <c r="R3999" s="1">
        <f>IF(J3999=26,VLOOKUP(G3999,'属性表（单核）'!$H$2:$I$251,2,0),IF(J3999=59,VLOOKUP(G3999,'属性表（单核）'!$C$2:$D$251,2,0),INT(N3999/VLOOKUP(J3999,'属性表（单）'!$N$4:$O$24,2,0))))</f>
        <v>127500</v>
      </c>
      <c r="S3999" s="1">
        <f t="shared" si="510"/>
        <v>755290</v>
      </c>
      <c r="T3999" s="28">
        <f>VLOOKUP(--F3999,经验表!$A$4:$B$53,2,0)*VLOOKUP(--E3999,经验表!$W$8:$X$17,2,0)</f>
        <v>755290.57500000007</v>
      </c>
      <c r="U3999" s="1">
        <f t="shared" si="511"/>
        <v>9251827</v>
      </c>
      <c r="V3999" s="1">
        <f t="shared" si="512"/>
        <v>9251827</v>
      </c>
    </row>
    <row r="4000" spans="1:22" x14ac:dyDescent="0.35">
      <c r="A4000" s="1">
        <v>94400165</v>
      </c>
      <c r="B4000" s="3" t="s">
        <v>23</v>
      </c>
      <c r="C4000" s="29">
        <f t="shared" si="507"/>
        <v>2</v>
      </c>
      <c r="D4000" s="29" t="str">
        <f t="shared" si="504"/>
        <v>5</v>
      </c>
      <c r="E4000" s="42" t="str">
        <f t="shared" si="505"/>
        <v>25</v>
      </c>
      <c r="F4000" s="1">
        <v>44</v>
      </c>
      <c r="G4000" s="28" t="str">
        <f t="shared" si="506"/>
        <v>544</v>
      </c>
      <c r="H4000" s="1">
        <v>3</v>
      </c>
      <c r="I4000" s="1">
        <v>8346</v>
      </c>
      <c r="J4000" s="1">
        <v>48</v>
      </c>
      <c r="K4000" s="1">
        <v>19800</v>
      </c>
      <c r="L4000" s="1">
        <v>798739</v>
      </c>
      <c r="M4000" s="1">
        <v>8081613</v>
      </c>
      <c r="N4000" s="2">
        <f>INT(VLOOKUP(--D4000,'属性表（单）'!$H$7:$I$11,2,0)*VLOOKUP(F4000,'属性表（单）'!$B$4:$D$53,3,0))</f>
        <v>84600</v>
      </c>
      <c r="O4000" s="34">
        <f t="shared" si="508"/>
        <v>12690</v>
      </c>
      <c r="P4000" s="1">
        <f>IF(H4000=26,VLOOKUP(G4000,'属性表（单核）'!$H$2:$I$251,2,0),IF(H4000=59,VLOOKUP(G4000,'属性表（单核）'!$C$2:$D$251,2,0),INT(N4000/VLOOKUP(H4000,'属性表（单）'!$N$4:$O$24,2,0))))</f>
        <v>8460</v>
      </c>
      <c r="Q4000" s="34">
        <f t="shared" si="509"/>
        <v>198280</v>
      </c>
      <c r="R4000" s="1">
        <f>IF(J4000=26,VLOOKUP(G4000,'属性表（单核）'!$H$2:$I$251,2,0),IF(J4000=59,VLOOKUP(G4000,'属性表（单核）'!$C$2:$D$251,2,0),INT(N4000/VLOOKUP(J4000,'属性表（单）'!$N$4:$O$24,2,0))))</f>
        <v>132187</v>
      </c>
      <c r="S4000" s="1">
        <f t="shared" si="510"/>
        <v>801833</v>
      </c>
      <c r="T4000" s="28">
        <f>VLOOKUP(--F4000,经验表!$A$4:$B$53,2,0)*VLOOKUP(--E4000,经验表!$W$8:$X$17,2,0)</f>
        <v>801833.17500000016</v>
      </c>
      <c r="U4000" s="1">
        <f t="shared" si="511"/>
        <v>10007117</v>
      </c>
      <c r="V4000" s="1">
        <f t="shared" si="512"/>
        <v>10007117</v>
      </c>
    </row>
    <row r="4001" spans="1:22" x14ac:dyDescent="0.35">
      <c r="A4001" s="1">
        <v>94500165</v>
      </c>
      <c r="B4001" s="3" t="s">
        <v>23</v>
      </c>
      <c r="C4001" s="29">
        <f t="shared" si="507"/>
        <v>2</v>
      </c>
      <c r="D4001" s="29" t="str">
        <f t="shared" si="504"/>
        <v>5</v>
      </c>
      <c r="E4001" s="42" t="str">
        <f t="shared" si="505"/>
        <v>25</v>
      </c>
      <c r="F4001" s="1">
        <v>45</v>
      </c>
      <c r="G4001" s="28" t="str">
        <f t="shared" si="506"/>
        <v>545</v>
      </c>
      <c r="H4001" s="1">
        <v>3</v>
      </c>
      <c r="I4001" s="1">
        <v>8541</v>
      </c>
      <c r="J4001" s="1">
        <v>48</v>
      </c>
      <c r="K4001" s="1">
        <v>20208</v>
      </c>
      <c r="L4001" s="1">
        <v>872962</v>
      </c>
      <c r="M4001" s="1">
        <v>8880352</v>
      </c>
      <c r="N4001" s="2">
        <f>INT(VLOOKUP(--D4001,'属性表（单）'!$H$7:$I$11,2,0)*VLOOKUP(F4001,'属性表（单）'!$B$4:$D$53,3,0))</f>
        <v>87600</v>
      </c>
      <c r="O4001" s="34">
        <f t="shared" si="508"/>
        <v>13140</v>
      </c>
      <c r="P4001" s="1">
        <f>IF(H4001=26,VLOOKUP(G4001,'属性表（单核）'!$H$2:$I$251,2,0),IF(H4001=59,VLOOKUP(G4001,'属性表（单核）'!$C$2:$D$251,2,0),INT(N4001/VLOOKUP(H4001,'属性表（单）'!$N$4:$O$24,2,0))))</f>
        <v>8760</v>
      </c>
      <c r="Q4001" s="34">
        <f t="shared" si="509"/>
        <v>205312</v>
      </c>
      <c r="R4001" s="1">
        <f>IF(J4001=26,VLOOKUP(G4001,'属性表（单核）'!$H$2:$I$251,2,0),IF(J4001=59,VLOOKUP(G4001,'属性表（单核）'!$C$2:$D$251,2,0),INT(N4001/VLOOKUP(J4001,'属性表（单）'!$N$4:$O$24,2,0))))</f>
        <v>136875</v>
      </c>
      <c r="S4001" s="1">
        <f t="shared" si="510"/>
        <v>848375</v>
      </c>
      <c r="T4001" s="28">
        <f>VLOOKUP(--F4001,经验表!$A$4:$B$53,2,0)*VLOOKUP(--E4001,经验表!$W$8:$X$17,2,0)</f>
        <v>848375.77500000014</v>
      </c>
      <c r="U4001" s="1">
        <f t="shared" si="511"/>
        <v>10808950</v>
      </c>
      <c r="V4001" s="1">
        <f t="shared" si="512"/>
        <v>10808950</v>
      </c>
    </row>
    <row r="4002" spans="1:22" x14ac:dyDescent="0.35">
      <c r="A4002" s="1">
        <v>94600165</v>
      </c>
      <c r="B4002" s="3" t="s">
        <v>23</v>
      </c>
      <c r="C4002" s="29">
        <f t="shared" si="507"/>
        <v>2</v>
      </c>
      <c r="D4002" s="29" t="str">
        <f t="shared" si="504"/>
        <v>5</v>
      </c>
      <c r="E4002" s="42" t="str">
        <f t="shared" si="505"/>
        <v>25</v>
      </c>
      <c r="F4002" s="1">
        <v>46</v>
      </c>
      <c r="G4002" s="28" t="str">
        <f t="shared" si="506"/>
        <v>546</v>
      </c>
      <c r="H4002" s="1">
        <v>3</v>
      </c>
      <c r="I4002" s="1">
        <v>8738</v>
      </c>
      <c r="J4002" s="1">
        <v>48</v>
      </c>
      <c r="K4002" s="1">
        <v>20616</v>
      </c>
      <c r="L4002" s="1">
        <v>953942</v>
      </c>
      <c r="M4002" s="1">
        <v>9753314</v>
      </c>
      <c r="N4002" s="2">
        <f>INT(VLOOKUP(--D4002,'属性表（单）'!$H$7:$I$11,2,0)*VLOOKUP(F4002,'属性表（单）'!$B$4:$D$53,3,0))</f>
        <v>90600</v>
      </c>
      <c r="O4002" s="34">
        <f t="shared" si="508"/>
        <v>13590</v>
      </c>
      <c r="P4002" s="1">
        <f>IF(H4002=26,VLOOKUP(G4002,'属性表（单核）'!$H$2:$I$251,2,0),IF(H4002=59,VLOOKUP(G4002,'属性表（单核）'!$C$2:$D$251,2,0),INT(N4002/VLOOKUP(H4002,'属性表（单）'!$N$4:$O$24,2,0))))</f>
        <v>9060</v>
      </c>
      <c r="Q4002" s="34">
        <f t="shared" si="509"/>
        <v>212343</v>
      </c>
      <c r="R4002" s="1">
        <f>IF(J4002=26,VLOOKUP(G4002,'属性表（单核）'!$H$2:$I$251,2,0),IF(J4002=59,VLOOKUP(G4002,'属性表（单核）'!$C$2:$D$251,2,0),INT(N4002/VLOOKUP(J4002,'属性表（单）'!$N$4:$O$24,2,0))))</f>
        <v>141562</v>
      </c>
      <c r="S4002" s="1">
        <f t="shared" si="510"/>
        <v>903131</v>
      </c>
      <c r="T4002" s="28">
        <f>VLOOKUP(--F4002,经验表!$A$4:$B$53,2,0)*VLOOKUP(--E4002,经验表!$W$8:$X$17,2,0)</f>
        <v>903131.77500000014</v>
      </c>
      <c r="U4002" s="1">
        <f t="shared" si="511"/>
        <v>11657325</v>
      </c>
      <c r="V4002" s="1">
        <f t="shared" si="512"/>
        <v>11657325</v>
      </c>
    </row>
    <row r="4003" spans="1:22" x14ac:dyDescent="0.35">
      <c r="A4003" s="1">
        <v>94700165</v>
      </c>
      <c r="B4003" s="3" t="s">
        <v>23</v>
      </c>
      <c r="C4003" s="29">
        <f t="shared" si="507"/>
        <v>2</v>
      </c>
      <c r="D4003" s="29" t="str">
        <f t="shared" si="504"/>
        <v>5</v>
      </c>
      <c r="E4003" s="42" t="str">
        <f t="shared" si="505"/>
        <v>25</v>
      </c>
      <c r="F4003" s="1">
        <v>47</v>
      </c>
      <c r="G4003" s="28" t="str">
        <f t="shared" si="506"/>
        <v>547</v>
      </c>
      <c r="H4003" s="1">
        <v>3</v>
      </c>
      <c r="I4003" s="1">
        <v>8938</v>
      </c>
      <c r="J4003" s="1">
        <v>48</v>
      </c>
      <c r="K4003" s="1">
        <v>21024</v>
      </c>
      <c r="L4003" s="1">
        <v>1042292</v>
      </c>
      <c r="M4003" s="1">
        <v>10707256</v>
      </c>
      <c r="N4003" s="2">
        <f>INT(VLOOKUP(--D4003,'属性表（单）'!$H$7:$I$11,2,0)*VLOOKUP(F4003,'属性表（单）'!$B$4:$D$53,3,0))</f>
        <v>93900</v>
      </c>
      <c r="O4003" s="34">
        <f t="shared" si="508"/>
        <v>14085</v>
      </c>
      <c r="P4003" s="1">
        <f>IF(H4003=26,VLOOKUP(G4003,'属性表（单核）'!$H$2:$I$251,2,0),IF(H4003=59,VLOOKUP(G4003,'属性表（单核）'!$C$2:$D$251,2,0),INT(N4003/VLOOKUP(H4003,'属性表（单）'!$N$4:$O$24,2,0))))</f>
        <v>9390</v>
      </c>
      <c r="Q4003" s="34">
        <f t="shared" si="509"/>
        <v>220077</v>
      </c>
      <c r="R4003" s="1">
        <f>IF(J4003=26,VLOOKUP(G4003,'属性表（单核）'!$H$2:$I$251,2,0),IF(J4003=59,VLOOKUP(G4003,'属性表（单核）'!$C$2:$D$251,2,0),INT(N4003/VLOOKUP(J4003,'属性表（单）'!$N$4:$O$24,2,0))))</f>
        <v>146718</v>
      </c>
      <c r="S4003" s="1">
        <f t="shared" si="510"/>
        <v>957887</v>
      </c>
      <c r="T4003" s="28">
        <f>VLOOKUP(--F4003,经验表!$A$4:$B$53,2,0)*VLOOKUP(--E4003,经验表!$W$8:$X$17,2,0)</f>
        <v>957887.77500000014</v>
      </c>
      <c r="U4003" s="1">
        <f t="shared" si="511"/>
        <v>12560456</v>
      </c>
      <c r="V4003" s="1">
        <f t="shared" si="512"/>
        <v>12560456</v>
      </c>
    </row>
    <row r="4004" spans="1:22" x14ac:dyDescent="0.35">
      <c r="A4004" s="1">
        <v>94800165</v>
      </c>
      <c r="B4004" s="3" t="s">
        <v>23</v>
      </c>
      <c r="C4004" s="29">
        <f t="shared" si="507"/>
        <v>2</v>
      </c>
      <c r="D4004" s="29" t="str">
        <f t="shared" si="504"/>
        <v>5</v>
      </c>
      <c r="E4004" s="42" t="str">
        <f t="shared" si="505"/>
        <v>25</v>
      </c>
      <c r="F4004" s="1">
        <v>48</v>
      </c>
      <c r="G4004" s="28" t="str">
        <f t="shared" si="506"/>
        <v>548</v>
      </c>
      <c r="H4004" s="1">
        <v>3</v>
      </c>
      <c r="I4004" s="1">
        <v>9139</v>
      </c>
      <c r="J4004" s="1">
        <v>48</v>
      </c>
      <c r="K4004" s="1">
        <v>21432</v>
      </c>
      <c r="L4004" s="1">
        <v>1138680</v>
      </c>
      <c r="M4004" s="1">
        <v>11749548</v>
      </c>
      <c r="N4004" s="2">
        <f>INT(VLOOKUP(--D4004,'属性表（单）'!$H$7:$I$11,2,0)*VLOOKUP(F4004,'属性表（单）'!$B$4:$D$53,3,0))</f>
        <v>97200</v>
      </c>
      <c r="O4004" s="34">
        <f t="shared" si="508"/>
        <v>14580</v>
      </c>
      <c r="P4004" s="1">
        <f>IF(H4004=26,VLOOKUP(G4004,'属性表（单核）'!$H$2:$I$251,2,0),IF(H4004=59,VLOOKUP(G4004,'属性表（单核）'!$C$2:$D$251,2,0),INT(N4004/VLOOKUP(H4004,'属性表（单）'!$N$4:$O$24,2,0))))</f>
        <v>9720</v>
      </c>
      <c r="Q4004" s="34">
        <f t="shared" si="509"/>
        <v>227812</v>
      </c>
      <c r="R4004" s="1">
        <f>IF(J4004=26,VLOOKUP(G4004,'属性表（单核）'!$H$2:$I$251,2,0),IF(J4004=59,VLOOKUP(G4004,'属性表（单核）'!$C$2:$D$251,2,0),INT(N4004/VLOOKUP(J4004,'属性表（单）'!$N$4:$O$24,2,0))))</f>
        <v>151875</v>
      </c>
      <c r="S4004" s="1">
        <f t="shared" si="510"/>
        <v>1012643</v>
      </c>
      <c r="T4004" s="28">
        <f>VLOOKUP(--F4004,经验表!$A$4:$B$53,2,0)*VLOOKUP(--E4004,经验表!$W$8:$X$17,2,0)</f>
        <v>1012643.7750000001</v>
      </c>
      <c r="U4004" s="1">
        <f t="shared" si="511"/>
        <v>13518343</v>
      </c>
      <c r="V4004" s="1">
        <f t="shared" si="512"/>
        <v>13518343</v>
      </c>
    </row>
    <row r="4005" spans="1:22" x14ac:dyDescent="0.35">
      <c r="A4005" s="1">
        <v>94900165</v>
      </c>
      <c r="B4005" s="3" t="s">
        <v>23</v>
      </c>
      <c r="C4005" s="29">
        <f t="shared" si="507"/>
        <v>2</v>
      </c>
      <c r="D4005" s="29" t="str">
        <f t="shared" si="504"/>
        <v>5</v>
      </c>
      <c r="E4005" s="42" t="str">
        <f t="shared" si="505"/>
        <v>25</v>
      </c>
      <c r="F4005" s="1">
        <v>49</v>
      </c>
      <c r="G4005" s="28" t="str">
        <f t="shared" si="506"/>
        <v>549</v>
      </c>
      <c r="H4005" s="1">
        <v>3</v>
      </c>
      <c r="I4005" s="1">
        <v>9342</v>
      </c>
      <c r="J4005" s="1">
        <v>48</v>
      </c>
      <c r="K4005" s="1">
        <v>21840</v>
      </c>
      <c r="L4005" s="1">
        <v>1243840</v>
      </c>
      <c r="M4005" s="1">
        <v>12888228</v>
      </c>
      <c r="N4005" s="2">
        <f>INT(VLOOKUP(--D4005,'属性表（单）'!$H$7:$I$11,2,0)*VLOOKUP(F4005,'属性表（单）'!$B$4:$D$53,3,0))</f>
        <v>100500</v>
      </c>
      <c r="O4005" s="34">
        <f t="shared" si="508"/>
        <v>15075</v>
      </c>
      <c r="P4005" s="1">
        <f>IF(H4005=26,VLOOKUP(G4005,'属性表（单核）'!$H$2:$I$251,2,0),IF(H4005=59,VLOOKUP(G4005,'属性表（单核）'!$C$2:$D$251,2,0),INT(N4005/VLOOKUP(H4005,'属性表（单）'!$N$4:$O$24,2,0))))</f>
        <v>10050</v>
      </c>
      <c r="Q4005" s="34">
        <f t="shared" si="509"/>
        <v>235546</v>
      </c>
      <c r="R4005" s="1">
        <f>IF(J4005=26,VLOOKUP(G4005,'属性表（单核）'!$H$2:$I$251,2,0),IF(J4005=59,VLOOKUP(G4005,'属性表（单核）'!$C$2:$D$251,2,0),INT(N4005/VLOOKUP(J4005,'属性表（单）'!$N$4:$O$24,2,0))))</f>
        <v>157031</v>
      </c>
      <c r="S4005" s="1">
        <f t="shared" si="510"/>
        <v>1067399</v>
      </c>
      <c r="T4005" s="28">
        <f>VLOOKUP(--F4005,经验表!$A$4:$B$53,2,0)*VLOOKUP(--E4005,经验表!$W$8:$X$17,2,0)</f>
        <v>1067399.7750000001</v>
      </c>
      <c r="U4005" s="1">
        <f t="shared" si="511"/>
        <v>14530986</v>
      </c>
      <c r="V4005" s="1">
        <f t="shared" si="512"/>
        <v>14530986</v>
      </c>
    </row>
    <row r="4006" spans="1:22" x14ac:dyDescent="0.35">
      <c r="A4006" s="1">
        <v>95000165</v>
      </c>
      <c r="B4006" s="3" t="s">
        <v>23</v>
      </c>
      <c r="C4006" s="29">
        <f t="shared" si="507"/>
        <v>2</v>
      </c>
      <c r="D4006" s="29" t="str">
        <f t="shared" si="504"/>
        <v>5</v>
      </c>
      <c r="E4006" s="42" t="str">
        <f t="shared" si="505"/>
        <v>25</v>
      </c>
      <c r="F4006" s="1">
        <v>50</v>
      </c>
      <c r="G4006" s="28" t="str">
        <f t="shared" si="506"/>
        <v>550</v>
      </c>
      <c r="H4006" s="1">
        <v>3</v>
      </c>
      <c r="I4006" s="1">
        <v>9549</v>
      </c>
      <c r="J4006" s="1">
        <v>48</v>
      </c>
      <c r="K4006" s="1">
        <v>22248</v>
      </c>
      <c r="L4006" s="1">
        <v>99999999</v>
      </c>
      <c r="M4006" s="1">
        <v>14132068</v>
      </c>
      <c r="N4006" s="2">
        <f>INT(VLOOKUP(--D4006,'属性表（单）'!$H$7:$I$11,2,0)*VLOOKUP(F4006,'属性表（单）'!$B$4:$D$53,3,0))</f>
        <v>103800</v>
      </c>
      <c r="O4006" s="34">
        <f t="shared" si="508"/>
        <v>15570</v>
      </c>
      <c r="P4006" s="1">
        <f>IF(H4006=26,VLOOKUP(G4006,'属性表（单核）'!$H$2:$I$251,2,0),IF(H4006=59,VLOOKUP(G4006,'属性表（单核）'!$C$2:$D$251,2,0),INT(N4006/VLOOKUP(H4006,'属性表（单）'!$N$4:$O$24,2,0))))</f>
        <v>10380</v>
      </c>
      <c r="Q4006" s="34">
        <f t="shared" si="509"/>
        <v>243280</v>
      </c>
      <c r="R4006" s="1">
        <f>IF(J4006=26,VLOOKUP(G4006,'属性表（单核）'!$H$2:$I$251,2,0),IF(J4006=59,VLOOKUP(G4006,'属性表（单核）'!$C$2:$D$251,2,0),INT(N4006/VLOOKUP(J4006,'属性表（单）'!$N$4:$O$24,2,0))))</f>
        <v>162187</v>
      </c>
      <c r="S4006" s="1">
        <f t="shared" si="510"/>
        <v>1131053</v>
      </c>
      <c r="T4006" s="28">
        <f>VLOOKUP(--F4006,经验表!$A$4:$B$53,2,0)*VLOOKUP(--E4006,经验表!$W$8:$X$17,2,0)</f>
        <v>1131053.6250000002</v>
      </c>
      <c r="U4006" s="1">
        <f t="shared" si="511"/>
        <v>15598385</v>
      </c>
      <c r="V4006" s="1">
        <f t="shared" si="512"/>
        <v>15598385</v>
      </c>
    </row>
    <row r="4007" spans="1:22" x14ac:dyDescent="0.35">
      <c r="A4007" s="1">
        <v>90100171</v>
      </c>
      <c r="B4007" s="3" t="s">
        <v>24</v>
      </c>
      <c r="C4007" s="29">
        <f t="shared" si="507"/>
        <v>2</v>
      </c>
      <c r="D4007" s="29" t="str">
        <f t="shared" si="504"/>
        <v>1</v>
      </c>
      <c r="E4007" s="42" t="str">
        <f t="shared" si="505"/>
        <v>21</v>
      </c>
      <c r="F4007" s="1">
        <v>1</v>
      </c>
      <c r="G4007" s="28" t="str">
        <f t="shared" si="506"/>
        <v>11</v>
      </c>
      <c r="H4007" s="1">
        <v>1</v>
      </c>
      <c r="I4007" s="1">
        <v>251</v>
      </c>
      <c r="J4007" s="1">
        <v>46</v>
      </c>
      <c r="K4007" s="1">
        <v>200</v>
      </c>
      <c r="L4007" s="1">
        <v>1668</v>
      </c>
      <c r="M4007" s="1">
        <v>0</v>
      </c>
      <c r="N4007" s="2">
        <f>INT(VLOOKUP(--D4007,'属性表（单）'!$H$7:$I$11,2,0)*VLOOKUP(F4007,'属性表（单）'!$B$4:$D$53,3,0))</f>
        <v>1600</v>
      </c>
      <c r="O4007" s="34">
        <f t="shared" si="508"/>
        <v>4800</v>
      </c>
      <c r="P4007" s="1">
        <f>IF(H4007=26,VLOOKUP(G4007,'属性表（单核）'!$H$2:$I$251,2,0),IF(H4007=59,VLOOKUP(G4007,'属性表（单核）'!$C$2:$D$251,2,0),INT(N4007/VLOOKUP(H4007,'属性表（单）'!$N$4:$O$24,2,0))))</f>
        <v>3200</v>
      </c>
      <c r="Q4007" s="34">
        <f t="shared" si="509"/>
        <v>1875</v>
      </c>
      <c r="R4007" s="1">
        <f>IF(J4007=26,VLOOKUP(G4007,'属性表（单核）'!$H$2:$I$251,2,0),IF(J4007=59,VLOOKUP(G4007,'属性表（单核）'!$C$2:$D$251,2,0),INT(N4007/VLOOKUP(J4007,'属性表（单）'!$N$4:$O$24,2,0))))</f>
        <v>1250</v>
      </c>
      <c r="S4007" s="1">
        <f t="shared" si="510"/>
        <v>0</v>
      </c>
      <c r="T4007" s="28">
        <f>VLOOKUP(--F4007,经验表!$A$4:$B$53,2,0)*VLOOKUP(--E4007,经验表!$W$8:$X$17,2,0)</f>
        <v>0</v>
      </c>
      <c r="U4007" s="1">
        <f t="shared" si="511"/>
        <v>0</v>
      </c>
      <c r="V4007" s="1">
        <f t="shared" si="512"/>
        <v>16729438</v>
      </c>
    </row>
    <row r="4008" spans="1:22" x14ac:dyDescent="0.35">
      <c r="A4008" s="1">
        <v>90200171</v>
      </c>
      <c r="B4008" s="3" t="s">
        <v>24</v>
      </c>
      <c r="C4008" s="29">
        <f t="shared" si="507"/>
        <v>2</v>
      </c>
      <c r="D4008" s="29" t="str">
        <f t="shared" si="504"/>
        <v>1</v>
      </c>
      <c r="E4008" s="42" t="str">
        <f t="shared" si="505"/>
        <v>21</v>
      </c>
      <c r="F4008" s="1">
        <v>2</v>
      </c>
      <c r="G4008" s="28" t="str">
        <f t="shared" si="506"/>
        <v>12</v>
      </c>
      <c r="H4008" s="1">
        <v>1</v>
      </c>
      <c r="I4008" s="1">
        <v>269</v>
      </c>
      <c r="J4008" s="1">
        <v>46</v>
      </c>
      <c r="K4008" s="1">
        <v>248</v>
      </c>
      <c r="L4008" s="1">
        <v>2229</v>
      </c>
      <c r="M4008" s="1">
        <v>1668</v>
      </c>
      <c r="N4008" s="2">
        <f>INT(VLOOKUP(--D4008,'属性表（单）'!$H$7:$I$11,2,0)*VLOOKUP(F4008,'属性表（单）'!$B$4:$D$53,3,0))</f>
        <v>1700</v>
      </c>
      <c r="O4008" s="34">
        <f t="shared" si="508"/>
        <v>5100</v>
      </c>
      <c r="P4008" s="1">
        <f>IF(H4008=26,VLOOKUP(G4008,'属性表（单核）'!$H$2:$I$251,2,0),IF(H4008=59,VLOOKUP(G4008,'属性表（单核）'!$C$2:$D$251,2,0),INT(N4008/VLOOKUP(H4008,'属性表（单）'!$N$4:$O$24,2,0))))</f>
        <v>3400</v>
      </c>
      <c r="Q4008" s="34">
        <f t="shared" si="509"/>
        <v>1992</v>
      </c>
      <c r="R4008" s="1">
        <f>IF(J4008=26,VLOOKUP(G4008,'属性表（单核）'!$H$2:$I$251,2,0),IF(J4008=59,VLOOKUP(G4008,'属性表（单核）'!$C$2:$D$251,2,0),INT(N4008/VLOOKUP(J4008,'属性表（单）'!$N$4:$O$24,2,0))))</f>
        <v>1328</v>
      </c>
      <c r="S4008" s="1">
        <f t="shared" si="510"/>
        <v>0</v>
      </c>
      <c r="T4008" s="28">
        <f>VLOOKUP(--F4008,经验表!$A$4:$B$53,2,0)*VLOOKUP(--E4008,经验表!$W$8:$X$17,2,0)</f>
        <v>0</v>
      </c>
      <c r="U4008" s="1">
        <f t="shared" si="511"/>
        <v>0</v>
      </c>
      <c r="V4008" s="1">
        <f t="shared" si="512"/>
        <v>0</v>
      </c>
    </row>
    <row r="4009" spans="1:22" x14ac:dyDescent="0.35">
      <c r="A4009" s="1">
        <v>90300171</v>
      </c>
      <c r="B4009" s="3" t="s">
        <v>24</v>
      </c>
      <c r="C4009" s="29">
        <f t="shared" si="507"/>
        <v>2</v>
      </c>
      <c r="D4009" s="29" t="str">
        <f t="shared" si="504"/>
        <v>1</v>
      </c>
      <c r="E4009" s="42" t="str">
        <f t="shared" si="505"/>
        <v>21</v>
      </c>
      <c r="F4009" s="1">
        <v>3</v>
      </c>
      <c r="G4009" s="28" t="str">
        <f t="shared" si="506"/>
        <v>13</v>
      </c>
      <c r="H4009" s="1">
        <v>1</v>
      </c>
      <c r="I4009" s="1">
        <v>286</v>
      </c>
      <c r="J4009" s="1">
        <v>46</v>
      </c>
      <c r="K4009" s="1">
        <v>296</v>
      </c>
      <c r="L4009" s="1">
        <v>2864</v>
      </c>
      <c r="M4009" s="1">
        <v>3897</v>
      </c>
      <c r="N4009" s="2">
        <f>INT(VLOOKUP(--D4009,'属性表（单）'!$H$7:$I$11,2,0)*VLOOKUP(F4009,'属性表（单）'!$B$4:$D$53,3,0))</f>
        <v>1800</v>
      </c>
      <c r="O4009" s="34">
        <f t="shared" si="508"/>
        <v>5400</v>
      </c>
      <c r="P4009" s="1">
        <f>IF(H4009=26,VLOOKUP(G4009,'属性表（单核）'!$H$2:$I$251,2,0),IF(H4009=59,VLOOKUP(G4009,'属性表（单核）'!$C$2:$D$251,2,0),INT(N4009/VLOOKUP(H4009,'属性表（单）'!$N$4:$O$24,2,0))))</f>
        <v>3600</v>
      </c>
      <c r="Q4009" s="34">
        <f t="shared" si="509"/>
        <v>2109</v>
      </c>
      <c r="R4009" s="1">
        <f>IF(J4009=26,VLOOKUP(G4009,'属性表（单核）'!$H$2:$I$251,2,0),IF(J4009=59,VLOOKUP(G4009,'属性表（单核）'!$C$2:$D$251,2,0),INT(N4009/VLOOKUP(J4009,'属性表（单）'!$N$4:$O$24,2,0))))</f>
        <v>1406</v>
      </c>
      <c r="S4009" s="1">
        <f t="shared" si="510"/>
        <v>0</v>
      </c>
      <c r="T4009" s="28">
        <f>VLOOKUP(--F4009,经验表!$A$4:$B$53,2,0)*VLOOKUP(--E4009,经验表!$W$8:$X$17,2,0)</f>
        <v>0</v>
      </c>
      <c r="U4009" s="1">
        <f t="shared" si="511"/>
        <v>0</v>
      </c>
      <c r="V4009" s="1">
        <f t="shared" si="512"/>
        <v>0</v>
      </c>
    </row>
    <row r="4010" spans="1:22" x14ac:dyDescent="0.35">
      <c r="A4010" s="1">
        <v>90400171</v>
      </c>
      <c r="B4010" s="3" t="s">
        <v>24</v>
      </c>
      <c r="C4010" s="29">
        <f t="shared" si="507"/>
        <v>2</v>
      </c>
      <c r="D4010" s="29" t="str">
        <f t="shared" si="504"/>
        <v>1</v>
      </c>
      <c r="E4010" s="42" t="str">
        <f t="shared" si="505"/>
        <v>21</v>
      </c>
      <c r="F4010" s="1">
        <v>4</v>
      </c>
      <c r="G4010" s="28" t="str">
        <f t="shared" si="506"/>
        <v>14</v>
      </c>
      <c r="H4010" s="1">
        <v>1</v>
      </c>
      <c r="I4010" s="1">
        <v>306</v>
      </c>
      <c r="J4010" s="1">
        <v>46</v>
      </c>
      <c r="K4010" s="1">
        <v>344</v>
      </c>
      <c r="L4010" s="1">
        <v>3584</v>
      </c>
      <c r="M4010" s="1">
        <v>6761</v>
      </c>
      <c r="N4010" s="2">
        <f>INT(VLOOKUP(--D4010,'属性表（单）'!$H$7:$I$11,2,0)*VLOOKUP(F4010,'属性表（单）'!$B$4:$D$53,3,0))</f>
        <v>1900</v>
      </c>
      <c r="O4010" s="34">
        <f t="shared" si="508"/>
        <v>5700</v>
      </c>
      <c r="P4010" s="1">
        <f>IF(H4010=26,VLOOKUP(G4010,'属性表（单核）'!$H$2:$I$251,2,0),IF(H4010=59,VLOOKUP(G4010,'属性表（单核）'!$C$2:$D$251,2,0),INT(N4010/VLOOKUP(H4010,'属性表（单）'!$N$4:$O$24,2,0))))</f>
        <v>3800</v>
      </c>
      <c r="Q4010" s="34">
        <f t="shared" si="509"/>
        <v>2226</v>
      </c>
      <c r="R4010" s="1">
        <f>IF(J4010=26,VLOOKUP(G4010,'属性表（单核）'!$H$2:$I$251,2,0),IF(J4010=59,VLOOKUP(G4010,'属性表（单核）'!$C$2:$D$251,2,0),INT(N4010/VLOOKUP(J4010,'属性表（单）'!$N$4:$O$24,2,0))))</f>
        <v>1484</v>
      </c>
      <c r="S4010" s="1">
        <f t="shared" si="510"/>
        <v>0</v>
      </c>
      <c r="T4010" s="28">
        <f>VLOOKUP(--F4010,经验表!$A$4:$B$53,2,0)*VLOOKUP(--E4010,经验表!$W$8:$X$17,2,0)</f>
        <v>0</v>
      </c>
      <c r="U4010" s="1">
        <f t="shared" si="511"/>
        <v>0</v>
      </c>
      <c r="V4010" s="1">
        <f t="shared" si="512"/>
        <v>0</v>
      </c>
    </row>
    <row r="4011" spans="1:22" x14ac:dyDescent="0.35">
      <c r="A4011" s="1">
        <v>90500171</v>
      </c>
      <c r="B4011" s="3" t="s">
        <v>24</v>
      </c>
      <c r="C4011" s="29">
        <f t="shared" si="507"/>
        <v>2</v>
      </c>
      <c r="D4011" s="29" t="str">
        <f t="shared" si="504"/>
        <v>1</v>
      </c>
      <c r="E4011" s="42" t="str">
        <f t="shared" si="505"/>
        <v>21</v>
      </c>
      <c r="F4011" s="1">
        <v>5</v>
      </c>
      <c r="G4011" s="28" t="str">
        <f t="shared" si="506"/>
        <v>15</v>
      </c>
      <c r="H4011" s="1">
        <v>1</v>
      </c>
      <c r="I4011" s="1">
        <v>325</v>
      </c>
      <c r="J4011" s="1">
        <v>46</v>
      </c>
      <c r="K4011" s="1">
        <v>392</v>
      </c>
      <c r="L4011" s="1">
        <v>4393</v>
      </c>
      <c r="M4011" s="1">
        <v>10345</v>
      </c>
      <c r="N4011" s="2">
        <f>INT(VLOOKUP(--D4011,'属性表（单）'!$H$7:$I$11,2,0)*VLOOKUP(F4011,'属性表（单）'!$B$4:$D$53,3,0))</f>
        <v>2000</v>
      </c>
      <c r="O4011" s="34">
        <f t="shared" si="508"/>
        <v>6000</v>
      </c>
      <c r="P4011" s="1">
        <f>IF(H4011=26,VLOOKUP(G4011,'属性表（单核）'!$H$2:$I$251,2,0),IF(H4011=59,VLOOKUP(G4011,'属性表（单核）'!$C$2:$D$251,2,0),INT(N4011/VLOOKUP(H4011,'属性表（单）'!$N$4:$O$24,2,0))))</f>
        <v>4000</v>
      </c>
      <c r="Q4011" s="34">
        <f t="shared" si="509"/>
        <v>2343</v>
      </c>
      <c r="R4011" s="1">
        <f>IF(J4011=26,VLOOKUP(G4011,'属性表（单核）'!$H$2:$I$251,2,0),IF(J4011=59,VLOOKUP(G4011,'属性表（单核）'!$C$2:$D$251,2,0),INT(N4011/VLOOKUP(J4011,'属性表（单）'!$N$4:$O$24,2,0))))</f>
        <v>1562</v>
      </c>
      <c r="S4011" s="1">
        <f t="shared" si="510"/>
        <v>0</v>
      </c>
      <c r="T4011" s="28">
        <f>VLOOKUP(--F4011,经验表!$A$4:$B$53,2,0)*VLOOKUP(--E4011,经验表!$W$8:$X$17,2,0)</f>
        <v>0</v>
      </c>
      <c r="U4011" s="1">
        <f t="shared" si="511"/>
        <v>0</v>
      </c>
      <c r="V4011" s="1">
        <f t="shared" si="512"/>
        <v>0</v>
      </c>
    </row>
    <row r="4012" spans="1:22" x14ac:dyDescent="0.35">
      <c r="A4012" s="1">
        <v>90600171</v>
      </c>
      <c r="B4012" s="3" t="s">
        <v>24</v>
      </c>
      <c r="C4012" s="29">
        <f t="shared" si="507"/>
        <v>2</v>
      </c>
      <c r="D4012" s="29" t="str">
        <f t="shared" si="504"/>
        <v>1</v>
      </c>
      <c r="E4012" s="42" t="str">
        <f t="shared" si="505"/>
        <v>21</v>
      </c>
      <c r="F4012" s="1">
        <v>6</v>
      </c>
      <c r="G4012" s="28" t="str">
        <f t="shared" si="506"/>
        <v>16</v>
      </c>
      <c r="H4012" s="1">
        <v>1</v>
      </c>
      <c r="I4012" s="1">
        <v>344</v>
      </c>
      <c r="J4012" s="1">
        <v>46</v>
      </c>
      <c r="K4012" s="1">
        <v>440</v>
      </c>
      <c r="L4012" s="1">
        <v>5309</v>
      </c>
      <c r="M4012" s="1">
        <v>14738</v>
      </c>
      <c r="N4012" s="2">
        <f>INT(VLOOKUP(--D4012,'属性表（单）'!$H$7:$I$11,2,0)*VLOOKUP(F4012,'属性表（单）'!$B$4:$D$53,3,0))</f>
        <v>2100</v>
      </c>
      <c r="O4012" s="34">
        <f t="shared" si="508"/>
        <v>6300</v>
      </c>
      <c r="P4012" s="1">
        <f>IF(H4012=26,VLOOKUP(G4012,'属性表（单核）'!$H$2:$I$251,2,0),IF(H4012=59,VLOOKUP(G4012,'属性表（单核）'!$C$2:$D$251,2,0),INT(N4012/VLOOKUP(H4012,'属性表（单）'!$N$4:$O$24,2,0))))</f>
        <v>4200</v>
      </c>
      <c r="Q4012" s="34">
        <f t="shared" si="509"/>
        <v>2460</v>
      </c>
      <c r="R4012" s="1">
        <f>IF(J4012=26,VLOOKUP(G4012,'属性表（单核）'!$H$2:$I$251,2,0),IF(J4012=59,VLOOKUP(G4012,'属性表（单核）'!$C$2:$D$251,2,0),INT(N4012/VLOOKUP(J4012,'属性表（单）'!$N$4:$O$24,2,0))))</f>
        <v>1640</v>
      </c>
      <c r="S4012" s="1">
        <f t="shared" si="510"/>
        <v>0</v>
      </c>
      <c r="T4012" s="28">
        <f>VLOOKUP(--F4012,经验表!$A$4:$B$53,2,0)*VLOOKUP(--E4012,经验表!$W$8:$X$17,2,0)</f>
        <v>0</v>
      </c>
      <c r="U4012" s="1">
        <f t="shared" si="511"/>
        <v>0</v>
      </c>
      <c r="V4012" s="1">
        <f t="shared" si="512"/>
        <v>0</v>
      </c>
    </row>
    <row r="4013" spans="1:22" x14ac:dyDescent="0.35">
      <c r="A4013" s="1">
        <v>90700171</v>
      </c>
      <c r="B4013" s="3" t="s">
        <v>24</v>
      </c>
      <c r="C4013" s="29">
        <f t="shared" si="507"/>
        <v>2</v>
      </c>
      <c r="D4013" s="29" t="str">
        <f t="shared" si="504"/>
        <v>1</v>
      </c>
      <c r="E4013" s="42" t="str">
        <f t="shared" si="505"/>
        <v>21</v>
      </c>
      <c r="F4013" s="1">
        <v>7</v>
      </c>
      <c r="G4013" s="28" t="str">
        <f t="shared" si="506"/>
        <v>17</v>
      </c>
      <c r="H4013" s="1">
        <v>1</v>
      </c>
      <c r="I4013" s="1">
        <v>365</v>
      </c>
      <c r="J4013" s="1">
        <v>46</v>
      </c>
      <c r="K4013" s="1">
        <v>488</v>
      </c>
      <c r="L4013" s="1">
        <v>6338</v>
      </c>
      <c r="M4013" s="1">
        <v>20047</v>
      </c>
      <c r="N4013" s="2">
        <f>INT(VLOOKUP(--D4013,'属性表（单）'!$H$7:$I$11,2,0)*VLOOKUP(F4013,'属性表（单）'!$B$4:$D$53,3,0))</f>
        <v>2250</v>
      </c>
      <c r="O4013" s="34">
        <f t="shared" si="508"/>
        <v>6750</v>
      </c>
      <c r="P4013" s="1">
        <f>IF(H4013=26,VLOOKUP(G4013,'属性表（单核）'!$H$2:$I$251,2,0),IF(H4013=59,VLOOKUP(G4013,'属性表（单核）'!$C$2:$D$251,2,0),INT(N4013/VLOOKUP(H4013,'属性表（单）'!$N$4:$O$24,2,0))))</f>
        <v>4500</v>
      </c>
      <c r="Q4013" s="34">
        <f t="shared" si="509"/>
        <v>2635</v>
      </c>
      <c r="R4013" s="1">
        <f>IF(J4013=26,VLOOKUP(G4013,'属性表（单核）'!$H$2:$I$251,2,0),IF(J4013=59,VLOOKUP(G4013,'属性表（单核）'!$C$2:$D$251,2,0),INT(N4013/VLOOKUP(J4013,'属性表（单）'!$N$4:$O$24,2,0))))</f>
        <v>1757</v>
      </c>
      <c r="S4013" s="1">
        <f t="shared" si="510"/>
        <v>0</v>
      </c>
      <c r="T4013" s="28">
        <f>VLOOKUP(--F4013,经验表!$A$4:$B$53,2,0)*VLOOKUP(--E4013,经验表!$W$8:$X$17,2,0)</f>
        <v>0</v>
      </c>
      <c r="U4013" s="1">
        <f t="shared" si="511"/>
        <v>0</v>
      </c>
      <c r="V4013" s="1">
        <f t="shared" si="512"/>
        <v>0</v>
      </c>
    </row>
    <row r="4014" spans="1:22" x14ac:dyDescent="0.35">
      <c r="A4014" s="1">
        <v>90800171</v>
      </c>
      <c r="B4014" s="3" t="s">
        <v>24</v>
      </c>
      <c r="C4014" s="29">
        <f t="shared" si="507"/>
        <v>2</v>
      </c>
      <c r="D4014" s="29" t="str">
        <f t="shared" si="504"/>
        <v>1</v>
      </c>
      <c r="E4014" s="42" t="str">
        <f t="shared" si="505"/>
        <v>21</v>
      </c>
      <c r="F4014" s="1">
        <v>8</v>
      </c>
      <c r="G4014" s="28" t="str">
        <f t="shared" si="506"/>
        <v>18</v>
      </c>
      <c r="H4014" s="1">
        <v>1</v>
      </c>
      <c r="I4014" s="1">
        <v>386</v>
      </c>
      <c r="J4014" s="1">
        <v>46</v>
      </c>
      <c r="K4014" s="1">
        <v>536</v>
      </c>
      <c r="L4014" s="1">
        <v>7498</v>
      </c>
      <c r="M4014" s="1">
        <v>26385</v>
      </c>
      <c r="N4014" s="2">
        <f>INT(VLOOKUP(--D4014,'属性表（单）'!$H$7:$I$11,2,0)*VLOOKUP(F4014,'属性表（单）'!$B$4:$D$53,3,0))</f>
        <v>2400</v>
      </c>
      <c r="O4014" s="34">
        <f t="shared" si="508"/>
        <v>7200</v>
      </c>
      <c r="P4014" s="1">
        <f>IF(H4014=26,VLOOKUP(G4014,'属性表（单核）'!$H$2:$I$251,2,0),IF(H4014=59,VLOOKUP(G4014,'属性表（单核）'!$C$2:$D$251,2,0),INT(N4014/VLOOKUP(H4014,'属性表（单）'!$N$4:$O$24,2,0))))</f>
        <v>4800</v>
      </c>
      <c r="Q4014" s="34">
        <f t="shared" si="509"/>
        <v>2812</v>
      </c>
      <c r="R4014" s="1">
        <f>IF(J4014=26,VLOOKUP(G4014,'属性表（单核）'!$H$2:$I$251,2,0),IF(J4014=59,VLOOKUP(G4014,'属性表（单核）'!$C$2:$D$251,2,0),INT(N4014/VLOOKUP(J4014,'属性表（单）'!$N$4:$O$24,2,0))))</f>
        <v>1875</v>
      </c>
      <c r="S4014" s="1">
        <f t="shared" si="510"/>
        <v>0</v>
      </c>
      <c r="T4014" s="28">
        <f>VLOOKUP(--F4014,经验表!$A$4:$B$53,2,0)*VLOOKUP(--E4014,经验表!$W$8:$X$17,2,0)</f>
        <v>0</v>
      </c>
      <c r="U4014" s="1">
        <f t="shared" si="511"/>
        <v>0</v>
      </c>
      <c r="V4014" s="1">
        <f t="shared" si="512"/>
        <v>0</v>
      </c>
    </row>
    <row r="4015" spans="1:22" x14ac:dyDescent="0.35">
      <c r="A4015" s="1">
        <v>90900171</v>
      </c>
      <c r="B4015" s="3" t="s">
        <v>24</v>
      </c>
      <c r="C4015" s="29">
        <f t="shared" si="507"/>
        <v>2</v>
      </c>
      <c r="D4015" s="29" t="str">
        <f t="shared" si="504"/>
        <v>1</v>
      </c>
      <c r="E4015" s="42" t="str">
        <f t="shared" si="505"/>
        <v>21</v>
      </c>
      <c r="F4015" s="1">
        <v>9</v>
      </c>
      <c r="G4015" s="28" t="str">
        <f t="shared" si="506"/>
        <v>19</v>
      </c>
      <c r="H4015" s="1">
        <v>1</v>
      </c>
      <c r="I4015" s="1">
        <v>408</v>
      </c>
      <c r="J4015" s="1">
        <v>46</v>
      </c>
      <c r="K4015" s="1">
        <v>584</v>
      </c>
      <c r="L4015" s="1">
        <v>8800</v>
      </c>
      <c r="M4015" s="1">
        <v>33883</v>
      </c>
      <c r="N4015" s="2">
        <f>INT(VLOOKUP(--D4015,'属性表（单）'!$H$7:$I$11,2,0)*VLOOKUP(F4015,'属性表（单）'!$B$4:$D$53,3,0))</f>
        <v>2550</v>
      </c>
      <c r="O4015" s="34">
        <f t="shared" si="508"/>
        <v>7650</v>
      </c>
      <c r="P4015" s="1">
        <f>IF(H4015=26,VLOOKUP(G4015,'属性表（单核）'!$H$2:$I$251,2,0),IF(H4015=59,VLOOKUP(G4015,'属性表（单核）'!$C$2:$D$251,2,0),INT(N4015/VLOOKUP(H4015,'属性表（单）'!$N$4:$O$24,2,0))))</f>
        <v>5100</v>
      </c>
      <c r="Q4015" s="34">
        <f t="shared" si="509"/>
        <v>2988</v>
      </c>
      <c r="R4015" s="1">
        <f>IF(J4015=26,VLOOKUP(G4015,'属性表（单核）'!$H$2:$I$251,2,0),IF(J4015=59,VLOOKUP(G4015,'属性表（单核）'!$C$2:$D$251,2,0),INT(N4015/VLOOKUP(J4015,'属性表（单）'!$N$4:$O$24,2,0))))</f>
        <v>1992</v>
      </c>
      <c r="S4015" s="1">
        <f t="shared" si="510"/>
        <v>0</v>
      </c>
      <c r="T4015" s="28">
        <f>VLOOKUP(--F4015,经验表!$A$4:$B$53,2,0)*VLOOKUP(--E4015,经验表!$W$8:$X$17,2,0)</f>
        <v>0</v>
      </c>
      <c r="U4015" s="1">
        <f t="shared" si="511"/>
        <v>0</v>
      </c>
      <c r="V4015" s="1">
        <f t="shared" si="512"/>
        <v>0</v>
      </c>
    </row>
    <row r="4016" spans="1:22" x14ac:dyDescent="0.35">
      <c r="A4016" s="1">
        <v>91000171</v>
      </c>
      <c r="B4016" s="3" t="s">
        <v>24</v>
      </c>
      <c r="C4016" s="29">
        <f t="shared" si="507"/>
        <v>2</v>
      </c>
      <c r="D4016" s="29" t="str">
        <f t="shared" si="504"/>
        <v>1</v>
      </c>
      <c r="E4016" s="42" t="str">
        <f t="shared" si="505"/>
        <v>21</v>
      </c>
      <c r="F4016" s="1">
        <v>10</v>
      </c>
      <c r="G4016" s="28" t="str">
        <f t="shared" si="506"/>
        <v>110</v>
      </c>
      <c r="H4016" s="1">
        <v>1</v>
      </c>
      <c r="I4016" s="1">
        <v>430</v>
      </c>
      <c r="J4016" s="1">
        <v>46</v>
      </c>
      <c r="K4016" s="1">
        <v>632</v>
      </c>
      <c r="L4016" s="1">
        <v>10261</v>
      </c>
      <c r="M4016" s="1">
        <v>42683</v>
      </c>
      <c r="N4016" s="2">
        <f>INT(VLOOKUP(--D4016,'属性表（单）'!$H$7:$I$11,2,0)*VLOOKUP(F4016,'属性表（单）'!$B$4:$D$53,3,0))</f>
        <v>2700</v>
      </c>
      <c r="O4016" s="34">
        <f t="shared" si="508"/>
        <v>8100</v>
      </c>
      <c r="P4016" s="1">
        <f>IF(H4016=26,VLOOKUP(G4016,'属性表（单核）'!$H$2:$I$251,2,0),IF(H4016=59,VLOOKUP(G4016,'属性表（单核）'!$C$2:$D$251,2,0),INT(N4016/VLOOKUP(H4016,'属性表（单）'!$N$4:$O$24,2,0))))</f>
        <v>5400</v>
      </c>
      <c r="Q4016" s="34">
        <f t="shared" si="509"/>
        <v>3163</v>
      </c>
      <c r="R4016" s="1">
        <f>IF(J4016=26,VLOOKUP(G4016,'属性表（单核）'!$H$2:$I$251,2,0),IF(J4016=59,VLOOKUP(G4016,'属性表（单核）'!$C$2:$D$251,2,0),INT(N4016/VLOOKUP(J4016,'属性表（单）'!$N$4:$O$24,2,0))))</f>
        <v>2109</v>
      </c>
      <c r="S4016" s="1">
        <f t="shared" si="510"/>
        <v>0</v>
      </c>
      <c r="T4016" s="28">
        <f>VLOOKUP(--F4016,经验表!$A$4:$B$53,2,0)*VLOOKUP(--E4016,经验表!$W$8:$X$17,2,0)</f>
        <v>0</v>
      </c>
      <c r="U4016" s="1">
        <f t="shared" si="511"/>
        <v>0</v>
      </c>
      <c r="V4016" s="1">
        <f t="shared" si="512"/>
        <v>0</v>
      </c>
    </row>
    <row r="4017" spans="1:22" x14ac:dyDescent="0.35">
      <c r="A4017" s="1">
        <v>91100171</v>
      </c>
      <c r="B4017" s="3" t="s">
        <v>24</v>
      </c>
      <c r="C4017" s="29">
        <f t="shared" si="507"/>
        <v>2</v>
      </c>
      <c r="D4017" s="29" t="str">
        <f t="shared" si="504"/>
        <v>1</v>
      </c>
      <c r="E4017" s="42" t="str">
        <f t="shared" si="505"/>
        <v>21</v>
      </c>
      <c r="F4017" s="1">
        <v>11</v>
      </c>
      <c r="G4017" s="28" t="str">
        <f t="shared" si="506"/>
        <v>111</v>
      </c>
      <c r="H4017" s="1">
        <v>1</v>
      </c>
      <c r="I4017" s="1">
        <v>453</v>
      </c>
      <c r="J4017" s="1">
        <v>46</v>
      </c>
      <c r="K4017" s="1">
        <v>680</v>
      </c>
      <c r="L4017" s="1">
        <v>11902</v>
      </c>
      <c r="M4017" s="1">
        <v>52944</v>
      </c>
      <c r="N4017" s="2">
        <f>INT(VLOOKUP(--D4017,'属性表（单）'!$H$7:$I$11,2,0)*VLOOKUP(F4017,'属性表（单）'!$B$4:$D$53,3,0))</f>
        <v>2850</v>
      </c>
      <c r="O4017" s="34">
        <f t="shared" si="508"/>
        <v>8550</v>
      </c>
      <c r="P4017" s="1">
        <f>IF(H4017=26,VLOOKUP(G4017,'属性表（单核）'!$H$2:$I$251,2,0),IF(H4017=59,VLOOKUP(G4017,'属性表（单核）'!$C$2:$D$251,2,0),INT(N4017/VLOOKUP(H4017,'属性表（单）'!$N$4:$O$24,2,0))))</f>
        <v>5700</v>
      </c>
      <c r="Q4017" s="34">
        <f t="shared" si="509"/>
        <v>3339</v>
      </c>
      <c r="R4017" s="1">
        <f>IF(J4017=26,VLOOKUP(G4017,'属性表（单核）'!$H$2:$I$251,2,0),IF(J4017=59,VLOOKUP(G4017,'属性表（单核）'!$C$2:$D$251,2,0),INT(N4017/VLOOKUP(J4017,'属性表（单）'!$N$4:$O$24,2,0))))</f>
        <v>2226</v>
      </c>
      <c r="S4017" s="1">
        <f t="shared" si="510"/>
        <v>0</v>
      </c>
      <c r="T4017" s="28">
        <f>VLOOKUP(--F4017,经验表!$A$4:$B$53,2,0)*VLOOKUP(--E4017,经验表!$W$8:$X$17,2,0)</f>
        <v>0</v>
      </c>
      <c r="U4017" s="1">
        <f t="shared" si="511"/>
        <v>0</v>
      </c>
      <c r="V4017" s="1">
        <f t="shared" si="512"/>
        <v>0</v>
      </c>
    </row>
    <row r="4018" spans="1:22" x14ac:dyDescent="0.35">
      <c r="A4018" s="1">
        <v>91200171</v>
      </c>
      <c r="B4018" s="3" t="s">
        <v>24</v>
      </c>
      <c r="C4018" s="29">
        <f t="shared" si="507"/>
        <v>2</v>
      </c>
      <c r="D4018" s="29" t="str">
        <f t="shared" si="504"/>
        <v>1</v>
      </c>
      <c r="E4018" s="42" t="str">
        <f t="shared" si="505"/>
        <v>21</v>
      </c>
      <c r="F4018" s="1">
        <v>12</v>
      </c>
      <c r="G4018" s="28" t="str">
        <f t="shared" si="506"/>
        <v>112</v>
      </c>
      <c r="H4018" s="1">
        <v>1</v>
      </c>
      <c r="I4018" s="1">
        <v>477</v>
      </c>
      <c r="J4018" s="1">
        <v>46</v>
      </c>
      <c r="K4018" s="1">
        <v>728</v>
      </c>
      <c r="L4018" s="1">
        <v>13741</v>
      </c>
      <c r="M4018" s="1">
        <v>64846</v>
      </c>
      <c r="N4018" s="2">
        <f>INT(VLOOKUP(--D4018,'属性表（单）'!$H$7:$I$11,2,0)*VLOOKUP(F4018,'属性表（单）'!$B$4:$D$53,3,0))</f>
        <v>3050</v>
      </c>
      <c r="O4018" s="34">
        <f t="shared" si="508"/>
        <v>9150</v>
      </c>
      <c r="P4018" s="1">
        <f>IF(H4018=26,VLOOKUP(G4018,'属性表（单核）'!$H$2:$I$251,2,0),IF(H4018=59,VLOOKUP(G4018,'属性表（单核）'!$C$2:$D$251,2,0),INT(N4018/VLOOKUP(H4018,'属性表（单）'!$N$4:$O$24,2,0))))</f>
        <v>6100</v>
      </c>
      <c r="Q4018" s="34">
        <f t="shared" si="509"/>
        <v>3573</v>
      </c>
      <c r="R4018" s="1">
        <f>IF(J4018=26,VLOOKUP(G4018,'属性表（单核）'!$H$2:$I$251,2,0),IF(J4018=59,VLOOKUP(G4018,'属性表（单核）'!$C$2:$D$251,2,0),INT(N4018/VLOOKUP(J4018,'属性表（单）'!$N$4:$O$24,2,0))))</f>
        <v>2382</v>
      </c>
      <c r="S4018" s="1">
        <f t="shared" si="510"/>
        <v>0</v>
      </c>
      <c r="T4018" s="28">
        <f>VLOOKUP(--F4018,经验表!$A$4:$B$53,2,0)*VLOOKUP(--E4018,经验表!$W$8:$X$17,2,0)</f>
        <v>0</v>
      </c>
      <c r="U4018" s="1">
        <f t="shared" si="511"/>
        <v>0</v>
      </c>
      <c r="V4018" s="1">
        <f t="shared" si="512"/>
        <v>0</v>
      </c>
    </row>
    <row r="4019" spans="1:22" x14ac:dyDescent="0.35">
      <c r="A4019" s="1">
        <v>91300171</v>
      </c>
      <c r="B4019" s="3" t="s">
        <v>24</v>
      </c>
      <c r="C4019" s="29">
        <f t="shared" si="507"/>
        <v>2</v>
      </c>
      <c r="D4019" s="29" t="str">
        <f t="shared" si="504"/>
        <v>1</v>
      </c>
      <c r="E4019" s="42" t="str">
        <f t="shared" si="505"/>
        <v>21</v>
      </c>
      <c r="F4019" s="1">
        <v>13</v>
      </c>
      <c r="G4019" s="28" t="str">
        <f t="shared" si="506"/>
        <v>113</v>
      </c>
      <c r="H4019" s="1">
        <v>1</v>
      </c>
      <c r="I4019" s="1">
        <v>501</v>
      </c>
      <c r="J4019" s="1">
        <v>46</v>
      </c>
      <c r="K4019" s="1">
        <v>776</v>
      </c>
      <c r="L4019" s="1">
        <v>15805</v>
      </c>
      <c r="M4019" s="1">
        <v>78587</v>
      </c>
      <c r="N4019" s="2">
        <f>INT(VLOOKUP(--D4019,'属性表（单）'!$H$7:$I$11,2,0)*VLOOKUP(F4019,'属性表（单）'!$B$4:$D$53,3,0))</f>
        <v>3250</v>
      </c>
      <c r="O4019" s="34">
        <f t="shared" si="508"/>
        <v>9750</v>
      </c>
      <c r="P4019" s="1">
        <f>IF(H4019=26,VLOOKUP(G4019,'属性表（单核）'!$H$2:$I$251,2,0),IF(H4019=59,VLOOKUP(G4019,'属性表（单核）'!$C$2:$D$251,2,0),INT(N4019/VLOOKUP(H4019,'属性表（单）'!$N$4:$O$24,2,0))))</f>
        <v>6500</v>
      </c>
      <c r="Q4019" s="34">
        <f t="shared" si="509"/>
        <v>3808</v>
      </c>
      <c r="R4019" s="1">
        <f>IF(J4019=26,VLOOKUP(G4019,'属性表（单核）'!$H$2:$I$251,2,0),IF(J4019=59,VLOOKUP(G4019,'属性表（单核）'!$C$2:$D$251,2,0),INT(N4019/VLOOKUP(J4019,'属性表（单）'!$N$4:$O$24,2,0))))</f>
        <v>2539</v>
      </c>
      <c r="S4019" s="1">
        <f t="shared" si="510"/>
        <v>0</v>
      </c>
      <c r="T4019" s="28">
        <f>VLOOKUP(--F4019,经验表!$A$4:$B$53,2,0)*VLOOKUP(--E4019,经验表!$W$8:$X$17,2,0)</f>
        <v>0</v>
      </c>
      <c r="U4019" s="1">
        <f t="shared" si="511"/>
        <v>0</v>
      </c>
      <c r="V4019" s="1">
        <f t="shared" si="512"/>
        <v>0</v>
      </c>
    </row>
    <row r="4020" spans="1:22" x14ac:dyDescent="0.35">
      <c r="A4020" s="1">
        <v>91400171</v>
      </c>
      <c r="B4020" s="3" t="s">
        <v>24</v>
      </c>
      <c r="C4020" s="29">
        <f t="shared" si="507"/>
        <v>2</v>
      </c>
      <c r="D4020" s="29" t="str">
        <f t="shared" si="504"/>
        <v>1</v>
      </c>
      <c r="E4020" s="42" t="str">
        <f t="shared" si="505"/>
        <v>21</v>
      </c>
      <c r="F4020" s="1">
        <v>14</v>
      </c>
      <c r="G4020" s="28" t="str">
        <f t="shared" si="506"/>
        <v>114</v>
      </c>
      <c r="H4020" s="1">
        <v>1</v>
      </c>
      <c r="I4020" s="1">
        <v>526</v>
      </c>
      <c r="J4020" s="1">
        <v>46</v>
      </c>
      <c r="K4020" s="1">
        <v>824</v>
      </c>
      <c r="L4020" s="1">
        <v>18113</v>
      </c>
      <c r="M4020" s="1">
        <v>94392</v>
      </c>
      <c r="N4020" s="2">
        <f>INT(VLOOKUP(--D4020,'属性表（单）'!$H$7:$I$11,2,0)*VLOOKUP(F4020,'属性表（单）'!$B$4:$D$53,3,0))</f>
        <v>3450</v>
      </c>
      <c r="O4020" s="34">
        <f t="shared" si="508"/>
        <v>10350</v>
      </c>
      <c r="P4020" s="1">
        <f>IF(H4020=26,VLOOKUP(G4020,'属性表（单核）'!$H$2:$I$251,2,0),IF(H4020=59,VLOOKUP(G4020,'属性表（单核）'!$C$2:$D$251,2,0),INT(N4020/VLOOKUP(H4020,'属性表（单）'!$N$4:$O$24,2,0))))</f>
        <v>6900</v>
      </c>
      <c r="Q4020" s="34">
        <f t="shared" si="509"/>
        <v>4042</v>
      </c>
      <c r="R4020" s="1">
        <f>IF(J4020=26,VLOOKUP(G4020,'属性表（单核）'!$H$2:$I$251,2,0),IF(J4020=59,VLOOKUP(G4020,'属性表（单核）'!$C$2:$D$251,2,0),INT(N4020/VLOOKUP(J4020,'属性表（单）'!$N$4:$O$24,2,0))))</f>
        <v>2695</v>
      </c>
      <c r="S4020" s="1">
        <f t="shared" si="510"/>
        <v>0</v>
      </c>
      <c r="T4020" s="28">
        <f>VLOOKUP(--F4020,经验表!$A$4:$B$53,2,0)*VLOOKUP(--E4020,经验表!$W$8:$X$17,2,0)</f>
        <v>0</v>
      </c>
      <c r="U4020" s="1">
        <f t="shared" si="511"/>
        <v>0</v>
      </c>
      <c r="V4020" s="1">
        <f t="shared" si="512"/>
        <v>0</v>
      </c>
    </row>
    <row r="4021" spans="1:22" x14ac:dyDescent="0.35">
      <c r="A4021" s="1">
        <v>91500171</v>
      </c>
      <c r="B4021" s="3" t="s">
        <v>24</v>
      </c>
      <c r="C4021" s="29">
        <f t="shared" si="507"/>
        <v>2</v>
      </c>
      <c r="D4021" s="29" t="str">
        <f t="shared" si="504"/>
        <v>1</v>
      </c>
      <c r="E4021" s="42" t="str">
        <f t="shared" si="505"/>
        <v>21</v>
      </c>
      <c r="F4021" s="1">
        <v>15</v>
      </c>
      <c r="G4021" s="28" t="str">
        <f t="shared" si="506"/>
        <v>115</v>
      </c>
      <c r="H4021" s="1">
        <v>1</v>
      </c>
      <c r="I4021" s="1">
        <v>552</v>
      </c>
      <c r="J4021" s="1">
        <v>46</v>
      </c>
      <c r="K4021" s="1">
        <v>872</v>
      </c>
      <c r="L4021" s="1">
        <v>20698</v>
      </c>
      <c r="M4021" s="1">
        <v>112505</v>
      </c>
      <c r="N4021" s="2">
        <f>INT(VLOOKUP(--D4021,'属性表（单）'!$H$7:$I$11,2,0)*VLOOKUP(F4021,'属性表（单）'!$B$4:$D$53,3,0))</f>
        <v>3650</v>
      </c>
      <c r="O4021" s="34">
        <f t="shared" si="508"/>
        <v>10950</v>
      </c>
      <c r="P4021" s="1">
        <f>IF(H4021=26,VLOOKUP(G4021,'属性表（单核）'!$H$2:$I$251,2,0),IF(H4021=59,VLOOKUP(G4021,'属性表（单核）'!$C$2:$D$251,2,0),INT(N4021/VLOOKUP(H4021,'属性表（单）'!$N$4:$O$24,2,0))))</f>
        <v>7300</v>
      </c>
      <c r="Q4021" s="34">
        <f t="shared" si="509"/>
        <v>4276</v>
      </c>
      <c r="R4021" s="1">
        <f>IF(J4021=26,VLOOKUP(G4021,'属性表（单核）'!$H$2:$I$251,2,0),IF(J4021=59,VLOOKUP(G4021,'属性表（单核）'!$C$2:$D$251,2,0),INT(N4021/VLOOKUP(J4021,'属性表（单）'!$N$4:$O$24,2,0))))</f>
        <v>2851</v>
      </c>
      <c r="S4021" s="1">
        <f t="shared" si="510"/>
        <v>0</v>
      </c>
      <c r="T4021" s="28">
        <f>VLOOKUP(--F4021,经验表!$A$4:$B$53,2,0)*VLOOKUP(--E4021,经验表!$W$8:$X$17,2,0)</f>
        <v>0</v>
      </c>
      <c r="U4021" s="1">
        <f t="shared" si="511"/>
        <v>0</v>
      </c>
      <c r="V4021" s="1">
        <f t="shared" si="512"/>
        <v>0</v>
      </c>
    </row>
    <row r="4022" spans="1:22" x14ac:dyDescent="0.35">
      <c r="A4022" s="1">
        <v>91600171</v>
      </c>
      <c r="B4022" s="3" t="s">
        <v>24</v>
      </c>
      <c r="C4022" s="29">
        <f t="shared" si="507"/>
        <v>2</v>
      </c>
      <c r="D4022" s="29" t="str">
        <f t="shared" si="504"/>
        <v>1</v>
      </c>
      <c r="E4022" s="42" t="str">
        <f t="shared" si="505"/>
        <v>21</v>
      </c>
      <c r="F4022" s="1">
        <v>16</v>
      </c>
      <c r="G4022" s="28" t="str">
        <f t="shared" si="506"/>
        <v>116</v>
      </c>
      <c r="H4022" s="1">
        <v>1</v>
      </c>
      <c r="I4022" s="1">
        <v>578</v>
      </c>
      <c r="J4022" s="1">
        <v>46</v>
      </c>
      <c r="K4022" s="1">
        <v>920</v>
      </c>
      <c r="L4022" s="1">
        <v>23588</v>
      </c>
      <c r="M4022" s="1">
        <v>133203</v>
      </c>
      <c r="N4022" s="2">
        <f>INT(VLOOKUP(--D4022,'属性表（单）'!$H$7:$I$11,2,0)*VLOOKUP(F4022,'属性表（单）'!$B$4:$D$53,3,0))</f>
        <v>3850</v>
      </c>
      <c r="O4022" s="34">
        <f t="shared" si="508"/>
        <v>11550</v>
      </c>
      <c r="P4022" s="1">
        <f>IF(H4022=26,VLOOKUP(G4022,'属性表（单核）'!$H$2:$I$251,2,0),IF(H4022=59,VLOOKUP(G4022,'属性表（单核）'!$C$2:$D$251,2,0),INT(N4022/VLOOKUP(H4022,'属性表（单）'!$N$4:$O$24,2,0))))</f>
        <v>7700</v>
      </c>
      <c r="Q4022" s="34">
        <f t="shared" si="509"/>
        <v>4510</v>
      </c>
      <c r="R4022" s="1">
        <f>IF(J4022=26,VLOOKUP(G4022,'属性表（单核）'!$H$2:$I$251,2,0),IF(J4022=59,VLOOKUP(G4022,'属性表（单核）'!$C$2:$D$251,2,0),INT(N4022/VLOOKUP(J4022,'属性表（单）'!$N$4:$O$24,2,0))))</f>
        <v>3007</v>
      </c>
      <c r="S4022" s="1">
        <f t="shared" si="510"/>
        <v>0</v>
      </c>
      <c r="T4022" s="28">
        <f>VLOOKUP(--F4022,经验表!$A$4:$B$53,2,0)*VLOOKUP(--E4022,经验表!$W$8:$X$17,2,0)</f>
        <v>0</v>
      </c>
      <c r="U4022" s="1">
        <f t="shared" si="511"/>
        <v>0</v>
      </c>
      <c r="V4022" s="1">
        <f t="shared" si="512"/>
        <v>0</v>
      </c>
    </row>
    <row r="4023" spans="1:22" x14ac:dyDescent="0.35">
      <c r="A4023" s="1">
        <v>91700171</v>
      </c>
      <c r="B4023" s="3" t="s">
        <v>24</v>
      </c>
      <c r="C4023" s="29">
        <f t="shared" si="507"/>
        <v>2</v>
      </c>
      <c r="D4023" s="29" t="str">
        <f t="shared" si="504"/>
        <v>1</v>
      </c>
      <c r="E4023" s="42" t="str">
        <f t="shared" si="505"/>
        <v>21</v>
      </c>
      <c r="F4023" s="1">
        <v>17</v>
      </c>
      <c r="G4023" s="28" t="str">
        <f t="shared" si="506"/>
        <v>117</v>
      </c>
      <c r="H4023" s="1">
        <v>1</v>
      </c>
      <c r="I4023" s="1">
        <v>605</v>
      </c>
      <c r="J4023" s="1">
        <v>46</v>
      </c>
      <c r="K4023" s="1">
        <v>968</v>
      </c>
      <c r="L4023" s="1">
        <v>26822</v>
      </c>
      <c r="M4023" s="1">
        <v>156791</v>
      </c>
      <c r="N4023" s="2">
        <f>INT(VLOOKUP(--D4023,'属性表（单）'!$H$7:$I$11,2,0)*VLOOKUP(F4023,'属性表（单）'!$B$4:$D$53,3,0))</f>
        <v>4100</v>
      </c>
      <c r="O4023" s="34">
        <f t="shared" si="508"/>
        <v>12300</v>
      </c>
      <c r="P4023" s="1">
        <f>IF(H4023=26,VLOOKUP(G4023,'属性表（单核）'!$H$2:$I$251,2,0),IF(H4023=59,VLOOKUP(G4023,'属性表（单核）'!$C$2:$D$251,2,0),INT(N4023/VLOOKUP(H4023,'属性表（单）'!$N$4:$O$24,2,0))))</f>
        <v>8200</v>
      </c>
      <c r="Q4023" s="34">
        <f t="shared" si="509"/>
        <v>4804</v>
      </c>
      <c r="R4023" s="1">
        <f>IF(J4023=26,VLOOKUP(G4023,'属性表（单核）'!$H$2:$I$251,2,0),IF(J4023=59,VLOOKUP(G4023,'属性表（单核）'!$C$2:$D$251,2,0),INT(N4023/VLOOKUP(J4023,'属性表（单）'!$N$4:$O$24,2,0))))</f>
        <v>3203</v>
      </c>
      <c r="S4023" s="1">
        <f t="shared" si="510"/>
        <v>0</v>
      </c>
      <c r="T4023" s="28">
        <f>VLOOKUP(--F4023,经验表!$A$4:$B$53,2,0)*VLOOKUP(--E4023,经验表!$W$8:$X$17,2,0)</f>
        <v>0</v>
      </c>
      <c r="U4023" s="1">
        <f t="shared" si="511"/>
        <v>0</v>
      </c>
      <c r="V4023" s="1">
        <f t="shared" si="512"/>
        <v>0</v>
      </c>
    </row>
    <row r="4024" spans="1:22" x14ac:dyDescent="0.35">
      <c r="A4024" s="1">
        <v>91800171</v>
      </c>
      <c r="B4024" s="3" t="s">
        <v>24</v>
      </c>
      <c r="C4024" s="29">
        <f t="shared" si="507"/>
        <v>2</v>
      </c>
      <c r="D4024" s="29" t="str">
        <f t="shared" si="504"/>
        <v>1</v>
      </c>
      <c r="E4024" s="42" t="str">
        <f t="shared" si="505"/>
        <v>21</v>
      </c>
      <c r="F4024" s="1">
        <v>18</v>
      </c>
      <c r="G4024" s="28" t="str">
        <f t="shared" si="506"/>
        <v>118</v>
      </c>
      <c r="H4024" s="1">
        <v>1</v>
      </c>
      <c r="I4024" s="1">
        <v>634</v>
      </c>
      <c r="J4024" s="1">
        <v>46</v>
      </c>
      <c r="K4024" s="1">
        <v>1016</v>
      </c>
      <c r="L4024" s="1">
        <v>30437</v>
      </c>
      <c r="M4024" s="1">
        <v>183613</v>
      </c>
      <c r="N4024" s="2">
        <f>INT(VLOOKUP(--D4024,'属性表（单）'!$H$7:$I$11,2,0)*VLOOKUP(F4024,'属性表（单）'!$B$4:$D$53,3,0))</f>
        <v>4350</v>
      </c>
      <c r="O4024" s="34">
        <f t="shared" si="508"/>
        <v>13050</v>
      </c>
      <c r="P4024" s="1">
        <f>IF(H4024=26,VLOOKUP(G4024,'属性表（单核）'!$H$2:$I$251,2,0),IF(H4024=59,VLOOKUP(G4024,'属性表（单核）'!$C$2:$D$251,2,0),INT(N4024/VLOOKUP(H4024,'属性表（单）'!$N$4:$O$24,2,0))))</f>
        <v>8700</v>
      </c>
      <c r="Q4024" s="34">
        <f t="shared" si="509"/>
        <v>5097</v>
      </c>
      <c r="R4024" s="1">
        <f>IF(J4024=26,VLOOKUP(G4024,'属性表（单核）'!$H$2:$I$251,2,0),IF(J4024=59,VLOOKUP(G4024,'属性表（单核）'!$C$2:$D$251,2,0),INT(N4024/VLOOKUP(J4024,'属性表（单）'!$N$4:$O$24,2,0))))</f>
        <v>3398</v>
      </c>
      <c r="S4024" s="1">
        <f t="shared" si="510"/>
        <v>0</v>
      </c>
      <c r="T4024" s="28">
        <f>VLOOKUP(--F4024,经验表!$A$4:$B$53,2,0)*VLOOKUP(--E4024,经验表!$W$8:$X$17,2,0)</f>
        <v>0</v>
      </c>
      <c r="U4024" s="1">
        <f t="shared" si="511"/>
        <v>0</v>
      </c>
      <c r="V4024" s="1">
        <f t="shared" si="512"/>
        <v>0</v>
      </c>
    </row>
    <row r="4025" spans="1:22" x14ac:dyDescent="0.35">
      <c r="A4025" s="1">
        <v>91900171</v>
      </c>
      <c r="B4025" s="3" t="s">
        <v>24</v>
      </c>
      <c r="C4025" s="29">
        <f t="shared" si="507"/>
        <v>2</v>
      </c>
      <c r="D4025" s="29" t="str">
        <f t="shared" si="504"/>
        <v>1</v>
      </c>
      <c r="E4025" s="42" t="str">
        <f t="shared" si="505"/>
        <v>21</v>
      </c>
      <c r="F4025" s="1">
        <v>19</v>
      </c>
      <c r="G4025" s="28" t="str">
        <f t="shared" si="506"/>
        <v>119</v>
      </c>
      <c r="H4025" s="1">
        <v>1</v>
      </c>
      <c r="I4025" s="1">
        <v>662</v>
      </c>
      <c r="J4025" s="1">
        <v>46</v>
      </c>
      <c r="K4025" s="1">
        <v>1064</v>
      </c>
      <c r="L4025" s="1">
        <v>34476</v>
      </c>
      <c r="M4025" s="1">
        <v>214050</v>
      </c>
      <c r="N4025" s="2">
        <f>INT(VLOOKUP(--D4025,'属性表（单）'!$H$7:$I$11,2,0)*VLOOKUP(F4025,'属性表（单）'!$B$4:$D$53,3,0))</f>
        <v>4600</v>
      </c>
      <c r="O4025" s="34">
        <f t="shared" si="508"/>
        <v>13800</v>
      </c>
      <c r="P4025" s="1">
        <f>IF(H4025=26,VLOOKUP(G4025,'属性表（单核）'!$H$2:$I$251,2,0),IF(H4025=59,VLOOKUP(G4025,'属性表（单核）'!$C$2:$D$251,2,0),INT(N4025/VLOOKUP(H4025,'属性表（单）'!$N$4:$O$24,2,0))))</f>
        <v>9200</v>
      </c>
      <c r="Q4025" s="34">
        <f t="shared" si="509"/>
        <v>5389</v>
      </c>
      <c r="R4025" s="1">
        <f>IF(J4025=26,VLOOKUP(G4025,'属性表（单核）'!$H$2:$I$251,2,0),IF(J4025=59,VLOOKUP(G4025,'属性表（单核）'!$C$2:$D$251,2,0),INT(N4025/VLOOKUP(J4025,'属性表（单）'!$N$4:$O$24,2,0))))</f>
        <v>3593</v>
      </c>
      <c r="S4025" s="1">
        <f t="shared" si="510"/>
        <v>0</v>
      </c>
      <c r="T4025" s="28">
        <f>VLOOKUP(--F4025,经验表!$A$4:$B$53,2,0)*VLOOKUP(--E4025,经验表!$W$8:$X$17,2,0)</f>
        <v>0</v>
      </c>
      <c r="U4025" s="1">
        <f t="shared" si="511"/>
        <v>0</v>
      </c>
      <c r="V4025" s="1">
        <f t="shared" si="512"/>
        <v>0</v>
      </c>
    </row>
    <row r="4026" spans="1:22" x14ac:dyDescent="0.35">
      <c r="A4026" s="1">
        <v>92000171</v>
      </c>
      <c r="B4026" s="3" t="s">
        <v>24</v>
      </c>
      <c r="C4026" s="29">
        <f t="shared" si="507"/>
        <v>2</v>
      </c>
      <c r="D4026" s="29" t="str">
        <f t="shared" si="504"/>
        <v>1</v>
      </c>
      <c r="E4026" s="42" t="str">
        <f t="shared" si="505"/>
        <v>21</v>
      </c>
      <c r="F4026" s="1">
        <v>20</v>
      </c>
      <c r="G4026" s="28" t="str">
        <f t="shared" si="506"/>
        <v>120</v>
      </c>
      <c r="H4026" s="1">
        <v>1</v>
      </c>
      <c r="I4026" s="1">
        <v>693</v>
      </c>
      <c r="J4026" s="1">
        <v>46</v>
      </c>
      <c r="K4026" s="1">
        <v>1112</v>
      </c>
      <c r="L4026" s="1">
        <v>38986</v>
      </c>
      <c r="M4026" s="1">
        <v>248526</v>
      </c>
      <c r="N4026" s="2">
        <f>INT(VLOOKUP(--D4026,'属性表（单）'!$H$7:$I$11,2,0)*VLOOKUP(F4026,'属性表（单）'!$B$4:$D$53,3,0))</f>
        <v>4850</v>
      </c>
      <c r="O4026" s="34">
        <f t="shared" si="508"/>
        <v>14550</v>
      </c>
      <c r="P4026" s="1">
        <f>IF(H4026=26,VLOOKUP(G4026,'属性表（单核）'!$H$2:$I$251,2,0),IF(H4026=59,VLOOKUP(G4026,'属性表（单核）'!$C$2:$D$251,2,0),INT(N4026/VLOOKUP(H4026,'属性表（单）'!$N$4:$O$24,2,0))))</f>
        <v>9700</v>
      </c>
      <c r="Q4026" s="34">
        <f t="shared" si="509"/>
        <v>5683</v>
      </c>
      <c r="R4026" s="1">
        <f>IF(J4026=26,VLOOKUP(G4026,'属性表（单核）'!$H$2:$I$251,2,0),IF(J4026=59,VLOOKUP(G4026,'属性表（单核）'!$C$2:$D$251,2,0),INT(N4026/VLOOKUP(J4026,'属性表（单）'!$N$4:$O$24,2,0))))</f>
        <v>3789</v>
      </c>
      <c r="S4026" s="1">
        <f t="shared" si="510"/>
        <v>0</v>
      </c>
      <c r="T4026" s="28">
        <f>VLOOKUP(--F4026,经验表!$A$4:$B$53,2,0)*VLOOKUP(--E4026,经验表!$W$8:$X$17,2,0)</f>
        <v>0</v>
      </c>
      <c r="U4026" s="1">
        <f t="shared" si="511"/>
        <v>0</v>
      </c>
      <c r="V4026" s="1">
        <f t="shared" si="512"/>
        <v>0</v>
      </c>
    </row>
    <row r="4027" spans="1:22" x14ac:dyDescent="0.35">
      <c r="A4027" s="1">
        <v>92100171</v>
      </c>
      <c r="B4027" s="3" t="s">
        <v>24</v>
      </c>
      <c r="C4027" s="29">
        <f t="shared" si="507"/>
        <v>2</v>
      </c>
      <c r="D4027" s="29" t="str">
        <f t="shared" si="504"/>
        <v>1</v>
      </c>
      <c r="E4027" s="42" t="str">
        <f t="shared" si="505"/>
        <v>21</v>
      </c>
      <c r="F4027" s="1">
        <v>21</v>
      </c>
      <c r="G4027" s="28" t="str">
        <f t="shared" si="506"/>
        <v>121</v>
      </c>
      <c r="H4027" s="1">
        <v>1</v>
      </c>
      <c r="I4027" s="1">
        <v>723</v>
      </c>
      <c r="J4027" s="1">
        <v>46</v>
      </c>
      <c r="K4027" s="1">
        <v>1160</v>
      </c>
      <c r="L4027" s="1">
        <v>44024</v>
      </c>
      <c r="M4027" s="1">
        <v>287512</v>
      </c>
      <c r="N4027" s="2">
        <f>INT(VLOOKUP(--D4027,'属性表（单）'!$H$7:$I$11,2,0)*VLOOKUP(F4027,'属性表（单）'!$B$4:$D$53,3,0))</f>
        <v>5100</v>
      </c>
      <c r="O4027" s="34">
        <f t="shared" si="508"/>
        <v>15300</v>
      </c>
      <c r="P4027" s="1">
        <f>IF(H4027=26,VLOOKUP(G4027,'属性表（单核）'!$H$2:$I$251,2,0),IF(H4027=59,VLOOKUP(G4027,'属性表（单核）'!$C$2:$D$251,2,0),INT(N4027/VLOOKUP(H4027,'属性表（单）'!$N$4:$O$24,2,0))))</f>
        <v>10200</v>
      </c>
      <c r="Q4027" s="34">
        <f t="shared" si="509"/>
        <v>5976</v>
      </c>
      <c r="R4027" s="1">
        <f>IF(J4027=26,VLOOKUP(G4027,'属性表（单核）'!$H$2:$I$251,2,0),IF(J4027=59,VLOOKUP(G4027,'属性表（单核）'!$C$2:$D$251,2,0),INT(N4027/VLOOKUP(J4027,'属性表（单）'!$N$4:$O$24,2,0))))</f>
        <v>3984</v>
      </c>
      <c r="S4027" s="1">
        <f t="shared" si="510"/>
        <v>0</v>
      </c>
      <c r="T4027" s="28">
        <f>VLOOKUP(--F4027,经验表!$A$4:$B$53,2,0)*VLOOKUP(--E4027,经验表!$W$8:$X$17,2,0)</f>
        <v>0</v>
      </c>
      <c r="U4027" s="1">
        <f t="shared" si="511"/>
        <v>0</v>
      </c>
      <c r="V4027" s="1">
        <f t="shared" si="512"/>
        <v>0</v>
      </c>
    </row>
    <row r="4028" spans="1:22" x14ac:dyDescent="0.35">
      <c r="A4028" s="1">
        <v>92200171</v>
      </c>
      <c r="B4028" s="3" t="s">
        <v>24</v>
      </c>
      <c r="C4028" s="29">
        <f t="shared" si="507"/>
        <v>2</v>
      </c>
      <c r="D4028" s="29" t="str">
        <f t="shared" si="504"/>
        <v>1</v>
      </c>
      <c r="E4028" s="42" t="str">
        <f t="shared" si="505"/>
        <v>21</v>
      </c>
      <c r="F4028" s="1">
        <v>22</v>
      </c>
      <c r="G4028" s="28" t="str">
        <f t="shared" si="506"/>
        <v>122</v>
      </c>
      <c r="H4028" s="1">
        <v>1</v>
      </c>
      <c r="I4028" s="1">
        <v>755</v>
      </c>
      <c r="J4028" s="1">
        <v>46</v>
      </c>
      <c r="K4028" s="1">
        <v>1208</v>
      </c>
      <c r="L4028" s="1">
        <v>49647</v>
      </c>
      <c r="M4028" s="1">
        <v>331536</v>
      </c>
      <c r="N4028" s="2">
        <f>INT(VLOOKUP(--D4028,'属性表（单）'!$H$7:$I$11,2,0)*VLOOKUP(F4028,'属性表（单）'!$B$4:$D$53,3,0))</f>
        <v>5400</v>
      </c>
      <c r="O4028" s="34">
        <f t="shared" si="508"/>
        <v>16200</v>
      </c>
      <c r="P4028" s="1">
        <f>IF(H4028=26,VLOOKUP(G4028,'属性表（单核）'!$H$2:$I$251,2,0),IF(H4028=59,VLOOKUP(G4028,'属性表（单核）'!$C$2:$D$251,2,0),INT(N4028/VLOOKUP(H4028,'属性表（单）'!$N$4:$O$24,2,0))))</f>
        <v>10800</v>
      </c>
      <c r="Q4028" s="34">
        <f t="shared" si="509"/>
        <v>6327</v>
      </c>
      <c r="R4028" s="1">
        <f>IF(J4028=26,VLOOKUP(G4028,'属性表（单核）'!$H$2:$I$251,2,0),IF(J4028=59,VLOOKUP(G4028,'属性表（单核）'!$C$2:$D$251,2,0),INT(N4028/VLOOKUP(J4028,'属性表（单）'!$N$4:$O$24,2,0))))</f>
        <v>4218</v>
      </c>
      <c r="S4028" s="1">
        <f t="shared" si="510"/>
        <v>0</v>
      </c>
      <c r="T4028" s="28">
        <f>VLOOKUP(--F4028,经验表!$A$4:$B$53,2,0)*VLOOKUP(--E4028,经验表!$W$8:$X$17,2,0)</f>
        <v>0</v>
      </c>
      <c r="U4028" s="1">
        <f t="shared" si="511"/>
        <v>0</v>
      </c>
      <c r="V4028" s="1">
        <f t="shared" si="512"/>
        <v>0</v>
      </c>
    </row>
    <row r="4029" spans="1:22" x14ac:dyDescent="0.35">
      <c r="A4029" s="1">
        <v>92300171</v>
      </c>
      <c r="B4029" s="3" t="s">
        <v>24</v>
      </c>
      <c r="C4029" s="29">
        <f t="shared" si="507"/>
        <v>2</v>
      </c>
      <c r="D4029" s="29" t="str">
        <f t="shared" si="504"/>
        <v>1</v>
      </c>
      <c r="E4029" s="42" t="str">
        <f t="shared" si="505"/>
        <v>21</v>
      </c>
      <c r="F4029" s="1">
        <v>23</v>
      </c>
      <c r="G4029" s="28" t="str">
        <f t="shared" si="506"/>
        <v>123</v>
      </c>
      <c r="H4029" s="1">
        <v>1</v>
      </c>
      <c r="I4029" s="1">
        <v>789</v>
      </c>
      <c r="J4029" s="1">
        <v>46</v>
      </c>
      <c r="K4029" s="1">
        <v>1256</v>
      </c>
      <c r="L4029" s="1">
        <v>55922</v>
      </c>
      <c r="M4029" s="1">
        <v>381183</v>
      </c>
      <c r="N4029" s="2">
        <f>INT(VLOOKUP(--D4029,'属性表（单）'!$H$7:$I$11,2,0)*VLOOKUP(F4029,'属性表（单）'!$B$4:$D$53,3,0))</f>
        <v>5700</v>
      </c>
      <c r="O4029" s="34">
        <f t="shared" si="508"/>
        <v>17100</v>
      </c>
      <c r="P4029" s="1">
        <f>IF(H4029=26,VLOOKUP(G4029,'属性表（单核）'!$H$2:$I$251,2,0),IF(H4029=59,VLOOKUP(G4029,'属性表（单核）'!$C$2:$D$251,2,0),INT(N4029/VLOOKUP(H4029,'属性表（单）'!$N$4:$O$24,2,0))))</f>
        <v>11400</v>
      </c>
      <c r="Q4029" s="34">
        <f t="shared" si="509"/>
        <v>6679</v>
      </c>
      <c r="R4029" s="1">
        <f>IF(J4029=26,VLOOKUP(G4029,'属性表（单核）'!$H$2:$I$251,2,0),IF(J4029=59,VLOOKUP(G4029,'属性表（单核）'!$C$2:$D$251,2,0),INT(N4029/VLOOKUP(J4029,'属性表（单）'!$N$4:$O$24,2,0))))</f>
        <v>4453</v>
      </c>
      <c r="S4029" s="1">
        <f t="shared" si="510"/>
        <v>0</v>
      </c>
      <c r="T4029" s="28">
        <f>VLOOKUP(--F4029,经验表!$A$4:$B$53,2,0)*VLOOKUP(--E4029,经验表!$W$8:$X$17,2,0)</f>
        <v>0</v>
      </c>
      <c r="U4029" s="1">
        <f t="shared" si="511"/>
        <v>0</v>
      </c>
      <c r="V4029" s="1">
        <f t="shared" si="512"/>
        <v>0</v>
      </c>
    </row>
    <row r="4030" spans="1:22" x14ac:dyDescent="0.35">
      <c r="A4030" s="1">
        <v>92400171</v>
      </c>
      <c r="B4030" s="3" t="s">
        <v>24</v>
      </c>
      <c r="C4030" s="29">
        <f t="shared" si="507"/>
        <v>2</v>
      </c>
      <c r="D4030" s="29" t="str">
        <f t="shared" si="504"/>
        <v>1</v>
      </c>
      <c r="E4030" s="42" t="str">
        <f t="shared" si="505"/>
        <v>21</v>
      </c>
      <c r="F4030" s="1">
        <v>24</v>
      </c>
      <c r="G4030" s="28" t="str">
        <f t="shared" si="506"/>
        <v>124</v>
      </c>
      <c r="H4030" s="1">
        <v>1</v>
      </c>
      <c r="I4030" s="1">
        <v>822</v>
      </c>
      <c r="J4030" s="1">
        <v>46</v>
      </c>
      <c r="K4030" s="1">
        <v>1304</v>
      </c>
      <c r="L4030" s="1">
        <v>62922</v>
      </c>
      <c r="M4030" s="1">
        <v>437105</v>
      </c>
      <c r="N4030" s="2">
        <f>INT(VLOOKUP(--D4030,'属性表（单）'!$H$7:$I$11,2,0)*VLOOKUP(F4030,'属性表（单）'!$B$4:$D$53,3,0))</f>
        <v>6000</v>
      </c>
      <c r="O4030" s="34">
        <f t="shared" si="508"/>
        <v>18000</v>
      </c>
      <c r="P4030" s="1">
        <f>IF(H4030=26,VLOOKUP(G4030,'属性表（单核）'!$H$2:$I$251,2,0),IF(H4030=59,VLOOKUP(G4030,'属性表（单核）'!$C$2:$D$251,2,0),INT(N4030/VLOOKUP(H4030,'属性表（单）'!$N$4:$O$24,2,0))))</f>
        <v>12000</v>
      </c>
      <c r="Q4030" s="34">
        <f t="shared" si="509"/>
        <v>7030</v>
      </c>
      <c r="R4030" s="1">
        <f>IF(J4030=26,VLOOKUP(G4030,'属性表（单核）'!$H$2:$I$251,2,0),IF(J4030=59,VLOOKUP(G4030,'属性表（单核）'!$C$2:$D$251,2,0),INT(N4030/VLOOKUP(J4030,'属性表（单）'!$N$4:$O$24,2,0))))</f>
        <v>4687</v>
      </c>
      <c r="S4030" s="1">
        <f t="shared" si="510"/>
        <v>0</v>
      </c>
      <c r="T4030" s="28">
        <f>VLOOKUP(--F4030,经验表!$A$4:$B$53,2,0)*VLOOKUP(--E4030,经验表!$W$8:$X$17,2,0)</f>
        <v>0</v>
      </c>
      <c r="U4030" s="1">
        <f t="shared" si="511"/>
        <v>0</v>
      </c>
      <c r="V4030" s="1">
        <f t="shared" si="512"/>
        <v>0</v>
      </c>
    </row>
    <row r="4031" spans="1:22" x14ac:dyDescent="0.35">
      <c r="A4031" s="1">
        <v>92500171</v>
      </c>
      <c r="B4031" s="3" t="s">
        <v>24</v>
      </c>
      <c r="C4031" s="29">
        <f t="shared" si="507"/>
        <v>2</v>
      </c>
      <c r="D4031" s="29" t="str">
        <f t="shared" si="504"/>
        <v>1</v>
      </c>
      <c r="E4031" s="42" t="str">
        <f t="shared" si="505"/>
        <v>21</v>
      </c>
      <c r="F4031" s="1">
        <v>25</v>
      </c>
      <c r="G4031" s="28" t="str">
        <f t="shared" si="506"/>
        <v>125</v>
      </c>
      <c r="H4031" s="1">
        <v>1</v>
      </c>
      <c r="I4031" s="1">
        <v>856</v>
      </c>
      <c r="J4031" s="1">
        <v>46</v>
      </c>
      <c r="K4031" s="1">
        <v>1352</v>
      </c>
      <c r="L4031" s="1">
        <v>70732</v>
      </c>
      <c r="M4031" s="1">
        <v>500027</v>
      </c>
      <c r="N4031" s="2">
        <f>INT(VLOOKUP(--D4031,'属性表（单）'!$H$7:$I$11,2,0)*VLOOKUP(F4031,'属性表（单）'!$B$4:$D$53,3,0))</f>
        <v>6300</v>
      </c>
      <c r="O4031" s="34">
        <f t="shared" si="508"/>
        <v>18900</v>
      </c>
      <c r="P4031" s="1">
        <f>IF(H4031=26,VLOOKUP(G4031,'属性表（单核）'!$H$2:$I$251,2,0),IF(H4031=59,VLOOKUP(G4031,'属性表（单核）'!$C$2:$D$251,2,0),INT(N4031/VLOOKUP(H4031,'属性表（单）'!$N$4:$O$24,2,0))))</f>
        <v>12600</v>
      </c>
      <c r="Q4031" s="34">
        <f t="shared" si="509"/>
        <v>7381</v>
      </c>
      <c r="R4031" s="1">
        <f>IF(J4031=26,VLOOKUP(G4031,'属性表（单核）'!$H$2:$I$251,2,0),IF(J4031=59,VLOOKUP(G4031,'属性表（单核）'!$C$2:$D$251,2,0),INT(N4031/VLOOKUP(J4031,'属性表（单）'!$N$4:$O$24,2,0))))</f>
        <v>4921</v>
      </c>
      <c r="S4031" s="1">
        <f t="shared" si="510"/>
        <v>0</v>
      </c>
      <c r="T4031" s="28">
        <f>VLOOKUP(--F4031,经验表!$A$4:$B$53,2,0)*VLOOKUP(--E4031,经验表!$W$8:$X$17,2,0)</f>
        <v>0</v>
      </c>
      <c r="U4031" s="1">
        <f t="shared" si="511"/>
        <v>0</v>
      </c>
      <c r="V4031" s="1">
        <f t="shared" si="512"/>
        <v>0</v>
      </c>
    </row>
    <row r="4032" spans="1:22" x14ac:dyDescent="0.35">
      <c r="A4032" s="1">
        <v>92600171</v>
      </c>
      <c r="B4032" s="3" t="s">
        <v>24</v>
      </c>
      <c r="C4032" s="29">
        <f t="shared" si="507"/>
        <v>2</v>
      </c>
      <c r="D4032" s="29" t="str">
        <f t="shared" si="504"/>
        <v>1</v>
      </c>
      <c r="E4032" s="42" t="str">
        <f t="shared" si="505"/>
        <v>21</v>
      </c>
      <c r="F4032" s="1">
        <v>26</v>
      </c>
      <c r="G4032" s="28" t="str">
        <f t="shared" si="506"/>
        <v>126</v>
      </c>
      <c r="H4032" s="1">
        <v>1</v>
      </c>
      <c r="I4032" s="1">
        <v>893</v>
      </c>
      <c r="J4032" s="1">
        <v>46</v>
      </c>
      <c r="K4032" s="1">
        <v>1400</v>
      </c>
      <c r="L4032" s="1">
        <v>79442</v>
      </c>
      <c r="M4032" s="1">
        <v>570759</v>
      </c>
      <c r="N4032" s="2">
        <f>INT(VLOOKUP(--D4032,'属性表（单）'!$H$7:$I$11,2,0)*VLOOKUP(F4032,'属性表（单）'!$B$4:$D$53,3,0))</f>
        <v>6600</v>
      </c>
      <c r="O4032" s="34">
        <f t="shared" si="508"/>
        <v>19800</v>
      </c>
      <c r="P4032" s="1">
        <f>IF(H4032=26,VLOOKUP(G4032,'属性表（单核）'!$H$2:$I$251,2,0),IF(H4032=59,VLOOKUP(G4032,'属性表（单核）'!$C$2:$D$251,2,0),INT(N4032/VLOOKUP(H4032,'属性表（单）'!$N$4:$O$24,2,0))))</f>
        <v>13200</v>
      </c>
      <c r="Q4032" s="34">
        <f t="shared" si="509"/>
        <v>7734</v>
      </c>
      <c r="R4032" s="1">
        <f>IF(J4032=26,VLOOKUP(G4032,'属性表（单核）'!$H$2:$I$251,2,0),IF(J4032=59,VLOOKUP(G4032,'属性表（单核）'!$C$2:$D$251,2,0),INT(N4032/VLOOKUP(J4032,'属性表（单）'!$N$4:$O$24,2,0))))</f>
        <v>5156</v>
      </c>
      <c r="S4032" s="1">
        <f t="shared" si="510"/>
        <v>0</v>
      </c>
      <c r="T4032" s="28">
        <f>VLOOKUP(--F4032,经验表!$A$4:$B$53,2,0)*VLOOKUP(--E4032,经验表!$W$8:$X$17,2,0)</f>
        <v>0</v>
      </c>
      <c r="U4032" s="1">
        <f t="shared" si="511"/>
        <v>0</v>
      </c>
      <c r="V4032" s="1">
        <f t="shared" si="512"/>
        <v>0</v>
      </c>
    </row>
    <row r="4033" spans="1:22" x14ac:dyDescent="0.35">
      <c r="A4033" s="1">
        <v>92700171</v>
      </c>
      <c r="B4033" s="3" t="s">
        <v>24</v>
      </c>
      <c r="C4033" s="29">
        <f t="shared" si="507"/>
        <v>2</v>
      </c>
      <c r="D4033" s="29" t="str">
        <f t="shared" si="504"/>
        <v>1</v>
      </c>
      <c r="E4033" s="42" t="str">
        <f t="shared" si="505"/>
        <v>21</v>
      </c>
      <c r="F4033" s="1">
        <v>27</v>
      </c>
      <c r="G4033" s="28" t="str">
        <f t="shared" si="506"/>
        <v>127</v>
      </c>
      <c r="H4033" s="1">
        <v>1</v>
      </c>
      <c r="I4033" s="1">
        <v>930</v>
      </c>
      <c r="J4033" s="1">
        <v>46</v>
      </c>
      <c r="K4033" s="1">
        <v>1448</v>
      </c>
      <c r="L4033" s="1">
        <v>89155</v>
      </c>
      <c r="M4033" s="1">
        <v>650201</v>
      </c>
      <c r="N4033" s="2">
        <f>INT(VLOOKUP(--D4033,'属性表（单）'!$H$7:$I$11,2,0)*VLOOKUP(F4033,'属性表（单）'!$B$4:$D$53,3,0))</f>
        <v>6950</v>
      </c>
      <c r="O4033" s="34">
        <f t="shared" si="508"/>
        <v>20850</v>
      </c>
      <c r="P4033" s="1">
        <f>IF(H4033=26,VLOOKUP(G4033,'属性表（单核）'!$H$2:$I$251,2,0),IF(H4033=59,VLOOKUP(G4033,'属性表（单核）'!$C$2:$D$251,2,0),INT(N4033/VLOOKUP(H4033,'属性表（单）'!$N$4:$O$24,2,0))))</f>
        <v>13900</v>
      </c>
      <c r="Q4033" s="34">
        <f t="shared" si="509"/>
        <v>8143</v>
      </c>
      <c r="R4033" s="1">
        <f>IF(J4033=26,VLOOKUP(G4033,'属性表（单核）'!$H$2:$I$251,2,0),IF(J4033=59,VLOOKUP(G4033,'属性表（单核）'!$C$2:$D$251,2,0),INT(N4033/VLOOKUP(J4033,'属性表（单）'!$N$4:$O$24,2,0))))</f>
        <v>5429</v>
      </c>
      <c r="S4033" s="1">
        <f t="shared" si="510"/>
        <v>0</v>
      </c>
      <c r="T4033" s="28">
        <f>VLOOKUP(--F4033,经验表!$A$4:$B$53,2,0)*VLOOKUP(--E4033,经验表!$W$8:$X$17,2,0)</f>
        <v>0</v>
      </c>
      <c r="U4033" s="1">
        <f t="shared" si="511"/>
        <v>0</v>
      </c>
      <c r="V4033" s="1">
        <f t="shared" si="512"/>
        <v>0</v>
      </c>
    </row>
    <row r="4034" spans="1:22" x14ac:dyDescent="0.35">
      <c r="A4034" s="1">
        <v>92800171</v>
      </c>
      <c r="B4034" s="3" t="s">
        <v>24</v>
      </c>
      <c r="C4034" s="29">
        <f t="shared" si="507"/>
        <v>2</v>
      </c>
      <c r="D4034" s="29" t="str">
        <f t="shared" si="504"/>
        <v>1</v>
      </c>
      <c r="E4034" s="42" t="str">
        <f t="shared" si="505"/>
        <v>21</v>
      </c>
      <c r="F4034" s="1">
        <v>28</v>
      </c>
      <c r="G4034" s="28" t="str">
        <f t="shared" si="506"/>
        <v>128</v>
      </c>
      <c r="H4034" s="1">
        <v>1</v>
      </c>
      <c r="I4034" s="1">
        <v>966</v>
      </c>
      <c r="J4034" s="1">
        <v>46</v>
      </c>
      <c r="K4034" s="1">
        <v>1496</v>
      </c>
      <c r="L4034" s="1">
        <v>99981</v>
      </c>
      <c r="M4034" s="1">
        <v>739356</v>
      </c>
      <c r="N4034" s="2">
        <f>INT(VLOOKUP(--D4034,'属性表（单）'!$H$7:$I$11,2,0)*VLOOKUP(F4034,'属性表（单）'!$B$4:$D$53,3,0))</f>
        <v>7300</v>
      </c>
      <c r="O4034" s="34">
        <f t="shared" si="508"/>
        <v>21900</v>
      </c>
      <c r="P4034" s="1">
        <f>IF(H4034=26,VLOOKUP(G4034,'属性表（单核）'!$H$2:$I$251,2,0),IF(H4034=59,VLOOKUP(G4034,'属性表（单核）'!$C$2:$D$251,2,0),INT(N4034/VLOOKUP(H4034,'属性表（单）'!$N$4:$O$24,2,0))))</f>
        <v>14600</v>
      </c>
      <c r="Q4034" s="34">
        <f t="shared" si="509"/>
        <v>8554</v>
      </c>
      <c r="R4034" s="1">
        <f>IF(J4034=26,VLOOKUP(G4034,'属性表（单核）'!$H$2:$I$251,2,0),IF(J4034=59,VLOOKUP(G4034,'属性表（单核）'!$C$2:$D$251,2,0),INT(N4034/VLOOKUP(J4034,'属性表（单）'!$N$4:$O$24,2,0))))</f>
        <v>5703</v>
      </c>
      <c r="S4034" s="1">
        <f t="shared" si="510"/>
        <v>0</v>
      </c>
      <c r="T4034" s="28">
        <f>VLOOKUP(--F4034,经验表!$A$4:$B$53,2,0)*VLOOKUP(--E4034,经验表!$W$8:$X$17,2,0)</f>
        <v>0</v>
      </c>
      <c r="U4034" s="1">
        <f t="shared" si="511"/>
        <v>0</v>
      </c>
      <c r="V4034" s="1">
        <f t="shared" si="512"/>
        <v>0</v>
      </c>
    </row>
    <row r="4035" spans="1:22" x14ac:dyDescent="0.35">
      <c r="A4035" s="1">
        <v>92900171</v>
      </c>
      <c r="B4035" s="3" t="s">
        <v>24</v>
      </c>
      <c r="C4035" s="29">
        <f t="shared" si="507"/>
        <v>2</v>
      </c>
      <c r="D4035" s="29" t="str">
        <f t="shared" ref="D4035:D4098" si="513">RIGHT(A4035,1)</f>
        <v>1</v>
      </c>
      <c r="E4035" s="42" t="str">
        <f t="shared" ref="E4035:E4098" si="514">IF(C4035=1,RIGHT(A4035,1),C4035&amp;RIGHT(A4035,1))</f>
        <v>21</v>
      </c>
      <c r="F4035" s="1">
        <v>29</v>
      </c>
      <c r="G4035" s="28" t="str">
        <f t="shared" ref="G4035:G4098" si="515">D4035&amp;F4035</f>
        <v>129</v>
      </c>
      <c r="H4035" s="1">
        <v>1</v>
      </c>
      <c r="I4035" s="1">
        <v>1006</v>
      </c>
      <c r="J4035" s="1">
        <v>46</v>
      </c>
      <c r="K4035" s="1">
        <v>1544</v>
      </c>
      <c r="L4035" s="1">
        <v>112048</v>
      </c>
      <c r="M4035" s="1">
        <v>839337</v>
      </c>
      <c r="N4035" s="2">
        <f>INT(VLOOKUP(--D4035,'属性表（单）'!$H$7:$I$11,2,0)*VLOOKUP(F4035,'属性表（单）'!$B$4:$D$53,3,0))</f>
        <v>7650</v>
      </c>
      <c r="O4035" s="34">
        <f t="shared" si="508"/>
        <v>22950</v>
      </c>
      <c r="P4035" s="1">
        <f>IF(H4035=26,VLOOKUP(G4035,'属性表（单核）'!$H$2:$I$251,2,0),IF(H4035=59,VLOOKUP(G4035,'属性表（单核）'!$C$2:$D$251,2,0),INT(N4035/VLOOKUP(H4035,'属性表（单）'!$N$4:$O$24,2,0))))</f>
        <v>15300</v>
      </c>
      <c r="Q4035" s="34">
        <f t="shared" si="509"/>
        <v>8964</v>
      </c>
      <c r="R4035" s="1">
        <f>IF(J4035=26,VLOOKUP(G4035,'属性表（单核）'!$H$2:$I$251,2,0),IF(J4035=59,VLOOKUP(G4035,'属性表（单核）'!$C$2:$D$251,2,0),INT(N4035/VLOOKUP(J4035,'属性表（单）'!$N$4:$O$24,2,0))))</f>
        <v>5976</v>
      </c>
      <c r="S4035" s="1">
        <f t="shared" si="510"/>
        <v>0</v>
      </c>
      <c r="T4035" s="28">
        <f>VLOOKUP(--F4035,经验表!$A$4:$B$53,2,0)*VLOOKUP(--E4035,经验表!$W$8:$X$17,2,0)</f>
        <v>0</v>
      </c>
      <c r="U4035" s="1">
        <f t="shared" si="511"/>
        <v>0</v>
      </c>
      <c r="V4035" s="1">
        <f t="shared" si="512"/>
        <v>0</v>
      </c>
    </row>
    <row r="4036" spans="1:22" x14ac:dyDescent="0.35">
      <c r="A4036" s="1">
        <v>93000171</v>
      </c>
      <c r="B4036" s="3" t="s">
        <v>24</v>
      </c>
      <c r="C4036" s="29">
        <f t="shared" ref="C4036:C4099" si="516">C4035</f>
        <v>2</v>
      </c>
      <c r="D4036" s="29" t="str">
        <f t="shared" si="513"/>
        <v>1</v>
      </c>
      <c r="E4036" s="42" t="str">
        <f t="shared" si="514"/>
        <v>21</v>
      </c>
      <c r="F4036" s="1">
        <v>30</v>
      </c>
      <c r="G4036" s="28" t="str">
        <f t="shared" si="515"/>
        <v>130</v>
      </c>
      <c r="H4036" s="1">
        <v>1</v>
      </c>
      <c r="I4036" s="1">
        <v>1046</v>
      </c>
      <c r="J4036" s="1">
        <v>46</v>
      </c>
      <c r="K4036" s="1">
        <v>1592</v>
      </c>
      <c r="L4036" s="1">
        <v>125499</v>
      </c>
      <c r="M4036" s="1">
        <v>951385</v>
      </c>
      <c r="N4036" s="2">
        <f>INT(VLOOKUP(--D4036,'属性表（单）'!$H$7:$I$11,2,0)*VLOOKUP(F4036,'属性表（单）'!$B$4:$D$53,3,0))</f>
        <v>8000</v>
      </c>
      <c r="O4036" s="34">
        <f t="shared" si="508"/>
        <v>24000</v>
      </c>
      <c r="P4036" s="1">
        <f>IF(H4036=26,VLOOKUP(G4036,'属性表（单核）'!$H$2:$I$251,2,0),IF(H4036=59,VLOOKUP(G4036,'属性表（单核）'!$C$2:$D$251,2,0),INT(N4036/VLOOKUP(H4036,'属性表（单）'!$N$4:$O$24,2,0))))</f>
        <v>16000</v>
      </c>
      <c r="Q4036" s="34">
        <f t="shared" si="509"/>
        <v>9375</v>
      </c>
      <c r="R4036" s="1">
        <f>IF(J4036=26,VLOOKUP(G4036,'属性表（单核）'!$H$2:$I$251,2,0),IF(J4036=59,VLOOKUP(G4036,'属性表（单核）'!$C$2:$D$251,2,0),INT(N4036/VLOOKUP(J4036,'属性表（单）'!$N$4:$O$24,2,0))))</f>
        <v>6250</v>
      </c>
      <c r="S4036" s="1">
        <f t="shared" si="510"/>
        <v>0</v>
      </c>
      <c r="T4036" s="28">
        <f>VLOOKUP(--F4036,经验表!$A$4:$B$53,2,0)*VLOOKUP(--E4036,经验表!$W$8:$X$17,2,0)</f>
        <v>0</v>
      </c>
      <c r="U4036" s="1">
        <f t="shared" si="511"/>
        <v>0</v>
      </c>
      <c r="V4036" s="1">
        <f t="shared" si="512"/>
        <v>0</v>
      </c>
    </row>
    <row r="4037" spans="1:22" x14ac:dyDescent="0.35">
      <c r="A4037" s="1">
        <v>93100171</v>
      </c>
      <c r="B4037" s="3" t="s">
        <v>24</v>
      </c>
      <c r="C4037" s="29">
        <f t="shared" si="516"/>
        <v>2</v>
      </c>
      <c r="D4037" s="29" t="str">
        <f t="shared" si="513"/>
        <v>1</v>
      </c>
      <c r="E4037" s="42" t="str">
        <f t="shared" si="514"/>
        <v>21</v>
      </c>
      <c r="F4037" s="1">
        <v>31</v>
      </c>
      <c r="G4037" s="28" t="str">
        <f t="shared" si="515"/>
        <v>131</v>
      </c>
      <c r="H4037" s="1">
        <v>1</v>
      </c>
      <c r="I4037" s="1">
        <v>1088</v>
      </c>
      <c r="J4037" s="1">
        <v>46</v>
      </c>
      <c r="K4037" s="1">
        <v>1640</v>
      </c>
      <c r="L4037" s="1">
        <v>140485</v>
      </c>
      <c r="M4037" s="1">
        <v>1076884</v>
      </c>
      <c r="N4037" s="2">
        <f>INT(VLOOKUP(--D4037,'属性表（单）'!$H$7:$I$11,2,0)*VLOOKUP(F4037,'属性表（单）'!$B$4:$D$53,3,0))</f>
        <v>8350</v>
      </c>
      <c r="O4037" s="34">
        <f t="shared" si="508"/>
        <v>25050</v>
      </c>
      <c r="P4037" s="1">
        <f>IF(H4037=26,VLOOKUP(G4037,'属性表（单核）'!$H$2:$I$251,2,0),IF(H4037=59,VLOOKUP(G4037,'属性表（单核）'!$C$2:$D$251,2,0),INT(N4037/VLOOKUP(H4037,'属性表（单）'!$N$4:$O$24,2,0))))</f>
        <v>16700</v>
      </c>
      <c r="Q4037" s="34">
        <f t="shared" si="509"/>
        <v>9784</v>
      </c>
      <c r="R4037" s="1">
        <f>IF(J4037=26,VLOOKUP(G4037,'属性表（单核）'!$H$2:$I$251,2,0),IF(J4037=59,VLOOKUP(G4037,'属性表（单核）'!$C$2:$D$251,2,0),INT(N4037/VLOOKUP(J4037,'属性表（单）'!$N$4:$O$24,2,0))))</f>
        <v>6523</v>
      </c>
      <c r="S4037" s="1">
        <f t="shared" si="510"/>
        <v>0</v>
      </c>
      <c r="T4037" s="28">
        <f>VLOOKUP(--F4037,经验表!$A$4:$B$53,2,0)*VLOOKUP(--E4037,经验表!$W$8:$X$17,2,0)</f>
        <v>0</v>
      </c>
      <c r="U4037" s="1">
        <f t="shared" si="511"/>
        <v>0</v>
      </c>
      <c r="V4037" s="1">
        <f t="shared" si="512"/>
        <v>0</v>
      </c>
    </row>
    <row r="4038" spans="1:22" x14ac:dyDescent="0.35">
      <c r="A4038" s="1">
        <v>93200171</v>
      </c>
      <c r="B4038" s="3" t="s">
        <v>24</v>
      </c>
      <c r="C4038" s="29">
        <f t="shared" si="516"/>
        <v>2</v>
      </c>
      <c r="D4038" s="29" t="str">
        <f t="shared" si="513"/>
        <v>1</v>
      </c>
      <c r="E4038" s="42" t="str">
        <f t="shared" si="514"/>
        <v>21</v>
      </c>
      <c r="F4038" s="1">
        <v>32</v>
      </c>
      <c r="G4038" s="28" t="str">
        <f t="shared" si="515"/>
        <v>132</v>
      </c>
      <c r="H4038" s="1">
        <v>1</v>
      </c>
      <c r="I4038" s="1">
        <v>1131</v>
      </c>
      <c r="J4038" s="1">
        <v>46</v>
      </c>
      <c r="K4038" s="1">
        <v>1688</v>
      </c>
      <c r="L4038" s="1">
        <v>157181</v>
      </c>
      <c r="M4038" s="1">
        <v>1217369</v>
      </c>
      <c r="N4038" s="2">
        <f>INT(VLOOKUP(--D4038,'属性表（单）'!$H$7:$I$11,2,0)*VLOOKUP(F4038,'属性表（单）'!$B$4:$D$53,3,0))</f>
        <v>8750</v>
      </c>
      <c r="O4038" s="34">
        <f t="shared" si="508"/>
        <v>26250</v>
      </c>
      <c r="P4038" s="1">
        <f>IF(H4038=26,VLOOKUP(G4038,'属性表（单核）'!$H$2:$I$251,2,0),IF(H4038=59,VLOOKUP(G4038,'属性表（单核）'!$C$2:$D$251,2,0),INT(N4038/VLOOKUP(H4038,'属性表（单）'!$N$4:$O$24,2,0))))</f>
        <v>17500</v>
      </c>
      <c r="Q4038" s="34">
        <f t="shared" si="509"/>
        <v>10252</v>
      </c>
      <c r="R4038" s="1">
        <f>IF(J4038=26,VLOOKUP(G4038,'属性表（单核）'!$H$2:$I$251,2,0),IF(J4038=59,VLOOKUP(G4038,'属性表（单核）'!$C$2:$D$251,2,0),INT(N4038/VLOOKUP(J4038,'属性表（单）'!$N$4:$O$24,2,0))))</f>
        <v>6835</v>
      </c>
      <c r="S4038" s="1">
        <f t="shared" si="510"/>
        <v>0</v>
      </c>
      <c r="T4038" s="28">
        <f>VLOOKUP(--F4038,经验表!$A$4:$B$53,2,0)*VLOOKUP(--E4038,经验表!$W$8:$X$17,2,0)</f>
        <v>0</v>
      </c>
      <c r="U4038" s="1">
        <f t="shared" si="511"/>
        <v>0</v>
      </c>
      <c r="V4038" s="1">
        <f t="shared" si="512"/>
        <v>0</v>
      </c>
    </row>
    <row r="4039" spans="1:22" x14ac:dyDescent="0.35">
      <c r="A4039" s="1">
        <v>93300171</v>
      </c>
      <c r="B4039" s="3" t="s">
        <v>24</v>
      </c>
      <c r="C4039" s="29">
        <f t="shared" si="516"/>
        <v>2</v>
      </c>
      <c r="D4039" s="29" t="str">
        <f t="shared" si="513"/>
        <v>1</v>
      </c>
      <c r="E4039" s="42" t="str">
        <f t="shared" si="514"/>
        <v>21</v>
      </c>
      <c r="F4039" s="1">
        <v>33</v>
      </c>
      <c r="G4039" s="28" t="str">
        <f t="shared" si="515"/>
        <v>133</v>
      </c>
      <c r="H4039" s="1">
        <v>1</v>
      </c>
      <c r="I4039" s="1">
        <v>1174</v>
      </c>
      <c r="J4039" s="1">
        <v>46</v>
      </c>
      <c r="K4039" s="1">
        <v>1736</v>
      </c>
      <c r="L4039" s="1">
        <v>175782</v>
      </c>
      <c r="M4039" s="1">
        <v>1374550</v>
      </c>
      <c r="N4039" s="2">
        <f>INT(VLOOKUP(--D4039,'属性表（单）'!$H$7:$I$11,2,0)*VLOOKUP(F4039,'属性表（单）'!$B$4:$D$53,3,0))</f>
        <v>9150</v>
      </c>
      <c r="O4039" s="34">
        <f t="shared" ref="O4039:O4102" si="517">INT(IF(C4039=1,P4039,P4039*$X$14))</f>
        <v>27450</v>
      </c>
      <c r="P4039" s="1">
        <f>IF(H4039=26,VLOOKUP(G4039,'属性表（单核）'!$H$2:$I$251,2,0),IF(H4039=59,VLOOKUP(G4039,'属性表（单核）'!$C$2:$D$251,2,0),INT(N4039/VLOOKUP(H4039,'属性表（单）'!$N$4:$O$24,2,0))))</f>
        <v>18300</v>
      </c>
      <c r="Q4039" s="34">
        <f t="shared" si="509"/>
        <v>10722</v>
      </c>
      <c r="R4039" s="1">
        <f>IF(J4039=26,VLOOKUP(G4039,'属性表（单核）'!$H$2:$I$251,2,0),IF(J4039=59,VLOOKUP(G4039,'属性表（单核）'!$C$2:$D$251,2,0),INT(N4039/VLOOKUP(J4039,'属性表（单）'!$N$4:$O$24,2,0))))</f>
        <v>7148</v>
      </c>
      <c r="S4039" s="1">
        <f t="shared" si="510"/>
        <v>0</v>
      </c>
      <c r="T4039" s="28">
        <f>VLOOKUP(--F4039,经验表!$A$4:$B$53,2,0)*VLOOKUP(--E4039,经验表!$W$8:$X$17,2,0)</f>
        <v>0</v>
      </c>
      <c r="U4039" s="1">
        <f t="shared" si="511"/>
        <v>0</v>
      </c>
      <c r="V4039" s="1">
        <f t="shared" si="512"/>
        <v>0</v>
      </c>
    </row>
    <row r="4040" spans="1:22" x14ac:dyDescent="0.35">
      <c r="A4040" s="1">
        <v>93400171</v>
      </c>
      <c r="B4040" s="3" t="s">
        <v>24</v>
      </c>
      <c r="C4040" s="29">
        <f t="shared" si="516"/>
        <v>2</v>
      </c>
      <c r="D4040" s="29" t="str">
        <f t="shared" si="513"/>
        <v>1</v>
      </c>
      <c r="E4040" s="42" t="str">
        <f t="shared" si="514"/>
        <v>21</v>
      </c>
      <c r="F4040" s="1">
        <v>34</v>
      </c>
      <c r="G4040" s="28" t="str">
        <f t="shared" si="515"/>
        <v>134</v>
      </c>
      <c r="H4040" s="1">
        <v>1</v>
      </c>
      <c r="I4040" s="1">
        <v>1219</v>
      </c>
      <c r="J4040" s="1">
        <v>46</v>
      </c>
      <c r="K4040" s="1">
        <v>1784</v>
      </c>
      <c r="L4040" s="1">
        <v>196502</v>
      </c>
      <c r="M4040" s="1">
        <v>1550332</v>
      </c>
      <c r="N4040" s="2">
        <f>INT(VLOOKUP(--D4040,'属性表（单）'!$H$7:$I$11,2,0)*VLOOKUP(F4040,'属性表（单）'!$B$4:$D$53,3,0))</f>
        <v>9550</v>
      </c>
      <c r="O4040" s="34">
        <f t="shared" si="517"/>
        <v>28650</v>
      </c>
      <c r="P4040" s="1">
        <f>IF(H4040=26,VLOOKUP(G4040,'属性表（单核）'!$H$2:$I$251,2,0),IF(H4040=59,VLOOKUP(G4040,'属性表（单核）'!$C$2:$D$251,2,0),INT(N4040/VLOOKUP(H4040,'属性表（单）'!$N$4:$O$24,2,0))))</f>
        <v>19100</v>
      </c>
      <c r="Q4040" s="34">
        <f t="shared" ref="Q4040:Q4103" si="518">INT(IF(C4040=1,R4040,R4040*$X$14))</f>
        <v>11190</v>
      </c>
      <c r="R4040" s="1">
        <f>IF(J4040=26,VLOOKUP(G4040,'属性表（单核）'!$H$2:$I$251,2,0),IF(J4040=59,VLOOKUP(G4040,'属性表（单核）'!$C$2:$D$251,2,0),INT(N4040/VLOOKUP(J4040,'属性表（单）'!$N$4:$O$24,2,0))))</f>
        <v>7460</v>
      </c>
      <c r="S4040" s="1">
        <f t="shared" ref="S4040:S4103" si="519">INT(T4040)</f>
        <v>0</v>
      </c>
      <c r="T4040" s="28">
        <f>VLOOKUP(--F4040,经验表!$A$4:$B$53,2,0)*VLOOKUP(--E4040,经验表!$W$8:$X$17,2,0)</f>
        <v>0</v>
      </c>
      <c r="U4040" s="1">
        <f t="shared" ref="U4040:U4103" si="520">INT(IF(C4040=1,IF(F4040=1,VLOOKUP(--D4040,$X$8:$Y$12,2,0),V4040),IF(F4040=1,VLOOKUP(--D4040,$X$17:$Y$21,2,0),V4040)))</f>
        <v>0</v>
      </c>
      <c r="V4040" s="1">
        <f t="shared" si="512"/>
        <v>0</v>
      </c>
    </row>
    <row r="4041" spans="1:22" x14ac:dyDescent="0.35">
      <c r="A4041" s="1">
        <v>93500171</v>
      </c>
      <c r="B4041" s="3" t="s">
        <v>24</v>
      </c>
      <c r="C4041" s="29">
        <f t="shared" si="516"/>
        <v>2</v>
      </c>
      <c r="D4041" s="29" t="str">
        <f t="shared" si="513"/>
        <v>1</v>
      </c>
      <c r="E4041" s="42" t="str">
        <f t="shared" si="514"/>
        <v>21</v>
      </c>
      <c r="F4041" s="1">
        <v>35</v>
      </c>
      <c r="G4041" s="28" t="str">
        <f t="shared" si="515"/>
        <v>135</v>
      </c>
      <c r="H4041" s="1">
        <v>1</v>
      </c>
      <c r="I4041" s="1">
        <v>1267</v>
      </c>
      <c r="J4041" s="1">
        <v>46</v>
      </c>
      <c r="K4041" s="1">
        <v>1832</v>
      </c>
      <c r="L4041" s="1">
        <v>219580</v>
      </c>
      <c r="M4041" s="1">
        <v>1746834</v>
      </c>
      <c r="N4041" s="2">
        <f>INT(VLOOKUP(--D4041,'属性表（单）'!$H$7:$I$11,2,0)*VLOOKUP(F4041,'属性表（单）'!$B$4:$D$53,3,0))</f>
        <v>9950</v>
      </c>
      <c r="O4041" s="34">
        <f t="shared" si="517"/>
        <v>29850</v>
      </c>
      <c r="P4041" s="1">
        <f>IF(H4041=26,VLOOKUP(G4041,'属性表（单核）'!$H$2:$I$251,2,0),IF(H4041=59,VLOOKUP(G4041,'属性表（单核）'!$C$2:$D$251,2,0),INT(N4041/VLOOKUP(H4041,'属性表（单）'!$N$4:$O$24,2,0))))</f>
        <v>19900</v>
      </c>
      <c r="Q4041" s="34">
        <f t="shared" si="518"/>
        <v>11659</v>
      </c>
      <c r="R4041" s="1">
        <f>IF(J4041=26,VLOOKUP(G4041,'属性表（单核）'!$H$2:$I$251,2,0),IF(J4041=59,VLOOKUP(G4041,'属性表（单核）'!$C$2:$D$251,2,0),INT(N4041/VLOOKUP(J4041,'属性表（单）'!$N$4:$O$24,2,0))))</f>
        <v>7773</v>
      </c>
      <c r="S4041" s="1">
        <f t="shared" si="519"/>
        <v>0</v>
      </c>
      <c r="T4041" s="28">
        <f>VLOOKUP(--F4041,经验表!$A$4:$B$53,2,0)*VLOOKUP(--E4041,经验表!$W$8:$X$17,2,0)</f>
        <v>0</v>
      </c>
      <c r="U4041" s="1">
        <f t="shared" si="520"/>
        <v>0</v>
      </c>
      <c r="V4041" s="1">
        <f t="shared" ref="V4041:V4104" si="521">S4040+U4040</f>
        <v>0</v>
      </c>
    </row>
    <row r="4042" spans="1:22" x14ac:dyDescent="0.35">
      <c r="A4042" s="1">
        <v>93600171</v>
      </c>
      <c r="B4042" s="3" t="s">
        <v>24</v>
      </c>
      <c r="C4042" s="29">
        <f t="shared" si="516"/>
        <v>2</v>
      </c>
      <c r="D4042" s="29" t="str">
        <f t="shared" si="513"/>
        <v>1</v>
      </c>
      <c r="E4042" s="42" t="str">
        <f t="shared" si="514"/>
        <v>21</v>
      </c>
      <c r="F4042" s="1">
        <v>36</v>
      </c>
      <c r="G4042" s="28" t="str">
        <f t="shared" si="515"/>
        <v>136</v>
      </c>
      <c r="H4042" s="1">
        <v>1</v>
      </c>
      <c r="I4042" s="1">
        <v>1315</v>
      </c>
      <c r="J4042" s="1">
        <v>46</v>
      </c>
      <c r="K4042" s="1">
        <v>1880</v>
      </c>
      <c r="L4042" s="1">
        <v>245282</v>
      </c>
      <c r="M4042" s="1">
        <v>1966414</v>
      </c>
      <c r="N4042" s="2">
        <f>INT(VLOOKUP(--D4042,'属性表（单）'!$H$7:$I$11,2,0)*VLOOKUP(F4042,'属性表（单）'!$B$4:$D$53,3,0))</f>
        <v>10350</v>
      </c>
      <c r="O4042" s="34">
        <f t="shared" si="517"/>
        <v>31050</v>
      </c>
      <c r="P4042" s="1">
        <f>IF(H4042=26,VLOOKUP(G4042,'属性表（单核）'!$H$2:$I$251,2,0),IF(H4042=59,VLOOKUP(G4042,'属性表（单核）'!$C$2:$D$251,2,0),INT(N4042/VLOOKUP(H4042,'属性表（单）'!$N$4:$O$24,2,0))))</f>
        <v>20700</v>
      </c>
      <c r="Q4042" s="34">
        <f t="shared" si="518"/>
        <v>12127</v>
      </c>
      <c r="R4042" s="1">
        <f>IF(J4042=26,VLOOKUP(G4042,'属性表（单核）'!$H$2:$I$251,2,0),IF(J4042=59,VLOOKUP(G4042,'属性表（单核）'!$C$2:$D$251,2,0),INT(N4042/VLOOKUP(J4042,'属性表（单）'!$N$4:$O$24,2,0))))</f>
        <v>8085</v>
      </c>
      <c r="S4042" s="1">
        <f t="shared" si="519"/>
        <v>0</v>
      </c>
      <c r="T4042" s="28">
        <f>VLOOKUP(--F4042,经验表!$A$4:$B$53,2,0)*VLOOKUP(--E4042,经验表!$W$8:$X$17,2,0)</f>
        <v>0</v>
      </c>
      <c r="U4042" s="1">
        <f t="shared" si="520"/>
        <v>0</v>
      </c>
      <c r="V4042" s="1">
        <f t="shared" si="521"/>
        <v>0</v>
      </c>
    </row>
    <row r="4043" spans="1:22" x14ac:dyDescent="0.35">
      <c r="A4043" s="1">
        <v>93700171</v>
      </c>
      <c r="B4043" s="3" t="s">
        <v>24</v>
      </c>
      <c r="C4043" s="29">
        <f t="shared" si="516"/>
        <v>2</v>
      </c>
      <c r="D4043" s="29" t="str">
        <f t="shared" si="513"/>
        <v>1</v>
      </c>
      <c r="E4043" s="42" t="str">
        <f t="shared" si="514"/>
        <v>21</v>
      </c>
      <c r="F4043" s="1">
        <v>37</v>
      </c>
      <c r="G4043" s="28" t="str">
        <f t="shared" si="515"/>
        <v>137</v>
      </c>
      <c r="H4043" s="1">
        <v>1</v>
      </c>
      <c r="I4043" s="1">
        <v>1363</v>
      </c>
      <c r="J4043" s="1">
        <v>46</v>
      </c>
      <c r="K4043" s="1">
        <v>1928</v>
      </c>
      <c r="L4043" s="1">
        <v>273902</v>
      </c>
      <c r="M4043" s="1">
        <v>2211696</v>
      </c>
      <c r="N4043" s="2">
        <f>INT(VLOOKUP(--D4043,'属性表（单）'!$H$7:$I$11,2,0)*VLOOKUP(F4043,'属性表（单）'!$B$4:$D$53,3,0))</f>
        <v>10800</v>
      </c>
      <c r="O4043" s="34">
        <f t="shared" si="517"/>
        <v>32400</v>
      </c>
      <c r="P4043" s="1">
        <f>IF(H4043=26,VLOOKUP(G4043,'属性表（单核）'!$H$2:$I$251,2,0),IF(H4043=59,VLOOKUP(G4043,'属性表（单核）'!$C$2:$D$251,2,0),INT(N4043/VLOOKUP(H4043,'属性表（单）'!$N$4:$O$24,2,0))))</f>
        <v>21600</v>
      </c>
      <c r="Q4043" s="34">
        <f t="shared" si="518"/>
        <v>12655</v>
      </c>
      <c r="R4043" s="1">
        <f>IF(J4043=26,VLOOKUP(G4043,'属性表（单核）'!$H$2:$I$251,2,0),IF(J4043=59,VLOOKUP(G4043,'属性表（单核）'!$C$2:$D$251,2,0),INT(N4043/VLOOKUP(J4043,'属性表（单）'!$N$4:$O$24,2,0))))</f>
        <v>8437</v>
      </c>
      <c r="S4043" s="1">
        <f t="shared" si="519"/>
        <v>0</v>
      </c>
      <c r="T4043" s="28">
        <f>VLOOKUP(--F4043,经验表!$A$4:$B$53,2,0)*VLOOKUP(--E4043,经验表!$W$8:$X$17,2,0)</f>
        <v>0</v>
      </c>
      <c r="U4043" s="1">
        <f t="shared" si="520"/>
        <v>0</v>
      </c>
      <c r="V4043" s="1">
        <f t="shared" si="521"/>
        <v>0</v>
      </c>
    </row>
    <row r="4044" spans="1:22" x14ac:dyDescent="0.35">
      <c r="A4044" s="1">
        <v>93800171</v>
      </c>
      <c r="B4044" s="3" t="s">
        <v>24</v>
      </c>
      <c r="C4044" s="29">
        <f t="shared" si="516"/>
        <v>2</v>
      </c>
      <c r="D4044" s="29" t="str">
        <f t="shared" si="513"/>
        <v>1</v>
      </c>
      <c r="E4044" s="42" t="str">
        <f t="shared" si="514"/>
        <v>21</v>
      </c>
      <c r="F4044" s="1">
        <v>38</v>
      </c>
      <c r="G4044" s="28" t="str">
        <f t="shared" si="515"/>
        <v>138</v>
      </c>
      <c r="H4044" s="1">
        <v>1</v>
      </c>
      <c r="I4044" s="1">
        <v>1414</v>
      </c>
      <c r="J4044" s="1">
        <v>46</v>
      </c>
      <c r="K4044" s="1">
        <v>1976</v>
      </c>
      <c r="L4044" s="1">
        <v>305774</v>
      </c>
      <c r="M4044" s="1">
        <v>2485598</v>
      </c>
      <c r="N4044" s="2">
        <f>INT(VLOOKUP(--D4044,'属性表（单）'!$H$7:$I$11,2,0)*VLOOKUP(F4044,'属性表（单）'!$B$4:$D$53,3,0))</f>
        <v>11250</v>
      </c>
      <c r="O4044" s="34">
        <f t="shared" si="517"/>
        <v>33750</v>
      </c>
      <c r="P4044" s="1">
        <f>IF(H4044=26,VLOOKUP(G4044,'属性表（单核）'!$H$2:$I$251,2,0),IF(H4044=59,VLOOKUP(G4044,'属性表（单核）'!$C$2:$D$251,2,0),INT(N4044/VLOOKUP(H4044,'属性表（单）'!$N$4:$O$24,2,0))))</f>
        <v>22500</v>
      </c>
      <c r="Q4044" s="34">
        <f t="shared" si="518"/>
        <v>13183</v>
      </c>
      <c r="R4044" s="1">
        <f>IF(J4044=26,VLOOKUP(G4044,'属性表（单核）'!$H$2:$I$251,2,0),IF(J4044=59,VLOOKUP(G4044,'属性表（单核）'!$C$2:$D$251,2,0),INT(N4044/VLOOKUP(J4044,'属性表（单）'!$N$4:$O$24,2,0))))</f>
        <v>8789</v>
      </c>
      <c r="S4044" s="1">
        <f t="shared" si="519"/>
        <v>0</v>
      </c>
      <c r="T4044" s="28">
        <f>VLOOKUP(--F4044,经验表!$A$4:$B$53,2,0)*VLOOKUP(--E4044,经验表!$W$8:$X$17,2,0)</f>
        <v>0</v>
      </c>
      <c r="U4044" s="1">
        <f t="shared" si="520"/>
        <v>0</v>
      </c>
      <c r="V4044" s="1">
        <f t="shared" si="521"/>
        <v>0</v>
      </c>
    </row>
    <row r="4045" spans="1:22" x14ac:dyDescent="0.35">
      <c r="A4045" s="1">
        <v>93900171</v>
      </c>
      <c r="B4045" s="3" t="s">
        <v>24</v>
      </c>
      <c r="C4045" s="29">
        <f t="shared" si="516"/>
        <v>2</v>
      </c>
      <c r="D4045" s="29" t="str">
        <f t="shared" si="513"/>
        <v>1</v>
      </c>
      <c r="E4045" s="42" t="str">
        <f t="shared" si="514"/>
        <v>21</v>
      </c>
      <c r="F4045" s="1">
        <v>39</v>
      </c>
      <c r="G4045" s="28" t="str">
        <f t="shared" si="515"/>
        <v>139</v>
      </c>
      <c r="H4045" s="1">
        <v>1</v>
      </c>
      <c r="I4045" s="1">
        <v>1467</v>
      </c>
      <c r="J4045" s="1">
        <v>46</v>
      </c>
      <c r="K4045" s="1">
        <v>2024</v>
      </c>
      <c r="L4045" s="1">
        <v>341257</v>
      </c>
      <c r="M4045" s="1">
        <v>2791372</v>
      </c>
      <c r="N4045" s="2">
        <f>INT(VLOOKUP(--D4045,'属性表（单）'!$H$7:$I$11,2,0)*VLOOKUP(F4045,'属性表（单）'!$B$4:$D$53,3,0))</f>
        <v>11700</v>
      </c>
      <c r="O4045" s="34">
        <f t="shared" si="517"/>
        <v>35100</v>
      </c>
      <c r="P4045" s="1">
        <f>IF(H4045=26,VLOOKUP(G4045,'属性表（单核）'!$H$2:$I$251,2,0),IF(H4045=59,VLOOKUP(G4045,'属性表（单核）'!$C$2:$D$251,2,0),INT(N4045/VLOOKUP(H4045,'属性表（单）'!$N$4:$O$24,2,0))))</f>
        <v>23400</v>
      </c>
      <c r="Q4045" s="34">
        <f t="shared" si="518"/>
        <v>13710</v>
      </c>
      <c r="R4045" s="1">
        <f>IF(J4045=26,VLOOKUP(G4045,'属性表（单核）'!$H$2:$I$251,2,0),IF(J4045=59,VLOOKUP(G4045,'属性表（单核）'!$C$2:$D$251,2,0),INT(N4045/VLOOKUP(J4045,'属性表（单）'!$N$4:$O$24,2,0))))</f>
        <v>9140</v>
      </c>
      <c r="S4045" s="1">
        <f t="shared" si="519"/>
        <v>0</v>
      </c>
      <c r="T4045" s="28">
        <f>VLOOKUP(--F4045,经验表!$A$4:$B$53,2,0)*VLOOKUP(--E4045,经验表!$W$8:$X$17,2,0)</f>
        <v>0</v>
      </c>
      <c r="U4045" s="1">
        <f t="shared" si="520"/>
        <v>0</v>
      </c>
      <c r="V4045" s="1">
        <f t="shared" si="521"/>
        <v>0</v>
      </c>
    </row>
    <row r="4046" spans="1:22" x14ac:dyDescent="0.35">
      <c r="A4046" s="1">
        <v>94000171</v>
      </c>
      <c r="B4046" s="3" t="s">
        <v>24</v>
      </c>
      <c r="C4046" s="29">
        <f t="shared" si="516"/>
        <v>2</v>
      </c>
      <c r="D4046" s="29" t="str">
        <f t="shared" si="513"/>
        <v>1</v>
      </c>
      <c r="E4046" s="42" t="str">
        <f t="shared" si="514"/>
        <v>21</v>
      </c>
      <c r="F4046" s="1">
        <v>40</v>
      </c>
      <c r="G4046" s="28" t="str">
        <f t="shared" si="515"/>
        <v>140</v>
      </c>
      <c r="H4046" s="1">
        <v>1</v>
      </c>
      <c r="I4046" s="1">
        <v>1522</v>
      </c>
      <c r="J4046" s="1">
        <v>46</v>
      </c>
      <c r="K4046" s="1">
        <v>2072</v>
      </c>
      <c r="L4046" s="1">
        <v>380763</v>
      </c>
      <c r="M4046" s="1">
        <v>3132629</v>
      </c>
      <c r="N4046" s="2">
        <f>INT(VLOOKUP(--D4046,'属性表（单）'!$H$7:$I$11,2,0)*VLOOKUP(F4046,'属性表（单）'!$B$4:$D$53,3,0))</f>
        <v>12150</v>
      </c>
      <c r="O4046" s="34">
        <f t="shared" si="517"/>
        <v>36450</v>
      </c>
      <c r="P4046" s="1">
        <f>IF(H4046=26,VLOOKUP(G4046,'属性表（单核）'!$H$2:$I$251,2,0),IF(H4046=59,VLOOKUP(G4046,'属性表（单核）'!$C$2:$D$251,2,0),INT(N4046/VLOOKUP(H4046,'属性表（单）'!$N$4:$O$24,2,0))))</f>
        <v>24300</v>
      </c>
      <c r="Q4046" s="34">
        <f t="shared" si="518"/>
        <v>14238</v>
      </c>
      <c r="R4046" s="1">
        <f>IF(J4046=26,VLOOKUP(G4046,'属性表（单核）'!$H$2:$I$251,2,0),IF(J4046=59,VLOOKUP(G4046,'属性表（单核）'!$C$2:$D$251,2,0),INT(N4046/VLOOKUP(J4046,'属性表（单）'!$N$4:$O$24,2,0))))</f>
        <v>9492</v>
      </c>
      <c r="S4046" s="1">
        <f t="shared" si="519"/>
        <v>0</v>
      </c>
      <c r="T4046" s="28">
        <f>VLOOKUP(--F4046,经验表!$A$4:$B$53,2,0)*VLOOKUP(--E4046,经验表!$W$8:$X$17,2,0)</f>
        <v>0</v>
      </c>
      <c r="U4046" s="1">
        <f t="shared" si="520"/>
        <v>0</v>
      </c>
      <c r="V4046" s="1">
        <f t="shared" si="521"/>
        <v>0</v>
      </c>
    </row>
    <row r="4047" spans="1:22" x14ac:dyDescent="0.35">
      <c r="A4047" s="1">
        <v>94100171</v>
      </c>
      <c r="B4047" s="3" t="s">
        <v>24</v>
      </c>
      <c r="C4047" s="29">
        <f t="shared" si="516"/>
        <v>2</v>
      </c>
      <c r="D4047" s="29" t="str">
        <f t="shared" si="513"/>
        <v>1</v>
      </c>
      <c r="E4047" s="42" t="str">
        <f t="shared" si="514"/>
        <v>21</v>
      </c>
      <c r="F4047" s="1">
        <v>41</v>
      </c>
      <c r="G4047" s="28" t="str">
        <f t="shared" si="515"/>
        <v>141</v>
      </c>
      <c r="H4047" s="1">
        <v>1</v>
      </c>
      <c r="I4047" s="1">
        <v>1578</v>
      </c>
      <c r="J4047" s="1">
        <v>46</v>
      </c>
      <c r="K4047" s="1">
        <v>2120</v>
      </c>
      <c r="L4047" s="1">
        <v>424743</v>
      </c>
      <c r="M4047" s="1">
        <v>3513392</v>
      </c>
      <c r="N4047" s="2">
        <f>INT(VLOOKUP(--D4047,'属性表（单）'!$H$7:$I$11,2,0)*VLOOKUP(F4047,'属性表（单）'!$B$4:$D$53,3,0))</f>
        <v>12600</v>
      </c>
      <c r="O4047" s="34">
        <f t="shared" si="517"/>
        <v>37800</v>
      </c>
      <c r="P4047" s="1">
        <f>IF(H4047=26,VLOOKUP(G4047,'属性表（单核）'!$H$2:$I$251,2,0),IF(H4047=59,VLOOKUP(G4047,'属性表（单核）'!$C$2:$D$251,2,0),INT(N4047/VLOOKUP(H4047,'属性表（单）'!$N$4:$O$24,2,0))))</f>
        <v>25200</v>
      </c>
      <c r="Q4047" s="34">
        <f t="shared" si="518"/>
        <v>14764</v>
      </c>
      <c r="R4047" s="1">
        <f>IF(J4047=26,VLOOKUP(G4047,'属性表（单核）'!$H$2:$I$251,2,0),IF(J4047=59,VLOOKUP(G4047,'属性表（单核）'!$C$2:$D$251,2,0),INT(N4047/VLOOKUP(J4047,'属性表（单）'!$N$4:$O$24,2,0))))</f>
        <v>9843</v>
      </c>
      <c r="S4047" s="1">
        <f t="shared" si="519"/>
        <v>0</v>
      </c>
      <c r="T4047" s="28">
        <f>VLOOKUP(--F4047,经验表!$A$4:$B$53,2,0)*VLOOKUP(--E4047,经验表!$W$8:$X$17,2,0)</f>
        <v>0</v>
      </c>
      <c r="U4047" s="1">
        <f t="shared" si="520"/>
        <v>0</v>
      </c>
      <c r="V4047" s="1">
        <f t="shared" si="521"/>
        <v>0</v>
      </c>
    </row>
    <row r="4048" spans="1:22" x14ac:dyDescent="0.35">
      <c r="A4048" s="1">
        <v>94200171</v>
      </c>
      <c r="B4048" s="3" t="s">
        <v>24</v>
      </c>
      <c r="C4048" s="29">
        <f t="shared" si="516"/>
        <v>2</v>
      </c>
      <c r="D4048" s="29" t="str">
        <f t="shared" si="513"/>
        <v>1</v>
      </c>
      <c r="E4048" s="42" t="str">
        <f t="shared" si="514"/>
        <v>21</v>
      </c>
      <c r="F4048" s="1">
        <v>42</v>
      </c>
      <c r="G4048" s="28" t="str">
        <f t="shared" si="515"/>
        <v>142</v>
      </c>
      <c r="H4048" s="1">
        <v>1</v>
      </c>
      <c r="I4048" s="1">
        <v>1635</v>
      </c>
      <c r="J4048" s="1">
        <v>46</v>
      </c>
      <c r="K4048" s="1">
        <v>2168</v>
      </c>
      <c r="L4048" s="1">
        <v>473704</v>
      </c>
      <c r="M4048" s="1">
        <v>3938135</v>
      </c>
      <c r="N4048" s="2">
        <f>INT(VLOOKUP(--D4048,'属性表（单）'!$H$7:$I$11,2,0)*VLOOKUP(F4048,'属性表（单）'!$B$4:$D$53,3,0))</f>
        <v>13100</v>
      </c>
      <c r="O4048" s="34">
        <f t="shared" si="517"/>
        <v>39300</v>
      </c>
      <c r="P4048" s="1">
        <f>IF(H4048=26,VLOOKUP(G4048,'属性表（单核）'!$H$2:$I$251,2,0),IF(H4048=59,VLOOKUP(G4048,'属性表（单核）'!$C$2:$D$251,2,0),INT(N4048/VLOOKUP(H4048,'属性表（单）'!$N$4:$O$24,2,0))))</f>
        <v>26200</v>
      </c>
      <c r="Q4048" s="34">
        <f t="shared" si="518"/>
        <v>15351</v>
      </c>
      <c r="R4048" s="1">
        <f>IF(J4048=26,VLOOKUP(G4048,'属性表（单核）'!$H$2:$I$251,2,0),IF(J4048=59,VLOOKUP(G4048,'属性表（单核）'!$C$2:$D$251,2,0),INT(N4048/VLOOKUP(J4048,'属性表（单）'!$N$4:$O$24,2,0))))</f>
        <v>10234</v>
      </c>
      <c r="S4048" s="1">
        <f t="shared" si="519"/>
        <v>0</v>
      </c>
      <c r="T4048" s="28">
        <f>VLOOKUP(--F4048,经验表!$A$4:$B$53,2,0)*VLOOKUP(--E4048,经验表!$W$8:$X$17,2,0)</f>
        <v>0</v>
      </c>
      <c r="U4048" s="1">
        <f t="shared" si="520"/>
        <v>0</v>
      </c>
      <c r="V4048" s="1">
        <f t="shared" si="521"/>
        <v>0</v>
      </c>
    </row>
    <row r="4049" spans="1:22" x14ac:dyDescent="0.35">
      <c r="A4049" s="1">
        <v>94300171</v>
      </c>
      <c r="B4049" s="3" t="s">
        <v>24</v>
      </c>
      <c r="C4049" s="29">
        <f t="shared" si="516"/>
        <v>2</v>
      </c>
      <c r="D4049" s="29" t="str">
        <f t="shared" si="513"/>
        <v>1</v>
      </c>
      <c r="E4049" s="42" t="str">
        <f t="shared" si="514"/>
        <v>21</v>
      </c>
      <c r="F4049" s="1">
        <v>43</v>
      </c>
      <c r="G4049" s="28" t="str">
        <f t="shared" si="515"/>
        <v>143</v>
      </c>
      <c r="H4049" s="1">
        <v>1</v>
      </c>
      <c r="I4049" s="1">
        <v>1693</v>
      </c>
      <c r="J4049" s="1">
        <v>46</v>
      </c>
      <c r="K4049" s="1">
        <v>2216</v>
      </c>
      <c r="L4049" s="1">
        <v>528202</v>
      </c>
      <c r="M4049" s="1">
        <v>4411839</v>
      </c>
      <c r="N4049" s="2">
        <f>INT(VLOOKUP(--D4049,'属性表（单）'!$H$7:$I$11,2,0)*VLOOKUP(F4049,'属性表（单）'!$B$4:$D$53,3,0))</f>
        <v>13600</v>
      </c>
      <c r="O4049" s="34">
        <f t="shared" si="517"/>
        <v>40800</v>
      </c>
      <c r="P4049" s="1">
        <f>IF(H4049=26,VLOOKUP(G4049,'属性表（单核）'!$H$2:$I$251,2,0),IF(H4049=59,VLOOKUP(G4049,'属性表（单核）'!$C$2:$D$251,2,0),INT(N4049/VLOOKUP(H4049,'属性表（单）'!$N$4:$O$24,2,0))))</f>
        <v>27200</v>
      </c>
      <c r="Q4049" s="34">
        <f t="shared" si="518"/>
        <v>15937</v>
      </c>
      <c r="R4049" s="1">
        <f>IF(J4049=26,VLOOKUP(G4049,'属性表（单核）'!$H$2:$I$251,2,0),IF(J4049=59,VLOOKUP(G4049,'属性表（单核）'!$C$2:$D$251,2,0),INT(N4049/VLOOKUP(J4049,'属性表（单）'!$N$4:$O$24,2,0))))</f>
        <v>10625</v>
      </c>
      <c r="S4049" s="1">
        <f t="shared" si="519"/>
        <v>0</v>
      </c>
      <c r="T4049" s="28">
        <f>VLOOKUP(--F4049,经验表!$A$4:$B$53,2,0)*VLOOKUP(--E4049,经验表!$W$8:$X$17,2,0)</f>
        <v>0</v>
      </c>
      <c r="U4049" s="1">
        <f t="shared" si="520"/>
        <v>0</v>
      </c>
      <c r="V4049" s="1">
        <f t="shared" si="521"/>
        <v>0</v>
      </c>
    </row>
    <row r="4050" spans="1:22" x14ac:dyDescent="0.35">
      <c r="A4050" s="1">
        <v>94400171</v>
      </c>
      <c r="B4050" s="3" t="s">
        <v>24</v>
      </c>
      <c r="C4050" s="29">
        <f t="shared" si="516"/>
        <v>2</v>
      </c>
      <c r="D4050" s="29" t="str">
        <f t="shared" si="513"/>
        <v>1</v>
      </c>
      <c r="E4050" s="42" t="str">
        <f t="shared" si="514"/>
        <v>21</v>
      </c>
      <c r="F4050" s="1">
        <v>44</v>
      </c>
      <c r="G4050" s="28" t="str">
        <f t="shared" si="515"/>
        <v>144</v>
      </c>
      <c r="H4050" s="1">
        <v>1</v>
      </c>
      <c r="I4050" s="1">
        <v>1754</v>
      </c>
      <c r="J4050" s="1">
        <v>46</v>
      </c>
      <c r="K4050" s="1">
        <v>2264</v>
      </c>
      <c r="L4050" s="1">
        <v>588865</v>
      </c>
      <c r="M4050" s="1">
        <v>4940041</v>
      </c>
      <c r="N4050" s="2">
        <f>INT(VLOOKUP(--D4050,'属性表（单）'!$H$7:$I$11,2,0)*VLOOKUP(F4050,'属性表（单）'!$B$4:$D$53,3,0))</f>
        <v>14100</v>
      </c>
      <c r="O4050" s="34">
        <f t="shared" si="517"/>
        <v>42300</v>
      </c>
      <c r="P4050" s="1">
        <f>IF(H4050=26,VLOOKUP(G4050,'属性表（单核）'!$H$2:$I$251,2,0),IF(H4050=59,VLOOKUP(G4050,'属性表（单核）'!$C$2:$D$251,2,0),INT(N4050/VLOOKUP(H4050,'属性表（单）'!$N$4:$O$24,2,0))))</f>
        <v>28200</v>
      </c>
      <c r="Q4050" s="34">
        <f t="shared" si="518"/>
        <v>16522</v>
      </c>
      <c r="R4050" s="1">
        <f>IF(J4050=26,VLOOKUP(G4050,'属性表（单核）'!$H$2:$I$251,2,0),IF(J4050=59,VLOOKUP(G4050,'属性表（单核）'!$C$2:$D$251,2,0),INT(N4050/VLOOKUP(J4050,'属性表（单）'!$N$4:$O$24,2,0))))</f>
        <v>11015</v>
      </c>
      <c r="S4050" s="1">
        <f t="shared" si="519"/>
        <v>0</v>
      </c>
      <c r="T4050" s="28">
        <f>VLOOKUP(--F4050,经验表!$A$4:$B$53,2,0)*VLOOKUP(--E4050,经验表!$W$8:$X$17,2,0)</f>
        <v>0</v>
      </c>
      <c r="U4050" s="1">
        <f t="shared" si="520"/>
        <v>0</v>
      </c>
      <c r="V4050" s="1">
        <f t="shared" si="521"/>
        <v>0</v>
      </c>
    </row>
    <row r="4051" spans="1:22" x14ac:dyDescent="0.35">
      <c r="A4051" s="1">
        <v>94500171</v>
      </c>
      <c r="B4051" s="3" t="s">
        <v>24</v>
      </c>
      <c r="C4051" s="29">
        <f t="shared" si="516"/>
        <v>2</v>
      </c>
      <c r="D4051" s="29" t="str">
        <f t="shared" si="513"/>
        <v>1</v>
      </c>
      <c r="E4051" s="42" t="str">
        <f t="shared" si="514"/>
        <v>21</v>
      </c>
      <c r="F4051" s="1">
        <v>45</v>
      </c>
      <c r="G4051" s="28" t="str">
        <f t="shared" si="515"/>
        <v>145</v>
      </c>
      <c r="H4051" s="1">
        <v>1</v>
      </c>
      <c r="I4051" s="1">
        <v>1818</v>
      </c>
      <c r="J4051" s="1">
        <v>46</v>
      </c>
      <c r="K4051" s="1">
        <v>2312</v>
      </c>
      <c r="L4051" s="1">
        <v>656385</v>
      </c>
      <c r="M4051" s="1">
        <v>5528906</v>
      </c>
      <c r="N4051" s="2">
        <f>INT(VLOOKUP(--D4051,'属性表（单）'!$H$7:$I$11,2,0)*VLOOKUP(F4051,'属性表（单）'!$B$4:$D$53,3,0))</f>
        <v>14600</v>
      </c>
      <c r="O4051" s="34">
        <f t="shared" si="517"/>
        <v>43800</v>
      </c>
      <c r="P4051" s="1">
        <f>IF(H4051=26,VLOOKUP(G4051,'属性表（单核）'!$H$2:$I$251,2,0),IF(H4051=59,VLOOKUP(G4051,'属性表（单核）'!$C$2:$D$251,2,0),INT(N4051/VLOOKUP(H4051,'属性表（单）'!$N$4:$O$24,2,0))))</f>
        <v>29200</v>
      </c>
      <c r="Q4051" s="34">
        <f t="shared" si="518"/>
        <v>17109</v>
      </c>
      <c r="R4051" s="1">
        <f>IF(J4051=26,VLOOKUP(G4051,'属性表（单核）'!$H$2:$I$251,2,0),IF(J4051=59,VLOOKUP(G4051,'属性表（单核）'!$C$2:$D$251,2,0),INT(N4051/VLOOKUP(J4051,'属性表（单）'!$N$4:$O$24,2,0))))</f>
        <v>11406</v>
      </c>
      <c r="S4051" s="1">
        <f t="shared" si="519"/>
        <v>0</v>
      </c>
      <c r="T4051" s="28">
        <f>VLOOKUP(--F4051,经验表!$A$4:$B$53,2,0)*VLOOKUP(--E4051,经验表!$W$8:$X$17,2,0)</f>
        <v>0</v>
      </c>
      <c r="U4051" s="1">
        <f t="shared" si="520"/>
        <v>0</v>
      </c>
      <c r="V4051" s="1">
        <f t="shared" si="521"/>
        <v>0</v>
      </c>
    </row>
    <row r="4052" spans="1:22" x14ac:dyDescent="0.35">
      <c r="A4052" s="1">
        <v>94600171</v>
      </c>
      <c r="B4052" s="3" t="s">
        <v>24</v>
      </c>
      <c r="C4052" s="29">
        <f t="shared" si="516"/>
        <v>2</v>
      </c>
      <c r="D4052" s="29" t="str">
        <f t="shared" si="513"/>
        <v>1</v>
      </c>
      <c r="E4052" s="42" t="str">
        <f t="shared" si="514"/>
        <v>21</v>
      </c>
      <c r="F4052" s="1">
        <v>46</v>
      </c>
      <c r="G4052" s="28" t="str">
        <f t="shared" si="515"/>
        <v>146</v>
      </c>
      <c r="H4052" s="1">
        <v>1</v>
      </c>
      <c r="I4052" s="1">
        <v>1882</v>
      </c>
      <c r="J4052" s="1">
        <v>46</v>
      </c>
      <c r="K4052" s="1">
        <v>2360</v>
      </c>
      <c r="L4052" s="1">
        <v>731535</v>
      </c>
      <c r="M4052" s="1">
        <v>6185291</v>
      </c>
      <c r="N4052" s="2">
        <f>INT(VLOOKUP(--D4052,'属性表（单）'!$H$7:$I$11,2,0)*VLOOKUP(F4052,'属性表（单）'!$B$4:$D$53,3,0))</f>
        <v>15100</v>
      </c>
      <c r="O4052" s="34">
        <f t="shared" si="517"/>
        <v>45300</v>
      </c>
      <c r="P4052" s="1">
        <f>IF(H4052=26,VLOOKUP(G4052,'属性表（单核）'!$H$2:$I$251,2,0),IF(H4052=59,VLOOKUP(G4052,'属性表（单核）'!$C$2:$D$251,2,0),INT(N4052/VLOOKUP(H4052,'属性表（单）'!$N$4:$O$24,2,0))))</f>
        <v>30200</v>
      </c>
      <c r="Q4052" s="34">
        <f t="shared" si="518"/>
        <v>17694</v>
      </c>
      <c r="R4052" s="1">
        <f>IF(J4052=26,VLOOKUP(G4052,'属性表（单核）'!$H$2:$I$251,2,0),IF(J4052=59,VLOOKUP(G4052,'属性表（单核）'!$C$2:$D$251,2,0),INT(N4052/VLOOKUP(J4052,'属性表（单）'!$N$4:$O$24,2,0))))</f>
        <v>11796</v>
      </c>
      <c r="S4052" s="1">
        <f t="shared" si="519"/>
        <v>0</v>
      </c>
      <c r="T4052" s="28">
        <f>VLOOKUP(--F4052,经验表!$A$4:$B$53,2,0)*VLOOKUP(--E4052,经验表!$W$8:$X$17,2,0)</f>
        <v>0</v>
      </c>
      <c r="U4052" s="1">
        <f t="shared" si="520"/>
        <v>0</v>
      </c>
      <c r="V4052" s="1">
        <f t="shared" si="521"/>
        <v>0</v>
      </c>
    </row>
    <row r="4053" spans="1:22" x14ac:dyDescent="0.35">
      <c r="A4053" s="1">
        <v>94700171</v>
      </c>
      <c r="B4053" s="3" t="s">
        <v>24</v>
      </c>
      <c r="C4053" s="29">
        <f t="shared" si="516"/>
        <v>2</v>
      </c>
      <c r="D4053" s="29" t="str">
        <f t="shared" si="513"/>
        <v>1</v>
      </c>
      <c r="E4053" s="42" t="str">
        <f t="shared" si="514"/>
        <v>21</v>
      </c>
      <c r="F4053" s="1">
        <v>47</v>
      </c>
      <c r="G4053" s="28" t="str">
        <f t="shared" si="515"/>
        <v>147</v>
      </c>
      <c r="H4053" s="1">
        <v>1</v>
      </c>
      <c r="I4053" s="1">
        <v>1949</v>
      </c>
      <c r="J4053" s="1">
        <v>46</v>
      </c>
      <c r="K4053" s="1">
        <v>2408</v>
      </c>
      <c r="L4053" s="1">
        <v>815173</v>
      </c>
      <c r="M4053" s="1">
        <v>6916826</v>
      </c>
      <c r="N4053" s="2">
        <f>INT(VLOOKUP(--D4053,'属性表（单）'!$H$7:$I$11,2,0)*VLOOKUP(F4053,'属性表（单）'!$B$4:$D$53,3,0))</f>
        <v>15650</v>
      </c>
      <c r="O4053" s="34">
        <f t="shared" si="517"/>
        <v>46950</v>
      </c>
      <c r="P4053" s="1">
        <f>IF(H4053=26,VLOOKUP(G4053,'属性表（单核）'!$H$2:$I$251,2,0),IF(H4053=59,VLOOKUP(G4053,'属性表（单核）'!$C$2:$D$251,2,0),INT(N4053/VLOOKUP(H4053,'属性表（单）'!$N$4:$O$24,2,0))))</f>
        <v>31300</v>
      </c>
      <c r="Q4053" s="34">
        <f t="shared" si="518"/>
        <v>18339</v>
      </c>
      <c r="R4053" s="1">
        <f>IF(J4053=26,VLOOKUP(G4053,'属性表（单核）'!$H$2:$I$251,2,0),IF(J4053=59,VLOOKUP(G4053,'属性表（单核）'!$C$2:$D$251,2,0),INT(N4053/VLOOKUP(J4053,'属性表（单）'!$N$4:$O$24,2,0))))</f>
        <v>12226</v>
      </c>
      <c r="S4053" s="1">
        <f t="shared" si="519"/>
        <v>0</v>
      </c>
      <c r="T4053" s="28">
        <f>VLOOKUP(--F4053,经验表!$A$4:$B$53,2,0)*VLOOKUP(--E4053,经验表!$W$8:$X$17,2,0)</f>
        <v>0</v>
      </c>
      <c r="U4053" s="1">
        <f t="shared" si="520"/>
        <v>0</v>
      </c>
      <c r="V4053" s="1">
        <f t="shared" si="521"/>
        <v>0</v>
      </c>
    </row>
    <row r="4054" spans="1:22" x14ac:dyDescent="0.35">
      <c r="A4054" s="1">
        <v>94800171</v>
      </c>
      <c r="B4054" s="3" t="s">
        <v>24</v>
      </c>
      <c r="C4054" s="29">
        <f t="shared" si="516"/>
        <v>2</v>
      </c>
      <c r="D4054" s="29" t="str">
        <f t="shared" si="513"/>
        <v>1</v>
      </c>
      <c r="E4054" s="42" t="str">
        <f t="shared" si="514"/>
        <v>21</v>
      </c>
      <c r="F4054" s="1">
        <v>48</v>
      </c>
      <c r="G4054" s="28" t="str">
        <f t="shared" si="515"/>
        <v>148</v>
      </c>
      <c r="H4054" s="1">
        <v>1</v>
      </c>
      <c r="I4054" s="1">
        <v>2016</v>
      </c>
      <c r="J4054" s="1">
        <v>46</v>
      </c>
      <c r="K4054" s="1">
        <v>2456</v>
      </c>
      <c r="L4054" s="1">
        <v>908252</v>
      </c>
      <c r="M4054" s="1">
        <v>7731999</v>
      </c>
      <c r="N4054" s="2">
        <f>INT(VLOOKUP(--D4054,'属性表（单）'!$H$7:$I$11,2,0)*VLOOKUP(F4054,'属性表（单）'!$B$4:$D$53,3,0))</f>
        <v>16200</v>
      </c>
      <c r="O4054" s="34">
        <f t="shared" si="517"/>
        <v>48600</v>
      </c>
      <c r="P4054" s="1">
        <f>IF(H4054=26,VLOOKUP(G4054,'属性表（单核）'!$H$2:$I$251,2,0),IF(H4054=59,VLOOKUP(G4054,'属性表（单核）'!$C$2:$D$251,2,0),INT(N4054/VLOOKUP(H4054,'属性表（单）'!$N$4:$O$24,2,0))))</f>
        <v>32400</v>
      </c>
      <c r="Q4054" s="34">
        <f t="shared" si="518"/>
        <v>18984</v>
      </c>
      <c r="R4054" s="1">
        <f>IF(J4054=26,VLOOKUP(G4054,'属性表（单核）'!$H$2:$I$251,2,0),IF(J4054=59,VLOOKUP(G4054,'属性表（单核）'!$C$2:$D$251,2,0),INT(N4054/VLOOKUP(J4054,'属性表（单）'!$N$4:$O$24,2,0))))</f>
        <v>12656</v>
      </c>
      <c r="S4054" s="1">
        <f t="shared" si="519"/>
        <v>0</v>
      </c>
      <c r="T4054" s="28">
        <f>VLOOKUP(--F4054,经验表!$A$4:$B$53,2,0)*VLOOKUP(--E4054,经验表!$W$8:$X$17,2,0)</f>
        <v>0</v>
      </c>
      <c r="U4054" s="1">
        <f t="shared" si="520"/>
        <v>0</v>
      </c>
      <c r="V4054" s="1">
        <f t="shared" si="521"/>
        <v>0</v>
      </c>
    </row>
    <row r="4055" spans="1:22" x14ac:dyDescent="0.35">
      <c r="A4055" s="1">
        <v>94900171</v>
      </c>
      <c r="B4055" s="3" t="s">
        <v>24</v>
      </c>
      <c r="C4055" s="29">
        <f t="shared" si="516"/>
        <v>2</v>
      </c>
      <c r="D4055" s="29" t="str">
        <f t="shared" si="513"/>
        <v>1</v>
      </c>
      <c r="E4055" s="42" t="str">
        <f t="shared" si="514"/>
        <v>21</v>
      </c>
      <c r="F4055" s="1">
        <v>49</v>
      </c>
      <c r="G4055" s="28" t="str">
        <f t="shared" si="515"/>
        <v>149</v>
      </c>
      <c r="H4055" s="1">
        <v>1</v>
      </c>
      <c r="I4055" s="1">
        <v>2086</v>
      </c>
      <c r="J4055" s="1">
        <v>46</v>
      </c>
      <c r="K4055" s="1">
        <v>2504</v>
      </c>
      <c r="L4055" s="1">
        <v>1011839</v>
      </c>
      <c r="M4055" s="1">
        <v>8640251</v>
      </c>
      <c r="N4055" s="2">
        <f>INT(VLOOKUP(--D4055,'属性表（单）'!$H$7:$I$11,2,0)*VLOOKUP(F4055,'属性表（单）'!$B$4:$D$53,3,0))</f>
        <v>16750</v>
      </c>
      <c r="O4055" s="34">
        <f t="shared" si="517"/>
        <v>50250</v>
      </c>
      <c r="P4055" s="1">
        <f>IF(H4055=26,VLOOKUP(G4055,'属性表（单核）'!$H$2:$I$251,2,0),IF(H4055=59,VLOOKUP(G4055,'属性表（单核）'!$C$2:$D$251,2,0),INT(N4055/VLOOKUP(H4055,'属性表（单）'!$N$4:$O$24,2,0))))</f>
        <v>33500</v>
      </c>
      <c r="Q4055" s="34">
        <f t="shared" si="518"/>
        <v>19627</v>
      </c>
      <c r="R4055" s="1">
        <f>IF(J4055=26,VLOOKUP(G4055,'属性表（单核）'!$H$2:$I$251,2,0),IF(J4055=59,VLOOKUP(G4055,'属性表（单核）'!$C$2:$D$251,2,0),INT(N4055/VLOOKUP(J4055,'属性表（单）'!$N$4:$O$24,2,0))))</f>
        <v>13085</v>
      </c>
      <c r="S4055" s="1">
        <f t="shared" si="519"/>
        <v>0</v>
      </c>
      <c r="T4055" s="28">
        <f>VLOOKUP(--F4055,经验表!$A$4:$B$53,2,0)*VLOOKUP(--E4055,经验表!$W$8:$X$17,2,0)</f>
        <v>0</v>
      </c>
      <c r="U4055" s="1">
        <f t="shared" si="520"/>
        <v>0</v>
      </c>
      <c r="V4055" s="1">
        <f t="shared" si="521"/>
        <v>0</v>
      </c>
    </row>
    <row r="4056" spans="1:22" x14ac:dyDescent="0.35">
      <c r="A4056" s="1">
        <v>95000171</v>
      </c>
      <c r="B4056" s="3" t="s">
        <v>24</v>
      </c>
      <c r="C4056" s="29">
        <f t="shared" si="516"/>
        <v>2</v>
      </c>
      <c r="D4056" s="29" t="str">
        <f t="shared" si="513"/>
        <v>1</v>
      </c>
      <c r="E4056" s="42" t="str">
        <f t="shared" si="514"/>
        <v>21</v>
      </c>
      <c r="F4056" s="1">
        <v>50</v>
      </c>
      <c r="G4056" s="28" t="str">
        <f t="shared" si="515"/>
        <v>150</v>
      </c>
      <c r="H4056" s="1">
        <v>1</v>
      </c>
      <c r="I4056" s="1">
        <v>2160</v>
      </c>
      <c r="J4056" s="1">
        <v>46</v>
      </c>
      <c r="K4056" s="1">
        <v>2552</v>
      </c>
      <c r="L4056" s="1">
        <v>99999999</v>
      </c>
      <c r="M4056" s="1">
        <v>9652090</v>
      </c>
      <c r="N4056" s="2">
        <f>INT(VLOOKUP(--D4056,'属性表（单）'!$H$7:$I$11,2,0)*VLOOKUP(F4056,'属性表（单）'!$B$4:$D$53,3,0))</f>
        <v>17300</v>
      </c>
      <c r="O4056" s="34">
        <f t="shared" si="517"/>
        <v>51900</v>
      </c>
      <c r="P4056" s="1">
        <f>IF(H4056=26,VLOOKUP(G4056,'属性表（单核）'!$H$2:$I$251,2,0),IF(H4056=59,VLOOKUP(G4056,'属性表（单核）'!$C$2:$D$251,2,0),INT(N4056/VLOOKUP(H4056,'属性表（单）'!$N$4:$O$24,2,0))))</f>
        <v>34600</v>
      </c>
      <c r="Q4056" s="34">
        <f t="shared" si="518"/>
        <v>20272</v>
      </c>
      <c r="R4056" s="1">
        <f>IF(J4056=26,VLOOKUP(G4056,'属性表（单核）'!$H$2:$I$251,2,0),IF(J4056=59,VLOOKUP(G4056,'属性表（单核）'!$C$2:$D$251,2,0),INT(N4056/VLOOKUP(J4056,'属性表（单）'!$N$4:$O$24,2,0))))</f>
        <v>13515</v>
      </c>
      <c r="S4056" s="1">
        <f t="shared" si="519"/>
        <v>0</v>
      </c>
      <c r="T4056" s="28">
        <f>VLOOKUP(--F4056,经验表!$A$4:$B$53,2,0)*VLOOKUP(--E4056,经验表!$W$8:$X$17,2,0)</f>
        <v>0</v>
      </c>
      <c r="U4056" s="1">
        <f t="shared" si="520"/>
        <v>0</v>
      </c>
      <c r="V4056" s="1">
        <f t="shared" si="521"/>
        <v>0</v>
      </c>
    </row>
    <row r="4057" spans="1:22" x14ac:dyDescent="0.35">
      <c r="A4057" s="1">
        <v>90100172</v>
      </c>
      <c r="B4057" s="3" t="s">
        <v>24</v>
      </c>
      <c r="C4057" s="29">
        <f t="shared" si="516"/>
        <v>2</v>
      </c>
      <c r="D4057" s="29" t="str">
        <f t="shared" si="513"/>
        <v>2</v>
      </c>
      <c r="E4057" s="42" t="str">
        <f t="shared" si="514"/>
        <v>22</v>
      </c>
      <c r="F4057" s="1">
        <v>1</v>
      </c>
      <c r="G4057" s="28" t="str">
        <f t="shared" si="515"/>
        <v>21</v>
      </c>
      <c r="H4057" s="1">
        <v>1</v>
      </c>
      <c r="I4057" s="1">
        <v>440</v>
      </c>
      <c r="J4057" s="1">
        <v>46</v>
      </c>
      <c r="K4057" s="1">
        <v>336</v>
      </c>
      <c r="L4057" s="1">
        <v>2171</v>
      </c>
      <c r="M4057" s="1">
        <v>0</v>
      </c>
      <c r="N4057" s="2">
        <f>INT(VLOOKUP(--D4057,'属性表（单）'!$H$7:$I$11,2,0)*VLOOKUP(F4057,'属性表（单）'!$B$4:$D$53,3,0))</f>
        <v>2400</v>
      </c>
      <c r="O4057" s="34">
        <f t="shared" si="517"/>
        <v>7200</v>
      </c>
      <c r="P4057" s="1">
        <f>IF(H4057=26,VLOOKUP(G4057,'属性表（单核）'!$H$2:$I$251,2,0),IF(H4057=59,VLOOKUP(G4057,'属性表（单核）'!$C$2:$D$251,2,0),INT(N4057/VLOOKUP(H4057,'属性表（单）'!$N$4:$O$24,2,0))))</f>
        <v>4800</v>
      </c>
      <c r="Q4057" s="34">
        <f t="shared" si="518"/>
        <v>2812</v>
      </c>
      <c r="R4057" s="1">
        <f>IF(J4057=26,VLOOKUP(G4057,'属性表（单核）'!$H$2:$I$251,2,0),IF(J4057=59,VLOOKUP(G4057,'属性表（单核）'!$C$2:$D$251,2,0),INT(N4057/VLOOKUP(J4057,'属性表（单）'!$N$4:$O$24,2,0))))</f>
        <v>1875</v>
      </c>
      <c r="S4057" s="1">
        <f t="shared" si="519"/>
        <v>0</v>
      </c>
      <c r="T4057" s="28">
        <f>VLOOKUP(--F4057,经验表!$A$4:$B$53,2,0)*VLOOKUP(--E4057,经验表!$W$8:$X$17,2,0)</f>
        <v>0</v>
      </c>
      <c r="U4057" s="1">
        <f t="shared" si="520"/>
        <v>0</v>
      </c>
      <c r="V4057" s="1">
        <f t="shared" si="521"/>
        <v>0</v>
      </c>
    </row>
    <row r="4058" spans="1:22" x14ac:dyDescent="0.35">
      <c r="A4058" s="1">
        <v>90200172</v>
      </c>
      <c r="B4058" s="3" t="s">
        <v>24</v>
      </c>
      <c r="C4058" s="29">
        <f t="shared" si="516"/>
        <v>2</v>
      </c>
      <c r="D4058" s="29" t="str">
        <f t="shared" si="513"/>
        <v>2</v>
      </c>
      <c r="E4058" s="42" t="str">
        <f t="shared" si="514"/>
        <v>22</v>
      </c>
      <c r="F4058" s="1">
        <v>2</v>
      </c>
      <c r="G4058" s="28" t="str">
        <f t="shared" si="515"/>
        <v>22</v>
      </c>
      <c r="H4058" s="1">
        <v>1</v>
      </c>
      <c r="I4058" s="1">
        <v>469</v>
      </c>
      <c r="J4058" s="1">
        <v>46</v>
      </c>
      <c r="K4058" s="1">
        <v>408</v>
      </c>
      <c r="L4058" s="1">
        <v>2886</v>
      </c>
      <c r="M4058" s="1">
        <v>2171</v>
      </c>
      <c r="N4058" s="2">
        <f>INT(VLOOKUP(--D4058,'属性表（单）'!$H$7:$I$11,2,0)*VLOOKUP(F4058,'属性表（单）'!$B$4:$D$53,3,0))</f>
        <v>2550</v>
      </c>
      <c r="O4058" s="34">
        <f t="shared" si="517"/>
        <v>7650</v>
      </c>
      <c r="P4058" s="1">
        <f>IF(H4058=26,VLOOKUP(G4058,'属性表（单核）'!$H$2:$I$251,2,0),IF(H4058=59,VLOOKUP(G4058,'属性表（单核）'!$C$2:$D$251,2,0),INT(N4058/VLOOKUP(H4058,'属性表（单）'!$N$4:$O$24,2,0))))</f>
        <v>5100</v>
      </c>
      <c r="Q4058" s="34">
        <f t="shared" si="518"/>
        <v>2988</v>
      </c>
      <c r="R4058" s="1">
        <f>IF(J4058=26,VLOOKUP(G4058,'属性表（单核）'!$H$2:$I$251,2,0),IF(J4058=59,VLOOKUP(G4058,'属性表（单核）'!$C$2:$D$251,2,0),INT(N4058/VLOOKUP(J4058,'属性表（单）'!$N$4:$O$24,2,0))))</f>
        <v>1992</v>
      </c>
      <c r="S4058" s="1">
        <f t="shared" si="519"/>
        <v>0</v>
      </c>
      <c r="T4058" s="28">
        <f>VLOOKUP(--F4058,经验表!$A$4:$B$53,2,0)*VLOOKUP(--E4058,经验表!$W$8:$X$17,2,0)</f>
        <v>0</v>
      </c>
      <c r="U4058" s="1">
        <f t="shared" si="520"/>
        <v>0</v>
      </c>
      <c r="V4058" s="1">
        <f t="shared" si="521"/>
        <v>0</v>
      </c>
    </row>
    <row r="4059" spans="1:22" x14ac:dyDescent="0.35">
      <c r="A4059" s="1">
        <v>90300172</v>
      </c>
      <c r="B4059" s="3" t="s">
        <v>24</v>
      </c>
      <c r="C4059" s="29">
        <f t="shared" si="516"/>
        <v>2</v>
      </c>
      <c r="D4059" s="29" t="str">
        <f t="shared" si="513"/>
        <v>2</v>
      </c>
      <c r="E4059" s="42" t="str">
        <f t="shared" si="514"/>
        <v>22</v>
      </c>
      <c r="F4059" s="1">
        <v>3</v>
      </c>
      <c r="G4059" s="28" t="str">
        <f t="shared" si="515"/>
        <v>23</v>
      </c>
      <c r="H4059" s="1">
        <v>1</v>
      </c>
      <c r="I4059" s="1">
        <v>498</v>
      </c>
      <c r="J4059" s="1">
        <v>46</v>
      </c>
      <c r="K4059" s="1">
        <v>480</v>
      </c>
      <c r="L4059" s="1">
        <v>3692</v>
      </c>
      <c r="M4059" s="1">
        <v>5057</v>
      </c>
      <c r="N4059" s="2">
        <f>INT(VLOOKUP(--D4059,'属性表（单）'!$H$7:$I$11,2,0)*VLOOKUP(F4059,'属性表（单）'!$B$4:$D$53,3,0))</f>
        <v>2700</v>
      </c>
      <c r="O4059" s="34">
        <f t="shared" si="517"/>
        <v>8100</v>
      </c>
      <c r="P4059" s="1">
        <f>IF(H4059=26,VLOOKUP(G4059,'属性表（单核）'!$H$2:$I$251,2,0),IF(H4059=59,VLOOKUP(G4059,'属性表（单核）'!$C$2:$D$251,2,0),INT(N4059/VLOOKUP(H4059,'属性表（单）'!$N$4:$O$24,2,0))))</f>
        <v>5400</v>
      </c>
      <c r="Q4059" s="34">
        <f t="shared" si="518"/>
        <v>3163</v>
      </c>
      <c r="R4059" s="1">
        <f>IF(J4059=26,VLOOKUP(G4059,'属性表（单核）'!$H$2:$I$251,2,0),IF(J4059=59,VLOOKUP(G4059,'属性表（单核）'!$C$2:$D$251,2,0),INT(N4059/VLOOKUP(J4059,'属性表（单）'!$N$4:$O$24,2,0))))</f>
        <v>2109</v>
      </c>
      <c r="S4059" s="1">
        <f t="shared" si="519"/>
        <v>0</v>
      </c>
      <c r="T4059" s="28">
        <f>VLOOKUP(--F4059,经验表!$A$4:$B$53,2,0)*VLOOKUP(--E4059,经验表!$W$8:$X$17,2,0)</f>
        <v>0</v>
      </c>
      <c r="U4059" s="1">
        <f t="shared" si="520"/>
        <v>0</v>
      </c>
      <c r="V4059" s="1">
        <f t="shared" si="521"/>
        <v>0</v>
      </c>
    </row>
    <row r="4060" spans="1:22" x14ac:dyDescent="0.35">
      <c r="A4060" s="1">
        <v>90400172</v>
      </c>
      <c r="B4060" s="3" t="s">
        <v>24</v>
      </c>
      <c r="C4060" s="29">
        <f t="shared" si="516"/>
        <v>2</v>
      </c>
      <c r="D4060" s="29" t="str">
        <f t="shared" si="513"/>
        <v>2</v>
      </c>
      <c r="E4060" s="42" t="str">
        <f t="shared" si="514"/>
        <v>22</v>
      </c>
      <c r="F4060" s="1">
        <v>4</v>
      </c>
      <c r="G4060" s="28" t="str">
        <f t="shared" si="515"/>
        <v>24</v>
      </c>
      <c r="H4060" s="1">
        <v>1</v>
      </c>
      <c r="I4060" s="1">
        <v>528</v>
      </c>
      <c r="J4060" s="1">
        <v>46</v>
      </c>
      <c r="K4060" s="1">
        <v>552</v>
      </c>
      <c r="L4060" s="1">
        <v>4594</v>
      </c>
      <c r="M4060" s="1">
        <v>8749</v>
      </c>
      <c r="N4060" s="2">
        <f>INT(VLOOKUP(--D4060,'属性表（单）'!$H$7:$I$11,2,0)*VLOOKUP(F4060,'属性表（单）'!$B$4:$D$53,3,0))</f>
        <v>2850</v>
      </c>
      <c r="O4060" s="34">
        <f t="shared" si="517"/>
        <v>8550</v>
      </c>
      <c r="P4060" s="1">
        <f>IF(H4060=26,VLOOKUP(G4060,'属性表（单核）'!$H$2:$I$251,2,0),IF(H4060=59,VLOOKUP(G4060,'属性表（单核）'!$C$2:$D$251,2,0),INT(N4060/VLOOKUP(H4060,'属性表（单）'!$N$4:$O$24,2,0))))</f>
        <v>5700</v>
      </c>
      <c r="Q4060" s="34">
        <f t="shared" si="518"/>
        <v>3339</v>
      </c>
      <c r="R4060" s="1">
        <f>IF(J4060=26,VLOOKUP(G4060,'属性表（单核）'!$H$2:$I$251,2,0),IF(J4060=59,VLOOKUP(G4060,'属性表（单核）'!$C$2:$D$251,2,0),INT(N4060/VLOOKUP(J4060,'属性表（单）'!$N$4:$O$24,2,0))))</f>
        <v>2226</v>
      </c>
      <c r="S4060" s="1">
        <f t="shared" si="519"/>
        <v>0</v>
      </c>
      <c r="T4060" s="28">
        <f>VLOOKUP(--F4060,经验表!$A$4:$B$53,2,0)*VLOOKUP(--E4060,经验表!$W$8:$X$17,2,0)</f>
        <v>0</v>
      </c>
      <c r="U4060" s="1">
        <f t="shared" si="520"/>
        <v>0</v>
      </c>
      <c r="V4060" s="1">
        <f t="shared" si="521"/>
        <v>0</v>
      </c>
    </row>
    <row r="4061" spans="1:22" x14ac:dyDescent="0.35">
      <c r="A4061" s="1">
        <v>90500172</v>
      </c>
      <c r="B4061" s="3" t="s">
        <v>24</v>
      </c>
      <c r="C4061" s="29">
        <f t="shared" si="516"/>
        <v>2</v>
      </c>
      <c r="D4061" s="29" t="str">
        <f t="shared" si="513"/>
        <v>2</v>
      </c>
      <c r="E4061" s="42" t="str">
        <f t="shared" si="514"/>
        <v>22</v>
      </c>
      <c r="F4061" s="1">
        <v>5</v>
      </c>
      <c r="G4061" s="28" t="str">
        <f t="shared" si="515"/>
        <v>25</v>
      </c>
      <c r="H4061" s="1">
        <v>1</v>
      </c>
      <c r="I4061" s="1">
        <v>558</v>
      </c>
      <c r="J4061" s="1">
        <v>46</v>
      </c>
      <c r="K4061" s="1">
        <v>624</v>
      </c>
      <c r="L4061" s="1">
        <v>5608</v>
      </c>
      <c r="M4061" s="1">
        <v>13343</v>
      </c>
      <c r="N4061" s="2">
        <f>INT(VLOOKUP(--D4061,'属性表（单）'!$H$7:$I$11,2,0)*VLOOKUP(F4061,'属性表（单）'!$B$4:$D$53,3,0))</f>
        <v>3000</v>
      </c>
      <c r="O4061" s="34">
        <f t="shared" si="517"/>
        <v>9000</v>
      </c>
      <c r="P4061" s="1">
        <f>IF(H4061=26,VLOOKUP(G4061,'属性表（单核）'!$H$2:$I$251,2,0),IF(H4061=59,VLOOKUP(G4061,'属性表（单核）'!$C$2:$D$251,2,0),INT(N4061/VLOOKUP(H4061,'属性表（单）'!$N$4:$O$24,2,0))))</f>
        <v>6000</v>
      </c>
      <c r="Q4061" s="34">
        <f t="shared" si="518"/>
        <v>3514</v>
      </c>
      <c r="R4061" s="1">
        <f>IF(J4061=26,VLOOKUP(G4061,'属性表（单核）'!$H$2:$I$251,2,0),IF(J4061=59,VLOOKUP(G4061,'属性表（单核）'!$C$2:$D$251,2,0),INT(N4061/VLOOKUP(J4061,'属性表（单）'!$N$4:$O$24,2,0))))</f>
        <v>2343</v>
      </c>
      <c r="S4061" s="1">
        <f t="shared" si="519"/>
        <v>0</v>
      </c>
      <c r="T4061" s="28">
        <f>VLOOKUP(--F4061,经验表!$A$4:$B$53,2,0)*VLOOKUP(--E4061,经验表!$W$8:$X$17,2,0)</f>
        <v>0</v>
      </c>
      <c r="U4061" s="1">
        <f t="shared" si="520"/>
        <v>0</v>
      </c>
      <c r="V4061" s="1">
        <f t="shared" si="521"/>
        <v>0</v>
      </c>
    </row>
    <row r="4062" spans="1:22" x14ac:dyDescent="0.35">
      <c r="A4062" s="1">
        <v>90600172</v>
      </c>
      <c r="B4062" s="3" t="s">
        <v>24</v>
      </c>
      <c r="C4062" s="29">
        <f t="shared" si="516"/>
        <v>2</v>
      </c>
      <c r="D4062" s="29" t="str">
        <f t="shared" si="513"/>
        <v>2</v>
      </c>
      <c r="E4062" s="42" t="str">
        <f t="shared" si="514"/>
        <v>22</v>
      </c>
      <c r="F4062" s="1">
        <v>6</v>
      </c>
      <c r="G4062" s="28" t="str">
        <f t="shared" si="515"/>
        <v>26</v>
      </c>
      <c r="H4062" s="1">
        <v>1</v>
      </c>
      <c r="I4062" s="1">
        <v>590</v>
      </c>
      <c r="J4062" s="1">
        <v>46</v>
      </c>
      <c r="K4062" s="1">
        <v>696</v>
      </c>
      <c r="L4062" s="1">
        <v>6741</v>
      </c>
      <c r="M4062" s="1">
        <v>18951</v>
      </c>
      <c r="N4062" s="2">
        <f>INT(VLOOKUP(--D4062,'属性表（单）'!$H$7:$I$11,2,0)*VLOOKUP(F4062,'属性表（单）'!$B$4:$D$53,3,0))</f>
        <v>3150</v>
      </c>
      <c r="O4062" s="34">
        <f t="shared" si="517"/>
        <v>9450</v>
      </c>
      <c r="P4062" s="1">
        <f>IF(H4062=26,VLOOKUP(G4062,'属性表（单核）'!$H$2:$I$251,2,0),IF(H4062=59,VLOOKUP(G4062,'属性表（单核）'!$C$2:$D$251,2,0),INT(N4062/VLOOKUP(H4062,'属性表（单）'!$N$4:$O$24,2,0))))</f>
        <v>6300</v>
      </c>
      <c r="Q4062" s="34">
        <f t="shared" si="518"/>
        <v>3690</v>
      </c>
      <c r="R4062" s="1">
        <f>IF(J4062=26,VLOOKUP(G4062,'属性表（单核）'!$H$2:$I$251,2,0),IF(J4062=59,VLOOKUP(G4062,'属性表（单核）'!$C$2:$D$251,2,0),INT(N4062/VLOOKUP(J4062,'属性表（单）'!$N$4:$O$24,2,0))))</f>
        <v>2460</v>
      </c>
      <c r="S4062" s="1">
        <f t="shared" si="519"/>
        <v>0</v>
      </c>
      <c r="T4062" s="28">
        <f>VLOOKUP(--F4062,经验表!$A$4:$B$53,2,0)*VLOOKUP(--E4062,经验表!$W$8:$X$17,2,0)</f>
        <v>0</v>
      </c>
      <c r="U4062" s="1">
        <f t="shared" si="520"/>
        <v>0</v>
      </c>
      <c r="V4062" s="1">
        <f t="shared" si="521"/>
        <v>0</v>
      </c>
    </row>
    <row r="4063" spans="1:22" x14ac:dyDescent="0.35">
      <c r="A4063" s="1">
        <v>90700172</v>
      </c>
      <c r="B4063" s="3" t="s">
        <v>24</v>
      </c>
      <c r="C4063" s="29">
        <f t="shared" si="516"/>
        <v>2</v>
      </c>
      <c r="D4063" s="29" t="str">
        <f t="shared" si="513"/>
        <v>2</v>
      </c>
      <c r="E4063" s="42" t="str">
        <f t="shared" si="514"/>
        <v>22</v>
      </c>
      <c r="F4063" s="1">
        <v>7</v>
      </c>
      <c r="G4063" s="28" t="str">
        <f t="shared" si="515"/>
        <v>27</v>
      </c>
      <c r="H4063" s="1">
        <v>1</v>
      </c>
      <c r="I4063" s="1">
        <v>622</v>
      </c>
      <c r="J4063" s="1">
        <v>46</v>
      </c>
      <c r="K4063" s="1">
        <v>768</v>
      </c>
      <c r="L4063" s="1">
        <v>8008</v>
      </c>
      <c r="M4063" s="1">
        <v>25692</v>
      </c>
      <c r="N4063" s="2">
        <f>INT(VLOOKUP(--D4063,'属性表（单）'!$H$7:$I$11,2,0)*VLOOKUP(F4063,'属性表（单）'!$B$4:$D$53,3,0))</f>
        <v>3375</v>
      </c>
      <c r="O4063" s="34">
        <f t="shared" si="517"/>
        <v>10125</v>
      </c>
      <c r="P4063" s="1">
        <f>IF(H4063=26,VLOOKUP(G4063,'属性表（单核）'!$H$2:$I$251,2,0),IF(H4063=59,VLOOKUP(G4063,'属性表（单核）'!$C$2:$D$251,2,0),INT(N4063/VLOOKUP(H4063,'属性表（单）'!$N$4:$O$24,2,0))))</f>
        <v>6750</v>
      </c>
      <c r="Q4063" s="34">
        <f t="shared" si="518"/>
        <v>3954</v>
      </c>
      <c r="R4063" s="1">
        <f>IF(J4063=26,VLOOKUP(G4063,'属性表（单核）'!$H$2:$I$251,2,0),IF(J4063=59,VLOOKUP(G4063,'属性表（单核）'!$C$2:$D$251,2,0),INT(N4063/VLOOKUP(J4063,'属性表（单）'!$N$4:$O$24,2,0))))</f>
        <v>2636</v>
      </c>
      <c r="S4063" s="1">
        <f t="shared" si="519"/>
        <v>0</v>
      </c>
      <c r="T4063" s="28">
        <f>VLOOKUP(--F4063,经验表!$A$4:$B$53,2,0)*VLOOKUP(--E4063,经验表!$W$8:$X$17,2,0)</f>
        <v>0</v>
      </c>
      <c r="U4063" s="1">
        <f t="shared" si="520"/>
        <v>0</v>
      </c>
      <c r="V4063" s="1">
        <f t="shared" si="521"/>
        <v>0</v>
      </c>
    </row>
    <row r="4064" spans="1:22" x14ac:dyDescent="0.35">
      <c r="A4064" s="1">
        <v>90800172</v>
      </c>
      <c r="B4064" s="3" t="s">
        <v>24</v>
      </c>
      <c r="C4064" s="29">
        <f t="shared" si="516"/>
        <v>2</v>
      </c>
      <c r="D4064" s="29" t="str">
        <f t="shared" si="513"/>
        <v>2</v>
      </c>
      <c r="E4064" s="42" t="str">
        <f t="shared" si="514"/>
        <v>22</v>
      </c>
      <c r="F4064" s="1">
        <v>8</v>
      </c>
      <c r="G4064" s="28" t="str">
        <f t="shared" si="515"/>
        <v>28</v>
      </c>
      <c r="H4064" s="1">
        <v>1</v>
      </c>
      <c r="I4064" s="1">
        <v>656</v>
      </c>
      <c r="J4064" s="1">
        <v>46</v>
      </c>
      <c r="K4064" s="1">
        <v>840</v>
      </c>
      <c r="L4064" s="1">
        <v>9427</v>
      </c>
      <c r="M4064" s="1">
        <v>33700</v>
      </c>
      <c r="N4064" s="2">
        <f>INT(VLOOKUP(--D4064,'属性表（单）'!$H$7:$I$11,2,0)*VLOOKUP(F4064,'属性表（单）'!$B$4:$D$53,3,0))</f>
        <v>3600</v>
      </c>
      <c r="O4064" s="34">
        <f t="shared" si="517"/>
        <v>10800</v>
      </c>
      <c r="P4064" s="1">
        <f>IF(H4064=26,VLOOKUP(G4064,'属性表（单核）'!$H$2:$I$251,2,0),IF(H4064=59,VLOOKUP(G4064,'属性表（单核）'!$C$2:$D$251,2,0),INT(N4064/VLOOKUP(H4064,'属性表（单）'!$N$4:$O$24,2,0))))</f>
        <v>7200</v>
      </c>
      <c r="Q4064" s="34">
        <f t="shared" si="518"/>
        <v>4218</v>
      </c>
      <c r="R4064" s="1">
        <f>IF(J4064=26,VLOOKUP(G4064,'属性表（单核）'!$H$2:$I$251,2,0),IF(J4064=59,VLOOKUP(G4064,'属性表（单核）'!$C$2:$D$251,2,0),INT(N4064/VLOOKUP(J4064,'属性表（单）'!$N$4:$O$24,2,0))))</f>
        <v>2812</v>
      </c>
      <c r="S4064" s="1">
        <f t="shared" si="519"/>
        <v>0</v>
      </c>
      <c r="T4064" s="28">
        <f>VLOOKUP(--F4064,经验表!$A$4:$B$53,2,0)*VLOOKUP(--E4064,经验表!$W$8:$X$17,2,0)</f>
        <v>0</v>
      </c>
      <c r="U4064" s="1">
        <f t="shared" si="520"/>
        <v>0</v>
      </c>
      <c r="V4064" s="1">
        <f t="shared" si="521"/>
        <v>0</v>
      </c>
    </row>
    <row r="4065" spans="1:22" x14ac:dyDescent="0.35">
      <c r="A4065" s="1">
        <v>90900172</v>
      </c>
      <c r="B4065" s="3" t="s">
        <v>24</v>
      </c>
      <c r="C4065" s="29">
        <f t="shared" si="516"/>
        <v>2</v>
      </c>
      <c r="D4065" s="29" t="str">
        <f t="shared" si="513"/>
        <v>2</v>
      </c>
      <c r="E4065" s="42" t="str">
        <f t="shared" si="514"/>
        <v>22</v>
      </c>
      <c r="F4065" s="1">
        <v>9</v>
      </c>
      <c r="G4065" s="28" t="str">
        <f t="shared" si="515"/>
        <v>29</v>
      </c>
      <c r="H4065" s="1">
        <v>1</v>
      </c>
      <c r="I4065" s="1">
        <v>690</v>
      </c>
      <c r="J4065" s="1">
        <v>46</v>
      </c>
      <c r="K4065" s="1">
        <v>912</v>
      </c>
      <c r="L4065" s="1">
        <v>11011</v>
      </c>
      <c r="M4065" s="1">
        <v>43127</v>
      </c>
      <c r="N4065" s="2">
        <f>INT(VLOOKUP(--D4065,'属性表（单）'!$H$7:$I$11,2,0)*VLOOKUP(F4065,'属性表（单）'!$B$4:$D$53,3,0))</f>
        <v>3825</v>
      </c>
      <c r="O4065" s="34">
        <f t="shared" si="517"/>
        <v>11475</v>
      </c>
      <c r="P4065" s="1">
        <f>IF(H4065=26,VLOOKUP(G4065,'属性表（单核）'!$H$2:$I$251,2,0),IF(H4065=59,VLOOKUP(G4065,'属性表（单核）'!$C$2:$D$251,2,0),INT(N4065/VLOOKUP(H4065,'属性表（单）'!$N$4:$O$24,2,0))))</f>
        <v>7650</v>
      </c>
      <c r="Q4065" s="34">
        <f t="shared" si="518"/>
        <v>4482</v>
      </c>
      <c r="R4065" s="1">
        <f>IF(J4065=26,VLOOKUP(G4065,'属性表（单核）'!$H$2:$I$251,2,0),IF(J4065=59,VLOOKUP(G4065,'属性表（单核）'!$C$2:$D$251,2,0),INT(N4065/VLOOKUP(J4065,'属性表（单）'!$N$4:$O$24,2,0))))</f>
        <v>2988</v>
      </c>
      <c r="S4065" s="1">
        <f t="shared" si="519"/>
        <v>0</v>
      </c>
      <c r="T4065" s="28">
        <f>VLOOKUP(--F4065,经验表!$A$4:$B$53,2,0)*VLOOKUP(--E4065,经验表!$W$8:$X$17,2,0)</f>
        <v>0</v>
      </c>
      <c r="U4065" s="1">
        <f t="shared" si="520"/>
        <v>0</v>
      </c>
      <c r="V4065" s="1">
        <f t="shared" si="521"/>
        <v>0</v>
      </c>
    </row>
    <row r="4066" spans="1:22" x14ac:dyDescent="0.35">
      <c r="A4066" s="1">
        <v>91000172</v>
      </c>
      <c r="B4066" s="3" t="s">
        <v>24</v>
      </c>
      <c r="C4066" s="29">
        <f t="shared" si="516"/>
        <v>2</v>
      </c>
      <c r="D4066" s="29" t="str">
        <f t="shared" si="513"/>
        <v>2</v>
      </c>
      <c r="E4066" s="42" t="str">
        <f t="shared" si="514"/>
        <v>22</v>
      </c>
      <c r="F4066" s="1">
        <v>10</v>
      </c>
      <c r="G4066" s="28" t="str">
        <f t="shared" si="515"/>
        <v>210</v>
      </c>
      <c r="H4066" s="1">
        <v>1</v>
      </c>
      <c r="I4066" s="1">
        <v>725</v>
      </c>
      <c r="J4066" s="1">
        <v>46</v>
      </c>
      <c r="K4066" s="1">
        <v>984</v>
      </c>
      <c r="L4066" s="1">
        <v>12778</v>
      </c>
      <c r="M4066" s="1">
        <v>54138</v>
      </c>
      <c r="N4066" s="2">
        <f>INT(VLOOKUP(--D4066,'属性表（单）'!$H$7:$I$11,2,0)*VLOOKUP(F4066,'属性表（单）'!$B$4:$D$53,3,0))</f>
        <v>4050</v>
      </c>
      <c r="O4066" s="34">
        <f t="shared" si="517"/>
        <v>12150</v>
      </c>
      <c r="P4066" s="1">
        <f>IF(H4066=26,VLOOKUP(G4066,'属性表（单核）'!$H$2:$I$251,2,0),IF(H4066=59,VLOOKUP(G4066,'属性表（单核）'!$C$2:$D$251,2,0),INT(N4066/VLOOKUP(H4066,'属性表（单）'!$N$4:$O$24,2,0))))</f>
        <v>8100</v>
      </c>
      <c r="Q4066" s="34">
        <f t="shared" si="518"/>
        <v>4746</v>
      </c>
      <c r="R4066" s="1">
        <f>IF(J4066=26,VLOOKUP(G4066,'属性表（单核）'!$H$2:$I$251,2,0),IF(J4066=59,VLOOKUP(G4066,'属性表（单核）'!$C$2:$D$251,2,0),INT(N4066/VLOOKUP(J4066,'属性表（单）'!$N$4:$O$24,2,0))))</f>
        <v>3164</v>
      </c>
      <c r="S4066" s="1">
        <f t="shared" si="519"/>
        <v>0</v>
      </c>
      <c r="T4066" s="28">
        <f>VLOOKUP(--F4066,经验表!$A$4:$B$53,2,0)*VLOOKUP(--E4066,经验表!$W$8:$X$17,2,0)</f>
        <v>0</v>
      </c>
      <c r="U4066" s="1">
        <f t="shared" si="520"/>
        <v>0</v>
      </c>
      <c r="V4066" s="1">
        <f t="shared" si="521"/>
        <v>0</v>
      </c>
    </row>
    <row r="4067" spans="1:22" x14ac:dyDescent="0.35">
      <c r="A4067" s="1">
        <v>91100172</v>
      </c>
      <c r="B4067" s="3" t="s">
        <v>24</v>
      </c>
      <c r="C4067" s="29">
        <f t="shared" si="516"/>
        <v>2</v>
      </c>
      <c r="D4067" s="29" t="str">
        <f t="shared" si="513"/>
        <v>2</v>
      </c>
      <c r="E4067" s="42" t="str">
        <f t="shared" si="514"/>
        <v>22</v>
      </c>
      <c r="F4067" s="1">
        <v>11</v>
      </c>
      <c r="G4067" s="28" t="str">
        <f t="shared" si="515"/>
        <v>211</v>
      </c>
      <c r="H4067" s="1">
        <v>1</v>
      </c>
      <c r="I4067" s="1">
        <v>760</v>
      </c>
      <c r="J4067" s="1">
        <v>46</v>
      </c>
      <c r="K4067" s="1">
        <v>1056</v>
      </c>
      <c r="L4067" s="1">
        <v>14749</v>
      </c>
      <c r="M4067" s="1">
        <v>66916</v>
      </c>
      <c r="N4067" s="2">
        <f>INT(VLOOKUP(--D4067,'属性表（单）'!$H$7:$I$11,2,0)*VLOOKUP(F4067,'属性表（单）'!$B$4:$D$53,3,0))</f>
        <v>4275</v>
      </c>
      <c r="O4067" s="34">
        <f t="shared" si="517"/>
        <v>12825</v>
      </c>
      <c r="P4067" s="1">
        <f>IF(H4067=26,VLOOKUP(G4067,'属性表（单核）'!$H$2:$I$251,2,0),IF(H4067=59,VLOOKUP(G4067,'属性表（单核）'!$C$2:$D$251,2,0),INT(N4067/VLOOKUP(H4067,'属性表（单）'!$N$4:$O$24,2,0))))</f>
        <v>8550</v>
      </c>
      <c r="Q4067" s="34">
        <f t="shared" si="518"/>
        <v>5008</v>
      </c>
      <c r="R4067" s="1">
        <f>IF(J4067=26,VLOOKUP(G4067,'属性表（单核）'!$H$2:$I$251,2,0),IF(J4067=59,VLOOKUP(G4067,'属性表（单核）'!$C$2:$D$251,2,0),INT(N4067/VLOOKUP(J4067,'属性表（单）'!$N$4:$O$24,2,0))))</f>
        <v>3339</v>
      </c>
      <c r="S4067" s="1">
        <f t="shared" si="519"/>
        <v>0</v>
      </c>
      <c r="T4067" s="28">
        <f>VLOOKUP(--F4067,经验表!$A$4:$B$53,2,0)*VLOOKUP(--E4067,经验表!$W$8:$X$17,2,0)</f>
        <v>0</v>
      </c>
      <c r="U4067" s="1">
        <f t="shared" si="520"/>
        <v>0</v>
      </c>
      <c r="V4067" s="1">
        <f t="shared" si="521"/>
        <v>0</v>
      </c>
    </row>
    <row r="4068" spans="1:22" x14ac:dyDescent="0.35">
      <c r="A4068" s="1">
        <v>91200172</v>
      </c>
      <c r="B4068" s="3" t="s">
        <v>24</v>
      </c>
      <c r="C4068" s="29">
        <f t="shared" si="516"/>
        <v>2</v>
      </c>
      <c r="D4068" s="29" t="str">
        <f t="shared" si="513"/>
        <v>2</v>
      </c>
      <c r="E4068" s="42" t="str">
        <f t="shared" si="514"/>
        <v>22</v>
      </c>
      <c r="F4068" s="1">
        <v>12</v>
      </c>
      <c r="G4068" s="28" t="str">
        <f t="shared" si="515"/>
        <v>212</v>
      </c>
      <c r="H4068" s="1">
        <v>1</v>
      </c>
      <c r="I4068" s="1">
        <v>797</v>
      </c>
      <c r="J4068" s="1">
        <v>46</v>
      </c>
      <c r="K4068" s="1">
        <v>1128</v>
      </c>
      <c r="L4068" s="1">
        <v>16947</v>
      </c>
      <c r="M4068" s="1">
        <v>81665</v>
      </c>
      <c r="N4068" s="2">
        <f>INT(VLOOKUP(--D4068,'属性表（单）'!$H$7:$I$11,2,0)*VLOOKUP(F4068,'属性表（单）'!$B$4:$D$53,3,0))</f>
        <v>4575</v>
      </c>
      <c r="O4068" s="34">
        <f t="shared" si="517"/>
        <v>13725</v>
      </c>
      <c r="P4068" s="1">
        <f>IF(H4068=26,VLOOKUP(G4068,'属性表（单核）'!$H$2:$I$251,2,0),IF(H4068=59,VLOOKUP(G4068,'属性表（单核）'!$C$2:$D$251,2,0),INT(N4068/VLOOKUP(H4068,'属性表（单）'!$N$4:$O$24,2,0))))</f>
        <v>9150</v>
      </c>
      <c r="Q4068" s="34">
        <f t="shared" si="518"/>
        <v>5361</v>
      </c>
      <c r="R4068" s="1">
        <f>IF(J4068=26,VLOOKUP(G4068,'属性表（单核）'!$H$2:$I$251,2,0),IF(J4068=59,VLOOKUP(G4068,'属性表（单核）'!$C$2:$D$251,2,0),INT(N4068/VLOOKUP(J4068,'属性表（单）'!$N$4:$O$24,2,0))))</f>
        <v>3574</v>
      </c>
      <c r="S4068" s="1">
        <f t="shared" si="519"/>
        <v>0</v>
      </c>
      <c r="T4068" s="28">
        <f>VLOOKUP(--F4068,经验表!$A$4:$B$53,2,0)*VLOOKUP(--E4068,经验表!$W$8:$X$17,2,0)</f>
        <v>0</v>
      </c>
      <c r="U4068" s="1">
        <f t="shared" si="520"/>
        <v>0</v>
      </c>
      <c r="V4068" s="1">
        <f t="shared" si="521"/>
        <v>0</v>
      </c>
    </row>
    <row r="4069" spans="1:22" x14ac:dyDescent="0.35">
      <c r="A4069" s="1">
        <v>91300172</v>
      </c>
      <c r="B4069" s="3" t="s">
        <v>24</v>
      </c>
      <c r="C4069" s="29">
        <f t="shared" si="516"/>
        <v>2</v>
      </c>
      <c r="D4069" s="29" t="str">
        <f t="shared" si="513"/>
        <v>2</v>
      </c>
      <c r="E4069" s="42" t="str">
        <f t="shared" si="514"/>
        <v>22</v>
      </c>
      <c r="F4069" s="1">
        <v>13</v>
      </c>
      <c r="G4069" s="28" t="str">
        <f t="shared" si="515"/>
        <v>213</v>
      </c>
      <c r="H4069" s="1">
        <v>1</v>
      </c>
      <c r="I4069" s="1">
        <v>835</v>
      </c>
      <c r="J4069" s="1">
        <v>46</v>
      </c>
      <c r="K4069" s="1">
        <v>1200</v>
      </c>
      <c r="L4069" s="1">
        <v>19395</v>
      </c>
      <c r="M4069" s="1">
        <v>98612</v>
      </c>
      <c r="N4069" s="2">
        <f>INT(VLOOKUP(--D4069,'属性表（单）'!$H$7:$I$11,2,0)*VLOOKUP(F4069,'属性表（单）'!$B$4:$D$53,3,0))</f>
        <v>4875</v>
      </c>
      <c r="O4069" s="34">
        <f t="shared" si="517"/>
        <v>14625</v>
      </c>
      <c r="P4069" s="1">
        <f>IF(H4069=26,VLOOKUP(G4069,'属性表（单核）'!$H$2:$I$251,2,0),IF(H4069=59,VLOOKUP(G4069,'属性表（单核）'!$C$2:$D$251,2,0),INT(N4069/VLOOKUP(H4069,'属性表（单）'!$N$4:$O$24,2,0))))</f>
        <v>9750</v>
      </c>
      <c r="Q4069" s="34">
        <f t="shared" si="518"/>
        <v>5712</v>
      </c>
      <c r="R4069" s="1">
        <f>IF(J4069=26,VLOOKUP(G4069,'属性表（单核）'!$H$2:$I$251,2,0),IF(J4069=59,VLOOKUP(G4069,'属性表（单核）'!$C$2:$D$251,2,0),INT(N4069/VLOOKUP(J4069,'属性表（单）'!$N$4:$O$24,2,0))))</f>
        <v>3808</v>
      </c>
      <c r="S4069" s="1">
        <f t="shared" si="519"/>
        <v>0</v>
      </c>
      <c r="T4069" s="28">
        <f>VLOOKUP(--F4069,经验表!$A$4:$B$53,2,0)*VLOOKUP(--E4069,经验表!$W$8:$X$17,2,0)</f>
        <v>0</v>
      </c>
      <c r="U4069" s="1">
        <f t="shared" si="520"/>
        <v>0</v>
      </c>
      <c r="V4069" s="1">
        <f t="shared" si="521"/>
        <v>0</v>
      </c>
    </row>
    <row r="4070" spans="1:22" x14ac:dyDescent="0.35">
      <c r="A4070" s="1">
        <v>91400172</v>
      </c>
      <c r="B4070" s="3" t="s">
        <v>24</v>
      </c>
      <c r="C4070" s="29">
        <f t="shared" si="516"/>
        <v>2</v>
      </c>
      <c r="D4070" s="29" t="str">
        <f t="shared" si="513"/>
        <v>2</v>
      </c>
      <c r="E4070" s="42" t="str">
        <f t="shared" si="514"/>
        <v>22</v>
      </c>
      <c r="F4070" s="1">
        <v>14</v>
      </c>
      <c r="G4070" s="28" t="str">
        <f t="shared" si="515"/>
        <v>214</v>
      </c>
      <c r="H4070" s="1">
        <v>1</v>
      </c>
      <c r="I4070" s="1">
        <v>874</v>
      </c>
      <c r="J4070" s="1">
        <v>46</v>
      </c>
      <c r="K4070" s="1">
        <v>1272</v>
      </c>
      <c r="L4070" s="1">
        <v>22121</v>
      </c>
      <c r="M4070" s="1">
        <v>118007</v>
      </c>
      <c r="N4070" s="2">
        <f>INT(VLOOKUP(--D4070,'属性表（单）'!$H$7:$I$11,2,0)*VLOOKUP(F4070,'属性表（单）'!$B$4:$D$53,3,0))</f>
        <v>5175</v>
      </c>
      <c r="O4070" s="34">
        <f t="shared" si="517"/>
        <v>15525</v>
      </c>
      <c r="P4070" s="1">
        <f>IF(H4070=26,VLOOKUP(G4070,'属性表（单核）'!$H$2:$I$251,2,0),IF(H4070=59,VLOOKUP(G4070,'属性表（单核）'!$C$2:$D$251,2,0),INT(N4070/VLOOKUP(H4070,'属性表（单）'!$N$4:$O$24,2,0))))</f>
        <v>10350</v>
      </c>
      <c r="Q4070" s="34">
        <f t="shared" si="518"/>
        <v>6063</v>
      </c>
      <c r="R4070" s="1">
        <f>IF(J4070=26,VLOOKUP(G4070,'属性表（单核）'!$H$2:$I$251,2,0),IF(J4070=59,VLOOKUP(G4070,'属性表（单核）'!$C$2:$D$251,2,0),INT(N4070/VLOOKUP(J4070,'属性表（单）'!$N$4:$O$24,2,0))))</f>
        <v>4042</v>
      </c>
      <c r="S4070" s="1">
        <f t="shared" si="519"/>
        <v>0</v>
      </c>
      <c r="T4070" s="28">
        <f>VLOOKUP(--F4070,经验表!$A$4:$B$53,2,0)*VLOOKUP(--E4070,经验表!$W$8:$X$17,2,0)</f>
        <v>0</v>
      </c>
      <c r="U4070" s="1">
        <f t="shared" si="520"/>
        <v>0</v>
      </c>
      <c r="V4070" s="1">
        <f t="shared" si="521"/>
        <v>0</v>
      </c>
    </row>
    <row r="4071" spans="1:22" x14ac:dyDescent="0.35">
      <c r="A4071" s="1">
        <v>91500172</v>
      </c>
      <c r="B4071" s="3" t="s">
        <v>24</v>
      </c>
      <c r="C4071" s="29">
        <f t="shared" si="516"/>
        <v>2</v>
      </c>
      <c r="D4071" s="29" t="str">
        <f t="shared" si="513"/>
        <v>2</v>
      </c>
      <c r="E4071" s="42" t="str">
        <f t="shared" si="514"/>
        <v>22</v>
      </c>
      <c r="F4071" s="1">
        <v>15</v>
      </c>
      <c r="G4071" s="28" t="str">
        <f t="shared" si="515"/>
        <v>215</v>
      </c>
      <c r="H4071" s="1">
        <v>1</v>
      </c>
      <c r="I4071" s="1">
        <v>912</v>
      </c>
      <c r="J4071" s="1">
        <v>46</v>
      </c>
      <c r="K4071" s="1">
        <v>1344</v>
      </c>
      <c r="L4071" s="1">
        <v>25155</v>
      </c>
      <c r="M4071" s="1">
        <v>140128</v>
      </c>
      <c r="N4071" s="2">
        <f>INT(VLOOKUP(--D4071,'属性表（单）'!$H$7:$I$11,2,0)*VLOOKUP(F4071,'属性表（单）'!$B$4:$D$53,3,0))</f>
        <v>5475</v>
      </c>
      <c r="O4071" s="34">
        <f t="shared" si="517"/>
        <v>16425</v>
      </c>
      <c r="P4071" s="1">
        <f>IF(H4071=26,VLOOKUP(G4071,'属性表（单核）'!$H$2:$I$251,2,0),IF(H4071=59,VLOOKUP(G4071,'属性表（单核）'!$C$2:$D$251,2,0),INT(N4071/VLOOKUP(H4071,'属性表（单）'!$N$4:$O$24,2,0))))</f>
        <v>10950</v>
      </c>
      <c r="Q4071" s="34">
        <f t="shared" si="518"/>
        <v>6415</v>
      </c>
      <c r="R4071" s="1">
        <f>IF(J4071=26,VLOOKUP(G4071,'属性表（单核）'!$H$2:$I$251,2,0),IF(J4071=59,VLOOKUP(G4071,'属性表（单核）'!$C$2:$D$251,2,0),INT(N4071/VLOOKUP(J4071,'属性表（单）'!$N$4:$O$24,2,0))))</f>
        <v>4277</v>
      </c>
      <c r="S4071" s="1">
        <f t="shared" si="519"/>
        <v>0</v>
      </c>
      <c r="T4071" s="28">
        <f>VLOOKUP(--F4071,经验表!$A$4:$B$53,2,0)*VLOOKUP(--E4071,经验表!$W$8:$X$17,2,0)</f>
        <v>0</v>
      </c>
      <c r="U4071" s="1">
        <f t="shared" si="520"/>
        <v>0</v>
      </c>
      <c r="V4071" s="1">
        <f t="shared" si="521"/>
        <v>0</v>
      </c>
    </row>
    <row r="4072" spans="1:22" x14ac:dyDescent="0.35">
      <c r="A4072" s="1">
        <v>91600172</v>
      </c>
      <c r="B4072" s="3" t="s">
        <v>24</v>
      </c>
      <c r="C4072" s="29">
        <f t="shared" si="516"/>
        <v>2</v>
      </c>
      <c r="D4072" s="29" t="str">
        <f t="shared" si="513"/>
        <v>2</v>
      </c>
      <c r="E4072" s="42" t="str">
        <f t="shared" si="514"/>
        <v>22</v>
      </c>
      <c r="F4072" s="1">
        <v>16</v>
      </c>
      <c r="G4072" s="28" t="str">
        <f t="shared" si="515"/>
        <v>216</v>
      </c>
      <c r="H4072" s="1">
        <v>1</v>
      </c>
      <c r="I4072" s="1">
        <v>954</v>
      </c>
      <c r="J4072" s="1">
        <v>46</v>
      </c>
      <c r="K4072" s="1">
        <v>1416</v>
      </c>
      <c r="L4072" s="1">
        <v>28530</v>
      </c>
      <c r="M4072" s="1">
        <v>165283</v>
      </c>
      <c r="N4072" s="2">
        <f>INT(VLOOKUP(--D4072,'属性表（单）'!$H$7:$I$11,2,0)*VLOOKUP(F4072,'属性表（单）'!$B$4:$D$53,3,0))</f>
        <v>5775</v>
      </c>
      <c r="O4072" s="34">
        <f t="shared" si="517"/>
        <v>17325</v>
      </c>
      <c r="P4072" s="1">
        <f>IF(H4072=26,VLOOKUP(G4072,'属性表（单核）'!$H$2:$I$251,2,0),IF(H4072=59,VLOOKUP(G4072,'属性表（单核）'!$C$2:$D$251,2,0),INT(N4072/VLOOKUP(H4072,'属性表（单）'!$N$4:$O$24,2,0))))</f>
        <v>11550</v>
      </c>
      <c r="Q4072" s="34">
        <f t="shared" si="518"/>
        <v>6766</v>
      </c>
      <c r="R4072" s="1">
        <f>IF(J4072=26,VLOOKUP(G4072,'属性表（单核）'!$H$2:$I$251,2,0),IF(J4072=59,VLOOKUP(G4072,'属性表（单核）'!$C$2:$D$251,2,0),INT(N4072/VLOOKUP(J4072,'属性表（单）'!$N$4:$O$24,2,0))))</f>
        <v>4511</v>
      </c>
      <c r="S4072" s="1">
        <f t="shared" si="519"/>
        <v>0</v>
      </c>
      <c r="T4072" s="28">
        <f>VLOOKUP(--F4072,经验表!$A$4:$B$53,2,0)*VLOOKUP(--E4072,经验表!$W$8:$X$17,2,0)</f>
        <v>0</v>
      </c>
      <c r="U4072" s="1">
        <f t="shared" si="520"/>
        <v>0</v>
      </c>
      <c r="V4072" s="1">
        <f t="shared" si="521"/>
        <v>0</v>
      </c>
    </row>
    <row r="4073" spans="1:22" x14ac:dyDescent="0.35">
      <c r="A4073" s="1">
        <v>91700172</v>
      </c>
      <c r="B4073" s="3" t="s">
        <v>24</v>
      </c>
      <c r="C4073" s="29">
        <f t="shared" si="516"/>
        <v>2</v>
      </c>
      <c r="D4073" s="29" t="str">
        <f t="shared" si="513"/>
        <v>2</v>
      </c>
      <c r="E4073" s="42" t="str">
        <f t="shared" si="514"/>
        <v>22</v>
      </c>
      <c r="F4073" s="1">
        <v>17</v>
      </c>
      <c r="G4073" s="28" t="str">
        <f t="shared" si="515"/>
        <v>217</v>
      </c>
      <c r="H4073" s="1">
        <v>1</v>
      </c>
      <c r="I4073" s="1">
        <v>994</v>
      </c>
      <c r="J4073" s="1">
        <v>46</v>
      </c>
      <c r="K4073" s="1">
        <v>1488</v>
      </c>
      <c r="L4073" s="1">
        <v>32283</v>
      </c>
      <c r="M4073" s="1">
        <v>193813</v>
      </c>
      <c r="N4073" s="2">
        <f>INT(VLOOKUP(--D4073,'属性表（单）'!$H$7:$I$11,2,0)*VLOOKUP(F4073,'属性表（单）'!$B$4:$D$53,3,0))</f>
        <v>6150</v>
      </c>
      <c r="O4073" s="34">
        <f t="shared" si="517"/>
        <v>18450</v>
      </c>
      <c r="P4073" s="1">
        <f>IF(H4073=26,VLOOKUP(G4073,'属性表（单核）'!$H$2:$I$251,2,0),IF(H4073=59,VLOOKUP(G4073,'属性表（单核）'!$C$2:$D$251,2,0),INT(N4073/VLOOKUP(H4073,'属性表（单）'!$N$4:$O$24,2,0))))</f>
        <v>12300</v>
      </c>
      <c r="Q4073" s="34">
        <f t="shared" si="518"/>
        <v>7206</v>
      </c>
      <c r="R4073" s="1">
        <f>IF(J4073=26,VLOOKUP(G4073,'属性表（单核）'!$H$2:$I$251,2,0),IF(J4073=59,VLOOKUP(G4073,'属性表（单核）'!$C$2:$D$251,2,0),INT(N4073/VLOOKUP(J4073,'属性表（单）'!$N$4:$O$24,2,0))))</f>
        <v>4804</v>
      </c>
      <c r="S4073" s="1">
        <f t="shared" si="519"/>
        <v>0</v>
      </c>
      <c r="T4073" s="28">
        <f>VLOOKUP(--F4073,经验表!$A$4:$B$53,2,0)*VLOOKUP(--E4073,经验表!$W$8:$X$17,2,0)</f>
        <v>0</v>
      </c>
      <c r="U4073" s="1">
        <f t="shared" si="520"/>
        <v>0</v>
      </c>
      <c r="V4073" s="1">
        <f t="shared" si="521"/>
        <v>0</v>
      </c>
    </row>
    <row r="4074" spans="1:22" x14ac:dyDescent="0.35">
      <c r="A4074" s="1">
        <v>91800172</v>
      </c>
      <c r="B4074" s="3" t="s">
        <v>24</v>
      </c>
      <c r="C4074" s="29">
        <f t="shared" si="516"/>
        <v>2</v>
      </c>
      <c r="D4074" s="29" t="str">
        <f t="shared" si="513"/>
        <v>2</v>
      </c>
      <c r="E4074" s="42" t="str">
        <f t="shared" si="514"/>
        <v>22</v>
      </c>
      <c r="F4074" s="1">
        <v>18</v>
      </c>
      <c r="G4074" s="28" t="str">
        <f t="shared" si="515"/>
        <v>218</v>
      </c>
      <c r="H4074" s="1">
        <v>1</v>
      </c>
      <c r="I4074" s="1">
        <v>1037</v>
      </c>
      <c r="J4074" s="1">
        <v>46</v>
      </c>
      <c r="K4074" s="1">
        <v>1560</v>
      </c>
      <c r="L4074" s="1">
        <v>36454</v>
      </c>
      <c r="M4074" s="1">
        <v>226096</v>
      </c>
      <c r="N4074" s="2">
        <f>INT(VLOOKUP(--D4074,'属性表（单）'!$H$7:$I$11,2,0)*VLOOKUP(F4074,'属性表（单）'!$B$4:$D$53,3,0))</f>
        <v>6525</v>
      </c>
      <c r="O4074" s="34">
        <f t="shared" si="517"/>
        <v>19575</v>
      </c>
      <c r="P4074" s="1">
        <f>IF(H4074=26,VLOOKUP(G4074,'属性表（单核）'!$H$2:$I$251,2,0),IF(H4074=59,VLOOKUP(G4074,'属性表（单核）'!$C$2:$D$251,2,0),INT(N4074/VLOOKUP(H4074,'属性表（单）'!$N$4:$O$24,2,0))))</f>
        <v>13050</v>
      </c>
      <c r="Q4074" s="34">
        <f t="shared" si="518"/>
        <v>7645</v>
      </c>
      <c r="R4074" s="1">
        <f>IF(J4074=26,VLOOKUP(G4074,'属性表（单核）'!$H$2:$I$251,2,0),IF(J4074=59,VLOOKUP(G4074,'属性表（单核）'!$C$2:$D$251,2,0),INT(N4074/VLOOKUP(J4074,'属性表（单）'!$N$4:$O$24,2,0))))</f>
        <v>5097</v>
      </c>
      <c r="S4074" s="1">
        <f t="shared" si="519"/>
        <v>0</v>
      </c>
      <c r="T4074" s="28">
        <f>VLOOKUP(--F4074,经验表!$A$4:$B$53,2,0)*VLOOKUP(--E4074,经验表!$W$8:$X$17,2,0)</f>
        <v>0</v>
      </c>
      <c r="U4074" s="1">
        <f t="shared" si="520"/>
        <v>0</v>
      </c>
      <c r="V4074" s="1">
        <f t="shared" si="521"/>
        <v>0</v>
      </c>
    </row>
    <row r="4075" spans="1:22" x14ac:dyDescent="0.35">
      <c r="A4075" s="1">
        <v>91900172</v>
      </c>
      <c r="B4075" s="3" t="s">
        <v>24</v>
      </c>
      <c r="C4075" s="29">
        <f t="shared" si="516"/>
        <v>2</v>
      </c>
      <c r="D4075" s="29" t="str">
        <f t="shared" si="513"/>
        <v>2</v>
      </c>
      <c r="E4075" s="42" t="str">
        <f t="shared" si="514"/>
        <v>22</v>
      </c>
      <c r="F4075" s="1">
        <v>19</v>
      </c>
      <c r="G4075" s="28" t="str">
        <f t="shared" si="515"/>
        <v>219</v>
      </c>
      <c r="H4075" s="1">
        <v>1</v>
      </c>
      <c r="I4075" s="1">
        <v>1080</v>
      </c>
      <c r="J4075" s="1">
        <v>46</v>
      </c>
      <c r="K4075" s="1">
        <v>1632</v>
      </c>
      <c r="L4075" s="1">
        <v>41092</v>
      </c>
      <c r="M4075" s="1">
        <v>262550</v>
      </c>
      <c r="N4075" s="2">
        <f>INT(VLOOKUP(--D4075,'属性表（单）'!$H$7:$I$11,2,0)*VLOOKUP(F4075,'属性表（单）'!$B$4:$D$53,3,0))</f>
        <v>6900</v>
      </c>
      <c r="O4075" s="34">
        <f t="shared" si="517"/>
        <v>20700</v>
      </c>
      <c r="P4075" s="1">
        <f>IF(H4075=26,VLOOKUP(G4075,'属性表（单核）'!$H$2:$I$251,2,0),IF(H4075=59,VLOOKUP(G4075,'属性表（单核）'!$C$2:$D$251,2,0),INT(N4075/VLOOKUP(H4075,'属性表（单）'!$N$4:$O$24,2,0))))</f>
        <v>13800</v>
      </c>
      <c r="Q4075" s="34">
        <f t="shared" si="518"/>
        <v>8085</v>
      </c>
      <c r="R4075" s="1">
        <f>IF(J4075=26,VLOOKUP(G4075,'属性表（单核）'!$H$2:$I$251,2,0),IF(J4075=59,VLOOKUP(G4075,'属性表（单核）'!$C$2:$D$251,2,0),INT(N4075/VLOOKUP(J4075,'属性表（单）'!$N$4:$O$24,2,0))))</f>
        <v>5390</v>
      </c>
      <c r="S4075" s="1">
        <f t="shared" si="519"/>
        <v>0</v>
      </c>
      <c r="T4075" s="28">
        <f>VLOOKUP(--F4075,经验表!$A$4:$B$53,2,0)*VLOOKUP(--E4075,经验表!$W$8:$X$17,2,0)</f>
        <v>0</v>
      </c>
      <c r="U4075" s="1">
        <f t="shared" si="520"/>
        <v>0</v>
      </c>
      <c r="V4075" s="1">
        <f t="shared" si="521"/>
        <v>0</v>
      </c>
    </row>
    <row r="4076" spans="1:22" x14ac:dyDescent="0.35">
      <c r="A4076" s="1">
        <v>92000172</v>
      </c>
      <c r="B4076" s="3" t="s">
        <v>24</v>
      </c>
      <c r="C4076" s="29">
        <f t="shared" si="516"/>
        <v>2</v>
      </c>
      <c r="D4076" s="29" t="str">
        <f t="shared" si="513"/>
        <v>2</v>
      </c>
      <c r="E4076" s="42" t="str">
        <f t="shared" si="514"/>
        <v>22</v>
      </c>
      <c r="F4076" s="1">
        <v>20</v>
      </c>
      <c r="G4076" s="28" t="str">
        <f t="shared" si="515"/>
        <v>220</v>
      </c>
      <c r="H4076" s="1">
        <v>1</v>
      </c>
      <c r="I4076" s="1">
        <v>1125</v>
      </c>
      <c r="J4076" s="1">
        <v>46</v>
      </c>
      <c r="K4076" s="1">
        <v>1704</v>
      </c>
      <c r="L4076" s="1">
        <v>46242</v>
      </c>
      <c r="M4076" s="1">
        <v>303642</v>
      </c>
      <c r="N4076" s="2">
        <f>INT(VLOOKUP(--D4076,'属性表（单）'!$H$7:$I$11,2,0)*VLOOKUP(F4076,'属性表（单）'!$B$4:$D$53,3,0))</f>
        <v>7275</v>
      </c>
      <c r="O4076" s="34">
        <f t="shared" si="517"/>
        <v>21825</v>
      </c>
      <c r="P4076" s="1">
        <f>IF(H4076=26,VLOOKUP(G4076,'属性表（单核）'!$H$2:$I$251,2,0),IF(H4076=59,VLOOKUP(G4076,'属性表（单核）'!$C$2:$D$251,2,0),INT(N4076/VLOOKUP(H4076,'属性表（单）'!$N$4:$O$24,2,0))))</f>
        <v>14550</v>
      </c>
      <c r="Q4076" s="34">
        <f t="shared" si="518"/>
        <v>8524</v>
      </c>
      <c r="R4076" s="1">
        <f>IF(J4076=26,VLOOKUP(G4076,'属性表（单核）'!$H$2:$I$251,2,0),IF(J4076=59,VLOOKUP(G4076,'属性表（单核）'!$C$2:$D$251,2,0),INT(N4076/VLOOKUP(J4076,'属性表（单）'!$N$4:$O$24,2,0))))</f>
        <v>5683</v>
      </c>
      <c r="S4076" s="1">
        <f t="shared" si="519"/>
        <v>0</v>
      </c>
      <c r="T4076" s="28">
        <f>VLOOKUP(--F4076,经验表!$A$4:$B$53,2,0)*VLOOKUP(--E4076,经验表!$W$8:$X$17,2,0)</f>
        <v>0</v>
      </c>
      <c r="U4076" s="1">
        <f t="shared" si="520"/>
        <v>0</v>
      </c>
      <c r="V4076" s="1">
        <f t="shared" si="521"/>
        <v>0</v>
      </c>
    </row>
    <row r="4077" spans="1:22" x14ac:dyDescent="0.35">
      <c r="A4077" s="1">
        <v>92100172</v>
      </c>
      <c r="B4077" s="3" t="s">
        <v>24</v>
      </c>
      <c r="C4077" s="29">
        <f t="shared" si="516"/>
        <v>2</v>
      </c>
      <c r="D4077" s="29" t="str">
        <f t="shared" si="513"/>
        <v>2</v>
      </c>
      <c r="E4077" s="42" t="str">
        <f t="shared" si="514"/>
        <v>22</v>
      </c>
      <c r="F4077" s="1">
        <v>21</v>
      </c>
      <c r="G4077" s="28" t="str">
        <f t="shared" si="515"/>
        <v>221</v>
      </c>
      <c r="H4077" s="1">
        <v>1</v>
      </c>
      <c r="I4077" s="1">
        <v>1171</v>
      </c>
      <c r="J4077" s="1">
        <v>46</v>
      </c>
      <c r="K4077" s="1">
        <v>1776</v>
      </c>
      <c r="L4077" s="1">
        <v>51962</v>
      </c>
      <c r="M4077" s="1">
        <v>349884</v>
      </c>
      <c r="N4077" s="2">
        <f>INT(VLOOKUP(--D4077,'属性表（单）'!$H$7:$I$11,2,0)*VLOOKUP(F4077,'属性表（单）'!$B$4:$D$53,3,0))</f>
        <v>7650</v>
      </c>
      <c r="O4077" s="34">
        <f t="shared" si="517"/>
        <v>22950</v>
      </c>
      <c r="P4077" s="1">
        <f>IF(H4077=26,VLOOKUP(G4077,'属性表（单核）'!$H$2:$I$251,2,0),IF(H4077=59,VLOOKUP(G4077,'属性表（单核）'!$C$2:$D$251,2,0),INT(N4077/VLOOKUP(H4077,'属性表（单）'!$N$4:$O$24,2,0))))</f>
        <v>15300</v>
      </c>
      <c r="Q4077" s="34">
        <f t="shared" si="518"/>
        <v>8964</v>
      </c>
      <c r="R4077" s="1">
        <f>IF(J4077=26,VLOOKUP(G4077,'属性表（单核）'!$H$2:$I$251,2,0),IF(J4077=59,VLOOKUP(G4077,'属性表（单核）'!$C$2:$D$251,2,0),INT(N4077/VLOOKUP(J4077,'属性表（单）'!$N$4:$O$24,2,0))))</f>
        <v>5976</v>
      </c>
      <c r="S4077" s="1">
        <f t="shared" si="519"/>
        <v>0</v>
      </c>
      <c r="T4077" s="28">
        <f>VLOOKUP(--F4077,经验表!$A$4:$B$53,2,0)*VLOOKUP(--E4077,经验表!$W$8:$X$17,2,0)</f>
        <v>0</v>
      </c>
      <c r="U4077" s="1">
        <f t="shared" si="520"/>
        <v>0</v>
      </c>
      <c r="V4077" s="1">
        <f t="shared" si="521"/>
        <v>0</v>
      </c>
    </row>
    <row r="4078" spans="1:22" x14ac:dyDescent="0.35">
      <c r="A4078" s="1">
        <v>92200172</v>
      </c>
      <c r="B4078" s="3" t="s">
        <v>24</v>
      </c>
      <c r="C4078" s="29">
        <f t="shared" si="516"/>
        <v>2</v>
      </c>
      <c r="D4078" s="29" t="str">
        <f t="shared" si="513"/>
        <v>2</v>
      </c>
      <c r="E4078" s="42" t="str">
        <f t="shared" si="514"/>
        <v>22</v>
      </c>
      <c r="F4078" s="1">
        <v>22</v>
      </c>
      <c r="G4078" s="28" t="str">
        <f t="shared" si="515"/>
        <v>222</v>
      </c>
      <c r="H4078" s="1">
        <v>1</v>
      </c>
      <c r="I4078" s="1">
        <v>1218</v>
      </c>
      <c r="J4078" s="1">
        <v>46</v>
      </c>
      <c r="K4078" s="1">
        <v>1848</v>
      </c>
      <c r="L4078" s="1">
        <v>58315</v>
      </c>
      <c r="M4078" s="1">
        <v>401846</v>
      </c>
      <c r="N4078" s="2">
        <f>INT(VLOOKUP(--D4078,'属性表（单）'!$H$7:$I$11,2,0)*VLOOKUP(F4078,'属性表（单）'!$B$4:$D$53,3,0))</f>
        <v>8100</v>
      </c>
      <c r="O4078" s="34">
        <f t="shared" si="517"/>
        <v>24300</v>
      </c>
      <c r="P4078" s="1">
        <f>IF(H4078=26,VLOOKUP(G4078,'属性表（单核）'!$H$2:$I$251,2,0),IF(H4078=59,VLOOKUP(G4078,'属性表（单核）'!$C$2:$D$251,2,0),INT(N4078/VLOOKUP(H4078,'属性表（单）'!$N$4:$O$24,2,0))))</f>
        <v>16200</v>
      </c>
      <c r="Q4078" s="34">
        <f t="shared" si="518"/>
        <v>9492</v>
      </c>
      <c r="R4078" s="1">
        <f>IF(J4078=26,VLOOKUP(G4078,'属性表（单核）'!$H$2:$I$251,2,0),IF(J4078=59,VLOOKUP(G4078,'属性表（单核）'!$C$2:$D$251,2,0),INT(N4078/VLOOKUP(J4078,'属性表（单）'!$N$4:$O$24,2,0))))</f>
        <v>6328</v>
      </c>
      <c r="S4078" s="1">
        <f t="shared" si="519"/>
        <v>0</v>
      </c>
      <c r="T4078" s="28">
        <f>VLOOKUP(--F4078,经验表!$A$4:$B$53,2,0)*VLOOKUP(--E4078,经验表!$W$8:$X$17,2,0)</f>
        <v>0</v>
      </c>
      <c r="U4078" s="1">
        <f t="shared" si="520"/>
        <v>0</v>
      </c>
      <c r="V4078" s="1">
        <f t="shared" si="521"/>
        <v>0</v>
      </c>
    </row>
    <row r="4079" spans="1:22" x14ac:dyDescent="0.35">
      <c r="A4079" s="1">
        <v>92300172</v>
      </c>
      <c r="B4079" s="3" t="s">
        <v>24</v>
      </c>
      <c r="C4079" s="29">
        <f t="shared" si="516"/>
        <v>2</v>
      </c>
      <c r="D4079" s="29" t="str">
        <f t="shared" si="513"/>
        <v>2</v>
      </c>
      <c r="E4079" s="42" t="str">
        <f t="shared" si="514"/>
        <v>22</v>
      </c>
      <c r="F4079" s="1">
        <v>23</v>
      </c>
      <c r="G4079" s="28" t="str">
        <f t="shared" si="515"/>
        <v>223</v>
      </c>
      <c r="H4079" s="1">
        <v>1</v>
      </c>
      <c r="I4079" s="1">
        <v>1266</v>
      </c>
      <c r="J4079" s="1">
        <v>46</v>
      </c>
      <c r="K4079" s="1">
        <v>1920</v>
      </c>
      <c r="L4079" s="1">
        <v>65366</v>
      </c>
      <c r="M4079" s="1">
        <v>460161</v>
      </c>
      <c r="N4079" s="2">
        <f>INT(VLOOKUP(--D4079,'属性表（单）'!$H$7:$I$11,2,0)*VLOOKUP(F4079,'属性表（单）'!$B$4:$D$53,3,0))</f>
        <v>8550</v>
      </c>
      <c r="O4079" s="34">
        <f t="shared" si="517"/>
        <v>25650</v>
      </c>
      <c r="P4079" s="1">
        <f>IF(H4079=26,VLOOKUP(G4079,'属性表（单核）'!$H$2:$I$251,2,0),IF(H4079=59,VLOOKUP(G4079,'属性表（单核）'!$C$2:$D$251,2,0),INT(N4079/VLOOKUP(H4079,'属性表（单）'!$N$4:$O$24,2,0))))</f>
        <v>17100</v>
      </c>
      <c r="Q4079" s="34">
        <f t="shared" si="518"/>
        <v>10018</v>
      </c>
      <c r="R4079" s="1">
        <f>IF(J4079=26,VLOOKUP(G4079,'属性表（单核）'!$H$2:$I$251,2,0),IF(J4079=59,VLOOKUP(G4079,'属性表（单核）'!$C$2:$D$251,2,0),INT(N4079/VLOOKUP(J4079,'属性表（单）'!$N$4:$O$24,2,0))))</f>
        <v>6679</v>
      </c>
      <c r="S4079" s="1">
        <f t="shared" si="519"/>
        <v>0</v>
      </c>
      <c r="T4079" s="28">
        <f>VLOOKUP(--F4079,经验表!$A$4:$B$53,2,0)*VLOOKUP(--E4079,经验表!$W$8:$X$17,2,0)</f>
        <v>0</v>
      </c>
      <c r="U4079" s="1">
        <f t="shared" si="520"/>
        <v>0</v>
      </c>
      <c r="V4079" s="1">
        <f t="shared" si="521"/>
        <v>0</v>
      </c>
    </row>
    <row r="4080" spans="1:22" x14ac:dyDescent="0.35">
      <c r="A4080" s="1">
        <v>92400172</v>
      </c>
      <c r="B4080" s="3" t="s">
        <v>24</v>
      </c>
      <c r="C4080" s="29">
        <f t="shared" si="516"/>
        <v>2</v>
      </c>
      <c r="D4080" s="29" t="str">
        <f t="shared" si="513"/>
        <v>2</v>
      </c>
      <c r="E4080" s="42" t="str">
        <f t="shared" si="514"/>
        <v>22</v>
      </c>
      <c r="F4080" s="1">
        <v>24</v>
      </c>
      <c r="G4080" s="28" t="str">
        <f t="shared" si="515"/>
        <v>224</v>
      </c>
      <c r="H4080" s="1">
        <v>1</v>
      </c>
      <c r="I4080" s="1">
        <v>1315</v>
      </c>
      <c r="J4080" s="1">
        <v>46</v>
      </c>
      <c r="K4080" s="1">
        <v>1992</v>
      </c>
      <c r="L4080" s="1">
        <v>73194</v>
      </c>
      <c r="M4080" s="1">
        <v>525527</v>
      </c>
      <c r="N4080" s="2">
        <f>INT(VLOOKUP(--D4080,'属性表（单）'!$H$7:$I$11,2,0)*VLOOKUP(F4080,'属性表（单）'!$B$4:$D$53,3,0))</f>
        <v>9000</v>
      </c>
      <c r="O4080" s="34">
        <f t="shared" si="517"/>
        <v>27000</v>
      </c>
      <c r="P4080" s="1">
        <f>IF(H4080=26,VLOOKUP(G4080,'属性表（单核）'!$H$2:$I$251,2,0),IF(H4080=59,VLOOKUP(G4080,'属性表（单核）'!$C$2:$D$251,2,0),INT(N4080/VLOOKUP(H4080,'属性表（单）'!$N$4:$O$24,2,0))))</f>
        <v>18000</v>
      </c>
      <c r="Q4080" s="34">
        <f t="shared" si="518"/>
        <v>10546</v>
      </c>
      <c r="R4080" s="1">
        <f>IF(J4080=26,VLOOKUP(G4080,'属性表（单核）'!$H$2:$I$251,2,0),IF(J4080=59,VLOOKUP(G4080,'属性表（单核）'!$C$2:$D$251,2,0),INT(N4080/VLOOKUP(J4080,'属性表（单）'!$N$4:$O$24,2,0))))</f>
        <v>7031</v>
      </c>
      <c r="S4080" s="1">
        <f t="shared" si="519"/>
        <v>0</v>
      </c>
      <c r="T4080" s="28">
        <f>VLOOKUP(--F4080,经验表!$A$4:$B$53,2,0)*VLOOKUP(--E4080,经验表!$W$8:$X$17,2,0)</f>
        <v>0</v>
      </c>
      <c r="U4080" s="1">
        <f t="shared" si="520"/>
        <v>0</v>
      </c>
      <c r="V4080" s="1">
        <f t="shared" si="521"/>
        <v>0</v>
      </c>
    </row>
    <row r="4081" spans="1:22" x14ac:dyDescent="0.35">
      <c r="A4081" s="1">
        <v>92500172</v>
      </c>
      <c r="B4081" s="3" t="s">
        <v>24</v>
      </c>
      <c r="C4081" s="29">
        <f t="shared" si="516"/>
        <v>2</v>
      </c>
      <c r="D4081" s="29" t="str">
        <f t="shared" si="513"/>
        <v>2</v>
      </c>
      <c r="E4081" s="42" t="str">
        <f t="shared" si="514"/>
        <v>22</v>
      </c>
      <c r="F4081" s="1">
        <v>25</v>
      </c>
      <c r="G4081" s="28" t="str">
        <f t="shared" si="515"/>
        <v>225</v>
      </c>
      <c r="H4081" s="1">
        <v>1</v>
      </c>
      <c r="I4081" s="1">
        <v>1365</v>
      </c>
      <c r="J4081" s="1">
        <v>46</v>
      </c>
      <c r="K4081" s="1">
        <v>2064</v>
      </c>
      <c r="L4081" s="1">
        <v>81880</v>
      </c>
      <c r="M4081" s="1">
        <v>598721</v>
      </c>
      <c r="N4081" s="2">
        <f>INT(VLOOKUP(--D4081,'属性表（单）'!$H$7:$I$11,2,0)*VLOOKUP(F4081,'属性表（单）'!$B$4:$D$53,3,0))</f>
        <v>9450</v>
      </c>
      <c r="O4081" s="34">
        <f t="shared" si="517"/>
        <v>28350</v>
      </c>
      <c r="P4081" s="1">
        <f>IF(H4081=26,VLOOKUP(G4081,'属性表（单核）'!$H$2:$I$251,2,0),IF(H4081=59,VLOOKUP(G4081,'属性表（单核）'!$C$2:$D$251,2,0),INT(N4081/VLOOKUP(H4081,'属性表（单）'!$N$4:$O$24,2,0))))</f>
        <v>18900</v>
      </c>
      <c r="Q4081" s="34">
        <f t="shared" si="518"/>
        <v>11073</v>
      </c>
      <c r="R4081" s="1">
        <f>IF(J4081=26,VLOOKUP(G4081,'属性表（单核）'!$H$2:$I$251,2,0),IF(J4081=59,VLOOKUP(G4081,'属性表（单核）'!$C$2:$D$251,2,0),INT(N4081/VLOOKUP(J4081,'属性表（单）'!$N$4:$O$24,2,0))))</f>
        <v>7382</v>
      </c>
      <c r="S4081" s="1">
        <f t="shared" si="519"/>
        <v>0</v>
      </c>
      <c r="T4081" s="28">
        <f>VLOOKUP(--F4081,经验表!$A$4:$B$53,2,0)*VLOOKUP(--E4081,经验表!$W$8:$X$17,2,0)</f>
        <v>0</v>
      </c>
      <c r="U4081" s="1">
        <f t="shared" si="520"/>
        <v>0</v>
      </c>
      <c r="V4081" s="1">
        <f t="shared" si="521"/>
        <v>0</v>
      </c>
    </row>
    <row r="4082" spans="1:22" x14ac:dyDescent="0.35">
      <c r="A4082" s="1">
        <v>92600172</v>
      </c>
      <c r="B4082" s="3" t="s">
        <v>24</v>
      </c>
      <c r="C4082" s="29">
        <f t="shared" si="516"/>
        <v>2</v>
      </c>
      <c r="D4082" s="29" t="str">
        <f t="shared" si="513"/>
        <v>2</v>
      </c>
      <c r="E4082" s="42" t="str">
        <f t="shared" si="514"/>
        <v>22</v>
      </c>
      <c r="F4082" s="1">
        <v>26</v>
      </c>
      <c r="G4082" s="28" t="str">
        <f t="shared" si="515"/>
        <v>226</v>
      </c>
      <c r="H4082" s="1">
        <v>1</v>
      </c>
      <c r="I4082" s="1">
        <v>1418</v>
      </c>
      <c r="J4082" s="1">
        <v>46</v>
      </c>
      <c r="K4082" s="1">
        <v>2136</v>
      </c>
      <c r="L4082" s="1">
        <v>91516</v>
      </c>
      <c r="M4082" s="1">
        <v>680601</v>
      </c>
      <c r="N4082" s="2">
        <f>INT(VLOOKUP(--D4082,'属性表（单）'!$H$7:$I$11,2,0)*VLOOKUP(F4082,'属性表（单）'!$B$4:$D$53,3,0))</f>
        <v>9900</v>
      </c>
      <c r="O4082" s="34">
        <f t="shared" si="517"/>
        <v>29700</v>
      </c>
      <c r="P4082" s="1">
        <f>IF(H4082=26,VLOOKUP(G4082,'属性表（单核）'!$H$2:$I$251,2,0),IF(H4082=59,VLOOKUP(G4082,'属性表（单核）'!$C$2:$D$251,2,0),INT(N4082/VLOOKUP(H4082,'属性表（单）'!$N$4:$O$24,2,0))))</f>
        <v>19800</v>
      </c>
      <c r="Q4082" s="34">
        <f t="shared" si="518"/>
        <v>11601</v>
      </c>
      <c r="R4082" s="1">
        <f>IF(J4082=26,VLOOKUP(G4082,'属性表（单核）'!$H$2:$I$251,2,0),IF(J4082=59,VLOOKUP(G4082,'属性表（单核）'!$C$2:$D$251,2,0),INT(N4082/VLOOKUP(J4082,'属性表（单）'!$N$4:$O$24,2,0))))</f>
        <v>7734</v>
      </c>
      <c r="S4082" s="1">
        <f t="shared" si="519"/>
        <v>0</v>
      </c>
      <c r="T4082" s="28">
        <f>VLOOKUP(--F4082,经验表!$A$4:$B$53,2,0)*VLOOKUP(--E4082,经验表!$W$8:$X$17,2,0)</f>
        <v>0</v>
      </c>
      <c r="U4082" s="1">
        <f t="shared" si="520"/>
        <v>0</v>
      </c>
      <c r="V4082" s="1">
        <f t="shared" si="521"/>
        <v>0</v>
      </c>
    </row>
    <row r="4083" spans="1:22" x14ac:dyDescent="0.35">
      <c r="A4083" s="1">
        <v>92700172</v>
      </c>
      <c r="B4083" s="3" t="s">
        <v>24</v>
      </c>
      <c r="C4083" s="29">
        <f t="shared" si="516"/>
        <v>2</v>
      </c>
      <c r="D4083" s="29" t="str">
        <f t="shared" si="513"/>
        <v>2</v>
      </c>
      <c r="E4083" s="42" t="str">
        <f t="shared" si="514"/>
        <v>22</v>
      </c>
      <c r="F4083" s="1">
        <v>27</v>
      </c>
      <c r="G4083" s="28" t="str">
        <f t="shared" si="515"/>
        <v>227</v>
      </c>
      <c r="H4083" s="1">
        <v>1</v>
      </c>
      <c r="I4083" s="1">
        <v>1470</v>
      </c>
      <c r="J4083" s="1">
        <v>46</v>
      </c>
      <c r="K4083" s="1">
        <v>2208</v>
      </c>
      <c r="L4083" s="1">
        <v>102205</v>
      </c>
      <c r="M4083" s="1">
        <v>772117</v>
      </c>
      <c r="N4083" s="2">
        <f>INT(VLOOKUP(--D4083,'属性表（单）'!$H$7:$I$11,2,0)*VLOOKUP(F4083,'属性表（单）'!$B$4:$D$53,3,0))</f>
        <v>10425</v>
      </c>
      <c r="O4083" s="34">
        <f t="shared" si="517"/>
        <v>31275</v>
      </c>
      <c r="P4083" s="1">
        <f>IF(H4083=26,VLOOKUP(G4083,'属性表（单核）'!$H$2:$I$251,2,0),IF(H4083=59,VLOOKUP(G4083,'属性表（单核）'!$C$2:$D$251,2,0),INT(N4083/VLOOKUP(H4083,'属性表（单）'!$N$4:$O$24,2,0))))</f>
        <v>20850</v>
      </c>
      <c r="Q4083" s="34">
        <f t="shared" si="518"/>
        <v>12216</v>
      </c>
      <c r="R4083" s="1">
        <f>IF(J4083=26,VLOOKUP(G4083,'属性表（单核）'!$H$2:$I$251,2,0),IF(J4083=59,VLOOKUP(G4083,'属性表（单核）'!$C$2:$D$251,2,0),INT(N4083/VLOOKUP(J4083,'属性表（单）'!$N$4:$O$24,2,0))))</f>
        <v>8144</v>
      </c>
      <c r="S4083" s="1">
        <f t="shared" si="519"/>
        <v>0</v>
      </c>
      <c r="T4083" s="28">
        <f>VLOOKUP(--F4083,经验表!$A$4:$B$53,2,0)*VLOOKUP(--E4083,经验表!$W$8:$X$17,2,0)</f>
        <v>0</v>
      </c>
      <c r="U4083" s="1">
        <f t="shared" si="520"/>
        <v>0</v>
      </c>
      <c r="V4083" s="1">
        <f t="shared" si="521"/>
        <v>0</v>
      </c>
    </row>
    <row r="4084" spans="1:22" x14ac:dyDescent="0.35">
      <c r="A4084" s="1">
        <v>92800172</v>
      </c>
      <c r="B4084" s="3" t="s">
        <v>24</v>
      </c>
      <c r="C4084" s="29">
        <f t="shared" si="516"/>
        <v>2</v>
      </c>
      <c r="D4084" s="29" t="str">
        <f t="shared" si="513"/>
        <v>2</v>
      </c>
      <c r="E4084" s="42" t="str">
        <f t="shared" si="514"/>
        <v>22</v>
      </c>
      <c r="F4084" s="1">
        <v>28</v>
      </c>
      <c r="G4084" s="28" t="str">
        <f t="shared" si="515"/>
        <v>228</v>
      </c>
      <c r="H4084" s="1">
        <v>1</v>
      </c>
      <c r="I4084" s="1">
        <v>1525</v>
      </c>
      <c r="J4084" s="1">
        <v>46</v>
      </c>
      <c r="K4084" s="1">
        <v>2280</v>
      </c>
      <c r="L4084" s="1">
        <v>114059</v>
      </c>
      <c r="M4084" s="1">
        <v>874322</v>
      </c>
      <c r="N4084" s="2">
        <f>INT(VLOOKUP(--D4084,'属性表（单）'!$H$7:$I$11,2,0)*VLOOKUP(F4084,'属性表（单）'!$B$4:$D$53,3,0))</f>
        <v>10950</v>
      </c>
      <c r="O4084" s="34">
        <f t="shared" si="517"/>
        <v>32850</v>
      </c>
      <c r="P4084" s="1">
        <f>IF(H4084=26,VLOOKUP(G4084,'属性表（单核）'!$H$2:$I$251,2,0),IF(H4084=59,VLOOKUP(G4084,'属性表（单核）'!$C$2:$D$251,2,0),INT(N4084/VLOOKUP(H4084,'属性表（单）'!$N$4:$O$24,2,0))))</f>
        <v>21900</v>
      </c>
      <c r="Q4084" s="34">
        <f t="shared" si="518"/>
        <v>12831</v>
      </c>
      <c r="R4084" s="1">
        <f>IF(J4084=26,VLOOKUP(G4084,'属性表（单核）'!$H$2:$I$251,2,0),IF(J4084=59,VLOOKUP(G4084,'属性表（单核）'!$C$2:$D$251,2,0),INT(N4084/VLOOKUP(J4084,'属性表（单）'!$N$4:$O$24,2,0))))</f>
        <v>8554</v>
      </c>
      <c r="S4084" s="1">
        <f t="shared" si="519"/>
        <v>0</v>
      </c>
      <c r="T4084" s="28">
        <f>VLOOKUP(--F4084,经验表!$A$4:$B$53,2,0)*VLOOKUP(--E4084,经验表!$W$8:$X$17,2,0)</f>
        <v>0</v>
      </c>
      <c r="U4084" s="1">
        <f t="shared" si="520"/>
        <v>0</v>
      </c>
      <c r="V4084" s="1">
        <f t="shared" si="521"/>
        <v>0</v>
      </c>
    </row>
    <row r="4085" spans="1:22" x14ac:dyDescent="0.35">
      <c r="A4085" s="1">
        <v>92900172</v>
      </c>
      <c r="B4085" s="3" t="s">
        <v>24</v>
      </c>
      <c r="C4085" s="29">
        <f t="shared" si="516"/>
        <v>2</v>
      </c>
      <c r="D4085" s="29" t="str">
        <f t="shared" si="513"/>
        <v>2</v>
      </c>
      <c r="E4085" s="42" t="str">
        <f t="shared" si="514"/>
        <v>22</v>
      </c>
      <c r="F4085" s="1">
        <v>29</v>
      </c>
      <c r="G4085" s="28" t="str">
        <f t="shared" si="515"/>
        <v>229</v>
      </c>
      <c r="H4085" s="1">
        <v>1</v>
      </c>
      <c r="I4085" s="1">
        <v>1579</v>
      </c>
      <c r="J4085" s="1">
        <v>46</v>
      </c>
      <c r="K4085" s="1">
        <v>2352</v>
      </c>
      <c r="L4085" s="1">
        <v>127206</v>
      </c>
      <c r="M4085" s="1">
        <v>988381</v>
      </c>
      <c r="N4085" s="2">
        <f>INT(VLOOKUP(--D4085,'属性表（单）'!$H$7:$I$11,2,0)*VLOOKUP(F4085,'属性表（单）'!$B$4:$D$53,3,0))</f>
        <v>11475</v>
      </c>
      <c r="O4085" s="34">
        <f t="shared" si="517"/>
        <v>34425</v>
      </c>
      <c r="P4085" s="1">
        <f>IF(H4085=26,VLOOKUP(G4085,'属性表（单核）'!$H$2:$I$251,2,0),IF(H4085=59,VLOOKUP(G4085,'属性表（单核）'!$C$2:$D$251,2,0),INT(N4085/VLOOKUP(H4085,'属性表（单）'!$N$4:$O$24,2,0))))</f>
        <v>22950</v>
      </c>
      <c r="Q4085" s="34">
        <f t="shared" si="518"/>
        <v>13446</v>
      </c>
      <c r="R4085" s="1">
        <f>IF(J4085=26,VLOOKUP(G4085,'属性表（单核）'!$H$2:$I$251,2,0),IF(J4085=59,VLOOKUP(G4085,'属性表（单核）'!$C$2:$D$251,2,0),INT(N4085/VLOOKUP(J4085,'属性表（单）'!$N$4:$O$24,2,0))))</f>
        <v>8964</v>
      </c>
      <c r="S4085" s="1">
        <f t="shared" si="519"/>
        <v>0</v>
      </c>
      <c r="T4085" s="28">
        <f>VLOOKUP(--F4085,经验表!$A$4:$B$53,2,0)*VLOOKUP(--E4085,经验表!$W$8:$X$17,2,0)</f>
        <v>0</v>
      </c>
      <c r="U4085" s="1">
        <f t="shared" si="520"/>
        <v>0</v>
      </c>
      <c r="V4085" s="1">
        <f t="shared" si="521"/>
        <v>0</v>
      </c>
    </row>
    <row r="4086" spans="1:22" x14ac:dyDescent="0.35">
      <c r="A4086" s="1">
        <v>93000172</v>
      </c>
      <c r="B4086" s="3" t="s">
        <v>24</v>
      </c>
      <c r="C4086" s="29">
        <f t="shared" si="516"/>
        <v>2</v>
      </c>
      <c r="D4086" s="29" t="str">
        <f t="shared" si="513"/>
        <v>2</v>
      </c>
      <c r="E4086" s="42" t="str">
        <f t="shared" si="514"/>
        <v>22</v>
      </c>
      <c r="F4086" s="1">
        <v>30</v>
      </c>
      <c r="G4086" s="28" t="str">
        <f t="shared" si="515"/>
        <v>230</v>
      </c>
      <c r="H4086" s="1">
        <v>1</v>
      </c>
      <c r="I4086" s="1">
        <v>1637</v>
      </c>
      <c r="J4086" s="1">
        <v>46</v>
      </c>
      <c r="K4086" s="1">
        <v>2424</v>
      </c>
      <c r="L4086" s="1">
        <v>141783</v>
      </c>
      <c r="M4086" s="1">
        <v>1115587</v>
      </c>
      <c r="N4086" s="2">
        <f>INT(VLOOKUP(--D4086,'属性表（单）'!$H$7:$I$11,2,0)*VLOOKUP(F4086,'属性表（单）'!$B$4:$D$53,3,0))</f>
        <v>12000</v>
      </c>
      <c r="O4086" s="34">
        <f t="shared" si="517"/>
        <v>36000</v>
      </c>
      <c r="P4086" s="1">
        <f>IF(H4086=26,VLOOKUP(G4086,'属性表（单核）'!$H$2:$I$251,2,0),IF(H4086=59,VLOOKUP(G4086,'属性表（单核）'!$C$2:$D$251,2,0),INT(N4086/VLOOKUP(H4086,'属性表（单）'!$N$4:$O$24,2,0))))</f>
        <v>24000</v>
      </c>
      <c r="Q4086" s="34">
        <f t="shared" si="518"/>
        <v>14062</v>
      </c>
      <c r="R4086" s="1">
        <f>IF(J4086=26,VLOOKUP(G4086,'属性表（单核）'!$H$2:$I$251,2,0),IF(J4086=59,VLOOKUP(G4086,'属性表（单核）'!$C$2:$D$251,2,0),INT(N4086/VLOOKUP(J4086,'属性表（单）'!$N$4:$O$24,2,0))))</f>
        <v>9375</v>
      </c>
      <c r="S4086" s="1">
        <f t="shared" si="519"/>
        <v>0</v>
      </c>
      <c r="T4086" s="28">
        <f>VLOOKUP(--F4086,经验表!$A$4:$B$53,2,0)*VLOOKUP(--E4086,经验表!$W$8:$X$17,2,0)</f>
        <v>0</v>
      </c>
      <c r="U4086" s="1">
        <f t="shared" si="520"/>
        <v>0</v>
      </c>
      <c r="V4086" s="1">
        <f t="shared" si="521"/>
        <v>0</v>
      </c>
    </row>
    <row r="4087" spans="1:22" x14ac:dyDescent="0.35">
      <c r="A4087" s="1">
        <v>93100172</v>
      </c>
      <c r="B4087" s="3" t="s">
        <v>24</v>
      </c>
      <c r="C4087" s="29">
        <f t="shared" si="516"/>
        <v>2</v>
      </c>
      <c r="D4087" s="29" t="str">
        <f t="shared" si="513"/>
        <v>2</v>
      </c>
      <c r="E4087" s="42" t="str">
        <f t="shared" si="514"/>
        <v>22</v>
      </c>
      <c r="F4087" s="1">
        <v>31</v>
      </c>
      <c r="G4087" s="28" t="str">
        <f t="shared" si="515"/>
        <v>231</v>
      </c>
      <c r="H4087" s="1">
        <v>1</v>
      </c>
      <c r="I4087" s="1">
        <v>1696</v>
      </c>
      <c r="J4087" s="1">
        <v>46</v>
      </c>
      <c r="K4087" s="1">
        <v>2496</v>
      </c>
      <c r="L4087" s="1">
        <v>157942</v>
      </c>
      <c r="M4087" s="1">
        <v>1257370</v>
      </c>
      <c r="N4087" s="2">
        <f>INT(VLOOKUP(--D4087,'属性表（单）'!$H$7:$I$11,2,0)*VLOOKUP(F4087,'属性表（单）'!$B$4:$D$53,3,0))</f>
        <v>12525</v>
      </c>
      <c r="O4087" s="34">
        <f t="shared" si="517"/>
        <v>37575</v>
      </c>
      <c r="P4087" s="1">
        <f>IF(H4087=26,VLOOKUP(G4087,'属性表（单核）'!$H$2:$I$251,2,0),IF(H4087=59,VLOOKUP(G4087,'属性表（单核）'!$C$2:$D$251,2,0),INT(N4087/VLOOKUP(H4087,'属性表（单）'!$N$4:$O$24,2,0))))</f>
        <v>25050</v>
      </c>
      <c r="Q4087" s="34">
        <f t="shared" si="518"/>
        <v>14677</v>
      </c>
      <c r="R4087" s="1">
        <f>IF(J4087=26,VLOOKUP(G4087,'属性表（单核）'!$H$2:$I$251,2,0),IF(J4087=59,VLOOKUP(G4087,'属性表（单核）'!$C$2:$D$251,2,0),INT(N4087/VLOOKUP(J4087,'属性表（单）'!$N$4:$O$24,2,0))))</f>
        <v>9785</v>
      </c>
      <c r="S4087" s="1">
        <f t="shared" si="519"/>
        <v>0</v>
      </c>
      <c r="T4087" s="28">
        <f>VLOOKUP(--F4087,经验表!$A$4:$B$53,2,0)*VLOOKUP(--E4087,经验表!$W$8:$X$17,2,0)</f>
        <v>0</v>
      </c>
      <c r="U4087" s="1">
        <f t="shared" si="520"/>
        <v>0</v>
      </c>
      <c r="V4087" s="1">
        <f t="shared" si="521"/>
        <v>0</v>
      </c>
    </row>
    <row r="4088" spans="1:22" x14ac:dyDescent="0.35">
      <c r="A4088" s="1">
        <v>93200172</v>
      </c>
      <c r="B4088" s="3" t="s">
        <v>24</v>
      </c>
      <c r="C4088" s="29">
        <f t="shared" si="516"/>
        <v>2</v>
      </c>
      <c r="D4088" s="29" t="str">
        <f t="shared" si="513"/>
        <v>2</v>
      </c>
      <c r="E4088" s="42" t="str">
        <f t="shared" si="514"/>
        <v>22</v>
      </c>
      <c r="F4088" s="1">
        <v>32</v>
      </c>
      <c r="G4088" s="28" t="str">
        <f t="shared" si="515"/>
        <v>232</v>
      </c>
      <c r="H4088" s="1">
        <v>1</v>
      </c>
      <c r="I4088" s="1">
        <v>1755</v>
      </c>
      <c r="J4088" s="1">
        <v>46</v>
      </c>
      <c r="K4088" s="1">
        <v>2568</v>
      </c>
      <c r="L4088" s="1">
        <v>175857</v>
      </c>
      <c r="M4088" s="1">
        <v>1415312</v>
      </c>
      <c r="N4088" s="2">
        <f>INT(VLOOKUP(--D4088,'属性表（单）'!$H$7:$I$11,2,0)*VLOOKUP(F4088,'属性表（单）'!$B$4:$D$53,3,0))</f>
        <v>13125</v>
      </c>
      <c r="O4088" s="34">
        <f t="shared" si="517"/>
        <v>39375</v>
      </c>
      <c r="P4088" s="1">
        <f>IF(H4088=26,VLOOKUP(G4088,'属性表（单核）'!$H$2:$I$251,2,0),IF(H4088=59,VLOOKUP(G4088,'属性表（单核）'!$C$2:$D$251,2,0),INT(N4088/VLOOKUP(H4088,'属性表（单）'!$N$4:$O$24,2,0))))</f>
        <v>26250</v>
      </c>
      <c r="Q4088" s="34">
        <f t="shared" si="518"/>
        <v>15379</v>
      </c>
      <c r="R4088" s="1">
        <f>IF(J4088=26,VLOOKUP(G4088,'属性表（单核）'!$H$2:$I$251,2,0),IF(J4088=59,VLOOKUP(G4088,'属性表（单核）'!$C$2:$D$251,2,0),INT(N4088/VLOOKUP(J4088,'属性表（单）'!$N$4:$O$24,2,0))))</f>
        <v>10253</v>
      </c>
      <c r="S4088" s="1">
        <f t="shared" si="519"/>
        <v>0</v>
      </c>
      <c r="T4088" s="28">
        <f>VLOOKUP(--F4088,经验表!$A$4:$B$53,2,0)*VLOOKUP(--E4088,经验表!$W$8:$X$17,2,0)</f>
        <v>0</v>
      </c>
      <c r="U4088" s="1">
        <f t="shared" si="520"/>
        <v>0</v>
      </c>
      <c r="V4088" s="1">
        <f t="shared" si="521"/>
        <v>0</v>
      </c>
    </row>
    <row r="4089" spans="1:22" x14ac:dyDescent="0.35">
      <c r="A4089" s="1">
        <v>93300172</v>
      </c>
      <c r="B4089" s="3" t="s">
        <v>24</v>
      </c>
      <c r="C4089" s="29">
        <f t="shared" si="516"/>
        <v>2</v>
      </c>
      <c r="D4089" s="29" t="str">
        <f t="shared" si="513"/>
        <v>2</v>
      </c>
      <c r="E4089" s="42" t="str">
        <f t="shared" si="514"/>
        <v>22</v>
      </c>
      <c r="F4089" s="1">
        <v>33</v>
      </c>
      <c r="G4089" s="28" t="str">
        <f t="shared" si="515"/>
        <v>233</v>
      </c>
      <c r="H4089" s="1">
        <v>1</v>
      </c>
      <c r="I4089" s="1">
        <v>1818</v>
      </c>
      <c r="J4089" s="1">
        <v>46</v>
      </c>
      <c r="K4089" s="1">
        <v>2640</v>
      </c>
      <c r="L4089" s="1">
        <v>195714</v>
      </c>
      <c r="M4089" s="1">
        <v>1591169</v>
      </c>
      <c r="N4089" s="2">
        <f>INT(VLOOKUP(--D4089,'属性表（单）'!$H$7:$I$11,2,0)*VLOOKUP(F4089,'属性表（单）'!$B$4:$D$53,3,0))</f>
        <v>13725</v>
      </c>
      <c r="O4089" s="34">
        <f t="shared" si="517"/>
        <v>41175</v>
      </c>
      <c r="P4089" s="1">
        <f>IF(H4089=26,VLOOKUP(G4089,'属性表（单核）'!$H$2:$I$251,2,0),IF(H4089=59,VLOOKUP(G4089,'属性表（单核）'!$C$2:$D$251,2,0),INT(N4089/VLOOKUP(H4089,'属性表（单）'!$N$4:$O$24,2,0))))</f>
        <v>27450</v>
      </c>
      <c r="Q4089" s="34">
        <f t="shared" si="518"/>
        <v>16083</v>
      </c>
      <c r="R4089" s="1">
        <f>IF(J4089=26,VLOOKUP(G4089,'属性表（单核）'!$H$2:$I$251,2,0),IF(J4089=59,VLOOKUP(G4089,'属性表（单核）'!$C$2:$D$251,2,0),INT(N4089/VLOOKUP(J4089,'属性表（单）'!$N$4:$O$24,2,0))))</f>
        <v>10722</v>
      </c>
      <c r="S4089" s="1">
        <f t="shared" si="519"/>
        <v>0</v>
      </c>
      <c r="T4089" s="28">
        <f>VLOOKUP(--F4089,经验表!$A$4:$B$53,2,0)*VLOOKUP(--E4089,经验表!$W$8:$X$17,2,0)</f>
        <v>0</v>
      </c>
      <c r="U4089" s="1">
        <f t="shared" si="520"/>
        <v>0</v>
      </c>
      <c r="V4089" s="1">
        <f t="shared" si="521"/>
        <v>0</v>
      </c>
    </row>
    <row r="4090" spans="1:22" x14ac:dyDescent="0.35">
      <c r="A4090" s="1">
        <v>93400172</v>
      </c>
      <c r="B4090" s="3" t="s">
        <v>24</v>
      </c>
      <c r="C4090" s="29">
        <f t="shared" si="516"/>
        <v>2</v>
      </c>
      <c r="D4090" s="29" t="str">
        <f t="shared" si="513"/>
        <v>2</v>
      </c>
      <c r="E4090" s="42" t="str">
        <f t="shared" si="514"/>
        <v>22</v>
      </c>
      <c r="F4090" s="1">
        <v>34</v>
      </c>
      <c r="G4090" s="28" t="str">
        <f t="shared" si="515"/>
        <v>234</v>
      </c>
      <c r="H4090" s="1">
        <v>1</v>
      </c>
      <c r="I4090" s="1">
        <v>1880</v>
      </c>
      <c r="J4090" s="1">
        <v>46</v>
      </c>
      <c r="K4090" s="1">
        <v>2712</v>
      </c>
      <c r="L4090" s="1">
        <v>217721</v>
      </c>
      <c r="M4090" s="1">
        <v>1786883</v>
      </c>
      <c r="N4090" s="2">
        <f>INT(VLOOKUP(--D4090,'属性表（单）'!$H$7:$I$11,2,0)*VLOOKUP(F4090,'属性表（单）'!$B$4:$D$53,3,0))</f>
        <v>14325</v>
      </c>
      <c r="O4090" s="34">
        <f t="shared" si="517"/>
        <v>42975</v>
      </c>
      <c r="P4090" s="1">
        <f>IF(H4090=26,VLOOKUP(G4090,'属性表（单核）'!$H$2:$I$251,2,0),IF(H4090=59,VLOOKUP(G4090,'属性表（单核）'!$C$2:$D$251,2,0),INT(N4090/VLOOKUP(H4090,'属性表（单）'!$N$4:$O$24,2,0))))</f>
        <v>28650</v>
      </c>
      <c r="Q4090" s="34">
        <f t="shared" si="518"/>
        <v>16786</v>
      </c>
      <c r="R4090" s="1">
        <f>IF(J4090=26,VLOOKUP(G4090,'属性表（单核）'!$H$2:$I$251,2,0),IF(J4090=59,VLOOKUP(G4090,'属性表（单核）'!$C$2:$D$251,2,0),INT(N4090/VLOOKUP(J4090,'属性表（单）'!$N$4:$O$24,2,0))))</f>
        <v>11191</v>
      </c>
      <c r="S4090" s="1">
        <f t="shared" si="519"/>
        <v>0</v>
      </c>
      <c r="T4090" s="28">
        <f>VLOOKUP(--F4090,经验表!$A$4:$B$53,2,0)*VLOOKUP(--E4090,经验表!$W$8:$X$17,2,0)</f>
        <v>0</v>
      </c>
      <c r="U4090" s="1">
        <f t="shared" si="520"/>
        <v>0</v>
      </c>
      <c r="V4090" s="1">
        <f t="shared" si="521"/>
        <v>0</v>
      </c>
    </row>
    <row r="4091" spans="1:22" x14ac:dyDescent="0.35">
      <c r="A4091" s="1">
        <v>93500172</v>
      </c>
      <c r="B4091" s="3" t="s">
        <v>24</v>
      </c>
      <c r="C4091" s="29">
        <f t="shared" si="516"/>
        <v>2</v>
      </c>
      <c r="D4091" s="29" t="str">
        <f t="shared" si="513"/>
        <v>2</v>
      </c>
      <c r="E4091" s="42" t="str">
        <f t="shared" si="514"/>
        <v>22</v>
      </c>
      <c r="F4091" s="1">
        <v>35</v>
      </c>
      <c r="G4091" s="28" t="str">
        <f t="shared" si="515"/>
        <v>235</v>
      </c>
      <c r="H4091" s="1">
        <v>1</v>
      </c>
      <c r="I4091" s="1">
        <v>1944</v>
      </c>
      <c r="J4091" s="1">
        <v>46</v>
      </c>
      <c r="K4091" s="1">
        <v>2784</v>
      </c>
      <c r="L4091" s="1">
        <v>242110</v>
      </c>
      <c r="M4091" s="1">
        <v>2004604</v>
      </c>
      <c r="N4091" s="2">
        <f>INT(VLOOKUP(--D4091,'属性表（单）'!$H$7:$I$11,2,0)*VLOOKUP(F4091,'属性表（单）'!$B$4:$D$53,3,0))</f>
        <v>14925</v>
      </c>
      <c r="O4091" s="34">
        <f t="shared" si="517"/>
        <v>44775</v>
      </c>
      <c r="P4091" s="1">
        <f>IF(H4091=26,VLOOKUP(G4091,'属性表（单核）'!$H$2:$I$251,2,0),IF(H4091=59,VLOOKUP(G4091,'属性表（单核）'!$C$2:$D$251,2,0),INT(N4091/VLOOKUP(H4091,'属性表（单）'!$N$4:$O$24,2,0))))</f>
        <v>29850</v>
      </c>
      <c r="Q4091" s="34">
        <f t="shared" si="518"/>
        <v>17490</v>
      </c>
      <c r="R4091" s="1">
        <f>IF(J4091=26,VLOOKUP(G4091,'属性表（单核）'!$H$2:$I$251,2,0),IF(J4091=59,VLOOKUP(G4091,'属性表（单核）'!$C$2:$D$251,2,0),INT(N4091/VLOOKUP(J4091,'属性表（单）'!$N$4:$O$24,2,0))))</f>
        <v>11660</v>
      </c>
      <c r="S4091" s="1">
        <f t="shared" si="519"/>
        <v>0</v>
      </c>
      <c r="T4091" s="28">
        <f>VLOOKUP(--F4091,经验表!$A$4:$B$53,2,0)*VLOOKUP(--E4091,经验表!$W$8:$X$17,2,0)</f>
        <v>0</v>
      </c>
      <c r="U4091" s="1">
        <f t="shared" si="520"/>
        <v>0</v>
      </c>
      <c r="V4091" s="1">
        <f t="shared" si="521"/>
        <v>0</v>
      </c>
    </row>
    <row r="4092" spans="1:22" x14ac:dyDescent="0.35">
      <c r="A4092" s="1">
        <v>93600172</v>
      </c>
      <c r="B4092" s="3" t="s">
        <v>24</v>
      </c>
      <c r="C4092" s="29">
        <f t="shared" si="516"/>
        <v>2</v>
      </c>
      <c r="D4092" s="29" t="str">
        <f t="shared" si="513"/>
        <v>2</v>
      </c>
      <c r="E4092" s="42" t="str">
        <f t="shared" si="514"/>
        <v>22</v>
      </c>
      <c r="F4092" s="1">
        <v>36</v>
      </c>
      <c r="G4092" s="28" t="str">
        <f t="shared" si="515"/>
        <v>236</v>
      </c>
      <c r="H4092" s="1">
        <v>1</v>
      </c>
      <c r="I4092" s="1">
        <v>2011</v>
      </c>
      <c r="J4092" s="1">
        <v>46</v>
      </c>
      <c r="K4092" s="1">
        <v>2856</v>
      </c>
      <c r="L4092" s="1">
        <v>269135</v>
      </c>
      <c r="M4092" s="1">
        <v>2246714</v>
      </c>
      <c r="N4092" s="2">
        <f>INT(VLOOKUP(--D4092,'属性表（单）'!$H$7:$I$11,2,0)*VLOOKUP(F4092,'属性表（单）'!$B$4:$D$53,3,0))</f>
        <v>15525</v>
      </c>
      <c r="O4092" s="34">
        <f t="shared" si="517"/>
        <v>46575</v>
      </c>
      <c r="P4092" s="1">
        <f>IF(H4092=26,VLOOKUP(G4092,'属性表（单核）'!$H$2:$I$251,2,0),IF(H4092=59,VLOOKUP(G4092,'属性表（单核）'!$C$2:$D$251,2,0),INT(N4092/VLOOKUP(H4092,'属性表（单）'!$N$4:$O$24,2,0))))</f>
        <v>31050</v>
      </c>
      <c r="Q4092" s="34">
        <f t="shared" si="518"/>
        <v>18192</v>
      </c>
      <c r="R4092" s="1">
        <f>IF(J4092=26,VLOOKUP(G4092,'属性表（单核）'!$H$2:$I$251,2,0),IF(J4092=59,VLOOKUP(G4092,'属性表（单核）'!$C$2:$D$251,2,0),INT(N4092/VLOOKUP(J4092,'属性表（单）'!$N$4:$O$24,2,0))))</f>
        <v>12128</v>
      </c>
      <c r="S4092" s="1">
        <f t="shared" si="519"/>
        <v>0</v>
      </c>
      <c r="T4092" s="28">
        <f>VLOOKUP(--F4092,经验表!$A$4:$B$53,2,0)*VLOOKUP(--E4092,经验表!$W$8:$X$17,2,0)</f>
        <v>0</v>
      </c>
      <c r="U4092" s="1">
        <f t="shared" si="520"/>
        <v>0</v>
      </c>
      <c r="V4092" s="1">
        <f t="shared" si="521"/>
        <v>0</v>
      </c>
    </row>
    <row r="4093" spans="1:22" x14ac:dyDescent="0.35">
      <c r="A4093" s="1">
        <v>93700172</v>
      </c>
      <c r="B4093" s="3" t="s">
        <v>24</v>
      </c>
      <c r="C4093" s="29">
        <f t="shared" si="516"/>
        <v>2</v>
      </c>
      <c r="D4093" s="29" t="str">
        <f t="shared" si="513"/>
        <v>2</v>
      </c>
      <c r="E4093" s="42" t="str">
        <f t="shared" si="514"/>
        <v>22</v>
      </c>
      <c r="F4093" s="1">
        <v>37</v>
      </c>
      <c r="G4093" s="28" t="str">
        <f t="shared" si="515"/>
        <v>237</v>
      </c>
      <c r="H4093" s="1">
        <v>1</v>
      </c>
      <c r="I4093" s="1">
        <v>2078</v>
      </c>
      <c r="J4093" s="1">
        <v>46</v>
      </c>
      <c r="K4093" s="1">
        <v>2928</v>
      </c>
      <c r="L4093" s="1">
        <v>299081</v>
      </c>
      <c r="M4093" s="1">
        <v>2515849</v>
      </c>
      <c r="N4093" s="2">
        <f>INT(VLOOKUP(--D4093,'属性表（单）'!$H$7:$I$11,2,0)*VLOOKUP(F4093,'属性表（单）'!$B$4:$D$53,3,0))</f>
        <v>16200</v>
      </c>
      <c r="O4093" s="34">
        <f t="shared" si="517"/>
        <v>48600</v>
      </c>
      <c r="P4093" s="1">
        <f>IF(H4093=26,VLOOKUP(G4093,'属性表（单核）'!$H$2:$I$251,2,0),IF(H4093=59,VLOOKUP(G4093,'属性表（单核）'!$C$2:$D$251,2,0),INT(N4093/VLOOKUP(H4093,'属性表（单）'!$N$4:$O$24,2,0))))</f>
        <v>32400</v>
      </c>
      <c r="Q4093" s="34">
        <f t="shared" si="518"/>
        <v>18984</v>
      </c>
      <c r="R4093" s="1">
        <f>IF(J4093=26,VLOOKUP(G4093,'属性表（单核）'!$H$2:$I$251,2,0),IF(J4093=59,VLOOKUP(G4093,'属性表（单核）'!$C$2:$D$251,2,0),INT(N4093/VLOOKUP(J4093,'属性表（单）'!$N$4:$O$24,2,0))))</f>
        <v>12656</v>
      </c>
      <c r="S4093" s="1">
        <f t="shared" si="519"/>
        <v>0</v>
      </c>
      <c r="T4093" s="28">
        <f>VLOOKUP(--F4093,经验表!$A$4:$B$53,2,0)*VLOOKUP(--E4093,经验表!$W$8:$X$17,2,0)</f>
        <v>0</v>
      </c>
      <c r="U4093" s="1">
        <f t="shared" si="520"/>
        <v>0</v>
      </c>
      <c r="V4093" s="1">
        <f t="shared" si="521"/>
        <v>0</v>
      </c>
    </row>
    <row r="4094" spans="1:22" x14ac:dyDescent="0.35">
      <c r="A4094" s="1">
        <v>93800172</v>
      </c>
      <c r="B4094" s="3" t="s">
        <v>24</v>
      </c>
      <c r="C4094" s="29">
        <f t="shared" si="516"/>
        <v>2</v>
      </c>
      <c r="D4094" s="29" t="str">
        <f t="shared" si="513"/>
        <v>2</v>
      </c>
      <c r="E4094" s="42" t="str">
        <f t="shared" si="514"/>
        <v>22</v>
      </c>
      <c r="F4094" s="1">
        <v>38</v>
      </c>
      <c r="G4094" s="28" t="str">
        <f t="shared" si="515"/>
        <v>238</v>
      </c>
      <c r="H4094" s="1">
        <v>1</v>
      </c>
      <c r="I4094" s="1">
        <v>2149</v>
      </c>
      <c r="J4094" s="1">
        <v>46</v>
      </c>
      <c r="K4094" s="1">
        <v>3000</v>
      </c>
      <c r="L4094" s="1">
        <v>332259</v>
      </c>
      <c r="M4094" s="1">
        <v>2814930</v>
      </c>
      <c r="N4094" s="2">
        <f>INT(VLOOKUP(--D4094,'属性表（单）'!$H$7:$I$11,2,0)*VLOOKUP(F4094,'属性表（单）'!$B$4:$D$53,3,0))</f>
        <v>16875</v>
      </c>
      <c r="O4094" s="34">
        <f t="shared" si="517"/>
        <v>50625</v>
      </c>
      <c r="P4094" s="1">
        <f>IF(H4094=26,VLOOKUP(G4094,'属性表（单核）'!$H$2:$I$251,2,0),IF(H4094=59,VLOOKUP(G4094,'属性表（单核）'!$C$2:$D$251,2,0),INT(N4094/VLOOKUP(H4094,'属性表（单）'!$N$4:$O$24,2,0))))</f>
        <v>33750</v>
      </c>
      <c r="Q4094" s="34">
        <f t="shared" si="518"/>
        <v>19774</v>
      </c>
      <c r="R4094" s="1">
        <f>IF(J4094=26,VLOOKUP(G4094,'属性表（单核）'!$H$2:$I$251,2,0),IF(J4094=59,VLOOKUP(G4094,'属性表（单核）'!$C$2:$D$251,2,0),INT(N4094/VLOOKUP(J4094,'属性表（单）'!$N$4:$O$24,2,0))))</f>
        <v>13183</v>
      </c>
      <c r="S4094" s="1">
        <f t="shared" si="519"/>
        <v>0</v>
      </c>
      <c r="T4094" s="28">
        <f>VLOOKUP(--F4094,经验表!$A$4:$B$53,2,0)*VLOOKUP(--E4094,经验表!$W$8:$X$17,2,0)</f>
        <v>0</v>
      </c>
      <c r="U4094" s="1">
        <f t="shared" si="520"/>
        <v>0</v>
      </c>
      <c r="V4094" s="1">
        <f t="shared" si="521"/>
        <v>0</v>
      </c>
    </row>
    <row r="4095" spans="1:22" x14ac:dyDescent="0.35">
      <c r="A4095" s="1">
        <v>93900172</v>
      </c>
      <c r="B4095" s="3" t="s">
        <v>24</v>
      </c>
      <c r="C4095" s="29">
        <f t="shared" si="516"/>
        <v>2</v>
      </c>
      <c r="D4095" s="29" t="str">
        <f t="shared" si="513"/>
        <v>2</v>
      </c>
      <c r="E4095" s="42" t="str">
        <f t="shared" si="514"/>
        <v>22</v>
      </c>
      <c r="F4095" s="1">
        <v>39</v>
      </c>
      <c r="G4095" s="28" t="str">
        <f t="shared" si="515"/>
        <v>239</v>
      </c>
      <c r="H4095" s="1">
        <v>1</v>
      </c>
      <c r="I4095" s="1">
        <v>2219</v>
      </c>
      <c r="J4095" s="1">
        <v>46</v>
      </c>
      <c r="K4095" s="1">
        <v>3072</v>
      </c>
      <c r="L4095" s="1">
        <v>369017</v>
      </c>
      <c r="M4095" s="1">
        <v>3147189</v>
      </c>
      <c r="N4095" s="2">
        <f>INT(VLOOKUP(--D4095,'属性表（单）'!$H$7:$I$11,2,0)*VLOOKUP(F4095,'属性表（单）'!$B$4:$D$53,3,0))</f>
        <v>17550</v>
      </c>
      <c r="O4095" s="34">
        <f t="shared" si="517"/>
        <v>52650</v>
      </c>
      <c r="P4095" s="1">
        <f>IF(H4095=26,VLOOKUP(G4095,'属性表（单核）'!$H$2:$I$251,2,0),IF(H4095=59,VLOOKUP(G4095,'属性表（单核）'!$C$2:$D$251,2,0),INT(N4095/VLOOKUP(H4095,'属性表（单）'!$N$4:$O$24,2,0))))</f>
        <v>35100</v>
      </c>
      <c r="Q4095" s="34">
        <f t="shared" si="518"/>
        <v>20565</v>
      </c>
      <c r="R4095" s="1">
        <f>IF(J4095=26,VLOOKUP(G4095,'属性表（单核）'!$H$2:$I$251,2,0),IF(J4095=59,VLOOKUP(G4095,'属性表（单核）'!$C$2:$D$251,2,0),INT(N4095/VLOOKUP(J4095,'属性表（单）'!$N$4:$O$24,2,0))))</f>
        <v>13710</v>
      </c>
      <c r="S4095" s="1">
        <f t="shared" si="519"/>
        <v>0</v>
      </c>
      <c r="T4095" s="28">
        <f>VLOOKUP(--F4095,经验表!$A$4:$B$53,2,0)*VLOOKUP(--E4095,经验表!$W$8:$X$17,2,0)</f>
        <v>0</v>
      </c>
      <c r="U4095" s="1">
        <f t="shared" si="520"/>
        <v>0</v>
      </c>
      <c r="V4095" s="1">
        <f t="shared" si="521"/>
        <v>0</v>
      </c>
    </row>
    <row r="4096" spans="1:22" x14ac:dyDescent="0.35">
      <c r="A4096" s="1">
        <v>94000172</v>
      </c>
      <c r="B4096" s="3" t="s">
        <v>24</v>
      </c>
      <c r="C4096" s="29">
        <f t="shared" si="516"/>
        <v>2</v>
      </c>
      <c r="D4096" s="29" t="str">
        <f t="shared" si="513"/>
        <v>2</v>
      </c>
      <c r="E4096" s="42" t="str">
        <f t="shared" si="514"/>
        <v>22</v>
      </c>
      <c r="F4096" s="1">
        <v>40</v>
      </c>
      <c r="G4096" s="28" t="str">
        <f t="shared" si="515"/>
        <v>240</v>
      </c>
      <c r="H4096" s="1">
        <v>1</v>
      </c>
      <c r="I4096" s="1">
        <v>2293</v>
      </c>
      <c r="J4096" s="1">
        <v>46</v>
      </c>
      <c r="K4096" s="1">
        <v>3144</v>
      </c>
      <c r="L4096" s="1">
        <v>409739</v>
      </c>
      <c r="M4096" s="1">
        <v>3516206</v>
      </c>
      <c r="N4096" s="2">
        <f>INT(VLOOKUP(--D4096,'属性表（单）'!$H$7:$I$11,2,0)*VLOOKUP(F4096,'属性表（单）'!$B$4:$D$53,3,0))</f>
        <v>18225</v>
      </c>
      <c r="O4096" s="34">
        <f t="shared" si="517"/>
        <v>54675</v>
      </c>
      <c r="P4096" s="1">
        <f>IF(H4096=26,VLOOKUP(G4096,'属性表（单核）'!$H$2:$I$251,2,0),IF(H4096=59,VLOOKUP(G4096,'属性表（单核）'!$C$2:$D$251,2,0),INT(N4096/VLOOKUP(H4096,'属性表（单）'!$N$4:$O$24,2,0))))</f>
        <v>36450</v>
      </c>
      <c r="Q4096" s="34">
        <f t="shared" si="518"/>
        <v>21357</v>
      </c>
      <c r="R4096" s="1">
        <f>IF(J4096=26,VLOOKUP(G4096,'属性表（单核）'!$H$2:$I$251,2,0),IF(J4096=59,VLOOKUP(G4096,'属性表（单核）'!$C$2:$D$251,2,0),INT(N4096/VLOOKUP(J4096,'属性表（单）'!$N$4:$O$24,2,0))))</f>
        <v>14238</v>
      </c>
      <c r="S4096" s="1">
        <f t="shared" si="519"/>
        <v>0</v>
      </c>
      <c r="T4096" s="28">
        <f>VLOOKUP(--F4096,经验表!$A$4:$B$53,2,0)*VLOOKUP(--E4096,经验表!$W$8:$X$17,2,0)</f>
        <v>0</v>
      </c>
      <c r="U4096" s="1">
        <f t="shared" si="520"/>
        <v>0</v>
      </c>
      <c r="V4096" s="1">
        <f t="shared" si="521"/>
        <v>0</v>
      </c>
    </row>
    <row r="4097" spans="1:22" x14ac:dyDescent="0.35">
      <c r="A4097" s="1">
        <v>94100172</v>
      </c>
      <c r="B4097" s="3" t="s">
        <v>24</v>
      </c>
      <c r="C4097" s="29">
        <f t="shared" si="516"/>
        <v>2</v>
      </c>
      <c r="D4097" s="29" t="str">
        <f t="shared" si="513"/>
        <v>2</v>
      </c>
      <c r="E4097" s="42" t="str">
        <f t="shared" si="514"/>
        <v>22</v>
      </c>
      <c r="F4097" s="1">
        <v>41</v>
      </c>
      <c r="G4097" s="28" t="str">
        <f t="shared" si="515"/>
        <v>241</v>
      </c>
      <c r="H4097" s="1">
        <v>1</v>
      </c>
      <c r="I4097" s="1">
        <v>2368</v>
      </c>
      <c r="J4097" s="1">
        <v>46</v>
      </c>
      <c r="K4097" s="1">
        <v>3216</v>
      </c>
      <c r="L4097" s="1">
        <v>454848</v>
      </c>
      <c r="M4097" s="1">
        <v>3925945</v>
      </c>
      <c r="N4097" s="2">
        <f>INT(VLOOKUP(--D4097,'属性表（单）'!$H$7:$I$11,2,0)*VLOOKUP(F4097,'属性表（单）'!$B$4:$D$53,3,0))</f>
        <v>18900</v>
      </c>
      <c r="O4097" s="34">
        <f t="shared" si="517"/>
        <v>56700</v>
      </c>
      <c r="P4097" s="1">
        <f>IF(H4097=26,VLOOKUP(G4097,'属性表（单核）'!$H$2:$I$251,2,0),IF(H4097=59,VLOOKUP(G4097,'属性表（单核）'!$C$2:$D$251,2,0),INT(N4097/VLOOKUP(H4097,'属性表（单）'!$N$4:$O$24,2,0))))</f>
        <v>37800</v>
      </c>
      <c r="Q4097" s="34">
        <f t="shared" si="518"/>
        <v>22147</v>
      </c>
      <c r="R4097" s="1">
        <f>IF(J4097=26,VLOOKUP(G4097,'属性表（单核）'!$H$2:$I$251,2,0),IF(J4097=59,VLOOKUP(G4097,'属性表（单核）'!$C$2:$D$251,2,0),INT(N4097/VLOOKUP(J4097,'属性表（单）'!$N$4:$O$24,2,0))))</f>
        <v>14765</v>
      </c>
      <c r="S4097" s="1">
        <f t="shared" si="519"/>
        <v>0</v>
      </c>
      <c r="T4097" s="28">
        <f>VLOOKUP(--F4097,经验表!$A$4:$B$53,2,0)*VLOOKUP(--E4097,经验表!$W$8:$X$17,2,0)</f>
        <v>0</v>
      </c>
      <c r="U4097" s="1">
        <f t="shared" si="520"/>
        <v>0</v>
      </c>
      <c r="V4097" s="1">
        <f t="shared" si="521"/>
        <v>0</v>
      </c>
    </row>
    <row r="4098" spans="1:22" x14ac:dyDescent="0.35">
      <c r="A4098" s="1">
        <v>94200172</v>
      </c>
      <c r="B4098" s="3" t="s">
        <v>24</v>
      </c>
      <c r="C4098" s="29">
        <f t="shared" si="516"/>
        <v>2</v>
      </c>
      <c r="D4098" s="29" t="str">
        <f t="shared" si="513"/>
        <v>2</v>
      </c>
      <c r="E4098" s="42" t="str">
        <f t="shared" si="514"/>
        <v>22</v>
      </c>
      <c r="F4098" s="1">
        <v>42</v>
      </c>
      <c r="G4098" s="28" t="str">
        <f t="shared" si="515"/>
        <v>242</v>
      </c>
      <c r="H4098" s="1">
        <v>1</v>
      </c>
      <c r="I4098" s="1">
        <v>2445</v>
      </c>
      <c r="J4098" s="1">
        <v>46</v>
      </c>
      <c r="K4098" s="1">
        <v>3288</v>
      </c>
      <c r="L4098" s="1">
        <v>504814</v>
      </c>
      <c r="M4098" s="1">
        <v>4380793</v>
      </c>
      <c r="N4098" s="2">
        <f>INT(VLOOKUP(--D4098,'属性表（单）'!$H$7:$I$11,2,0)*VLOOKUP(F4098,'属性表（单）'!$B$4:$D$53,3,0))</f>
        <v>19650</v>
      </c>
      <c r="O4098" s="34">
        <f t="shared" si="517"/>
        <v>58950</v>
      </c>
      <c r="P4098" s="1">
        <f>IF(H4098=26,VLOOKUP(G4098,'属性表（单核）'!$H$2:$I$251,2,0),IF(H4098=59,VLOOKUP(G4098,'属性表（单核）'!$C$2:$D$251,2,0),INT(N4098/VLOOKUP(H4098,'属性表（单）'!$N$4:$O$24,2,0))))</f>
        <v>39300</v>
      </c>
      <c r="Q4098" s="34">
        <f t="shared" si="518"/>
        <v>23026</v>
      </c>
      <c r="R4098" s="1">
        <f>IF(J4098=26,VLOOKUP(G4098,'属性表（单核）'!$H$2:$I$251,2,0),IF(J4098=59,VLOOKUP(G4098,'属性表（单核）'!$C$2:$D$251,2,0),INT(N4098/VLOOKUP(J4098,'属性表（单）'!$N$4:$O$24,2,0))))</f>
        <v>15351</v>
      </c>
      <c r="S4098" s="1">
        <f t="shared" si="519"/>
        <v>0</v>
      </c>
      <c r="T4098" s="28">
        <f>VLOOKUP(--F4098,经验表!$A$4:$B$53,2,0)*VLOOKUP(--E4098,经验表!$W$8:$X$17,2,0)</f>
        <v>0</v>
      </c>
      <c r="U4098" s="1">
        <f t="shared" si="520"/>
        <v>0</v>
      </c>
      <c r="V4098" s="1">
        <f t="shared" si="521"/>
        <v>0</v>
      </c>
    </row>
    <row r="4099" spans="1:22" x14ac:dyDescent="0.35">
      <c r="A4099" s="1">
        <v>94300172</v>
      </c>
      <c r="B4099" s="3" t="s">
        <v>24</v>
      </c>
      <c r="C4099" s="29">
        <f t="shared" si="516"/>
        <v>2</v>
      </c>
      <c r="D4099" s="29" t="str">
        <f t="shared" ref="D4099:D4162" si="522">RIGHT(A4099,1)</f>
        <v>2</v>
      </c>
      <c r="E4099" s="42" t="str">
        <f t="shared" ref="E4099:E4162" si="523">IF(C4099=1,RIGHT(A4099,1),C4099&amp;RIGHT(A4099,1))</f>
        <v>22</v>
      </c>
      <c r="F4099" s="1">
        <v>43</v>
      </c>
      <c r="G4099" s="28" t="str">
        <f t="shared" ref="G4099:G4162" si="524">D4099&amp;F4099</f>
        <v>243</v>
      </c>
      <c r="H4099" s="1">
        <v>1</v>
      </c>
      <c r="I4099" s="1">
        <v>2523</v>
      </c>
      <c r="J4099" s="1">
        <v>46</v>
      </c>
      <c r="K4099" s="1">
        <v>3360</v>
      </c>
      <c r="L4099" s="1">
        <v>560162</v>
      </c>
      <c r="M4099" s="1">
        <v>4885607</v>
      </c>
      <c r="N4099" s="2">
        <f>INT(VLOOKUP(--D4099,'属性表（单）'!$H$7:$I$11,2,0)*VLOOKUP(F4099,'属性表（单）'!$B$4:$D$53,3,0))</f>
        <v>20400</v>
      </c>
      <c r="O4099" s="34">
        <f t="shared" si="517"/>
        <v>61200</v>
      </c>
      <c r="P4099" s="1">
        <f>IF(H4099=26,VLOOKUP(G4099,'属性表（单核）'!$H$2:$I$251,2,0),IF(H4099=59,VLOOKUP(G4099,'属性表（单核）'!$C$2:$D$251,2,0),INT(N4099/VLOOKUP(H4099,'属性表（单）'!$N$4:$O$24,2,0))))</f>
        <v>40800</v>
      </c>
      <c r="Q4099" s="34">
        <f t="shared" si="518"/>
        <v>23905</v>
      </c>
      <c r="R4099" s="1">
        <f>IF(J4099=26,VLOOKUP(G4099,'属性表（单核）'!$H$2:$I$251,2,0),IF(J4099=59,VLOOKUP(G4099,'属性表（单核）'!$C$2:$D$251,2,0),INT(N4099/VLOOKUP(J4099,'属性表（单）'!$N$4:$O$24,2,0))))</f>
        <v>15937</v>
      </c>
      <c r="S4099" s="1">
        <f t="shared" si="519"/>
        <v>0</v>
      </c>
      <c r="T4099" s="28">
        <f>VLOOKUP(--F4099,经验表!$A$4:$B$53,2,0)*VLOOKUP(--E4099,经验表!$W$8:$X$17,2,0)</f>
        <v>0</v>
      </c>
      <c r="U4099" s="1">
        <f t="shared" si="520"/>
        <v>0</v>
      </c>
      <c r="V4099" s="1">
        <f t="shared" si="521"/>
        <v>0</v>
      </c>
    </row>
    <row r="4100" spans="1:22" x14ac:dyDescent="0.35">
      <c r="A4100" s="1">
        <v>94400172</v>
      </c>
      <c r="B4100" s="3" t="s">
        <v>24</v>
      </c>
      <c r="C4100" s="29">
        <f t="shared" ref="C4100:C4163" si="525">C4099</f>
        <v>2</v>
      </c>
      <c r="D4100" s="29" t="str">
        <f t="shared" si="522"/>
        <v>2</v>
      </c>
      <c r="E4100" s="42" t="str">
        <f t="shared" si="523"/>
        <v>22</v>
      </c>
      <c r="F4100" s="1">
        <v>44</v>
      </c>
      <c r="G4100" s="28" t="str">
        <f t="shared" si="524"/>
        <v>244</v>
      </c>
      <c r="H4100" s="1">
        <v>1</v>
      </c>
      <c r="I4100" s="1">
        <v>2603</v>
      </c>
      <c r="J4100" s="1">
        <v>46</v>
      </c>
      <c r="K4100" s="1">
        <v>3432</v>
      </c>
      <c r="L4100" s="1">
        <v>621463</v>
      </c>
      <c r="M4100" s="1">
        <v>5445769</v>
      </c>
      <c r="N4100" s="2">
        <f>INT(VLOOKUP(--D4100,'属性表（单）'!$H$7:$I$11,2,0)*VLOOKUP(F4100,'属性表（单）'!$B$4:$D$53,3,0))</f>
        <v>21150</v>
      </c>
      <c r="O4100" s="34">
        <f t="shared" si="517"/>
        <v>63450</v>
      </c>
      <c r="P4100" s="1">
        <f>IF(H4100=26,VLOOKUP(G4100,'属性表（单核）'!$H$2:$I$251,2,0),IF(H4100=59,VLOOKUP(G4100,'属性表（单核）'!$C$2:$D$251,2,0),INT(N4100/VLOOKUP(H4100,'属性表（单）'!$N$4:$O$24,2,0))))</f>
        <v>42300</v>
      </c>
      <c r="Q4100" s="34">
        <f t="shared" si="518"/>
        <v>24784</v>
      </c>
      <c r="R4100" s="1">
        <f>IF(J4100=26,VLOOKUP(G4100,'属性表（单核）'!$H$2:$I$251,2,0),IF(J4100=59,VLOOKUP(G4100,'属性表（单核）'!$C$2:$D$251,2,0),INT(N4100/VLOOKUP(J4100,'属性表（单）'!$N$4:$O$24,2,0))))</f>
        <v>16523</v>
      </c>
      <c r="S4100" s="1">
        <f t="shared" si="519"/>
        <v>0</v>
      </c>
      <c r="T4100" s="28">
        <f>VLOOKUP(--F4100,经验表!$A$4:$B$53,2,0)*VLOOKUP(--E4100,经验表!$W$8:$X$17,2,0)</f>
        <v>0</v>
      </c>
      <c r="U4100" s="1">
        <f t="shared" si="520"/>
        <v>0</v>
      </c>
      <c r="V4100" s="1">
        <f t="shared" si="521"/>
        <v>0</v>
      </c>
    </row>
    <row r="4101" spans="1:22" x14ac:dyDescent="0.35">
      <c r="A4101" s="1">
        <v>94500172</v>
      </c>
      <c r="B4101" s="3" t="s">
        <v>24</v>
      </c>
      <c r="C4101" s="29">
        <f t="shared" si="525"/>
        <v>2</v>
      </c>
      <c r="D4101" s="29" t="str">
        <f t="shared" si="522"/>
        <v>2</v>
      </c>
      <c r="E4101" s="42" t="str">
        <f t="shared" si="523"/>
        <v>22</v>
      </c>
      <c r="F4101" s="1">
        <v>45</v>
      </c>
      <c r="G4101" s="28" t="str">
        <f t="shared" si="524"/>
        <v>245</v>
      </c>
      <c r="H4101" s="1">
        <v>1</v>
      </c>
      <c r="I4101" s="1">
        <v>2686</v>
      </c>
      <c r="J4101" s="1">
        <v>46</v>
      </c>
      <c r="K4101" s="1">
        <v>3504</v>
      </c>
      <c r="L4101" s="1">
        <v>689357</v>
      </c>
      <c r="M4101" s="1">
        <v>6067232</v>
      </c>
      <c r="N4101" s="2">
        <f>INT(VLOOKUP(--D4101,'属性表（单）'!$H$7:$I$11,2,0)*VLOOKUP(F4101,'属性表（单）'!$B$4:$D$53,3,0))</f>
        <v>21900</v>
      </c>
      <c r="O4101" s="34">
        <f t="shared" si="517"/>
        <v>65700</v>
      </c>
      <c r="P4101" s="1">
        <f>IF(H4101=26,VLOOKUP(G4101,'属性表（单核）'!$H$2:$I$251,2,0),IF(H4101=59,VLOOKUP(G4101,'属性表（单核）'!$C$2:$D$251,2,0),INT(N4101/VLOOKUP(H4101,'属性表（单）'!$N$4:$O$24,2,0))))</f>
        <v>43800</v>
      </c>
      <c r="Q4101" s="34">
        <f t="shared" si="518"/>
        <v>25663</v>
      </c>
      <c r="R4101" s="1">
        <f>IF(J4101=26,VLOOKUP(G4101,'属性表（单核）'!$H$2:$I$251,2,0),IF(J4101=59,VLOOKUP(G4101,'属性表（单核）'!$C$2:$D$251,2,0),INT(N4101/VLOOKUP(J4101,'属性表（单）'!$N$4:$O$24,2,0))))</f>
        <v>17109</v>
      </c>
      <c r="S4101" s="1">
        <f t="shared" si="519"/>
        <v>0</v>
      </c>
      <c r="T4101" s="28">
        <f>VLOOKUP(--F4101,经验表!$A$4:$B$53,2,0)*VLOOKUP(--E4101,经验表!$W$8:$X$17,2,0)</f>
        <v>0</v>
      </c>
      <c r="U4101" s="1">
        <f t="shared" si="520"/>
        <v>0</v>
      </c>
      <c r="V4101" s="1">
        <f t="shared" si="521"/>
        <v>0</v>
      </c>
    </row>
    <row r="4102" spans="1:22" x14ac:dyDescent="0.35">
      <c r="A4102" s="1">
        <v>94600172</v>
      </c>
      <c r="B4102" s="3" t="s">
        <v>24</v>
      </c>
      <c r="C4102" s="29">
        <f t="shared" si="525"/>
        <v>2</v>
      </c>
      <c r="D4102" s="29" t="str">
        <f t="shared" si="522"/>
        <v>2</v>
      </c>
      <c r="E4102" s="42" t="str">
        <f t="shared" si="523"/>
        <v>22</v>
      </c>
      <c r="F4102" s="1">
        <v>46</v>
      </c>
      <c r="G4102" s="28" t="str">
        <f t="shared" si="524"/>
        <v>246</v>
      </c>
      <c r="H4102" s="1">
        <v>1</v>
      </c>
      <c r="I4102" s="1">
        <v>2771</v>
      </c>
      <c r="J4102" s="1">
        <v>46</v>
      </c>
      <c r="K4102" s="1">
        <v>3576</v>
      </c>
      <c r="L4102" s="1">
        <v>764553</v>
      </c>
      <c r="M4102" s="1">
        <v>6756589</v>
      </c>
      <c r="N4102" s="2">
        <f>INT(VLOOKUP(--D4102,'属性表（单）'!$H$7:$I$11,2,0)*VLOOKUP(F4102,'属性表（单）'!$B$4:$D$53,3,0))</f>
        <v>22650</v>
      </c>
      <c r="O4102" s="34">
        <f t="shared" si="517"/>
        <v>67950</v>
      </c>
      <c r="P4102" s="1">
        <f>IF(H4102=26,VLOOKUP(G4102,'属性表（单核）'!$H$2:$I$251,2,0),IF(H4102=59,VLOOKUP(G4102,'属性表（单核）'!$C$2:$D$251,2,0),INT(N4102/VLOOKUP(H4102,'属性表（单）'!$N$4:$O$24,2,0))))</f>
        <v>45300</v>
      </c>
      <c r="Q4102" s="34">
        <f t="shared" si="518"/>
        <v>26542</v>
      </c>
      <c r="R4102" s="1">
        <f>IF(J4102=26,VLOOKUP(G4102,'属性表（单核）'!$H$2:$I$251,2,0),IF(J4102=59,VLOOKUP(G4102,'属性表（单核）'!$C$2:$D$251,2,0),INT(N4102/VLOOKUP(J4102,'属性表（单）'!$N$4:$O$24,2,0))))</f>
        <v>17695</v>
      </c>
      <c r="S4102" s="1">
        <f t="shared" si="519"/>
        <v>0</v>
      </c>
      <c r="T4102" s="28">
        <f>VLOOKUP(--F4102,经验表!$A$4:$B$53,2,0)*VLOOKUP(--E4102,经验表!$W$8:$X$17,2,0)</f>
        <v>0</v>
      </c>
      <c r="U4102" s="1">
        <f t="shared" si="520"/>
        <v>0</v>
      </c>
      <c r="V4102" s="1">
        <f t="shared" si="521"/>
        <v>0</v>
      </c>
    </row>
    <row r="4103" spans="1:22" x14ac:dyDescent="0.35">
      <c r="A4103" s="1">
        <v>94700172</v>
      </c>
      <c r="B4103" s="3" t="s">
        <v>24</v>
      </c>
      <c r="C4103" s="29">
        <f t="shared" si="525"/>
        <v>2</v>
      </c>
      <c r="D4103" s="29" t="str">
        <f t="shared" si="522"/>
        <v>2</v>
      </c>
      <c r="E4103" s="42" t="str">
        <f t="shared" si="523"/>
        <v>22</v>
      </c>
      <c r="F4103" s="1">
        <v>47</v>
      </c>
      <c r="G4103" s="28" t="str">
        <f t="shared" si="524"/>
        <v>247</v>
      </c>
      <c r="H4103" s="1">
        <v>1</v>
      </c>
      <c r="I4103" s="1">
        <v>2858</v>
      </c>
      <c r="J4103" s="1">
        <v>46</v>
      </c>
      <c r="K4103" s="1">
        <v>3648</v>
      </c>
      <c r="L4103" s="1">
        <v>847829</v>
      </c>
      <c r="M4103" s="1">
        <v>7521142</v>
      </c>
      <c r="N4103" s="2">
        <f>INT(VLOOKUP(--D4103,'属性表（单）'!$H$7:$I$11,2,0)*VLOOKUP(F4103,'属性表（单）'!$B$4:$D$53,3,0))</f>
        <v>23475</v>
      </c>
      <c r="O4103" s="34">
        <f t="shared" ref="O4103:O4166" si="526">INT(IF(C4103=1,P4103,P4103*$X$14))</f>
        <v>70425</v>
      </c>
      <c r="P4103" s="1">
        <f>IF(H4103=26,VLOOKUP(G4103,'属性表（单核）'!$H$2:$I$251,2,0),IF(H4103=59,VLOOKUP(G4103,'属性表（单核）'!$C$2:$D$251,2,0),INT(N4103/VLOOKUP(H4103,'属性表（单）'!$N$4:$O$24,2,0))))</f>
        <v>46950</v>
      </c>
      <c r="Q4103" s="34">
        <f t="shared" si="518"/>
        <v>27508</v>
      </c>
      <c r="R4103" s="1">
        <f>IF(J4103=26,VLOOKUP(G4103,'属性表（单核）'!$H$2:$I$251,2,0),IF(J4103=59,VLOOKUP(G4103,'属性表（单核）'!$C$2:$D$251,2,0),INT(N4103/VLOOKUP(J4103,'属性表（单）'!$N$4:$O$24,2,0))))</f>
        <v>18339</v>
      </c>
      <c r="S4103" s="1">
        <f t="shared" si="519"/>
        <v>0</v>
      </c>
      <c r="T4103" s="28">
        <f>VLOOKUP(--F4103,经验表!$A$4:$B$53,2,0)*VLOOKUP(--E4103,经验表!$W$8:$X$17,2,0)</f>
        <v>0</v>
      </c>
      <c r="U4103" s="1">
        <f t="shared" si="520"/>
        <v>0</v>
      </c>
      <c r="V4103" s="1">
        <f t="shared" si="521"/>
        <v>0</v>
      </c>
    </row>
    <row r="4104" spans="1:22" x14ac:dyDescent="0.35">
      <c r="A4104" s="1">
        <v>94800172</v>
      </c>
      <c r="B4104" s="3" t="s">
        <v>24</v>
      </c>
      <c r="C4104" s="29">
        <f t="shared" si="525"/>
        <v>2</v>
      </c>
      <c r="D4104" s="29" t="str">
        <f t="shared" si="522"/>
        <v>2</v>
      </c>
      <c r="E4104" s="42" t="str">
        <f t="shared" si="523"/>
        <v>22</v>
      </c>
      <c r="F4104" s="1">
        <v>48</v>
      </c>
      <c r="G4104" s="28" t="str">
        <f t="shared" si="524"/>
        <v>248</v>
      </c>
      <c r="H4104" s="1">
        <v>1</v>
      </c>
      <c r="I4104" s="1">
        <v>2947</v>
      </c>
      <c r="J4104" s="1">
        <v>46</v>
      </c>
      <c r="K4104" s="1">
        <v>3720</v>
      </c>
      <c r="L4104" s="1">
        <v>940053</v>
      </c>
      <c r="M4104" s="1">
        <v>8368971</v>
      </c>
      <c r="N4104" s="2">
        <f>INT(VLOOKUP(--D4104,'属性表（单）'!$H$7:$I$11,2,0)*VLOOKUP(F4104,'属性表（单）'!$B$4:$D$53,3,0))</f>
        <v>24300</v>
      </c>
      <c r="O4104" s="34">
        <f t="shared" si="526"/>
        <v>72900</v>
      </c>
      <c r="P4104" s="1">
        <f>IF(H4104=26,VLOOKUP(G4104,'属性表（单核）'!$H$2:$I$251,2,0),IF(H4104=59,VLOOKUP(G4104,'属性表（单核）'!$C$2:$D$251,2,0),INT(N4104/VLOOKUP(H4104,'属性表（单）'!$N$4:$O$24,2,0))))</f>
        <v>48600</v>
      </c>
      <c r="Q4104" s="34">
        <f t="shared" ref="Q4104:Q4167" si="527">INT(IF(C4104=1,R4104,R4104*$X$14))</f>
        <v>28476</v>
      </c>
      <c r="R4104" s="1">
        <f>IF(J4104=26,VLOOKUP(G4104,'属性表（单核）'!$H$2:$I$251,2,0),IF(J4104=59,VLOOKUP(G4104,'属性表（单核）'!$C$2:$D$251,2,0),INT(N4104/VLOOKUP(J4104,'属性表（单）'!$N$4:$O$24,2,0))))</f>
        <v>18984</v>
      </c>
      <c r="S4104" s="1">
        <f t="shared" ref="S4104:S4167" si="528">INT(T4104)</f>
        <v>0</v>
      </c>
      <c r="T4104" s="28">
        <f>VLOOKUP(--F4104,经验表!$A$4:$B$53,2,0)*VLOOKUP(--E4104,经验表!$W$8:$X$17,2,0)</f>
        <v>0</v>
      </c>
      <c r="U4104" s="1">
        <f t="shared" ref="U4104:U4167" si="529">INT(IF(C4104=1,IF(F4104=1,VLOOKUP(--D4104,$X$8:$Y$12,2,0),V4104),IF(F4104=1,VLOOKUP(--D4104,$X$17:$Y$21,2,0),V4104)))</f>
        <v>0</v>
      </c>
      <c r="V4104" s="1">
        <f t="shared" si="521"/>
        <v>0</v>
      </c>
    </row>
    <row r="4105" spans="1:22" x14ac:dyDescent="0.35">
      <c r="A4105" s="1">
        <v>94900172</v>
      </c>
      <c r="B4105" s="3" t="s">
        <v>24</v>
      </c>
      <c r="C4105" s="29">
        <f t="shared" si="525"/>
        <v>2</v>
      </c>
      <c r="D4105" s="29" t="str">
        <f t="shared" si="522"/>
        <v>2</v>
      </c>
      <c r="E4105" s="42" t="str">
        <f t="shared" si="523"/>
        <v>22</v>
      </c>
      <c r="F4105" s="1">
        <v>49</v>
      </c>
      <c r="G4105" s="28" t="str">
        <f t="shared" si="524"/>
        <v>249</v>
      </c>
      <c r="H4105" s="1">
        <v>1</v>
      </c>
      <c r="I4105" s="1">
        <v>3038</v>
      </c>
      <c r="J4105" s="1">
        <v>46</v>
      </c>
      <c r="K4105" s="1">
        <v>3792</v>
      </c>
      <c r="L4105" s="1">
        <v>1042182</v>
      </c>
      <c r="M4105" s="1">
        <v>9309024</v>
      </c>
      <c r="N4105" s="2">
        <f>INT(VLOOKUP(--D4105,'属性表（单）'!$H$7:$I$11,2,0)*VLOOKUP(F4105,'属性表（单）'!$B$4:$D$53,3,0))</f>
        <v>25125</v>
      </c>
      <c r="O4105" s="34">
        <f t="shared" si="526"/>
        <v>75375</v>
      </c>
      <c r="P4105" s="1">
        <f>IF(H4105=26,VLOOKUP(G4105,'属性表（单核）'!$H$2:$I$251,2,0),IF(H4105=59,VLOOKUP(G4105,'属性表（单核）'!$C$2:$D$251,2,0),INT(N4105/VLOOKUP(H4105,'属性表（单）'!$N$4:$O$24,2,0))))</f>
        <v>50250</v>
      </c>
      <c r="Q4105" s="34">
        <f t="shared" si="527"/>
        <v>29442</v>
      </c>
      <c r="R4105" s="1">
        <f>IF(J4105=26,VLOOKUP(G4105,'属性表（单核）'!$H$2:$I$251,2,0),IF(J4105=59,VLOOKUP(G4105,'属性表（单核）'!$C$2:$D$251,2,0),INT(N4105/VLOOKUP(J4105,'属性表（单）'!$N$4:$O$24,2,0))))</f>
        <v>19628</v>
      </c>
      <c r="S4105" s="1">
        <f t="shared" si="528"/>
        <v>0</v>
      </c>
      <c r="T4105" s="28">
        <f>VLOOKUP(--F4105,经验表!$A$4:$B$53,2,0)*VLOOKUP(--E4105,经验表!$W$8:$X$17,2,0)</f>
        <v>0</v>
      </c>
      <c r="U4105" s="1">
        <f t="shared" si="529"/>
        <v>0</v>
      </c>
      <c r="V4105" s="1">
        <f t="shared" ref="V4105:V4168" si="530">S4104+U4104</f>
        <v>0</v>
      </c>
    </row>
    <row r="4106" spans="1:22" x14ac:dyDescent="0.35">
      <c r="A4106" s="1">
        <v>95000172</v>
      </c>
      <c r="B4106" s="3" t="s">
        <v>24</v>
      </c>
      <c r="C4106" s="29">
        <f t="shared" si="525"/>
        <v>2</v>
      </c>
      <c r="D4106" s="29" t="str">
        <f t="shared" si="522"/>
        <v>2</v>
      </c>
      <c r="E4106" s="42" t="str">
        <f t="shared" si="523"/>
        <v>22</v>
      </c>
      <c r="F4106" s="1">
        <v>50</v>
      </c>
      <c r="G4106" s="28" t="str">
        <f t="shared" si="524"/>
        <v>250</v>
      </c>
      <c r="H4106" s="1">
        <v>1</v>
      </c>
      <c r="I4106" s="1">
        <v>3133</v>
      </c>
      <c r="J4106" s="1">
        <v>46</v>
      </c>
      <c r="K4106" s="1">
        <v>3864</v>
      </c>
      <c r="L4106" s="1">
        <v>99999999</v>
      </c>
      <c r="M4106" s="1">
        <v>10351206</v>
      </c>
      <c r="N4106" s="2">
        <f>INT(VLOOKUP(--D4106,'属性表（单）'!$H$7:$I$11,2,0)*VLOOKUP(F4106,'属性表（单）'!$B$4:$D$53,3,0))</f>
        <v>25950</v>
      </c>
      <c r="O4106" s="34">
        <f t="shared" si="526"/>
        <v>77850</v>
      </c>
      <c r="P4106" s="1">
        <f>IF(H4106=26,VLOOKUP(G4106,'属性表（单核）'!$H$2:$I$251,2,0),IF(H4106=59,VLOOKUP(G4106,'属性表（单核）'!$C$2:$D$251,2,0),INT(N4106/VLOOKUP(H4106,'属性表（单）'!$N$4:$O$24,2,0))))</f>
        <v>51900</v>
      </c>
      <c r="Q4106" s="34">
        <f t="shared" si="527"/>
        <v>30409</v>
      </c>
      <c r="R4106" s="1">
        <f>IF(J4106=26,VLOOKUP(G4106,'属性表（单核）'!$H$2:$I$251,2,0),IF(J4106=59,VLOOKUP(G4106,'属性表（单核）'!$C$2:$D$251,2,0),INT(N4106/VLOOKUP(J4106,'属性表（单）'!$N$4:$O$24,2,0))))</f>
        <v>20273</v>
      </c>
      <c r="S4106" s="1">
        <f t="shared" si="528"/>
        <v>0</v>
      </c>
      <c r="T4106" s="28">
        <f>VLOOKUP(--F4106,经验表!$A$4:$B$53,2,0)*VLOOKUP(--E4106,经验表!$W$8:$X$17,2,0)</f>
        <v>0</v>
      </c>
      <c r="U4106" s="1">
        <f t="shared" si="529"/>
        <v>0</v>
      </c>
      <c r="V4106" s="1">
        <f t="shared" si="530"/>
        <v>0</v>
      </c>
    </row>
    <row r="4107" spans="1:22" x14ac:dyDescent="0.35">
      <c r="A4107" s="1">
        <v>90100173</v>
      </c>
      <c r="B4107" s="3" t="s">
        <v>24</v>
      </c>
      <c r="C4107" s="29">
        <f t="shared" si="525"/>
        <v>2</v>
      </c>
      <c r="D4107" s="29" t="str">
        <f t="shared" si="522"/>
        <v>3</v>
      </c>
      <c r="E4107" s="42" t="str">
        <f t="shared" si="523"/>
        <v>23</v>
      </c>
      <c r="F4107" s="1">
        <v>1</v>
      </c>
      <c r="G4107" s="28" t="str">
        <f t="shared" si="524"/>
        <v>31</v>
      </c>
      <c r="H4107" s="1">
        <v>1</v>
      </c>
      <c r="I4107" s="1">
        <v>768</v>
      </c>
      <c r="J4107" s="1">
        <v>46</v>
      </c>
      <c r="K4107" s="1">
        <v>480</v>
      </c>
      <c r="L4107" s="1">
        <v>2913</v>
      </c>
      <c r="M4107" s="1">
        <v>0</v>
      </c>
      <c r="N4107" s="2">
        <f>INT(VLOOKUP(--D4107,'属性表（单）'!$H$7:$I$11,2,0)*VLOOKUP(F4107,'属性表（单）'!$B$4:$D$53,3,0))</f>
        <v>3600</v>
      </c>
      <c r="O4107" s="34">
        <f t="shared" si="526"/>
        <v>10800</v>
      </c>
      <c r="P4107" s="1">
        <f>IF(H4107=26,VLOOKUP(G4107,'属性表（单核）'!$H$2:$I$251,2,0),IF(H4107=59,VLOOKUP(G4107,'属性表（单核）'!$C$2:$D$251,2,0),INT(N4107/VLOOKUP(H4107,'属性表（单）'!$N$4:$O$24,2,0))))</f>
        <v>7200</v>
      </c>
      <c r="Q4107" s="34">
        <f t="shared" si="527"/>
        <v>4218</v>
      </c>
      <c r="R4107" s="1">
        <f>IF(J4107=26,VLOOKUP(G4107,'属性表（单核）'!$H$2:$I$251,2,0),IF(J4107=59,VLOOKUP(G4107,'属性表（单核）'!$C$2:$D$251,2,0),INT(N4107/VLOOKUP(J4107,'属性表（单）'!$N$4:$O$24,2,0))))</f>
        <v>2812</v>
      </c>
      <c r="S4107" s="1">
        <f t="shared" si="528"/>
        <v>2250</v>
      </c>
      <c r="T4107" s="28">
        <f>VLOOKUP(--F4107,经验表!$A$4:$B$53,2,0)*VLOOKUP(--E4107,经验表!$W$8:$X$17,2,0)</f>
        <v>2250</v>
      </c>
      <c r="U4107" s="1">
        <f t="shared" si="529"/>
        <v>75000</v>
      </c>
      <c r="V4107" s="1">
        <f t="shared" si="530"/>
        <v>0</v>
      </c>
    </row>
    <row r="4108" spans="1:22" x14ac:dyDescent="0.35">
      <c r="A4108" s="1">
        <v>90200173</v>
      </c>
      <c r="B4108" s="3" t="s">
        <v>24</v>
      </c>
      <c r="C4108" s="29">
        <f t="shared" si="525"/>
        <v>2</v>
      </c>
      <c r="D4108" s="29" t="str">
        <f t="shared" si="522"/>
        <v>3</v>
      </c>
      <c r="E4108" s="42" t="str">
        <f t="shared" si="523"/>
        <v>23</v>
      </c>
      <c r="F4108" s="1">
        <v>2</v>
      </c>
      <c r="G4108" s="28" t="str">
        <f t="shared" si="524"/>
        <v>32</v>
      </c>
      <c r="H4108" s="1">
        <v>1</v>
      </c>
      <c r="I4108" s="1">
        <v>813</v>
      </c>
      <c r="J4108" s="1">
        <v>46</v>
      </c>
      <c r="K4108" s="1">
        <v>576</v>
      </c>
      <c r="L4108" s="1">
        <v>3854</v>
      </c>
      <c r="M4108" s="1">
        <v>2913</v>
      </c>
      <c r="N4108" s="2">
        <f>INT(VLOOKUP(--D4108,'属性表（单）'!$H$7:$I$11,2,0)*VLOOKUP(F4108,'属性表（单）'!$B$4:$D$53,3,0))</f>
        <v>3825</v>
      </c>
      <c r="O4108" s="34">
        <f t="shared" si="526"/>
        <v>11475</v>
      </c>
      <c r="P4108" s="1">
        <f>IF(H4108=26,VLOOKUP(G4108,'属性表（单核）'!$H$2:$I$251,2,0),IF(H4108=59,VLOOKUP(G4108,'属性表（单核）'!$C$2:$D$251,2,0),INT(N4108/VLOOKUP(H4108,'属性表（单）'!$N$4:$O$24,2,0))))</f>
        <v>7650</v>
      </c>
      <c r="Q4108" s="34">
        <f t="shared" si="527"/>
        <v>4482</v>
      </c>
      <c r="R4108" s="1">
        <f>IF(J4108=26,VLOOKUP(G4108,'属性表（单核）'!$H$2:$I$251,2,0),IF(J4108=59,VLOOKUP(G4108,'属性表（单核）'!$C$2:$D$251,2,0),INT(N4108/VLOOKUP(J4108,'属性表（单）'!$N$4:$O$24,2,0))))</f>
        <v>2988</v>
      </c>
      <c r="S4108" s="1">
        <f t="shared" si="528"/>
        <v>3150</v>
      </c>
      <c r="T4108" s="28">
        <f>VLOOKUP(--F4108,经验表!$A$4:$B$53,2,0)*VLOOKUP(--E4108,经验表!$W$8:$X$17,2,0)</f>
        <v>3150</v>
      </c>
      <c r="U4108" s="1">
        <f t="shared" si="529"/>
        <v>77250</v>
      </c>
      <c r="V4108" s="1">
        <f t="shared" si="530"/>
        <v>77250</v>
      </c>
    </row>
    <row r="4109" spans="1:22" x14ac:dyDescent="0.35">
      <c r="A4109" s="1">
        <v>90300173</v>
      </c>
      <c r="B4109" s="3" t="s">
        <v>24</v>
      </c>
      <c r="C4109" s="29">
        <f t="shared" si="525"/>
        <v>2</v>
      </c>
      <c r="D4109" s="29" t="str">
        <f t="shared" si="522"/>
        <v>3</v>
      </c>
      <c r="E4109" s="42" t="str">
        <f t="shared" si="523"/>
        <v>23</v>
      </c>
      <c r="F4109" s="1">
        <v>3</v>
      </c>
      <c r="G4109" s="28" t="str">
        <f t="shared" si="524"/>
        <v>33</v>
      </c>
      <c r="H4109" s="1">
        <v>1</v>
      </c>
      <c r="I4109" s="1">
        <v>861</v>
      </c>
      <c r="J4109" s="1">
        <v>46</v>
      </c>
      <c r="K4109" s="1">
        <v>672</v>
      </c>
      <c r="L4109" s="1">
        <v>4906</v>
      </c>
      <c r="M4109" s="1">
        <v>6767</v>
      </c>
      <c r="N4109" s="2">
        <f>INT(VLOOKUP(--D4109,'属性表（单）'!$H$7:$I$11,2,0)*VLOOKUP(F4109,'属性表（单）'!$B$4:$D$53,3,0))</f>
        <v>4050</v>
      </c>
      <c r="O4109" s="34">
        <f t="shared" si="526"/>
        <v>12150</v>
      </c>
      <c r="P4109" s="1">
        <f>IF(H4109=26,VLOOKUP(G4109,'属性表（单核）'!$H$2:$I$251,2,0),IF(H4109=59,VLOOKUP(G4109,'属性表（单核）'!$C$2:$D$251,2,0),INT(N4109/VLOOKUP(H4109,'属性表（单）'!$N$4:$O$24,2,0))))</f>
        <v>8100</v>
      </c>
      <c r="Q4109" s="34">
        <f t="shared" si="527"/>
        <v>4746</v>
      </c>
      <c r="R4109" s="1">
        <f>IF(J4109=26,VLOOKUP(G4109,'属性表（单核）'!$H$2:$I$251,2,0),IF(J4109=59,VLOOKUP(G4109,'属性表（单核）'!$C$2:$D$251,2,0),INT(N4109/VLOOKUP(J4109,'属性表（单）'!$N$4:$O$24,2,0))))</f>
        <v>3164</v>
      </c>
      <c r="S4109" s="1">
        <f t="shared" si="528"/>
        <v>4050</v>
      </c>
      <c r="T4109" s="28">
        <f>VLOOKUP(--F4109,经验表!$A$4:$B$53,2,0)*VLOOKUP(--E4109,经验表!$W$8:$X$17,2,0)</f>
        <v>4050</v>
      </c>
      <c r="U4109" s="1">
        <f t="shared" si="529"/>
        <v>80400</v>
      </c>
      <c r="V4109" s="1">
        <f t="shared" si="530"/>
        <v>80400</v>
      </c>
    </row>
    <row r="4110" spans="1:22" x14ac:dyDescent="0.35">
      <c r="A4110" s="1">
        <v>90400173</v>
      </c>
      <c r="B4110" s="3" t="s">
        <v>24</v>
      </c>
      <c r="C4110" s="29">
        <f t="shared" si="525"/>
        <v>2</v>
      </c>
      <c r="D4110" s="29" t="str">
        <f t="shared" si="522"/>
        <v>3</v>
      </c>
      <c r="E4110" s="42" t="str">
        <f t="shared" si="523"/>
        <v>23</v>
      </c>
      <c r="F4110" s="1">
        <v>4</v>
      </c>
      <c r="G4110" s="28" t="str">
        <f t="shared" si="524"/>
        <v>34</v>
      </c>
      <c r="H4110" s="1">
        <v>1</v>
      </c>
      <c r="I4110" s="1">
        <v>909</v>
      </c>
      <c r="J4110" s="1">
        <v>46</v>
      </c>
      <c r="K4110" s="1">
        <v>768</v>
      </c>
      <c r="L4110" s="1">
        <v>6076</v>
      </c>
      <c r="M4110" s="1">
        <v>11673</v>
      </c>
      <c r="N4110" s="2">
        <f>INT(VLOOKUP(--D4110,'属性表（单）'!$H$7:$I$11,2,0)*VLOOKUP(F4110,'属性表（单）'!$B$4:$D$53,3,0))</f>
        <v>4275</v>
      </c>
      <c r="O4110" s="34">
        <f t="shared" si="526"/>
        <v>12825</v>
      </c>
      <c r="P4110" s="1">
        <f>IF(H4110=26,VLOOKUP(G4110,'属性表（单核）'!$H$2:$I$251,2,0),IF(H4110=59,VLOOKUP(G4110,'属性表（单核）'!$C$2:$D$251,2,0),INT(N4110/VLOOKUP(H4110,'属性表（单）'!$N$4:$O$24,2,0))))</f>
        <v>8550</v>
      </c>
      <c r="Q4110" s="34">
        <f t="shared" si="527"/>
        <v>5008</v>
      </c>
      <c r="R4110" s="1">
        <f>IF(J4110=26,VLOOKUP(G4110,'属性表（单核）'!$H$2:$I$251,2,0),IF(J4110=59,VLOOKUP(G4110,'属性表（单核）'!$C$2:$D$251,2,0),INT(N4110/VLOOKUP(J4110,'属性表（单）'!$N$4:$O$24,2,0))))</f>
        <v>3339</v>
      </c>
      <c r="S4110" s="1">
        <f t="shared" si="528"/>
        <v>4950</v>
      </c>
      <c r="T4110" s="28">
        <f>VLOOKUP(--F4110,经验表!$A$4:$B$53,2,0)*VLOOKUP(--E4110,经验表!$W$8:$X$17,2,0)</f>
        <v>4950</v>
      </c>
      <c r="U4110" s="1">
        <f t="shared" si="529"/>
        <v>84450</v>
      </c>
      <c r="V4110" s="1">
        <f t="shared" si="530"/>
        <v>84450</v>
      </c>
    </row>
    <row r="4111" spans="1:22" x14ac:dyDescent="0.35">
      <c r="A4111" s="1">
        <v>90500173</v>
      </c>
      <c r="B4111" s="3" t="s">
        <v>24</v>
      </c>
      <c r="C4111" s="29">
        <f t="shared" si="525"/>
        <v>2</v>
      </c>
      <c r="D4111" s="29" t="str">
        <f t="shared" si="522"/>
        <v>3</v>
      </c>
      <c r="E4111" s="42" t="str">
        <f t="shared" si="523"/>
        <v>23</v>
      </c>
      <c r="F4111" s="1">
        <v>5</v>
      </c>
      <c r="G4111" s="28" t="str">
        <f t="shared" si="524"/>
        <v>35</v>
      </c>
      <c r="H4111" s="1">
        <v>1</v>
      </c>
      <c r="I4111" s="1">
        <v>957</v>
      </c>
      <c r="J4111" s="1">
        <v>46</v>
      </c>
      <c r="K4111" s="1">
        <v>864</v>
      </c>
      <c r="L4111" s="1">
        <v>7379</v>
      </c>
      <c r="M4111" s="1">
        <v>17749</v>
      </c>
      <c r="N4111" s="2">
        <f>INT(VLOOKUP(--D4111,'属性表（单）'!$H$7:$I$11,2,0)*VLOOKUP(F4111,'属性表（单）'!$B$4:$D$53,3,0))</f>
        <v>4500</v>
      </c>
      <c r="O4111" s="34">
        <f t="shared" si="526"/>
        <v>13500</v>
      </c>
      <c r="P4111" s="1">
        <f>IF(H4111=26,VLOOKUP(G4111,'属性表（单核）'!$H$2:$I$251,2,0),IF(H4111=59,VLOOKUP(G4111,'属性表（单核）'!$C$2:$D$251,2,0),INT(N4111/VLOOKUP(H4111,'属性表（单）'!$N$4:$O$24,2,0))))</f>
        <v>9000</v>
      </c>
      <c r="Q4111" s="34">
        <f t="shared" si="527"/>
        <v>5272</v>
      </c>
      <c r="R4111" s="1">
        <f>IF(J4111=26,VLOOKUP(G4111,'属性表（单核）'!$H$2:$I$251,2,0),IF(J4111=59,VLOOKUP(G4111,'属性表（单核）'!$C$2:$D$251,2,0),INT(N4111/VLOOKUP(J4111,'属性表（单）'!$N$4:$O$24,2,0))))</f>
        <v>3515</v>
      </c>
      <c r="S4111" s="1">
        <f t="shared" si="528"/>
        <v>5850</v>
      </c>
      <c r="T4111" s="28">
        <f>VLOOKUP(--F4111,经验表!$A$4:$B$53,2,0)*VLOOKUP(--E4111,经验表!$W$8:$X$17,2,0)</f>
        <v>5850</v>
      </c>
      <c r="U4111" s="1">
        <f t="shared" si="529"/>
        <v>89400</v>
      </c>
      <c r="V4111" s="1">
        <f t="shared" si="530"/>
        <v>89400</v>
      </c>
    </row>
    <row r="4112" spans="1:22" x14ac:dyDescent="0.35">
      <c r="A4112" s="1">
        <v>90600173</v>
      </c>
      <c r="B4112" s="3" t="s">
        <v>24</v>
      </c>
      <c r="C4112" s="29">
        <f t="shared" si="525"/>
        <v>2</v>
      </c>
      <c r="D4112" s="29" t="str">
        <f t="shared" si="522"/>
        <v>3</v>
      </c>
      <c r="E4112" s="42" t="str">
        <f t="shared" si="523"/>
        <v>23</v>
      </c>
      <c r="F4112" s="1">
        <v>6</v>
      </c>
      <c r="G4112" s="28" t="str">
        <f t="shared" si="524"/>
        <v>36</v>
      </c>
      <c r="H4112" s="1">
        <v>1</v>
      </c>
      <c r="I4112" s="1">
        <v>1008</v>
      </c>
      <c r="J4112" s="1">
        <v>46</v>
      </c>
      <c r="K4112" s="1">
        <v>960</v>
      </c>
      <c r="L4112" s="1">
        <v>8829</v>
      </c>
      <c r="M4112" s="1">
        <v>25128</v>
      </c>
      <c r="N4112" s="2">
        <f>INT(VLOOKUP(--D4112,'属性表（单）'!$H$7:$I$11,2,0)*VLOOKUP(F4112,'属性表（单）'!$B$4:$D$53,3,0))</f>
        <v>4725</v>
      </c>
      <c r="O4112" s="34">
        <f t="shared" si="526"/>
        <v>14175</v>
      </c>
      <c r="P4112" s="1">
        <f>IF(H4112=26,VLOOKUP(G4112,'属性表（单核）'!$H$2:$I$251,2,0),IF(H4112=59,VLOOKUP(G4112,'属性表（单核）'!$C$2:$D$251,2,0),INT(N4112/VLOOKUP(H4112,'属性表（单）'!$N$4:$O$24,2,0))))</f>
        <v>9450</v>
      </c>
      <c r="Q4112" s="34">
        <f t="shared" si="527"/>
        <v>5536</v>
      </c>
      <c r="R4112" s="1">
        <f>IF(J4112=26,VLOOKUP(G4112,'属性表（单核）'!$H$2:$I$251,2,0),IF(J4112=59,VLOOKUP(G4112,'属性表（单核）'!$C$2:$D$251,2,0),INT(N4112/VLOOKUP(J4112,'属性表（单）'!$N$4:$O$24,2,0))))</f>
        <v>3691</v>
      </c>
      <c r="S4112" s="1">
        <f t="shared" si="528"/>
        <v>7350</v>
      </c>
      <c r="T4112" s="28">
        <f>VLOOKUP(--F4112,经验表!$A$4:$B$53,2,0)*VLOOKUP(--E4112,经验表!$W$8:$X$17,2,0)</f>
        <v>7350</v>
      </c>
      <c r="U4112" s="1">
        <f t="shared" si="529"/>
        <v>95250</v>
      </c>
      <c r="V4112" s="1">
        <f t="shared" si="530"/>
        <v>95250</v>
      </c>
    </row>
    <row r="4113" spans="1:22" x14ac:dyDescent="0.35">
      <c r="A4113" s="1">
        <v>90700173</v>
      </c>
      <c r="B4113" s="3" t="s">
        <v>24</v>
      </c>
      <c r="C4113" s="29">
        <f t="shared" si="525"/>
        <v>2</v>
      </c>
      <c r="D4113" s="29" t="str">
        <f t="shared" si="522"/>
        <v>3</v>
      </c>
      <c r="E4113" s="42" t="str">
        <f t="shared" si="523"/>
        <v>23</v>
      </c>
      <c r="F4113" s="1">
        <v>7</v>
      </c>
      <c r="G4113" s="28" t="str">
        <f t="shared" si="524"/>
        <v>37</v>
      </c>
      <c r="H4113" s="1">
        <v>1</v>
      </c>
      <c r="I4113" s="1">
        <v>1058</v>
      </c>
      <c r="J4113" s="1">
        <v>46</v>
      </c>
      <c r="K4113" s="1">
        <v>1056</v>
      </c>
      <c r="L4113" s="1">
        <v>10437</v>
      </c>
      <c r="M4113" s="1">
        <v>33957</v>
      </c>
      <c r="N4113" s="2">
        <f>INT(VLOOKUP(--D4113,'属性表（单）'!$H$7:$I$11,2,0)*VLOOKUP(F4113,'属性表（单）'!$B$4:$D$53,3,0))</f>
        <v>5062</v>
      </c>
      <c r="O4113" s="34">
        <f t="shared" si="526"/>
        <v>15186</v>
      </c>
      <c r="P4113" s="1">
        <f>IF(H4113=26,VLOOKUP(G4113,'属性表（单核）'!$H$2:$I$251,2,0),IF(H4113=59,VLOOKUP(G4113,'属性表（单核）'!$C$2:$D$251,2,0),INT(N4113/VLOOKUP(H4113,'属性表（单）'!$N$4:$O$24,2,0))))</f>
        <v>10124</v>
      </c>
      <c r="Q4113" s="34">
        <f t="shared" si="527"/>
        <v>5931</v>
      </c>
      <c r="R4113" s="1">
        <f>IF(J4113=26,VLOOKUP(G4113,'属性表（单核）'!$H$2:$I$251,2,0),IF(J4113=59,VLOOKUP(G4113,'属性表（单核）'!$C$2:$D$251,2,0),INT(N4113/VLOOKUP(J4113,'属性表（单）'!$N$4:$O$24,2,0))))</f>
        <v>3954</v>
      </c>
      <c r="S4113" s="1">
        <f t="shared" si="528"/>
        <v>8850</v>
      </c>
      <c r="T4113" s="28">
        <f>VLOOKUP(--F4113,经验表!$A$4:$B$53,2,0)*VLOOKUP(--E4113,经验表!$W$8:$X$17,2,0)</f>
        <v>8850</v>
      </c>
      <c r="U4113" s="1">
        <f t="shared" si="529"/>
        <v>102600</v>
      </c>
      <c r="V4113" s="1">
        <f t="shared" si="530"/>
        <v>102600</v>
      </c>
    </row>
    <row r="4114" spans="1:22" x14ac:dyDescent="0.35">
      <c r="A4114" s="1">
        <v>90800173</v>
      </c>
      <c r="B4114" s="3" t="s">
        <v>24</v>
      </c>
      <c r="C4114" s="29">
        <f t="shared" si="525"/>
        <v>2</v>
      </c>
      <c r="D4114" s="29" t="str">
        <f t="shared" si="522"/>
        <v>3</v>
      </c>
      <c r="E4114" s="42" t="str">
        <f t="shared" si="523"/>
        <v>23</v>
      </c>
      <c r="F4114" s="1">
        <v>8</v>
      </c>
      <c r="G4114" s="28" t="str">
        <f t="shared" si="524"/>
        <v>38</v>
      </c>
      <c r="H4114" s="1">
        <v>1</v>
      </c>
      <c r="I4114" s="1">
        <v>1110</v>
      </c>
      <c r="J4114" s="1">
        <v>46</v>
      </c>
      <c r="K4114" s="1">
        <v>1152</v>
      </c>
      <c r="L4114" s="1">
        <v>12225</v>
      </c>
      <c r="M4114" s="1">
        <v>44394</v>
      </c>
      <c r="N4114" s="2">
        <f>INT(VLOOKUP(--D4114,'属性表（单）'!$H$7:$I$11,2,0)*VLOOKUP(F4114,'属性表（单）'!$B$4:$D$53,3,0))</f>
        <v>5400</v>
      </c>
      <c r="O4114" s="34">
        <f t="shared" si="526"/>
        <v>16200</v>
      </c>
      <c r="P4114" s="1">
        <f>IF(H4114=26,VLOOKUP(G4114,'属性表（单核）'!$H$2:$I$251,2,0),IF(H4114=59,VLOOKUP(G4114,'属性表（单核）'!$C$2:$D$251,2,0),INT(N4114/VLOOKUP(H4114,'属性表（单）'!$N$4:$O$24,2,0))))</f>
        <v>10800</v>
      </c>
      <c r="Q4114" s="34">
        <f t="shared" si="527"/>
        <v>6327</v>
      </c>
      <c r="R4114" s="1">
        <f>IF(J4114=26,VLOOKUP(G4114,'属性表（单核）'!$H$2:$I$251,2,0),IF(J4114=59,VLOOKUP(G4114,'属性表（单核）'!$C$2:$D$251,2,0),INT(N4114/VLOOKUP(J4114,'属性表（单）'!$N$4:$O$24,2,0))))</f>
        <v>4218</v>
      </c>
      <c r="S4114" s="1">
        <f t="shared" si="528"/>
        <v>10350</v>
      </c>
      <c r="T4114" s="28">
        <f>VLOOKUP(--F4114,经验表!$A$4:$B$53,2,0)*VLOOKUP(--E4114,经验表!$W$8:$X$17,2,0)</f>
        <v>10350</v>
      </c>
      <c r="U4114" s="1">
        <f t="shared" si="529"/>
        <v>111450</v>
      </c>
      <c r="V4114" s="1">
        <f t="shared" si="530"/>
        <v>111450</v>
      </c>
    </row>
    <row r="4115" spans="1:22" x14ac:dyDescent="0.35">
      <c r="A4115" s="1">
        <v>90900173</v>
      </c>
      <c r="B4115" s="3" t="s">
        <v>24</v>
      </c>
      <c r="C4115" s="29">
        <f t="shared" si="525"/>
        <v>2</v>
      </c>
      <c r="D4115" s="29" t="str">
        <f t="shared" si="522"/>
        <v>3</v>
      </c>
      <c r="E4115" s="42" t="str">
        <f t="shared" si="523"/>
        <v>23</v>
      </c>
      <c r="F4115" s="1">
        <v>9</v>
      </c>
      <c r="G4115" s="28" t="str">
        <f t="shared" si="524"/>
        <v>39</v>
      </c>
      <c r="H4115" s="1">
        <v>1</v>
      </c>
      <c r="I4115" s="1">
        <v>1163</v>
      </c>
      <c r="J4115" s="1">
        <v>46</v>
      </c>
      <c r="K4115" s="1">
        <v>1248</v>
      </c>
      <c r="L4115" s="1">
        <v>14210</v>
      </c>
      <c r="M4115" s="1">
        <v>56619</v>
      </c>
      <c r="N4115" s="2">
        <f>INT(VLOOKUP(--D4115,'属性表（单）'!$H$7:$I$11,2,0)*VLOOKUP(F4115,'属性表（单）'!$B$4:$D$53,3,0))</f>
        <v>5737</v>
      </c>
      <c r="O4115" s="34">
        <f t="shared" si="526"/>
        <v>17211</v>
      </c>
      <c r="P4115" s="1">
        <f>IF(H4115=26,VLOOKUP(G4115,'属性表（单核）'!$H$2:$I$251,2,0),IF(H4115=59,VLOOKUP(G4115,'属性表（单核）'!$C$2:$D$251,2,0),INT(N4115/VLOOKUP(H4115,'属性表（单）'!$N$4:$O$24,2,0))))</f>
        <v>11474</v>
      </c>
      <c r="Q4115" s="34">
        <f t="shared" si="527"/>
        <v>6723</v>
      </c>
      <c r="R4115" s="1">
        <f>IF(J4115=26,VLOOKUP(G4115,'属性表（单核）'!$H$2:$I$251,2,0),IF(J4115=59,VLOOKUP(G4115,'属性表（单核）'!$C$2:$D$251,2,0),INT(N4115/VLOOKUP(J4115,'属性表（单）'!$N$4:$O$24,2,0))))</f>
        <v>4482</v>
      </c>
      <c r="S4115" s="1">
        <f t="shared" si="528"/>
        <v>11850</v>
      </c>
      <c r="T4115" s="28">
        <f>VLOOKUP(--F4115,经验表!$A$4:$B$53,2,0)*VLOOKUP(--E4115,经验表!$W$8:$X$17,2,0)</f>
        <v>11850</v>
      </c>
      <c r="U4115" s="1">
        <f t="shared" si="529"/>
        <v>121800</v>
      </c>
      <c r="V4115" s="1">
        <f t="shared" si="530"/>
        <v>121800</v>
      </c>
    </row>
    <row r="4116" spans="1:22" x14ac:dyDescent="0.35">
      <c r="A4116" s="1">
        <v>91000173</v>
      </c>
      <c r="B4116" s="3" t="s">
        <v>24</v>
      </c>
      <c r="C4116" s="29">
        <f t="shared" si="525"/>
        <v>2</v>
      </c>
      <c r="D4116" s="29" t="str">
        <f t="shared" si="522"/>
        <v>3</v>
      </c>
      <c r="E4116" s="42" t="str">
        <f t="shared" si="523"/>
        <v>23</v>
      </c>
      <c r="F4116" s="1">
        <v>10</v>
      </c>
      <c r="G4116" s="28" t="str">
        <f t="shared" si="524"/>
        <v>310</v>
      </c>
      <c r="H4116" s="1">
        <v>1</v>
      </c>
      <c r="I4116" s="1">
        <v>1216</v>
      </c>
      <c r="J4116" s="1">
        <v>46</v>
      </c>
      <c r="K4116" s="1">
        <v>1344</v>
      </c>
      <c r="L4116" s="1">
        <v>16410</v>
      </c>
      <c r="M4116" s="1">
        <v>70829</v>
      </c>
      <c r="N4116" s="2">
        <f>INT(VLOOKUP(--D4116,'属性表（单）'!$H$7:$I$11,2,0)*VLOOKUP(F4116,'属性表（单）'!$B$4:$D$53,3,0))</f>
        <v>6075</v>
      </c>
      <c r="O4116" s="34">
        <f t="shared" si="526"/>
        <v>18225</v>
      </c>
      <c r="P4116" s="1">
        <f>IF(H4116=26,VLOOKUP(G4116,'属性表（单核）'!$H$2:$I$251,2,0),IF(H4116=59,VLOOKUP(G4116,'属性表（单核）'!$C$2:$D$251,2,0),INT(N4116/VLOOKUP(H4116,'属性表（单）'!$N$4:$O$24,2,0))))</f>
        <v>12150</v>
      </c>
      <c r="Q4116" s="34">
        <f t="shared" si="527"/>
        <v>7119</v>
      </c>
      <c r="R4116" s="1">
        <f>IF(J4116=26,VLOOKUP(G4116,'属性表（单核）'!$H$2:$I$251,2,0),IF(J4116=59,VLOOKUP(G4116,'属性表（单核）'!$C$2:$D$251,2,0),INT(N4116/VLOOKUP(J4116,'属性表（单）'!$N$4:$O$24,2,0))))</f>
        <v>4746</v>
      </c>
      <c r="S4116" s="1">
        <f t="shared" si="528"/>
        <v>14250</v>
      </c>
      <c r="T4116" s="28">
        <f>VLOOKUP(--F4116,经验表!$A$4:$B$53,2,0)*VLOOKUP(--E4116,经验表!$W$8:$X$17,2,0)</f>
        <v>14250</v>
      </c>
      <c r="U4116" s="1">
        <f t="shared" si="529"/>
        <v>133650</v>
      </c>
      <c r="V4116" s="1">
        <f t="shared" si="530"/>
        <v>133650</v>
      </c>
    </row>
    <row r="4117" spans="1:22" x14ac:dyDescent="0.35">
      <c r="A4117" s="1">
        <v>91100173</v>
      </c>
      <c r="B4117" s="3" t="s">
        <v>24</v>
      </c>
      <c r="C4117" s="29">
        <f t="shared" si="525"/>
        <v>2</v>
      </c>
      <c r="D4117" s="29" t="str">
        <f t="shared" si="522"/>
        <v>3</v>
      </c>
      <c r="E4117" s="42" t="str">
        <f t="shared" si="523"/>
        <v>23</v>
      </c>
      <c r="F4117" s="1">
        <v>11</v>
      </c>
      <c r="G4117" s="28" t="str">
        <f t="shared" si="524"/>
        <v>311</v>
      </c>
      <c r="H4117" s="1">
        <v>1</v>
      </c>
      <c r="I4117" s="1">
        <v>1272</v>
      </c>
      <c r="J4117" s="1">
        <v>46</v>
      </c>
      <c r="K4117" s="1">
        <v>1440</v>
      </c>
      <c r="L4117" s="1">
        <v>18850</v>
      </c>
      <c r="M4117" s="1">
        <v>87239</v>
      </c>
      <c r="N4117" s="2">
        <f>INT(VLOOKUP(--D4117,'属性表（单）'!$H$7:$I$11,2,0)*VLOOKUP(F4117,'属性表（单）'!$B$4:$D$53,3,0))</f>
        <v>6412</v>
      </c>
      <c r="O4117" s="34">
        <f t="shared" si="526"/>
        <v>19236</v>
      </c>
      <c r="P4117" s="1">
        <f>IF(H4117=26,VLOOKUP(G4117,'属性表（单核）'!$H$2:$I$251,2,0),IF(H4117=59,VLOOKUP(G4117,'属性表（单核）'!$C$2:$D$251,2,0),INT(N4117/VLOOKUP(H4117,'属性表（单）'!$N$4:$O$24,2,0))))</f>
        <v>12824</v>
      </c>
      <c r="Q4117" s="34">
        <f t="shared" si="527"/>
        <v>7513</v>
      </c>
      <c r="R4117" s="1">
        <f>IF(J4117=26,VLOOKUP(G4117,'属性表（单核）'!$H$2:$I$251,2,0),IF(J4117=59,VLOOKUP(G4117,'属性表（单核）'!$C$2:$D$251,2,0),INT(N4117/VLOOKUP(J4117,'属性表（单）'!$N$4:$O$24,2,0))))</f>
        <v>5009</v>
      </c>
      <c r="S4117" s="1">
        <f t="shared" si="528"/>
        <v>16650</v>
      </c>
      <c r="T4117" s="28">
        <f>VLOOKUP(--F4117,经验表!$A$4:$B$53,2,0)*VLOOKUP(--E4117,经验表!$W$8:$X$17,2,0)</f>
        <v>16650</v>
      </c>
      <c r="U4117" s="1">
        <f t="shared" si="529"/>
        <v>147900</v>
      </c>
      <c r="V4117" s="1">
        <f t="shared" si="530"/>
        <v>147900</v>
      </c>
    </row>
    <row r="4118" spans="1:22" x14ac:dyDescent="0.35">
      <c r="A4118" s="1">
        <v>91200173</v>
      </c>
      <c r="B4118" s="3" t="s">
        <v>24</v>
      </c>
      <c r="C4118" s="29">
        <f t="shared" si="525"/>
        <v>2</v>
      </c>
      <c r="D4118" s="29" t="str">
        <f t="shared" si="522"/>
        <v>3</v>
      </c>
      <c r="E4118" s="42" t="str">
        <f t="shared" si="523"/>
        <v>23</v>
      </c>
      <c r="F4118" s="1">
        <v>12</v>
      </c>
      <c r="G4118" s="28" t="str">
        <f t="shared" si="524"/>
        <v>312</v>
      </c>
      <c r="H4118" s="1">
        <v>1</v>
      </c>
      <c r="I4118" s="1">
        <v>1328</v>
      </c>
      <c r="J4118" s="1">
        <v>46</v>
      </c>
      <c r="K4118" s="1">
        <v>1536</v>
      </c>
      <c r="L4118" s="1">
        <v>21553</v>
      </c>
      <c r="M4118" s="1">
        <v>106089</v>
      </c>
      <c r="N4118" s="2">
        <f>INT(VLOOKUP(--D4118,'属性表（单）'!$H$7:$I$11,2,0)*VLOOKUP(F4118,'属性表（单）'!$B$4:$D$53,3,0))</f>
        <v>6862</v>
      </c>
      <c r="O4118" s="34">
        <f t="shared" si="526"/>
        <v>20586</v>
      </c>
      <c r="P4118" s="1">
        <f>IF(H4118=26,VLOOKUP(G4118,'属性表（单核）'!$H$2:$I$251,2,0),IF(H4118=59,VLOOKUP(G4118,'属性表（单核）'!$C$2:$D$251,2,0),INT(N4118/VLOOKUP(H4118,'属性表（单）'!$N$4:$O$24,2,0))))</f>
        <v>13724</v>
      </c>
      <c r="Q4118" s="34">
        <f t="shared" si="527"/>
        <v>8040</v>
      </c>
      <c r="R4118" s="1">
        <f>IF(J4118=26,VLOOKUP(G4118,'属性表（单核）'!$H$2:$I$251,2,0),IF(J4118=59,VLOOKUP(G4118,'属性表（单核）'!$C$2:$D$251,2,0),INT(N4118/VLOOKUP(J4118,'属性表（单）'!$N$4:$O$24,2,0))))</f>
        <v>5360</v>
      </c>
      <c r="S4118" s="1">
        <f t="shared" si="528"/>
        <v>19050</v>
      </c>
      <c r="T4118" s="28">
        <f>VLOOKUP(--F4118,经验表!$A$4:$B$53,2,0)*VLOOKUP(--E4118,经验表!$W$8:$X$17,2,0)</f>
        <v>19050</v>
      </c>
      <c r="U4118" s="1">
        <f t="shared" si="529"/>
        <v>164550</v>
      </c>
      <c r="V4118" s="1">
        <f t="shared" si="530"/>
        <v>164550</v>
      </c>
    </row>
    <row r="4119" spans="1:22" x14ac:dyDescent="0.35">
      <c r="A4119" s="1">
        <v>91300173</v>
      </c>
      <c r="B4119" s="3" t="s">
        <v>24</v>
      </c>
      <c r="C4119" s="29">
        <f t="shared" si="525"/>
        <v>2</v>
      </c>
      <c r="D4119" s="29" t="str">
        <f t="shared" si="522"/>
        <v>3</v>
      </c>
      <c r="E4119" s="42" t="str">
        <f t="shared" si="523"/>
        <v>23</v>
      </c>
      <c r="F4119" s="1">
        <v>13</v>
      </c>
      <c r="G4119" s="28" t="str">
        <f t="shared" si="524"/>
        <v>313</v>
      </c>
      <c r="H4119" s="1">
        <v>1</v>
      </c>
      <c r="I4119" s="1">
        <v>1386</v>
      </c>
      <c r="J4119" s="1">
        <v>46</v>
      </c>
      <c r="K4119" s="1">
        <v>1632</v>
      </c>
      <c r="L4119" s="1">
        <v>24545</v>
      </c>
      <c r="M4119" s="1">
        <v>127642</v>
      </c>
      <c r="N4119" s="2">
        <f>INT(VLOOKUP(--D4119,'属性表（单）'!$H$7:$I$11,2,0)*VLOOKUP(F4119,'属性表（单）'!$B$4:$D$53,3,0))</f>
        <v>7312</v>
      </c>
      <c r="O4119" s="34">
        <f t="shared" si="526"/>
        <v>21936</v>
      </c>
      <c r="P4119" s="1">
        <f>IF(H4119=26,VLOOKUP(G4119,'属性表（单核）'!$H$2:$I$251,2,0),IF(H4119=59,VLOOKUP(G4119,'属性表（单核）'!$C$2:$D$251,2,0),INT(N4119/VLOOKUP(H4119,'属性表（单）'!$N$4:$O$24,2,0))))</f>
        <v>14624</v>
      </c>
      <c r="Q4119" s="34">
        <f t="shared" si="527"/>
        <v>8568</v>
      </c>
      <c r="R4119" s="1">
        <f>IF(J4119=26,VLOOKUP(G4119,'属性表（单核）'!$H$2:$I$251,2,0),IF(J4119=59,VLOOKUP(G4119,'属性表（单核）'!$C$2:$D$251,2,0),INT(N4119/VLOOKUP(J4119,'属性表（单）'!$N$4:$O$24,2,0))))</f>
        <v>5712</v>
      </c>
      <c r="S4119" s="1">
        <f t="shared" si="528"/>
        <v>21450</v>
      </c>
      <c r="T4119" s="28">
        <f>VLOOKUP(--F4119,经验表!$A$4:$B$53,2,0)*VLOOKUP(--E4119,经验表!$W$8:$X$17,2,0)</f>
        <v>21450</v>
      </c>
      <c r="U4119" s="1">
        <f t="shared" si="529"/>
        <v>183600</v>
      </c>
      <c r="V4119" s="1">
        <f t="shared" si="530"/>
        <v>183600</v>
      </c>
    </row>
    <row r="4120" spans="1:22" x14ac:dyDescent="0.35">
      <c r="A4120" s="1">
        <v>91400173</v>
      </c>
      <c r="B4120" s="3" t="s">
        <v>24</v>
      </c>
      <c r="C4120" s="29">
        <f t="shared" si="525"/>
        <v>2</v>
      </c>
      <c r="D4120" s="29" t="str">
        <f t="shared" si="522"/>
        <v>3</v>
      </c>
      <c r="E4120" s="42" t="str">
        <f t="shared" si="523"/>
        <v>23</v>
      </c>
      <c r="F4120" s="1">
        <v>14</v>
      </c>
      <c r="G4120" s="28" t="str">
        <f t="shared" si="524"/>
        <v>314</v>
      </c>
      <c r="H4120" s="1">
        <v>1</v>
      </c>
      <c r="I4120" s="1">
        <v>1443</v>
      </c>
      <c r="J4120" s="1">
        <v>46</v>
      </c>
      <c r="K4120" s="1">
        <v>1728</v>
      </c>
      <c r="L4120" s="1">
        <v>27859</v>
      </c>
      <c r="M4120" s="1">
        <v>152187</v>
      </c>
      <c r="N4120" s="2">
        <f>INT(VLOOKUP(--D4120,'属性表（单）'!$H$7:$I$11,2,0)*VLOOKUP(F4120,'属性表（单）'!$B$4:$D$53,3,0))</f>
        <v>7762</v>
      </c>
      <c r="O4120" s="34">
        <f t="shared" si="526"/>
        <v>23286</v>
      </c>
      <c r="P4120" s="1">
        <f>IF(H4120=26,VLOOKUP(G4120,'属性表（单核）'!$H$2:$I$251,2,0),IF(H4120=59,VLOOKUP(G4120,'属性表（单核）'!$C$2:$D$251,2,0),INT(N4120/VLOOKUP(H4120,'属性表（单）'!$N$4:$O$24,2,0))))</f>
        <v>15524</v>
      </c>
      <c r="Q4120" s="34">
        <f t="shared" si="527"/>
        <v>9096</v>
      </c>
      <c r="R4120" s="1">
        <f>IF(J4120=26,VLOOKUP(G4120,'属性表（单核）'!$H$2:$I$251,2,0),IF(J4120=59,VLOOKUP(G4120,'属性表（单核）'!$C$2:$D$251,2,0),INT(N4120/VLOOKUP(J4120,'属性表（单）'!$N$4:$O$24,2,0))))</f>
        <v>6064</v>
      </c>
      <c r="S4120" s="1">
        <f t="shared" si="528"/>
        <v>25050</v>
      </c>
      <c r="T4120" s="28">
        <f>VLOOKUP(--F4120,经验表!$A$4:$B$53,2,0)*VLOOKUP(--E4120,经验表!$W$8:$X$17,2,0)</f>
        <v>25050</v>
      </c>
      <c r="U4120" s="1">
        <f t="shared" si="529"/>
        <v>205050</v>
      </c>
      <c r="V4120" s="1">
        <f t="shared" si="530"/>
        <v>205050</v>
      </c>
    </row>
    <row r="4121" spans="1:22" x14ac:dyDescent="0.35">
      <c r="A4121" s="1">
        <v>91500173</v>
      </c>
      <c r="B4121" s="3" t="s">
        <v>24</v>
      </c>
      <c r="C4121" s="29">
        <f t="shared" si="525"/>
        <v>2</v>
      </c>
      <c r="D4121" s="29" t="str">
        <f t="shared" si="522"/>
        <v>3</v>
      </c>
      <c r="E4121" s="42" t="str">
        <f t="shared" si="523"/>
        <v>23</v>
      </c>
      <c r="F4121" s="1">
        <v>15</v>
      </c>
      <c r="G4121" s="28" t="str">
        <f t="shared" si="524"/>
        <v>315</v>
      </c>
      <c r="H4121" s="1">
        <v>1</v>
      </c>
      <c r="I4121" s="1">
        <v>1504</v>
      </c>
      <c r="J4121" s="1">
        <v>46</v>
      </c>
      <c r="K4121" s="1">
        <v>1824</v>
      </c>
      <c r="L4121" s="1">
        <v>31524</v>
      </c>
      <c r="M4121" s="1">
        <v>180046</v>
      </c>
      <c r="N4121" s="2">
        <f>INT(VLOOKUP(--D4121,'属性表（单）'!$H$7:$I$11,2,0)*VLOOKUP(F4121,'属性表（单）'!$B$4:$D$53,3,0))</f>
        <v>8212</v>
      </c>
      <c r="O4121" s="34">
        <f t="shared" si="526"/>
        <v>24636</v>
      </c>
      <c r="P4121" s="1">
        <f>IF(H4121=26,VLOOKUP(G4121,'属性表（单核）'!$H$2:$I$251,2,0),IF(H4121=59,VLOOKUP(G4121,'属性表（单核）'!$C$2:$D$251,2,0),INT(N4121/VLOOKUP(H4121,'属性表（单）'!$N$4:$O$24,2,0))))</f>
        <v>16424</v>
      </c>
      <c r="Q4121" s="34">
        <f t="shared" si="527"/>
        <v>9622</v>
      </c>
      <c r="R4121" s="1">
        <f>IF(J4121=26,VLOOKUP(G4121,'属性表（单核）'!$H$2:$I$251,2,0),IF(J4121=59,VLOOKUP(G4121,'属性表（单核）'!$C$2:$D$251,2,0),INT(N4121/VLOOKUP(J4121,'属性表（单）'!$N$4:$O$24,2,0))))</f>
        <v>6415</v>
      </c>
      <c r="S4121" s="1">
        <f t="shared" si="528"/>
        <v>28650</v>
      </c>
      <c r="T4121" s="28">
        <f>VLOOKUP(--F4121,经验表!$A$4:$B$53,2,0)*VLOOKUP(--E4121,经验表!$W$8:$X$17,2,0)</f>
        <v>28650</v>
      </c>
      <c r="U4121" s="1">
        <f t="shared" si="529"/>
        <v>230100</v>
      </c>
      <c r="V4121" s="1">
        <f t="shared" si="530"/>
        <v>230100</v>
      </c>
    </row>
    <row r="4122" spans="1:22" x14ac:dyDescent="0.35">
      <c r="A4122" s="1">
        <v>91600173</v>
      </c>
      <c r="B4122" s="3" t="s">
        <v>24</v>
      </c>
      <c r="C4122" s="29">
        <f t="shared" si="525"/>
        <v>2</v>
      </c>
      <c r="D4122" s="29" t="str">
        <f t="shared" si="522"/>
        <v>3</v>
      </c>
      <c r="E4122" s="42" t="str">
        <f t="shared" si="523"/>
        <v>23</v>
      </c>
      <c r="F4122" s="1">
        <v>16</v>
      </c>
      <c r="G4122" s="28" t="str">
        <f t="shared" si="524"/>
        <v>316</v>
      </c>
      <c r="H4122" s="1">
        <v>1</v>
      </c>
      <c r="I4122" s="1">
        <v>1565</v>
      </c>
      <c r="J4122" s="1">
        <v>46</v>
      </c>
      <c r="K4122" s="1">
        <v>1920</v>
      </c>
      <c r="L4122" s="1">
        <v>35581</v>
      </c>
      <c r="M4122" s="1">
        <v>211570</v>
      </c>
      <c r="N4122" s="2">
        <f>INT(VLOOKUP(--D4122,'属性表（单）'!$H$7:$I$11,2,0)*VLOOKUP(F4122,'属性表（单）'!$B$4:$D$53,3,0))</f>
        <v>8662</v>
      </c>
      <c r="O4122" s="34">
        <f t="shared" si="526"/>
        <v>25986</v>
      </c>
      <c r="P4122" s="1">
        <f>IF(H4122=26,VLOOKUP(G4122,'属性表（单核）'!$H$2:$I$251,2,0),IF(H4122=59,VLOOKUP(G4122,'属性表（单核）'!$C$2:$D$251,2,0),INT(N4122/VLOOKUP(H4122,'属性表（单）'!$N$4:$O$24,2,0))))</f>
        <v>17324</v>
      </c>
      <c r="Q4122" s="34">
        <f t="shared" si="527"/>
        <v>10150</v>
      </c>
      <c r="R4122" s="1">
        <f>IF(J4122=26,VLOOKUP(G4122,'属性表（单核）'!$H$2:$I$251,2,0),IF(J4122=59,VLOOKUP(G4122,'属性表（单核）'!$C$2:$D$251,2,0),INT(N4122/VLOOKUP(J4122,'属性表（单）'!$N$4:$O$24,2,0))))</f>
        <v>6767</v>
      </c>
      <c r="S4122" s="1">
        <f t="shared" si="528"/>
        <v>32250</v>
      </c>
      <c r="T4122" s="28">
        <f>VLOOKUP(--F4122,经验表!$A$4:$B$53,2,0)*VLOOKUP(--E4122,经验表!$W$8:$X$17,2,0)</f>
        <v>32250</v>
      </c>
      <c r="U4122" s="1">
        <f t="shared" si="529"/>
        <v>258750</v>
      </c>
      <c r="V4122" s="1">
        <f t="shared" si="530"/>
        <v>258750</v>
      </c>
    </row>
    <row r="4123" spans="1:22" x14ac:dyDescent="0.35">
      <c r="A4123" s="1">
        <v>91700173</v>
      </c>
      <c r="B4123" s="3" t="s">
        <v>24</v>
      </c>
      <c r="C4123" s="29">
        <f t="shared" si="525"/>
        <v>2</v>
      </c>
      <c r="D4123" s="29" t="str">
        <f t="shared" si="522"/>
        <v>3</v>
      </c>
      <c r="E4123" s="42" t="str">
        <f t="shared" si="523"/>
        <v>23</v>
      </c>
      <c r="F4123" s="1">
        <v>17</v>
      </c>
      <c r="G4123" s="28" t="str">
        <f t="shared" si="524"/>
        <v>317</v>
      </c>
      <c r="H4123" s="1">
        <v>1</v>
      </c>
      <c r="I4123" s="1">
        <v>1626</v>
      </c>
      <c r="J4123" s="1">
        <v>46</v>
      </c>
      <c r="K4123" s="1">
        <v>2016</v>
      </c>
      <c r="L4123" s="1">
        <v>40064</v>
      </c>
      <c r="M4123" s="1">
        <v>247151</v>
      </c>
      <c r="N4123" s="2">
        <f>INT(VLOOKUP(--D4123,'属性表（单）'!$H$7:$I$11,2,0)*VLOOKUP(F4123,'属性表（单）'!$B$4:$D$53,3,0))</f>
        <v>9225</v>
      </c>
      <c r="O4123" s="34">
        <f t="shared" si="526"/>
        <v>27675</v>
      </c>
      <c r="P4123" s="1">
        <f>IF(H4123=26,VLOOKUP(G4123,'属性表（单核）'!$H$2:$I$251,2,0),IF(H4123=59,VLOOKUP(G4123,'属性表（单核）'!$C$2:$D$251,2,0),INT(N4123/VLOOKUP(H4123,'属性表（单）'!$N$4:$O$24,2,0))))</f>
        <v>18450</v>
      </c>
      <c r="Q4123" s="34">
        <f t="shared" si="527"/>
        <v>10810</v>
      </c>
      <c r="R4123" s="1">
        <f>IF(J4123=26,VLOOKUP(G4123,'属性表（单核）'!$H$2:$I$251,2,0),IF(J4123=59,VLOOKUP(G4123,'属性表（单核）'!$C$2:$D$251,2,0),INT(N4123/VLOOKUP(J4123,'属性表（单）'!$N$4:$O$24,2,0))))</f>
        <v>7207</v>
      </c>
      <c r="S4123" s="1">
        <f t="shared" si="528"/>
        <v>35850</v>
      </c>
      <c r="T4123" s="28">
        <f>VLOOKUP(--F4123,经验表!$A$4:$B$53,2,0)*VLOOKUP(--E4123,经验表!$W$8:$X$17,2,0)</f>
        <v>35850</v>
      </c>
      <c r="U4123" s="1">
        <f t="shared" si="529"/>
        <v>291000</v>
      </c>
      <c r="V4123" s="1">
        <f t="shared" si="530"/>
        <v>291000</v>
      </c>
    </row>
    <row r="4124" spans="1:22" x14ac:dyDescent="0.35">
      <c r="A4124" s="1">
        <v>91800173</v>
      </c>
      <c r="B4124" s="3" t="s">
        <v>24</v>
      </c>
      <c r="C4124" s="29">
        <f t="shared" si="525"/>
        <v>2</v>
      </c>
      <c r="D4124" s="29" t="str">
        <f t="shared" si="522"/>
        <v>3</v>
      </c>
      <c r="E4124" s="42" t="str">
        <f t="shared" si="523"/>
        <v>23</v>
      </c>
      <c r="F4124" s="1">
        <v>18</v>
      </c>
      <c r="G4124" s="28" t="str">
        <f t="shared" si="524"/>
        <v>318</v>
      </c>
      <c r="H4124" s="1">
        <v>1</v>
      </c>
      <c r="I4124" s="1">
        <v>1690</v>
      </c>
      <c r="J4124" s="1">
        <v>46</v>
      </c>
      <c r="K4124" s="1">
        <v>2112</v>
      </c>
      <c r="L4124" s="1">
        <v>45021</v>
      </c>
      <c r="M4124" s="1">
        <v>287215</v>
      </c>
      <c r="N4124" s="2">
        <f>INT(VLOOKUP(--D4124,'属性表（单）'!$H$7:$I$11,2,0)*VLOOKUP(F4124,'属性表（单）'!$B$4:$D$53,3,0))</f>
        <v>9787</v>
      </c>
      <c r="O4124" s="34">
        <f t="shared" si="526"/>
        <v>29361</v>
      </c>
      <c r="P4124" s="1">
        <f>IF(H4124=26,VLOOKUP(G4124,'属性表（单核）'!$H$2:$I$251,2,0),IF(H4124=59,VLOOKUP(G4124,'属性表（单核）'!$C$2:$D$251,2,0),INT(N4124/VLOOKUP(H4124,'属性表（单）'!$N$4:$O$24,2,0))))</f>
        <v>19574</v>
      </c>
      <c r="Q4124" s="34">
        <f t="shared" si="527"/>
        <v>11469</v>
      </c>
      <c r="R4124" s="1">
        <f>IF(J4124=26,VLOOKUP(G4124,'属性表（单核）'!$H$2:$I$251,2,0),IF(J4124=59,VLOOKUP(G4124,'属性表（单核）'!$C$2:$D$251,2,0),INT(N4124/VLOOKUP(J4124,'属性表（单）'!$N$4:$O$24,2,0))))</f>
        <v>7646</v>
      </c>
      <c r="S4124" s="1">
        <f t="shared" si="528"/>
        <v>40950</v>
      </c>
      <c r="T4124" s="28">
        <f>VLOOKUP(--F4124,经验表!$A$4:$B$53,2,0)*VLOOKUP(--E4124,经验表!$W$8:$X$17,2,0)</f>
        <v>40950</v>
      </c>
      <c r="U4124" s="1">
        <f t="shared" si="529"/>
        <v>326850</v>
      </c>
      <c r="V4124" s="1">
        <f t="shared" si="530"/>
        <v>326850</v>
      </c>
    </row>
    <row r="4125" spans="1:22" x14ac:dyDescent="0.35">
      <c r="A4125" s="1">
        <v>91900173</v>
      </c>
      <c r="B4125" s="3" t="s">
        <v>24</v>
      </c>
      <c r="C4125" s="29">
        <f t="shared" si="525"/>
        <v>2</v>
      </c>
      <c r="D4125" s="29" t="str">
        <f t="shared" si="522"/>
        <v>3</v>
      </c>
      <c r="E4125" s="42" t="str">
        <f t="shared" si="523"/>
        <v>23</v>
      </c>
      <c r="F4125" s="1">
        <v>19</v>
      </c>
      <c r="G4125" s="28" t="str">
        <f t="shared" si="524"/>
        <v>319</v>
      </c>
      <c r="H4125" s="1">
        <v>1</v>
      </c>
      <c r="I4125" s="1">
        <v>1754</v>
      </c>
      <c r="J4125" s="1">
        <v>46</v>
      </c>
      <c r="K4125" s="1">
        <v>2208</v>
      </c>
      <c r="L4125" s="1">
        <v>50499</v>
      </c>
      <c r="M4125" s="1">
        <v>332236</v>
      </c>
      <c r="N4125" s="2">
        <f>INT(VLOOKUP(--D4125,'属性表（单）'!$H$7:$I$11,2,0)*VLOOKUP(F4125,'属性表（单）'!$B$4:$D$53,3,0))</f>
        <v>10350</v>
      </c>
      <c r="O4125" s="34">
        <f t="shared" si="526"/>
        <v>31050</v>
      </c>
      <c r="P4125" s="1">
        <f>IF(H4125=26,VLOOKUP(G4125,'属性表（单核）'!$H$2:$I$251,2,0),IF(H4125=59,VLOOKUP(G4125,'属性表（单核）'!$C$2:$D$251,2,0),INT(N4125/VLOOKUP(H4125,'属性表（单）'!$N$4:$O$24,2,0))))</f>
        <v>20700</v>
      </c>
      <c r="Q4125" s="34">
        <f t="shared" si="527"/>
        <v>12127</v>
      </c>
      <c r="R4125" s="1">
        <f>IF(J4125=26,VLOOKUP(G4125,'属性表（单核）'!$H$2:$I$251,2,0),IF(J4125=59,VLOOKUP(G4125,'属性表（单核）'!$C$2:$D$251,2,0),INT(N4125/VLOOKUP(J4125,'属性表（单）'!$N$4:$O$24,2,0))))</f>
        <v>8085</v>
      </c>
      <c r="S4125" s="1">
        <f t="shared" si="528"/>
        <v>46050</v>
      </c>
      <c r="T4125" s="28">
        <f>VLOOKUP(--F4125,经验表!$A$4:$B$53,2,0)*VLOOKUP(--E4125,经验表!$W$8:$X$17,2,0)</f>
        <v>46050</v>
      </c>
      <c r="U4125" s="1">
        <f t="shared" si="529"/>
        <v>367800</v>
      </c>
      <c r="V4125" s="1">
        <f t="shared" si="530"/>
        <v>367800</v>
      </c>
    </row>
    <row r="4126" spans="1:22" x14ac:dyDescent="0.35">
      <c r="A4126" s="1">
        <v>92000173</v>
      </c>
      <c r="B4126" s="3" t="s">
        <v>24</v>
      </c>
      <c r="C4126" s="29">
        <f t="shared" si="525"/>
        <v>2</v>
      </c>
      <c r="D4126" s="29" t="str">
        <f t="shared" si="522"/>
        <v>3</v>
      </c>
      <c r="E4126" s="42" t="str">
        <f t="shared" si="523"/>
        <v>23</v>
      </c>
      <c r="F4126" s="1">
        <v>20</v>
      </c>
      <c r="G4126" s="28" t="str">
        <f t="shared" si="524"/>
        <v>320</v>
      </c>
      <c r="H4126" s="1">
        <v>1</v>
      </c>
      <c r="I4126" s="1">
        <v>1819</v>
      </c>
      <c r="J4126" s="1">
        <v>46</v>
      </c>
      <c r="K4126" s="1">
        <v>2304</v>
      </c>
      <c r="L4126" s="1">
        <v>56553</v>
      </c>
      <c r="M4126" s="1">
        <v>382735</v>
      </c>
      <c r="N4126" s="2">
        <f>INT(VLOOKUP(--D4126,'属性表（单）'!$H$7:$I$11,2,0)*VLOOKUP(F4126,'属性表（单）'!$B$4:$D$53,3,0))</f>
        <v>10912</v>
      </c>
      <c r="O4126" s="34">
        <f t="shared" si="526"/>
        <v>32736</v>
      </c>
      <c r="P4126" s="1">
        <f>IF(H4126=26,VLOOKUP(G4126,'属性表（单核）'!$H$2:$I$251,2,0),IF(H4126=59,VLOOKUP(G4126,'属性表（单核）'!$C$2:$D$251,2,0),INT(N4126/VLOOKUP(H4126,'属性表（单）'!$N$4:$O$24,2,0))))</f>
        <v>21824</v>
      </c>
      <c r="Q4126" s="34">
        <f t="shared" si="527"/>
        <v>12787</v>
      </c>
      <c r="R4126" s="1">
        <f>IF(J4126=26,VLOOKUP(G4126,'属性表（单核）'!$H$2:$I$251,2,0),IF(J4126=59,VLOOKUP(G4126,'属性表（单核）'!$C$2:$D$251,2,0),INT(N4126/VLOOKUP(J4126,'属性表（单）'!$N$4:$O$24,2,0))))</f>
        <v>8525</v>
      </c>
      <c r="S4126" s="1">
        <f t="shared" si="528"/>
        <v>51150</v>
      </c>
      <c r="T4126" s="28">
        <f>VLOOKUP(--F4126,经验表!$A$4:$B$53,2,0)*VLOOKUP(--E4126,经验表!$W$8:$X$17,2,0)</f>
        <v>51150</v>
      </c>
      <c r="U4126" s="1">
        <f t="shared" si="529"/>
        <v>413850</v>
      </c>
      <c r="V4126" s="1">
        <f t="shared" si="530"/>
        <v>413850</v>
      </c>
    </row>
    <row r="4127" spans="1:22" x14ac:dyDescent="0.35">
      <c r="A4127" s="1">
        <v>92100173</v>
      </c>
      <c r="B4127" s="3" t="s">
        <v>24</v>
      </c>
      <c r="C4127" s="29">
        <f t="shared" si="525"/>
        <v>2</v>
      </c>
      <c r="D4127" s="29" t="str">
        <f t="shared" si="522"/>
        <v>3</v>
      </c>
      <c r="E4127" s="42" t="str">
        <f t="shared" si="523"/>
        <v>23</v>
      </c>
      <c r="F4127" s="1">
        <v>21</v>
      </c>
      <c r="G4127" s="28" t="str">
        <f t="shared" si="524"/>
        <v>321</v>
      </c>
      <c r="H4127" s="1">
        <v>1</v>
      </c>
      <c r="I4127" s="1">
        <v>1886</v>
      </c>
      <c r="J4127" s="1">
        <v>46</v>
      </c>
      <c r="K4127" s="1">
        <v>2400</v>
      </c>
      <c r="L4127" s="1">
        <v>63239</v>
      </c>
      <c r="M4127" s="1">
        <v>439288</v>
      </c>
      <c r="N4127" s="2">
        <f>INT(VLOOKUP(--D4127,'属性表（单）'!$H$7:$I$11,2,0)*VLOOKUP(F4127,'属性表（单）'!$B$4:$D$53,3,0))</f>
        <v>11475</v>
      </c>
      <c r="O4127" s="34">
        <f t="shared" si="526"/>
        <v>34425</v>
      </c>
      <c r="P4127" s="1">
        <f>IF(H4127=26,VLOOKUP(G4127,'属性表（单核）'!$H$2:$I$251,2,0),IF(H4127=59,VLOOKUP(G4127,'属性表（单核）'!$C$2:$D$251,2,0),INT(N4127/VLOOKUP(H4127,'属性表（单）'!$N$4:$O$24,2,0))))</f>
        <v>22950</v>
      </c>
      <c r="Q4127" s="34">
        <f t="shared" si="527"/>
        <v>13446</v>
      </c>
      <c r="R4127" s="1">
        <f>IF(J4127=26,VLOOKUP(G4127,'属性表（单核）'!$H$2:$I$251,2,0),IF(J4127=59,VLOOKUP(G4127,'属性表（单核）'!$C$2:$D$251,2,0),INT(N4127/VLOOKUP(J4127,'属性表（单）'!$N$4:$O$24,2,0))))</f>
        <v>8964</v>
      </c>
      <c r="S4127" s="1">
        <f t="shared" si="528"/>
        <v>56250</v>
      </c>
      <c r="T4127" s="28">
        <f>VLOOKUP(--F4127,经验表!$A$4:$B$53,2,0)*VLOOKUP(--E4127,经验表!$W$8:$X$17,2,0)</f>
        <v>56250</v>
      </c>
      <c r="U4127" s="1">
        <f t="shared" si="529"/>
        <v>465000</v>
      </c>
      <c r="V4127" s="1">
        <f t="shared" si="530"/>
        <v>465000</v>
      </c>
    </row>
    <row r="4128" spans="1:22" x14ac:dyDescent="0.35">
      <c r="A4128" s="1">
        <v>92200173</v>
      </c>
      <c r="B4128" s="3" t="s">
        <v>24</v>
      </c>
      <c r="C4128" s="29">
        <f t="shared" si="525"/>
        <v>2</v>
      </c>
      <c r="D4128" s="29" t="str">
        <f t="shared" si="522"/>
        <v>3</v>
      </c>
      <c r="E4128" s="42" t="str">
        <f t="shared" si="523"/>
        <v>23</v>
      </c>
      <c r="F4128" s="1">
        <v>22</v>
      </c>
      <c r="G4128" s="28" t="str">
        <f t="shared" si="524"/>
        <v>322</v>
      </c>
      <c r="H4128" s="1">
        <v>1</v>
      </c>
      <c r="I4128" s="1">
        <v>1955</v>
      </c>
      <c r="J4128" s="1">
        <v>46</v>
      </c>
      <c r="K4128" s="1">
        <v>2496</v>
      </c>
      <c r="L4128" s="1">
        <v>70624</v>
      </c>
      <c r="M4128" s="1">
        <v>502527</v>
      </c>
      <c r="N4128" s="2">
        <f>INT(VLOOKUP(--D4128,'属性表（单）'!$H$7:$I$11,2,0)*VLOOKUP(F4128,'属性表（单）'!$B$4:$D$53,3,0))</f>
        <v>12150</v>
      </c>
      <c r="O4128" s="34">
        <f t="shared" si="526"/>
        <v>36450</v>
      </c>
      <c r="P4128" s="1">
        <f>IF(H4128=26,VLOOKUP(G4128,'属性表（单核）'!$H$2:$I$251,2,0),IF(H4128=59,VLOOKUP(G4128,'属性表（单核）'!$C$2:$D$251,2,0),INT(N4128/VLOOKUP(H4128,'属性表（单）'!$N$4:$O$24,2,0))))</f>
        <v>24300</v>
      </c>
      <c r="Q4128" s="34">
        <f t="shared" si="527"/>
        <v>14238</v>
      </c>
      <c r="R4128" s="1">
        <f>IF(J4128=26,VLOOKUP(G4128,'属性表（单核）'!$H$2:$I$251,2,0),IF(J4128=59,VLOOKUP(G4128,'属性表（单核）'!$C$2:$D$251,2,0),INT(N4128/VLOOKUP(J4128,'属性表（单）'!$N$4:$O$24,2,0))))</f>
        <v>9492</v>
      </c>
      <c r="S4128" s="1">
        <f t="shared" si="528"/>
        <v>63150</v>
      </c>
      <c r="T4128" s="28">
        <f>VLOOKUP(--F4128,经验表!$A$4:$B$53,2,0)*VLOOKUP(--E4128,经验表!$W$8:$X$17,2,0)</f>
        <v>63150</v>
      </c>
      <c r="U4128" s="1">
        <f t="shared" si="529"/>
        <v>521250</v>
      </c>
      <c r="V4128" s="1">
        <f t="shared" si="530"/>
        <v>521250</v>
      </c>
    </row>
    <row r="4129" spans="1:22" x14ac:dyDescent="0.35">
      <c r="A4129" s="1">
        <v>92300173</v>
      </c>
      <c r="B4129" s="3" t="s">
        <v>24</v>
      </c>
      <c r="C4129" s="29">
        <f t="shared" si="525"/>
        <v>2</v>
      </c>
      <c r="D4129" s="29" t="str">
        <f t="shared" si="522"/>
        <v>3</v>
      </c>
      <c r="E4129" s="42" t="str">
        <f t="shared" si="523"/>
        <v>23</v>
      </c>
      <c r="F4129" s="1">
        <v>23</v>
      </c>
      <c r="G4129" s="28" t="str">
        <f t="shared" si="524"/>
        <v>323</v>
      </c>
      <c r="H4129" s="1">
        <v>1</v>
      </c>
      <c r="I4129" s="1">
        <v>2026</v>
      </c>
      <c r="J4129" s="1">
        <v>46</v>
      </c>
      <c r="K4129" s="1">
        <v>2592</v>
      </c>
      <c r="L4129" s="1">
        <v>78780</v>
      </c>
      <c r="M4129" s="1">
        <v>573151</v>
      </c>
      <c r="N4129" s="2">
        <f>INT(VLOOKUP(--D4129,'属性表（单）'!$H$7:$I$11,2,0)*VLOOKUP(F4129,'属性表（单）'!$B$4:$D$53,3,0))</f>
        <v>12825</v>
      </c>
      <c r="O4129" s="34">
        <f t="shared" si="526"/>
        <v>38475</v>
      </c>
      <c r="P4129" s="1">
        <f>IF(H4129=26,VLOOKUP(G4129,'属性表（单核）'!$H$2:$I$251,2,0),IF(H4129=59,VLOOKUP(G4129,'属性表（单核）'!$C$2:$D$251,2,0),INT(N4129/VLOOKUP(H4129,'属性表（单）'!$N$4:$O$24,2,0))))</f>
        <v>25650</v>
      </c>
      <c r="Q4129" s="34">
        <f t="shared" si="527"/>
        <v>15028</v>
      </c>
      <c r="R4129" s="1">
        <f>IF(J4129=26,VLOOKUP(G4129,'属性表（单核）'!$H$2:$I$251,2,0),IF(J4129=59,VLOOKUP(G4129,'属性表（单核）'!$C$2:$D$251,2,0),INT(N4129/VLOOKUP(J4129,'属性表（单）'!$N$4:$O$24,2,0))))</f>
        <v>10019</v>
      </c>
      <c r="S4129" s="1">
        <f t="shared" si="528"/>
        <v>70050</v>
      </c>
      <c r="T4129" s="28">
        <f>VLOOKUP(--F4129,经验表!$A$4:$B$53,2,0)*VLOOKUP(--E4129,经验表!$W$8:$X$17,2,0)</f>
        <v>70050</v>
      </c>
      <c r="U4129" s="1">
        <f t="shared" si="529"/>
        <v>584400</v>
      </c>
      <c r="V4129" s="1">
        <f t="shared" si="530"/>
        <v>584400</v>
      </c>
    </row>
    <row r="4130" spans="1:22" x14ac:dyDescent="0.35">
      <c r="A4130" s="1">
        <v>92400173</v>
      </c>
      <c r="B4130" s="3" t="s">
        <v>24</v>
      </c>
      <c r="C4130" s="29">
        <f t="shared" si="525"/>
        <v>2</v>
      </c>
      <c r="D4130" s="29" t="str">
        <f t="shared" si="522"/>
        <v>3</v>
      </c>
      <c r="E4130" s="42" t="str">
        <f t="shared" si="523"/>
        <v>23</v>
      </c>
      <c r="F4130" s="1">
        <v>24</v>
      </c>
      <c r="G4130" s="28" t="str">
        <f t="shared" si="524"/>
        <v>324</v>
      </c>
      <c r="H4130" s="1">
        <v>1</v>
      </c>
      <c r="I4130" s="1">
        <v>2096</v>
      </c>
      <c r="J4130" s="1">
        <v>46</v>
      </c>
      <c r="K4130" s="1">
        <v>2688</v>
      </c>
      <c r="L4130" s="1">
        <v>87782</v>
      </c>
      <c r="M4130" s="1">
        <v>651931</v>
      </c>
      <c r="N4130" s="2">
        <f>INT(VLOOKUP(--D4130,'属性表（单）'!$H$7:$I$11,2,0)*VLOOKUP(F4130,'属性表（单）'!$B$4:$D$53,3,0))</f>
        <v>13500</v>
      </c>
      <c r="O4130" s="34">
        <f t="shared" si="526"/>
        <v>40500</v>
      </c>
      <c r="P4130" s="1">
        <f>IF(H4130=26,VLOOKUP(G4130,'属性表（单核）'!$H$2:$I$251,2,0),IF(H4130=59,VLOOKUP(G4130,'属性表（单核）'!$C$2:$D$251,2,0),INT(N4130/VLOOKUP(H4130,'属性表（单）'!$N$4:$O$24,2,0))))</f>
        <v>27000</v>
      </c>
      <c r="Q4130" s="34">
        <f t="shared" si="527"/>
        <v>15819</v>
      </c>
      <c r="R4130" s="1">
        <f>IF(J4130=26,VLOOKUP(G4130,'属性表（单核）'!$H$2:$I$251,2,0),IF(J4130=59,VLOOKUP(G4130,'属性表（单核）'!$C$2:$D$251,2,0),INT(N4130/VLOOKUP(J4130,'属性表（单）'!$N$4:$O$24,2,0))))</f>
        <v>10546</v>
      </c>
      <c r="S4130" s="1">
        <f t="shared" si="528"/>
        <v>76950</v>
      </c>
      <c r="T4130" s="28">
        <f>VLOOKUP(--F4130,经验表!$A$4:$B$53,2,0)*VLOOKUP(--E4130,经验表!$W$8:$X$17,2,0)</f>
        <v>76950</v>
      </c>
      <c r="U4130" s="1">
        <f t="shared" si="529"/>
        <v>654450</v>
      </c>
      <c r="V4130" s="1">
        <f t="shared" si="530"/>
        <v>654450</v>
      </c>
    </row>
    <row r="4131" spans="1:22" x14ac:dyDescent="0.35">
      <c r="A4131" s="1">
        <v>92500173</v>
      </c>
      <c r="B4131" s="3" t="s">
        <v>24</v>
      </c>
      <c r="C4131" s="29">
        <f t="shared" si="525"/>
        <v>2</v>
      </c>
      <c r="D4131" s="29" t="str">
        <f t="shared" si="522"/>
        <v>3</v>
      </c>
      <c r="E4131" s="42" t="str">
        <f t="shared" si="523"/>
        <v>23</v>
      </c>
      <c r="F4131" s="1">
        <v>25</v>
      </c>
      <c r="G4131" s="28" t="str">
        <f t="shared" si="524"/>
        <v>325</v>
      </c>
      <c r="H4131" s="1">
        <v>1</v>
      </c>
      <c r="I4131" s="1">
        <v>2168</v>
      </c>
      <c r="J4131" s="1">
        <v>46</v>
      </c>
      <c r="K4131" s="1">
        <v>2784</v>
      </c>
      <c r="L4131" s="1">
        <v>97720</v>
      </c>
      <c r="M4131" s="1">
        <v>739713</v>
      </c>
      <c r="N4131" s="2">
        <f>INT(VLOOKUP(--D4131,'属性表（单）'!$H$7:$I$11,2,0)*VLOOKUP(F4131,'属性表（单）'!$B$4:$D$53,3,0))</f>
        <v>14175</v>
      </c>
      <c r="O4131" s="34">
        <f t="shared" si="526"/>
        <v>42525</v>
      </c>
      <c r="P4131" s="1">
        <f>IF(H4131=26,VLOOKUP(G4131,'属性表（单核）'!$H$2:$I$251,2,0),IF(H4131=59,VLOOKUP(G4131,'属性表（单核）'!$C$2:$D$251,2,0),INT(N4131/VLOOKUP(H4131,'属性表（单）'!$N$4:$O$24,2,0))))</f>
        <v>28350</v>
      </c>
      <c r="Q4131" s="34">
        <f t="shared" si="527"/>
        <v>16611</v>
      </c>
      <c r="R4131" s="1">
        <f>IF(J4131=26,VLOOKUP(G4131,'属性表（单核）'!$H$2:$I$251,2,0),IF(J4131=59,VLOOKUP(G4131,'属性表（单核）'!$C$2:$D$251,2,0),INT(N4131/VLOOKUP(J4131,'属性表（单）'!$N$4:$O$24,2,0))))</f>
        <v>11074</v>
      </c>
      <c r="S4131" s="1">
        <f t="shared" si="528"/>
        <v>83850</v>
      </c>
      <c r="T4131" s="28">
        <f>VLOOKUP(--F4131,经验表!$A$4:$B$53,2,0)*VLOOKUP(--E4131,经验表!$W$8:$X$17,2,0)</f>
        <v>83850</v>
      </c>
      <c r="U4131" s="1">
        <f t="shared" si="529"/>
        <v>731400</v>
      </c>
      <c r="V4131" s="1">
        <f t="shared" si="530"/>
        <v>731400</v>
      </c>
    </row>
    <row r="4132" spans="1:22" x14ac:dyDescent="0.35">
      <c r="A4132" s="1">
        <v>92600173</v>
      </c>
      <c r="B4132" s="3" t="s">
        <v>24</v>
      </c>
      <c r="C4132" s="29">
        <f t="shared" si="525"/>
        <v>2</v>
      </c>
      <c r="D4132" s="29" t="str">
        <f t="shared" si="522"/>
        <v>3</v>
      </c>
      <c r="E4132" s="42" t="str">
        <f t="shared" si="523"/>
        <v>23</v>
      </c>
      <c r="F4132" s="1">
        <v>26</v>
      </c>
      <c r="G4132" s="28" t="str">
        <f t="shared" si="524"/>
        <v>326</v>
      </c>
      <c r="H4132" s="1">
        <v>1</v>
      </c>
      <c r="I4132" s="1">
        <v>2243</v>
      </c>
      <c r="J4132" s="1">
        <v>46</v>
      </c>
      <c r="K4132" s="1">
        <v>2880</v>
      </c>
      <c r="L4132" s="1">
        <v>108687</v>
      </c>
      <c r="M4132" s="1">
        <v>837433</v>
      </c>
      <c r="N4132" s="2">
        <f>INT(VLOOKUP(--D4132,'属性表（单）'!$H$7:$I$11,2,0)*VLOOKUP(F4132,'属性表（单）'!$B$4:$D$53,3,0))</f>
        <v>14850</v>
      </c>
      <c r="O4132" s="34">
        <f t="shared" si="526"/>
        <v>44550</v>
      </c>
      <c r="P4132" s="1">
        <f>IF(H4132=26,VLOOKUP(G4132,'属性表（单核）'!$H$2:$I$251,2,0),IF(H4132=59,VLOOKUP(G4132,'属性表（单核）'!$C$2:$D$251,2,0),INT(N4132/VLOOKUP(H4132,'属性表（单）'!$N$4:$O$24,2,0))))</f>
        <v>29700</v>
      </c>
      <c r="Q4132" s="34">
        <f t="shared" si="527"/>
        <v>17401</v>
      </c>
      <c r="R4132" s="1">
        <f>IF(J4132=26,VLOOKUP(G4132,'属性表（单核）'!$H$2:$I$251,2,0),IF(J4132=59,VLOOKUP(G4132,'属性表（单核）'!$C$2:$D$251,2,0),INT(N4132/VLOOKUP(J4132,'属性表（单）'!$N$4:$O$24,2,0))))</f>
        <v>11601</v>
      </c>
      <c r="S4132" s="1">
        <f t="shared" si="528"/>
        <v>92850</v>
      </c>
      <c r="T4132" s="28">
        <f>VLOOKUP(--F4132,经验表!$A$4:$B$53,2,0)*VLOOKUP(--E4132,经验表!$W$8:$X$17,2,0)</f>
        <v>92850</v>
      </c>
      <c r="U4132" s="1">
        <f t="shared" si="529"/>
        <v>815250</v>
      </c>
      <c r="V4132" s="1">
        <f t="shared" si="530"/>
        <v>815250</v>
      </c>
    </row>
    <row r="4133" spans="1:22" x14ac:dyDescent="0.35">
      <c r="A4133" s="1">
        <v>92700173</v>
      </c>
      <c r="B4133" s="3" t="s">
        <v>24</v>
      </c>
      <c r="C4133" s="29">
        <f t="shared" si="525"/>
        <v>2</v>
      </c>
      <c r="D4133" s="29" t="str">
        <f t="shared" si="522"/>
        <v>3</v>
      </c>
      <c r="E4133" s="42" t="str">
        <f t="shared" si="523"/>
        <v>23</v>
      </c>
      <c r="F4133" s="1">
        <v>27</v>
      </c>
      <c r="G4133" s="28" t="str">
        <f t="shared" si="524"/>
        <v>327</v>
      </c>
      <c r="H4133" s="1">
        <v>1</v>
      </c>
      <c r="I4133" s="1">
        <v>2318</v>
      </c>
      <c r="J4133" s="1">
        <v>46</v>
      </c>
      <c r="K4133" s="1">
        <v>2976</v>
      </c>
      <c r="L4133" s="1">
        <v>120789</v>
      </c>
      <c r="M4133" s="1">
        <v>946120</v>
      </c>
      <c r="N4133" s="2">
        <f>INT(VLOOKUP(--D4133,'属性表（单）'!$H$7:$I$11,2,0)*VLOOKUP(F4133,'属性表（单）'!$B$4:$D$53,3,0))</f>
        <v>15637</v>
      </c>
      <c r="O4133" s="34">
        <f t="shared" si="526"/>
        <v>46911</v>
      </c>
      <c r="P4133" s="1">
        <f>IF(H4133=26,VLOOKUP(G4133,'属性表（单核）'!$H$2:$I$251,2,0),IF(H4133=59,VLOOKUP(G4133,'属性表（单核）'!$C$2:$D$251,2,0),INT(N4133/VLOOKUP(H4133,'属性表（单）'!$N$4:$O$24,2,0))))</f>
        <v>31274</v>
      </c>
      <c r="Q4133" s="34">
        <f t="shared" si="527"/>
        <v>18324</v>
      </c>
      <c r="R4133" s="1">
        <f>IF(J4133=26,VLOOKUP(G4133,'属性表（单核）'!$H$2:$I$251,2,0),IF(J4133=59,VLOOKUP(G4133,'属性表（单核）'!$C$2:$D$251,2,0),INT(N4133/VLOOKUP(J4133,'属性表（单）'!$N$4:$O$24,2,0))))</f>
        <v>12216</v>
      </c>
      <c r="S4133" s="1">
        <f t="shared" si="528"/>
        <v>101850</v>
      </c>
      <c r="T4133" s="28">
        <f>VLOOKUP(--F4133,经验表!$A$4:$B$53,2,0)*VLOOKUP(--E4133,经验表!$W$8:$X$17,2,0)</f>
        <v>101850</v>
      </c>
      <c r="U4133" s="1">
        <f t="shared" si="529"/>
        <v>908100</v>
      </c>
      <c r="V4133" s="1">
        <f t="shared" si="530"/>
        <v>908100</v>
      </c>
    </row>
    <row r="4134" spans="1:22" x14ac:dyDescent="0.35">
      <c r="A4134" s="1">
        <v>92800173</v>
      </c>
      <c r="B4134" s="3" t="s">
        <v>24</v>
      </c>
      <c r="C4134" s="29">
        <f t="shared" si="525"/>
        <v>2</v>
      </c>
      <c r="D4134" s="29" t="str">
        <f t="shared" si="522"/>
        <v>3</v>
      </c>
      <c r="E4134" s="42" t="str">
        <f t="shared" si="523"/>
        <v>23</v>
      </c>
      <c r="F4134" s="1">
        <v>28</v>
      </c>
      <c r="G4134" s="28" t="str">
        <f t="shared" si="524"/>
        <v>328</v>
      </c>
      <c r="H4134" s="1">
        <v>1</v>
      </c>
      <c r="I4134" s="1">
        <v>2395</v>
      </c>
      <c r="J4134" s="1">
        <v>46</v>
      </c>
      <c r="K4134" s="1">
        <v>3072</v>
      </c>
      <c r="L4134" s="1">
        <v>134143</v>
      </c>
      <c r="M4134" s="1">
        <v>1066909</v>
      </c>
      <c r="N4134" s="2">
        <f>INT(VLOOKUP(--D4134,'属性表（单）'!$H$7:$I$11,2,0)*VLOOKUP(F4134,'属性表（单）'!$B$4:$D$53,3,0))</f>
        <v>16425</v>
      </c>
      <c r="O4134" s="34">
        <f t="shared" si="526"/>
        <v>49275</v>
      </c>
      <c r="P4134" s="1">
        <f>IF(H4134=26,VLOOKUP(G4134,'属性表（单核）'!$H$2:$I$251,2,0),IF(H4134=59,VLOOKUP(G4134,'属性表（单核）'!$C$2:$D$251,2,0),INT(N4134/VLOOKUP(H4134,'属性表（单）'!$N$4:$O$24,2,0))))</f>
        <v>32850</v>
      </c>
      <c r="Q4134" s="34">
        <f t="shared" si="527"/>
        <v>19248</v>
      </c>
      <c r="R4134" s="1">
        <f>IF(J4134=26,VLOOKUP(G4134,'属性表（单核）'!$H$2:$I$251,2,0),IF(J4134=59,VLOOKUP(G4134,'属性表（单核）'!$C$2:$D$251,2,0),INT(N4134/VLOOKUP(J4134,'属性表（单）'!$N$4:$O$24,2,0))))</f>
        <v>12832</v>
      </c>
      <c r="S4134" s="1">
        <f t="shared" si="528"/>
        <v>110850</v>
      </c>
      <c r="T4134" s="28">
        <f>VLOOKUP(--F4134,经验表!$A$4:$B$53,2,0)*VLOOKUP(--E4134,经验表!$W$8:$X$17,2,0)</f>
        <v>110850</v>
      </c>
      <c r="U4134" s="1">
        <f t="shared" si="529"/>
        <v>1009950</v>
      </c>
      <c r="V4134" s="1">
        <f t="shared" si="530"/>
        <v>1009950</v>
      </c>
    </row>
    <row r="4135" spans="1:22" x14ac:dyDescent="0.35">
      <c r="A4135" s="1">
        <v>92900173</v>
      </c>
      <c r="B4135" s="3" t="s">
        <v>24</v>
      </c>
      <c r="C4135" s="29">
        <f t="shared" si="525"/>
        <v>2</v>
      </c>
      <c r="D4135" s="29" t="str">
        <f t="shared" si="522"/>
        <v>3</v>
      </c>
      <c r="E4135" s="42" t="str">
        <f t="shared" si="523"/>
        <v>23</v>
      </c>
      <c r="F4135" s="1">
        <v>29</v>
      </c>
      <c r="G4135" s="28" t="str">
        <f t="shared" si="524"/>
        <v>329</v>
      </c>
      <c r="H4135" s="1">
        <v>1</v>
      </c>
      <c r="I4135" s="1">
        <v>2474</v>
      </c>
      <c r="J4135" s="1">
        <v>46</v>
      </c>
      <c r="K4135" s="1">
        <v>3168</v>
      </c>
      <c r="L4135" s="1">
        <v>148874</v>
      </c>
      <c r="M4135" s="1">
        <v>1201052</v>
      </c>
      <c r="N4135" s="2">
        <f>INT(VLOOKUP(--D4135,'属性表（单）'!$H$7:$I$11,2,0)*VLOOKUP(F4135,'属性表（单）'!$B$4:$D$53,3,0))</f>
        <v>17212</v>
      </c>
      <c r="O4135" s="34">
        <f t="shared" si="526"/>
        <v>51636</v>
      </c>
      <c r="P4135" s="1">
        <f>IF(H4135=26,VLOOKUP(G4135,'属性表（单核）'!$H$2:$I$251,2,0),IF(H4135=59,VLOOKUP(G4135,'属性表（单核）'!$C$2:$D$251,2,0),INT(N4135/VLOOKUP(H4135,'属性表（单）'!$N$4:$O$24,2,0))))</f>
        <v>34424</v>
      </c>
      <c r="Q4135" s="34">
        <f t="shared" si="527"/>
        <v>20169</v>
      </c>
      <c r="R4135" s="1">
        <f>IF(J4135=26,VLOOKUP(G4135,'属性表（单核）'!$H$2:$I$251,2,0),IF(J4135=59,VLOOKUP(G4135,'属性表（单核）'!$C$2:$D$251,2,0),INT(N4135/VLOOKUP(J4135,'属性表（单）'!$N$4:$O$24,2,0))))</f>
        <v>13446</v>
      </c>
      <c r="S4135" s="1">
        <f t="shared" si="528"/>
        <v>119850</v>
      </c>
      <c r="T4135" s="28">
        <f>VLOOKUP(--F4135,经验表!$A$4:$B$53,2,0)*VLOOKUP(--E4135,经验表!$W$8:$X$17,2,0)</f>
        <v>119850</v>
      </c>
      <c r="U4135" s="1">
        <f t="shared" si="529"/>
        <v>1120800</v>
      </c>
      <c r="V4135" s="1">
        <f t="shared" si="530"/>
        <v>1120800</v>
      </c>
    </row>
    <row r="4136" spans="1:22" x14ac:dyDescent="0.35">
      <c r="A4136" s="1">
        <v>93000173</v>
      </c>
      <c r="B4136" s="3" t="s">
        <v>24</v>
      </c>
      <c r="C4136" s="29">
        <f t="shared" si="525"/>
        <v>2</v>
      </c>
      <c r="D4136" s="29" t="str">
        <f t="shared" si="522"/>
        <v>3</v>
      </c>
      <c r="E4136" s="42" t="str">
        <f t="shared" si="523"/>
        <v>23</v>
      </c>
      <c r="F4136" s="1">
        <v>30</v>
      </c>
      <c r="G4136" s="28" t="str">
        <f t="shared" si="524"/>
        <v>330</v>
      </c>
      <c r="H4136" s="1">
        <v>1</v>
      </c>
      <c r="I4136" s="1">
        <v>2554</v>
      </c>
      <c r="J4136" s="1">
        <v>46</v>
      </c>
      <c r="K4136" s="1">
        <v>3264</v>
      </c>
      <c r="L4136" s="1">
        <v>165123</v>
      </c>
      <c r="M4136" s="1">
        <v>1349926</v>
      </c>
      <c r="N4136" s="2">
        <f>INT(VLOOKUP(--D4136,'属性表（单）'!$H$7:$I$11,2,0)*VLOOKUP(F4136,'属性表（单）'!$B$4:$D$53,3,0))</f>
        <v>18000</v>
      </c>
      <c r="O4136" s="34">
        <f t="shared" si="526"/>
        <v>54000</v>
      </c>
      <c r="P4136" s="1">
        <f>IF(H4136=26,VLOOKUP(G4136,'属性表（单核）'!$H$2:$I$251,2,0),IF(H4136=59,VLOOKUP(G4136,'属性表（单核）'!$C$2:$D$251,2,0),INT(N4136/VLOOKUP(H4136,'属性表（单）'!$N$4:$O$24,2,0))))</f>
        <v>36000</v>
      </c>
      <c r="Q4136" s="34">
        <f t="shared" si="527"/>
        <v>21093</v>
      </c>
      <c r="R4136" s="1">
        <f>IF(J4136=26,VLOOKUP(G4136,'属性表（单核）'!$H$2:$I$251,2,0),IF(J4136=59,VLOOKUP(G4136,'属性表（单核）'!$C$2:$D$251,2,0),INT(N4136/VLOOKUP(J4136,'属性表（单）'!$N$4:$O$24,2,0))))</f>
        <v>14062</v>
      </c>
      <c r="S4136" s="1">
        <f t="shared" si="528"/>
        <v>131250</v>
      </c>
      <c r="T4136" s="28">
        <f>VLOOKUP(--F4136,经验表!$A$4:$B$53,2,0)*VLOOKUP(--E4136,经验表!$W$8:$X$17,2,0)</f>
        <v>131250</v>
      </c>
      <c r="U4136" s="1">
        <f t="shared" si="529"/>
        <v>1240650</v>
      </c>
      <c r="V4136" s="1">
        <f t="shared" si="530"/>
        <v>1240650</v>
      </c>
    </row>
    <row r="4137" spans="1:22" x14ac:dyDescent="0.35">
      <c r="A4137" s="1">
        <v>93100173</v>
      </c>
      <c r="B4137" s="3" t="s">
        <v>24</v>
      </c>
      <c r="C4137" s="29">
        <f t="shared" si="525"/>
        <v>2</v>
      </c>
      <c r="D4137" s="29" t="str">
        <f t="shared" si="522"/>
        <v>3</v>
      </c>
      <c r="E4137" s="42" t="str">
        <f t="shared" si="523"/>
        <v>23</v>
      </c>
      <c r="F4137" s="1">
        <v>31</v>
      </c>
      <c r="G4137" s="28" t="str">
        <f t="shared" si="524"/>
        <v>331</v>
      </c>
      <c r="H4137" s="1">
        <v>1</v>
      </c>
      <c r="I4137" s="1">
        <v>2637</v>
      </c>
      <c r="J4137" s="1">
        <v>46</v>
      </c>
      <c r="K4137" s="1">
        <v>3360</v>
      </c>
      <c r="L4137" s="1">
        <v>183047</v>
      </c>
      <c r="M4137" s="1">
        <v>1515049</v>
      </c>
      <c r="N4137" s="2">
        <f>INT(VLOOKUP(--D4137,'属性表（单）'!$H$7:$I$11,2,0)*VLOOKUP(F4137,'属性表（单）'!$B$4:$D$53,3,0))</f>
        <v>18787</v>
      </c>
      <c r="O4137" s="34">
        <f t="shared" si="526"/>
        <v>56361</v>
      </c>
      <c r="P4137" s="1">
        <f>IF(H4137=26,VLOOKUP(G4137,'属性表（单核）'!$H$2:$I$251,2,0),IF(H4137=59,VLOOKUP(G4137,'属性表（单核）'!$C$2:$D$251,2,0),INT(N4137/VLOOKUP(H4137,'属性表（单）'!$N$4:$O$24,2,0))))</f>
        <v>37574</v>
      </c>
      <c r="Q4137" s="34">
        <f t="shared" si="527"/>
        <v>22015</v>
      </c>
      <c r="R4137" s="1">
        <f>IF(J4137=26,VLOOKUP(G4137,'属性表（单核）'!$H$2:$I$251,2,0),IF(J4137=59,VLOOKUP(G4137,'属性表（单核）'!$C$2:$D$251,2,0),INT(N4137/VLOOKUP(J4137,'属性表（单）'!$N$4:$O$24,2,0))))</f>
        <v>14677</v>
      </c>
      <c r="S4137" s="1">
        <f t="shared" si="528"/>
        <v>142650</v>
      </c>
      <c r="T4137" s="28">
        <f>VLOOKUP(--F4137,经验表!$A$4:$B$53,2,0)*VLOOKUP(--E4137,经验表!$W$8:$X$17,2,0)</f>
        <v>142650</v>
      </c>
      <c r="U4137" s="1">
        <f t="shared" si="529"/>
        <v>1371900</v>
      </c>
      <c r="V4137" s="1">
        <f t="shared" si="530"/>
        <v>1371900</v>
      </c>
    </row>
    <row r="4138" spans="1:22" x14ac:dyDescent="0.35">
      <c r="A4138" s="1">
        <v>93200173</v>
      </c>
      <c r="B4138" s="3" t="s">
        <v>24</v>
      </c>
      <c r="C4138" s="29">
        <f t="shared" si="525"/>
        <v>2</v>
      </c>
      <c r="D4138" s="29" t="str">
        <f t="shared" si="522"/>
        <v>3</v>
      </c>
      <c r="E4138" s="42" t="str">
        <f t="shared" si="523"/>
        <v>23</v>
      </c>
      <c r="F4138" s="1">
        <v>32</v>
      </c>
      <c r="G4138" s="28" t="str">
        <f t="shared" si="524"/>
        <v>332</v>
      </c>
      <c r="H4138" s="1">
        <v>1</v>
      </c>
      <c r="I4138" s="1">
        <v>2720</v>
      </c>
      <c r="J4138" s="1">
        <v>46</v>
      </c>
      <c r="K4138" s="1">
        <v>3456</v>
      </c>
      <c r="L4138" s="1">
        <v>202816</v>
      </c>
      <c r="M4138" s="1">
        <v>1698096</v>
      </c>
      <c r="N4138" s="2">
        <f>INT(VLOOKUP(--D4138,'属性表（单）'!$H$7:$I$11,2,0)*VLOOKUP(F4138,'属性表（单）'!$B$4:$D$53,3,0))</f>
        <v>19687</v>
      </c>
      <c r="O4138" s="34">
        <f t="shared" si="526"/>
        <v>59061</v>
      </c>
      <c r="P4138" s="1">
        <f>IF(H4138=26,VLOOKUP(G4138,'属性表（单核）'!$H$2:$I$251,2,0),IF(H4138=59,VLOOKUP(G4138,'属性表（单核）'!$C$2:$D$251,2,0),INT(N4138/VLOOKUP(H4138,'属性表（单）'!$N$4:$O$24,2,0))))</f>
        <v>39374</v>
      </c>
      <c r="Q4138" s="34">
        <f t="shared" si="527"/>
        <v>23070</v>
      </c>
      <c r="R4138" s="1">
        <f>IF(J4138=26,VLOOKUP(G4138,'属性表（单核）'!$H$2:$I$251,2,0),IF(J4138=59,VLOOKUP(G4138,'属性表（单核）'!$C$2:$D$251,2,0),INT(N4138/VLOOKUP(J4138,'属性表（单）'!$N$4:$O$24,2,0))))</f>
        <v>15380</v>
      </c>
      <c r="S4138" s="1">
        <f t="shared" si="528"/>
        <v>154050</v>
      </c>
      <c r="T4138" s="28">
        <f>VLOOKUP(--F4138,经验表!$A$4:$B$53,2,0)*VLOOKUP(--E4138,经验表!$W$8:$X$17,2,0)</f>
        <v>154050</v>
      </c>
      <c r="U4138" s="1">
        <f t="shared" si="529"/>
        <v>1514550</v>
      </c>
      <c r="V4138" s="1">
        <f t="shared" si="530"/>
        <v>1514550</v>
      </c>
    </row>
    <row r="4139" spans="1:22" x14ac:dyDescent="0.35">
      <c r="A4139" s="1">
        <v>93300173</v>
      </c>
      <c r="B4139" s="3" t="s">
        <v>24</v>
      </c>
      <c r="C4139" s="29">
        <f t="shared" si="525"/>
        <v>2</v>
      </c>
      <c r="D4139" s="29" t="str">
        <f t="shared" si="522"/>
        <v>3</v>
      </c>
      <c r="E4139" s="42" t="str">
        <f t="shared" si="523"/>
        <v>23</v>
      </c>
      <c r="F4139" s="1">
        <v>33</v>
      </c>
      <c r="G4139" s="28" t="str">
        <f t="shared" si="524"/>
        <v>333</v>
      </c>
      <c r="H4139" s="1">
        <v>1</v>
      </c>
      <c r="I4139" s="1">
        <v>2805</v>
      </c>
      <c r="J4139" s="1">
        <v>46</v>
      </c>
      <c r="K4139" s="1">
        <v>3552</v>
      </c>
      <c r="L4139" s="1">
        <v>224613</v>
      </c>
      <c r="M4139" s="1">
        <v>1900912</v>
      </c>
      <c r="N4139" s="2">
        <f>INT(VLOOKUP(--D4139,'属性表（单）'!$H$7:$I$11,2,0)*VLOOKUP(F4139,'属性表（单）'!$B$4:$D$53,3,0))</f>
        <v>20587</v>
      </c>
      <c r="O4139" s="34">
        <f t="shared" si="526"/>
        <v>61761</v>
      </c>
      <c r="P4139" s="1">
        <f>IF(H4139=26,VLOOKUP(G4139,'属性表（单核）'!$H$2:$I$251,2,0),IF(H4139=59,VLOOKUP(G4139,'属性表（单核）'!$C$2:$D$251,2,0),INT(N4139/VLOOKUP(H4139,'属性表（单）'!$N$4:$O$24,2,0))))</f>
        <v>41174</v>
      </c>
      <c r="Q4139" s="34">
        <f t="shared" si="527"/>
        <v>24124</v>
      </c>
      <c r="R4139" s="1">
        <f>IF(J4139=26,VLOOKUP(G4139,'属性表（单核）'!$H$2:$I$251,2,0),IF(J4139=59,VLOOKUP(G4139,'属性表（单核）'!$C$2:$D$251,2,0),INT(N4139/VLOOKUP(J4139,'属性表（单）'!$N$4:$O$24,2,0))))</f>
        <v>16083</v>
      </c>
      <c r="S4139" s="1">
        <f t="shared" si="528"/>
        <v>165450</v>
      </c>
      <c r="T4139" s="28">
        <f>VLOOKUP(--F4139,经验表!$A$4:$B$53,2,0)*VLOOKUP(--E4139,经验表!$W$8:$X$17,2,0)</f>
        <v>165450</v>
      </c>
      <c r="U4139" s="1">
        <f t="shared" si="529"/>
        <v>1668600</v>
      </c>
      <c r="V4139" s="1">
        <f t="shared" si="530"/>
        <v>1668600</v>
      </c>
    </row>
    <row r="4140" spans="1:22" x14ac:dyDescent="0.35">
      <c r="A4140" s="1">
        <v>93400173</v>
      </c>
      <c r="B4140" s="3" t="s">
        <v>24</v>
      </c>
      <c r="C4140" s="29">
        <f t="shared" si="525"/>
        <v>2</v>
      </c>
      <c r="D4140" s="29" t="str">
        <f t="shared" si="522"/>
        <v>3</v>
      </c>
      <c r="E4140" s="42" t="str">
        <f t="shared" si="523"/>
        <v>23</v>
      </c>
      <c r="F4140" s="1">
        <v>34</v>
      </c>
      <c r="G4140" s="28" t="str">
        <f t="shared" si="524"/>
        <v>334</v>
      </c>
      <c r="H4140" s="1">
        <v>1</v>
      </c>
      <c r="I4140" s="1">
        <v>2891</v>
      </c>
      <c r="J4140" s="1">
        <v>46</v>
      </c>
      <c r="K4140" s="1">
        <v>3648</v>
      </c>
      <c r="L4140" s="1">
        <v>248653</v>
      </c>
      <c r="M4140" s="1">
        <v>2125525</v>
      </c>
      <c r="N4140" s="2">
        <f>INT(VLOOKUP(--D4140,'属性表（单）'!$H$7:$I$11,2,0)*VLOOKUP(F4140,'属性表（单）'!$B$4:$D$53,3,0))</f>
        <v>21487</v>
      </c>
      <c r="O4140" s="34">
        <f t="shared" si="526"/>
        <v>64461</v>
      </c>
      <c r="P4140" s="1">
        <f>IF(H4140=26,VLOOKUP(G4140,'属性表（单核）'!$H$2:$I$251,2,0),IF(H4140=59,VLOOKUP(G4140,'属性表（单核）'!$C$2:$D$251,2,0),INT(N4140/VLOOKUP(H4140,'属性表（单）'!$N$4:$O$24,2,0))))</f>
        <v>42974</v>
      </c>
      <c r="Q4140" s="34">
        <f t="shared" si="527"/>
        <v>25179</v>
      </c>
      <c r="R4140" s="1">
        <f>IF(J4140=26,VLOOKUP(G4140,'属性表（单核）'!$H$2:$I$251,2,0),IF(J4140=59,VLOOKUP(G4140,'属性表（单核）'!$C$2:$D$251,2,0),INT(N4140/VLOOKUP(J4140,'属性表（单）'!$N$4:$O$24,2,0))))</f>
        <v>16786</v>
      </c>
      <c r="S4140" s="1">
        <f t="shared" si="528"/>
        <v>179550</v>
      </c>
      <c r="T4140" s="28">
        <f>VLOOKUP(--F4140,经验表!$A$4:$B$53,2,0)*VLOOKUP(--E4140,经验表!$W$8:$X$17,2,0)</f>
        <v>179550</v>
      </c>
      <c r="U4140" s="1">
        <f t="shared" si="529"/>
        <v>1834050</v>
      </c>
      <c r="V4140" s="1">
        <f t="shared" si="530"/>
        <v>1834050</v>
      </c>
    </row>
    <row r="4141" spans="1:22" x14ac:dyDescent="0.35">
      <c r="A4141" s="1">
        <v>93500173</v>
      </c>
      <c r="B4141" s="3" t="s">
        <v>24</v>
      </c>
      <c r="C4141" s="29">
        <f t="shared" si="525"/>
        <v>2</v>
      </c>
      <c r="D4141" s="29" t="str">
        <f t="shared" si="522"/>
        <v>3</v>
      </c>
      <c r="E4141" s="42" t="str">
        <f t="shared" si="523"/>
        <v>23</v>
      </c>
      <c r="F4141" s="1">
        <v>35</v>
      </c>
      <c r="G4141" s="28" t="str">
        <f t="shared" si="524"/>
        <v>335</v>
      </c>
      <c r="H4141" s="1">
        <v>1</v>
      </c>
      <c r="I4141" s="1">
        <v>2979</v>
      </c>
      <c r="J4141" s="1">
        <v>46</v>
      </c>
      <c r="K4141" s="1">
        <v>3744</v>
      </c>
      <c r="L4141" s="1">
        <v>275156</v>
      </c>
      <c r="M4141" s="1">
        <v>2374178</v>
      </c>
      <c r="N4141" s="2">
        <f>INT(VLOOKUP(--D4141,'属性表（单）'!$H$7:$I$11,2,0)*VLOOKUP(F4141,'属性表（单）'!$B$4:$D$53,3,0))</f>
        <v>22387</v>
      </c>
      <c r="O4141" s="34">
        <f t="shared" si="526"/>
        <v>67161</v>
      </c>
      <c r="P4141" s="1">
        <f>IF(H4141=26,VLOOKUP(G4141,'属性表（单核）'!$H$2:$I$251,2,0),IF(H4141=59,VLOOKUP(G4141,'属性表（单核）'!$C$2:$D$251,2,0),INT(N4141/VLOOKUP(H4141,'属性表（单）'!$N$4:$O$24,2,0))))</f>
        <v>44774</v>
      </c>
      <c r="Q4141" s="34">
        <f t="shared" si="527"/>
        <v>26233</v>
      </c>
      <c r="R4141" s="1">
        <f>IF(J4141=26,VLOOKUP(G4141,'属性表（单核）'!$H$2:$I$251,2,0),IF(J4141=59,VLOOKUP(G4141,'属性表（单核）'!$C$2:$D$251,2,0),INT(N4141/VLOOKUP(J4141,'属性表（单）'!$N$4:$O$24,2,0))))</f>
        <v>17489</v>
      </c>
      <c r="S4141" s="1">
        <f t="shared" si="528"/>
        <v>193650</v>
      </c>
      <c r="T4141" s="28">
        <f>VLOOKUP(--F4141,经验表!$A$4:$B$53,2,0)*VLOOKUP(--E4141,经验表!$W$8:$X$17,2,0)</f>
        <v>193650</v>
      </c>
      <c r="U4141" s="1">
        <f t="shared" si="529"/>
        <v>2013600</v>
      </c>
      <c r="V4141" s="1">
        <f t="shared" si="530"/>
        <v>2013600</v>
      </c>
    </row>
    <row r="4142" spans="1:22" x14ac:dyDescent="0.35">
      <c r="A4142" s="1">
        <v>93600173</v>
      </c>
      <c r="B4142" s="3" t="s">
        <v>24</v>
      </c>
      <c r="C4142" s="29">
        <f t="shared" si="525"/>
        <v>2</v>
      </c>
      <c r="D4142" s="29" t="str">
        <f t="shared" si="522"/>
        <v>3</v>
      </c>
      <c r="E4142" s="42" t="str">
        <f t="shared" si="523"/>
        <v>23</v>
      </c>
      <c r="F4142" s="1">
        <v>36</v>
      </c>
      <c r="G4142" s="28" t="str">
        <f t="shared" si="524"/>
        <v>336</v>
      </c>
      <c r="H4142" s="1">
        <v>1</v>
      </c>
      <c r="I4142" s="1">
        <v>3070</v>
      </c>
      <c r="J4142" s="1">
        <v>46</v>
      </c>
      <c r="K4142" s="1">
        <v>3840</v>
      </c>
      <c r="L4142" s="1">
        <v>304379</v>
      </c>
      <c r="M4142" s="1">
        <v>2649334</v>
      </c>
      <c r="N4142" s="2">
        <f>INT(VLOOKUP(--D4142,'属性表（单）'!$H$7:$I$11,2,0)*VLOOKUP(F4142,'属性表（单）'!$B$4:$D$53,3,0))</f>
        <v>23287</v>
      </c>
      <c r="O4142" s="34">
        <f t="shared" si="526"/>
        <v>69861</v>
      </c>
      <c r="P4142" s="1">
        <f>IF(H4142=26,VLOOKUP(G4142,'属性表（单核）'!$H$2:$I$251,2,0),IF(H4142=59,VLOOKUP(G4142,'属性表（单核）'!$C$2:$D$251,2,0),INT(N4142/VLOOKUP(H4142,'属性表（单）'!$N$4:$O$24,2,0))))</f>
        <v>46574</v>
      </c>
      <c r="Q4142" s="34">
        <f t="shared" si="527"/>
        <v>27288</v>
      </c>
      <c r="R4142" s="1">
        <f>IF(J4142=26,VLOOKUP(G4142,'属性表（单核）'!$H$2:$I$251,2,0),IF(J4142=59,VLOOKUP(G4142,'属性表（单核）'!$C$2:$D$251,2,0),INT(N4142/VLOOKUP(J4142,'属性表（单）'!$N$4:$O$24,2,0))))</f>
        <v>18192</v>
      </c>
      <c r="S4142" s="1">
        <f t="shared" si="528"/>
        <v>207750</v>
      </c>
      <c r="T4142" s="28">
        <f>VLOOKUP(--F4142,经验表!$A$4:$B$53,2,0)*VLOOKUP(--E4142,经验表!$W$8:$X$17,2,0)</f>
        <v>207750</v>
      </c>
      <c r="U4142" s="1">
        <f t="shared" si="529"/>
        <v>2207250</v>
      </c>
      <c r="V4142" s="1">
        <f t="shared" si="530"/>
        <v>2207250</v>
      </c>
    </row>
    <row r="4143" spans="1:22" x14ac:dyDescent="0.35">
      <c r="A4143" s="1">
        <v>93700173</v>
      </c>
      <c r="B4143" s="3" t="s">
        <v>24</v>
      </c>
      <c r="C4143" s="29">
        <f t="shared" si="525"/>
        <v>2</v>
      </c>
      <c r="D4143" s="29" t="str">
        <f t="shared" si="522"/>
        <v>3</v>
      </c>
      <c r="E4143" s="42" t="str">
        <f t="shared" si="523"/>
        <v>23</v>
      </c>
      <c r="F4143" s="1">
        <v>37</v>
      </c>
      <c r="G4143" s="28" t="str">
        <f t="shared" si="524"/>
        <v>337</v>
      </c>
      <c r="H4143" s="1">
        <v>1</v>
      </c>
      <c r="I4143" s="1">
        <v>3162</v>
      </c>
      <c r="J4143" s="1">
        <v>46</v>
      </c>
      <c r="K4143" s="1">
        <v>3936</v>
      </c>
      <c r="L4143" s="1">
        <v>336596</v>
      </c>
      <c r="M4143" s="1">
        <v>2953713</v>
      </c>
      <c r="N4143" s="2">
        <f>INT(VLOOKUP(--D4143,'属性表（单）'!$H$7:$I$11,2,0)*VLOOKUP(F4143,'属性表（单）'!$B$4:$D$53,3,0))</f>
        <v>24300</v>
      </c>
      <c r="O4143" s="34">
        <f t="shared" si="526"/>
        <v>72900</v>
      </c>
      <c r="P4143" s="1">
        <f>IF(H4143=26,VLOOKUP(G4143,'属性表（单核）'!$H$2:$I$251,2,0),IF(H4143=59,VLOOKUP(G4143,'属性表（单核）'!$C$2:$D$251,2,0),INT(N4143/VLOOKUP(H4143,'属性表（单）'!$N$4:$O$24,2,0))))</f>
        <v>48600</v>
      </c>
      <c r="Q4143" s="34">
        <f t="shared" si="527"/>
        <v>28476</v>
      </c>
      <c r="R4143" s="1">
        <f>IF(J4143=26,VLOOKUP(G4143,'属性表（单核）'!$H$2:$I$251,2,0),IF(J4143=59,VLOOKUP(G4143,'属性表（单核）'!$C$2:$D$251,2,0),INT(N4143/VLOOKUP(J4143,'属性表（单）'!$N$4:$O$24,2,0))))</f>
        <v>18984</v>
      </c>
      <c r="S4143" s="1">
        <f t="shared" si="528"/>
        <v>221850</v>
      </c>
      <c r="T4143" s="28">
        <f>VLOOKUP(--F4143,经验表!$A$4:$B$53,2,0)*VLOOKUP(--E4143,经验表!$W$8:$X$17,2,0)</f>
        <v>221850</v>
      </c>
      <c r="U4143" s="1">
        <f t="shared" si="529"/>
        <v>2415000</v>
      </c>
      <c r="V4143" s="1">
        <f t="shared" si="530"/>
        <v>2415000</v>
      </c>
    </row>
    <row r="4144" spans="1:22" x14ac:dyDescent="0.35">
      <c r="A4144" s="1">
        <v>93800173</v>
      </c>
      <c r="B4144" s="3" t="s">
        <v>24</v>
      </c>
      <c r="C4144" s="29">
        <f t="shared" si="525"/>
        <v>2</v>
      </c>
      <c r="D4144" s="29" t="str">
        <f t="shared" si="522"/>
        <v>3</v>
      </c>
      <c r="E4144" s="42" t="str">
        <f t="shared" si="523"/>
        <v>23</v>
      </c>
      <c r="F4144" s="1">
        <v>38</v>
      </c>
      <c r="G4144" s="28" t="str">
        <f t="shared" si="524"/>
        <v>338</v>
      </c>
      <c r="H4144" s="1">
        <v>1</v>
      </c>
      <c r="I4144" s="1">
        <v>3256</v>
      </c>
      <c r="J4144" s="1">
        <v>46</v>
      </c>
      <c r="K4144" s="1">
        <v>4032</v>
      </c>
      <c r="L4144" s="1">
        <v>372112</v>
      </c>
      <c r="M4144" s="1">
        <v>3290309</v>
      </c>
      <c r="N4144" s="2">
        <f>INT(VLOOKUP(--D4144,'属性表（单）'!$H$7:$I$11,2,0)*VLOOKUP(F4144,'属性表（单）'!$B$4:$D$53,3,0))</f>
        <v>25312</v>
      </c>
      <c r="O4144" s="34">
        <f t="shared" si="526"/>
        <v>75936</v>
      </c>
      <c r="P4144" s="1">
        <f>IF(H4144=26,VLOOKUP(G4144,'属性表（单核）'!$H$2:$I$251,2,0),IF(H4144=59,VLOOKUP(G4144,'属性表（单核）'!$C$2:$D$251,2,0),INT(N4144/VLOOKUP(H4144,'属性表（单）'!$N$4:$O$24,2,0))))</f>
        <v>50624</v>
      </c>
      <c r="Q4144" s="34">
        <f t="shared" si="527"/>
        <v>29662</v>
      </c>
      <c r="R4144" s="1">
        <f>IF(J4144=26,VLOOKUP(G4144,'属性表（单核）'!$H$2:$I$251,2,0),IF(J4144=59,VLOOKUP(G4144,'属性表（单核）'!$C$2:$D$251,2,0),INT(N4144/VLOOKUP(J4144,'属性表（单）'!$N$4:$O$24,2,0))))</f>
        <v>19775</v>
      </c>
      <c r="S4144" s="1">
        <f t="shared" si="528"/>
        <v>238950</v>
      </c>
      <c r="T4144" s="28">
        <f>VLOOKUP(--F4144,经验表!$A$4:$B$53,2,0)*VLOOKUP(--E4144,经验表!$W$8:$X$17,2,0)</f>
        <v>238950</v>
      </c>
      <c r="U4144" s="1">
        <f t="shared" si="529"/>
        <v>2636850</v>
      </c>
      <c r="V4144" s="1">
        <f t="shared" si="530"/>
        <v>2636850</v>
      </c>
    </row>
    <row r="4145" spans="1:22" x14ac:dyDescent="0.35">
      <c r="A4145" s="1">
        <v>93900173</v>
      </c>
      <c r="B4145" s="3" t="s">
        <v>24</v>
      </c>
      <c r="C4145" s="29">
        <f t="shared" si="525"/>
        <v>2</v>
      </c>
      <c r="D4145" s="29" t="str">
        <f t="shared" si="522"/>
        <v>3</v>
      </c>
      <c r="E4145" s="42" t="str">
        <f t="shared" si="523"/>
        <v>23</v>
      </c>
      <c r="F4145" s="1">
        <v>39</v>
      </c>
      <c r="G4145" s="28" t="str">
        <f t="shared" si="524"/>
        <v>339</v>
      </c>
      <c r="H4145" s="1">
        <v>1</v>
      </c>
      <c r="I4145" s="1">
        <v>3352</v>
      </c>
      <c r="J4145" s="1">
        <v>46</v>
      </c>
      <c r="K4145" s="1">
        <v>4128</v>
      </c>
      <c r="L4145" s="1">
        <v>411264</v>
      </c>
      <c r="M4145" s="1">
        <v>3662421</v>
      </c>
      <c r="N4145" s="2">
        <f>INT(VLOOKUP(--D4145,'属性表（单）'!$H$7:$I$11,2,0)*VLOOKUP(F4145,'属性表（单）'!$B$4:$D$53,3,0))</f>
        <v>26325</v>
      </c>
      <c r="O4145" s="34">
        <f t="shared" si="526"/>
        <v>78975</v>
      </c>
      <c r="P4145" s="1">
        <f>IF(H4145=26,VLOOKUP(G4145,'属性表（单核）'!$H$2:$I$251,2,0),IF(H4145=59,VLOOKUP(G4145,'属性表（单核）'!$C$2:$D$251,2,0),INT(N4145/VLOOKUP(H4145,'属性表（单）'!$N$4:$O$24,2,0))))</f>
        <v>52650</v>
      </c>
      <c r="Q4145" s="34">
        <f t="shared" si="527"/>
        <v>30849</v>
      </c>
      <c r="R4145" s="1">
        <f>IF(J4145=26,VLOOKUP(G4145,'属性表（单核）'!$H$2:$I$251,2,0),IF(J4145=59,VLOOKUP(G4145,'属性表（单核）'!$C$2:$D$251,2,0),INT(N4145/VLOOKUP(J4145,'属性表（单）'!$N$4:$O$24,2,0))))</f>
        <v>20566</v>
      </c>
      <c r="S4145" s="1">
        <f t="shared" si="528"/>
        <v>256050</v>
      </c>
      <c r="T4145" s="28">
        <f>VLOOKUP(--F4145,经验表!$A$4:$B$53,2,0)*VLOOKUP(--E4145,经验表!$W$8:$X$17,2,0)</f>
        <v>256050</v>
      </c>
      <c r="U4145" s="1">
        <f t="shared" si="529"/>
        <v>2875800</v>
      </c>
      <c r="V4145" s="1">
        <f t="shared" si="530"/>
        <v>2875800</v>
      </c>
    </row>
    <row r="4146" spans="1:22" x14ac:dyDescent="0.35">
      <c r="A4146" s="1">
        <v>94000173</v>
      </c>
      <c r="B4146" s="3" t="s">
        <v>24</v>
      </c>
      <c r="C4146" s="29">
        <f t="shared" si="525"/>
        <v>2</v>
      </c>
      <c r="D4146" s="29" t="str">
        <f t="shared" si="522"/>
        <v>3</v>
      </c>
      <c r="E4146" s="42" t="str">
        <f t="shared" si="523"/>
        <v>23</v>
      </c>
      <c r="F4146" s="1">
        <v>40</v>
      </c>
      <c r="G4146" s="28" t="str">
        <f t="shared" si="524"/>
        <v>340</v>
      </c>
      <c r="H4146" s="1">
        <v>1</v>
      </c>
      <c r="I4146" s="1">
        <v>3450</v>
      </c>
      <c r="J4146" s="1">
        <v>46</v>
      </c>
      <c r="K4146" s="1">
        <v>4224</v>
      </c>
      <c r="L4146" s="1">
        <v>454419</v>
      </c>
      <c r="M4146" s="1">
        <v>4073685</v>
      </c>
      <c r="N4146" s="2">
        <f>INT(VLOOKUP(--D4146,'属性表（单）'!$H$7:$I$11,2,0)*VLOOKUP(F4146,'属性表（单）'!$B$4:$D$53,3,0))</f>
        <v>27337</v>
      </c>
      <c r="O4146" s="34">
        <f t="shared" si="526"/>
        <v>82011</v>
      </c>
      <c r="P4146" s="1">
        <f>IF(H4146=26,VLOOKUP(G4146,'属性表（单核）'!$H$2:$I$251,2,0),IF(H4146=59,VLOOKUP(G4146,'属性表（单核）'!$C$2:$D$251,2,0),INT(N4146/VLOOKUP(H4146,'属性表（单）'!$N$4:$O$24,2,0))))</f>
        <v>54674</v>
      </c>
      <c r="Q4146" s="34">
        <f t="shared" si="527"/>
        <v>32035</v>
      </c>
      <c r="R4146" s="1">
        <f>IF(J4146=26,VLOOKUP(G4146,'属性表（单核）'!$H$2:$I$251,2,0),IF(J4146=59,VLOOKUP(G4146,'属性表（单核）'!$C$2:$D$251,2,0),INT(N4146/VLOOKUP(J4146,'属性表（单）'!$N$4:$O$24,2,0))))</f>
        <v>21357</v>
      </c>
      <c r="S4146" s="1">
        <f t="shared" si="528"/>
        <v>273150</v>
      </c>
      <c r="T4146" s="28">
        <f>VLOOKUP(--F4146,经验表!$A$4:$B$53,2,0)*VLOOKUP(--E4146,经验表!$W$8:$X$17,2,0)</f>
        <v>273150</v>
      </c>
      <c r="U4146" s="1">
        <f t="shared" si="529"/>
        <v>3131850</v>
      </c>
      <c r="V4146" s="1">
        <f t="shared" si="530"/>
        <v>3131850</v>
      </c>
    </row>
    <row r="4147" spans="1:22" x14ac:dyDescent="0.35">
      <c r="A4147" s="1">
        <v>94100173</v>
      </c>
      <c r="B4147" s="3" t="s">
        <v>24</v>
      </c>
      <c r="C4147" s="29">
        <f t="shared" si="525"/>
        <v>2</v>
      </c>
      <c r="D4147" s="29" t="str">
        <f t="shared" si="522"/>
        <v>3</v>
      </c>
      <c r="E4147" s="42" t="str">
        <f t="shared" si="523"/>
        <v>23</v>
      </c>
      <c r="F4147" s="1">
        <v>41</v>
      </c>
      <c r="G4147" s="28" t="str">
        <f t="shared" si="524"/>
        <v>341</v>
      </c>
      <c r="H4147" s="1">
        <v>1</v>
      </c>
      <c r="I4147" s="1">
        <v>3549</v>
      </c>
      <c r="J4147" s="1">
        <v>46</v>
      </c>
      <c r="K4147" s="1">
        <v>4320</v>
      </c>
      <c r="L4147" s="1">
        <v>501985</v>
      </c>
      <c r="M4147" s="1">
        <v>4528104</v>
      </c>
      <c r="N4147" s="2">
        <f>INT(VLOOKUP(--D4147,'属性表（单）'!$H$7:$I$11,2,0)*VLOOKUP(F4147,'属性表（单）'!$B$4:$D$53,3,0))</f>
        <v>28350</v>
      </c>
      <c r="O4147" s="34">
        <f t="shared" si="526"/>
        <v>85050</v>
      </c>
      <c r="P4147" s="1">
        <f>IF(H4147=26,VLOOKUP(G4147,'属性表（单核）'!$H$2:$I$251,2,0),IF(H4147=59,VLOOKUP(G4147,'属性表（单核）'!$C$2:$D$251,2,0),INT(N4147/VLOOKUP(H4147,'属性表（单）'!$N$4:$O$24,2,0))))</f>
        <v>56700</v>
      </c>
      <c r="Q4147" s="34">
        <f t="shared" si="527"/>
        <v>33222</v>
      </c>
      <c r="R4147" s="1">
        <f>IF(J4147=26,VLOOKUP(G4147,'属性表（单核）'!$H$2:$I$251,2,0),IF(J4147=59,VLOOKUP(G4147,'属性表（单核）'!$C$2:$D$251,2,0),INT(N4147/VLOOKUP(J4147,'属性表（单）'!$N$4:$O$24,2,0))))</f>
        <v>22148</v>
      </c>
      <c r="S4147" s="1">
        <f t="shared" si="528"/>
        <v>290250</v>
      </c>
      <c r="T4147" s="28">
        <f>VLOOKUP(--F4147,经验表!$A$4:$B$53,2,0)*VLOOKUP(--E4147,经验表!$W$8:$X$17,2,0)</f>
        <v>290250</v>
      </c>
      <c r="U4147" s="1">
        <f t="shared" si="529"/>
        <v>3405000</v>
      </c>
      <c r="V4147" s="1">
        <f t="shared" si="530"/>
        <v>3405000</v>
      </c>
    </row>
    <row r="4148" spans="1:22" x14ac:dyDescent="0.35">
      <c r="A4148" s="1">
        <v>94200173</v>
      </c>
      <c r="B4148" s="3" t="s">
        <v>24</v>
      </c>
      <c r="C4148" s="29">
        <f t="shared" si="525"/>
        <v>2</v>
      </c>
      <c r="D4148" s="29" t="str">
        <f t="shared" si="522"/>
        <v>3</v>
      </c>
      <c r="E4148" s="42" t="str">
        <f t="shared" si="523"/>
        <v>23</v>
      </c>
      <c r="F4148" s="1">
        <v>42</v>
      </c>
      <c r="G4148" s="28" t="str">
        <f t="shared" si="524"/>
        <v>342</v>
      </c>
      <c r="H4148" s="1">
        <v>1</v>
      </c>
      <c r="I4148" s="1">
        <v>3651</v>
      </c>
      <c r="J4148" s="1">
        <v>46</v>
      </c>
      <c r="K4148" s="1">
        <v>4416</v>
      </c>
      <c r="L4148" s="1">
        <v>554413</v>
      </c>
      <c r="M4148" s="1">
        <v>5030089</v>
      </c>
      <c r="N4148" s="2">
        <f>INT(VLOOKUP(--D4148,'属性表（单）'!$H$7:$I$11,2,0)*VLOOKUP(F4148,'属性表（单）'!$B$4:$D$53,3,0))</f>
        <v>29475</v>
      </c>
      <c r="O4148" s="34">
        <f t="shared" si="526"/>
        <v>88425</v>
      </c>
      <c r="P4148" s="1">
        <f>IF(H4148=26,VLOOKUP(G4148,'属性表（单核）'!$H$2:$I$251,2,0),IF(H4148=59,VLOOKUP(G4148,'属性表（单核）'!$C$2:$D$251,2,0),INT(N4148/VLOOKUP(H4148,'属性表（单）'!$N$4:$O$24,2,0))))</f>
        <v>58950</v>
      </c>
      <c r="Q4148" s="34">
        <f t="shared" si="527"/>
        <v>34540</v>
      </c>
      <c r="R4148" s="1">
        <f>IF(J4148=26,VLOOKUP(G4148,'属性表（单核）'!$H$2:$I$251,2,0),IF(J4148=59,VLOOKUP(G4148,'属性表（单核）'!$C$2:$D$251,2,0),INT(N4148/VLOOKUP(J4148,'属性表（单）'!$N$4:$O$24,2,0))))</f>
        <v>23027</v>
      </c>
      <c r="S4148" s="1">
        <f t="shared" si="528"/>
        <v>310650</v>
      </c>
      <c r="T4148" s="28">
        <f>VLOOKUP(--F4148,经验表!$A$4:$B$53,2,0)*VLOOKUP(--E4148,经验表!$W$8:$X$17,2,0)</f>
        <v>310650</v>
      </c>
      <c r="U4148" s="1">
        <f t="shared" si="529"/>
        <v>3695250</v>
      </c>
      <c r="V4148" s="1">
        <f t="shared" si="530"/>
        <v>3695250</v>
      </c>
    </row>
    <row r="4149" spans="1:22" x14ac:dyDescent="0.35">
      <c r="A4149" s="1">
        <v>94300173</v>
      </c>
      <c r="B4149" s="3" t="s">
        <v>24</v>
      </c>
      <c r="C4149" s="29">
        <f t="shared" si="525"/>
        <v>2</v>
      </c>
      <c r="D4149" s="29" t="str">
        <f t="shared" si="522"/>
        <v>3</v>
      </c>
      <c r="E4149" s="42" t="str">
        <f t="shared" si="523"/>
        <v>23</v>
      </c>
      <c r="F4149" s="1">
        <v>43</v>
      </c>
      <c r="G4149" s="28" t="str">
        <f t="shared" si="524"/>
        <v>343</v>
      </c>
      <c r="H4149" s="1">
        <v>1</v>
      </c>
      <c r="I4149" s="1">
        <v>3755</v>
      </c>
      <c r="J4149" s="1">
        <v>46</v>
      </c>
      <c r="K4149" s="1">
        <v>4512</v>
      </c>
      <c r="L4149" s="1">
        <v>612196</v>
      </c>
      <c r="M4149" s="1">
        <v>5584502</v>
      </c>
      <c r="N4149" s="2">
        <f>INT(VLOOKUP(--D4149,'属性表（单）'!$H$7:$I$11,2,0)*VLOOKUP(F4149,'属性表（单）'!$B$4:$D$53,3,0))</f>
        <v>30600</v>
      </c>
      <c r="O4149" s="34">
        <f t="shared" si="526"/>
        <v>91800</v>
      </c>
      <c r="P4149" s="1">
        <f>IF(H4149=26,VLOOKUP(G4149,'属性表（单核）'!$H$2:$I$251,2,0),IF(H4149=59,VLOOKUP(G4149,'属性表（单核）'!$C$2:$D$251,2,0),INT(N4149/VLOOKUP(H4149,'属性表（单）'!$N$4:$O$24,2,0))))</f>
        <v>61200</v>
      </c>
      <c r="Q4149" s="34">
        <f t="shared" si="527"/>
        <v>35859</v>
      </c>
      <c r="R4149" s="1">
        <f>IF(J4149=26,VLOOKUP(G4149,'属性表（单核）'!$H$2:$I$251,2,0),IF(J4149=59,VLOOKUP(G4149,'属性表（单核）'!$C$2:$D$251,2,0),INT(N4149/VLOOKUP(J4149,'属性表（单）'!$N$4:$O$24,2,0))))</f>
        <v>23906</v>
      </c>
      <c r="S4149" s="1">
        <f t="shared" si="528"/>
        <v>331050</v>
      </c>
      <c r="T4149" s="28">
        <f>VLOOKUP(--F4149,经验表!$A$4:$B$53,2,0)*VLOOKUP(--E4149,经验表!$W$8:$X$17,2,0)</f>
        <v>331050</v>
      </c>
      <c r="U4149" s="1">
        <f t="shared" si="529"/>
        <v>4005900</v>
      </c>
      <c r="V4149" s="1">
        <f t="shared" si="530"/>
        <v>4005900</v>
      </c>
    </row>
    <row r="4150" spans="1:22" x14ac:dyDescent="0.35">
      <c r="A4150" s="1">
        <v>94400173</v>
      </c>
      <c r="B4150" s="3" t="s">
        <v>24</v>
      </c>
      <c r="C4150" s="29">
        <f t="shared" si="525"/>
        <v>2</v>
      </c>
      <c r="D4150" s="29" t="str">
        <f t="shared" si="522"/>
        <v>3</v>
      </c>
      <c r="E4150" s="42" t="str">
        <f t="shared" si="523"/>
        <v>23</v>
      </c>
      <c r="F4150" s="1">
        <v>44</v>
      </c>
      <c r="G4150" s="28" t="str">
        <f t="shared" si="524"/>
        <v>344</v>
      </c>
      <c r="H4150" s="1">
        <v>1</v>
      </c>
      <c r="I4150" s="1">
        <v>3861</v>
      </c>
      <c r="J4150" s="1">
        <v>46</v>
      </c>
      <c r="K4150" s="1">
        <v>4608</v>
      </c>
      <c r="L4150" s="1">
        <v>675880</v>
      </c>
      <c r="M4150" s="1">
        <v>6196698</v>
      </c>
      <c r="N4150" s="2">
        <f>INT(VLOOKUP(--D4150,'属性表（单）'!$H$7:$I$11,2,0)*VLOOKUP(F4150,'属性表（单）'!$B$4:$D$53,3,0))</f>
        <v>31725</v>
      </c>
      <c r="O4150" s="34">
        <f t="shared" si="526"/>
        <v>95175</v>
      </c>
      <c r="P4150" s="1">
        <f>IF(H4150=26,VLOOKUP(G4150,'属性表（单核）'!$H$2:$I$251,2,0),IF(H4150=59,VLOOKUP(G4150,'属性表（单核）'!$C$2:$D$251,2,0),INT(N4150/VLOOKUP(H4150,'属性表（单）'!$N$4:$O$24,2,0))))</f>
        <v>63450</v>
      </c>
      <c r="Q4150" s="34">
        <f t="shared" si="527"/>
        <v>37177</v>
      </c>
      <c r="R4150" s="1">
        <f>IF(J4150=26,VLOOKUP(G4150,'属性表（单核）'!$H$2:$I$251,2,0),IF(J4150=59,VLOOKUP(G4150,'属性表（单核）'!$C$2:$D$251,2,0),INT(N4150/VLOOKUP(J4150,'属性表（单）'!$N$4:$O$24,2,0))))</f>
        <v>24785</v>
      </c>
      <c r="S4150" s="1">
        <f t="shared" si="528"/>
        <v>351450</v>
      </c>
      <c r="T4150" s="28">
        <f>VLOOKUP(--F4150,经验表!$A$4:$B$53,2,0)*VLOOKUP(--E4150,经验表!$W$8:$X$17,2,0)</f>
        <v>351450</v>
      </c>
      <c r="U4150" s="1">
        <f t="shared" si="529"/>
        <v>4336950</v>
      </c>
      <c r="V4150" s="1">
        <f t="shared" si="530"/>
        <v>4336950</v>
      </c>
    </row>
    <row r="4151" spans="1:22" x14ac:dyDescent="0.35">
      <c r="A4151" s="1">
        <v>94500173</v>
      </c>
      <c r="B4151" s="3" t="s">
        <v>24</v>
      </c>
      <c r="C4151" s="29">
        <f t="shared" si="525"/>
        <v>2</v>
      </c>
      <c r="D4151" s="29" t="str">
        <f t="shared" si="522"/>
        <v>3</v>
      </c>
      <c r="E4151" s="42" t="str">
        <f t="shared" si="523"/>
        <v>23</v>
      </c>
      <c r="F4151" s="1">
        <v>45</v>
      </c>
      <c r="G4151" s="28" t="str">
        <f t="shared" si="524"/>
        <v>345</v>
      </c>
      <c r="H4151" s="1">
        <v>1</v>
      </c>
      <c r="I4151" s="1">
        <v>3968</v>
      </c>
      <c r="J4151" s="1">
        <v>46</v>
      </c>
      <c r="K4151" s="1">
        <v>4704</v>
      </c>
      <c r="L4151" s="1">
        <v>746062</v>
      </c>
      <c r="M4151" s="1">
        <v>6872578</v>
      </c>
      <c r="N4151" s="2">
        <f>INT(VLOOKUP(--D4151,'属性表（单）'!$H$7:$I$11,2,0)*VLOOKUP(F4151,'属性表（单）'!$B$4:$D$53,3,0))</f>
        <v>32850</v>
      </c>
      <c r="O4151" s="34">
        <f t="shared" si="526"/>
        <v>98550</v>
      </c>
      <c r="P4151" s="1">
        <f>IF(H4151=26,VLOOKUP(G4151,'属性表（单核）'!$H$2:$I$251,2,0),IF(H4151=59,VLOOKUP(G4151,'属性表（单核）'!$C$2:$D$251,2,0),INT(N4151/VLOOKUP(H4151,'属性表（单）'!$N$4:$O$24,2,0))))</f>
        <v>65700</v>
      </c>
      <c r="Q4151" s="34">
        <f t="shared" si="527"/>
        <v>38496</v>
      </c>
      <c r="R4151" s="1">
        <f>IF(J4151=26,VLOOKUP(G4151,'属性表（单核）'!$H$2:$I$251,2,0),IF(J4151=59,VLOOKUP(G4151,'属性表（单核）'!$C$2:$D$251,2,0),INT(N4151/VLOOKUP(J4151,'属性表（单）'!$N$4:$O$24,2,0))))</f>
        <v>25664</v>
      </c>
      <c r="S4151" s="1">
        <f t="shared" si="528"/>
        <v>371850</v>
      </c>
      <c r="T4151" s="28">
        <f>VLOOKUP(--F4151,经验表!$A$4:$B$53,2,0)*VLOOKUP(--E4151,经验表!$W$8:$X$17,2,0)</f>
        <v>371850</v>
      </c>
      <c r="U4151" s="1">
        <f t="shared" si="529"/>
        <v>4688400</v>
      </c>
      <c r="V4151" s="1">
        <f t="shared" si="530"/>
        <v>4688400</v>
      </c>
    </row>
    <row r="4152" spans="1:22" x14ac:dyDescent="0.35">
      <c r="A4152" s="1">
        <v>94600173</v>
      </c>
      <c r="B4152" s="3" t="s">
        <v>24</v>
      </c>
      <c r="C4152" s="29">
        <f t="shared" si="525"/>
        <v>2</v>
      </c>
      <c r="D4152" s="29" t="str">
        <f t="shared" si="522"/>
        <v>3</v>
      </c>
      <c r="E4152" s="42" t="str">
        <f t="shared" si="523"/>
        <v>23</v>
      </c>
      <c r="F4152" s="1">
        <v>46</v>
      </c>
      <c r="G4152" s="28" t="str">
        <f t="shared" si="524"/>
        <v>346</v>
      </c>
      <c r="H4152" s="1">
        <v>1</v>
      </c>
      <c r="I4152" s="1">
        <v>4078</v>
      </c>
      <c r="J4152" s="1">
        <v>46</v>
      </c>
      <c r="K4152" s="1">
        <v>4800</v>
      </c>
      <c r="L4152" s="1">
        <v>823407</v>
      </c>
      <c r="M4152" s="1">
        <v>7618640</v>
      </c>
      <c r="N4152" s="2">
        <f>INT(VLOOKUP(--D4152,'属性表（单）'!$H$7:$I$11,2,0)*VLOOKUP(F4152,'属性表（单）'!$B$4:$D$53,3,0))</f>
        <v>33975</v>
      </c>
      <c r="O4152" s="34">
        <f t="shared" si="526"/>
        <v>101925</v>
      </c>
      <c r="P4152" s="1">
        <f>IF(H4152=26,VLOOKUP(G4152,'属性表（单核）'!$H$2:$I$251,2,0),IF(H4152=59,VLOOKUP(G4152,'属性表（单核）'!$C$2:$D$251,2,0),INT(N4152/VLOOKUP(H4152,'属性表（单）'!$N$4:$O$24,2,0))))</f>
        <v>67950</v>
      </c>
      <c r="Q4152" s="34">
        <f t="shared" si="527"/>
        <v>39813</v>
      </c>
      <c r="R4152" s="1">
        <f>IF(J4152=26,VLOOKUP(G4152,'属性表（单核）'!$H$2:$I$251,2,0),IF(J4152=59,VLOOKUP(G4152,'属性表（单核）'!$C$2:$D$251,2,0),INT(N4152/VLOOKUP(J4152,'属性表（单）'!$N$4:$O$24,2,0))))</f>
        <v>26542</v>
      </c>
      <c r="S4152" s="1">
        <f t="shared" si="528"/>
        <v>395850</v>
      </c>
      <c r="T4152" s="28">
        <f>VLOOKUP(--F4152,经验表!$A$4:$B$53,2,0)*VLOOKUP(--E4152,经验表!$W$8:$X$17,2,0)</f>
        <v>395850</v>
      </c>
      <c r="U4152" s="1">
        <f t="shared" si="529"/>
        <v>5060250</v>
      </c>
      <c r="V4152" s="1">
        <f t="shared" si="530"/>
        <v>5060250</v>
      </c>
    </row>
    <row r="4153" spans="1:22" x14ac:dyDescent="0.35">
      <c r="A4153" s="1">
        <v>94700173</v>
      </c>
      <c r="B4153" s="3" t="s">
        <v>24</v>
      </c>
      <c r="C4153" s="29">
        <f t="shared" si="525"/>
        <v>2</v>
      </c>
      <c r="D4153" s="29" t="str">
        <f t="shared" si="522"/>
        <v>3</v>
      </c>
      <c r="E4153" s="42" t="str">
        <f t="shared" si="523"/>
        <v>23</v>
      </c>
      <c r="F4153" s="1">
        <v>47</v>
      </c>
      <c r="G4153" s="28" t="str">
        <f t="shared" si="524"/>
        <v>347</v>
      </c>
      <c r="H4153" s="1">
        <v>1</v>
      </c>
      <c r="I4153" s="1">
        <v>4190</v>
      </c>
      <c r="J4153" s="1">
        <v>46</v>
      </c>
      <c r="K4153" s="1">
        <v>4896</v>
      </c>
      <c r="L4153" s="1">
        <v>908640</v>
      </c>
      <c r="M4153" s="1">
        <v>8442047</v>
      </c>
      <c r="N4153" s="2">
        <f>INT(VLOOKUP(--D4153,'属性表（单）'!$H$7:$I$11,2,0)*VLOOKUP(F4153,'属性表（单）'!$B$4:$D$53,3,0))</f>
        <v>35212</v>
      </c>
      <c r="O4153" s="34">
        <f t="shared" si="526"/>
        <v>105636</v>
      </c>
      <c r="P4153" s="1">
        <f>IF(H4153=26,VLOOKUP(G4153,'属性表（单核）'!$H$2:$I$251,2,0),IF(H4153=59,VLOOKUP(G4153,'属性表（单核）'!$C$2:$D$251,2,0),INT(N4153/VLOOKUP(H4153,'属性表（单）'!$N$4:$O$24,2,0))))</f>
        <v>70424</v>
      </c>
      <c r="Q4153" s="34">
        <f t="shared" si="527"/>
        <v>41263</v>
      </c>
      <c r="R4153" s="1">
        <f>IF(J4153=26,VLOOKUP(G4153,'属性表（单核）'!$H$2:$I$251,2,0),IF(J4153=59,VLOOKUP(G4153,'属性表（单核）'!$C$2:$D$251,2,0),INT(N4153/VLOOKUP(J4153,'属性表（单）'!$N$4:$O$24,2,0))))</f>
        <v>27509</v>
      </c>
      <c r="S4153" s="1">
        <f t="shared" si="528"/>
        <v>419850</v>
      </c>
      <c r="T4153" s="28">
        <f>VLOOKUP(--F4153,经验表!$A$4:$B$53,2,0)*VLOOKUP(--E4153,经验表!$W$8:$X$17,2,0)</f>
        <v>419850</v>
      </c>
      <c r="U4153" s="1">
        <f t="shared" si="529"/>
        <v>5456100</v>
      </c>
      <c r="V4153" s="1">
        <f t="shared" si="530"/>
        <v>5456100</v>
      </c>
    </row>
    <row r="4154" spans="1:22" x14ac:dyDescent="0.35">
      <c r="A4154" s="1">
        <v>94800173</v>
      </c>
      <c r="B4154" s="3" t="s">
        <v>24</v>
      </c>
      <c r="C4154" s="29">
        <f t="shared" si="525"/>
        <v>2</v>
      </c>
      <c r="D4154" s="29" t="str">
        <f t="shared" si="522"/>
        <v>3</v>
      </c>
      <c r="E4154" s="42" t="str">
        <f t="shared" si="523"/>
        <v>23</v>
      </c>
      <c r="F4154" s="1">
        <v>48</v>
      </c>
      <c r="G4154" s="28" t="str">
        <f t="shared" si="524"/>
        <v>348</v>
      </c>
      <c r="H4154" s="1">
        <v>1</v>
      </c>
      <c r="I4154" s="1">
        <v>4306</v>
      </c>
      <c r="J4154" s="1">
        <v>46</v>
      </c>
      <c r="K4154" s="1">
        <v>4992</v>
      </c>
      <c r="L4154" s="1">
        <v>1002564</v>
      </c>
      <c r="M4154" s="1">
        <v>9350687</v>
      </c>
      <c r="N4154" s="2">
        <f>INT(VLOOKUP(--D4154,'属性表（单）'!$H$7:$I$11,2,0)*VLOOKUP(F4154,'属性表（单）'!$B$4:$D$53,3,0))</f>
        <v>36450</v>
      </c>
      <c r="O4154" s="34">
        <f t="shared" si="526"/>
        <v>109350</v>
      </c>
      <c r="P4154" s="1">
        <f>IF(H4154=26,VLOOKUP(G4154,'属性表（单核）'!$H$2:$I$251,2,0),IF(H4154=59,VLOOKUP(G4154,'属性表（单核）'!$C$2:$D$251,2,0),INT(N4154/VLOOKUP(H4154,'属性表（单）'!$N$4:$O$24,2,0))))</f>
        <v>72900</v>
      </c>
      <c r="Q4154" s="34">
        <f t="shared" si="527"/>
        <v>42714</v>
      </c>
      <c r="R4154" s="1">
        <f>IF(J4154=26,VLOOKUP(G4154,'属性表（单核）'!$H$2:$I$251,2,0),IF(J4154=59,VLOOKUP(G4154,'属性表（单核）'!$C$2:$D$251,2,0),INT(N4154/VLOOKUP(J4154,'属性表（单）'!$N$4:$O$24,2,0))))</f>
        <v>28476</v>
      </c>
      <c r="S4154" s="1">
        <f t="shared" si="528"/>
        <v>443850</v>
      </c>
      <c r="T4154" s="28">
        <f>VLOOKUP(--F4154,经验表!$A$4:$B$53,2,0)*VLOOKUP(--E4154,经验表!$W$8:$X$17,2,0)</f>
        <v>443850</v>
      </c>
      <c r="U4154" s="1">
        <f t="shared" si="529"/>
        <v>5875950</v>
      </c>
      <c r="V4154" s="1">
        <f t="shared" si="530"/>
        <v>5875950</v>
      </c>
    </row>
    <row r="4155" spans="1:22" x14ac:dyDescent="0.35">
      <c r="A4155" s="1">
        <v>94900173</v>
      </c>
      <c r="B4155" s="3" t="s">
        <v>24</v>
      </c>
      <c r="C4155" s="29">
        <f t="shared" si="525"/>
        <v>2</v>
      </c>
      <c r="D4155" s="29" t="str">
        <f t="shared" si="522"/>
        <v>3</v>
      </c>
      <c r="E4155" s="42" t="str">
        <f t="shared" si="523"/>
        <v>23</v>
      </c>
      <c r="F4155" s="1">
        <v>49</v>
      </c>
      <c r="G4155" s="28" t="str">
        <f t="shared" si="524"/>
        <v>349</v>
      </c>
      <c r="H4155" s="1">
        <v>1</v>
      </c>
      <c r="I4155" s="1">
        <v>4422</v>
      </c>
      <c r="J4155" s="1">
        <v>46</v>
      </c>
      <c r="K4155" s="1">
        <v>5088</v>
      </c>
      <c r="L4155" s="1">
        <v>1106063</v>
      </c>
      <c r="M4155" s="1">
        <v>10353251</v>
      </c>
      <c r="N4155" s="2">
        <f>INT(VLOOKUP(--D4155,'属性表（单）'!$H$7:$I$11,2,0)*VLOOKUP(F4155,'属性表（单）'!$B$4:$D$53,3,0))</f>
        <v>37687</v>
      </c>
      <c r="O4155" s="34">
        <f t="shared" si="526"/>
        <v>113061</v>
      </c>
      <c r="P4155" s="1">
        <f>IF(H4155=26,VLOOKUP(G4155,'属性表（单核）'!$H$2:$I$251,2,0),IF(H4155=59,VLOOKUP(G4155,'属性表（单核）'!$C$2:$D$251,2,0),INT(N4155/VLOOKUP(H4155,'属性表（单）'!$N$4:$O$24,2,0))))</f>
        <v>75374</v>
      </c>
      <c r="Q4155" s="34">
        <f t="shared" si="527"/>
        <v>44163</v>
      </c>
      <c r="R4155" s="1">
        <f>IF(J4155=26,VLOOKUP(G4155,'属性表（单核）'!$H$2:$I$251,2,0),IF(J4155=59,VLOOKUP(G4155,'属性表（单核）'!$C$2:$D$251,2,0),INT(N4155/VLOOKUP(J4155,'属性表（单）'!$N$4:$O$24,2,0))))</f>
        <v>29442</v>
      </c>
      <c r="S4155" s="1">
        <f t="shared" si="528"/>
        <v>467850</v>
      </c>
      <c r="T4155" s="28">
        <f>VLOOKUP(--F4155,经验表!$A$4:$B$53,2,0)*VLOOKUP(--E4155,经验表!$W$8:$X$17,2,0)</f>
        <v>467850</v>
      </c>
      <c r="U4155" s="1">
        <f t="shared" si="529"/>
        <v>6319800</v>
      </c>
      <c r="V4155" s="1">
        <f t="shared" si="530"/>
        <v>6319800</v>
      </c>
    </row>
    <row r="4156" spans="1:22" x14ac:dyDescent="0.35">
      <c r="A4156" s="1">
        <v>95000173</v>
      </c>
      <c r="B4156" s="3" t="s">
        <v>24</v>
      </c>
      <c r="C4156" s="29">
        <f t="shared" si="525"/>
        <v>2</v>
      </c>
      <c r="D4156" s="29" t="str">
        <f t="shared" si="522"/>
        <v>3</v>
      </c>
      <c r="E4156" s="42" t="str">
        <f t="shared" si="523"/>
        <v>23</v>
      </c>
      <c r="F4156" s="1">
        <v>50</v>
      </c>
      <c r="G4156" s="28" t="str">
        <f t="shared" si="524"/>
        <v>350</v>
      </c>
      <c r="H4156" s="1">
        <v>1</v>
      </c>
      <c r="I4156" s="1">
        <v>4541</v>
      </c>
      <c r="J4156" s="1">
        <v>46</v>
      </c>
      <c r="K4156" s="1">
        <v>5184</v>
      </c>
      <c r="L4156" s="1">
        <v>99999999</v>
      </c>
      <c r="M4156" s="1">
        <v>11459314</v>
      </c>
      <c r="N4156" s="2">
        <f>INT(VLOOKUP(--D4156,'属性表（单）'!$H$7:$I$11,2,0)*VLOOKUP(F4156,'属性表（单）'!$B$4:$D$53,3,0))</f>
        <v>38925</v>
      </c>
      <c r="O4156" s="34">
        <f t="shared" si="526"/>
        <v>116775</v>
      </c>
      <c r="P4156" s="1">
        <f>IF(H4156=26,VLOOKUP(G4156,'属性表（单核）'!$H$2:$I$251,2,0),IF(H4156=59,VLOOKUP(G4156,'属性表（单核）'!$C$2:$D$251,2,0),INT(N4156/VLOOKUP(H4156,'属性表（单）'!$N$4:$O$24,2,0))))</f>
        <v>77850</v>
      </c>
      <c r="Q4156" s="34">
        <f t="shared" si="527"/>
        <v>45615</v>
      </c>
      <c r="R4156" s="1">
        <f>IF(J4156=26,VLOOKUP(G4156,'属性表（单核）'!$H$2:$I$251,2,0),IF(J4156=59,VLOOKUP(G4156,'属性表（单核）'!$C$2:$D$251,2,0),INT(N4156/VLOOKUP(J4156,'属性表（单）'!$N$4:$O$24,2,0))))</f>
        <v>30410</v>
      </c>
      <c r="S4156" s="1">
        <f t="shared" si="528"/>
        <v>495750</v>
      </c>
      <c r="T4156" s="28">
        <f>VLOOKUP(--F4156,经验表!$A$4:$B$53,2,0)*VLOOKUP(--E4156,经验表!$W$8:$X$17,2,0)</f>
        <v>495750</v>
      </c>
      <c r="U4156" s="1">
        <f t="shared" si="529"/>
        <v>6787650</v>
      </c>
      <c r="V4156" s="1">
        <f t="shared" si="530"/>
        <v>6787650</v>
      </c>
    </row>
    <row r="4157" spans="1:22" x14ac:dyDescent="0.35">
      <c r="A4157" s="1">
        <v>90100174</v>
      </c>
      <c r="B4157" s="3" t="s">
        <v>24</v>
      </c>
      <c r="C4157" s="29">
        <f t="shared" si="525"/>
        <v>2</v>
      </c>
      <c r="D4157" s="29" t="str">
        <f t="shared" si="522"/>
        <v>4</v>
      </c>
      <c r="E4157" s="42" t="str">
        <f t="shared" si="523"/>
        <v>24</v>
      </c>
      <c r="F4157" s="1">
        <v>1</v>
      </c>
      <c r="G4157" s="28" t="str">
        <f t="shared" si="524"/>
        <v>41</v>
      </c>
      <c r="H4157" s="1">
        <v>1</v>
      </c>
      <c r="I4157" s="1">
        <v>1094</v>
      </c>
      <c r="J4157" s="1">
        <v>46</v>
      </c>
      <c r="K4157" s="1">
        <v>728</v>
      </c>
      <c r="L4157" s="1">
        <v>4096</v>
      </c>
      <c r="M4157" s="1">
        <v>0</v>
      </c>
      <c r="N4157" s="2">
        <f>INT(VLOOKUP(--D4157,'属性表（单）'!$H$7:$I$11,2,0)*VLOOKUP(F4157,'属性表（单）'!$B$4:$D$53,3,0))</f>
        <v>6400</v>
      </c>
      <c r="O4157" s="34">
        <f t="shared" si="526"/>
        <v>19200</v>
      </c>
      <c r="P4157" s="1">
        <f>IF(H4157=26,VLOOKUP(G4157,'属性表（单核）'!$H$2:$I$251,2,0),IF(H4157=59,VLOOKUP(G4157,'属性表（单核）'!$C$2:$D$251,2,0),INT(N4157/VLOOKUP(H4157,'属性表（单）'!$N$4:$O$24,2,0))))</f>
        <v>12800</v>
      </c>
      <c r="Q4157" s="34">
        <f t="shared" si="527"/>
        <v>7500</v>
      </c>
      <c r="R4157" s="1">
        <f>IF(J4157=26,VLOOKUP(G4157,'属性表（单核）'!$H$2:$I$251,2,0),IF(J4157=59,VLOOKUP(G4157,'属性表（单核）'!$C$2:$D$251,2,0),INT(N4157/VLOOKUP(J4157,'属性表（单）'!$N$4:$O$24,2,0))))</f>
        <v>5000</v>
      </c>
      <c r="S4157" s="1">
        <f t="shared" si="528"/>
        <v>3948</v>
      </c>
      <c r="T4157" s="28">
        <f>VLOOKUP(--F4157,经验表!$A$4:$B$53,2,0)*VLOOKUP(--E4157,经验表!$W$8:$X$17,2,0)</f>
        <v>3948.7500000000005</v>
      </c>
      <c r="U4157" s="1">
        <f t="shared" si="529"/>
        <v>94500</v>
      </c>
      <c r="V4157" s="1">
        <f t="shared" si="530"/>
        <v>7283400</v>
      </c>
    </row>
    <row r="4158" spans="1:22" x14ac:dyDescent="0.35">
      <c r="A4158" s="1">
        <v>90200174</v>
      </c>
      <c r="B4158" s="3" t="s">
        <v>24</v>
      </c>
      <c r="C4158" s="29">
        <f t="shared" si="525"/>
        <v>2</v>
      </c>
      <c r="D4158" s="29" t="str">
        <f t="shared" si="522"/>
        <v>4</v>
      </c>
      <c r="E4158" s="42" t="str">
        <f t="shared" si="523"/>
        <v>24</v>
      </c>
      <c r="F4158" s="1">
        <v>2</v>
      </c>
      <c r="G4158" s="28" t="str">
        <f t="shared" si="524"/>
        <v>42</v>
      </c>
      <c r="H4158" s="1">
        <v>1</v>
      </c>
      <c r="I4158" s="1">
        <v>1171</v>
      </c>
      <c r="J4158" s="1">
        <v>46</v>
      </c>
      <c r="K4158" s="1">
        <v>864</v>
      </c>
      <c r="L4158" s="1">
        <v>5346</v>
      </c>
      <c r="M4158" s="1">
        <v>4096</v>
      </c>
      <c r="N4158" s="2">
        <f>INT(VLOOKUP(--D4158,'属性表（单）'!$H$7:$I$11,2,0)*VLOOKUP(F4158,'属性表（单）'!$B$4:$D$53,3,0))</f>
        <v>6800</v>
      </c>
      <c r="O4158" s="34">
        <f t="shared" si="526"/>
        <v>20400</v>
      </c>
      <c r="P4158" s="1">
        <f>IF(H4158=26,VLOOKUP(G4158,'属性表（单核）'!$H$2:$I$251,2,0),IF(H4158=59,VLOOKUP(G4158,'属性表（单核）'!$C$2:$D$251,2,0),INT(N4158/VLOOKUP(H4158,'属性表（单）'!$N$4:$O$24,2,0))))</f>
        <v>13600</v>
      </c>
      <c r="Q4158" s="34">
        <f t="shared" si="527"/>
        <v>7968</v>
      </c>
      <c r="R4158" s="1">
        <f>IF(J4158=26,VLOOKUP(G4158,'属性表（单核）'!$H$2:$I$251,2,0),IF(J4158=59,VLOOKUP(G4158,'属性表（单核）'!$C$2:$D$251,2,0),INT(N4158/VLOOKUP(J4158,'属性表（单）'!$N$4:$O$24,2,0))))</f>
        <v>5312</v>
      </c>
      <c r="S4158" s="1">
        <f t="shared" si="528"/>
        <v>5528</v>
      </c>
      <c r="T4158" s="28">
        <f>VLOOKUP(--F4158,经验表!$A$4:$B$53,2,0)*VLOOKUP(--E4158,经验表!$W$8:$X$17,2,0)</f>
        <v>5528.2500000000009</v>
      </c>
      <c r="U4158" s="1">
        <f t="shared" si="529"/>
        <v>98448</v>
      </c>
      <c r="V4158" s="1">
        <f t="shared" si="530"/>
        <v>98448</v>
      </c>
    </row>
    <row r="4159" spans="1:22" x14ac:dyDescent="0.35">
      <c r="A4159" s="1">
        <v>90300174</v>
      </c>
      <c r="B4159" s="3" t="s">
        <v>24</v>
      </c>
      <c r="C4159" s="29">
        <f t="shared" si="525"/>
        <v>2</v>
      </c>
      <c r="D4159" s="29" t="str">
        <f t="shared" si="522"/>
        <v>4</v>
      </c>
      <c r="E4159" s="42" t="str">
        <f t="shared" si="523"/>
        <v>24</v>
      </c>
      <c r="F4159" s="1">
        <v>3</v>
      </c>
      <c r="G4159" s="28" t="str">
        <f t="shared" si="524"/>
        <v>43</v>
      </c>
      <c r="H4159" s="1">
        <v>1</v>
      </c>
      <c r="I4159" s="1">
        <v>1250</v>
      </c>
      <c r="J4159" s="1">
        <v>46</v>
      </c>
      <c r="K4159" s="1">
        <v>1000</v>
      </c>
      <c r="L4159" s="1">
        <v>6730</v>
      </c>
      <c r="M4159" s="1">
        <v>9442</v>
      </c>
      <c r="N4159" s="2">
        <f>INT(VLOOKUP(--D4159,'属性表（单）'!$H$7:$I$11,2,0)*VLOOKUP(F4159,'属性表（单）'!$B$4:$D$53,3,0))</f>
        <v>7200</v>
      </c>
      <c r="O4159" s="34">
        <f t="shared" si="526"/>
        <v>21600</v>
      </c>
      <c r="P4159" s="1">
        <f>IF(H4159=26,VLOOKUP(G4159,'属性表（单核）'!$H$2:$I$251,2,0),IF(H4159=59,VLOOKUP(G4159,'属性表（单核）'!$C$2:$D$251,2,0),INT(N4159/VLOOKUP(H4159,'属性表（单）'!$N$4:$O$24,2,0))))</f>
        <v>14400</v>
      </c>
      <c r="Q4159" s="34">
        <f t="shared" si="527"/>
        <v>8437</v>
      </c>
      <c r="R4159" s="1">
        <f>IF(J4159=26,VLOOKUP(G4159,'属性表（单核）'!$H$2:$I$251,2,0),IF(J4159=59,VLOOKUP(G4159,'属性表（单核）'!$C$2:$D$251,2,0),INT(N4159/VLOOKUP(J4159,'属性表（单）'!$N$4:$O$24,2,0))))</f>
        <v>5625</v>
      </c>
      <c r="S4159" s="1">
        <f t="shared" si="528"/>
        <v>7107</v>
      </c>
      <c r="T4159" s="28">
        <f>VLOOKUP(--F4159,经验表!$A$4:$B$53,2,0)*VLOOKUP(--E4159,经验表!$W$8:$X$17,2,0)</f>
        <v>7107.7500000000009</v>
      </c>
      <c r="U4159" s="1">
        <f t="shared" si="529"/>
        <v>103976</v>
      </c>
      <c r="V4159" s="1">
        <f t="shared" si="530"/>
        <v>103976</v>
      </c>
    </row>
    <row r="4160" spans="1:22" x14ac:dyDescent="0.35">
      <c r="A4160" s="1">
        <v>90400174</v>
      </c>
      <c r="B4160" s="3" t="s">
        <v>24</v>
      </c>
      <c r="C4160" s="29">
        <f t="shared" si="525"/>
        <v>2</v>
      </c>
      <c r="D4160" s="29" t="str">
        <f t="shared" si="522"/>
        <v>4</v>
      </c>
      <c r="E4160" s="42" t="str">
        <f t="shared" si="523"/>
        <v>24</v>
      </c>
      <c r="F4160" s="1">
        <v>4</v>
      </c>
      <c r="G4160" s="28" t="str">
        <f t="shared" si="524"/>
        <v>44</v>
      </c>
      <c r="H4160" s="1">
        <v>1</v>
      </c>
      <c r="I4160" s="1">
        <v>1328</v>
      </c>
      <c r="J4160" s="1">
        <v>46</v>
      </c>
      <c r="K4160" s="1">
        <v>1136</v>
      </c>
      <c r="L4160" s="1">
        <v>8259</v>
      </c>
      <c r="M4160" s="1">
        <v>16172</v>
      </c>
      <c r="N4160" s="2">
        <f>INT(VLOOKUP(--D4160,'属性表（单）'!$H$7:$I$11,2,0)*VLOOKUP(F4160,'属性表（单）'!$B$4:$D$53,3,0))</f>
        <v>7600</v>
      </c>
      <c r="O4160" s="34">
        <f t="shared" si="526"/>
        <v>22800</v>
      </c>
      <c r="P4160" s="1">
        <f>IF(H4160=26,VLOOKUP(G4160,'属性表（单核）'!$H$2:$I$251,2,0),IF(H4160=59,VLOOKUP(G4160,'属性表（单核）'!$C$2:$D$251,2,0),INT(N4160/VLOOKUP(H4160,'属性表（单）'!$N$4:$O$24,2,0))))</f>
        <v>15200</v>
      </c>
      <c r="Q4160" s="34">
        <f t="shared" si="527"/>
        <v>8905</v>
      </c>
      <c r="R4160" s="1">
        <f>IF(J4160=26,VLOOKUP(G4160,'属性表（单核）'!$H$2:$I$251,2,0),IF(J4160=59,VLOOKUP(G4160,'属性表（单核）'!$C$2:$D$251,2,0),INT(N4160/VLOOKUP(J4160,'属性表（单）'!$N$4:$O$24,2,0))))</f>
        <v>5937</v>
      </c>
      <c r="S4160" s="1">
        <f t="shared" si="528"/>
        <v>8687</v>
      </c>
      <c r="T4160" s="28">
        <f>VLOOKUP(--F4160,经验表!$A$4:$B$53,2,0)*VLOOKUP(--E4160,经验表!$W$8:$X$17,2,0)</f>
        <v>8687.2500000000018</v>
      </c>
      <c r="U4160" s="1">
        <f t="shared" si="529"/>
        <v>111083</v>
      </c>
      <c r="V4160" s="1">
        <f t="shared" si="530"/>
        <v>111083</v>
      </c>
    </row>
    <row r="4161" spans="1:22" x14ac:dyDescent="0.35">
      <c r="A4161" s="1">
        <v>90500174</v>
      </c>
      <c r="B4161" s="3" t="s">
        <v>24</v>
      </c>
      <c r="C4161" s="29">
        <f t="shared" si="525"/>
        <v>2</v>
      </c>
      <c r="D4161" s="29" t="str">
        <f t="shared" si="522"/>
        <v>4</v>
      </c>
      <c r="E4161" s="42" t="str">
        <f t="shared" si="523"/>
        <v>24</v>
      </c>
      <c r="F4161" s="1">
        <v>5</v>
      </c>
      <c r="G4161" s="28" t="str">
        <f t="shared" si="524"/>
        <v>45</v>
      </c>
      <c r="H4161" s="1">
        <v>1</v>
      </c>
      <c r="I4161" s="1">
        <v>1408</v>
      </c>
      <c r="J4161" s="1">
        <v>46</v>
      </c>
      <c r="K4161" s="1">
        <v>1272</v>
      </c>
      <c r="L4161" s="1">
        <v>9948</v>
      </c>
      <c r="M4161" s="1">
        <v>24431</v>
      </c>
      <c r="N4161" s="2">
        <f>INT(VLOOKUP(--D4161,'属性表（单）'!$H$7:$I$11,2,0)*VLOOKUP(F4161,'属性表（单）'!$B$4:$D$53,3,0))</f>
        <v>8000</v>
      </c>
      <c r="O4161" s="34">
        <f t="shared" si="526"/>
        <v>24000</v>
      </c>
      <c r="P4161" s="1">
        <f>IF(H4161=26,VLOOKUP(G4161,'属性表（单核）'!$H$2:$I$251,2,0),IF(H4161=59,VLOOKUP(G4161,'属性表（单核）'!$C$2:$D$251,2,0),INT(N4161/VLOOKUP(H4161,'属性表（单）'!$N$4:$O$24,2,0))))</f>
        <v>16000</v>
      </c>
      <c r="Q4161" s="34">
        <f t="shared" si="527"/>
        <v>9375</v>
      </c>
      <c r="R4161" s="1">
        <f>IF(J4161=26,VLOOKUP(G4161,'属性表（单核）'!$H$2:$I$251,2,0),IF(J4161=59,VLOOKUP(G4161,'属性表（单核）'!$C$2:$D$251,2,0),INT(N4161/VLOOKUP(J4161,'属性表（单）'!$N$4:$O$24,2,0))))</f>
        <v>6250</v>
      </c>
      <c r="S4161" s="1">
        <f t="shared" si="528"/>
        <v>10266</v>
      </c>
      <c r="T4161" s="28">
        <f>VLOOKUP(--F4161,经验表!$A$4:$B$53,2,0)*VLOOKUP(--E4161,经验表!$W$8:$X$17,2,0)</f>
        <v>10266.750000000002</v>
      </c>
      <c r="U4161" s="1">
        <f t="shared" si="529"/>
        <v>119770</v>
      </c>
      <c r="V4161" s="1">
        <f t="shared" si="530"/>
        <v>119770</v>
      </c>
    </row>
    <row r="4162" spans="1:22" x14ac:dyDescent="0.35">
      <c r="A4162" s="1">
        <v>90600174</v>
      </c>
      <c r="B4162" s="3" t="s">
        <v>24</v>
      </c>
      <c r="C4162" s="29">
        <f t="shared" si="525"/>
        <v>2</v>
      </c>
      <c r="D4162" s="29" t="str">
        <f t="shared" si="522"/>
        <v>4</v>
      </c>
      <c r="E4162" s="42" t="str">
        <f t="shared" si="523"/>
        <v>24</v>
      </c>
      <c r="F4162" s="1">
        <v>6</v>
      </c>
      <c r="G4162" s="28" t="str">
        <f t="shared" si="524"/>
        <v>46</v>
      </c>
      <c r="H4162" s="1">
        <v>1</v>
      </c>
      <c r="I4162" s="1">
        <v>1490</v>
      </c>
      <c r="J4162" s="1">
        <v>46</v>
      </c>
      <c r="K4162" s="1">
        <v>1408</v>
      </c>
      <c r="L4162" s="1">
        <v>11814</v>
      </c>
      <c r="M4162" s="1">
        <v>34379</v>
      </c>
      <c r="N4162" s="2">
        <f>INT(VLOOKUP(--D4162,'属性表（单）'!$H$7:$I$11,2,0)*VLOOKUP(F4162,'属性表（单）'!$B$4:$D$53,3,0))</f>
        <v>8400</v>
      </c>
      <c r="O4162" s="34">
        <f t="shared" si="526"/>
        <v>25200</v>
      </c>
      <c r="P4162" s="1">
        <f>IF(H4162=26,VLOOKUP(G4162,'属性表（单核）'!$H$2:$I$251,2,0),IF(H4162=59,VLOOKUP(G4162,'属性表（单核）'!$C$2:$D$251,2,0),INT(N4162/VLOOKUP(H4162,'属性表（单）'!$N$4:$O$24,2,0))))</f>
        <v>16800</v>
      </c>
      <c r="Q4162" s="34">
        <f t="shared" si="527"/>
        <v>9843</v>
      </c>
      <c r="R4162" s="1">
        <f>IF(J4162=26,VLOOKUP(G4162,'属性表（单核）'!$H$2:$I$251,2,0),IF(J4162=59,VLOOKUP(G4162,'属性表（单核）'!$C$2:$D$251,2,0),INT(N4162/VLOOKUP(J4162,'属性表（单）'!$N$4:$O$24,2,0))))</f>
        <v>6562</v>
      </c>
      <c r="S4162" s="1">
        <f t="shared" si="528"/>
        <v>12899</v>
      </c>
      <c r="T4162" s="28">
        <f>VLOOKUP(--F4162,经验表!$A$4:$B$53,2,0)*VLOOKUP(--E4162,经验表!$W$8:$X$17,2,0)</f>
        <v>12899.250000000002</v>
      </c>
      <c r="U4162" s="1">
        <f t="shared" si="529"/>
        <v>130036</v>
      </c>
      <c r="V4162" s="1">
        <f t="shared" si="530"/>
        <v>130036</v>
      </c>
    </row>
    <row r="4163" spans="1:22" x14ac:dyDescent="0.35">
      <c r="A4163" s="1">
        <v>90700174</v>
      </c>
      <c r="B4163" s="3" t="s">
        <v>24</v>
      </c>
      <c r="C4163" s="29">
        <f t="shared" si="525"/>
        <v>2</v>
      </c>
      <c r="D4163" s="29" t="str">
        <f t="shared" ref="D4163:D4226" si="531">RIGHT(A4163,1)</f>
        <v>4</v>
      </c>
      <c r="E4163" s="42" t="str">
        <f t="shared" ref="E4163:E4226" si="532">IF(C4163=1,RIGHT(A4163,1),C4163&amp;RIGHT(A4163,1))</f>
        <v>24</v>
      </c>
      <c r="F4163" s="1">
        <v>7</v>
      </c>
      <c r="G4163" s="28" t="str">
        <f t="shared" ref="G4163:G4226" si="533">D4163&amp;F4163</f>
        <v>47</v>
      </c>
      <c r="H4163" s="1">
        <v>1</v>
      </c>
      <c r="I4163" s="1">
        <v>1573</v>
      </c>
      <c r="J4163" s="1">
        <v>46</v>
      </c>
      <c r="K4163" s="1">
        <v>1544</v>
      </c>
      <c r="L4163" s="1">
        <v>13871</v>
      </c>
      <c r="M4163" s="1">
        <v>46193</v>
      </c>
      <c r="N4163" s="2">
        <f>INT(VLOOKUP(--D4163,'属性表（单）'!$H$7:$I$11,2,0)*VLOOKUP(F4163,'属性表（单）'!$B$4:$D$53,3,0))</f>
        <v>9000</v>
      </c>
      <c r="O4163" s="34">
        <f t="shared" si="526"/>
        <v>27000</v>
      </c>
      <c r="P4163" s="1">
        <f>IF(H4163=26,VLOOKUP(G4163,'属性表（单核）'!$H$2:$I$251,2,0),IF(H4163=59,VLOOKUP(G4163,'属性表（单核）'!$C$2:$D$251,2,0),INT(N4163/VLOOKUP(H4163,'属性表（单）'!$N$4:$O$24,2,0))))</f>
        <v>18000</v>
      </c>
      <c r="Q4163" s="34">
        <f t="shared" si="527"/>
        <v>10546</v>
      </c>
      <c r="R4163" s="1">
        <f>IF(J4163=26,VLOOKUP(G4163,'属性表（单核）'!$H$2:$I$251,2,0),IF(J4163=59,VLOOKUP(G4163,'属性表（单核）'!$C$2:$D$251,2,0),INT(N4163/VLOOKUP(J4163,'属性表（单）'!$N$4:$O$24,2,0))))</f>
        <v>7031</v>
      </c>
      <c r="S4163" s="1">
        <f t="shared" si="528"/>
        <v>15531</v>
      </c>
      <c r="T4163" s="28">
        <f>VLOOKUP(--F4163,经验表!$A$4:$B$53,2,0)*VLOOKUP(--E4163,经验表!$W$8:$X$17,2,0)</f>
        <v>15531.750000000002</v>
      </c>
      <c r="U4163" s="1">
        <f t="shared" si="529"/>
        <v>142935</v>
      </c>
      <c r="V4163" s="1">
        <f t="shared" si="530"/>
        <v>142935</v>
      </c>
    </row>
    <row r="4164" spans="1:22" x14ac:dyDescent="0.35">
      <c r="A4164" s="1">
        <v>90800174</v>
      </c>
      <c r="B4164" s="3" t="s">
        <v>24</v>
      </c>
      <c r="C4164" s="29">
        <f t="shared" ref="C4164:C4227" si="534">C4163</f>
        <v>2</v>
      </c>
      <c r="D4164" s="29" t="str">
        <f t="shared" si="531"/>
        <v>4</v>
      </c>
      <c r="E4164" s="42" t="str">
        <f t="shared" si="532"/>
        <v>24</v>
      </c>
      <c r="F4164" s="1">
        <v>8</v>
      </c>
      <c r="G4164" s="28" t="str">
        <f t="shared" si="533"/>
        <v>48</v>
      </c>
      <c r="H4164" s="1">
        <v>1</v>
      </c>
      <c r="I4164" s="1">
        <v>1656</v>
      </c>
      <c r="J4164" s="1">
        <v>46</v>
      </c>
      <c r="K4164" s="1">
        <v>1680</v>
      </c>
      <c r="L4164" s="1">
        <v>16141</v>
      </c>
      <c r="M4164" s="1">
        <v>60064</v>
      </c>
      <c r="N4164" s="2">
        <f>INT(VLOOKUP(--D4164,'属性表（单）'!$H$7:$I$11,2,0)*VLOOKUP(F4164,'属性表（单）'!$B$4:$D$53,3,0))</f>
        <v>9600</v>
      </c>
      <c r="O4164" s="34">
        <f t="shared" si="526"/>
        <v>28800</v>
      </c>
      <c r="P4164" s="1">
        <f>IF(H4164=26,VLOOKUP(G4164,'属性表（单核）'!$H$2:$I$251,2,0),IF(H4164=59,VLOOKUP(G4164,'属性表（单核）'!$C$2:$D$251,2,0),INT(N4164/VLOOKUP(H4164,'属性表（单）'!$N$4:$O$24,2,0))))</f>
        <v>19200</v>
      </c>
      <c r="Q4164" s="34">
        <f t="shared" si="527"/>
        <v>11250</v>
      </c>
      <c r="R4164" s="1">
        <f>IF(J4164=26,VLOOKUP(G4164,'属性表（单核）'!$H$2:$I$251,2,0),IF(J4164=59,VLOOKUP(G4164,'属性表（单核）'!$C$2:$D$251,2,0),INT(N4164/VLOOKUP(J4164,'属性表（单）'!$N$4:$O$24,2,0))))</f>
        <v>7500</v>
      </c>
      <c r="S4164" s="1">
        <f t="shared" si="528"/>
        <v>18164</v>
      </c>
      <c r="T4164" s="28">
        <f>VLOOKUP(--F4164,经验表!$A$4:$B$53,2,0)*VLOOKUP(--E4164,经验表!$W$8:$X$17,2,0)</f>
        <v>18164.250000000004</v>
      </c>
      <c r="U4164" s="1">
        <f t="shared" si="529"/>
        <v>158466</v>
      </c>
      <c r="V4164" s="1">
        <f t="shared" si="530"/>
        <v>158466</v>
      </c>
    </row>
    <row r="4165" spans="1:22" x14ac:dyDescent="0.35">
      <c r="A4165" s="1">
        <v>90900174</v>
      </c>
      <c r="B4165" s="3" t="s">
        <v>24</v>
      </c>
      <c r="C4165" s="29">
        <f t="shared" si="534"/>
        <v>2</v>
      </c>
      <c r="D4165" s="29" t="str">
        <f t="shared" si="531"/>
        <v>4</v>
      </c>
      <c r="E4165" s="42" t="str">
        <f t="shared" si="532"/>
        <v>24</v>
      </c>
      <c r="F4165" s="1">
        <v>9</v>
      </c>
      <c r="G4165" s="28" t="str">
        <f t="shared" si="533"/>
        <v>49</v>
      </c>
      <c r="H4165" s="1">
        <v>1</v>
      </c>
      <c r="I4165" s="1">
        <v>1741</v>
      </c>
      <c r="J4165" s="1">
        <v>46</v>
      </c>
      <c r="K4165" s="1">
        <v>1816</v>
      </c>
      <c r="L4165" s="1">
        <v>18645</v>
      </c>
      <c r="M4165" s="1">
        <v>76205</v>
      </c>
      <c r="N4165" s="2">
        <f>INT(VLOOKUP(--D4165,'属性表（单）'!$H$7:$I$11,2,0)*VLOOKUP(F4165,'属性表（单）'!$B$4:$D$53,3,0))</f>
        <v>10200</v>
      </c>
      <c r="O4165" s="34">
        <f t="shared" si="526"/>
        <v>30600</v>
      </c>
      <c r="P4165" s="1">
        <f>IF(H4165=26,VLOOKUP(G4165,'属性表（单核）'!$H$2:$I$251,2,0),IF(H4165=59,VLOOKUP(G4165,'属性表（单核）'!$C$2:$D$251,2,0),INT(N4165/VLOOKUP(H4165,'属性表（单）'!$N$4:$O$24,2,0))))</f>
        <v>20400</v>
      </c>
      <c r="Q4165" s="34">
        <f t="shared" si="527"/>
        <v>11952</v>
      </c>
      <c r="R4165" s="1">
        <f>IF(J4165=26,VLOOKUP(G4165,'属性表（单核）'!$H$2:$I$251,2,0),IF(J4165=59,VLOOKUP(G4165,'属性表（单核）'!$C$2:$D$251,2,0),INT(N4165/VLOOKUP(J4165,'属性表（单）'!$N$4:$O$24,2,0))))</f>
        <v>7968</v>
      </c>
      <c r="S4165" s="1">
        <f t="shared" si="528"/>
        <v>20796</v>
      </c>
      <c r="T4165" s="28">
        <f>VLOOKUP(--F4165,经验表!$A$4:$B$53,2,0)*VLOOKUP(--E4165,经验表!$W$8:$X$17,2,0)</f>
        <v>20796.750000000004</v>
      </c>
      <c r="U4165" s="1">
        <f t="shared" si="529"/>
        <v>176630</v>
      </c>
      <c r="V4165" s="1">
        <f t="shared" si="530"/>
        <v>176630</v>
      </c>
    </row>
    <row r="4166" spans="1:22" x14ac:dyDescent="0.35">
      <c r="A4166" s="1">
        <v>91000174</v>
      </c>
      <c r="B4166" s="3" t="s">
        <v>24</v>
      </c>
      <c r="C4166" s="29">
        <f t="shared" si="534"/>
        <v>2</v>
      </c>
      <c r="D4166" s="29" t="str">
        <f t="shared" si="531"/>
        <v>4</v>
      </c>
      <c r="E4166" s="42" t="str">
        <f t="shared" si="532"/>
        <v>24</v>
      </c>
      <c r="F4166" s="1">
        <v>10</v>
      </c>
      <c r="G4166" s="28" t="str">
        <f t="shared" si="533"/>
        <v>410</v>
      </c>
      <c r="H4166" s="1">
        <v>1</v>
      </c>
      <c r="I4166" s="1">
        <v>1827</v>
      </c>
      <c r="J4166" s="1">
        <v>46</v>
      </c>
      <c r="K4166" s="1">
        <v>1952</v>
      </c>
      <c r="L4166" s="1">
        <v>21404</v>
      </c>
      <c r="M4166" s="1">
        <v>94850</v>
      </c>
      <c r="N4166" s="2">
        <f>INT(VLOOKUP(--D4166,'属性表（单）'!$H$7:$I$11,2,0)*VLOOKUP(F4166,'属性表（单）'!$B$4:$D$53,3,0))</f>
        <v>10800</v>
      </c>
      <c r="O4166" s="34">
        <f t="shared" si="526"/>
        <v>32400</v>
      </c>
      <c r="P4166" s="1">
        <f>IF(H4166=26,VLOOKUP(G4166,'属性表（单核）'!$H$2:$I$251,2,0),IF(H4166=59,VLOOKUP(G4166,'属性表（单核）'!$C$2:$D$251,2,0),INT(N4166/VLOOKUP(H4166,'属性表（单）'!$N$4:$O$24,2,0))))</f>
        <v>21600</v>
      </c>
      <c r="Q4166" s="34">
        <f t="shared" si="527"/>
        <v>12655</v>
      </c>
      <c r="R4166" s="1">
        <f>IF(J4166=26,VLOOKUP(G4166,'属性表（单核）'!$H$2:$I$251,2,0),IF(J4166=59,VLOOKUP(G4166,'属性表（单核）'!$C$2:$D$251,2,0),INT(N4166/VLOOKUP(J4166,'属性表（单）'!$N$4:$O$24,2,0))))</f>
        <v>8437</v>
      </c>
      <c r="S4166" s="1">
        <f t="shared" si="528"/>
        <v>25008</v>
      </c>
      <c r="T4166" s="28">
        <f>VLOOKUP(--F4166,经验表!$A$4:$B$53,2,0)*VLOOKUP(--E4166,经验表!$W$8:$X$17,2,0)</f>
        <v>25008.750000000004</v>
      </c>
      <c r="U4166" s="1">
        <f t="shared" si="529"/>
        <v>197426</v>
      </c>
      <c r="V4166" s="1">
        <f t="shared" si="530"/>
        <v>197426</v>
      </c>
    </row>
    <row r="4167" spans="1:22" x14ac:dyDescent="0.35">
      <c r="A4167" s="1">
        <v>91100174</v>
      </c>
      <c r="B4167" s="3" t="s">
        <v>24</v>
      </c>
      <c r="C4167" s="29">
        <f t="shared" si="534"/>
        <v>2</v>
      </c>
      <c r="D4167" s="29" t="str">
        <f t="shared" si="531"/>
        <v>4</v>
      </c>
      <c r="E4167" s="42" t="str">
        <f t="shared" si="532"/>
        <v>24</v>
      </c>
      <c r="F4167" s="1">
        <v>11</v>
      </c>
      <c r="G4167" s="28" t="str">
        <f t="shared" si="533"/>
        <v>411</v>
      </c>
      <c r="H4167" s="1">
        <v>1</v>
      </c>
      <c r="I4167" s="1">
        <v>1915</v>
      </c>
      <c r="J4167" s="1">
        <v>46</v>
      </c>
      <c r="K4167" s="1">
        <v>2088</v>
      </c>
      <c r="L4167" s="1">
        <v>24442</v>
      </c>
      <c r="M4167" s="1">
        <v>116254</v>
      </c>
      <c r="N4167" s="2">
        <f>INT(VLOOKUP(--D4167,'属性表（单）'!$H$7:$I$11,2,0)*VLOOKUP(F4167,'属性表（单）'!$B$4:$D$53,3,0))</f>
        <v>11400</v>
      </c>
      <c r="O4167" s="34">
        <f t="shared" ref="O4167:O4230" si="535">INT(IF(C4167=1,P4167,P4167*$X$14))</f>
        <v>34200</v>
      </c>
      <c r="P4167" s="1">
        <f>IF(H4167=26,VLOOKUP(G4167,'属性表（单核）'!$H$2:$I$251,2,0),IF(H4167=59,VLOOKUP(G4167,'属性表（单核）'!$C$2:$D$251,2,0),INT(N4167/VLOOKUP(H4167,'属性表（单）'!$N$4:$O$24,2,0))))</f>
        <v>22800</v>
      </c>
      <c r="Q4167" s="34">
        <f t="shared" si="527"/>
        <v>13359</v>
      </c>
      <c r="R4167" s="1">
        <f>IF(J4167=26,VLOOKUP(G4167,'属性表（单核）'!$H$2:$I$251,2,0),IF(J4167=59,VLOOKUP(G4167,'属性表（单核）'!$C$2:$D$251,2,0),INT(N4167/VLOOKUP(J4167,'属性表（单）'!$N$4:$O$24,2,0))))</f>
        <v>8906</v>
      </c>
      <c r="S4167" s="1">
        <f t="shared" si="528"/>
        <v>29220</v>
      </c>
      <c r="T4167" s="28">
        <f>VLOOKUP(--F4167,经验表!$A$4:$B$53,2,0)*VLOOKUP(--E4167,经验表!$W$8:$X$17,2,0)</f>
        <v>29220.750000000004</v>
      </c>
      <c r="U4167" s="1">
        <f t="shared" si="529"/>
        <v>222434</v>
      </c>
      <c r="V4167" s="1">
        <f t="shared" si="530"/>
        <v>222434</v>
      </c>
    </row>
    <row r="4168" spans="1:22" x14ac:dyDescent="0.35">
      <c r="A4168" s="1">
        <v>91200174</v>
      </c>
      <c r="B4168" s="3" t="s">
        <v>24</v>
      </c>
      <c r="C4168" s="29">
        <f t="shared" si="534"/>
        <v>2</v>
      </c>
      <c r="D4168" s="29" t="str">
        <f t="shared" si="531"/>
        <v>4</v>
      </c>
      <c r="E4168" s="42" t="str">
        <f t="shared" si="532"/>
        <v>24</v>
      </c>
      <c r="F4168" s="1">
        <v>12</v>
      </c>
      <c r="G4168" s="28" t="str">
        <f t="shared" si="533"/>
        <v>412</v>
      </c>
      <c r="H4168" s="1">
        <v>1</v>
      </c>
      <c r="I4168" s="1">
        <v>2005</v>
      </c>
      <c r="J4168" s="1">
        <v>46</v>
      </c>
      <c r="K4168" s="1">
        <v>2224</v>
      </c>
      <c r="L4168" s="1">
        <v>27786</v>
      </c>
      <c r="M4168" s="1">
        <v>140696</v>
      </c>
      <c r="N4168" s="2">
        <f>INT(VLOOKUP(--D4168,'属性表（单）'!$H$7:$I$11,2,0)*VLOOKUP(F4168,'属性表（单）'!$B$4:$D$53,3,0))</f>
        <v>12200</v>
      </c>
      <c r="O4168" s="34">
        <f t="shared" si="535"/>
        <v>36600</v>
      </c>
      <c r="P4168" s="1">
        <f>IF(H4168=26,VLOOKUP(G4168,'属性表（单核）'!$H$2:$I$251,2,0),IF(H4168=59,VLOOKUP(G4168,'属性表（单核）'!$C$2:$D$251,2,0),INT(N4168/VLOOKUP(H4168,'属性表（单）'!$N$4:$O$24,2,0))))</f>
        <v>24400</v>
      </c>
      <c r="Q4168" s="34">
        <f t="shared" ref="Q4168:Q4231" si="536">INT(IF(C4168=1,R4168,R4168*$X$14))</f>
        <v>14296</v>
      </c>
      <c r="R4168" s="1">
        <f>IF(J4168=26,VLOOKUP(G4168,'属性表（单核）'!$H$2:$I$251,2,0),IF(J4168=59,VLOOKUP(G4168,'属性表（单核）'!$C$2:$D$251,2,0),INT(N4168/VLOOKUP(J4168,'属性表（单）'!$N$4:$O$24,2,0))))</f>
        <v>9531</v>
      </c>
      <c r="S4168" s="1">
        <f t="shared" ref="S4168:S4231" si="537">INT(T4168)</f>
        <v>33432</v>
      </c>
      <c r="T4168" s="28">
        <f>VLOOKUP(--F4168,经验表!$A$4:$B$53,2,0)*VLOOKUP(--E4168,经验表!$W$8:$X$17,2,0)</f>
        <v>33432.75</v>
      </c>
      <c r="U4168" s="1">
        <f t="shared" ref="U4168:U4231" si="538">INT(IF(C4168=1,IF(F4168=1,VLOOKUP(--D4168,$X$8:$Y$12,2,0),V4168),IF(F4168=1,VLOOKUP(--D4168,$X$17:$Y$21,2,0),V4168)))</f>
        <v>251654</v>
      </c>
      <c r="V4168" s="1">
        <f t="shared" si="530"/>
        <v>251654</v>
      </c>
    </row>
    <row r="4169" spans="1:22" x14ac:dyDescent="0.35">
      <c r="A4169" s="1">
        <v>91300174</v>
      </c>
      <c r="B4169" s="3" t="s">
        <v>24</v>
      </c>
      <c r="C4169" s="29">
        <f t="shared" si="534"/>
        <v>2</v>
      </c>
      <c r="D4169" s="29" t="str">
        <f t="shared" si="531"/>
        <v>4</v>
      </c>
      <c r="E4169" s="42" t="str">
        <f t="shared" si="532"/>
        <v>24</v>
      </c>
      <c r="F4169" s="1">
        <v>13</v>
      </c>
      <c r="G4169" s="28" t="str">
        <f t="shared" si="533"/>
        <v>413</v>
      </c>
      <c r="H4169" s="1">
        <v>1</v>
      </c>
      <c r="I4169" s="1">
        <v>2094</v>
      </c>
      <c r="J4169" s="1">
        <v>46</v>
      </c>
      <c r="K4169" s="1">
        <v>2360</v>
      </c>
      <c r="L4169" s="1">
        <v>31467</v>
      </c>
      <c r="M4169" s="1">
        <v>168482</v>
      </c>
      <c r="N4169" s="2">
        <f>INT(VLOOKUP(--D4169,'属性表（单）'!$H$7:$I$11,2,0)*VLOOKUP(F4169,'属性表（单）'!$B$4:$D$53,3,0))</f>
        <v>13000</v>
      </c>
      <c r="O4169" s="34">
        <f t="shared" si="535"/>
        <v>39000</v>
      </c>
      <c r="P4169" s="1">
        <f>IF(H4169=26,VLOOKUP(G4169,'属性表（单核）'!$H$2:$I$251,2,0),IF(H4169=59,VLOOKUP(G4169,'属性表（单核）'!$C$2:$D$251,2,0),INT(N4169/VLOOKUP(H4169,'属性表（单）'!$N$4:$O$24,2,0))))</f>
        <v>26000</v>
      </c>
      <c r="Q4169" s="34">
        <f t="shared" si="536"/>
        <v>15234</v>
      </c>
      <c r="R4169" s="1">
        <f>IF(J4169=26,VLOOKUP(G4169,'属性表（单核）'!$H$2:$I$251,2,0),IF(J4169=59,VLOOKUP(G4169,'属性表（单核）'!$C$2:$D$251,2,0),INT(N4169/VLOOKUP(J4169,'属性表（单）'!$N$4:$O$24,2,0))))</f>
        <v>10156</v>
      </c>
      <c r="S4169" s="1">
        <f t="shared" si="537"/>
        <v>37644</v>
      </c>
      <c r="T4169" s="28">
        <f>VLOOKUP(--F4169,经验表!$A$4:$B$53,2,0)*VLOOKUP(--E4169,经验表!$W$8:$X$17,2,0)</f>
        <v>37644.750000000007</v>
      </c>
      <c r="U4169" s="1">
        <f t="shared" si="538"/>
        <v>285086</v>
      </c>
      <c r="V4169" s="1">
        <f t="shared" ref="V4169:V4232" si="539">S4168+U4168</f>
        <v>285086</v>
      </c>
    </row>
    <row r="4170" spans="1:22" x14ac:dyDescent="0.35">
      <c r="A4170" s="1">
        <v>91400174</v>
      </c>
      <c r="B4170" s="3" t="s">
        <v>24</v>
      </c>
      <c r="C4170" s="29">
        <f t="shared" si="534"/>
        <v>2</v>
      </c>
      <c r="D4170" s="29" t="str">
        <f t="shared" si="531"/>
        <v>4</v>
      </c>
      <c r="E4170" s="42" t="str">
        <f t="shared" si="532"/>
        <v>24</v>
      </c>
      <c r="F4170" s="1">
        <v>14</v>
      </c>
      <c r="G4170" s="28" t="str">
        <f t="shared" si="533"/>
        <v>414</v>
      </c>
      <c r="H4170" s="1">
        <v>1</v>
      </c>
      <c r="I4170" s="1">
        <v>2187</v>
      </c>
      <c r="J4170" s="1">
        <v>46</v>
      </c>
      <c r="K4170" s="1">
        <v>2496</v>
      </c>
      <c r="L4170" s="1">
        <v>35517</v>
      </c>
      <c r="M4170" s="1">
        <v>199949</v>
      </c>
      <c r="N4170" s="2">
        <f>INT(VLOOKUP(--D4170,'属性表（单）'!$H$7:$I$11,2,0)*VLOOKUP(F4170,'属性表（单）'!$B$4:$D$53,3,0))</f>
        <v>13800</v>
      </c>
      <c r="O4170" s="34">
        <f t="shared" si="535"/>
        <v>41400</v>
      </c>
      <c r="P4170" s="1">
        <f>IF(H4170=26,VLOOKUP(G4170,'属性表（单核）'!$H$2:$I$251,2,0),IF(H4170=59,VLOOKUP(G4170,'属性表（单核）'!$C$2:$D$251,2,0),INT(N4170/VLOOKUP(H4170,'属性表（单）'!$N$4:$O$24,2,0))))</f>
        <v>27600</v>
      </c>
      <c r="Q4170" s="34">
        <f t="shared" si="536"/>
        <v>16171</v>
      </c>
      <c r="R4170" s="1">
        <f>IF(J4170=26,VLOOKUP(G4170,'属性表（单核）'!$H$2:$I$251,2,0),IF(J4170=59,VLOOKUP(G4170,'属性表（单核）'!$C$2:$D$251,2,0),INT(N4170/VLOOKUP(J4170,'属性表（单）'!$N$4:$O$24,2,0))))</f>
        <v>10781</v>
      </c>
      <c r="S4170" s="1">
        <f t="shared" si="537"/>
        <v>43962</v>
      </c>
      <c r="T4170" s="28">
        <f>VLOOKUP(--F4170,经验表!$A$4:$B$53,2,0)*VLOOKUP(--E4170,经验表!$W$8:$X$17,2,0)</f>
        <v>43962.750000000007</v>
      </c>
      <c r="U4170" s="1">
        <f t="shared" si="538"/>
        <v>322730</v>
      </c>
      <c r="V4170" s="1">
        <f t="shared" si="539"/>
        <v>322730</v>
      </c>
    </row>
    <row r="4171" spans="1:22" x14ac:dyDescent="0.35">
      <c r="A4171" s="1">
        <v>91500174</v>
      </c>
      <c r="B4171" s="3" t="s">
        <v>24</v>
      </c>
      <c r="C4171" s="29">
        <f t="shared" si="534"/>
        <v>2</v>
      </c>
      <c r="D4171" s="29" t="str">
        <f t="shared" si="531"/>
        <v>4</v>
      </c>
      <c r="E4171" s="42" t="str">
        <f t="shared" si="532"/>
        <v>24</v>
      </c>
      <c r="F4171" s="1">
        <v>15</v>
      </c>
      <c r="G4171" s="28" t="str">
        <f t="shared" si="533"/>
        <v>415</v>
      </c>
      <c r="H4171" s="1">
        <v>1</v>
      </c>
      <c r="I4171" s="1">
        <v>2280</v>
      </c>
      <c r="J4171" s="1">
        <v>46</v>
      </c>
      <c r="K4171" s="1">
        <v>2632</v>
      </c>
      <c r="L4171" s="1">
        <v>39974</v>
      </c>
      <c r="M4171" s="1">
        <v>235466</v>
      </c>
      <c r="N4171" s="2">
        <f>INT(VLOOKUP(--D4171,'属性表（单）'!$H$7:$I$11,2,0)*VLOOKUP(F4171,'属性表（单）'!$B$4:$D$53,3,0))</f>
        <v>14600</v>
      </c>
      <c r="O4171" s="34">
        <f t="shared" si="535"/>
        <v>43800</v>
      </c>
      <c r="P4171" s="1">
        <f>IF(H4171=26,VLOOKUP(G4171,'属性表（单核）'!$H$2:$I$251,2,0),IF(H4171=59,VLOOKUP(G4171,'属性表（单核）'!$C$2:$D$251,2,0),INT(N4171/VLOOKUP(H4171,'属性表（单）'!$N$4:$O$24,2,0))))</f>
        <v>29200</v>
      </c>
      <c r="Q4171" s="34">
        <f t="shared" si="536"/>
        <v>17109</v>
      </c>
      <c r="R4171" s="1">
        <f>IF(J4171=26,VLOOKUP(G4171,'属性表（单核）'!$H$2:$I$251,2,0),IF(J4171=59,VLOOKUP(G4171,'属性表（单核）'!$C$2:$D$251,2,0),INT(N4171/VLOOKUP(J4171,'属性表（单）'!$N$4:$O$24,2,0))))</f>
        <v>11406</v>
      </c>
      <c r="S4171" s="1">
        <f t="shared" si="537"/>
        <v>50280</v>
      </c>
      <c r="T4171" s="28">
        <f>VLOOKUP(--F4171,经验表!$A$4:$B$53,2,0)*VLOOKUP(--E4171,经验表!$W$8:$X$17,2,0)</f>
        <v>50280.750000000007</v>
      </c>
      <c r="U4171" s="1">
        <f t="shared" si="538"/>
        <v>366692</v>
      </c>
      <c r="V4171" s="1">
        <f t="shared" si="539"/>
        <v>366692</v>
      </c>
    </row>
    <row r="4172" spans="1:22" x14ac:dyDescent="0.35">
      <c r="A4172" s="1">
        <v>91600174</v>
      </c>
      <c r="B4172" s="3" t="s">
        <v>24</v>
      </c>
      <c r="C4172" s="29">
        <f t="shared" si="534"/>
        <v>2</v>
      </c>
      <c r="D4172" s="29" t="str">
        <f t="shared" si="531"/>
        <v>4</v>
      </c>
      <c r="E4172" s="42" t="str">
        <f t="shared" si="532"/>
        <v>24</v>
      </c>
      <c r="F4172" s="1">
        <v>16</v>
      </c>
      <c r="G4172" s="28" t="str">
        <f t="shared" si="533"/>
        <v>416</v>
      </c>
      <c r="H4172" s="1">
        <v>1</v>
      </c>
      <c r="I4172" s="1">
        <v>2374</v>
      </c>
      <c r="J4172" s="1">
        <v>46</v>
      </c>
      <c r="K4172" s="1">
        <v>2768</v>
      </c>
      <c r="L4172" s="1">
        <v>44873</v>
      </c>
      <c r="M4172" s="1">
        <v>275440</v>
      </c>
      <c r="N4172" s="2">
        <f>INT(VLOOKUP(--D4172,'属性表（单）'!$H$7:$I$11,2,0)*VLOOKUP(F4172,'属性表（单）'!$B$4:$D$53,3,0))</f>
        <v>15400</v>
      </c>
      <c r="O4172" s="34">
        <f t="shared" si="535"/>
        <v>46200</v>
      </c>
      <c r="P4172" s="1">
        <f>IF(H4172=26,VLOOKUP(G4172,'属性表（单核）'!$H$2:$I$251,2,0),IF(H4172=59,VLOOKUP(G4172,'属性表（单核）'!$C$2:$D$251,2,0),INT(N4172/VLOOKUP(H4172,'属性表（单）'!$N$4:$O$24,2,0))))</f>
        <v>30800</v>
      </c>
      <c r="Q4172" s="34">
        <f t="shared" si="536"/>
        <v>18046</v>
      </c>
      <c r="R4172" s="1">
        <f>IF(J4172=26,VLOOKUP(G4172,'属性表（单核）'!$H$2:$I$251,2,0),IF(J4172=59,VLOOKUP(G4172,'属性表（单核）'!$C$2:$D$251,2,0),INT(N4172/VLOOKUP(J4172,'属性表（单）'!$N$4:$O$24,2,0))))</f>
        <v>12031</v>
      </c>
      <c r="S4172" s="1">
        <f t="shared" si="537"/>
        <v>56598</v>
      </c>
      <c r="T4172" s="28">
        <f>VLOOKUP(--F4172,经验表!$A$4:$B$53,2,0)*VLOOKUP(--E4172,经验表!$W$8:$X$17,2,0)</f>
        <v>56598.750000000007</v>
      </c>
      <c r="U4172" s="1">
        <f t="shared" si="538"/>
        <v>416972</v>
      </c>
      <c r="V4172" s="1">
        <f t="shared" si="539"/>
        <v>416972</v>
      </c>
    </row>
    <row r="4173" spans="1:22" x14ac:dyDescent="0.35">
      <c r="A4173" s="1">
        <v>91700174</v>
      </c>
      <c r="B4173" s="3" t="s">
        <v>24</v>
      </c>
      <c r="C4173" s="29">
        <f t="shared" si="534"/>
        <v>2</v>
      </c>
      <c r="D4173" s="29" t="str">
        <f t="shared" si="531"/>
        <v>4</v>
      </c>
      <c r="E4173" s="42" t="str">
        <f t="shared" si="532"/>
        <v>24</v>
      </c>
      <c r="F4173" s="1">
        <v>17</v>
      </c>
      <c r="G4173" s="28" t="str">
        <f t="shared" si="533"/>
        <v>417</v>
      </c>
      <c r="H4173" s="1">
        <v>1</v>
      </c>
      <c r="I4173" s="1">
        <v>2470</v>
      </c>
      <c r="J4173" s="1">
        <v>46</v>
      </c>
      <c r="K4173" s="1">
        <v>2904</v>
      </c>
      <c r="L4173" s="1">
        <v>50259</v>
      </c>
      <c r="M4173" s="1">
        <v>320313</v>
      </c>
      <c r="N4173" s="2">
        <f>INT(VLOOKUP(--D4173,'属性表（单）'!$H$7:$I$11,2,0)*VLOOKUP(F4173,'属性表（单）'!$B$4:$D$53,3,0))</f>
        <v>16400</v>
      </c>
      <c r="O4173" s="34">
        <f t="shared" si="535"/>
        <v>49200</v>
      </c>
      <c r="P4173" s="1">
        <f>IF(H4173=26,VLOOKUP(G4173,'属性表（单核）'!$H$2:$I$251,2,0),IF(H4173=59,VLOOKUP(G4173,'属性表（单核）'!$C$2:$D$251,2,0),INT(N4173/VLOOKUP(H4173,'属性表（单）'!$N$4:$O$24,2,0))))</f>
        <v>32800</v>
      </c>
      <c r="Q4173" s="34">
        <f t="shared" si="536"/>
        <v>19218</v>
      </c>
      <c r="R4173" s="1">
        <f>IF(J4173=26,VLOOKUP(G4173,'属性表（单核）'!$H$2:$I$251,2,0),IF(J4173=59,VLOOKUP(G4173,'属性表（单核）'!$C$2:$D$251,2,0),INT(N4173/VLOOKUP(J4173,'属性表（单）'!$N$4:$O$24,2,0))))</f>
        <v>12812</v>
      </c>
      <c r="S4173" s="1">
        <f t="shared" si="537"/>
        <v>62916</v>
      </c>
      <c r="T4173" s="28">
        <f>VLOOKUP(--F4173,经验表!$A$4:$B$53,2,0)*VLOOKUP(--E4173,经验表!$W$8:$X$17,2,0)</f>
        <v>62916.750000000007</v>
      </c>
      <c r="U4173" s="1">
        <f t="shared" si="538"/>
        <v>473570</v>
      </c>
      <c r="V4173" s="1">
        <f t="shared" si="539"/>
        <v>473570</v>
      </c>
    </row>
    <row r="4174" spans="1:22" x14ac:dyDescent="0.35">
      <c r="A4174" s="1">
        <v>91800174</v>
      </c>
      <c r="B4174" s="3" t="s">
        <v>24</v>
      </c>
      <c r="C4174" s="29">
        <f t="shared" si="534"/>
        <v>2</v>
      </c>
      <c r="D4174" s="29" t="str">
        <f t="shared" si="531"/>
        <v>4</v>
      </c>
      <c r="E4174" s="42" t="str">
        <f t="shared" si="532"/>
        <v>24</v>
      </c>
      <c r="F4174" s="1">
        <v>18</v>
      </c>
      <c r="G4174" s="28" t="str">
        <f t="shared" si="533"/>
        <v>418</v>
      </c>
      <c r="H4174" s="1">
        <v>1</v>
      </c>
      <c r="I4174" s="1">
        <v>2566</v>
      </c>
      <c r="J4174" s="1">
        <v>46</v>
      </c>
      <c r="K4174" s="1">
        <v>3040</v>
      </c>
      <c r="L4174" s="1">
        <v>56181</v>
      </c>
      <c r="M4174" s="1">
        <v>370572</v>
      </c>
      <c r="N4174" s="2">
        <f>INT(VLOOKUP(--D4174,'属性表（单）'!$H$7:$I$11,2,0)*VLOOKUP(F4174,'属性表（单）'!$B$4:$D$53,3,0))</f>
        <v>17400</v>
      </c>
      <c r="O4174" s="34">
        <f t="shared" si="535"/>
        <v>52200</v>
      </c>
      <c r="P4174" s="1">
        <f>IF(H4174=26,VLOOKUP(G4174,'属性表（单核）'!$H$2:$I$251,2,0),IF(H4174=59,VLOOKUP(G4174,'属性表（单核）'!$C$2:$D$251,2,0),INT(N4174/VLOOKUP(H4174,'属性表（单）'!$N$4:$O$24,2,0))))</f>
        <v>34800</v>
      </c>
      <c r="Q4174" s="34">
        <f t="shared" si="536"/>
        <v>20389</v>
      </c>
      <c r="R4174" s="1">
        <f>IF(J4174=26,VLOOKUP(G4174,'属性表（单核）'!$H$2:$I$251,2,0),IF(J4174=59,VLOOKUP(G4174,'属性表（单核）'!$C$2:$D$251,2,0),INT(N4174/VLOOKUP(J4174,'属性表（单）'!$N$4:$O$24,2,0))))</f>
        <v>13593</v>
      </c>
      <c r="S4174" s="1">
        <f t="shared" si="537"/>
        <v>71867</v>
      </c>
      <c r="T4174" s="28">
        <f>VLOOKUP(--F4174,经验表!$A$4:$B$53,2,0)*VLOOKUP(--E4174,经验表!$W$8:$X$17,2,0)</f>
        <v>71867.250000000015</v>
      </c>
      <c r="U4174" s="1">
        <f t="shared" si="538"/>
        <v>536486</v>
      </c>
      <c r="V4174" s="1">
        <f t="shared" si="539"/>
        <v>536486</v>
      </c>
    </row>
    <row r="4175" spans="1:22" x14ac:dyDescent="0.35">
      <c r="A4175" s="1">
        <v>91900174</v>
      </c>
      <c r="B4175" s="3" t="s">
        <v>24</v>
      </c>
      <c r="C4175" s="29">
        <f t="shared" si="534"/>
        <v>2</v>
      </c>
      <c r="D4175" s="29" t="str">
        <f t="shared" si="531"/>
        <v>4</v>
      </c>
      <c r="E4175" s="42" t="str">
        <f t="shared" si="532"/>
        <v>24</v>
      </c>
      <c r="F4175" s="1">
        <v>19</v>
      </c>
      <c r="G4175" s="28" t="str">
        <f t="shared" si="533"/>
        <v>419</v>
      </c>
      <c r="H4175" s="1">
        <v>1</v>
      </c>
      <c r="I4175" s="1">
        <v>2666</v>
      </c>
      <c r="J4175" s="1">
        <v>46</v>
      </c>
      <c r="K4175" s="1">
        <v>3176</v>
      </c>
      <c r="L4175" s="1">
        <v>62687</v>
      </c>
      <c r="M4175" s="1">
        <v>426753</v>
      </c>
      <c r="N4175" s="2">
        <f>INT(VLOOKUP(--D4175,'属性表（单）'!$H$7:$I$11,2,0)*VLOOKUP(F4175,'属性表（单）'!$B$4:$D$53,3,0))</f>
        <v>18400</v>
      </c>
      <c r="O4175" s="34">
        <f t="shared" si="535"/>
        <v>55200</v>
      </c>
      <c r="P4175" s="1">
        <f>IF(H4175=26,VLOOKUP(G4175,'属性表（单核）'!$H$2:$I$251,2,0),IF(H4175=59,VLOOKUP(G4175,'属性表（单核）'!$C$2:$D$251,2,0),INT(N4175/VLOOKUP(H4175,'属性表（单）'!$N$4:$O$24,2,0))))</f>
        <v>36800</v>
      </c>
      <c r="Q4175" s="34">
        <f t="shared" si="536"/>
        <v>21562</v>
      </c>
      <c r="R4175" s="1">
        <f>IF(J4175=26,VLOOKUP(G4175,'属性表（单核）'!$H$2:$I$251,2,0),IF(J4175=59,VLOOKUP(G4175,'属性表（单核）'!$C$2:$D$251,2,0),INT(N4175/VLOOKUP(J4175,'属性表（单）'!$N$4:$O$24,2,0))))</f>
        <v>14375</v>
      </c>
      <c r="S4175" s="1">
        <f t="shared" si="537"/>
        <v>80817</v>
      </c>
      <c r="T4175" s="28">
        <f>VLOOKUP(--F4175,经验表!$A$4:$B$53,2,0)*VLOOKUP(--E4175,经验表!$W$8:$X$17,2,0)</f>
        <v>80817.750000000015</v>
      </c>
      <c r="U4175" s="1">
        <f t="shared" si="538"/>
        <v>608353</v>
      </c>
      <c r="V4175" s="1">
        <f t="shared" si="539"/>
        <v>608353</v>
      </c>
    </row>
    <row r="4176" spans="1:22" x14ac:dyDescent="0.35">
      <c r="A4176" s="1">
        <v>92000174</v>
      </c>
      <c r="B4176" s="3" t="s">
        <v>24</v>
      </c>
      <c r="C4176" s="29">
        <f t="shared" si="534"/>
        <v>2</v>
      </c>
      <c r="D4176" s="29" t="str">
        <f t="shared" si="531"/>
        <v>4</v>
      </c>
      <c r="E4176" s="42" t="str">
        <f t="shared" si="532"/>
        <v>24</v>
      </c>
      <c r="F4176" s="1">
        <v>20</v>
      </c>
      <c r="G4176" s="28" t="str">
        <f t="shared" si="533"/>
        <v>420</v>
      </c>
      <c r="H4176" s="1">
        <v>1</v>
      </c>
      <c r="I4176" s="1">
        <v>2766</v>
      </c>
      <c r="J4176" s="1">
        <v>46</v>
      </c>
      <c r="K4176" s="1">
        <v>3312</v>
      </c>
      <c r="L4176" s="1">
        <v>69837</v>
      </c>
      <c r="M4176" s="1">
        <v>489440</v>
      </c>
      <c r="N4176" s="2">
        <f>INT(VLOOKUP(--D4176,'属性表（单）'!$H$7:$I$11,2,0)*VLOOKUP(F4176,'属性表（单）'!$B$4:$D$53,3,0))</f>
        <v>19400</v>
      </c>
      <c r="O4176" s="34">
        <f t="shared" si="535"/>
        <v>58200</v>
      </c>
      <c r="P4176" s="1">
        <f>IF(H4176=26,VLOOKUP(G4176,'属性表（单核）'!$H$2:$I$251,2,0),IF(H4176=59,VLOOKUP(G4176,'属性表（单核）'!$C$2:$D$251,2,0),INT(N4176/VLOOKUP(H4176,'属性表（单）'!$N$4:$O$24,2,0))))</f>
        <v>38800</v>
      </c>
      <c r="Q4176" s="34">
        <f t="shared" si="536"/>
        <v>22734</v>
      </c>
      <c r="R4176" s="1">
        <f>IF(J4176=26,VLOOKUP(G4176,'属性表（单核）'!$H$2:$I$251,2,0),IF(J4176=59,VLOOKUP(G4176,'属性表（单核）'!$C$2:$D$251,2,0),INT(N4176/VLOOKUP(J4176,'属性表（单）'!$N$4:$O$24,2,0))))</f>
        <v>15156</v>
      </c>
      <c r="S4176" s="1">
        <f t="shared" si="537"/>
        <v>89768</v>
      </c>
      <c r="T4176" s="28">
        <f>VLOOKUP(--F4176,经验表!$A$4:$B$53,2,0)*VLOOKUP(--E4176,经验表!$W$8:$X$17,2,0)</f>
        <v>89768.250000000015</v>
      </c>
      <c r="U4176" s="1">
        <f t="shared" si="538"/>
        <v>689170</v>
      </c>
      <c r="V4176" s="1">
        <f t="shared" si="539"/>
        <v>689170</v>
      </c>
    </row>
    <row r="4177" spans="1:22" x14ac:dyDescent="0.35">
      <c r="A4177" s="1">
        <v>92100174</v>
      </c>
      <c r="B4177" s="3" t="s">
        <v>24</v>
      </c>
      <c r="C4177" s="29">
        <f t="shared" si="534"/>
        <v>2</v>
      </c>
      <c r="D4177" s="29" t="str">
        <f t="shared" si="531"/>
        <v>4</v>
      </c>
      <c r="E4177" s="42" t="str">
        <f t="shared" si="532"/>
        <v>24</v>
      </c>
      <c r="F4177" s="1">
        <v>21</v>
      </c>
      <c r="G4177" s="28" t="str">
        <f t="shared" si="533"/>
        <v>421</v>
      </c>
      <c r="H4177" s="1">
        <v>1</v>
      </c>
      <c r="I4177" s="1">
        <v>2867</v>
      </c>
      <c r="J4177" s="1">
        <v>46</v>
      </c>
      <c r="K4177" s="1">
        <v>3448</v>
      </c>
      <c r="L4177" s="1">
        <v>77691</v>
      </c>
      <c r="M4177" s="1">
        <v>559277</v>
      </c>
      <c r="N4177" s="2">
        <f>INT(VLOOKUP(--D4177,'属性表（单）'!$H$7:$I$11,2,0)*VLOOKUP(F4177,'属性表（单）'!$B$4:$D$53,3,0))</f>
        <v>20400</v>
      </c>
      <c r="O4177" s="34">
        <f t="shared" si="535"/>
        <v>61200</v>
      </c>
      <c r="P4177" s="1">
        <f>IF(H4177=26,VLOOKUP(G4177,'属性表（单核）'!$H$2:$I$251,2,0),IF(H4177=59,VLOOKUP(G4177,'属性表（单核）'!$C$2:$D$251,2,0),INT(N4177/VLOOKUP(H4177,'属性表（单）'!$N$4:$O$24,2,0))))</f>
        <v>40800</v>
      </c>
      <c r="Q4177" s="34">
        <f t="shared" si="536"/>
        <v>23905</v>
      </c>
      <c r="R4177" s="1">
        <f>IF(J4177=26,VLOOKUP(G4177,'属性表（单核）'!$H$2:$I$251,2,0),IF(J4177=59,VLOOKUP(G4177,'属性表（单核）'!$C$2:$D$251,2,0),INT(N4177/VLOOKUP(J4177,'属性表（单）'!$N$4:$O$24,2,0))))</f>
        <v>15937</v>
      </c>
      <c r="S4177" s="1">
        <f t="shared" si="537"/>
        <v>98718</v>
      </c>
      <c r="T4177" s="28">
        <f>VLOOKUP(--F4177,经验表!$A$4:$B$53,2,0)*VLOOKUP(--E4177,经验表!$W$8:$X$17,2,0)</f>
        <v>98718.750000000015</v>
      </c>
      <c r="U4177" s="1">
        <f t="shared" si="538"/>
        <v>778938</v>
      </c>
      <c r="V4177" s="1">
        <f t="shared" si="539"/>
        <v>778938</v>
      </c>
    </row>
    <row r="4178" spans="1:22" x14ac:dyDescent="0.35">
      <c r="A4178" s="1">
        <v>92200174</v>
      </c>
      <c r="B4178" s="3" t="s">
        <v>24</v>
      </c>
      <c r="C4178" s="29">
        <f t="shared" si="534"/>
        <v>2</v>
      </c>
      <c r="D4178" s="29" t="str">
        <f t="shared" si="531"/>
        <v>4</v>
      </c>
      <c r="E4178" s="42" t="str">
        <f t="shared" si="532"/>
        <v>24</v>
      </c>
      <c r="F4178" s="1">
        <v>22</v>
      </c>
      <c r="G4178" s="28" t="str">
        <f t="shared" si="533"/>
        <v>422</v>
      </c>
      <c r="H4178" s="1">
        <v>1</v>
      </c>
      <c r="I4178" s="1">
        <v>2971</v>
      </c>
      <c r="J4178" s="1">
        <v>46</v>
      </c>
      <c r="K4178" s="1">
        <v>3584</v>
      </c>
      <c r="L4178" s="1">
        <v>86319</v>
      </c>
      <c r="M4178" s="1">
        <v>636968</v>
      </c>
      <c r="N4178" s="2">
        <f>INT(VLOOKUP(--D4178,'属性表（单）'!$H$7:$I$11,2,0)*VLOOKUP(F4178,'属性表（单）'!$B$4:$D$53,3,0))</f>
        <v>21600</v>
      </c>
      <c r="O4178" s="34">
        <f t="shared" si="535"/>
        <v>64800</v>
      </c>
      <c r="P4178" s="1">
        <f>IF(H4178=26,VLOOKUP(G4178,'属性表（单核）'!$H$2:$I$251,2,0),IF(H4178=59,VLOOKUP(G4178,'属性表（单核）'!$C$2:$D$251,2,0),INT(N4178/VLOOKUP(H4178,'属性表（单）'!$N$4:$O$24,2,0))))</f>
        <v>43200</v>
      </c>
      <c r="Q4178" s="34">
        <f t="shared" si="536"/>
        <v>25312</v>
      </c>
      <c r="R4178" s="1">
        <f>IF(J4178=26,VLOOKUP(G4178,'属性表（单核）'!$H$2:$I$251,2,0),IF(J4178=59,VLOOKUP(G4178,'属性表（单核）'!$C$2:$D$251,2,0),INT(N4178/VLOOKUP(J4178,'属性表（单）'!$N$4:$O$24,2,0))))</f>
        <v>16875</v>
      </c>
      <c r="S4178" s="1">
        <f t="shared" si="537"/>
        <v>110828</v>
      </c>
      <c r="T4178" s="28">
        <f>VLOOKUP(--F4178,经验表!$A$4:$B$53,2,0)*VLOOKUP(--E4178,经验表!$W$8:$X$17,2,0)</f>
        <v>110828.25000000001</v>
      </c>
      <c r="U4178" s="1">
        <f t="shared" si="538"/>
        <v>877656</v>
      </c>
      <c r="V4178" s="1">
        <f t="shared" si="539"/>
        <v>877656</v>
      </c>
    </row>
    <row r="4179" spans="1:22" x14ac:dyDescent="0.35">
      <c r="A4179" s="1">
        <v>92300174</v>
      </c>
      <c r="B4179" s="3" t="s">
        <v>24</v>
      </c>
      <c r="C4179" s="29">
        <f t="shared" si="534"/>
        <v>2</v>
      </c>
      <c r="D4179" s="29" t="str">
        <f t="shared" si="531"/>
        <v>4</v>
      </c>
      <c r="E4179" s="42" t="str">
        <f t="shared" si="532"/>
        <v>24</v>
      </c>
      <c r="F4179" s="1">
        <v>23</v>
      </c>
      <c r="G4179" s="28" t="str">
        <f t="shared" si="533"/>
        <v>423</v>
      </c>
      <c r="H4179" s="1">
        <v>1</v>
      </c>
      <c r="I4179" s="1">
        <v>3075</v>
      </c>
      <c r="J4179" s="1">
        <v>46</v>
      </c>
      <c r="K4179" s="1">
        <v>3720</v>
      </c>
      <c r="L4179" s="1">
        <v>95792</v>
      </c>
      <c r="M4179" s="1">
        <v>723287</v>
      </c>
      <c r="N4179" s="2">
        <f>INT(VLOOKUP(--D4179,'属性表（单）'!$H$7:$I$11,2,0)*VLOOKUP(F4179,'属性表（单）'!$B$4:$D$53,3,0))</f>
        <v>22800</v>
      </c>
      <c r="O4179" s="34">
        <f t="shared" si="535"/>
        <v>68400</v>
      </c>
      <c r="P4179" s="1">
        <f>IF(H4179=26,VLOOKUP(G4179,'属性表（单核）'!$H$2:$I$251,2,0),IF(H4179=59,VLOOKUP(G4179,'属性表（单核）'!$C$2:$D$251,2,0),INT(N4179/VLOOKUP(H4179,'属性表（单）'!$N$4:$O$24,2,0))))</f>
        <v>45600</v>
      </c>
      <c r="Q4179" s="34">
        <f t="shared" si="536"/>
        <v>26718</v>
      </c>
      <c r="R4179" s="1">
        <f>IF(J4179=26,VLOOKUP(G4179,'属性表（单核）'!$H$2:$I$251,2,0),IF(J4179=59,VLOOKUP(G4179,'属性表（单核）'!$C$2:$D$251,2,0),INT(N4179/VLOOKUP(J4179,'属性表（单）'!$N$4:$O$24,2,0))))</f>
        <v>17812</v>
      </c>
      <c r="S4179" s="1">
        <f t="shared" si="537"/>
        <v>122937</v>
      </c>
      <c r="T4179" s="28">
        <f>VLOOKUP(--F4179,经验表!$A$4:$B$53,2,0)*VLOOKUP(--E4179,经验表!$W$8:$X$17,2,0)</f>
        <v>122937.75000000001</v>
      </c>
      <c r="U4179" s="1">
        <f t="shared" si="538"/>
        <v>988484</v>
      </c>
      <c r="V4179" s="1">
        <f t="shared" si="539"/>
        <v>988484</v>
      </c>
    </row>
    <row r="4180" spans="1:22" x14ac:dyDescent="0.35">
      <c r="A4180" s="1">
        <v>92400174</v>
      </c>
      <c r="B4180" s="3" t="s">
        <v>24</v>
      </c>
      <c r="C4180" s="29">
        <f t="shared" si="534"/>
        <v>2</v>
      </c>
      <c r="D4180" s="29" t="str">
        <f t="shared" si="531"/>
        <v>4</v>
      </c>
      <c r="E4180" s="42" t="str">
        <f t="shared" si="532"/>
        <v>24</v>
      </c>
      <c r="F4180" s="1">
        <v>24</v>
      </c>
      <c r="G4180" s="28" t="str">
        <f t="shared" si="533"/>
        <v>424</v>
      </c>
      <c r="H4180" s="1">
        <v>1</v>
      </c>
      <c r="I4180" s="1">
        <v>3182</v>
      </c>
      <c r="J4180" s="1">
        <v>46</v>
      </c>
      <c r="K4180" s="1">
        <v>3856</v>
      </c>
      <c r="L4180" s="1">
        <v>106196</v>
      </c>
      <c r="M4180" s="1">
        <v>819079</v>
      </c>
      <c r="N4180" s="2">
        <f>INT(VLOOKUP(--D4180,'属性表（单）'!$H$7:$I$11,2,0)*VLOOKUP(F4180,'属性表（单）'!$B$4:$D$53,3,0))</f>
        <v>24000</v>
      </c>
      <c r="O4180" s="34">
        <f t="shared" si="535"/>
        <v>72000</v>
      </c>
      <c r="P4180" s="1">
        <f>IF(H4180=26,VLOOKUP(G4180,'属性表（单核）'!$H$2:$I$251,2,0),IF(H4180=59,VLOOKUP(G4180,'属性表（单核）'!$C$2:$D$251,2,0),INT(N4180/VLOOKUP(H4180,'属性表（单）'!$N$4:$O$24,2,0))))</f>
        <v>48000</v>
      </c>
      <c r="Q4180" s="34">
        <f t="shared" si="536"/>
        <v>28125</v>
      </c>
      <c r="R4180" s="1">
        <f>IF(J4180=26,VLOOKUP(G4180,'属性表（单核）'!$H$2:$I$251,2,0),IF(J4180=59,VLOOKUP(G4180,'属性表（单核）'!$C$2:$D$251,2,0),INT(N4180/VLOOKUP(J4180,'属性表（单）'!$N$4:$O$24,2,0))))</f>
        <v>18750</v>
      </c>
      <c r="S4180" s="1">
        <f t="shared" si="537"/>
        <v>135047</v>
      </c>
      <c r="T4180" s="28">
        <f>VLOOKUP(--F4180,经验表!$A$4:$B$53,2,0)*VLOOKUP(--E4180,经验表!$W$8:$X$17,2,0)</f>
        <v>135047.25000000003</v>
      </c>
      <c r="U4180" s="1">
        <f t="shared" si="538"/>
        <v>1111421</v>
      </c>
      <c r="V4180" s="1">
        <f t="shared" si="539"/>
        <v>1111421</v>
      </c>
    </row>
    <row r="4181" spans="1:22" x14ac:dyDescent="0.35">
      <c r="A4181" s="1">
        <v>92500174</v>
      </c>
      <c r="B4181" s="3" t="s">
        <v>24</v>
      </c>
      <c r="C4181" s="29">
        <f t="shared" si="534"/>
        <v>2</v>
      </c>
      <c r="D4181" s="29" t="str">
        <f t="shared" si="531"/>
        <v>4</v>
      </c>
      <c r="E4181" s="42" t="str">
        <f t="shared" si="532"/>
        <v>24</v>
      </c>
      <c r="F4181" s="1">
        <v>25</v>
      </c>
      <c r="G4181" s="28" t="str">
        <f t="shared" si="533"/>
        <v>425</v>
      </c>
      <c r="H4181" s="1">
        <v>1</v>
      </c>
      <c r="I4181" s="1">
        <v>3290</v>
      </c>
      <c r="J4181" s="1">
        <v>46</v>
      </c>
      <c r="K4181" s="1">
        <v>3992</v>
      </c>
      <c r="L4181" s="1">
        <v>117616</v>
      </c>
      <c r="M4181" s="1">
        <v>925275</v>
      </c>
      <c r="N4181" s="2">
        <f>INT(VLOOKUP(--D4181,'属性表（单）'!$H$7:$I$11,2,0)*VLOOKUP(F4181,'属性表（单）'!$B$4:$D$53,3,0))</f>
        <v>25200</v>
      </c>
      <c r="O4181" s="34">
        <f t="shared" si="535"/>
        <v>75600</v>
      </c>
      <c r="P4181" s="1">
        <f>IF(H4181=26,VLOOKUP(G4181,'属性表（单核）'!$H$2:$I$251,2,0),IF(H4181=59,VLOOKUP(G4181,'属性表（单核）'!$C$2:$D$251,2,0),INT(N4181/VLOOKUP(H4181,'属性表（单）'!$N$4:$O$24,2,0))))</f>
        <v>50400</v>
      </c>
      <c r="Q4181" s="34">
        <f t="shared" si="536"/>
        <v>29530</v>
      </c>
      <c r="R4181" s="1">
        <f>IF(J4181=26,VLOOKUP(G4181,'属性表（单核）'!$H$2:$I$251,2,0),IF(J4181=59,VLOOKUP(G4181,'属性表（单核）'!$C$2:$D$251,2,0),INT(N4181/VLOOKUP(J4181,'属性表（单）'!$N$4:$O$24,2,0))))</f>
        <v>19687</v>
      </c>
      <c r="S4181" s="1">
        <f t="shared" si="537"/>
        <v>147156</v>
      </c>
      <c r="T4181" s="28">
        <f>VLOOKUP(--F4181,经验表!$A$4:$B$53,2,0)*VLOOKUP(--E4181,经验表!$W$8:$X$17,2,0)</f>
        <v>147156.75000000003</v>
      </c>
      <c r="U4181" s="1">
        <f t="shared" si="538"/>
        <v>1246468</v>
      </c>
      <c r="V4181" s="1">
        <f t="shared" si="539"/>
        <v>1246468</v>
      </c>
    </row>
    <row r="4182" spans="1:22" x14ac:dyDescent="0.35">
      <c r="A4182" s="1">
        <v>92600174</v>
      </c>
      <c r="B4182" s="3" t="s">
        <v>24</v>
      </c>
      <c r="C4182" s="29">
        <f t="shared" si="534"/>
        <v>2</v>
      </c>
      <c r="D4182" s="29" t="str">
        <f t="shared" si="531"/>
        <v>4</v>
      </c>
      <c r="E4182" s="42" t="str">
        <f t="shared" si="532"/>
        <v>24</v>
      </c>
      <c r="F4182" s="1">
        <v>26</v>
      </c>
      <c r="G4182" s="28" t="str">
        <f t="shared" si="533"/>
        <v>426</v>
      </c>
      <c r="H4182" s="1">
        <v>1</v>
      </c>
      <c r="I4182" s="1">
        <v>3400</v>
      </c>
      <c r="J4182" s="1">
        <v>46</v>
      </c>
      <c r="K4182" s="1">
        <v>4128</v>
      </c>
      <c r="L4182" s="1">
        <v>130154</v>
      </c>
      <c r="M4182" s="1">
        <v>1042891</v>
      </c>
      <c r="N4182" s="2">
        <f>INT(VLOOKUP(--D4182,'属性表（单）'!$H$7:$I$11,2,0)*VLOOKUP(F4182,'属性表（单）'!$B$4:$D$53,3,0))</f>
        <v>26400</v>
      </c>
      <c r="O4182" s="34">
        <f t="shared" si="535"/>
        <v>79200</v>
      </c>
      <c r="P4182" s="1">
        <f>IF(H4182=26,VLOOKUP(G4182,'属性表（单核）'!$H$2:$I$251,2,0),IF(H4182=59,VLOOKUP(G4182,'属性表（单核）'!$C$2:$D$251,2,0),INT(N4182/VLOOKUP(H4182,'属性表（单）'!$N$4:$O$24,2,0))))</f>
        <v>52800</v>
      </c>
      <c r="Q4182" s="34">
        <f t="shared" si="536"/>
        <v>30937</v>
      </c>
      <c r="R4182" s="1">
        <f>IF(J4182=26,VLOOKUP(G4182,'属性表（单核）'!$H$2:$I$251,2,0),IF(J4182=59,VLOOKUP(G4182,'属性表（单核）'!$C$2:$D$251,2,0),INT(N4182/VLOOKUP(J4182,'属性表（单）'!$N$4:$O$24,2,0))))</f>
        <v>20625</v>
      </c>
      <c r="S4182" s="1">
        <f t="shared" si="537"/>
        <v>162951</v>
      </c>
      <c r="T4182" s="28">
        <f>VLOOKUP(--F4182,经验表!$A$4:$B$53,2,0)*VLOOKUP(--E4182,经验表!$W$8:$X$17,2,0)</f>
        <v>162951.75000000003</v>
      </c>
      <c r="U4182" s="1">
        <f t="shared" si="538"/>
        <v>1393624</v>
      </c>
      <c r="V4182" s="1">
        <f t="shared" si="539"/>
        <v>1393624</v>
      </c>
    </row>
    <row r="4183" spans="1:22" x14ac:dyDescent="0.35">
      <c r="A4183" s="1">
        <v>92700174</v>
      </c>
      <c r="B4183" s="3" t="s">
        <v>24</v>
      </c>
      <c r="C4183" s="29">
        <f t="shared" si="534"/>
        <v>2</v>
      </c>
      <c r="D4183" s="29" t="str">
        <f t="shared" si="531"/>
        <v>4</v>
      </c>
      <c r="E4183" s="42" t="str">
        <f t="shared" si="532"/>
        <v>24</v>
      </c>
      <c r="F4183" s="1">
        <v>27</v>
      </c>
      <c r="G4183" s="28" t="str">
        <f t="shared" si="533"/>
        <v>427</v>
      </c>
      <c r="H4183" s="1">
        <v>1</v>
      </c>
      <c r="I4183" s="1">
        <v>3510</v>
      </c>
      <c r="J4183" s="1">
        <v>46</v>
      </c>
      <c r="K4183" s="1">
        <v>4264</v>
      </c>
      <c r="L4183" s="1">
        <v>143917</v>
      </c>
      <c r="M4183" s="1">
        <v>1173045</v>
      </c>
      <c r="N4183" s="2">
        <f>INT(VLOOKUP(--D4183,'属性表（单）'!$H$7:$I$11,2,0)*VLOOKUP(F4183,'属性表（单）'!$B$4:$D$53,3,0))</f>
        <v>27800</v>
      </c>
      <c r="O4183" s="34">
        <f t="shared" si="535"/>
        <v>83400</v>
      </c>
      <c r="P4183" s="1">
        <f>IF(H4183=26,VLOOKUP(G4183,'属性表（单核）'!$H$2:$I$251,2,0),IF(H4183=59,VLOOKUP(G4183,'属性表（单核）'!$C$2:$D$251,2,0),INT(N4183/VLOOKUP(H4183,'属性表（单）'!$N$4:$O$24,2,0))))</f>
        <v>55600</v>
      </c>
      <c r="Q4183" s="34">
        <f t="shared" si="536"/>
        <v>32577</v>
      </c>
      <c r="R4183" s="1">
        <f>IF(J4183=26,VLOOKUP(G4183,'属性表（单核）'!$H$2:$I$251,2,0),IF(J4183=59,VLOOKUP(G4183,'属性表（单核）'!$C$2:$D$251,2,0),INT(N4183/VLOOKUP(J4183,'属性表（单）'!$N$4:$O$24,2,0))))</f>
        <v>21718</v>
      </c>
      <c r="S4183" s="1">
        <f t="shared" si="537"/>
        <v>178746</v>
      </c>
      <c r="T4183" s="28">
        <f>VLOOKUP(--F4183,经验表!$A$4:$B$53,2,0)*VLOOKUP(--E4183,经验表!$W$8:$X$17,2,0)</f>
        <v>178746.75000000003</v>
      </c>
      <c r="U4183" s="1">
        <f t="shared" si="538"/>
        <v>1556575</v>
      </c>
      <c r="V4183" s="1">
        <f t="shared" si="539"/>
        <v>1556575</v>
      </c>
    </row>
    <row r="4184" spans="1:22" x14ac:dyDescent="0.35">
      <c r="A4184" s="1">
        <v>92800174</v>
      </c>
      <c r="B4184" s="3" t="s">
        <v>24</v>
      </c>
      <c r="C4184" s="29">
        <f t="shared" si="534"/>
        <v>2</v>
      </c>
      <c r="D4184" s="29" t="str">
        <f t="shared" si="531"/>
        <v>4</v>
      </c>
      <c r="E4184" s="42" t="str">
        <f t="shared" si="532"/>
        <v>24</v>
      </c>
      <c r="F4184" s="1">
        <v>28</v>
      </c>
      <c r="G4184" s="28" t="str">
        <f t="shared" si="533"/>
        <v>428</v>
      </c>
      <c r="H4184" s="1">
        <v>1</v>
      </c>
      <c r="I4184" s="1">
        <v>3624</v>
      </c>
      <c r="J4184" s="1">
        <v>46</v>
      </c>
      <c r="K4184" s="1">
        <v>4400</v>
      </c>
      <c r="L4184" s="1">
        <v>159023</v>
      </c>
      <c r="M4184" s="1">
        <v>1316962</v>
      </c>
      <c r="N4184" s="2">
        <f>INT(VLOOKUP(--D4184,'属性表（单）'!$H$7:$I$11,2,0)*VLOOKUP(F4184,'属性表（单）'!$B$4:$D$53,3,0))</f>
        <v>29200</v>
      </c>
      <c r="O4184" s="34">
        <f t="shared" si="535"/>
        <v>87600</v>
      </c>
      <c r="P4184" s="1">
        <f>IF(H4184=26,VLOOKUP(G4184,'属性表（单核）'!$H$2:$I$251,2,0),IF(H4184=59,VLOOKUP(G4184,'属性表（单核）'!$C$2:$D$251,2,0),INT(N4184/VLOOKUP(H4184,'属性表（单）'!$N$4:$O$24,2,0))))</f>
        <v>58400</v>
      </c>
      <c r="Q4184" s="34">
        <f t="shared" si="536"/>
        <v>34218</v>
      </c>
      <c r="R4184" s="1">
        <f>IF(J4184=26,VLOOKUP(G4184,'属性表（单核）'!$H$2:$I$251,2,0),IF(J4184=59,VLOOKUP(G4184,'属性表（单核）'!$C$2:$D$251,2,0),INT(N4184/VLOOKUP(J4184,'属性表（单）'!$N$4:$O$24,2,0))))</f>
        <v>22812</v>
      </c>
      <c r="S4184" s="1">
        <f t="shared" si="537"/>
        <v>194541</v>
      </c>
      <c r="T4184" s="28">
        <f>VLOOKUP(--F4184,经验表!$A$4:$B$53,2,0)*VLOOKUP(--E4184,经验表!$W$8:$X$17,2,0)</f>
        <v>194541.75000000003</v>
      </c>
      <c r="U4184" s="1">
        <f t="shared" si="538"/>
        <v>1735321</v>
      </c>
      <c r="V4184" s="1">
        <f t="shared" si="539"/>
        <v>1735321</v>
      </c>
    </row>
    <row r="4185" spans="1:22" x14ac:dyDescent="0.35">
      <c r="A4185" s="1">
        <v>92900174</v>
      </c>
      <c r="B4185" s="3" t="s">
        <v>24</v>
      </c>
      <c r="C4185" s="29">
        <f t="shared" si="534"/>
        <v>2</v>
      </c>
      <c r="D4185" s="29" t="str">
        <f t="shared" si="531"/>
        <v>4</v>
      </c>
      <c r="E4185" s="42" t="str">
        <f t="shared" si="532"/>
        <v>24</v>
      </c>
      <c r="F4185" s="1">
        <v>29</v>
      </c>
      <c r="G4185" s="28" t="str">
        <f t="shared" si="533"/>
        <v>429</v>
      </c>
      <c r="H4185" s="1">
        <v>1</v>
      </c>
      <c r="I4185" s="1">
        <v>3739</v>
      </c>
      <c r="J4185" s="1">
        <v>46</v>
      </c>
      <c r="K4185" s="1">
        <v>4536</v>
      </c>
      <c r="L4185" s="1">
        <v>175602</v>
      </c>
      <c r="M4185" s="1">
        <v>1475985</v>
      </c>
      <c r="N4185" s="2">
        <f>INT(VLOOKUP(--D4185,'属性表（单）'!$H$7:$I$11,2,0)*VLOOKUP(F4185,'属性表（单）'!$B$4:$D$53,3,0))</f>
        <v>30600</v>
      </c>
      <c r="O4185" s="34">
        <f t="shared" si="535"/>
        <v>91800</v>
      </c>
      <c r="P4185" s="1">
        <f>IF(H4185=26,VLOOKUP(G4185,'属性表（单核）'!$H$2:$I$251,2,0),IF(H4185=59,VLOOKUP(G4185,'属性表（单核）'!$C$2:$D$251,2,0),INT(N4185/VLOOKUP(H4185,'属性表（单）'!$N$4:$O$24,2,0))))</f>
        <v>61200</v>
      </c>
      <c r="Q4185" s="34">
        <f t="shared" si="536"/>
        <v>35859</v>
      </c>
      <c r="R4185" s="1">
        <f>IF(J4185=26,VLOOKUP(G4185,'属性表（单核）'!$H$2:$I$251,2,0),IF(J4185=59,VLOOKUP(G4185,'属性表（单核）'!$C$2:$D$251,2,0),INT(N4185/VLOOKUP(J4185,'属性表（单）'!$N$4:$O$24,2,0))))</f>
        <v>23906</v>
      </c>
      <c r="S4185" s="1">
        <f t="shared" si="537"/>
        <v>210336</v>
      </c>
      <c r="T4185" s="28">
        <f>VLOOKUP(--F4185,经验表!$A$4:$B$53,2,0)*VLOOKUP(--E4185,经验表!$W$8:$X$17,2,0)</f>
        <v>210336.75000000003</v>
      </c>
      <c r="U4185" s="1">
        <f t="shared" si="538"/>
        <v>1929862</v>
      </c>
      <c r="V4185" s="1">
        <f t="shared" si="539"/>
        <v>1929862</v>
      </c>
    </row>
    <row r="4186" spans="1:22" x14ac:dyDescent="0.35">
      <c r="A4186" s="1">
        <v>93000174</v>
      </c>
      <c r="B4186" s="3" t="s">
        <v>24</v>
      </c>
      <c r="C4186" s="29">
        <f t="shared" si="534"/>
        <v>2</v>
      </c>
      <c r="D4186" s="29" t="str">
        <f t="shared" si="531"/>
        <v>4</v>
      </c>
      <c r="E4186" s="42" t="str">
        <f t="shared" si="532"/>
        <v>24</v>
      </c>
      <c r="F4186" s="1">
        <v>30</v>
      </c>
      <c r="G4186" s="28" t="str">
        <f t="shared" si="533"/>
        <v>430</v>
      </c>
      <c r="H4186" s="1">
        <v>1</v>
      </c>
      <c r="I4186" s="1">
        <v>3854</v>
      </c>
      <c r="J4186" s="1">
        <v>46</v>
      </c>
      <c r="K4186" s="1">
        <v>4672</v>
      </c>
      <c r="L4186" s="1">
        <v>193794</v>
      </c>
      <c r="M4186" s="1">
        <v>1651587</v>
      </c>
      <c r="N4186" s="2">
        <f>INT(VLOOKUP(--D4186,'属性表（单）'!$H$7:$I$11,2,0)*VLOOKUP(F4186,'属性表（单）'!$B$4:$D$53,3,0))</f>
        <v>32000</v>
      </c>
      <c r="O4186" s="34">
        <f t="shared" si="535"/>
        <v>96000</v>
      </c>
      <c r="P4186" s="1">
        <f>IF(H4186=26,VLOOKUP(G4186,'属性表（单核）'!$H$2:$I$251,2,0),IF(H4186=59,VLOOKUP(G4186,'属性表（单核）'!$C$2:$D$251,2,0),INT(N4186/VLOOKUP(H4186,'属性表（单）'!$N$4:$O$24,2,0))))</f>
        <v>64000</v>
      </c>
      <c r="Q4186" s="34">
        <f t="shared" si="536"/>
        <v>37500</v>
      </c>
      <c r="R4186" s="1">
        <f>IF(J4186=26,VLOOKUP(G4186,'属性表（单核）'!$H$2:$I$251,2,0),IF(J4186=59,VLOOKUP(G4186,'属性表（单核）'!$C$2:$D$251,2,0),INT(N4186/VLOOKUP(J4186,'属性表（单）'!$N$4:$O$24,2,0))))</f>
        <v>25000</v>
      </c>
      <c r="S4186" s="1">
        <f t="shared" si="537"/>
        <v>230343</v>
      </c>
      <c r="T4186" s="28">
        <f>VLOOKUP(--F4186,经验表!$A$4:$B$53,2,0)*VLOOKUP(--E4186,经验表!$W$8:$X$17,2,0)</f>
        <v>230343.75000000003</v>
      </c>
      <c r="U4186" s="1">
        <f t="shared" si="538"/>
        <v>2140198</v>
      </c>
      <c r="V4186" s="1">
        <f t="shared" si="539"/>
        <v>2140198</v>
      </c>
    </row>
    <row r="4187" spans="1:22" x14ac:dyDescent="0.35">
      <c r="A4187" s="1">
        <v>93100174</v>
      </c>
      <c r="B4187" s="3" t="s">
        <v>24</v>
      </c>
      <c r="C4187" s="29">
        <f t="shared" si="534"/>
        <v>2</v>
      </c>
      <c r="D4187" s="29" t="str">
        <f t="shared" si="531"/>
        <v>4</v>
      </c>
      <c r="E4187" s="42" t="str">
        <f t="shared" si="532"/>
        <v>24</v>
      </c>
      <c r="F4187" s="1">
        <v>31</v>
      </c>
      <c r="G4187" s="28" t="str">
        <f t="shared" si="533"/>
        <v>431</v>
      </c>
      <c r="H4187" s="1">
        <v>1</v>
      </c>
      <c r="I4187" s="1">
        <v>3973</v>
      </c>
      <c r="J4187" s="1">
        <v>46</v>
      </c>
      <c r="K4187" s="1">
        <v>4808</v>
      </c>
      <c r="L4187" s="1">
        <v>213754</v>
      </c>
      <c r="M4187" s="1">
        <v>1845381</v>
      </c>
      <c r="N4187" s="2">
        <f>INT(VLOOKUP(--D4187,'属性表（单）'!$H$7:$I$11,2,0)*VLOOKUP(F4187,'属性表（单）'!$B$4:$D$53,3,0))</f>
        <v>33400</v>
      </c>
      <c r="O4187" s="34">
        <f t="shared" si="535"/>
        <v>100200</v>
      </c>
      <c r="P4187" s="1">
        <f>IF(H4187=26,VLOOKUP(G4187,'属性表（单核）'!$H$2:$I$251,2,0),IF(H4187=59,VLOOKUP(G4187,'属性表（单核）'!$C$2:$D$251,2,0),INT(N4187/VLOOKUP(H4187,'属性表（单）'!$N$4:$O$24,2,0))))</f>
        <v>66800</v>
      </c>
      <c r="Q4187" s="34">
        <f t="shared" si="536"/>
        <v>39139</v>
      </c>
      <c r="R4187" s="1">
        <f>IF(J4187=26,VLOOKUP(G4187,'属性表（单核）'!$H$2:$I$251,2,0),IF(J4187=59,VLOOKUP(G4187,'属性表（单核）'!$C$2:$D$251,2,0),INT(N4187/VLOOKUP(J4187,'属性表（单）'!$N$4:$O$24,2,0))))</f>
        <v>26093</v>
      </c>
      <c r="S4187" s="1">
        <f t="shared" si="537"/>
        <v>250350</v>
      </c>
      <c r="T4187" s="28">
        <f>VLOOKUP(--F4187,经验表!$A$4:$B$53,2,0)*VLOOKUP(--E4187,经验表!$W$8:$X$17,2,0)</f>
        <v>250350.75000000003</v>
      </c>
      <c r="U4187" s="1">
        <f t="shared" si="538"/>
        <v>2370541</v>
      </c>
      <c r="V4187" s="1">
        <f t="shared" si="539"/>
        <v>2370541</v>
      </c>
    </row>
    <row r="4188" spans="1:22" x14ac:dyDescent="0.35">
      <c r="A4188" s="1">
        <v>93200174</v>
      </c>
      <c r="B4188" s="3" t="s">
        <v>24</v>
      </c>
      <c r="C4188" s="29">
        <f t="shared" si="534"/>
        <v>2</v>
      </c>
      <c r="D4188" s="29" t="str">
        <f t="shared" si="531"/>
        <v>4</v>
      </c>
      <c r="E4188" s="42" t="str">
        <f t="shared" si="532"/>
        <v>24</v>
      </c>
      <c r="F4188" s="1">
        <v>32</v>
      </c>
      <c r="G4188" s="28" t="str">
        <f t="shared" si="533"/>
        <v>432</v>
      </c>
      <c r="H4188" s="1">
        <v>1</v>
      </c>
      <c r="I4188" s="1">
        <v>4093</v>
      </c>
      <c r="J4188" s="1">
        <v>46</v>
      </c>
      <c r="K4188" s="1">
        <v>4944</v>
      </c>
      <c r="L4188" s="1">
        <v>235655</v>
      </c>
      <c r="M4188" s="1">
        <v>2059135</v>
      </c>
      <c r="N4188" s="2">
        <f>INT(VLOOKUP(--D4188,'属性表（单）'!$H$7:$I$11,2,0)*VLOOKUP(F4188,'属性表（单）'!$B$4:$D$53,3,0))</f>
        <v>35000</v>
      </c>
      <c r="O4188" s="34">
        <f t="shared" si="535"/>
        <v>105000</v>
      </c>
      <c r="P4188" s="1">
        <f>IF(H4188=26,VLOOKUP(G4188,'属性表（单核）'!$H$2:$I$251,2,0),IF(H4188=59,VLOOKUP(G4188,'属性表（单核）'!$C$2:$D$251,2,0),INT(N4188/VLOOKUP(H4188,'属性表（单）'!$N$4:$O$24,2,0))))</f>
        <v>70000</v>
      </c>
      <c r="Q4188" s="34">
        <f t="shared" si="536"/>
        <v>41014</v>
      </c>
      <c r="R4188" s="1">
        <f>IF(J4188=26,VLOOKUP(G4188,'属性表（单核）'!$H$2:$I$251,2,0),IF(J4188=59,VLOOKUP(G4188,'属性表（单核）'!$C$2:$D$251,2,0),INT(N4188/VLOOKUP(J4188,'属性表（单）'!$N$4:$O$24,2,0))))</f>
        <v>27343</v>
      </c>
      <c r="S4188" s="1">
        <f t="shared" si="537"/>
        <v>270357</v>
      </c>
      <c r="T4188" s="28">
        <f>VLOOKUP(--F4188,经验表!$A$4:$B$53,2,0)*VLOOKUP(--E4188,经验表!$W$8:$X$17,2,0)</f>
        <v>270357.75000000006</v>
      </c>
      <c r="U4188" s="1">
        <f t="shared" si="538"/>
        <v>2620891</v>
      </c>
      <c r="V4188" s="1">
        <f t="shared" si="539"/>
        <v>2620891</v>
      </c>
    </row>
    <row r="4189" spans="1:22" x14ac:dyDescent="0.35">
      <c r="A4189" s="1">
        <v>93300174</v>
      </c>
      <c r="B4189" s="3" t="s">
        <v>24</v>
      </c>
      <c r="C4189" s="29">
        <f t="shared" si="534"/>
        <v>2</v>
      </c>
      <c r="D4189" s="29" t="str">
        <f t="shared" si="531"/>
        <v>4</v>
      </c>
      <c r="E4189" s="42" t="str">
        <f t="shared" si="532"/>
        <v>24</v>
      </c>
      <c r="F4189" s="1">
        <v>33</v>
      </c>
      <c r="G4189" s="28" t="str">
        <f t="shared" si="533"/>
        <v>433</v>
      </c>
      <c r="H4189" s="1">
        <v>1</v>
      </c>
      <c r="I4189" s="1">
        <v>4214</v>
      </c>
      <c r="J4189" s="1">
        <v>46</v>
      </c>
      <c r="K4189" s="1">
        <v>5080</v>
      </c>
      <c r="L4189" s="1">
        <v>259684</v>
      </c>
      <c r="M4189" s="1">
        <v>2294790</v>
      </c>
      <c r="N4189" s="2">
        <f>INT(VLOOKUP(--D4189,'属性表（单）'!$H$7:$I$11,2,0)*VLOOKUP(F4189,'属性表（单）'!$B$4:$D$53,3,0))</f>
        <v>36600</v>
      </c>
      <c r="O4189" s="34">
        <f t="shared" si="535"/>
        <v>109800</v>
      </c>
      <c r="P4189" s="1">
        <f>IF(H4189=26,VLOOKUP(G4189,'属性表（单核）'!$H$2:$I$251,2,0),IF(H4189=59,VLOOKUP(G4189,'属性表（单核）'!$C$2:$D$251,2,0),INT(N4189/VLOOKUP(H4189,'属性表（单）'!$N$4:$O$24,2,0))))</f>
        <v>73200</v>
      </c>
      <c r="Q4189" s="34">
        <f t="shared" si="536"/>
        <v>42889</v>
      </c>
      <c r="R4189" s="1">
        <f>IF(J4189=26,VLOOKUP(G4189,'属性表（单核）'!$H$2:$I$251,2,0),IF(J4189=59,VLOOKUP(G4189,'属性表（单核）'!$C$2:$D$251,2,0),INT(N4189/VLOOKUP(J4189,'属性表（单）'!$N$4:$O$24,2,0))))</f>
        <v>28593</v>
      </c>
      <c r="S4189" s="1">
        <f t="shared" si="537"/>
        <v>290364</v>
      </c>
      <c r="T4189" s="28">
        <f>VLOOKUP(--F4189,经验表!$A$4:$B$53,2,0)*VLOOKUP(--E4189,经验表!$W$8:$X$17,2,0)</f>
        <v>290364.75000000006</v>
      </c>
      <c r="U4189" s="1">
        <f t="shared" si="538"/>
        <v>2891248</v>
      </c>
      <c r="V4189" s="1">
        <f t="shared" si="539"/>
        <v>2891248</v>
      </c>
    </row>
    <row r="4190" spans="1:22" x14ac:dyDescent="0.35">
      <c r="A4190" s="1">
        <v>93400174</v>
      </c>
      <c r="B4190" s="3" t="s">
        <v>24</v>
      </c>
      <c r="C4190" s="29">
        <f t="shared" si="534"/>
        <v>2</v>
      </c>
      <c r="D4190" s="29" t="str">
        <f t="shared" si="531"/>
        <v>4</v>
      </c>
      <c r="E4190" s="42" t="str">
        <f t="shared" si="532"/>
        <v>24</v>
      </c>
      <c r="F4190" s="1">
        <v>34</v>
      </c>
      <c r="G4190" s="28" t="str">
        <f t="shared" si="533"/>
        <v>434</v>
      </c>
      <c r="H4190" s="1">
        <v>1</v>
      </c>
      <c r="I4190" s="1">
        <v>4338</v>
      </c>
      <c r="J4190" s="1">
        <v>46</v>
      </c>
      <c r="K4190" s="1">
        <v>5216</v>
      </c>
      <c r="L4190" s="1">
        <v>286042</v>
      </c>
      <c r="M4190" s="1">
        <v>2554474</v>
      </c>
      <c r="N4190" s="2">
        <f>INT(VLOOKUP(--D4190,'属性表（单）'!$H$7:$I$11,2,0)*VLOOKUP(F4190,'属性表（单）'!$B$4:$D$53,3,0))</f>
        <v>38200</v>
      </c>
      <c r="O4190" s="34">
        <f t="shared" si="535"/>
        <v>114600</v>
      </c>
      <c r="P4190" s="1">
        <f>IF(H4190=26,VLOOKUP(G4190,'属性表（单核）'!$H$2:$I$251,2,0),IF(H4190=59,VLOOKUP(G4190,'属性表（单核）'!$C$2:$D$251,2,0),INT(N4190/VLOOKUP(H4190,'属性表（单）'!$N$4:$O$24,2,0))))</f>
        <v>76400</v>
      </c>
      <c r="Q4190" s="34">
        <f t="shared" si="536"/>
        <v>44764</v>
      </c>
      <c r="R4190" s="1">
        <f>IF(J4190=26,VLOOKUP(G4190,'属性表（单核）'!$H$2:$I$251,2,0),IF(J4190=59,VLOOKUP(G4190,'属性表（单核）'!$C$2:$D$251,2,0),INT(N4190/VLOOKUP(J4190,'属性表（单）'!$N$4:$O$24,2,0))))</f>
        <v>29843</v>
      </c>
      <c r="S4190" s="1">
        <f t="shared" si="537"/>
        <v>315110</v>
      </c>
      <c r="T4190" s="28">
        <f>VLOOKUP(--F4190,经验表!$A$4:$B$53,2,0)*VLOOKUP(--E4190,经验表!$W$8:$X$17,2,0)</f>
        <v>315110.25000000006</v>
      </c>
      <c r="U4190" s="1">
        <f t="shared" si="538"/>
        <v>3181612</v>
      </c>
      <c r="V4190" s="1">
        <f t="shared" si="539"/>
        <v>3181612</v>
      </c>
    </row>
    <row r="4191" spans="1:22" x14ac:dyDescent="0.35">
      <c r="A4191" s="1">
        <v>93500174</v>
      </c>
      <c r="B4191" s="3" t="s">
        <v>24</v>
      </c>
      <c r="C4191" s="29">
        <f t="shared" si="534"/>
        <v>2</v>
      </c>
      <c r="D4191" s="29" t="str">
        <f t="shared" si="531"/>
        <v>4</v>
      </c>
      <c r="E4191" s="42" t="str">
        <f t="shared" si="532"/>
        <v>24</v>
      </c>
      <c r="F4191" s="1">
        <v>35</v>
      </c>
      <c r="G4191" s="28" t="str">
        <f t="shared" si="533"/>
        <v>435</v>
      </c>
      <c r="H4191" s="1">
        <v>1</v>
      </c>
      <c r="I4191" s="1">
        <v>4464</v>
      </c>
      <c r="J4191" s="1">
        <v>46</v>
      </c>
      <c r="K4191" s="1">
        <v>5352</v>
      </c>
      <c r="L4191" s="1">
        <v>314959</v>
      </c>
      <c r="M4191" s="1">
        <v>2840516</v>
      </c>
      <c r="N4191" s="2">
        <f>INT(VLOOKUP(--D4191,'属性表（单）'!$H$7:$I$11,2,0)*VLOOKUP(F4191,'属性表（单）'!$B$4:$D$53,3,0))</f>
        <v>39800</v>
      </c>
      <c r="O4191" s="34">
        <f t="shared" si="535"/>
        <v>119400</v>
      </c>
      <c r="P4191" s="1">
        <f>IF(H4191=26,VLOOKUP(G4191,'属性表（单核）'!$H$2:$I$251,2,0),IF(H4191=59,VLOOKUP(G4191,'属性表（单核）'!$C$2:$D$251,2,0),INT(N4191/VLOOKUP(H4191,'属性表（单）'!$N$4:$O$24,2,0))))</f>
        <v>79600</v>
      </c>
      <c r="Q4191" s="34">
        <f t="shared" si="536"/>
        <v>46639</v>
      </c>
      <c r="R4191" s="1">
        <f>IF(J4191=26,VLOOKUP(G4191,'属性表（单核）'!$H$2:$I$251,2,0),IF(J4191=59,VLOOKUP(G4191,'属性表（单核）'!$C$2:$D$251,2,0),INT(N4191/VLOOKUP(J4191,'属性表（单）'!$N$4:$O$24,2,0))))</f>
        <v>31093</v>
      </c>
      <c r="S4191" s="1">
        <f t="shared" si="537"/>
        <v>339855</v>
      </c>
      <c r="T4191" s="28">
        <f>VLOOKUP(--F4191,经验表!$A$4:$B$53,2,0)*VLOOKUP(--E4191,经验表!$W$8:$X$17,2,0)</f>
        <v>339855.75000000006</v>
      </c>
      <c r="U4191" s="1">
        <f t="shared" si="538"/>
        <v>3496722</v>
      </c>
      <c r="V4191" s="1">
        <f t="shared" si="539"/>
        <v>3496722</v>
      </c>
    </row>
    <row r="4192" spans="1:22" x14ac:dyDescent="0.35">
      <c r="A4192" s="1">
        <v>93600174</v>
      </c>
      <c r="B4192" s="3" t="s">
        <v>24</v>
      </c>
      <c r="C4192" s="29">
        <f t="shared" si="534"/>
        <v>2</v>
      </c>
      <c r="D4192" s="29" t="str">
        <f t="shared" si="531"/>
        <v>4</v>
      </c>
      <c r="E4192" s="42" t="str">
        <f t="shared" si="532"/>
        <v>24</v>
      </c>
      <c r="F4192" s="1">
        <v>36</v>
      </c>
      <c r="G4192" s="28" t="str">
        <f t="shared" si="533"/>
        <v>436</v>
      </c>
      <c r="H4192" s="1">
        <v>1</v>
      </c>
      <c r="I4192" s="1">
        <v>4590</v>
      </c>
      <c r="J4192" s="1">
        <v>46</v>
      </c>
      <c r="K4192" s="1">
        <v>5488</v>
      </c>
      <c r="L4192" s="1">
        <v>346678</v>
      </c>
      <c r="M4192" s="1">
        <v>3155475</v>
      </c>
      <c r="N4192" s="2">
        <f>INT(VLOOKUP(--D4192,'属性表（单）'!$H$7:$I$11,2,0)*VLOOKUP(F4192,'属性表（单）'!$B$4:$D$53,3,0))</f>
        <v>41400</v>
      </c>
      <c r="O4192" s="34">
        <f t="shared" si="535"/>
        <v>124200</v>
      </c>
      <c r="P4192" s="1">
        <f>IF(H4192=26,VLOOKUP(G4192,'属性表（单核）'!$H$2:$I$251,2,0),IF(H4192=59,VLOOKUP(G4192,'属性表（单核）'!$C$2:$D$251,2,0),INT(N4192/VLOOKUP(H4192,'属性表（单）'!$N$4:$O$24,2,0))))</f>
        <v>82800</v>
      </c>
      <c r="Q4192" s="34">
        <f t="shared" si="536"/>
        <v>48514</v>
      </c>
      <c r="R4192" s="1">
        <f>IF(J4192=26,VLOOKUP(G4192,'属性表（单核）'!$H$2:$I$251,2,0),IF(J4192=59,VLOOKUP(G4192,'属性表（单核）'!$C$2:$D$251,2,0),INT(N4192/VLOOKUP(J4192,'属性表（单）'!$N$4:$O$24,2,0))))</f>
        <v>32343</v>
      </c>
      <c r="S4192" s="1">
        <f t="shared" si="537"/>
        <v>364601</v>
      </c>
      <c r="T4192" s="28">
        <f>VLOOKUP(--F4192,经验表!$A$4:$B$53,2,0)*VLOOKUP(--E4192,经验表!$W$8:$X$17,2,0)</f>
        <v>364601.25000000006</v>
      </c>
      <c r="U4192" s="1">
        <f t="shared" si="538"/>
        <v>3836577</v>
      </c>
      <c r="V4192" s="1">
        <f t="shared" si="539"/>
        <v>3836577</v>
      </c>
    </row>
    <row r="4193" spans="1:22" x14ac:dyDescent="0.35">
      <c r="A4193" s="1">
        <v>93700174</v>
      </c>
      <c r="B4193" s="3" t="s">
        <v>24</v>
      </c>
      <c r="C4193" s="29">
        <f t="shared" si="534"/>
        <v>2</v>
      </c>
      <c r="D4193" s="29" t="str">
        <f t="shared" si="531"/>
        <v>4</v>
      </c>
      <c r="E4193" s="42" t="str">
        <f t="shared" si="532"/>
        <v>24</v>
      </c>
      <c r="F4193" s="1">
        <v>37</v>
      </c>
      <c r="G4193" s="28" t="str">
        <f t="shared" si="533"/>
        <v>437</v>
      </c>
      <c r="H4193" s="1">
        <v>1</v>
      </c>
      <c r="I4193" s="1">
        <v>4720</v>
      </c>
      <c r="J4193" s="1">
        <v>46</v>
      </c>
      <c r="K4193" s="1">
        <v>5624</v>
      </c>
      <c r="L4193" s="1">
        <v>381469</v>
      </c>
      <c r="M4193" s="1">
        <v>3502153</v>
      </c>
      <c r="N4193" s="2">
        <f>INT(VLOOKUP(--D4193,'属性表（单）'!$H$7:$I$11,2,0)*VLOOKUP(F4193,'属性表（单）'!$B$4:$D$53,3,0))</f>
        <v>43200</v>
      </c>
      <c r="O4193" s="34">
        <f t="shared" si="535"/>
        <v>129600</v>
      </c>
      <c r="P4193" s="1">
        <f>IF(H4193=26,VLOOKUP(G4193,'属性表（单核）'!$H$2:$I$251,2,0),IF(H4193=59,VLOOKUP(G4193,'属性表（单核）'!$C$2:$D$251,2,0),INT(N4193/VLOOKUP(H4193,'属性表（单）'!$N$4:$O$24,2,0))))</f>
        <v>86400</v>
      </c>
      <c r="Q4193" s="34">
        <f t="shared" si="536"/>
        <v>50625</v>
      </c>
      <c r="R4193" s="1">
        <f>IF(J4193=26,VLOOKUP(G4193,'属性表（单核）'!$H$2:$I$251,2,0),IF(J4193=59,VLOOKUP(G4193,'属性表（单核）'!$C$2:$D$251,2,0),INT(N4193/VLOOKUP(J4193,'属性表（单）'!$N$4:$O$24,2,0))))</f>
        <v>33750</v>
      </c>
      <c r="S4193" s="1">
        <f t="shared" si="537"/>
        <v>389346</v>
      </c>
      <c r="T4193" s="28">
        <f>VLOOKUP(--F4193,经验表!$A$4:$B$53,2,0)*VLOOKUP(--E4193,经验表!$W$8:$X$17,2,0)</f>
        <v>389346.75000000006</v>
      </c>
      <c r="U4193" s="1">
        <f t="shared" si="538"/>
        <v>4201178</v>
      </c>
      <c r="V4193" s="1">
        <f t="shared" si="539"/>
        <v>4201178</v>
      </c>
    </row>
    <row r="4194" spans="1:22" x14ac:dyDescent="0.35">
      <c r="A4194" s="1">
        <v>93800174</v>
      </c>
      <c r="B4194" s="3" t="s">
        <v>24</v>
      </c>
      <c r="C4194" s="29">
        <f t="shared" si="534"/>
        <v>2</v>
      </c>
      <c r="D4194" s="29" t="str">
        <f t="shared" si="531"/>
        <v>4</v>
      </c>
      <c r="E4194" s="42" t="str">
        <f t="shared" si="532"/>
        <v>24</v>
      </c>
      <c r="F4194" s="1">
        <v>38</v>
      </c>
      <c r="G4194" s="28" t="str">
        <f t="shared" si="533"/>
        <v>438</v>
      </c>
      <c r="H4194" s="1">
        <v>1</v>
      </c>
      <c r="I4194" s="1">
        <v>4851</v>
      </c>
      <c r="J4194" s="1">
        <v>46</v>
      </c>
      <c r="K4194" s="1">
        <v>5760</v>
      </c>
      <c r="L4194" s="1">
        <v>419630</v>
      </c>
      <c r="M4194" s="1">
        <v>3883622</v>
      </c>
      <c r="N4194" s="2">
        <f>INT(VLOOKUP(--D4194,'属性表（单）'!$H$7:$I$11,2,0)*VLOOKUP(F4194,'属性表（单）'!$B$4:$D$53,3,0))</f>
        <v>45000</v>
      </c>
      <c r="O4194" s="34">
        <f t="shared" si="535"/>
        <v>135000</v>
      </c>
      <c r="P4194" s="1">
        <f>IF(H4194=26,VLOOKUP(G4194,'属性表（单核）'!$H$2:$I$251,2,0),IF(H4194=59,VLOOKUP(G4194,'属性表（单核）'!$C$2:$D$251,2,0),INT(N4194/VLOOKUP(H4194,'属性表（单）'!$N$4:$O$24,2,0))))</f>
        <v>90000</v>
      </c>
      <c r="Q4194" s="34">
        <f t="shared" si="536"/>
        <v>52734</v>
      </c>
      <c r="R4194" s="1">
        <f>IF(J4194=26,VLOOKUP(G4194,'属性表（单核）'!$H$2:$I$251,2,0),IF(J4194=59,VLOOKUP(G4194,'属性表（单核）'!$C$2:$D$251,2,0),INT(N4194/VLOOKUP(J4194,'属性表（单）'!$N$4:$O$24,2,0))))</f>
        <v>35156</v>
      </c>
      <c r="S4194" s="1">
        <f t="shared" si="537"/>
        <v>419357</v>
      </c>
      <c r="T4194" s="28">
        <f>VLOOKUP(--F4194,经验表!$A$4:$B$53,2,0)*VLOOKUP(--E4194,经验表!$W$8:$X$17,2,0)</f>
        <v>419357.25000000006</v>
      </c>
      <c r="U4194" s="1">
        <f t="shared" si="538"/>
        <v>4590524</v>
      </c>
      <c r="V4194" s="1">
        <f t="shared" si="539"/>
        <v>4590524</v>
      </c>
    </row>
    <row r="4195" spans="1:22" x14ac:dyDescent="0.35">
      <c r="A4195" s="1">
        <v>93900174</v>
      </c>
      <c r="B4195" s="3" t="s">
        <v>24</v>
      </c>
      <c r="C4195" s="29">
        <f t="shared" si="534"/>
        <v>2</v>
      </c>
      <c r="D4195" s="29" t="str">
        <f t="shared" si="531"/>
        <v>4</v>
      </c>
      <c r="E4195" s="42" t="str">
        <f t="shared" si="532"/>
        <v>24</v>
      </c>
      <c r="F4195" s="1">
        <v>39</v>
      </c>
      <c r="G4195" s="28" t="str">
        <f t="shared" si="533"/>
        <v>439</v>
      </c>
      <c r="H4195" s="1">
        <v>1</v>
      </c>
      <c r="I4195" s="1">
        <v>4984</v>
      </c>
      <c r="J4195" s="1">
        <v>46</v>
      </c>
      <c r="K4195" s="1">
        <v>5896</v>
      </c>
      <c r="L4195" s="1">
        <v>461483</v>
      </c>
      <c r="M4195" s="1">
        <v>4303252</v>
      </c>
      <c r="N4195" s="2">
        <f>INT(VLOOKUP(--D4195,'属性表（单）'!$H$7:$I$11,2,0)*VLOOKUP(F4195,'属性表（单）'!$B$4:$D$53,3,0))</f>
        <v>46800</v>
      </c>
      <c r="O4195" s="34">
        <f t="shared" si="535"/>
        <v>140400</v>
      </c>
      <c r="P4195" s="1">
        <f>IF(H4195=26,VLOOKUP(G4195,'属性表（单核）'!$H$2:$I$251,2,0),IF(H4195=59,VLOOKUP(G4195,'属性表（单核）'!$C$2:$D$251,2,0),INT(N4195/VLOOKUP(H4195,'属性表（单）'!$N$4:$O$24,2,0))))</f>
        <v>93600</v>
      </c>
      <c r="Q4195" s="34">
        <f t="shared" si="536"/>
        <v>54843</v>
      </c>
      <c r="R4195" s="1">
        <f>IF(J4195=26,VLOOKUP(G4195,'属性表（单核）'!$H$2:$I$251,2,0),IF(J4195=59,VLOOKUP(G4195,'属性表（单核）'!$C$2:$D$251,2,0),INT(N4195/VLOOKUP(J4195,'属性表（单）'!$N$4:$O$24,2,0))))</f>
        <v>36562</v>
      </c>
      <c r="S4195" s="1">
        <f t="shared" si="537"/>
        <v>449367</v>
      </c>
      <c r="T4195" s="28">
        <f>VLOOKUP(--F4195,经验表!$A$4:$B$53,2,0)*VLOOKUP(--E4195,经验表!$W$8:$X$17,2,0)</f>
        <v>449367.75000000006</v>
      </c>
      <c r="U4195" s="1">
        <f t="shared" si="538"/>
        <v>5009881</v>
      </c>
      <c r="V4195" s="1">
        <f t="shared" si="539"/>
        <v>5009881</v>
      </c>
    </row>
    <row r="4196" spans="1:22" x14ac:dyDescent="0.35">
      <c r="A4196" s="1">
        <v>94000174</v>
      </c>
      <c r="B4196" s="3" t="s">
        <v>24</v>
      </c>
      <c r="C4196" s="29">
        <f t="shared" si="534"/>
        <v>2</v>
      </c>
      <c r="D4196" s="29" t="str">
        <f t="shared" si="531"/>
        <v>4</v>
      </c>
      <c r="E4196" s="42" t="str">
        <f t="shared" si="532"/>
        <v>24</v>
      </c>
      <c r="F4196" s="1">
        <v>40</v>
      </c>
      <c r="G4196" s="28" t="str">
        <f t="shared" si="533"/>
        <v>440</v>
      </c>
      <c r="H4196" s="1">
        <v>1</v>
      </c>
      <c r="I4196" s="1">
        <v>5118</v>
      </c>
      <c r="J4196" s="1">
        <v>46</v>
      </c>
      <c r="K4196" s="1">
        <v>6032</v>
      </c>
      <c r="L4196" s="1">
        <v>507386</v>
      </c>
      <c r="M4196" s="1">
        <v>4764735</v>
      </c>
      <c r="N4196" s="2">
        <f>INT(VLOOKUP(--D4196,'属性表（单）'!$H$7:$I$11,2,0)*VLOOKUP(F4196,'属性表（单）'!$B$4:$D$53,3,0))</f>
        <v>48600</v>
      </c>
      <c r="O4196" s="34">
        <f t="shared" si="535"/>
        <v>145800</v>
      </c>
      <c r="P4196" s="1">
        <f>IF(H4196=26,VLOOKUP(G4196,'属性表（单核）'!$H$2:$I$251,2,0),IF(H4196=59,VLOOKUP(G4196,'属性表（单核）'!$C$2:$D$251,2,0),INT(N4196/VLOOKUP(H4196,'属性表（单）'!$N$4:$O$24,2,0))))</f>
        <v>97200</v>
      </c>
      <c r="Q4196" s="34">
        <f t="shared" si="536"/>
        <v>56952</v>
      </c>
      <c r="R4196" s="1">
        <f>IF(J4196=26,VLOOKUP(G4196,'属性表（单核）'!$H$2:$I$251,2,0),IF(J4196=59,VLOOKUP(G4196,'属性表（单核）'!$C$2:$D$251,2,0),INT(N4196/VLOOKUP(J4196,'属性表（单）'!$N$4:$O$24,2,0))))</f>
        <v>37968</v>
      </c>
      <c r="S4196" s="1">
        <f t="shared" si="537"/>
        <v>479378</v>
      </c>
      <c r="T4196" s="28">
        <f>VLOOKUP(--F4196,经验表!$A$4:$B$53,2,0)*VLOOKUP(--E4196,经验表!$W$8:$X$17,2,0)</f>
        <v>479378.25000000006</v>
      </c>
      <c r="U4196" s="1">
        <f t="shared" si="538"/>
        <v>5459248</v>
      </c>
      <c r="V4196" s="1">
        <f t="shared" si="539"/>
        <v>5459248</v>
      </c>
    </row>
    <row r="4197" spans="1:22" x14ac:dyDescent="0.35">
      <c r="A4197" s="1">
        <v>94100174</v>
      </c>
      <c r="B4197" s="3" t="s">
        <v>24</v>
      </c>
      <c r="C4197" s="29">
        <f t="shared" si="534"/>
        <v>2</v>
      </c>
      <c r="D4197" s="29" t="str">
        <f t="shared" si="531"/>
        <v>4</v>
      </c>
      <c r="E4197" s="42" t="str">
        <f t="shared" si="532"/>
        <v>24</v>
      </c>
      <c r="F4197" s="1">
        <v>41</v>
      </c>
      <c r="G4197" s="28" t="str">
        <f t="shared" si="533"/>
        <v>441</v>
      </c>
      <c r="H4197" s="1">
        <v>1</v>
      </c>
      <c r="I4197" s="1">
        <v>5256</v>
      </c>
      <c r="J4197" s="1">
        <v>46</v>
      </c>
      <c r="K4197" s="1">
        <v>6168</v>
      </c>
      <c r="L4197" s="1">
        <v>557726</v>
      </c>
      <c r="M4197" s="1">
        <v>5272121</v>
      </c>
      <c r="N4197" s="2">
        <f>INT(VLOOKUP(--D4197,'属性表（单）'!$H$7:$I$11,2,0)*VLOOKUP(F4197,'属性表（单）'!$B$4:$D$53,3,0))</f>
        <v>50400</v>
      </c>
      <c r="O4197" s="34">
        <f t="shared" si="535"/>
        <v>151200</v>
      </c>
      <c r="P4197" s="1">
        <f>IF(H4197=26,VLOOKUP(G4197,'属性表（单核）'!$H$2:$I$251,2,0),IF(H4197=59,VLOOKUP(G4197,'属性表（单核）'!$C$2:$D$251,2,0),INT(N4197/VLOOKUP(H4197,'属性表（单）'!$N$4:$O$24,2,0))))</f>
        <v>100800</v>
      </c>
      <c r="Q4197" s="34">
        <f t="shared" si="536"/>
        <v>59062</v>
      </c>
      <c r="R4197" s="1">
        <f>IF(J4197=26,VLOOKUP(G4197,'属性表（单核）'!$H$2:$I$251,2,0),IF(J4197=59,VLOOKUP(G4197,'属性表（单核）'!$C$2:$D$251,2,0),INT(N4197/VLOOKUP(J4197,'属性表（单）'!$N$4:$O$24,2,0))))</f>
        <v>39375</v>
      </c>
      <c r="S4197" s="1">
        <f t="shared" si="537"/>
        <v>509388</v>
      </c>
      <c r="T4197" s="28">
        <f>VLOOKUP(--F4197,经验表!$A$4:$B$53,2,0)*VLOOKUP(--E4197,经验表!$W$8:$X$17,2,0)</f>
        <v>509388.75000000006</v>
      </c>
      <c r="U4197" s="1">
        <f t="shared" si="538"/>
        <v>5938626</v>
      </c>
      <c r="V4197" s="1">
        <f t="shared" si="539"/>
        <v>5938626</v>
      </c>
    </row>
    <row r="4198" spans="1:22" x14ac:dyDescent="0.35">
      <c r="A4198" s="1">
        <v>94200174</v>
      </c>
      <c r="B4198" s="3" t="s">
        <v>24</v>
      </c>
      <c r="C4198" s="29">
        <f t="shared" si="534"/>
        <v>2</v>
      </c>
      <c r="D4198" s="29" t="str">
        <f t="shared" si="531"/>
        <v>4</v>
      </c>
      <c r="E4198" s="42" t="str">
        <f t="shared" si="532"/>
        <v>24</v>
      </c>
      <c r="F4198" s="1">
        <v>42</v>
      </c>
      <c r="G4198" s="28" t="str">
        <f t="shared" si="533"/>
        <v>442</v>
      </c>
      <c r="H4198" s="1">
        <v>1</v>
      </c>
      <c r="I4198" s="1">
        <v>5395</v>
      </c>
      <c r="J4198" s="1">
        <v>46</v>
      </c>
      <c r="K4198" s="1">
        <v>6304</v>
      </c>
      <c r="L4198" s="1">
        <v>612931</v>
      </c>
      <c r="M4198" s="1">
        <v>5829847</v>
      </c>
      <c r="N4198" s="2">
        <f>INT(VLOOKUP(--D4198,'属性表（单）'!$H$7:$I$11,2,0)*VLOOKUP(F4198,'属性表（单）'!$B$4:$D$53,3,0))</f>
        <v>52400</v>
      </c>
      <c r="O4198" s="34">
        <f t="shared" si="535"/>
        <v>157200</v>
      </c>
      <c r="P4198" s="1">
        <f>IF(H4198=26,VLOOKUP(G4198,'属性表（单核）'!$H$2:$I$251,2,0),IF(H4198=59,VLOOKUP(G4198,'属性表（单核）'!$C$2:$D$251,2,0),INT(N4198/VLOOKUP(H4198,'属性表（单）'!$N$4:$O$24,2,0))))</f>
        <v>104800</v>
      </c>
      <c r="Q4198" s="34">
        <f t="shared" si="536"/>
        <v>61405</v>
      </c>
      <c r="R4198" s="1">
        <f>IF(J4198=26,VLOOKUP(G4198,'属性表（单核）'!$H$2:$I$251,2,0),IF(J4198=59,VLOOKUP(G4198,'属性表（单核）'!$C$2:$D$251,2,0),INT(N4198/VLOOKUP(J4198,'属性表（单）'!$N$4:$O$24,2,0))))</f>
        <v>40937</v>
      </c>
      <c r="S4198" s="1">
        <f t="shared" si="537"/>
        <v>545190</v>
      </c>
      <c r="T4198" s="28">
        <f>VLOOKUP(--F4198,经验表!$A$4:$B$53,2,0)*VLOOKUP(--E4198,经验表!$W$8:$X$17,2,0)</f>
        <v>545190.75000000012</v>
      </c>
      <c r="U4198" s="1">
        <f t="shared" si="538"/>
        <v>6448014</v>
      </c>
      <c r="V4198" s="1">
        <f t="shared" si="539"/>
        <v>6448014</v>
      </c>
    </row>
    <row r="4199" spans="1:22" x14ac:dyDescent="0.35">
      <c r="A4199" s="1">
        <v>94300174</v>
      </c>
      <c r="B4199" s="3" t="s">
        <v>24</v>
      </c>
      <c r="C4199" s="29">
        <f t="shared" si="534"/>
        <v>2</v>
      </c>
      <c r="D4199" s="29" t="str">
        <f t="shared" si="531"/>
        <v>4</v>
      </c>
      <c r="E4199" s="42" t="str">
        <f t="shared" si="532"/>
        <v>24</v>
      </c>
      <c r="F4199" s="1">
        <v>43</v>
      </c>
      <c r="G4199" s="28" t="str">
        <f t="shared" si="533"/>
        <v>443</v>
      </c>
      <c r="H4199" s="1">
        <v>1</v>
      </c>
      <c r="I4199" s="1">
        <v>5536</v>
      </c>
      <c r="J4199" s="1">
        <v>46</v>
      </c>
      <c r="K4199" s="1">
        <v>6440</v>
      </c>
      <c r="L4199" s="1">
        <v>673473</v>
      </c>
      <c r="M4199" s="1">
        <v>6442778</v>
      </c>
      <c r="N4199" s="2">
        <f>INT(VLOOKUP(--D4199,'属性表（单）'!$H$7:$I$11,2,0)*VLOOKUP(F4199,'属性表（单）'!$B$4:$D$53,3,0))</f>
        <v>54400</v>
      </c>
      <c r="O4199" s="34">
        <f t="shared" si="535"/>
        <v>163200</v>
      </c>
      <c r="P4199" s="1">
        <f>IF(H4199=26,VLOOKUP(G4199,'属性表（单核）'!$H$2:$I$251,2,0),IF(H4199=59,VLOOKUP(G4199,'属性表（单核）'!$C$2:$D$251,2,0),INT(N4199/VLOOKUP(H4199,'属性表（单）'!$N$4:$O$24,2,0))))</f>
        <v>108800</v>
      </c>
      <c r="Q4199" s="34">
        <f t="shared" si="536"/>
        <v>63750</v>
      </c>
      <c r="R4199" s="1">
        <f>IF(J4199=26,VLOOKUP(G4199,'属性表（单核）'!$H$2:$I$251,2,0),IF(J4199=59,VLOOKUP(G4199,'属性表（单核）'!$C$2:$D$251,2,0),INT(N4199/VLOOKUP(J4199,'属性表（单）'!$N$4:$O$24,2,0))))</f>
        <v>42500</v>
      </c>
      <c r="S4199" s="1">
        <f t="shared" si="537"/>
        <v>580992</v>
      </c>
      <c r="T4199" s="28">
        <f>VLOOKUP(--F4199,经验表!$A$4:$B$53,2,0)*VLOOKUP(--E4199,经验表!$W$8:$X$17,2,0)</f>
        <v>580992.75000000012</v>
      </c>
      <c r="U4199" s="1">
        <f t="shared" si="538"/>
        <v>6993204</v>
      </c>
      <c r="V4199" s="1">
        <f t="shared" si="539"/>
        <v>6993204</v>
      </c>
    </row>
    <row r="4200" spans="1:22" x14ac:dyDescent="0.35">
      <c r="A4200" s="1">
        <v>94400174</v>
      </c>
      <c r="B4200" s="3" t="s">
        <v>24</v>
      </c>
      <c r="C4200" s="29">
        <f t="shared" si="534"/>
        <v>2</v>
      </c>
      <c r="D4200" s="29" t="str">
        <f t="shared" si="531"/>
        <v>4</v>
      </c>
      <c r="E4200" s="42" t="str">
        <f t="shared" si="532"/>
        <v>24</v>
      </c>
      <c r="F4200" s="1">
        <v>44</v>
      </c>
      <c r="G4200" s="28" t="str">
        <f t="shared" si="533"/>
        <v>444</v>
      </c>
      <c r="H4200" s="1">
        <v>1</v>
      </c>
      <c r="I4200" s="1">
        <v>5678</v>
      </c>
      <c r="J4200" s="1">
        <v>46</v>
      </c>
      <c r="K4200" s="1">
        <v>6576</v>
      </c>
      <c r="L4200" s="1">
        <v>739860</v>
      </c>
      <c r="M4200" s="1">
        <v>7116251</v>
      </c>
      <c r="N4200" s="2">
        <f>INT(VLOOKUP(--D4200,'属性表（单）'!$H$7:$I$11,2,0)*VLOOKUP(F4200,'属性表（单）'!$B$4:$D$53,3,0))</f>
        <v>56400</v>
      </c>
      <c r="O4200" s="34">
        <f t="shared" si="535"/>
        <v>169200</v>
      </c>
      <c r="P4200" s="1">
        <f>IF(H4200=26,VLOOKUP(G4200,'属性表（单核）'!$H$2:$I$251,2,0),IF(H4200=59,VLOOKUP(G4200,'属性表（单核）'!$C$2:$D$251,2,0),INT(N4200/VLOOKUP(H4200,'属性表（单）'!$N$4:$O$24,2,0))))</f>
        <v>112800</v>
      </c>
      <c r="Q4200" s="34">
        <f t="shared" si="536"/>
        <v>66093</v>
      </c>
      <c r="R4200" s="1">
        <f>IF(J4200=26,VLOOKUP(G4200,'属性表（单核）'!$H$2:$I$251,2,0),IF(J4200=59,VLOOKUP(G4200,'属性表（单核）'!$C$2:$D$251,2,0),INT(N4200/VLOOKUP(J4200,'属性表（单）'!$N$4:$O$24,2,0))))</f>
        <v>44062</v>
      </c>
      <c r="S4200" s="1">
        <f t="shared" si="537"/>
        <v>616794</v>
      </c>
      <c r="T4200" s="28">
        <f>VLOOKUP(--F4200,经验表!$A$4:$B$53,2,0)*VLOOKUP(--E4200,经验表!$W$8:$X$17,2,0)</f>
        <v>616794.75000000012</v>
      </c>
      <c r="U4200" s="1">
        <f t="shared" si="538"/>
        <v>7574196</v>
      </c>
      <c r="V4200" s="1">
        <f t="shared" si="539"/>
        <v>7574196</v>
      </c>
    </row>
    <row r="4201" spans="1:22" x14ac:dyDescent="0.35">
      <c r="A4201" s="1">
        <v>94500174</v>
      </c>
      <c r="B4201" s="3" t="s">
        <v>24</v>
      </c>
      <c r="C4201" s="29">
        <f t="shared" si="534"/>
        <v>2</v>
      </c>
      <c r="D4201" s="29" t="str">
        <f t="shared" si="531"/>
        <v>4</v>
      </c>
      <c r="E4201" s="42" t="str">
        <f t="shared" si="532"/>
        <v>24</v>
      </c>
      <c r="F4201" s="1">
        <v>45</v>
      </c>
      <c r="G4201" s="28" t="str">
        <f t="shared" si="533"/>
        <v>445</v>
      </c>
      <c r="H4201" s="1">
        <v>1</v>
      </c>
      <c r="I4201" s="1">
        <v>5824</v>
      </c>
      <c r="J4201" s="1">
        <v>46</v>
      </c>
      <c r="K4201" s="1">
        <v>6712</v>
      </c>
      <c r="L4201" s="1">
        <v>812658</v>
      </c>
      <c r="M4201" s="1">
        <v>7856111</v>
      </c>
      <c r="N4201" s="2">
        <f>INT(VLOOKUP(--D4201,'属性表（单）'!$H$7:$I$11,2,0)*VLOOKUP(F4201,'属性表（单）'!$B$4:$D$53,3,0))</f>
        <v>58400</v>
      </c>
      <c r="O4201" s="34">
        <f t="shared" si="535"/>
        <v>175200</v>
      </c>
      <c r="P4201" s="1">
        <f>IF(H4201=26,VLOOKUP(G4201,'属性表（单核）'!$H$2:$I$251,2,0),IF(H4201=59,VLOOKUP(G4201,'属性表（单核）'!$C$2:$D$251,2,0),INT(N4201/VLOOKUP(H4201,'属性表（单）'!$N$4:$O$24,2,0))))</f>
        <v>116800</v>
      </c>
      <c r="Q4201" s="34">
        <f t="shared" si="536"/>
        <v>68437</v>
      </c>
      <c r="R4201" s="1">
        <f>IF(J4201=26,VLOOKUP(G4201,'属性表（单核）'!$H$2:$I$251,2,0),IF(J4201=59,VLOOKUP(G4201,'属性表（单核）'!$C$2:$D$251,2,0),INT(N4201/VLOOKUP(J4201,'属性表（单）'!$N$4:$O$24,2,0))))</f>
        <v>45625</v>
      </c>
      <c r="S4201" s="1">
        <f t="shared" si="537"/>
        <v>652596</v>
      </c>
      <c r="T4201" s="28">
        <f>VLOOKUP(--F4201,经验表!$A$4:$B$53,2,0)*VLOOKUP(--E4201,经验表!$W$8:$X$17,2,0)</f>
        <v>652596.75000000012</v>
      </c>
      <c r="U4201" s="1">
        <f t="shared" si="538"/>
        <v>8190990</v>
      </c>
      <c r="V4201" s="1">
        <f t="shared" si="539"/>
        <v>8190990</v>
      </c>
    </row>
    <row r="4202" spans="1:22" x14ac:dyDescent="0.35">
      <c r="A4202" s="1">
        <v>94600174</v>
      </c>
      <c r="B4202" s="3" t="s">
        <v>24</v>
      </c>
      <c r="C4202" s="29">
        <f t="shared" si="534"/>
        <v>2</v>
      </c>
      <c r="D4202" s="29" t="str">
        <f t="shared" si="531"/>
        <v>4</v>
      </c>
      <c r="E4202" s="42" t="str">
        <f t="shared" si="532"/>
        <v>24</v>
      </c>
      <c r="F4202" s="1">
        <v>46</v>
      </c>
      <c r="G4202" s="28" t="str">
        <f t="shared" si="533"/>
        <v>446</v>
      </c>
      <c r="H4202" s="1">
        <v>1</v>
      </c>
      <c r="I4202" s="1">
        <v>5973</v>
      </c>
      <c r="J4202" s="1">
        <v>46</v>
      </c>
      <c r="K4202" s="1">
        <v>6848</v>
      </c>
      <c r="L4202" s="1">
        <v>892483</v>
      </c>
      <c r="M4202" s="1">
        <v>8668769</v>
      </c>
      <c r="N4202" s="2">
        <f>INT(VLOOKUP(--D4202,'属性表（单）'!$H$7:$I$11,2,0)*VLOOKUP(F4202,'属性表（单）'!$B$4:$D$53,3,0))</f>
        <v>60400</v>
      </c>
      <c r="O4202" s="34">
        <f t="shared" si="535"/>
        <v>181200</v>
      </c>
      <c r="P4202" s="1">
        <f>IF(H4202=26,VLOOKUP(G4202,'属性表（单核）'!$H$2:$I$251,2,0),IF(H4202=59,VLOOKUP(G4202,'属性表（单核）'!$C$2:$D$251,2,0),INT(N4202/VLOOKUP(H4202,'属性表（单）'!$N$4:$O$24,2,0))))</f>
        <v>120800</v>
      </c>
      <c r="Q4202" s="34">
        <f t="shared" si="536"/>
        <v>70780</v>
      </c>
      <c r="R4202" s="1">
        <f>IF(J4202=26,VLOOKUP(G4202,'属性表（单核）'!$H$2:$I$251,2,0),IF(J4202=59,VLOOKUP(G4202,'属性表（单核）'!$C$2:$D$251,2,0),INT(N4202/VLOOKUP(J4202,'属性表（单）'!$N$4:$O$24,2,0))))</f>
        <v>47187</v>
      </c>
      <c r="S4202" s="1">
        <f t="shared" si="537"/>
        <v>694716</v>
      </c>
      <c r="T4202" s="28">
        <f>VLOOKUP(--F4202,经验表!$A$4:$B$53,2,0)*VLOOKUP(--E4202,经验表!$W$8:$X$17,2,0)</f>
        <v>694716.75000000012</v>
      </c>
      <c r="U4202" s="1">
        <f t="shared" si="538"/>
        <v>8843586</v>
      </c>
      <c r="V4202" s="1">
        <f t="shared" si="539"/>
        <v>8843586</v>
      </c>
    </row>
    <row r="4203" spans="1:22" x14ac:dyDescent="0.35">
      <c r="A4203" s="1">
        <v>94700174</v>
      </c>
      <c r="B4203" s="3" t="s">
        <v>24</v>
      </c>
      <c r="C4203" s="29">
        <f t="shared" si="534"/>
        <v>2</v>
      </c>
      <c r="D4203" s="29" t="str">
        <f t="shared" si="531"/>
        <v>4</v>
      </c>
      <c r="E4203" s="42" t="str">
        <f t="shared" si="532"/>
        <v>24</v>
      </c>
      <c r="F4203" s="1">
        <v>47</v>
      </c>
      <c r="G4203" s="28" t="str">
        <f t="shared" si="533"/>
        <v>447</v>
      </c>
      <c r="H4203" s="1">
        <v>1</v>
      </c>
      <c r="I4203" s="1">
        <v>6122</v>
      </c>
      <c r="J4203" s="1">
        <v>46</v>
      </c>
      <c r="K4203" s="1">
        <v>6984</v>
      </c>
      <c r="L4203" s="1">
        <v>980012</v>
      </c>
      <c r="M4203" s="1">
        <v>9561252</v>
      </c>
      <c r="N4203" s="2">
        <f>INT(VLOOKUP(--D4203,'属性表（单）'!$H$7:$I$11,2,0)*VLOOKUP(F4203,'属性表（单）'!$B$4:$D$53,3,0))</f>
        <v>62600</v>
      </c>
      <c r="O4203" s="34">
        <f t="shared" si="535"/>
        <v>187800</v>
      </c>
      <c r="P4203" s="1">
        <f>IF(H4203=26,VLOOKUP(G4203,'属性表（单核）'!$H$2:$I$251,2,0),IF(H4203=59,VLOOKUP(G4203,'属性表（单核）'!$C$2:$D$251,2,0),INT(N4203/VLOOKUP(H4203,'属性表（单）'!$N$4:$O$24,2,0))))</f>
        <v>125200</v>
      </c>
      <c r="Q4203" s="34">
        <f t="shared" si="536"/>
        <v>73359</v>
      </c>
      <c r="R4203" s="1">
        <f>IF(J4203=26,VLOOKUP(G4203,'属性表（单核）'!$H$2:$I$251,2,0),IF(J4203=59,VLOOKUP(G4203,'属性表（单核）'!$C$2:$D$251,2,0),INT(N4203/VLOOKUP(J4203,'属性表（单）'!$N$4:$O$24,2,0))))</f>
        <v>48906</v>
      </c>
      <c r="S4203" s="1">
        <f t="shared" si="537"/>
        <v>736836</v>
      </c>
      <c r="T4203" s="28">
        <f>VLOOKUP(--F4203,经验表!$A$4:$B$53,2,0)*VLOOKUP(--E4203,经验表!$W$8:$X$17,2,0)</f>
        <v>736836.75000000012</v>
      </c>
      <c r="U4203" s="1">
        <f t="shared" si="538"/>
        <v>9538302</v>
      </c>
      <c r="V4203" s="1">
        <f t="shared" si="539"/>
        <v>9538302</v>
      </c>
    </row>
    <row r="4204" spans="1:22" x14ac:dyDescent="0.35">
      <c r="A4204" s="1">
        <v>94800174</v>
      </c>
      <c r="B4204" s="3" t="s">
        <v>24</v>
      </c>
      <c r="C4204" s="29">
        <f t="shared" si="534"/>
        <v>2</v>
      </c>
      <c r="D4204" s="29" t="str">
        <f t="shared" si="531"/>
        <v>4</v>
      </c>
      <c r="E4204" s="42" t="str">
        <f t="shared" si="532"/>
        <v>24</v>
      </c>
      <c r="F4204" s="1">
        <v>48</v>
      </c>
      <c r="G4204" s="28" t="str">
        <f t="shared" si="533"/>
        <v>448</v>
      </c>
      <c r="H4204" s="1">
        <v>1</v>
      </c>
      <c r="I4204" s="1">
        <v>6274</v>
      </c>
      <c r="J4204" s="1">
        <v>46</v>
      </c>
      <c r="K4204" s="1">
        <v>7120</v>
      </c>
      <c r="L4204" s="1">
        <v>1075989</v>
      </c>
      <c r="M4204" s="1">
        <v>10541264</v>
      </c>
      <c r="N4204" s="2">
        <f>INT(VLOOKUP(--D4204,'属性表（单）'!$H$7:$I$11,2,0)*VLOOKUP(F4204,'属性表（单）'!$B$4:$D$53,3,0))</f>
        <v>64800</v>
      </c>
      <c r="O4204" s="34">
        <f t="shared" si="535"/>
        <v>194400</v>
      </c>
      <c r="P4204" s="1">
        <f>IF(H4204=26,VLOOKUP(G4204,'属性表（单核）'!$H$2:$I$251,2,0),IF(H4204=59,VLOOKUP(G4204,'属性表（单核）'!$C$2:$D$251,2,0),INT(N4204/VLOOKUP(H4204,'属性表（单）'!$N$4:$O$24,2,0))))</f>
        <v>129600</v>
      </c>
      <c r="Q4204" s="34">
        <f t="shared" si="536"/>
        <v>75937</v>
      </c>
      <c r="R4204" s="1">
        <f>IF(J4204=26,VLOOKUP(G4204,'属性表（单核）'!$H$2:$I$251,2,0),IF(J4204=59,VLOOKUP(G4204,'属性表（单核）'!$C$2:$D$251,2,0),INT(N4204/VLOOKUP(J4204,'属性表（单）'!$N$4:$O$24,2,0))))</f>
        <v>50625</v>
      </c>
      <c r="S4204" s="1">
        <f t="shared" si="537"/>
        <v>778956</v>
      </c>
      <c r="T4204" s="28">
        <f>VLOOKUP(--F4204,经验表!$A$4:$B$53,2,0)*VLOOKUP(--E4204,经验表!$W$8:$X$17,2,0)</f>
        <v>778956.75000000012</v>
      </c>
      <c r="U4204" s="1">
        <f t="shared" si="538"/>
        <v>10275138</v>
      </c>
      <c r="V4204" s="1">
        <f t="shared" si="539"/>
        <v>10275138</v>
      </c>
    </row>
    <row r="4205" spans="1:22" x14ac:dyDescent="0.35">
      <c r="A4205" s="1">
        <v>94900174</v>
      </c>
      <c r="B4205" s="3" t="s">
        <v>24</v>
      </c>
      <c r="C4205" s="29">
        <f t="shared" si="534"/>
        <v>2</v>
      </c>
      <c r="D4205" s="29" t="str">
        <f t="shared" si="531"/>
        <v>4</v>
      </c>
      <c r="E4205" s="42" t="str">
        <f t="shared" si="532"/>
        <v>24</v>
      </c>
      <c r="F4205" s="1">
        <v>49</v>
      </c>
      <c r="G4205" s="28" t="str">
        <f t="shared" si="533"/>
        <v>449</v>
      </c>
      <c r="H4205" s="1">
        <v>1</v>
      </c>
      <c r="I4205" s="1">
        <v>6429</v>
      </c>
      <c r="J4205" s="1">
        <v>46</v>
      </c>
      <c r="K4205" s="1">
        <v>7256</v>
      </c>
      <c r="L4205" s="1">
        <v>1181222</v>
      </c>
      <c r="M4205" s="1">
        <v>11617253</v>
      </c>
      <c r="N4205" s="2">
        <f>INT(VLOOKUP(--D4205,'属性表（单）'!$H$7:$I$11,2,0)*VLOOKUP(F4205,'属性表（单）'!$B$4:$D$53,3,0))</f>
        <v>67000</v>
      </c>
      <c r="O4205" s="34">
        <f t="shared" si="535"/>
        <v>201000</v>
      </c>
      <c r="P4205" s="1">
        <f>IF(H4205=26,VLOOKUP(G4205,'属性表（单核）'!$H$2:$I$251,2,0),IF(H4205=59,VLOOKUP(G4205,'属性表（单核）'!$C$2:$D$251,2,0),INT(N4205/VLOOKUP(H4205,'属性表（单）'!$N$4:$O$24,2,0))))</f>
        <v>134000</v>
      </c>
      <c r="Q4205" s="34">
        <f t="shared" si="536"/>
        <v>78514</v>
      </c>
      <c r="R4205" s="1">
        <f>IF(J4205=26,VLOOKUP(G4205,'属性表（单核）'!$H$2:$I$251,2,0),IF(J4205=59,VLOOKUP(G4205,'属性表（单核）'!$C$2:$D$251,2,0),INT(N4205/VLOOKUP(J4205,'属性表（单）'!$N$4:$O$24,2,0))))</f>
        <v>52343</v>
      </c>
      <c r="S4205" s="1">
        <f t="shared" si="537"/>
        <v>821076</v>
      </c>
      <c r="T4205" s="28">
        <f>VLOOKUP(--F4205,经验表!$A$4:$B$53,2,0)*VLOOKUP(--E4205,经验表!$W$8:$X$17,2,0)</f>
        <v>821076.75000000012</v>
      </c>
      <c r="U4205" s="1">
        <f t="shared" si="538"/>
        <v>11054094</v>
      </c>
      <c r="V4205" s="1">
        <f t="shared" si="539"/>
        <v>11054094</v>
      </c>
    </row>
    <row r="4206" spans="1:22" x14ac:dyDescent="0.35">
      <c r="A4206" s="1">
        <v>95000174</v>
      </c>
      <c r="B4206" s="3" t="s">
        <v>24</v>
      </c>
      <c r="C4206" s="29">
        <f t="shared" si="534"/>
        <v>2</v>
      </c>
      <c r="D4206" s="29" t="str">
        <f t="shared" si="531"/>
        <v>4</v>
      </c>
      <c r="E4206" s="42" t="str">
        <f t="shared" si="532"/>
        <v>24</v>
      </c>
      <c r="F4206" s="1">
        <v>50</v>
      </c>
      <c r="G4206" s="28" t="str">
        <f t="shared" si="533"/>
        <v>450</v>
      </c>
      <c r="H4206" s="1">
        <v>1</v>
      </c>
      <c r="I4206" s="1">
        <v>6586</v>
      </c>
      <c r="J4206" s="1">
        <v>46</v>
      </c>
      <c r="K4206" s="1">
        <v>7392</v>
      </c>
      <c r="L4206" s="1">
        <v>99999999</v>
      </c>
      <c r="M4206" s="1">
        <v>12798475</v>
      </c>
      <c r="N4206" s="2">
        <f>INT(VLOOKUP(--D4206,'属性表（单）'!$H$7:$I$11,2,0)*VLOOKUP(F4206,'属性表（单）'!$B$4:$D$53,3,0))</f>
        <v>69200</v>
      </c>
      <c r="O4206" s="34">
        <f t="shared" si="535"/>
        <v>207600</v>
      </c>
      <c r="P4206" s="1">
        <f>IF(H4206=26,VLOOKUP(G4206,'属性表（单核）'!$H$2:$I$251,2,0),IF(H4206=59,VLOOKUP(G4206,'属性表（单核）'!$C$2:$D$251,2,0),INT(N4206/VLOOKUP(H4206,'属性表（单）'!$N$4:$O$24,2,0))))</f>
        <v>138400</v>
      </c>
      <c r="Q4206" s="34">
        <f t="shared" si="536"/>
        <v>81093</v>
      </c>
      <c r="R4206" s="1">
        <f>IF(J4206=26,VLOOKUP(G4206,'属性表（单核）'!$H$2:$I$251,2,0),IF(J4206=59,VLOOKUP(G4206,'属性表（单核）'!$C$2:$D$251,2,0),INT(N4206/VLOOKUP(J4206,'属性表（单）'!$N$4:$O$24,2,0))))</f>
        <v>54062</v>
      </c>
      <c r="S4206" s="1">
        <f t="shared" si="537"/>
        <v>870041</v>
      </c>
      <c r="T4206" s="28">
        <f>VLOOKUP(--F4206,经验表!$A$4:$B$53,2,0)*VLOOKUP(--E4206,经验表!$W$8:$X$17,2,0)</f>
        <v>870041.25000000012</v>
      </c>
      <c r="U4206" s="1">
        <f t="shared" si="538"/>
        <v>11875170</v>
      </c>
      <c r="V4206" s="1">
        <f t="shared" si="539"/>
        <v>11875170</v>
      </c>
    </row>
    <row r="4207" spans="1:22" x14ac:dyDescent="0.35">
      <c r="A4207" s="1">
        <v>90100175</v>
      </c>
      <c r="B4207" s="3" t="s">
        <v>24</v>
      </c>
      <c r="C4207" s="29">
        <f t="shared" si="534"/>
        <v>2</v>
      </c>
      <c r="D4207" s="29" t="str">
        <f t="shared" si="531"/>
        <v>5</v>
      </c>
      <c r="E4207" s="42" t="str">
        <f t="shared" si="532"/>
        <v>25</v>
      </c>
      <c r="F4207" s="1">
        <v>1</v>
      </c>
      <c r="G4207" s="28" t="str">
        <f t="shared" si="533"/>
        <v>51</v>
      </c>
      <c r="H4207" s="1">
        <v>1</v>
      </c>
      <c r="I4207" s="1">
        <v>1536</v>
      </c>
      <c r="J4207" s="1">
        <v>46</v>
      </c>
      <c r="K4207" s="1">
        <v>968</v>
      </c>
      <c r="L4207" s="1">
        <v>5830</v>
      </c>
      <c r="M4207" s="1">
        <v>0</v>
      </c>
      <c r="N4207" s="2">
        <f>INT(VLOOKUP(--D4207,'属性表（单）'!$H$7:$I$11,2,0)*VLOOKUP(F4207,'属性表（单）'!$B$4:$D$53,3,0))</f>
        <v>9600</v>
      </c>
      <c r="O4207" s="34">
        <f t="shared" si="535"/>
        <v>28800</v>
      </c>
      <c r="P4207" s="1">
        <f>IF(H4207=26,VLOOKUP(G4207,'属性表（单核）'!$H$2:$I$251,2,0),IF(H4207=59,VLOOKUP(G4207,'属性表（单核）'!$C$2:$D$251,2,0),INT(N4207/VLOOKUP(H4207,'属性表（单）'!$N$4:$O$24,2,0))))</f>
        <v>19200</v>
      </c>
      <c r="Q4207" s="34">
        <f t="shared" si="536"/>
        <v>11250</v>
      </c>
      <c r="R4207" s="1">
        <f>IF(J4207=26,VLOOKUP(G4207,'属性表（单核）'!$H$2:$I$251,2,0),IF(J4207=59,VLOOKUP(G4207,'属性表（单核）'!$C$2:$D$251,2,0),INT(N4207/VLOOKUP(J4207,'属性表（单）'!$N$4:$O$24,2,0))))</f>
        <v>7500</v>
      </c>
      <c r="S4207" s="1">
        <f t="shared" si="537"/>
        <v>5133</v>
      </c>
      <c r="T4207" s="28">
        <f>VLOOKUP(--F4207,经验表!$A$4:$B$53,2,0)*VLOOKUP(--E4207,经验表!$W$8:$X$17,2,0)</f>
        <v>5133.3750000000009</v>
      </c>
      <c r="U4207" s="1">
        <f t="shared" si="538"/>
        <v>283500</v>
      </c>
      <c r="V4207" s="1">
        <f t="shared" si="539"/>
        <v>12745211</v>
      </c>
    </row>
    <row r="4208" spans="1:22" x14ac:dyDescent="0.35">
      <c r="A4208" s="1">
        <v>90200175</v>
      </c>
      <c r="B4208" s="3" t="s">
        <v>24</v>
      </c>
      <c r="C4208" s="29">
        <f t="shared" si="534"/>
        <v>2</v>
      </c>
      <c r="D4208" s="29" t="str">
        <f t="shared" si="531"/>
        <v>5</v>
      </c>
      <c r="E4208" s="42" t="str">
        <f t="shared" si="532"/>
        <v>25</v>
      </c>
      <c r="F4208" s="1">
        <v>2</v>
      </c>
      <c r="G4208" s="28" t="str">
        <f t="shared" si="533"/>
        <v>52</v>
      </c>
      <c r="H4208" s="1">
        <v>1</v>
      </c>
      <c r="I4208" s="1">
        <v>1664</v>
      </c>
      <c r="J4208" s="1">
        <v>46</v>
      </c>
      <c r="K4208" s="1">
        <v>1144</v>
      </c>
      <c r="L4208" s="1">
        <v>7467</v>
      </c>
      <c r="M4208" s="1">
        <v>5830</v>
      </c>
      <c r="N4208" s="2">
        <f>INT(VLOOKUP(--D4208,'属性表（单）'!$H$7:$I$11,2,0)*VLOOKUP(F4208,'属性表（单）'!$B$4:$D$53,3,0))</f>
        <v>10200</v>
      </c>
      <c r="O4208" s="34">
        <f t="shared" si="535"/>
        <v>30600</v>
      </c>
      <c r="P4208" s="1">
        <f>IF(H4208=26,VLOOKUP(G4208,'属性表（单核）'!$H$2:$I$251,2,0),IF(H4208=59,VLOOKUP(G4208,'属性表（单核）'!$C$2:$D$251,2,0),INT(N4208/VLOOKUP(H4208,'属性表（单）'!$N$4:$O$24,2,0))))</f>
        <v>20400</v>
      </c>
      <c r="Q4208" s="34">
        <f t="shared" si="536"/>
        <v>11952</v>
      </c>
      <c r="R4208" s="1">
        <f>IF(J4208=26,VLOOKUP(G4208,'属性表（单核）'!$H$2:$I$251,2,0),IF(J4208=59,VLOOKUP(G4208,'属性表（单核）'!$C$2:$D$251,2,0),INT(N4208/VLOOKUP(J4208,'属性表（单）'!$N$4:$O$24,2,0))))</f>
        <v>7968</v>
      </c>
      <c r="S4208" s="1">
        <f t="shared" si="537"/>
        <v>7186</v>
      </c>
      <c r="T4208" s="28">
        <f>VLOOKUP(--F4208,经验表!$A$4:$B$53,2,0)*VLOOKUP(--E4208,经验表!$W$8:$X$17,2,0)</f>
        <v>7186.7250000000013</v>
      </c>
      <c r="U4208" s="1">
        <f t="shared" si="538"/>
        <v>288633</v>
      </c>
      <c r="V4208" s="1">
        <f t="shared" si="539"/>
        <v>288633</v>
      </c>
    </row>
    <row r="4209" spans="1:22" x14ac:dyDescent="0.35">
      <c r="A4209" s="1">
        <v>90300175</v>
      </c>
      <c r="B4209" s="3" t="s">
        <v>24</v>
      </c>
      <c r="C4209" s="29">
        <f t="shared" si="534"/>
        <v>2</v>
      </c>
      <c r="D4209" s="29" t="str">
        <f t="shared" si="531"/>
        <v>5</v>
      </c>
      <c r="E4209" s="42" t="str">
        <f t="shared" si="532"/>
        <v>25</v>
      </c>
      <c r="F4209" s="1">
        <v>3</v>
      </c>
      <c r="G4209" s="28" t="str">
        <f t="shared" si="533"/>
        <v>53</v>
      </c>
      <c r="H4209" s="1">
        <v>1</v>
      </c>
      <c r="I4209" s="1">
        <v>1792</v>
      </c>
      <c r="J4209" s="1">
        <v>46</v>
      </c>
      <c r="K4209" s="1">
        <v>1320</v>
      </c>
      <c r="L4209" s="1">
        <v>9262</v>
      </c>
      <c r="M4209" s="1">
        <v>13297</v>
      </c>
      <c r="N4209" s="2">
        <f>INT(VLOOKUP(--D4209,'属性表（单）'!$H$7:$I$11,2,0)*VLOOKUP(F4209,'属性表（单）'!$B$4:$D$53,3,0))</f>
        <v>10800</v>
      </c>
      <c r="O4209" s="34">
        <f t="shared" si="535"/>
        <v>32400</v>
      </c>
      <c r="P4209" s="1">
        <f>IF(H4209=26,VLOOKUP(G4209,'属性表（单核）'!$H$2:$I$251,2,0),IF(H4209=59,VLOOKUP(G4209,'属性表（单核）'!$C$2:$D$251,2,0),INT(N4209/VLOOKUP(H4209,'属性表（单）'!$N$4:$O$24,2,0))))</f>
        <v>21600</v>
      </c>
      <c r="Q4209" s="34">
        <f t="shared" si="536"/>
        <v>12655</v>
      </c>
      <c r="R4209" s="1">
        <f>IF(J4209=26,VLOOKUP(G4209,'属性表（单核）'!$H$2:$I$251,2,0),IF(J4209=59,VLOOKUP(G4209,'属性表（单核）'!$C$2:$D$251,2,0),INT(N4209/VLOOKUP(J4209,'属性表（单）'!$N$4:$O$24,2,0))))</f>
        <v>8437</v>
      </c>
      <c r="S4209" s="1">
        <f t="shared" si="537"/>
        <v>9240</v>
      </c>
      <c r="T4209" s="28">
        <f>VLOOKUP(--F4209,经验表!$A$4:$B$53,2,0)*VLOOKUP(--E4209,经验表!$W$8:$X$17,2,0)</f>
        <v>9240.0750000000007</v>
      </c>
      <c r="U4209" s="1">
        <f t="shared" si="538"/>
        <v>295819</v>
      </c>
      <c r="V4209" s="1">
        <f t="shared" si="539"/>
        <v>295819</v>
      </c>
    </row>
    <row r="4210" spans="1:22" x14ac:dyDescent="0.35">
      <c r="A4210" s="1">
        <v>90400175</v>
      </c>
      <c r="B4210" s="3" t="s">
        <v>24</v>
      </c>
      <c r="C4210" s="29">
        <f t="shared" si="534"/>
        <v>2</v>
      </c>
      <c r="D4210" s="29" t="str">
        <f t="shared" si="531"/>
        <v>5</v>
      </c>
      <c r="E4210" s="42" t="str">
        <f t="shared" si="532"/>
        <v>25</v>
      </c>
      <c r="F4210" s="1">
        <v>4</v>
      </c>
      <c r="G4210" s="28" t="str">
        <f t="shared" si="533"/>
        <v>54</v>
      </c>
      <c r="H4210" s="1">
        <v>1</v>
      </c>
      <c r="I4210" s="1">
        <v>1923</v>
      </c>
      <c r="J4210" s="1">
        <v>46</v>
      </c>
      <c r="K4210" s="1">
        <v>1496</v>
      </c>
      <c r="L4210" s="1">
        <v>11231</v>
      </c>
      <c r="M4210" s="1">
        <v>22559</v>
      </c>
      <c r="N4210" s="2">
        <f>INT(VLOOKUP(--D4210,'属性表（单）'!$H$7:$I$11,2,0)*VLOOKUP(F4210,'属性表（单）'!$B$4:$D$53,3,0))</f>
        <v>11400</v>
      </c>
      <c r="O4210" s="34">
        <f t="shared" si="535"/>
        <v>34200</v>
      </c>
      <c r="P4210" s="1">
        <f>IF(H4210=26,VLOOKUP(G4210,'属性表（单核）'!$H$2:$I$251,2,0),IF(H4210=59,VLOOKUP(G4210,'属性表（单核）'!$C$2:$D$251,2,0),INT(N4210/VLOOKUP(H4210,'属性表（单）'!$N$4:$O$24,2,0))))</f>
        <v>22800</v>
      </c>
      <c r="Q4210" s="34">
        <f t="shared" si="536"/>
        <v>13359</v>
      </c>
      <c r="R4210" s="1">
        <f>IF(J4210=26,VLOOKUP(G4210,'属性表（单核）'!$H$2:$I$251,2,0),IF(J4210=59,VLOOKUP(G4210,'属性表（单核）'!$C$2:$D$251,2,0),INT(N4210/VLOOKUP(J4210,'属性表（单）'!$N$4:$O$24,2,0))))</f>
        <v>8906</v>
      </c>
      <c r="S4210" s="1">
        <f t="shared" si="537"/>
        <v>11293</v>
      </c>
      <c r="T4210" s="28">
        <f>VLOOKUP(--F4210,经验表!$A$4:$B$53,2,0)*VLOOKUP(--E4210,经验表!$W$8:$X$17,2,0)</f>
        <v>11293.425000000001</v>
      </c>
      <c r="U4210" s="1">
        <f t="shared" si="538"/>
        <v>305059</v>
      </c>
      <c r="V4210" s="1">
        <f t="shared" si="539"/>
        <v>305059</v>
      </c>
    </row>
    <row r="4211" spans="1:22" x14ac:dyDescent="0.35">
      <c r="A4211" s="1">
        <v>90500175</v>
      </c>
      <c r="B4211" s="3" t="s">
        <v>24</v>
      </c>
      <c r="C4211" s="29">
        <f t="shared" si="534"/>
        <v>2</v>
      </c>
      <c r="D4211" s="29" t="str">
        <f t="shared" si="531"/>
        <v>5</v>
      </c>
      <c r="E4211" s="42" t="str">
        <f t="shared" si="532"/>
        <v>25</v>
      </c>
      <c r="F4211" s="1">
        <v>5</v>
      </c>
      <c r="G4211" s="28" t="str">
        <f t="shared" si="533"/>
        <v>55</v>
      </c>
      <c r="H4211" s="1">
        <v>1</v>
      </c>
      <c r="I4211" s="1">
        <v>2054</v>
      </c>
      <c r="J4211" s="1">
        <v>46</v>
      </c>
      <c r="K4211" s="1">
        <v>1672</v>
      </c>
      <c r="L4211" s="1">
        <v>13391</v>
      </c>
      <c r="M4211" s="1">
        <v>33790</v>
      </c>
      <c r="N4211" s="2">
        <f>INT(VLOOKUP(--D4211,'属性表（单）'!$H$7:$I$11,2,0)*VLOOKUP(F4211,'属性表（单）'!$B$4:$D$53,3,0))</f>
        <v>12000</v>
      </c>
      <c r="O4211" s="34">
        <f t="shared" si="535"/>
        <v>36000</v>
      </c>
      <c r="P4211" s="1">
        <f>IF(H4211=26,VLOOKUP(G4211,'属性表（单核）'!$H$2:$I$251,2,0),IF(H4211=59,VLOOKUP(G4211,'属性表（单核）'!$C$2:$D$251,2,0),INT(N4211/VLOOKUP(H4211,'属性表（单）'!$N$4:$O$24,2,0))))</f>
        <v>24000</v>
      </c>
      <c r="Q4211" s="34">
        <f t="shared" si="536"/>
        <v>14062</v>
      </c>
      <c r="R4211" s="1">
        <f>IF(J4211=26,VLOOKUP(G4211,'属性表（单核）'!$H$2:$I$251,2,0),IF(J4211=59,VLOOKUP(G4211,'属性表（单核）'!$C$2:$D$251,2,0),INT(N4211/VLOOKUP(J4211,'属性表（单）'!$N$4:$O$24,2,0))))</f>
        <v>9375</v>
      </c>
      <c r="S4211" s="1">
        <f t="shared" si="537"/>
        <v>13346</v>
      </c>
      <c r="T4211" s="28">
        <f>VLOOKUP(--F4211,经验表!$A$4:$B$53,2,0)*VLOOKUP(--E4211,经验表!$W$8:$X$17,2,0)</f>
        <v>13346.775000000001</v>
      </c>
      <c r="U4211" s="1">
        <f t="shared" si="538"/>
        <v>316352</v>
      </c>
      <c r="V4211" s="1">
        <f t="shared" si="539"/>
        <v>316352</v>
      </c>
    </row>
    <row r="4212" spans="1:22" x14ac:dyDescent="0.35">
      <c r="A4212" s="1">
        <v>90600175</v>
      </c>
      <c r="B4212" s="3" t="s">
        <v>24</v>
      </c>
      <c r="C4212" s="29">
        <f t="shared" si="534"/>
        <v>2</v>
      </c>
      <c r="D4212" s="29" t="str">
        <f t="shared" si="531"/>
        <v>5</v>
      </c>
      <c r="E4212" s="42" t="str">
        <f t="shared" si="532"/>
        <v>25</v>
      </c>
      <c r="F4212" s="1">
        <v>6</v>
      </c>
      <c r="G4212" s="28" t="str">
        <f t="shared" si="533"/>
        <v>56</v>
      </c>
      <c r="H4212" s="1">
        <v>1</v>
      </c>
      <c r="I4212" s="1">
        <v>2187</v>
      </c>
      <c r="J4212" s="1">
        <v>46</v>
      </c>
      <c r="K4212" s="1">
        <v>1848</v>
      </c>
      <c r="L4212" s="1">
        <v>15759</v>
      </c>
      <c r="M4212" s="1">
        <v>47181</v>
      </c>
      <c r="N4212" s="2">
        <f>INT(VLOOKUP(--D4212,'属性表（单）'!$H$7:$I$11,2,0)*VLOOKUP(F4212,'属性表（单）'!$B$4:$D$53,3,0))</f>
        <v>12600</v>
      </c>
      <c r="O4212" s="34">
        <f t="shared" si="535"/>
        <v>37800</v>
      </c>
      <c r="P4212" s="1">
        <f>IF(H4212=26,VLOOKUP(G4212,'属性表（单核）'!$H$2:$I$251,2,0),IF(H4212=59,VLOOKUP(G4212,'属性表（单核）'!$C$2:$D$251,2,0),INT(N4212/VLOOKUP(H4212,'属性表（单）'!$N$4:$O$24,2,0))))</f>
        <v>25200</v>
      </c>
      <c r="Q4212" s="34">
        <f t="shared" si="536"/>
        <v>14764</v>
      </c>
      <c r="R4212" s="1">
        <f>IF(J4212=26,VLOOKUP(G4212,'属性表（单核）'!$H$2:$I$251,2,0),IF(J4212=59,VLOOKUP(G4212,'属性表（单核）'!$C$2:$D$251,2,0),INT(N4212/VLOOKUP(J4212,'属性表（单）'!$N$4:$O$24,2,0))))</f>
        <v>9843</v>
      </c>
      <c r="S4212" s="1">
        <f t="shared" si="537"/>
        <v>16769</v>
      </c>
      <c r="T4212" s="28">
        <f>VLOOKUP(--F4212,经验表!$A$4:$B$53,2,0)*VLOOKUP(--E4212,经验表!$W$8:$X$17,2,0)</f>
        <v>16769.025000000001</v>
      </c>
      <c r="U4212" s="1">
        <f t="shared" si="538"/>
        <v>329698</v>
      </c>
      <c r="V4212" s="1">
        <f t="shared" si="539"/>
        <v>329698</v>
      </c>
    </row>
    <row r="4213" spans="1:22" x14ac:dyDescent="0.35">
      <c r="A4213" s="1">
        <v>90700175</v>
      </c>
      <c r="B4213" s="3" t="s">
        <v>24</v>
      </c>
      <c r="C4213" s="29">
        <f t="shared" si="534"/>
        <v>2</v>
      </c>
      <c r="D4213" s="29" t="str">
        <f t="shared" si="531"/>
        <v>5</v>
      </c>
      <c r="E4213" s="42" t="str">
        <f t="shared" si="532"/>
        <v>25</v>
      </c>
      <c r="F4213" s="1">
        <v>7</v>
      </c>
      <c r="G4213" s="28" t="str">
        <f t="shared" si="533"/>
        <v>57</v>
      </c>
      <c r="H4213" s="1">
        <v>1</v>
      </c>
      <c r="I4213" s="1">
        <v>2320</v>
      </c>
      <c r="J4213" s="1">
        <v>46</v>
      </c>
      <c r="K4213" s="1">
        <v>2024</v>
      </c>
      <c r="L4213" s="1">
        <v>18352</v>
      </c>
      <c r="M4213" s="1">
        <v>62940</v>
      </c>
      <c r="N4213" s="2">
        <f>INT(VLOOKUP(--D4213,'属性表（单）'!$H$7:$I$11,2,0)*VLOOKUP(F4213,'属性表（单）'!$B$4:$D$53,3,0))</f>
        <v>13500</v>
      </c>
      <c r="O4213" s="34">
        <f t="shared" si="535"/>
        <v>40500</v>
      </c>
      <c r="P4213" s="1">
        <f>IF(H4213=26,VLOOKUP(G4213,'属性表（单核）'!$H$2:$I$251,2,0),IF(H4213=59,VLOOKUP(G4213,'属性表（单核）'!$C$2:$D$251,2,0),INT(N4213/VLOOKUP(H4213,'属性表（单）'!$N$4:$O$24,2,0))))</f>
        <v>27000</v>
      </c>
      <c r="Q4213" s="34">
        <f t="shared" si="536"/>
        <v>15819</v>
      </c>
      <c r="R4213" s="1">
        <f>IF(J4213=26,VLOOKUP(G4213,'属性表（单核）'!$H$2:$I$251,2,0),IF(J4213=59,VLOOKUP(G4213,'属性表（单核）'!$C$2:$D$251,2,0),INT(N4213/VLOOKUP(J4213,'属性表（单）'!$N$4:$O$24,2,0))))</f>
        <v>10546</v>
      </c>
      <c r="S4213" s="1">
        <f t="shared" si="537"/>
        <v>20191</v>
      </c>
      <c r="T4213" s="28">
        <f>VLOOKUP(--F4213,经验表!$A$4:$B$53,2,0)*VLOOKUP(--E4213,经验表!$W$8:$X$17,2,0)</f>
        <v>20191.275000000001</v>
      </c>
      <c r="U4213" s="1">
        <f t="shared" si="538"/>
        <v>346467</v>
      </c>
      <c r="V4213" s="1">
        <f t="shared" si="539"/>
        <v>346467</v>
      </c>
    </row>
    <row r="4214" spans="1:22" x14ac:dyDescent="0.35">
      <c r="A4214" s="1">
        <v>90800175</v>
      </c>
      <c r="B4214" s="3" t="s">
        <v>24</v>
      </c>
      <c r="C4214" s="29">
        <f t="shared" si="534"/>
        <v>2</v>
      </c>
      <c r="D4214" s="29" t="str">
        <f t="shared" si="531"/>
        <v>5</v>
      </c>
      <c r="E4214" s="42" t="str">
        <f t="shared" si="532"/>
        <v>25</v>
      </c>
      <c r="F4214" s="1">
        <v>8</v>
      </c>
      <c r="G4214" s="28" t="str">
        <f t="shared" si="533"/>
        <v>58</v>
      </c>
      <c r="H4214" s="1">
        <v>1</v>
      </c>
      <c r="I4214" s="1">
        <v>2456</v>
      </c>
      <c r="J4214" s="1">
        <v>46</v>
      </c>
      <c r="K4214" s="1">
        <v>2200</v>
      </c>
      <c r="L4214" s="1">
        <v>21195</v>
      </c>
      <c r="M4214" s="1">
        <v>81292</v>
      </c>
      <c r="N4214" s="2">
        <f>INT(VLOOKUP(--D4214,'属性表（单）'!$H$7:$I$11,2,0)*VLOOKUP(F4214,'属性表（单）'!$B$4:$D$53,3,0))</f>
        <v>14400</v>
      </c>
      <c r="O4214" s="34">
        <f t="shared" si="535"/>
        <v>43200</v>
      </c>
      <c r="P4214" s="1">
        <f>IF(H4214=26,VLOOKUP(G4214,'属性表（单核）'!$H$2:$I$251,2,0),IF(H4214=59,VLOOKUP(G4214,'属性表（单核）'!$C$2:$D$251,2,0),INT(N4214/VLOOKUP(H4214,'属性表（单）'!$N$4:$O$24,2,0))))</f>
        <v>28800</v>
      </c>
      <c r="Q4214" s="34">
        <f t="shared" si="536"/>
        <v>16875</v>
      </c>
      <c r="R4214" s="1">
        <f>IF(J4214=26,VLOOKUP(G4214,'属性表（单核）'!$H$2:$I$251,2,0),IF(J4214=59,VLOOKUP(G4214,'属性表（单核）'!$C$2:$D$251,2,0),INT(N4214/VLOOKUP(J4214,'属性表（单）'!$N$4:$O$24,2,0))))</f>
        <v>11250</v>
      </c>
      <c r="S4214" s="1">
        <f t="shared" si="537"/>
        <v>23613</v>
      </c>
      <c r="T4214" s="28">
        <f>VLOOKUP(--F4214,经验表!$A$4:$B$53,2,0)*VLOOKUP(--E4214,经验表!$W$8:$X$17,2,0)</f>
        <v>23613.525000000001</v>
      </c>
      <c r="U4214" s="1">
        <f t="shared" si="538"/>
        <v>366658</v>
      </c>
      <c r="V4214" s="1">
        <f t="shared" si="539"/>
        <v>366658</v>
      </c>
    </row>
    <row r="4215" spans="1:22" x14ac:dyDescent="0.35">
      <c r="A4215" s="1">
        <v>90900175</v>
      </c>
      <c r="B4215" s="3" t="s">
        <v>24</v>
      </c>
      <c r="C4215" s="29">
        <f t="shared" si="534"/>
        <v>2</v>
      </c>
      <c r="D4215" s="29" t="str">
        <f t="shared" si="531"/>
        <v>5</v>
      </c>
      <c r="E4215" s="42" t="str">
        <f t="shared" si="532"/>
        <v>25</v>
      </c>
      <c r="F4215" s="1">
        <v>9</v>
      </c>
      <c r="G4215" s="28" t="str">
        <f t="shared" si="533"/>
        <v>59</v>
      </c>
      <c r="H4215" s="1">
        <v>1</v>
      </c>
      <c r="I4215" s="1">
        <v>2592</v>
      </c>
      <c r="J4215" s="1">
        <v>46</v>
      </c>
      <c r="K4215" s="1">
        <v>2376</v>
      </c>
      <c r="L4215" s="1">
        <v>24306</v>
      </c>
      <c r="M4215" s="1">
        <v>102487</v>
      </c>
      <c r="N4215" s="2">
        <f>INT(VLOOKUP(--D4215,'属性表（单）'!$H$7:$I$11,2,0)*VLOOKUP(F4215,'属性表（单）'!$B$4:$D$53,3,0))</f>
        <v>15300</v>
      </c>
      <c r="O4215" s="34">
        <f t="shared" si="535"/>
        <v>45900</v>
      </c>
      <c r="P4215" s="1">
        <f>IF(H4215=26,VLOOKUP(G4215,'属性表（单核）'!$H$2:$I$251,2,0),IF(H4215=59,VLOOKUP(G4215,'属性表（单核）'!$C$2:$D$251,2,0),INT(N4215/VLOOKUP(H4215,'属性表（单）'!$N$4:$O$24,2,0))))</f>
        <v>30600</v>
      </c>
      <c r="Q4215" s="34">
        <f t="shared" si="536"/>
        <v>17929</v>
      </c>
      <c r="R4215" s="1">
        <f>IF(J4215=26,VLOOKUP(G4215,'属性表（单核）'!$H$2:$I$251,2,0),IF(J4215=59,VLOOKUP(G4215,'属性表（单核）'!$C$2:$D$251,2,0),INT(N4215/VLOOKUP(J4215,'属性表（单）'!$N$4:$O$24,2,0))))</f>
        <v>11953</v>
      </c>
      <c r="S4215" s="1">
        <f t="shared" si="537"/>
        <v>27035</v>
      </c>
      <c r="T4215" s="28">
        <f>VLOOKUP(--F4215,经验表!$A$4:$B$53,2,0)*VLOOKUP(--E4215,经验表!$W$8:$X$17,2,0)</f>
        <v>27035.775000000005</v>
      </c>
      <c r="U4215" s="1">
        <f t="shared" si="538"/>
        <v>390271</v>
      </c>
      <c r="V4215" s="1">
        <f t="shared" si="539"/>
        <v>390271</v>
      </c>
    </row>
    <row r="4216" spans="1:22" x14ac:dyDescent="0.35">
      <c r="A4216" s="1">
        <v>91000175</v>
      </c>
      <c r="B4216" s="3" t="s">
        <v>24</v>
      </c>
      <c r="C4216" s="29">
        <f t="shared" si="534"/>
        <v>2</v>
      </c>
      <c r="D4216" s="29" t="str">
        <f t="shared" si="531"/>
        <v>5</v>
      </c>
      <c r="E4216" s="42" t="str">
        <f t="shared" si="532"/>
        <v>25</v>
      </c>
      <c r="F4216" s="1">
        <v>10</v>
      </c>
      <c r="G4216" s="28" t="str">
        <f t="shared" si="533"/>
        <v>510</v>
      </c>
      <c r="H4216" s="1">
        <v>1</v>
      </c>
      <c r="I4216" s="1">
        <v>2731</v>
      </c>
      <c r="J4216" s="1">
        <v>46</v>
      </c>
      <c r="K4216" s="1">
        <v>2552</v>
      </c>
      <c r="L4216" s="1">
        <v>27711</v>
      </c>
      <c r="M4216" s="1">
        <v>126793</v>
      </c>
      <c r="N4216" s="2">
        <f>INT(VLOOKUP(--D4216,'属性表（单）'!$H$7:$I$11,2,0)*VLOOKUP(F4216,'属性表（单）'!$B$4:$D$53,3,0))</f>
        <v>16200</v>
      </c>
      <c r="O4216" s="34">
        <f t="shared" si="535"/>
        <v>48600</v>
      </c>
      <c r="P4216" s="1">
        <f>IF(H4216=26,VLOOKUP(G4216,'属性表（单核）'!$H$2:$I$251,2,0),IF(H4216=59,VLOOKUP(G4216,'属性表（单核）'!$C$2:$D$251,2,0),INT(N4216/VLOOKUP(H4216,'属性表（单）'!$N$4:$O$24,2,0))))</f>
        <v>32400</v>
      </c>
      <c r="Q4216" s="34">
        <f t="shared" si="536"/>
        <v>18984</v>
      </c>
      <c r="R4216" s="1">
        <f>IF(J4216=26,VLOOKUP(G4216,'属性表（单核）'!$H$2:$I$251,2,0),IF(J4216=59,VLOOKUP(G4216,'属性表（单核）'!$C$2:$D$251,2,0),INT(N4216/VLOOKUP(J4216,'属性表（单）'!$N$4:$O$24,2,0))))</f>
        <v>12656</v>
      </c>
      <c r="S4216" s="1">
        <f t="shared" si="537"/>
        <v>32511</v>
      </c>
      <c r="T4216" s="28">
        <f>VLOOKUP(--F4216,经验表!$A$4:$B$53,2,0)*VLOOKUP(--E4216,经验表!$W$8:$X$17,2,0)</f>
        <v>32511.375000000004</v>
      </c>
      <c r="U4216" s="1">
        <f t="shared" si="538"/>
        <v>417306</v>
      </c>
      <c r="V4216" s="1">
        <f t="shared" si="539"/>
        <v>417306</v>
      </c>
    </row>
    <row r="4217" spans="1:22" x14ac:dyDescent="0.35">
      <c r="A4217" s="1">
        <v>91100175</v>
      </c>
      <c r="B4217" s="3" t="s">
        <v>24</v>
      </c>
      <c r="C4217" s="29">
        <f t="shared" si="534"/>
        <v>2</v>
      </c>
      <c r="D4217" s="29" t="str">
        <f t="shared" si="531"/>
        <v>5</v>
      </c>
      <c r="E4217" s="42" t="str">
        <f t="shared" si="532"/>
        <v>25</v>
      </c>
      <c r="F4217" s="1">
        <v>11</v>
      </c>
      <c r="G4217" s="28" t="str">
        <f t="shared" si="533"/>
        <v>511</v>
      </c>
      <c r="H4217" s="1">
        <v>1</v>
      </c>
      <c r="I4217" s="1">
        <v>2870</v>
      </c>
      <c r="J4217" s="1">
        <v>46</v>
      </c>
      <c r="K4217" s="1">
        <v>2728</v>
      </c>
      <c r="L4217" s="1">
        <v>31438</v>
      </c>
      <c r="M4217" s="1">
        <v>154504</v>
      </c>
      <c r="N4217" s="2">
        <f>INT(VLOOKUP(--D4217,'属性表（单）'!$H$7:$I$11,2,0)*VLOOKUP(F4217,'属性表（单）'!$B$4:$D$53,3,0))</f>
        <v>17100</v>
      </c>
      <c r="O4217" s="34">
        <f t="shared" si="535"/>
        <v>51300</v>
      </c>
      <c r="P4217" s="1">
        <f>IF(H4217=26,VLOOKUP(G4217,'属性表（单核）'!$H$2:$I$251,2,0),IF(H4217=59,VLOOKUP(G4217,'属性表（单核）'!$C$2:$D$251,2,0),INT(N4217/VLOOKUP(H4217,'属性表（单）'!$N$4:$O$24,2,0))))</f>
        <v>34200</v>
      </c>
      <c r="Q4217" s="34">
        <f t="shared" si="536"/>
        <v>20038</v>
      </c>
      <c r="R4217" s="1">
        <f>IF(J4217=26,VLOOKUP(G4217,'属性表（单核）'!$H$2:$I$251,2,0),IF(J4217=59,VLOOKUP(G4217,'属性表（单核）'!$C$2:$D$251,2,0),INT(N4217/VLOOKUP(J4217,'属性表（单）'!$N$4:$O$24,2,0))))</f>
        <v>13359</v>
      </c>
      <c r="S4217" s="1">
        <f t="shared" si="537"/>
        <v>37986</v>
      </c>
      <c r="T4217" s="28">
        <f>VLOOKUP(--F4217,经验表!$A$4:$B$53,2,0)*VLOOKUP(--E4217,经验表!$W$8:$X$17,2,0)</f>
        <v>37986.975000000006</v>
      </c>
      <c r="U4217" s="1">
        <f t="shared" si="538"/>
        <v>449817</v>
      </c>
      <c r="V4217" s="1">
        <f t="shared" si="539"/>
        <v>449817</v>
      </c>
    </row>
    <row r="4218" spans="1:22" x14ac:dyDescent="0.35">
      <c r="A4218" s="1">
        <v>91200175</v>
      </c>
      <c r="B4218" s="3" t="s">
        <v>24</v>
      </c>
      <c r="C4218" s="29">
        <f t="shared" si="534"/>
        <v>2</v>
      </c>
      <c r="D4218" s="29" t="str">
        <f t="shared" si="531"/>
        <v>5</v>
      </c>
      <c r="E4218" s="42" t="str">
        <f t="shared" si="532"/>
        <v>25</v>
      </c>
      <c r="F4218" s="1">
        <v>12</v>
      </c>
      <c r="G4218" s="28" t="str">
        <f t="shared" si="533"/>
        <v>512</v>
      </c>
      <c r="H4218" s="1">
        <v>1</v>
      </c>
      <c r="I4218" s="1">
        <v>3011</v>
      </c>
      <c r="J4218" s="1">
        <v>46</v>
      </c>
      <c r="K4218" s="1">
        <v>2904</v>
      </c>
      <c r="L4218" s="1">
        <v>35515</v>
      </c>
      <c r="M4218" s="1">
        <v>185942</v>
      </c>
      <c r="N4218" s="2">
        <f>INT(VLOOKUP(--D4218,'属性表（单）'!$H$7:$I$11,2,0)*VLOOKUP(F4218,'属性表（单）'!$B$4:$D$53,3,0))</f>
        <v>18300</v>
      </c>
      <c r="O4218" s="34">
        <f t="shared" si="535"/>
        <v>54900</v>
      </c>
      <c r="P4218" s="1">
        <f>IF(H4218=26,VLOOKUP(G4218,'属性表（单核）'!$H$2:$I$251,2,0),IF(H4218=59,VLOOKUP(G4218,'属性表（单核）'!$C$2:$D$251,2,0),INT(N4218/VLOOKUP(H4218,'属性表（单）'!$N$4:$O$24,2,0))))</f>
        <v>36600</v>
      </c>
      <c r="Q4218" s="34">
        <f t="shared" si="536"/>
        <v>21444</v>
      </c>
      <c r="R4218" s="1">
        <f>IF(J4218=26,VLOOKUP(G4218,'属性表（单核）'!$H$2:$I$251,2,0),IF(J4218=59,VLOOKUP(G4218,'属性表（单核）'!$C$2:$D$251,2,0),INT(N4218/VLOOKUP(J4218,'属性表（单）'!$N$4:$O$24,2,0))))</f>
        <v>14296</v>
      </c>
      <c r="S4218" s="1">
        <f t="shared" si="537"/>
        <v>43462</v>
      </c>
      <c r="T4218" s="28">
        <f>VLOOKUP(--F4218,经验表!$A$4:$B$53,2,0)*VLOOKUP(--E4218,经验表!$W$8:$X$17,2,0)</f>
        <v>43462.575000000004</v>
      </c>
      <c r="U4218" s="1">
        <f t="shared" si="538"/>
        <v>487803</v>
      </c>
      <c r="V4218" s="1">
        <f t="shared" si="539"/>
        <v>487803</v>
      </c>
    </row>
    <row r="4219" spans="1:22" x14ac:dyDescent="0.35">
      <c r="A4219" s="1">
        <v>91300175</v>
      </c>
      <c r="B4219" s="3" t="s">
        <v>24</v>
      </c>
      <c r="C4219" s="29">
        <f t="shared" si="534"/>
        <v>2</v>
      </c>
      <c r="D4219" s="29" t="str">
        <f t="shared" si="531"/>
        <v>5</v>
      </c>
      <c r="E4219" s="42" t="str">
        <f t="shared" si="532"/>
        <v>25</v>
      </c>
      <c r="F4219" s="1">
        <v>13</v>
      </c>
      <c r="G4219" s="28" t="str">
        <f t="shared" si="533"/>
        <v>513</v>
      </c>
      <c r="H4219" s="1">
        <v>1</v>
      </c>
      <c r="I4219" s="1">
        <v>3154</v>
      </c>
      <c r="J4219" s="1">
        <v>46</v>
      </c>
      <c r="K4219" s="1">
        <v>3080</v>
      </c>
      <c r="L4219" s="1">
        <v>39974</v>
      </c>
      <c r="M4219" s="1">
        <v>221457</v>
      </c>
      <c r="N4219" s="2">
        <f>INT(VLOOKUP(--D4219,'属性表（单）'!$H$7:$I$11,2,0)*VLOOKUP(F4219,'属性表（单）'!$B$4:$D$53,3,0))</f>
        <v>19500</v>
      </c>
      <c r="O4219" s="34">
        <f t="shared" si="535"/>
        <v>58500</v>
      </c>
      <c r="P4219" s="1">
        <f>IF(H4219=26,VLOOKUP(G4219,'属性表（单核）'!$H$2:$I$251,2,0),IF(H4219=59,VLOOKUP(G4219,'属性表（单核）'!$C$2:$D$251,2,0),INT(N4219/VLOOKUP(H4219,'属性表（单）'!$N$4:$O$24,2,0))))</f>
        <v>39000</v>
      </c>
      <c r="Q4219" s="34">
        <f t="shared" si="536"/>
        <v>22851</v>
      </c>
      <c r="R4219" s="1">
        <f>IF(J4219=26,VLOOKUP(G4219,'属性表（单核）'!$H$2:$I$251,2,0),IF(J4219=59,VLOOKUP(G4219,'属性表（单核）'!$C$2:$D$251,2,0),INT(N4219/VLOOKUP(J4219,'属性表（单）'!$N$4:$O$24,2,0))))</f>
        <v>15234</v>
      </c>
      <c r="S4219" s="1">
        <f t="shared" si="537"/>
        <v>48938</v>
      </c>
      <c r="T4219" s="28">
        <f>VLOOKUP(--F4219,经验表!$A$4:$B$53,2,0)*VLOOKUP(--E4219,经验表!$W$8:$X$17,2,0)</f>
        <v>48938.17500000001</v>
      </c>
      <c r="U4219" s="1">
        <f t="shared" si="538"/>
        <v>531265</v>
      </c>
      <c r="V4219" s="1">
        <f t="shared" si="539"/>
        <v>531265</v>
      </c>
    </row>
    <row r="4220" spans="1:22" x14ac:dyDescent="0.35">
      <c r="A4220" s="1">
        <v>91400175</v>
      </c>
      <c r="B4220" s="3" t="s">
        <v>24</v>
      </c>
      <c r="C4220" s="29">
        <f t="shared" si="534"/>
        <v>2</v>
      </c>
      <c r="D4220" s="29" t="str">
        <f t="shared" si="531"/>
        <v>5</v>
      </c>
      <c r="E4220" s="42" t="str">
        <f t="shared" si="532"/>
        <v>25</v>
      </c>
      <c r="F4220" s="1">
        <v>14</v>
      </c>
      <c r="G4220" s="28" t="str">
        <f t="shared" si="533"/>
        <v>514</v>
      </c>
      <c r="H4220" s="1">
        <v>1</v>
      </c>
      <c r="I4220" s="1">
        <v>3298</v>
      </c>
      <c r="J4220" s="1">
        <v>46</v>
      </c>
      <c r="K4220" s="1">
        <v>3256</v>
      </c>
      <c r="L4220" s="1">
        <v>44851</v>
      </c>
      <c r="M4220" s="1">
        <v>261431</v>
      </c>
      <c r="N4220" s="2">
        <f>INT(VLOOKUP(--D4220,'属性表（单）'!$H$7:$I$11,2,0)*VLOOKUP(F4220,'属性表（单）'!$B$4:$D$53,3,0))</f>
        <v>20700</v>
      </c>
      <c r="O4220" s="34">
        <f t="shared" si="535"/>
        <v>62100</v>
      </c>
      <c r="P4220" s="1">
        <f>IF(H4220=26,VLOOKUP(G4220,'属性表（单核）'!$H$2:$I$251,2,0),IF(H4220=59,VLOOKUP(G4220,'属性表（单核）'!$C$2:$D$251,2,0),INT(N4220/VLOOKUP(H4220,'属性表（单）'!$N$4:$O$24,2,0))))</f>
        <v>41400</v>
      </c>
      <c r="Q4220" s="34">
        <f t="shared" si="536"/>
        <v>24256</v>
      </c>
      <c r="R4220" s="1">
        <f>IF(J4220=26,VLOOKUP(G4220,'属性表（单核）'!$H$2:$I$251,2,0),IF(J4220=59,VLOOKUP(G4220,'属性表（单核）'!$C$2:$D$251,2,0),INT(N4220/VLOOKUP(J4220,'属性表（单）'!$N$4:$O$24,2,0))))</f>
        <v>16171</v>
      </c>
      <c r="S4220" s="1">
        <f t="shared" si="537"/>
        <v>57151</v>
      </c>
      <c r="T4220" s="28">
        <f>VLOOKUP(--F4220,经验表!$A$4:$B$53,2,0)*VLOOKUP(--E4220,经验表!$W$8:$X$17,2,0)</f>
        <v>57151.575000000004</v>
      </c>
      <c r="U4220" s="1">
        <f t="shared" si="538"/>
        <v>580203</v>
      </c>
      <c r="V4220" s="1">
        <f t="shared" si="539"/>
        <v>580203</v>
      </c>
    </row>
    <row r="4221" spans="1:22" x14ac:dyDescent="0.35">
      <c r="A4221" s="1">
        <v>91500175</v>
      </c>
      <c r="B4221" s="3" t="s">
        <v>24</v>
      </c>
      <c r="C4221" s="29">
        <f t="shared" si="534"/>
        <v>2</v>
      </c>
      <c r="D4221" s="29" t="str">
        <f t="shared" si="531"/>
        <v>5</v>
      </c>
      <c r="E4221" s="42" t="str">
        <f t="shared" si="532"/>
        <v>25</v>
      </c>
      <c r="F4221" s="1">
        <v>15</v>
      </c>
      <c r="G4221" s="28" t="str">
        <f t="shared" si="533"/>
        <v>515</v>
      </c>
      <c r="H4221" s="1">
        <v>1</v>
      </c>
      <c r="I4221" s="1">
        <v>3442</v>
      </c>
      <c r="J4221" s="1">
        <v>46</v>
      </c>
      <c r="K4221" s="1">
        <v>3432</v>
      </c>
      <c r="L4221" s="1">
        <v>50184</v>
      </c>
      <c r="M4221" s="1">
        <v>306282</v>
      </c>
      <c r="N4221" s="2">
        <f>INT(VLOOKUP(--D4221,'属性表（单）'!$H$7:$I$11,2,0)*VLOOKUP(F4221,'属性表（单）'!$B$4:$D$53,3,0))</f>
        <v>21900</v>
      </c>
      <c r="O4221" s="34">
        <f t="shared" si="535"/>
        <v>65700</v>
      </c>
      <c r="P4221" s="1">
        <f>IF(H4221=26,VLOOKUP(G4221,'属性表（单核）'!$H$2:$I$251,2,0),IF(H4221=59,VLOOKUP(G4221,'属性表（单核）'!$C$2:$D$251,2,0),INT(N4221/VLOOKUP(H4221,'属性表（单）'!$N$4:$O$24,2,0))))</f>
        <v>43800</v>
      </c>
      <c r="Q4221" s="34">
        <f t="shared" si="536"/>
        <v>25663</v>
      </c>
      <c r="R4221" s="1">
        <f>IF(J4221=26,VLOOKUP(G4221,'属性表（单核）'!$H$2:$I$251,2,0),IF(J4221=59,VLOOKUP(G4221,'属性表（单核）'!$C$2:$D$251,2,0),INT(N4221/VLOOKUP(J4221,'属性表（单）'!$N$4:$O$24,2,0))))</f>
        <v>17109</v>
      </c>
      <c r="S4221" s="1">
        <f t="shared" si="537"/>
        <v>65364</v>
      </c>
      <c r="T4221" s="28">
        <f>VLOOKUP(--F4221,经验表!$A$4:$B$53,2,0)*VLOOKUP(--E4221,经验表!$W$8:$X$17,2,0)</f>
        <v>65364.975000000006</v>
      </c>
      <c r="U4221" s="1">
        <f t="shared" si="538"/>
        <v>637354</v>
      </c>
      <c r="V4221" s="1">
        <f t="shared" si="539"/>
        <v>637354</v>
      </c>
    </row>
    <row r="4222" spans="1:22" x14ac:dyDescent="0.35">
      <c r="A4222" s="1">
        <v>91600175</v>
      </c>
      <c r="B4222" s="3" t="s">
        <v>24</v>
      </c>
      <c r="C4222" s="29">
        <f t="shared" si="534"/>
        <v>2</v>
      </c>
      <c r="D4222" s="29" t="str">
        <f t="shared" si="531"/>
        <v>5</v>
      </c>
      <c r="E4222" s="42" t="str">
        <f t="shared" si="532"/>
        <v>25</v>
      </c>
      <c r="F4222" s="1">
        <v>16</v>
      </c>
      <c r="G4222" s="28" t="str">
        <f t="shared" si="533"/>
        <v>516</v>
      </c>
      <c r="H4222" s="1">
        <v>1</v>
      </c>
      <c r="I4222" s="1">
        <v>3589</v>
      </c>
      <c r="J4222" s="1">
        <v>46</v>
      </c>
      <c r="K4222" s="1">
        <v>3608</v>
      </c>
      <c r="L4222" s="1">
        <v>56012</v>
      </c>
      <c r="M4222" s="1">
        <v>356466</v>
      </c>
      <c r="N4222" s="2">
        <f>INT(VLOOKUP(--D4222,'属性表（单）'!$H$7:$I$11,2,0)*VLOOKUP(F4222,'属性表（单）'!$B$4:$D$53,3,0))</f>
        <v>23100</v>
      </c>
      <c r="O4222" s="34">
        <f t="shared" si="535"/>
        <v>69300</v>
      </c>
      <c r="P4222" s="1">
        <f>IF(H4222=26,VLOOKUP(G4222,'属性表（单核）'!$H$2:$I$251,2,0),IF(H4222=59,VLOOKUP(G4222,'属性表（单核）'!$C$2:$D$251,2,0),INT(N4222/VLOOKUP(H4222,'属性表（单）'!$N$4:$O$24,2,0))))</f>
        <v>46200</v>
      </c>
      <c r="Q4222" s="34">
        <f t="shared" si="536"/>
        <v>27069</v>
      </c>
      <c r="R4222" s="1">
        <f>IF(J4222=26,VLOOKUP(G4222,'属性表（单核）'!$H$2:$I$251,2,0),IF(J4222=59,VLOOKUP(G4222,'属性表（单核）'!$C$2:$D$251,2,0),INT(N4222/VLOOKUP(J4222,'属性表（单）'!$N$4:$O$24,2,0))))</f>
        <v>18046</v>
      </c>
      <c r="S4222" s="1">
        <f t="shared" si="537"/>
        <v>73578</v>
      </c>
      <c r="T4222" s="28">
        <f>VLOOKUP(--F4222,经验表!$A$4:$B$53,2,0)*VLOOKUP(--E4222,经验表!$W$8:$X$17,2,0)</f>
        <v>73578.375000000015</v>
      </c>
      <c r="U4222" s="1">
        <f t="shared" si="538"/>
        <v>702718</v>
      </c>
      <c r="V4222" s="1">
        <f t="shared" si="539"/>
        <v>702718</v>
      </c>
    </row>
    <row r="4223" spans="1:22" x14ac:dyDescent="0.35">
      <c r="A4223" s="1">
        <v>91700175</v>
      </c>
      <c r="B4223" s="3" t="s">
        <v>24</v>
      </c>
      <c r="C4223" s="29">
        <f t="shared" si="534"/>
        <v>2</v>
      </c>
      <c r="D4223" s="29" t="str">
        <f t="shared" si="531"/>
        <v>5</v>
      </c>
      <c r="E4223" s="42" t="str">
        <f t="shared" si="532"/>
        <v>25</v>
      </c>
      <c r="F4223" s="1">
        <v>17</v>
      </c>
      <c r="G4223" s="28" t="str">
        <f t="shared" si="533"/>
        <v>517</v>
      </c>
      <c r="H4223" s="1">
        <v>1</v>
      </c>
      <c r="I4223" s="1">
        <v>3738</v>
      </c>
      <c r="J4223" s="1">
        <v>46</v>
      </c>
      <c r="K4223" s="1">
        <v>3784</v>
      </c>
      <c r="L4223" s="1">
        <v>62383</v>
      </c>
      <c r="M4223" s="1">
        <v>412478</v>
      </c>
      <c r="N4223" s="2">
        <f>INT(VLOOKUP(--D4223,'属性表（单）'!$H$7:$I$11,2,0)*VLOOKUP(F4223,'属性表（单）'!$B$4:$D$53,3,0))</f>
        <v>24600</v>
      </c>
      <c r="O4223" s="34">
        <f t="shared" si="535"/>
        <v>73800</v>
      </c>
      <c r="P4223" s="1">
        <f>IF(H4223=26,VLOOKUP(G4223,'属性表（单核）'!$H$2:$I$251,2,0),IF(H4223=59,VLOOKUP(G4223,'属性表（单核）'!$C$2:$D$251,2,0),INT(N4223/VLOOKUP(H4223,'属性表（单）'!$N$4:$O$24,2,0))))</f>
        <v>49200</v>
      </c>
      <c r="Q4223" s="34">
        <f t="shared" si="536"/>
        <v>28827</v>
      </c>
      <c r="R4223" s="1">
        <f>IF(J4223=26,VLOOKUP(G4223,'属性表（单核）'!$H$2:$I$251,2,0),IF(J4223=59,VLOOKUP(G4223,'属性表（单核）'!$C$2:$D$251,2,0),INT(N4223/VLOOKUP(J4223,'属性表（单）'!$N$4:$O$24,2,0))))</f>
        <v>19218</v>
      </c>
      <c r="S4223" s="1">
        <f t="shared" si="537"/>
        <v>81791</v>
      </c>
      <c r="T4223" s="28">
        <f>VLOOKUP(--F4223,经验表!$A$4:$B$53,2,0)*VLOOKUP(--E4223,经验表!$W$8:$X$17,2,0)</f>
        <v>81791.775000000009</v>
      </c>
      <c r="U4223" s="1">
        <f t="shared" si="538"/>
        <v>776296</v>
      </c>
      <c r="V4223" s="1">
        <f t="shared" si="539"/>
        <v>776296</v>
      </c>
    </row>
    <row r="4224" spans="1:22" x14ac:dyDescent="0.35">
      <c r="A4224" s="1">
        <v>91800175</v>
      </c>
      <c r="B4224" s="3" t="s">
        <v>24</v>
      </c>
      <c r="C4224" s="29">
        <f t="shared" si="534"/>
        <v>2</v>
      </c>
      <c r="D4224" s="29" t="str">
        <f t="shared" si="531"/>
        <v>5</v>
      </c>
      <c r="E4224" s="42" t="str">
        <f t="shared" si="532"/>
        <v>25</v>
      </c>
      <c r="F4224" s="1">
        <v>18</v>
      </c>
      <c r="G4224" s="28" t="str">
        <f t="shared" si="533"/>
        <v>518</v>
      </c>
      <c r="H4224" s="1">
        <v>1</v>
      </c>
      <c r="I4224" s="1">
        <v>3886</v>
      </c>
      <c r="J4224" s="1">
        <v>46</v>
      </c>
      <c r="K4224" s="1">
        <v>3960</v>
      </c>
      <c r="L4224" s="1">
        <v>69346</v>
      </c>
      <c r="M4224" s="1">
        <v>474861</v>
      </c>
      <c r="N4224" s="2">
        <f>INT(VLOOKUP(--D4224,'属性表（单）'!$H$7:$I$11,2,0)*VLOOKUP(F4224,'属性表（单）'!$B$4:$D$53,3,0))</f>
        <v>26100</v>
      </c>
      <c r="O4224" s="34">
        <f t="shared" si="535"/>
        <v>78300</v>
      </c>
      <c r="P4224" s="1">
        <f>IF(H4224=26,VLOOKUP(G4224,'属性表（单核）'!$H$2:$I$251,2,0),IF(H4224=59,VLOOKUP(G4224,'属性表（单核）'!$C$2:$D$251,2,0),INT(N4224/VLOOKUP(H4224,'属性表（单）'!$N$4:$O$24,2,0))))</f>
        <v>52200</v>
      </c>
      <c r="Q4224" s="34">
        <f t="shared" si="536"/>
        <v>30585</v>
      </c>
      <c r="R4224" s="1">
        <f>IF(J4224=26,VLOOKUP(G4224,'属性表（单核）'!$H$2:$I$251,2,0),IF(J4224=59,VLOOKUP(G4224,'属性表（单核）'!$C$2:$D$251,2,0),INT(N4224/VLOOKUP(J4224,'属性表（单）'!$N$4:$O$24,2,0))))</f>
        <v>20390</v>
      </c>
      <c r="S4224" s="1">
        <f t="shared" si="537"/>
        <v>93427</v>
      </c>
      <c r="T4224" s="28">
        <f>VLOOKUP(--F4224,经验表!$A$4:$B$53,2,0)*VLOOKUP(--E4224,经验表!$W$8:$X$17,2,0)</f>
        <v>93427.425000000017</v>
      </c>
      <c r="U4224" s="1">
        <f t="shared" si="538"/>
        <v>858087</v>
      </c>
      <c r="V4224" s="1">
        <f t="shared" si="539"/>
        <v>858087</v>
      </c>
    </row>
    <row r="4225" spans="1:22" x14ac:dyDescent="0.35">
      <c r="A4225" s="1">
        <v>91900175</v>
      </c>
      <c r="B4225" s="3" t="s">
        <v>24</v>
      </c>
      <c r="C4225" s="29">
        <f t="shared" si="534"/>
        <v>2</v>
      </c>
      <c r="D4225" s="29" t="str">
        <f t="shared" si="531"/>
        <v>5</v>
      </c>
      <c r="E4225" s="42" t="str">
        <f t="shared" si="532"/>
        <v>25</v>
      </c>
      <c r="F4225" s="1">
        <v>19</v>
      </c>
      <c r="G4225" s="28" t="str">
        <f t="shared" si="533"/>
        <v>519</v>
      </c>
      <c r="H4225" s="1">
        <v>1</v>
      </c>
      <c r="I4225" s="1">
        <v>4037</v>
      </c>
      <c r="J4225" s="1">
        <v>46</v>
      </c>
      <c r="K4225" s="1">
        <v>4136</v>
      </c>
      <c r="L4225" s="1">
        <v>76952</v>
      </c>
      <c r="M4225" s="1">
        <v>544207</v>
      </c>
      <c r="N4225" s="2">
        <f>INT(VLOOKUP(--D4225,'属性表（单）'!$H$7:$I$11,2,0)*VLOOKUP(F4225,'属性表（单）'!$B$4:$D$53,3,0))</f>
        <v>27600</v>
      </c>
      <c r="O4225" s="34">
        <f t="shared" si="535"/>
        <v>82800</v>
      </c>
      <c r="P4225" s="1">
        <f>IF(H4225=26,VLOOKUP(G4225,'属性表（单核）'!$H$2:$I$251,2,0),IF(H4225=59,VLOOKUP(G4225,'属性表（单核）'!$C$2:$D$251,2,0),INT(N4225/VLOOKUP(H4225,'属性表（单）'!$N$4:$O$24,2,0))))</f>
        <v>55200</v>
      </c>
      <c r="Q4225" s="34">
        <f t="shared" si="536"/>
        <v>32343</v>
      </c>
      <c r="R4225" s="1">
        <f>IF(J4225=26,VLOOKUP(G4225,'属性表（单核）'!$H$2:$I$251,2,0),IF(J4225=59,VLOOKUP(G4225,'属性表（单核）'!$C$2:$D$251,2,0),INT(N4225/VLOOKUP(J4225,'属性表（单）'!$N$4:$O$24,2,0))))</f>
        <v>21562</v>
      </c>
      <c r="S4225" s="1">
        <f t="shared" si="537"/>
        <v>105063</v>
      </c>
      <c r="T4225" s="28">
        <f>VLOOKUP(--F4225,经验表!$A$4:$B$53,2,0)*VLOOKUP(--E4225,经验表!$W$8:$X$17,2,0)</f>
        <v>105063.07500000001</v>
      </c>
      <c r="U4225" s="1">
        <f t="shared" si="538"/>
        <v>951514</v>
      </c>
      <c r="V4225" s="1">
        <f t="shared" si="539"/>
        <v>951514</v>
      </c>
    </row>
    <row r="4226" spans="1:22" x14ac:dyDescent="0.35">
      <c r="A4226" s="1">
        <v>92000175</v>
      </c>
      <c r="B4226" s="3" t="s">
        <v>24</v>
      </c>
      <c r="C4226" s="29">
        <f t="shared" si="534"/>
        <v>2</v>
      </c>
      <c r="D4226" s="29" t="str">
        <f t="shared" si="531"/>
        <v>5</v>
      </c>
      <c r="E4226" s="42" t="str">
        <f t="shared" si="532"/>
        <v>25</v>
      </c>
      <c r="F4226" s="1">
        <v>20</v>
      </c>
      <c r="G4226" s="28" t="str">
        <f t="shared" si="533"/>
        <v>520</v>
      </c>
      <c r="H4226" s="1">
        <v>1</v>
      </c>
      <c r="I4226" s="1">
        <v>4190</v>
      </c>
      <c r="J4226" s="1">
        <v>46</v>
      </c>
      <c r="K4226" s="1">
        <v>4312</v>
      </c>
      <c r="L4226" s="1">
        <v>85263</v>
      </c>
      <c r="M4226" s="1">
        <v>621159</v>
      </c>
      <c r="N4226" s="2">
        <f>INT(VLOOKUP(--D4226,'属性表（单）'!$H$7:$I$11,2,0)*VLOOKUP(F4226,'属性表（单）'!$B$4:$D$53,3,0))</f>
        <v>29100</v>
      </c>
      <c r="O4226" s="34">
        <f t="shared" si="535"/>
        <v>87300</v>
      </c>
      <c r="P4226" s="1">
        <f>IF(H4226=26,VLOOKUP(G4226,'属性表（单核）'!$H$2:$I$251,2,0),IF(H4226=59,VLOOKUP(G4226,'属性表（单核）'!$C$2:$D$251,2,0),INT(N4226/VLOOKUP(H4226,'属性表（单）'!$N$4:$O$24,2,0))))</f>
        <v>58200</v>
      </c>
      <c r="Q4226" s="34">
        <f t="shared" si="536"/>
        <v>34101</v>
      </c>
      <c r="R4226" s="1">
        <f>IF(J4226=26,VLOOKUP(G4226,'属性表（单核）'!$H$2:$I$251,2,0),IF(J4226=59,VLOOKUP(G4226,'属性表（单核）'!$C$2:$D$251,2,0),INT(N4226/VLOOKUP(J4226,'属性表（单）'!$N$4:$O$24,2,0))))</f>
        <v>22734</v>
      </c>
      <c r="S4226" s="1">
        <f t="shared" si="537"/>
        <v>116698</v>
      </c>
      <c r="T4226" s="28">
        <f>VLOOKUP(--F4226,经验表!$A$4:$B$53,2,0)*VLOOKUP(--E4226,经验表!$W$8:$X$17,2,0)</f>
        <v>116698.72500000002</v>
      </c>
      <c r="U4226" s="1">
        <f t="shared" si="538"/>
        <v>1056577</v>
      </c>
      <c r="V4226" s="1">
        <f t="shared" si="539"/>
        <v>1056577</v>
      </c>
    </row>
    <row r="4227" spans="1:22" x14ac:dyDescent="0.35">
      <c r="A4227" s="1">
        <v>92100175</v>
      </c>
      <c r="B4227" s="3" t="s">
        <v>24</v>
      </c>
      <c r="C4227" s="29">
        <f t="shared" si="534"/>
        <v>2</v>
      </c>
      <c r="D4227" s="29" t="str">
        <f t="shared" ref="D4227:D4290" si="540">RIGHT(A4227,1)</f>
        <v>5</v>
      </c>
      <c r="E4227" s="42" t="str">
        <f t="shared" ref="E4227:E4290" si="541">IF(C4227=1,RIGHT(A4227,1),C4227&amp;RIGHT(A4227,1))</f>
        <v>25</v>
      </c>
      <c r="F4227" s="1">
        <v>21</v>
      </c>
      <c r="G4227" s="28" t="str">
        <f t="shared" ref="G4227:G4290" si="542">D4227&amp;F4227</f>
        <v>521</v>
      </c>
      <c r="H4227" s="1">
        <v>1</v>
      </c>
      <c r="I4227" s="1">
        <v>4344</v>
      </c>
      <c r="J4227" s="1">
        <v>46</v>
      </c>
      <c r="K4227" s="1">
        <v>4488</v>
      </c>
      <c r="L4227" s="1">
        <v>94343</v>
      </c>
      <c r="M4227" s="1">
        <v>706422</v>
      </c>
      <c r="N4227" s="2">
        <f>INT(VLOOKUP(--D4227,'属性表（单）'!$H$7:$I$11,2,0)*VLOOKUP(F4227,'属性表（单）'!$B$4:$D$53,3,0))</f>
        <v>30600</v>
      </c>
      <c r="O4227" s="34">
        <f t="shared" si="535"/>
        <v>91800</v>
      </c>
      <c r="P4227" s="1">
        <f>IF(H4227=26,VLOOKUP(G4227,'属性表（单核）'!$H$2:$I$251,2,0),IF(H4227=59,VLOOKUP(G4227,'属性表（单核）'!$C$2:$D$251,2,0),INT(N4227/VLOOKUP(H4227,'属性表（单）'!$N$4:$O$24,2,0))))</f>
        <v>61200</v>
      </c>
      <c r="Q4227" s="34">
        <f t="shared" si="536"/>
        <v>35859</v>
      </c>
      <c r="R4227" s="1">
        <f>IF(J4227=26,VLOOKUP(G4227,'属性表（单核）'!$H$2:$I$251,2,0),IF(J4227=59,VLOOKUP(G4227,'属性表（单核）'!$C$2:$D$251,2,0),INT(N4227/VLOOKUP(J4227,'属性表（单）'!$N$4:$O$24,2,0))))</f>
        <v>23906</v>
      </c>
      <c r="S4227" s="1">
        <f t="shared" si="537"/>
        <v>128334</v>
      </c>
      <c r="T4227" s="28">
        <f>VLOOKUP(--F4227,经验表!$A$4:$B$53,2,0)*VLOOKUP(--E4227,经验表!$W$8:$X$17,2,0)</f>
        <v>128334.37500000001</v>
      </c>
      <c r="U4227" s="1">
        <f t="shared" si="538"/>
        <v>1173275</v>
      </c>
      <c r="V4227" s="1">
        <f t="shared" si="539"/>
        <v>1173275</v>
      </c>
    </row>
    <row r="4228" spans="1:22" x14ac:dyDescent="0.35">
      <c r="A4228" s="1">
        <v>92200175</v>
      </c>
      <c r="B4228" s="3" t="s">
        <v>24</v>
      </c>
      <c r="C4228" s="29">
        <f t="shared" ref="C4228:C4291" si="543">C4227</f>
        <v>2</v>
      </c>
      <c r="D4228" s="29" t="str">
        <f t="shared" si="540"/>
        <v>5</v>
      </c>
      <c r="E4228" s="42" t="str">
        <f t="shared" si="541"/>
        <v>25</v>
      </c>
      <c r="F4228" s="1">
        <v>22</v>
      </c>
      <c r="G4228" s="28" t="str">
        <f t="shared" si="542"/>
        <v>522</v>
      </c>
      <c r="H4228" s="1">
        <v>1</v>
      </c>
      <c r="I4228" s="1">
        <v>4499</v>
      </c>
      <c r="J4228" s="1">
        <v>46</v>
      </c>
      <c r="K4228" s="1">
        <v>4664</v>
      </c>
      <c r="L4228" s="1">
        <v>104260</v>
      </c>
      <c r="M4228" s="1">
        <v>800765</v>
      </c>
      <c r="N4228" s="2">
        <f>INT(VLOOKUP(--D4228,'属性表（单）'!$H$7:$I$11,2,0)*VLOOKUP(F4228,'属性表（单）'!$B$4:$D$53,3,0))</f>
        <v>32400</v>
      </c>
      <c r="O4228" s="34">
        <f t="shared" si="535"/>
        <v>97200</v>
      </c>
      <c r="P4228" s="1">
        <f>IF(H4228=26,VLOOKUP(G4228,'属性表（单核）'!$H$2:$I$251,2,0),IF(H4228=59,VLOOKUP(G4228,'属性表（单核）'!$C$2:$D$251,2,0),INT(N4228/VLOOKUP(H4228,'属性表（单）'!$N$4:$O$24,2,0))))</f>
        <v>64800</v>
      </c>
      <c r="Q4228" s="34">
        <f t="shared" si="536"/>
        <v>37968</v>
      </c>
      <c r="R4228" s="1">
        <f>IF(J4228=26,VLOOKUP(G4228,'属性表（单核）'!$H$2:$I$251,2,0),IF(J4228=59,VLOOKUP(G4228,'属性表（单核）'!$C$2:$D$251,2,0),INT(N4228/VLOOKUP(J4228,'属性表（单）'!$N$4:$O$24,2,0))))</f>
        <v>25312</v>
      </c>
      <c r="S4228" s="1">
        <f t="shared" si="537"/>
        <v>144076</v>
      </c>
      <c r="T4228" s="28">
        <f>VLOOKUP(--F4228,经验表!$A$4:$B$53,2,0)*VLOOKUP(--E4228,经验表!$W$8:$X$17,2,0)</f>
        <v>144076.72500000001</v>
      </c>
      <c r="U4228" s="1">
        <f t="shared" si="538"/>
        <v>1301609</v>
      </c>
      <c r="V4228" s="1">
        <f t="shared" si="539"/>
        <v>1301609</v>
      </c>
    </row>
    <row r="4229" spans="1:22" x14ac:dyDescent="0.35">
      <c r="A4229" s="1">
        <v>92300175</v>
      </c>
      <c r="B4229" s="3" t="s">
        <v>24</v>
      </c>
      <c r="C4229" s="29">
        <f t="shared" si="543"/>
        <v>2</v>
      </c>
      <c r="D4229" s="29" t="str">
        <f t="shared" si="540"/>
        <v>5</v>
      </c>
      <c r="E4229" s="42" t="str">
        <f t="shared" si="541"/>
        <v>25</v>
      </c>
      <c r="F4229" s="1">
        <v>23</v>
      </c>
      <c r="G4229" s="28" t="str">
        <f t="shared" si="542"/>
        <v>523</v>
      </c>
      <c r="H4229" s="1">
        <v>1</v>
      </c>
      <c r="I4229" s="1">
        <v>4656</v>
      </c>
      <c r="J4229" s="1">
        <v>46</v>
      </c>
      <c r="K4229" s="1">
        <v>4840</v>
      </c>
      <c r="L4229" s="1">
        <v>115091</v>
      </c>
      <c r="M4229" s="1">
        <v>905025</v>
      </c>
      <c r="N4229" s="2">
        <f>INT(VLOOKUP(--D4229,'属性表（单）'!$H$7:$I$11,2,0)*VLOOKUP(F4229,'属性表（单）'!$B$4:$D$53,3,0))</f>
        <v>34200</v>
      </c>
      <c r="O4229" s="34">
        <f t="shared" si="535"/>
        <v>102600</v>
      </c>
      <c r="P4229" s="1">
        <f>IF(H4229=26,VLOOKUP(G4229,'属性表（单核）'!$H$2:$I$251,2,0),IF(H4229=59,VLOOKUP(G4229,'属性表（单核）'!$C$2:$D$251,2,0),INT(N4229/VLOOKUP(H4229,'属性表（单）'!$N$4:$O$24,2,0))))</f>
        <v>68400</v>
      </c>
      <c r="Q4229" s="34">
        <f t="shared" si="536"/>
        <v>40077</v>
      </c>
      <c r="R4229" s="1">
        <f>IF(J4229=26,VLOOKUP(G4229,'属性表（单核）'!$H$2:$I$251,2,0),IF(J4229=59,VLOOKUP(G4229,'属性表（单核）'!$C$2:$D$251,2,0),INT(N4229/VLOOKUP(J4229,'属性表（单）'!$N$4:$O$24,2,0))))</f>
        <v>26718</v>
      </c>
      <c r="S4229" s="1">
        <f t="shared" si="537"/>
        <v>159819</v>
      </c>
      <c r="T4229" s="28">
        <f>VLOOKUP(--F4229,经验表!$A$4:$B$53,2,0)*VLOOKUP(--E4229,经验表!$W$8:$X$17,2,0)</f>
        <v>159819.07500000001</v>
      </c>
      <c r="U4229" s="1">
        <f t="shared" si="538"/>
        <v>1445685</v>
      </c>
      <c r="V4229" s="1">
        <f t="shared" si="539"/>
        <v>1445685</v>
      </c>
    </row>
    <row r="4230" spans="1:22" x14ac:dyDescent="0.35">
      <c r="A4230" s="1">
        <v>92400175</v>
      </c>
      <c r="B4230" s="3" t="s">
        <v>24</v>
      </c>
      <c r="C4230" s="29">
        <f t="shared" si="543"/>
        <v>2</v>
      </c>
      <c r="D4230" s="29" t="str">
        <f t="shared" si="540"/>
        <v>5</v>
      </c>
      <c r="E4230" s="42" t="str">
        <f t="shared" si="541"/>
        <v>25</v>
      </c>
      <c r="F4230" s="1">
        <v>24</v>
      </c>
      <c r="G4230" s="28" t="str">
        <f t="shared" si="542"/>
        <v>524</v>
      </c>
      <c r="H4230" s="1">
        <v>1</v>
      </c>
      <c r="I4230" s="1">
        <v>4816</v>
      </c>
      <c r="J4230" s="1">
        <v>46</v>
      </c>
      <c r="K4230" s="1">
        <v>5016</v>
      </c>
      <c r="L4230" s="1">
        <v>126918</v>
      </c>
      <c r="M4230" s="1">
        <v>1020116</v>
      </c>
      <c r="N4230" s="2">
        <f>INT(VLOOKUP(--D4230,'属性表（单）'!$H$7:$I$11,2,0)*VLOOKUP(F4230,'属性表（单）'!$B$4:$D$53,3,0))</f>
        <v>36000</v>
      </c>
      <c r="O4230" s="34">
        <f t="shared" si="535"/>
        <v>108000</v>
      </c>
      <c r="P4230" s="1">
        <f>IF(H4230=26,VLOOKUP(G4230,'属性表（单核）'!$H$2:$I$251,2,0),IF(H4230=59,VLOOKUP(G4230,'属性表（单核）'!$C$2:$D$251,2,0),INT(N4230/VLOOKUP(H4230,'属性表（单）'!$N$4:$O$24,2,0))))</f>
        <v>72000</v>
      </c>
      <c r="Q4230" s="34">
        <f t="shared" si="536"/>
        <v>42187</v>
      </c>
      <c r="R4230" s="1">
        <f>IF(J4230=26,VLOOKUP(G4230,'属性表（单核）'!$H$2:$I$251,2,0),IF(J4230=59,VLOOKUP(G4230,'属性表（单核）'!$C$2:$D$251,2,0),INT(N4230/VLOOKUP(J4230,'属性表（单）'!$N$4:$O$24,2,0))))</f>
        <v>28125</v>
      </c>
      <c r="S4230" s="1">
        <f t="shared" si="537"/>
        <v>175561</v>
      </c>
      <c r="T4230" s="28">
        <f>VLOOKUP(--F4230,经验表!$A$4:$B$53,2,0)*VLOOKUP(--E4230,经验表!$W$8:$X$17,2,0)</f>
        <v>175561.42500000002</v>
      </c>
      <c r="U4230" s="1">
        <f t="shared" si="538"/>
        <v>1605504</v>
      </c>
      <c r="V4230" s="1">
        <f t="shared" si="539"/>
        <v>1605504</v>
      </c>
    </row>
    <row r="4231" spans="1:22" x14ac:dyDescent="0.35">
      <c r="A4231" s="1">
        <v>92500175</v>
      </c>
      <c r="B4231" s="3" t="s">
        <v>24</v>
      </c>
      <c r="C4231" s="29">
        <f t="shared" si="543"/>
        <v>2</v>
      </c>
      <c r="D4231" s="29" t="str">
        <f t="shared" si="540"/>
        <v>5</v>
      </c>
      <c r="E4231" s="42" t="str">
        <f t="shared" si="541"/>
        <v>25</v>
      </c>
      <c r="F4231" s="1">
        <v>25</v>
      </c>
      <c r="G4231" s="28" t="str">
        <f t="shared" si="542"/>
        <v>525</v>
      </c>
      <c r="H4231" s="1">
        <v>1</v>
      </c>
      <c r="I4231" s="1">
        <v>4976</v>
      </c>
      <c r="J4231" s="1">
        <v>46</v>
      </c>
      <c r="K4231" s="1">
        <v>5192</v>
      </c>
      <c r="L4231" s="1">
        <v>139834</v>
      </c>
      <c r="M4231" s="1">
        <v>1147034</v>
      </c>
      <c r="N4231" s="2">
        <f>INT(VLOOKUP(--D4231,'属性表（单）'!$H$7:$I$11,2,0)*VLOOKUP(F4231,'属性表（单）'!$B$4:$D$53,3,0))</f>
        <v>37800</v>
      </c>
      <c r="O4231" s="34">
        <f t="shared" ref="O4231:O4294" si="544">INT(IF(C4231=1,P4231,P4231*$X$14))</f>
        <v>113400</v>
      </c>
      <c r="P4231" s="1">
        <f>IF(H4231=26,VLOOKUP(G4231,'属性表（单核）'!$H$2:$I$251,2,0),IF(H4231=59,VLOOKUP(G4231,'属性表（单核）'!$C$2:$D$251,2,0),INT(N4231/VLOOKUP(H4231,'属性表（单）'!$N$4:$O$24,2,0))))</f>
        <v>75600</v>
      </c>
      <c r="Q4231" s="34">
        <f t="shared" si="536"/>
        <v>44296</v>
      </c>
      <c r="R4231" s="1">
        <f>IF(J4231=26,VLOOKUP(G4231,'属性表（单核）'!$H$2:$I$251,2,0),IF(J4231=59,VLOOKUP(G4231,'属性表（单核）'!$C$2:$D$251,2,0),INT(N4231/VLOOKUP(J4231,'属性表（单）'!$N$4:$O$24,2,0))))</f>
        <v>29531</v>
      </c>
      <c r="S4231" s="1">
        <f t="shared" si="537"/>
        <v>191303</v>
      </c>
      <c r="T4231" s="28">
        <f>VLOOKUP(--F4231,经验表!$A$4:$B$53,2,0)*VLOOKUP(--E4231,经验表!$W$8:$X$17,2,0)</f>
        <v>191303.77500000002</v>
      </c>
      <c r="U4231" s="1">
        <f t="shared" si="538"/>
        <v>1781065</v>
      </c>
      <c r="V4231" s="1">
        <f t="shared" si="539"/>
        <v>1781065</v>
      </c>
    </row>
    <row r="4232" spans="1:22" x14ac:dyDescent="0.35">
      <c r="A4232" s="1">
        <v>92600175</v>
      </c>
      <c r="B4232" s="3" t="s">
        <v>24</v>
      </c>
      <c r="C4232" s="29">
        <f t="shared" si="543"/>
        <v>2</v>
      </c>
      <c r="D4232" s="29" t="str">
        <f t="shared" si="540"/>
        <v>5</v>
      </c>
      <c r="E4232" s="42" t="str">
        <f t="shared" si="541"/>
        <v>25</v>
      </c>
      <c r="F4232" s="1">
        <v>26</v>
      </c>
      <c r="G4232" s="28" t="str">
        <f t="shared" si="542"/>
        <v>526</v>
      </c>
      <c r="H4232" s="1">
        <v>1</v>
      </c>
      <c r="I4232" s="1">
        <v>5138</v>
      </c>
      <c r="J4232" s="1">
        <v>46</v>
      </c>
      <c r="K4232" s="1">
        <v>5368</v>
      </c>
      <c r="L4232" s="1">
        <v>153936</v>
      </c>
      <c r="M4232" s="1">
        <v>1286868</v>
      </c>
      <c r="N4232" s="2">
        <f>INT(VLOOKUP(--D4232,'属性表（单）'!$H$7:$I$11,2,0)*VLOOKUP(F4232,'属性表（单）'!$B$4:$D$53,3,0))</f>
        <v>39600</v>
      </c>
      <c r="O4232" s="34">
        <f t="shared" si="544"/>
        <v>118800</v>
      </c>
      <c r="P4232" s="1">
        <f>IF(H4232=26,VLOOKUP(G4232,'属性表（单核）'!$H$2:$I$251,2,0),IF(H4232=59,VLOOKUP(G4232,'属性表（单核）'!$C$2:$D$251,2,0),INT(N4232/VLOOKUP(H4232,'属性表（单）'!$N$4:$O$24,2,0))))</f>
        <v>79200</v>
      </c>
      <c r="Q4232" s="34">
        <f t="shared" ref="Q4232:Q4295" si="545">INT(IF(C4232=1,R4232,R4232*$X$14))</f>
        <v>46405</v>
      </c>
      <c r="R4232" s="1">
        <f>IF(J4232=26,VLOOKUP(G4232,'属性表（单核）'!$H$2:$I$251,2,0),IF(J4232=59,VLOOKUP(G4232,'属性表（单核）'!$C$2:$D$251,2,0),INT(N4232/VLOOKUP(J4232,'属性表（单）'!$N$4:$O$24,2,0))))</f>
        <v>30937</v>
      </c>
      <c r="S4232" s="1">
        <f t="shared" ref="S4232:S4295" si="546">INT(T4232)</f>
        <v>211837</v>
      </c>
      <c r="T4232" s="28">
        <f>VLOOKUP(--F4232,经验表!$A$4:$B$53,2,0)*VLOOKUP(--E4232,经验表!$W$8:$X$17,2,0)</f>
        <v>211837.27500000002</v>
      </c>
      <c r="U4232" s="1">
        <f t="shared" ref="U4232:U4295" si="547">INT(IF(C4232=1,IF(F4232=1,VLOOKUP(--D4232,$X$8:$Y$12,2,0),V4232),IF(F4232=1,VLOOKUP(--D4232,$X$17:$Y$21,2,0),V4232)))</f>
        <v>1972368</v>
      </c>
      <c r="V4232" s="1">
        <f t="shared" si="539"/>
        <v>1972368</v>
      </c>
    </row>
    <row r="4233" spans="1:22" x14ac:dyDescent="0.35">
      <c r="A4233" s="1">
        <v>92700175</v>
      </c>
      <c r="B4233" s="3" t="s">
        <v>24</v>
      </c>
      <c r="C4233" s="29">
        <f t="shared" si="543"/>
        <v>2</v>
      </c>
      <c r="D4233" s="29" t="str">
        <f t="shared" si="540"/>
        <v>5</v>
      </c>
      <c r="E4233" s="42" t="str">
        <f t="shared" si="541"/>
        <v>25</v>
      </c>
      <c r="F4233" s="1">
        <v>27</v>
      </c>
      <c r="G4233" s="28" t="str">
        <f t="shared" si="542"/>
        <v>527</v>
      </c>
      <c r="H4233" s="1">
        <v>1</v>
      </c>
      <c r="I4233" s="1">
        <v>5301</v>
      </c>
      <c r="J4233" s="1">
        <v>46</v>
      </c>
      <c r="K4233" s="1">
        <v>5544</v>
      </c>
      <c r="L4233" s="1">
        <v>169332</v>
      </c>
      <c r="M4233" s="1">
        <v>1440804</v>
      </c>
      <c r="N4233" s="2">
        <f>INT(VLOOKUP(--D4233,'属性表（单）'!$H$7:$I$11,2,0)*VLOOKUP(F4233,'属性表（单）'!$B$4:$D$53,3,0))</f>
        <v>41700</v>
      </c>
      <c r="O4233" s="34">
        <f t="shared" si="544"/>
        <v>125100</v>
      </c>
      <c r="P4233" s="1">
        <f>IF(H4233=26,VLOOKUP(G4233,'属性表（单核）'!$H$2:$I$251,2,0),IF(H4233=59,VLOOKUP(G4233,'属性表（单核）'!$C$2:$D$251,2,0),INT(N4233/VLOOKUP(H4233,'属性表（单）'!$N$4:$O$24,2,0))))</f>
        <v>83400</v>
      </c>
      <c r="Q4233" s="34">
        <f t="shared" si="545"/>
        <v>48867</v>
      </c>
      <c r="R4233" s="1">
        <f>IF(J4233=26,VLOOKUP(G4233,'属性表（单核）'!$H$2:$I$251,2,0),IF(J4233=59,VLOOKUP(G4233,'属性表（单核）'!$C$2:$D$251,2,0),INT(N4233/VLOOKUP(J4233,'属性表（单）'!$N$4:$O$24,2,0))))</f>
        <v>32578</v>
      </c>
      <c r="S4233" s="1">
        <f t="shared" si="546"/>
        <v>232370</v>
      </c>
      <c r="T4233" s="28">
        <f>VLOOKUP(--F4233,经验表!$A$4:$B$53,2,0)*VLOOKUP(--E4233,经验表!$W$8:$X$17,2,0)</f>
        <v>232370.77500000002</v>
      </c>
      <c r="U4233" s="1">
        <f t="shared" si="547"/>
        <v>2184205</v>
      </c>
      <c r="V4233" s="1">
        <f t="shared" ref="V4233:V4296" si="548">S4232+U4232</f>
        <v>2184205</v>
      </c>
    </row>
    <row r="4234" spans="1:22" x14ac:dyDescent="0.35">
      <c r="A4234" s="1">
        <v>92800175</v>
      </c>
      <c r="B4234" s="3" t="s">
        <v>24</v>
      </c>
      <c r="C4234" s="29">
        <f t="shared" si="543"/>
        <v>2</v>
      </c>
      <c r="D4234" s="29" t="str">
        <f t="shared" si="540"/>
        <v>5</v>
      </c>
      <c r="E4234" s="42" t="str">
        <f t="shared" si="541"/>
        <v>25</v>
      </c>
      <c r="F4234" s="1">
        <v>28</v>
      </c>
      <c r="G4234" s="28" t="str">
        <f t="shared" si="542"/>
        <v>528</v>
      </c>
      <c r="H4234" s="1">
        <v>1</v>
      </c>
      <c r="I4234" s="1">
        <v>5466</v>
      </c>
      <c r="J4234" s="1">
        <v>46</v>
      </c>
      <c r="K4234" s="1">
        <v>5720</v>
      </c>
      <c r="L4234" s="1">
        <v>186142</v>
      </c>
      <c r="M4234" s="1">
        <v>1610136</v>
      </c>
      <c r="N4234" s="2">
        <f>INT(VLOOKUP(--D4234,'属性表（单）'!$H$7:$I$11,2,0)*VLOOKUP(F4234,'属性表（单）'!$B$4:$D$53,3,0))</f>
        <v>43800</v>
      </c>
      <c r="O4234" s="34">
        <f t="shared" si="544"/>
        <v>131400</v>
      </c>
      <c r="P4234" s="1">
        <f>IF(H4234=26,VLOOKUP(G4234,'属性表（单核）'!$H$2:$I$251,2,0),IF(H4234=59,VLOOKUP(G4234,'属性表（单核）'!$C$2:$D$251,2,0),INT(N4234/VLOOKUP(H4234,'属性表（单）'!$N$4:$O$24,2,0))))</f>
        <v>87600</v>
      </c>
      <c r="Q4234" s="34">
        <f t="shared" si="545"/>
        <v>51327</v>
      </c>
      <c r="R4234" s="1">
        <f>IF(J4234=26,VLOOKUP(G4234,'属性表（单核）'!$H$2:$I$251,2,0),IF(J4234=59,VLOOKUP(G4234,'属性表（单核）'!$C$2:$D$251,2,0),INT(N4234/VLOOKUP(J4234,'属性表（单）'!$N$4:$O$24,2,0))))</f>
        <v>34218</v>
      </c>
      <c r="S4234" s="1">
        <f t="shared" si="546"/>
        <v>252904</v>
      </c>
      <c r="T4234" s="28">
        <f>VLOOKUP(--F4234,经验表!$A$4:$B$53,2,0)*VLOOKUP(--E4234,经验表!$W$8:$X$17,2,0)</f>
        <v>252904.27500000002</v>
      </c>
      <c r="U4234" s="1">
        <f t="shared" si="547"/>
        <v>2416575</v>
      </c>
      <c r="V4234" s="1">
        <f t="shared" si="548"/>
        <v>2416575</v>
      </c>
    </row>
    <row r="4235" spans="1:22" x14ac:dyDescent="0.35">
      <c r="A4235" s="1">
        <v>92900175</v>
      </c>
      <c r="B4235" s="3" t="s">
        <v>24</v>
      </c>
      <c r="C4235" s="29">
        <f t="shared" si="543"/>
        <v>2</v>
      </c>
      <c r="D4235" s="29" t="str">
        <f t="shared" si="540"/>
        <v>5</v>
      </c>
      <c r="E4235" s="42" t="str">
        <f t="shared" si="541"/>
        <v>25</v>
      </c>
      <c r="F4235" s="1">
        <v>29</v>
      </c>
      <c r="G4235" s="28" t="str">
        <f t="shared" si="542"/>
        <v>529</v>
      </c>
      <c r="H4235" s="1">
        <v>1</v>
      </c>
      <c r="I4235" s="1">
        <v>5634</v>
      </c>
      <c r="J4235" s="1">
        <v>46</v>
      </c>
      <c r="K4235" s="1">
        <v>5896</v>
      </c>
      <c r="L4235" s="1">
        <v>204492</v>
      </c>
      <c r="M4235" s="1">
        <v>1796278</v>
      </c>
      <c r="N4235" s="2">
        <f>INT(VLOOKUP(--D4235,'属性表（单）'!$H$7:$I$11,2,0)*VLOOKUP(F4235,'属性表（单）'!$B$4:$D$53,3,0))</f>
        <v>45900</v>
      </c>
      <c r="O4235" s="34">
        <f t="shared" si="544"/>
        <v>137700</v>
      </c>
      <c r="P4235" s="1">
        <f>IF(H4235=26,VLOOKUP(G4235,'属性表（单核）'!$H$2:$I$251,2,0),IF(H4235=59,VLOOKUP(G4235,'属性表（单核）'!$C$2:$D$251,2,0),INT(N4235/VLOOKUP(H4235,'属性表（单）'!$N$4:$O$24,2,0))))</f>
        <v>91800</v>
      </c>
      <c r="Q4235" s="34">
        <f t="shared" si="545"/>
        <v>53788</v>
      </c>
      <c r="R4235" s="1">
        <f>IF(J4235=26,VLOOKUP(G4235,'属性表（单核）'!$H$2:$I$251,2,0),IF(J4235=59,VLOOKUP(G4235,'属性表（单核）'!$C$2:$D$251,2,0),INT(N4235/VLOOKUP(J4235,'属性表（单）'!$N$4:$O$24,2,0))))</f>
        <v>35859</v>
      </c>
      <c r="S4235" s="1">
        <f t="shared" si="546"/>
        <v>273437</v>
      </c>
      <c r="T4235" s="28">
        <f>VLOOKUP(--F4235,经验表!$A$4:$B$53,2,0)*VLOOKUP(--E4235,经验表!$W$8:$X$17,2,0)</f>
        <v>273437.77500000002</v>
      </c>
      <c r="U4235" s="1">
        <f t="shared" si="547"/>
        <v>2669479</v>
      </c>
      <c r="V4235" s="1">
        <f t="shared" si="548"/>
        <v>2669479</v>
      </c>
    </row>
    <row r="4236" spans="1:22" x14ac:dyDescent="0.35">
      <c r="A4236" s="1">
        <v>93000175</v>
      </c>
      <c r="B4236" s="3" t="s">
        <v>24</v>
      </c>
      <c r="C4236" s="29">
        <f t="shared" si="543"/>
        <v>2</v>
      </c>
      <c r="D4236" s="29" t="str">
        <f t="shared" si="540"/>
        <v>5</v>
      </c>
      <c r="E4236" s="42" t="str">
        <f t="shared" si="541"/>
        <v>25</v>
      </c>
      <c r="F4236" s="1">
        <v>30</v>
      </c>
      <c r="G4236" s="28" t="str">
        <f t="shared" si="542"/>
        <v>530</v>
      </c>
      <c r="H4236" s="1">
        <v>1</v>
      </c>
      <c r="I4236" s="1">
        <v>5802</v>
      </c>
      <c r="J4236" s="1">
        <v>46</v>
      </c>
      <c r="K4236" s="1">
        <v>6072</v>
      </c>
      <c r="L4236" s="1">
        <v>224521</v>
      </c>
      <c r="M4236" s="1">
        <v>2000770</v>
      </c>
      <c r="N4236" s="2">
        <f>INT(VLOOKUP(--D4236,'属性表（单）'!$H$7:$I$11,2,0)*VLOOKUP(F4236,'属性表（单）'!$B$4:$D$53,3,0))</f>
        <v>48000</v>
      </c>
      <c r="O4236" s="34">
        <f t="shared" si="544"/>
        <v>144000</v>
      </c>
      <c r="P4236" s="1">
        <f>IF(H4236=26,VLOOKUP(G4236,'属性表（单核）'!$H$2:$I$251,2,0),IF(H4236=59,VLOOKUP(G4236,'属性表（单核）'!$C$2:$D$251,2,0),INT(N4236/VLOOKUP(H4236,'属性表（单）'!$N$4:$O$24,2,0))))</f>
        <v>96000</v>
      </c>
      <c r="Q4236" s="34">
        <f t="shared" si="545"/>
        <v>56250</v>
      </c>
      <c r="R4236" s="1">
        <f>IF(J4236=26,VLOOKUP(G4236,'属性表（单核）'!$H$2:$I$251,2,0),IF(J4236=59,VLOOKUP(G4236,'属性表（单核）'!$C$2:$D$251,2,0),INT(N4236/VLOOKUP(J4236,'属性表（单）'!$N$4:$O$24,2,0))))</f>
        <v>37500</v>
      </c>
      <c r="S4236" s="1">
        <f t="shared" si="546"/>
        <v>299446</v>
      </c>
      <c r="T4236" s="28">
        <f>VLOOKUP(--F4236,经验表!$A$4:$B$53,2,0)*VLOOKUP(--E4236,经验表!$W$8:$X$17,2,0)</f>
        <v>299446.87500000006</v>
      </c>
      <c r="U4236" s="1">
        <f t="shared" si="547"/>
        <v>2942916</v>
      </c>
      <c r="V4236" s="1">
        <f t="shared" si="548"/>
        <v>2942916</v>
      </c>
    </row>
    <row r="4237" spans="1:22" x14ac:dyDescent="0.35">
      <c r="A4237" s="1">
        <v>93100175</v>
      </c>
      <c r="B4237" s="3" t="s">
        <v>24</v>
      </c>
      <c r="C4237" s="29">
        <f t="shared" si="543"/>
        <v>2</v>
      </c>
      <c r="D4237" s="29" t="str">
        <f t="shared" si="540"/>
        <v>5</v>
      </c>
      <c r="E4237" s="42" t="str">
        <f t="shared" si="541"/>
        <v>25</v>
      </c>
      <c r="F4237" s="1">
        <v>31</v>
      </c>
      <c r="G4237" s="28" t="str">
        <f t="shared" si="542"/>
        <v>531</v>
      </c>
      <c r="H4237" s="1">
        <v>1</v>
      </c>
      <c r="I4237" s="1">
        <v>5971</v>
      </c>
      <c r="J4237" s="1">
        <v>46</v>
      </c>
      <c r="K4237" s="1">
        <v>6248</v>
      </c>
      <c r="L4237" s="1">
        <v>246385</v>
      </c>
      <c r="M4237" s="1">
        <v>2225291</v>
      </c>
      <c r="N4237" s="2">
        <f>INT(VLOOKUP(--D4237,'属性表（单）'!$H$7:$I$11,2,0)*VLOOKUP(F4237,'属性表（单）'!$B$4:$D$53,3,0))</f>
        <v>50100</v>
      </c>
      <c r="O4237" s="34">
        <f t="shared" si="544"/>
        <v>150300</v>
      </c>
      <c r="P4237" s="1">
        <f>IF(H4237=26,VLOOKUP(G4237,'属性表（单核）'!$H$2:$I$251,2,0),IF(H4237=59,VLOOKUP(G4237,'属性表（单核）'!$C$2:$D$251,2,0),INT(N4237/VLOOKUP(H4237,'属性表（单）'!$N$4:$O$24,2,0))))</f>
        <v>100200</v>
      </c>
      <c r="Q4237" s="34">
        <f t="shared" si="545"/>
        <v>58710</v>
      </c>
      <c r="R4237" s="1">
        <f>IF(J4237=26,VLOOKUP(G4237,'属性表（单核）'!$H$2:$I$251,2,0),IF(J4237=59,VLOOKUP(G4237,'属性表（单核）'!$C$2:$D$251,2,0),INT(N4237/VLOOKUP(J4237,'属性表（单）'!$N$4:$O$24,2,0))))</f>
        <v>39140</v>
      </c>
      <c r="S4237" s="1">
        <f t="shared" si="546"/>
        <v>325455</v>
      </c>
      <c r="T4237" s="28">
        <f>VLOOKUP(--F4237,经验表!$A$4:$B$53,2,0)*VLOOKUP(--E4237,经验表!$W$8:$X$17,2,0)</f>
        <v>325455.97500000003</v>
      </c>
      <c r="U4237" s="1">
        <f t="shared" si="547"/>
        <v>3242362</v>
      </c>
      <c r="V4237" s="1">
        <f t="shared" si="548"/>
        <v>3242362</v>
      </c>
    </row>
    <row r="4238" spans="1:22" x14ac:dyDescent="0.35">
      <c r="A4238" s="1">
        <v>93200175</v>
      </c>
      <c r="B4238" s="3" t="s">
        <v>24</v>
      </c>
      <c r="C4238" s="29">
        <f t="shared" si="543"/>
        <v>2</v>
      </c>
      <c r="D4238" s="29" t="str">
        <f t="shared" si="540"/>
        <v>5</v>
      </c>
      <c r="E4238" s="42" t="str">
        <f t="shared" si="541"/>
        <v>25</v>
      </c>
      <c r="F4238" s="1">
        <v>32</v>
      </c>
      <c r="G4238" s="28" t="str">
        <f t="shared" si="542"/>
        <v>532</v>
      </c>
      <c r="H4238" s="1">
        <v>1</v>
      </c>
      <c r="I4238" s="1">
        <v>6144</v>
      </c>
      <c r="J4238" s="1">
        <v>46</v>
      </c>
      <c r="K4238" s="1">
        <v>6424</v>
      </c>
      <c r="L4238" s="1">
        <v>270248</v>
      </c>
      <c r="M4238" s="1">
        <v>2471676</v>
      </c>
      <c r="N4238" s="2">
        <f>INT(VLOOKUP(--D4238,'属性表（单）'!$H$7:$I$11,2,0)*VLOOKUP(F4238,'属性表（单）'!$B$4:$D$53,3,0))</f>
        <v>52500</v>
      </c>
      <c r="O4238" s="34">
        <f t="shared" si="544"/>
        <v>157500</v>
      </c>
      <c r="P4238" s="1">
        <f>IF(H4238=26,VLOOKUP(G4238,'属性表（单核）'!$H$2:$I$251,2,0),IF(H4238=59,VLOOKUP(G4238,'属性表（单核）'!$C$2:$D$251,2,0),INT(N4238/VLOOKUP(H4238,'属性表（单）'!$N$4:$O$24,2,0))))</f>
        <v>105000</v>
      </c>
      <c r="Q4238" s="34">
        <f t="shared" si="545"/>
        <v>61522</v>
      </c>
      <c r="R4238" s="1">
        <f>IF(J4238=26,VLOOKUP(G4238,'属性表（单核）'!$H$2:$I$251,2,0),IF(J4238=59,VLOOKUP(G4238,'属性表（单核）'!$C$2:$D$251,2,0),INT(N4238/VLOOKUP(J4238,'属性表（单）'!$N$4:$O$24,2,0))))</f>
        <v>41015</v>
      </c>
      <c r="S4238" s="1">
        <f t="shared" si="546"/>
        <v>351465</v>
      </c>
      <c r="T4238" s="28">
        <f>VLOOKUP(--F4238,经验表!$A$4:$B$53,2,0)*VLOOKUP(--E4238,经验表!$W$8:$X$17,2,0)</f>
        <v>351465.07500000007</v>
      </c>
      <c r="U4238" s="1">
        <f t="shared" si="547"/>
        <v>3567817</v>
      </c>
      <c r="V4238" s="1">
        <f t="shared" si="548"/>
        <v>3567817</v>
      </c>
    </row>
    <row r="4239" spans="1:22" x14ac:dyDescent="0.35">
      <c r="A4239" s="1">
        <v>93300175</v>
      </c>
      <c r="B4239" s="3" t="s">
        <v>24</v>
      </c>
      <c r="C4239" s="29">
        <f t="shared" si="543"/>
        <v>2</v>
      </c>
      <c r="D4239" s="29" t="str">
        <f t="shared" si="540"/>
        <v>5</v>
      </c>
      <c r="E4239" s="42" t="str">
        <f t="shared" si="541"/>
        <v>25</v>
      </c>
      <c r="F4239" s="1">
        <v>33</v>
      </c>
      <c r="G4239" s="28" t="str">
        <f t="shared" si="542"/>
        <v>533</v>
      </c>
      <c r="H4239" s="1">
        <v>1</v>
      </c>
      <c r="I4239" s="1">
        <v>6317</v>
      </c>
      <c r="J4239" s="1">
        <v>46</v>
      </c>
      <c r="K4239" s="1">
        <v>6600</v>
      </c>
      <c r="L4239" s="1">
        <v>296294</v>
      </c>
      <c r="M4239" s="1">
        <v>2741924</v>
      </c>
      <c r="N4239" s="2">
        <f>INT(VLOOKUP(--D4239,'属性表（单）'!$H$7:$I$11,2,0)*VLOOKUP(F4239,'属性表（单）'!$B$4:$D$53,3,0))</f>
        <v>54900</v>
      </c>
      <c r="O4239" s="34">
        <f t="shared" si="544"/>
        <v>164700</v>
      </c>
      <c r="P4239" s="1">
        <f>IF(H4239=26,VLOOKUP(G4239,'属性表（单核）'!$H$2:$I$251,2,0),IF(H4239=59,VLOOKUP(G4239,'属性表（单核）'!$C$2:$D$251,2,0),INT(N4239/VLOOKUP(H4239,'属性表（单）'!$N$4:$O$24,2,0))))</f>
        <v>109800</v>
      </c>
      <c r="Q4239" s="34">
        <f t="shared" si="545"/>
        <v>64335</v>
      </c>
      <c r="R4239" s="1">
        <f>IF(J4239=26,VLOOKUP(G4239,'属性表（单核）'!$H$2:$I$251,2,0),IF(J4239=59,VLOOKUP(G4239,'属性表（单核）'!$C$2:$D$251,2,0),INT(N4239/VLOOKUP(J4239,'属性表（单）'!$N$4:$O$24,2,0))))</f>
        <v>42890</v>
      </c>
      <c r="S4239" s="1">
        <f t="shared" si="546"/>
        <v>377474</v>
      </c>
      <c r="T4239" s="28">
        <f>VLOOKUP(--F4239,经验表!$A$4:$B$53,2,0)*VLOOKUP(--E4239,经验表!$W$8:$X$17,2,0)</f>
        <v>377474.17500000005</v>
      </c>
      <c r="U4239" s="1">
        <f t="shared" si="547"/>
        <v>3919282</v>
      </c>
      <c r="V4239" s="1">
        <f t="shared" si="548"/>
        <v>3919282</v>
      </c>
    </row>
    <row r="4240" spans="1:22" x14ac:dyDescent="0.35">
      <c r="A4240" s="1">
        <v>93400175</v>
      </c>
      <c r="B4240" s="3" t="s">
        <v>24</v>
      </c>
      <c r="C4240" s="29">
        <f t="shared" si="543"/>
        <v>2</v>
      </c>
      <c r="D4240" s="29" t="str">
        <f t="shared" si="540"/>
        <v>5</v>
      </c>
      <c r="E4240" s="42" t="str">
        <f t="shared" si="541"/>
        <v>25</v>
      </c>
      <c r="F4240" s="1">
        <v>34</v>
      </c>
      <c r="G4240" s="28" t="str">
        <f t="shared" si="542"/>
        <v>534</v>
      </c>
      <c r="H4240" s="1">
        <v>1</v>
      </c>
      <c r="I4240" s="1">
        <v>6493</v>
      </c>
      <c r="J4240" s="1">
        <v>46</v>
      </c>
      <c r="K4240" s="1">
        <v>6776</v>
      </c>
      <c r="L4240" s="1">
        <v>324718</v>
      </c>
      <c r="M4240" s="1">
        <v>3038218</v>
      </c>
      <c r="N4240" s="2">
        <f>INT(VLOOKUP(--D4240,'属性表（单）'!$H$7:$I$11,2,0)*VLOOKUP(F4240,'属性表（单）'!$B$4:$D$53,3,0))</f>
        <v>57300</v>
      </c>
      <c r="O4240" s="34">
        <f t="shared" si="544"/>
        <v>171900</v>
      </c>
      <c r="P4240" s="1">
        <f>IF(H4240=26,VLOOKUP(G4240,'属性表（单核）'!$H$2:$I$251,2,0),IF(H4240=59,VLOOKUP(G4240,'属性表（单核）'!$C$2:$D$251,2,0),INT(N4240/VLOOKUP(H4240,'属性表（单）'!$N$4:$O$24,2,0))))</f>
        <v>114600</v>
      </c>
      <c r="Q4240" s="34">
        <f t="shared" si="545"/>
        <v>67147</v>
      </c>
      <c r="R4240" s="1">
        <f>IF(J4240=26,VLOOKUP(G4240,'属性表（单核）'!$H$2:$I$251,2,0),IF(J4240=59,VLOOKUP(G4240,'属性表（单核）'!$C$2:$D$251,2,0),INT(N4240/VLOOKUP(J4240,'属性表（单）'!$N$4:$O$24,2,0))))</f>
        <v>44765</v>
      </c>
      <c r="S4240" s="1">
        <f t="shared" si="546"/>
        <v>409643</v>
      </c>
      <c r="T4240" s="28">
        <f>VLOOKUP(--F4240,经验表!$A$4:$B$53,2,0)*VLOOKUP(--E4240,经验表!$W$8:$X$17,2,0)</f>
        <v>409643.32500000007</v>
      </c>
      <c r="U4240" s="1">
        <f t="shared" si="547"/>
        <v>4296756</v>
      </c>
      <c r="V4240" s="1">
        <f t="shared" si="548"/>
        <v>4296756</v>
      </c>
    </row>
    <row r="4241" spans="1:22" x14ac:dyDescent="0.35">
      <c r="A4241" s="1">
        <v>93500175</v>
      </c>
      <c r="B4241" s="3" t="s">
        <v>24</v>
      </c>
      <c r="C4241" s="29">
        <f t="shared" si="543"/>
        <v>2</v>
      </c>
      <c r="D4241" s="29" t="str">
        <f t="shared" si="540"/>
        <v>5</v>
      </c>
      <c r="E4241" s="42" t="str">
        <f t="shared" si="541"/>
        <v>25</v>
      </c>
      <c r="F4241" s="1">
        <v>35</v>
      </c>
      <c r="G4241" s="28" t="str">
        <f t="shared" si="542"/>
        <v>535</v>
      </c>
      <c r="H4241" s="1">
        <v>1</v>
      </c>
      <c r="I4241" s="1">
        <v>6669</v>
      </c>
      <c r="J4241" s="1">
        <v>46</v>
      </c>
      <c r="K4241" s="1">
        <v>6952</v>
      </c>
      <c r="L4241" s="1">
        <v>355740</v>
      </c>
      <c r="M4241" s="1">
        <v>3362936</v>
      </c>
      <c r="N4241" s="2">
        <f>INT(VLOOKUP(--D4241,'属性表（单）'!$H$7:$I$11,2,0)*VLOOKUP(F4241,'属性表（单）'!$B$4:$D$53,3,0))</f>
        <v>59700</v>
      </c>
      <c r="O4241" s="34">
        <f t="shared" si="544"/>
        <v>179100</v>
      </c>
      <c r="P4241" s="1">
        <f>IF(H4241=26,VLOOKUP(G4241,'属性表（单核）'!$H$2:$I$251,2,0),IF(H4241=59,VLOOKUP(G4241,'属性表（单核）'!$C$2:$D$251,2,0),INT(N4241/VLOOKUP(H4241,'属性表（单）'!$N$4:$O$24,2,0))))</f>
        <v>119400</v>
      </c>
      <c r="Q4241" s="34">
        <f t="shared" si="545"/>
        <v>69960</v>
      </c>
      <c r="R4241" s="1">
        <f>IF(J4241=26,VLOOKUP(G4241,'属性表（单核）'!$H$2:$I$251,2,0),IF(J4241=59,VLOOKUP(G4241,'属性表（单核）'!$C$2:$D$251,2,0),INT(N4241/VLOOKUP(J4241,'属性表（单）'!$N$4:$O$24,2,0))))</f>
        <v>46640</v>
      </c>
      <c r="S4241" s="1">
        <f t="shared" si="546"/>
        <v>441812</v>
      </c>
      <c r="T4241" s="28">
        <f>VLOOKUP(--F4241,经验表!$A$4:$B$53,2,0)*VLOOKUP(--E4241,经验表!$W$8:$X$17,2,0)</f>
        <v>441812.47500000003</v>
      </c>
      <c r="U4241" s="1">
        <f t="shared" si="547"/>
        <v>4706399</v>
      </c>
      <c r="V4241" s="1">
        <f t="shared" si="548"/>
        <v>4706399</v>
      </c>
    </row>
    <row r="4242" spans="1:22" x14ac:dyDescent="0.35">
      <c r="A4242" s="1">
        <v>93600175</v>
      </c>
      <c r="B4242" s="3" t="s">
        <v>24</v>
      </c>
      <c r="C4242" s="29">
        <f t="shared" si="543"/>
        <v>2</v>
      </c>
      <c r="D4242" s="29" t="str">
        <f t="shared" si="540"/>
        <v>5</v>
      </c>
      <c r="E4242" s="42" t="str">
        <f t="shared" si="541"/>
        <v>25</v>
      </c>
      <c r="F4242" s="1">
        <v>36</v>
      </c>
      <c r="G4242" s="28" t="str">
        <f t="shared" si="542"/>
        <v>536</v>
      </c>
      <c r="H4242" s="1">
        <v>1</v>
      </c>
      <c r="I4242" s="1">
        <v>6848</v>
      </c>
      <c r="J4242" s="1">
        <v>46</v>
      </c>
      <c r="K4242" s="1">
        <v>7128</v>
      </c>
      <c r="L4242" s="1">
        <v>389594</v>
      </c>
      <c r="M4242" s="1">
        <v>3718676</v>
      </c>
      <c r="N4242" s="2">
        <f>INT(VLOOKUP(--D4242,'属性表（单）'!$H$7:$I$11,2,0)*VLOOKUP(F4242,'属性表（单）'!$B$4:$D$53,3,0))</f>
        <v>62100</v>
      </c>
      <c r="O4242" s="34">
        <f t="shared" si="544"/>
        <v>186300</v>
      </c>
      <c r="P4242" s="1">
        <f>IF(H4242=26,VLOOKUP(G4242,'属性表（单核）'!$H$2:$I$251,2,0),IF(H4242=59,VLOOKUP(G4242,'属性表（单核）'!$C$2:$D$251,2,0),INT(N4242/VLOOKUP(H4242,'属性表（单）'!$N$4:$O$24,2,0))))</f>
        <v>124200</v>
      </c>
      <c r="Q4242" s="34">
        <f t="shared" si="545"/>
        <v>72772</v>
      </c>
      <c r="R4242" s="1">
        <f>IF(J4242=26,VLOOKUP(G4242,'属性表（单核）'!$H$2:$I$251,2,0),IF(J4242=59,VLOOKUP(G4242,'属性表（单核）'!$C$2:$D$251,2,0),INT(N4242/VLOOKUP(J4242,'属性表（单）'!$N$4:$O$24,2,0))))</f>
        <v>48515</v>
      </c>
      <c r="S4242" s="1">
        <f t="shared" si="546"/>
        <v>473981</v>
      </c>
      <c r="T4242" s="28">
        <f>VLOOKUP(--F4242,经验表!$A$4:$B$53,2,0)*VLOOKUP(--E4242,经验表!$W$8:$X$17,2,0)</f>
        <v>473981.62500000006</v>
      </c>
      <c r="U4242" s="1">
        <f t="shared" si="547"/>
        <v>5148211</v>
      </c>
      <c r="V4242" s="1">
        <f t="shared" si="548"/>
        <v>5148211</v>
      </c>
    </row>
    <row r="4243" spans="1:22" x14ac:dyDescent="0.35">
      <c r="A4243" s="1">
        <v>93700175</v>
      </c>
      <c r="B4243" s="3" t="s">
        <v>24</v>
      </c>
      <c r="C4243" s="29">
        <f t="shared" si="543"/>
        <v>2</v>
      </c>
      <c r="D4243" s="29" t="str">
        <f t="shared" si="540"/>
        <v>5</v>
      </c>
      <c r="E4243" s="42" t="str">
        <f t="shared" si="541"/>
        <v>25</v>
      </c>
      <c r="F4243" s="1">
        <v>37</v>
      </c>
      <c r="G4243" s="28" t="str">
        <f t="shared" si="542"/>
        <v>537</v>
      </c>
      <c r="H4243" s="1">
        <v>1</v>
      </c>
      <c r="I4243" s="1">
        <v>7029</v>
      </c>
      <c r="J4243" s="1">
        <v>46</v>
      </c>
      <c r="K4243" s="1">
        <v>7304</v>
      </c>
      <c r="L4243" s="1">
        <v>426536</v>
      </c>
      <c r="M4243" s="1">
        <v>4108270</v>
      </c>
      <c r="N4243" s="2">
        <f>INT(VLOOKUP(--D4243,'属性表（单）'!$H$7:$I$11,2,0)*VLOOKUP(F4243,'属性表（单）'!$B$4:$D$53,3,0))</f>
        <v>64800</v>
      </c>
      <c r="O4243" s="34">
        <f t="shared" si="544"/>
        <v>194400</v>
      </c>
      <c r="P4243" s="1">
        <f>IF(H4243=26,VLOOKUP(G4243,'属性表（单核）'!$H$2:$I$251,2,0),IF(H4243=59,VLOOKUP(G4243,'属性表（单核）'!$C$2:$D$251,2,0),INT(N4243/VLOOKUP(H4243,'属性表（单）'!$N$4:$O$24,2,0))))</f>
        <v>129600</v>
      </c>
      <c r="Q4243" s="34">
        <f t="shared" si="545"/>
        <v>75937</v>
      </c>
      <c r="R4243" s="1">
        <f>IF(J4243=26,VLOOKUP(G4243,'属性表（单核）'!$H$2:$I$251,2,0),IF(J4243=59,VLOOKUP(G4243,'属性表（单核）'!$C$2:$D$251,2,0),INT(N4243/VLOOKUP(J4243,'属性表（单）'!$N$4:$O$24,2,0))))</f>
        <v>50625</v>
      </c>
      <c r="S4243" s="1">
        <f t="shared" si="546"/>
        <v>506150</v>
      </c>
      <c r="T4243" s="28">
        <f>VLOOKUP(--F4243,经验表!$A$4:$B$53,2,0)*VLOOKUP(--E4243,经验表!$W$8:$X$17,2,0)</f>
        <v>506150.77500000008</v>
      </c>
      <c r="U4243" s="1">
        <f t="shared" si="547"/>
        <v>5622192</v>
      </c>
      <c r="V4243" s="1">
        <f t="shared" si="548"/>
        <v>5622192</v>
      </c>
    </row>
    <row r="4244" spans="1:22" x14ac:dyDescent="0.35">
      <c r="A4244" s="1">
        <v>93800175</v>
      </c>
      <c r="B4244" s="3" t="s">
        <v>24</v>
      </c>
      <c r="C4244" s="29">
        <f t="shared" si="543"/>
        <v>2</v>
      </c>
      <c r="D4244" s="29" t="str">
        <f t="shared" si="540"/>
        <v>5</v>
      </c>
      <c r="E4244" s="42" t="str">
        <f t="shared" si="541"/>
        <v>25</v>
      </c>
      <c r="F4244" s="1">
        <v>38</v>
      </c>
      <c r="G4244" s="28" t="str">
        <f t="shared" si="542"/>
        <v>538</v>
      </c>
      <c r="H4244" s="1">
        <v>1</v>
      </c>
      <c r="I4244" s="1">
        <v>7211</v>
      </c>
      <c r="J4244" s="1">
        <v>46</v>
      </c>
      <c r="K4244" s="1">
        <v>7480</v>
      </c>
      <c r="L4244" s="1">
        <v>466849</v>
      </c>
      <c r="M4244" s="1">
        <v>4534806</v>
      </c>
      <c r="N4244" s="2">
        <f>INT(VLOOKUP(--D4244,'属性表（单）'!$H$7:$I$11,2,0)*VLOOKUP(F4244,'属性表（单）'!$B$4:$D$53,3,0))</f>
        <v>67500</v>
      </c>
      <c r="O4244" s="34">
        <f t="shared" si="544"/>
        <v>202500</v>
      </c>
      <c r="P4244" s="1">
        <f>IF(H4244=26,VLOOKUP(G4244,'属性表（单核）'!$H$2:$I$251,2,0),IF(H4244=59,VLOOKUP(G4244,'属性表（单核）'!$C$2:$D$251,2,0),INT(N4244/VLOOKUP(H4244,'属性表（单）'!$N$4:$O$24,2,0))))</f>
        <v>135000</v>
      </c>
      <c r="Q4244" s="34">
        <f t="shared" si="545"/>
        <v>79101</v>
      </c>
      <c r="R4244" s="1">
        <f>IF(J4244=26,VLOOKUP(G4244,'属性表（单核）'!$H$2:$I$251,2,0),IF(J4244=59,VLOOKUP(G4244,'属性表（单核）'!$C$2:$D$251,2,0),INT(N4244/VLOOKUP(J4244,'属性表（单）'!$N$4:$O$24,2,0))))</f>
        <v>52734</v>
      </c>
      <c r="S4244" s="1">
        <f t="shared" si="546"/>
        <v>545164</v>
      </c>
      <c r="T4244" s="28">
        <f>VLOOKUP(--F4244,经验表!$A$4:$B$53,2,0)*VLOOKUP(--E4244,经验表!$W$8:$X$17,2,0)</f>
        <v>545164.42500000005</v>
      </c>
      <c r="U4244" s="1">
        <f t="shared" si="547"/>
        <v>6128342</v>
      </c>
      <c r="V4244" s="1">
        <f t="shared" si="548"/>
        <v>6128342</v>
      </c>
    </row>
    <row r="4245" spans="1:22" x14ac:dyDescent="0.35">
      <c r="A4245" s="1">
        <v>93900175</v>
      </c>
      <c r="B4245" s="3" t="s">
        <v>24</v>
      </c>
      <c r="C4245" s="29">
        <f t="shared" si="543"/>
        <v>2</v>
      </c>
      <c r="D4245" s="29" t="str">
        <f t="shared" si="540"/>
        <v>5</v>
      </c>
      <c r="E4245" s="42" t="str">
        <f t="shared" si="541"/>
        <v>25</v>
      </c>
      <c r="F4245" s="1">
        <v>39</v>
      </c>
      <c r="G4245" s="28" t="str">
        <f t="shared" si="542"/>
        <v>539</v>
      </c>
      <c r="H4245" s="1">
        <v>1</v>
      </c>
      <c r="I4245" s="1">
        <v>7395</v>
      </c>
      <c r="J4245" s="1">
        <v>46</v>
      </c>
      <c r="K4245" s="1">
        <v>7656</v>
      </c>
      <c r="L4245" s="1">
        <v>510840</v>
      </c>
      <c r="M4245" s="1">
        <v>5001655</v>
      </c>
      <c r="N4245" s="2">
        <f>INT(VLOOKUP(--D4245,'属性表（单）'!$H$7:$I$11,2,0)*VLOOKUP(F4245,'属性表（单）'!$B$4:$D$53,3,0))</f>
        <v>70200</v>
      </c>
      <c r="O4245" s="34">
        <f t="shared" si="544"/>
        <v>210600</v>
      </c>
      <c r="P4245" s="1">
        <f>IF(H4245=26,VLOOKUP(G4245,'属性表（单核）'!$H$2:$I$251,2,0),IF(H4245=59,VLOOKUP(G4245,'属性表（单核）'!$C$2:$D$251,2,0),INT(N4245/VLOOKUP(H4245,'属性表（单）'!$N$4:$O$24,2,0))))</f>
        <v>140400</v>
      </c>
      <c r="Q4245" s="34">
        <f t="shared" si="545"/>
        <v>82264</v>
      </c>
      <c r="R4245" s="1">
        <f>IF(J4245=26,VLOOKUP(G4245,'属性表（单核）'!$H$2:$I$251,2,0),IF(J4245=59,VLOOKUP(G4245,'属性表（单核）'!$C$2:$D$251,2,0),INT(N4245/VLOOKUP(J4245,'属性表（单）'!$N$4:$O$24,2,0))))</f>
        <v>54843</v>
      </c>
      <c r="S4245" s="1">
        <f t="shared" si="546"/>
        <v>584178</v>
      </c>
      <c r="T4245" s="28">
        <f>VLOOKUP(--F4245,经验表!$A$4:$B$53,2,0)*VLOOKUP(--E4245,经验表!$W$8:$X$17,2,0)</f>
        <v>584178.07500000007</v>
      </c>
      <c r="U4245" s="1">
        <f t="shared" si="547"/>
        <v>6673506</v>
      </c>
      <c r="V4245" s="1">
        <f t="shared" si="548"/>
        <v>6673506</v>
      </c>
    </row>
    <row r="4246" spans="1:22" x14ac:dyDescent="0.35">
      <c r="A4246" s="1">
        <v>94000175</v>
      </c>
      <c r="B4246" s="3" t="s">
        <v>24</v>
      </c>
      <c r="C4246" s="29">
        <f t="shared" si="543"/>
        <v>2</v>
      </c>
      <c r="D4246" s="29" t="str">
        <f t="shared" si="540"/>
        <v>5</v>
      </c>
      <c r="E4246" s="42" t="str">
        <f t="shared" si="541"/>
        <v>25</v>
      </c>
      <c r="F4246" s="1">
        <v>40</v>
      </c>
      <c r="G4246" s="28" t="str">
        <f t="shared" si="542"/>
        <v>540</v>
      </c>
      <c r="H4246" s="1">
        <v>1</v>
      </c>
      <c r="I4246" s="1">
        <v>7582</v>
      </c>
      <c r="J4246" s="1">
        <v>46</v>
      </c>
      <c r="K4246" s="1">
        <v>7832</v>
      </c>
      <c r="L4246" s="1">
        <v>558837</v>
      </c>
      <c r="M4246" s="1">
        <v>5512495</v>
      </c>
      <c r="N4246" s="2">
        <f>INT(VLOOKUP(--D4246,'属性表（单）'!$H$7:$I$11,2,0)*VLOOKUP(F4246,'属性表（单）'!$B$4:$D$53,3,0))</f>
        <v>72900</v>
      </c>
      <c r="O4246" s="34">
        <f t="shared" si="544"/>
        <v>218700</v>
      </c>
      <c r="P4246" s="1">
        <f>IF(H4246=26,VLOOKUP(G4246,'属性表（单核）'!$H$2:$I$251,2,0),IF(H4246=59,VLOOKUP(G4246,'属性表（单核）'!$C$2:$D$251,2,0),INT(N4246/VLOOKUP(H4246,'属性表（单）'!$N$4:$O$24,2,0))))</f>
        <v>145800</v>
      </c>
      <c r="Q4246" s="34">
        <f t="shared" si="545"/>
        <v>85429</v>
      </c>
      <c r="R4246" s="1">
        <f>IF(J4246=26,VLOOKUP(G4246,'属性表（单核）'!$H$2:$I$251,2,0),IF(J4246=59,VLOOKUP(G4246,'属性表（单核）'!$C$2:$D$251,2,0),INT(N4246/VLOOKUP(J4246,'属性表（单）'!$N$4:$O$24,2,0))))</f>
        <v>56953</v>
      </c>
      <c r="S4246" s="1">
        <f t="shared" si="546"/>
        <v>623191</v>
      </c>
      <c r="T4246" s="28">
        <f>VLOOKUP(--F4246,经验表!$A$4:$B$53,2,0)*VLOOKUP(--E4246,经验表!$W$8:$X$17,2,0)</f>
        <v>623191.72500000009</v>
      </c>
      <c r="U4246" s="1">
        <f t="shared" si="547"/>
        <v>7257684</v>
      </c>
      <c r="V4246" s="1">
        <f t="shared" si="548"/>
        <v>7257684</v>
      </c>
    </row>
    <row r="4247" spans="1:22" x14ac:dyDescent="0.35">
      <c r="A4247" s="1">
        <v>94100175</v>
      </c>
      <c r="B4247" s="3" t="s">
        <v>24</v>
      </c>
      <c r="C4247" s="29">
        <f t="shared" si="543"/>
        <v>2</v>
      </c>
      <c r="D4247" s="29" t="str">
        <f t="shared" si="540"/>
        <v>5</v>
      </c>
      <c r="E4247" s="42" t="str">
        <f t="shared" si="541"/>
        <v>25</v>
      </c>
      <c r="F4247" s="1">
        <v>41</v>
      </c>
      <c r="G4247" s="28" t="str">
        <f t="shared" si="542"/>
        <v>541</v>
      </c>
      <c r="H4247" s="1">
        <v>1</v>
      </c>
      <c r="I4247" s="1">
        <v>7770</v>
      </c>
      <c r="J4247" s="1">
        <v>46</v>
      </c>
      <c r="K4247" s="1">
        <v>8008</v>
      </c>
      <c r="L4247" s="1">
        <v>611213</v>
      </c>
      <c r="M4247" s="1">
        <v>6071332</v>
      </c>
      <c r="N4247" s="2">
        <f>INT(VLOOKUP(--D4247,'属性表（单）'!$H$7:$I$11,2,0)*VLOOKUP(F4247,'属性表（单）'!$B$4:$D$53,3,0))</f>
        <v>75600</v>
      </c>
      <c r="O4247" s="34">
        <f t="shared" si="544"/>
        <v>226800</v>
      </c>
      <c r="P4247" s="1">
        <f>IF(H4247=26,VLOOKUP(G4247,'属性表（单核）'!$H$2:$I$251,2,0),IF(H4247=59,VLOOKUP(G4247,'属性表（单核）'!$C$2:$D$251,2,0),INT(N4247/VLOOKUP(H4247,'属性表（单）'!$N$4:$O$24,2,0))))</f>
        <v>151200</v>
      </c>
      <c r="Q4247" s="34">
        <f t="shared" si="545"/>
        <v>88593</v>
      </c>
      <c r="R4247" s="1">
        <f>IF(J4247=26,VLOOKUP(G4247,'属性表（单核）'!$H$2:$I$251,2,0),IF(J4247=59,VLOOKUP(G4247,'属性表（单核）'!$C$2:$D$251,2,0),INT(N4247/VLOOKUP(J4247,'属性表（单）'!$N$4:$O$24,2,0))))</f>
        <v>59062</v>
      </c>
      <c r="S4247" s="1">
        <f t="shared" si="546"/>
        <v>662205</v>
      </c>
      <c r="T4247" s="28">
        <f>VLOOKUP(--F4247,经验表!$A$4:$B$53,2,0)*VLOOKUP(--E4247,经验表!$W$8:$X$17,2,0)</f>
        <v>662205.37500000012</v>
      </c>
      <c r="U4247" s="1">
        <f t="shared" si="547"/>
        <v>7880875</v>
      </c>
      <c r="V4247" s="1">
        <f t="shared" si="548"/>
        <v>7880875</v>
      </c>
    </row>
    <row r="4248" spans="1:22" x14ac:dyDescent="0.35">
      <c r="A4248" s="1">
        <v>94200175</v>
      </c>
      <c r="B4248" s="3" t="s">
        <v>24</v>
      </c>
      <c r="C4248" s="29">
        <f t="shared" si="543"/>
        <v>2</v>
      </c>
      <c r="D4248" s="29" t="str">
        <f t="shared" si="540"/>
        <v>5</v>
      </c>
      <c r="E4248" s="42" t="str">
        <f t="shared" si="541"/>
        <v>25</v>
      </c>
      <c r="F4248" s="1">
        <v>42</v>
      </c>
      <c r="G4248" s="28" t="str">
        <f t="shared" si="542"/>
        <v>542</v>
      </c>
      <c r="H4248" s="1">
        <v>1</v>
      </c>
      <c r="I4248" s="1">
        <v>7960</v>
      </c>
      <c r="J4248" s="1">
        <v>46</v>
      </c>
      <c r="K4248" s="1">
        <v>8184</v>
      </c>
      <c r="L4248" s="1">
        <v>668358</v>
      </c>
      <c r="M4248" s="1">
        <v>6682545</v>
      </c>
      <c r="N4248" s="2">
        <f>INT(VLOOKUP(--D4248,'属性表（单）'!$H$7:$I$11,2,0)*VLOOKUP(F4248,'属性表（单）'!$B$4:$D$53,3,0))</f>
        <v>78600</v>
      </c>
      <c r="O4248" s="34">
        <f t="shared" si="544"/>
        <v>235800</v>
      </c>
      <c r="P4248" s="1">
        <f>IF(H4248=26,VLOOKUP(G4248,'属性表（单核）'!$H$2:$I$251,2,0),IF(H4248=59,VLOOKUP(G4248,'属性表（单核）'!$C$2:$D$251,2,0),INT(N4248/VLOOKUP(H4248,'属性表（单）'!$N$4:$O$24,2,0))))</f>
        <v>157200</v>
      </c>
      <c r="Q4248" s="34">
        <f t="shared" si="545"/>
        <v>92109</v>
      </c>
      <c r="R4248" s="1">
        <f>IF(J4248=26,VLOOKUP(G4248,'属性表（单核）'!$H$2:$I$251,2,0),IF(J4248=59,VLOOKUP(G4248,'属性表（单核）'!$C$2:$D$251,2,0),INT(N4248/VLOOKUP(J4248,'属性表（单）'!$N$4:$O$24,2,0))))</f>
        <v>61406</v>
      </c>
      <c r="S4248" s="1">
        <f t="shared" si="546"/>
        <v>708747</v>
      </c>
      <c r="T4248" s="28">
        <f>VLOOKUP(--F4248,经验表!$A$4:$B$53,2,0)*VLOOKUP(--E4248,经验表!$W$8:$X$17,2,0)</f>
        <v>708747.97500000009</v>
      </c>
      <c r="U4248" s="1">
        <f t="shared" si="547"/>
        <v>8543080</v>
      </c>
      <c r="V4248" s="1">
        <f t="shared" si="548"/>
        <v>8543080</v>
      </c>
    </row>
    <row r="4249" spans="1:22" x14ac:dyDescent="0.35">
      <c r="A4249" s="1">
        <v>94300175</v>
      </c>
      <c r="B4249" s="3" t="s">
        <v>24</v>
      </c>
      <c r="C4249" s="29">
        <f t="shared" si="543"/>
        <v>2</v>
      </c>
      <c r="D4249" s="29" t="str">
        <f t="shared" si="540"/>
        <v>5</v>
      </c>
      <c r="E4249" s="42" t="str">
        <f t="shared" si="541"/>
        <v>25</v>
      </c>
      <c r="F4249" s="1">
        <v>43</v>
      </c>
      <c r="G4249" s="28" t="str">
        <f t="shared" si="542"/>
        <v>543</v>
      </c>
      <c r="H4249" s="1">
        <v>1</v>
      </c>
      <c r="I4249" s="1">
        <v>8152</v>
      </c>
      <c r="J4249" s="1">
        <v>46</v>
      </c>
      <c r="K4249" s="1">
        <v>8360</v>
      </c>
      <c r="L4249" s="1">
        <v>730710</v>
      </c>
      <c r="M4249" s="1">
        <v>7350903</v>
      </c>
      <c r="N4249" s="2">
        <f>INT(VLOOKUP(--D4249,'属性表（单）'!$H$7:$I$11,2,0)*VLOOKUP(F4249,'属性表（单）'!$B$4:$D$53,3,0))</f>
        <v>81600</v>
      </c>
      <c r="O4249" s="34">
        <f t="shared" si="544"/>
        <v>244800</v>
      </c>
      <c r="P4249" s="1">
        <f>IF(H4249=26,VLOOKUP(G4249,'属性表（单核）'!$H$2:$I$251,2,0),IF(H4249=59,VLOOKUP(G4249,'属性表（单核）'!$C$2:$D$251,2,0),INT(N4249/VLOOKUP(H4249,'属性表（单）'!$N$4:$O$24,2,0))))</f>
        <v>163200</v>
      </c>
      <c r="Q4249" s="34">
        <f t="shared" si="545"/>
        <v>95625</v>
      </c>
      <c r="R4249" s="1">
        <f>IF(J4249=26,VLOOKUP(G4249,'属性表（单核）'!$H$2:$I$251,2,0),IF(J4249=59,VLOOKUP(G4249,'属性表（单核）'!$C$2:$D$251,2,0),INT(N4249/VLOOKUP(J4249,'属性表（单）'!$N$4:$O$24,2,0))))</f>
        <v>63750</v>
      </c>
      <c r="S4249" s="1">
        <f t="shared" si="546"/>
        <v>755290</v>
      </c>
      <c r="T4249" s="28">
        <f>VLOOKUP(--F4249,经验表!$A$4:$B$53,2,0)*VLOOKUP(--E4249,经验表!$W$8:$X$17,2,0)</f>
        <v>755290.57500000007</v>
      </c>
      <c r="U4249" s="1">
        <f t="shared" si="547"/>
        <v>9251827</v>
      </c>
      <c r="V4249" s="1">
        <f t="shared" si="548"/>
        <v>9251827</v>
      </c>
    </row>
    <row r="4250" spans="1:22" x14ac:dyDescent="0.35">
      <c r="A4250" s="1">
        <v>94400175</v>
      </c>
      <c r="B4250" s="3" t="s">
        <v>24</v>
      </c>
      <c r="C4250" s="29">
        <f t="shared" si="543"/>
        <v>2</v>
      </c>
      <c r="D4250" s="29" t="str">
        <f t="shared" si="540"/>
        <v>5</v>
      </c>
      <c r="E4250" s="42" t="str">
        <f t="shared" si="541"/>
        <v>25</v>
      </c>
      <c r="F4250" s="1">
        <v>44</v>
      </c>
      <c r="G4250" s="28" t="str">
        <f t="shared" si="542"/>
        <v>544</v>
      </c>
      <c r="H4250" s="1">
        <v>1</v>
      </c>
      <c r="I4250" s="1">
        <v>8346</v>
      </c>
      <c r="J4250" s="1">
        <v>46</v>
      </c>
      <c r="K4250" s="1">
        <v>8536</v>
      </c>
      <c r="L4250" s="1">
        <v>798739</v>
      </c>
      <c r="M4250" s="1">
        <v>8081613</v>
      </c>
      <c r="N4250" s="2">
        <f>INT(VLOOKUP(--D4250,'属性表（单）'!$H$7:$I$11,2,0)*VLOOKUP(F4250,'属性表（单）'!$B$4:$D$53,3,0))</f>
        <v>84600</v>
      </c>
      <c r="O4250" s="34">
        <f t="shared" si="544"/>
        <v>253800</v>
      </c>
      <c r="P4250" s="1">
        <f>IF(H4250=26,VLOOKUP(G4250,'属性表（单核）'!$H$2:$I$251,2,0),IF(H4250=59,VLOOKUP(G4250,'属性表（单核）'!$C$2:$D$251,2,0),INT(N4250/VLOOKUP(H4250,'属性表（单）'!$N$4:$O$24,2,0))))</f>
        <v>169200</v>
      </c>
      <c r="Q4250" s="34">
        <f t="shared" si="545"/>
        <v>99139</v>
      </c>
      <c r="R4250" s="1">
        <f>IF(J4250=26,VLOOKUP(G4250,'属性表（单核）'!$H$2:$I$251,2,0),IF(J4250=59,VLOOKUP(G4250,'属性表（单核）'!$C$2:$D$251,2,0),INT(N4250/VLOOKUP(J4250,'属性表（单）'!$N$4:$O$24,2,0))))</f>
        <v>66093</v>
      </c>
      <c r="S4250" s="1">
        <f t="shared" si="546"/>
        <v>801833</v>
      </c>
      <c r="T4250" s="28">
        <f>VLOOKUP(--F4250,经验表!$A$4:$B$53,2,0)*VLOOKUP(--E4250,经验表!$W$8:$X$17,2,0)</f>
        <v>801833.17500000016</v>
      </c>
      <c r="U4250" s="1">
        <f t="shared" si="547"/>
        <v>10007117</v>
      </c>
      <c r="V4250" s="1">
        <f t="shared" si="548"/>
        <v>10007117</v>
      </c>
    </row>
    <row r="4251" spans="1:22" x14ac:dyDescent="0.35">
      <c r="A4251" s="1">
        <v>94500175</v>
      </c>
      <c r="B4251" s="3" t="s">
        <v>24</v>
      </c>
      <c r="C4251" s="29">
        <f t="shared" si="543"/>
        <v>2</v>
      </c>
      <c r="D4251" s="29" t="str">
        <f t="shared" si="540"/>
        <v>5</v>
      </c>
      <c r="E4251" s="42" t="str">
        <f t="shared" si="541"/>
        <v>25</v>
      </c>
      <c r="F4251" s="1">
        <v>45</v>
      </c>
      <c r="G4251" s="28" t="str">
        <f t="shared" si="542"/>
        <v>545</v>
      </c>
      <c r="H4251" s="1">
        <v>1</v>
      </c>
      <c r="I4251" s="1">
        <v>8541</v>
      </c>
      <c r="J4251" s="1">
        <v>46</v>
      </c>
      <c r="K4251" s="1">
        <v>8712</v>
      </c>
      <c r="L4251" s="1">
        <v>872962</v>
      </c>
      <c r="M4251" s="1">
        <v>8880352</v>
      </c>
      <c r="N4251" s="2">
        <f>INT(VLOOKUP(--D4251,'属性表（单）'!$H$7:$I$11,2,0)*VLOOKUP(F4251,'属性表（单）'!$B$4:$D$53,3,0))</f>
        <v>87600</v>
      </c>
      <c r="O4251" s="34">
        <f t="shared" si="544"/>
        <v>262800</v>
      </c>
      <c r="P4251" s="1">
        <f>IF(H4251=26,VLOOKUP(G4251,'属性表（单核）'!$H$2:$I$251,2,0),IF(H4251=59,VLOOKUP(G4251,'属性表（单核）'!$C$2:$D$251,2,0),INT(N4251/VLOOKUP(H4251,'属性表（单）'!$N$4:$O$24,2,0))))</f>
        <v>175200</v>
      </c>
      <c r="Q4251" s="34">
        <f t="shared" si="545"/>
        <v>102655</v>
      </c>
      <c r="R4251" s="1">
        <f>IF(J4251=26,VLOOKUP(G4251,'属性表（单核）'!$H$2:$I$251,2,0),IF(J4251=59,VLOOKUP(G4251,'属性表（单核）'!$C$2:$D$251,2,0),INT(N4251/VLOOKUP(J4251,'属性表（单）'!$N$4:$O$24,2,0))))</f>
        <v>68437</v>
      </c>
      <c r="S4251" s="1">
        <f t="shared" si="546"/>
        <v>848375</v>
      </c>
      <c r="T4251" s="28">
        <f>VLOOKUP(--F4251,经验表!$A$4:$B$53,2,0)*VLOOKUP(--E4251,经验表!$W$8:$X$17,2,0)</f>
        <v>848375.77500000014</v>
      </c>
      <c r="U4251" s="1">
        <f t="shared" si="547"/>
        <v>10808950</v>
      </c>
      <c r="V4251" s="1">
        <f t="shared" si="548"/>
        <v>10808950</v>
      </c>
    </row>
    <row r="4252" spans="1:22" x14ac:dyDescent="0.35">
      <c r="A4252" s="1">
        <v>94600175</v>
      </c>
      <c r="B4252" s="3" t="s">
        <v>24</v>
      </c>
      <c r="C4252" s="29">
        <f t="shared" si="543"/>
        <v>2</v>
      </c>
      <c r="D4252" s="29" t="str">
        <f t="shared" si="540"/>
        <v>5</v>
      </c>
      <c r="E4252" s="42" t="str">
        <f t="shared" si="541"/>
        <v>25</v>
      </c>
      <c r="F4252" s="1">
        <v>46</v>
      </c>
      <c r="G4252" s="28" t="str">
        <f t="shared" si="542"/>
        <v>546</v>
      </c>
      <c r="H4252" s="1">
        <v>1</v>
      </c>
      <c r="I4252" s="1">
        <v>8738</v>
      </c>
      <c r="J4252" s="1">
        <v>46</v>
      </c>
      <c r="K4252" s="1">
        <v>8888</v>
      </c>
      <c r="L4252" s="1">
        <v>953942</v>
      </c>
      <c r="M4252" s="1">
        <v>9753314</v>
      </c>
      <c r="N4252" s="2">
        <f>INT(VLOOKUP(--D4252,'属性表（单）'!$H$7:$I$11,2,0)*VLOOKUP(F4252,'属性表（单）'!$B$4:$D$53,3,0))</f>
        <v>90600</v>
      </c>
      <c r="O4252" s="34">
        <f t="shared" si="544"/>
        <v>271800</v>
      </c>
      <c r="P4252" s="1">
        <f>IF(H4252=26,VLOOKUP(G4252,'属性表（单核）'!$H$2:$I$251,2,0),IF(H4252=59,VLOOKUP(G4252,'属性表（单核）'!$C$2:$D$251,2,0),INT(N4252/VLOOKUP(H4252,'属性表（单）'!$N$4:$O$24,2,0))))</f>
        <v>181200</v>
      </c>
      <c r="Q4252" s="34">
        <f t="shared" si="545"/>
        <v>106171</v>
      </c>
      <c r="R4252" s="1">
        <f>IF(J4252=26,VLOOKUP(G4252,'属性表（单核）'!$H$2:$I$251,2,0),IF(J4252=59,VLOOKUP(G4252,'属性表（单核）'!$C$2:$D$251,2,0),INT(N4252/VLOOKUP(J4252,'属性表（单）'!$N$4:$O$24,2,0))))</f>
        <v>70781</v>
      </c>
      <c r="S4252" s="1">
        <f t="shared" si="546"/>
        <v>903131</v>
      </c>
      <c r="T4252" s="28">
        <f>VLOOKUP(--F4252,经验表!$A$4:$B$53,2,0)*VLOOKUP(--E4252,经验表!$W$8:$X$17,2,0)</f>
        <v>903131.77500000014</v>
      </c>
      <c r="U4252" s="1">
        <f t="shared" si="547"/>
        <v>11657325</v>
      </c>
      <c r="V4252" s="1">
        <f t="shared" si="548"/>
        <v>11657325</v>
      </c>
    </row>
    <row r="4253" spans="1:22" x14ac:dyDescent="0.35">
      <c r="A4253" s="1">
        <v>94700175</v>
      </c>
      <c r="B4253" s="3" t="s">
        <v>24</v>
      </c>
      <c r="C4253" s="29">
        <f t="shared" si="543"/>
        <v>2</v>
      </c>
      <c r="D4253" s="29" t="str">
        <f t="shared" si="540"/>
        <v>5</v>
      </c>
      <c r="E4253" s="42" t="str">
        <f t="shared" si="541"/>
        <v>25</v>
      </c>
      <c r="F4253" s="1">
        <v>47</v>
      </c>
      <c r="G4253" s="28" t="str">
        <f t="shared" si="542"/>
        <v>547</v>
      </c>
      <c r="H4253" s="1">
        <v>1</v>
      </c>
      <c r="I4253" s="1">
        <v>8938</v>
      </c>
      <c r="J4253" s="1">
        <v>46</v>
      </c>
      <c r="K4253" s="1">
        <v>9064</v>
      </c>
      <c r="L4253" s="1">
        <v>1042292</v>
      </c>
      <c r="M4253" s="1">
        <v>10707256</v>
      </c>
      <c r="N4253" s="2">
        <f>INT(VLOOKUP(--D4253,'属性表（单）'!$H$7:$I$11,2,0)*VLOOKUP(F4253,'属性表（单）'!$B$4:$D$53,3,0))</f>
        <v>93900</v>
      </c>
      <c r="O4253" s="34">
        <f t="shared" si="544"/>
        <v>281700</v>
      </c>
      <c r="P4253" s="1">
        <f>IF(H4253=26,VLOOKUP(G4253,'属性表（单核）'!$H$2:$I$251,2,0),IF(H4253=59,VLOOKUP(G4253,'属性表（单核）'!$C$2:$D$251,2,0),INT(N4253/VLOOKUP(H4253,'属性表（单）'!$N$4:$O$24,2,0))))</f>
        <v>187800</v>
      </c>
      <c r="Q4253" s="34">
        <f t="shared" si="545"/>
        <v>110038</v>
      </c>
      <c r="R4253" s="1">
        <f>IF(J4253=26,VLOOKUP(G4253,'属性表（单核）'!$H$2:$I$251,2,0),IF(J4253=59,VLOOKUP(G4253,'属性表（单核）'!$C$2:$D$251,2,0),INT(N4253/VLOOKUP(J4253,'属性表（单）'!$N$4:$O$24,2,0))))</f>
        <v>73359</v>
      </c>
      <c r="S4253" s="1">
        <f t="shared" si="546"/>
        <v>957887</v>
      </c>
      <c r="T4253" s="28">
        <f>VLOOKUP(--F4253,经验表!$A$4:$B$53,2,0)*VLOOKUP(--E4253,经验表!$W$8:$X$17,2,0)</f>
        <v>957887.77500000014</v>
      </c>
      <c r="U4253" s="1">
        <f t="shared" si="547"/>
        <v>12560456</v>
      </c>
      <c r="V4253" s="1">
        <f t="shared" si="548"/>
        <v>12560456</v>
      </c>
    </row>
    <row r="4254" spans="1:22" x14ac:dyDescent="0.35">
      <c r="A4254" s="1">
        <v>94800175</v>
      </c>
      <c r="B4254" s="3" t="s">
        <v>24</v>
      </c>
      <c r="C4254" s="29">
        <f t="shared" si="543"/>
        <v>2</v>
      </c>
      <c r="D4254" s="29" t="str">
        <f t="shared" si="540"/>
        <v>5</v>
      </c>
      <c r="E4254" s="42" t="str">
        <f t="shared" si="541"/>
        <v>25</v>
      </c>
      <c r="F4254" s="1">
        <v>48</v>
      </c>
      <c r="G4254" s="28" t="str">
        <f t="shared" si="542"/>
        <v>548</v>
      </c>
      <c r="H4254" s="1">
        <v>1</v>
      </c>
      <c r="I4254" s="1">
        <v>9139</v>
      </c>
      <c r="J4254" s="1">
        <v>46</v>
      </c>
      <c r="K4254" s="1">
        <v>9240</v>
      </c>
      <c r="L4254" s="1">
        <v>1138680</v>
      </c>
      <c r="M4254" s="1">
        <v>11749548</v>
      </c>
      <c r="N4254" s="2">
        <f>INT(VLOOKUP(--D4254,'属性表（单）'!$H$7:$I$11,2,0)*VLOOKUP(F4254,'属性表（单）'!$B$4:$D$53,3,0))</f>
        <v>97200</v>
      </c>
      <c r="O4254" s="34">
        <f t="shared" si="544"/>
        <v>291600</v>
      </c>
      <c r="P4254" s="1">
        <f>IF(H4254=26,VLOOKUP(G4254,'属性表（单核）'!$H$2:$I$251,2,0),IF(H4254=59,VLOOKUP(G4254,'属性表（单核）'!$C$2:$D$251,2,0),INT(N4254/VLOOKUP(H4254,'属性表（单）'!$N$4:$O$24,2,0))))</f>
        <v>194400</v>
      </c>
      <c r="Q4254" s="34">
        <f t="shared" si="545"/>
        <v>113905</v>
      </c>
      <c r="R4254" s="1">
        <f>IF(J4254=26,VLOOKUP(G4254,'属性表（单核）'!$H$2:$I$251,2,0),IF(J4254=59,VLOOKUP(G4254,'属性表（单核）'!$C$2:$D$251,2,0),INT(N4254/VLOOKUP(J4254,'属性表（单）'!$N$4:$O$24,2,0))))</f>
        <v>75937</v>
      </c>
      <c r="S4254" s="1">
        <f t="shared" si="546"/>
        <v>1012643</v>
      </c>
      <c r="T4254" s="28">
        <f>VLOOKUP(--F4254,经验表!$A$4:$B$53,2,0)*VLOOKUP(--E4254,经验表!$W$8:$X$17,2,0)</f>
        <v>1012643.7750000001</v>
      </c>
      <c r="U4254" s="1">
        <f t="shared" si="547"/>
        <v>13518343</v>
      </c>
      <c r="V4254" s="1">
        <f t="shared" si="548"/>
        <v>13518343</v>
      </c>
    </row>
    <row r="4255" spans="1:22" x14ac:dyDescent="0.35">
      <c r="A4255" s="1">
        <v>94900175</v>
      </c>
      <c r="B4255" s="3" t="s">
        <v>24</v>
      </c>
      <c r="C4255" s="29">
        <f t="shared" si="543"/>
        <v>2</v>
      </c>
      <c r="D4255" s="29" t="str">
        <f t="shared" si="540"/>
        <v>5</v>
      </c>
      <c r="E4255" s="42" t="str">
        <f t="shared" si="541"/>
        <v>25</v>
      </c>
      <c r="F4255" s="1">
        <v>49</v>
      </c>
      <c r="G4255" s="28" t="str">
        <f t="shared" si="542"/>
        <v>549</v>
      </c>
      <c r="H4255" s="1">
        <v>1</v>
      </c>
      <c r="I4255" s="1">
        <v>9342</v>
      </c>
      <c r="J4255" s="1">
        <v>46</v>
      </c>
      <c r="K4255" s="1">
        <v>9416</v>
      </c>
      <c r="L4255" s="1">
        <v>1243840</v>
      </c>
      <c r="M4255" s="1">
        <v>12888228</v>
      </c>
      <c r="N4255" s="2">
        <f>INT(VLOOKUP(--D4255,'属性表（单）'!$H$7:$I$11,2,0)*VLOOKUP(F4255,'属性表（单）'!$B$4:$D$53,3,0))</f>
        <v>100500</v>
      </c>
      <c r="O4255" s="34">
        <f t="shared" si="544"/>
        <v>301500</v>
      </c>
      <c r="P4255" s="1">
        <f>IF(H4255=26,VLOOKUP(G4255,'属性表（单核）'!$H$2:$I$251,2,0),IF(H4255=59,VLOOKUP(G4255,'属性表（单核）'!$C$2:$D$251,2,0),INT(N4255/VLOOKUP(H4255,'属性表（单）'!$N$4:$O$24,2,0))))</f>
        <v>201000</v>
      </c>
      <c r="Q4255" s="34">
        <f t="shared" si="545"/>
        <v>117772</v>
      </c>
      <c r="R4255" s="1">
        <f>IF(J4255=26,VLOOKUP(G4255,'属性表（单核）'!$H$2:$I$251,2,0),IF(J4255=59,VLOOKUP(G4255,'属性表（单核）'!$C$2:$D$251,2,0),INT(N4255/VLOOKUP(J4255,'属性表（单）'!$N$4:$O$24,2,0))))</f>
        <v>78515</v>
      </c>
      <c r="S4255" s="1">
        <f t="shared" si="546"/>
        <v>1067399</v>
      </c>
      <c r="T4255" s="28">
        <f>VLOOKUP(--F4255,经验表!$A$4:$B$53,2,0)*VLOOKUP(--E4255,经验表!$W$8:$X$17,2,0)</f>
        <v>1067399.7750000001</v>
      </c>
      <c r="U4255" s="1">
        <f t="shared" si="547"/>
        <v>14530986</v>
      </c>
      <c r="V4255" s="1">
        <f t="shared" si="548"/>
        <v>14530986</v>
      </c>
    </row>
    <row r="4256" spans="1:22" x14ac:dyDescent="0.35">
      <c r="A4256" s="1">
        <v>95000175</v>
      </c>
      <c r="B4256" s="3" t="s">
        <v>24</v>
      </c>
      <c r="C4256" s="29">
        <f t="shared" si="543"/>
        <v>2</v>
      </c>
      <c r="D4256" s="29" t="str">
        <f t="shared" si="540"/>
        <v>5</v>
      </c>
      <c r="E4256" s="42" t="str">
        <f t="shared" si="541"/>
        <v>25</v>
      </c>
      <c r="F4256" s="1">
        <v>50</v>
      </c>
      <c r="G4256" s="28" t="str">
        <f t="shared" si="542"/>
        <v>550</v>
      </c>
      <c r="H4256" s="1">
        <v>1</v>
      </c>
      <c r="I4256" s="1">
        <v>9549</v>
      </c>
      <c r="J4256" s="1">
        <v>46</v>
      </c>
      <c r="K4256" s="1">
        <v>9592</v>
      </c>
      <c r="L4256" s="1">
        <v>99999999</v>
      </c>
      <c r="M4256" s="1">
        <v>14132068</v>
      </c>
      <c r="N4256" s="2">
        <f>INT(VLOOKUP(--D4256,'属性表（单）'!$H$7:$I$11,2,0)*VLOOKUP(F4256,'属性表（单）'!$B$4:$D$53,3,0))</f>
        <v>103800</v>
      </c>
      <c r="O4256" s="34">
        <f t="shared" si="544"/>
        <v>311400</v>
      </c>
      <c r="P4256" s="1">
        <f>IF(H4256=26,VLOOKUP(G4256,'属性表（单核）'!$H$2:$I$251,2,0),IF(H4256=59,VLOOKUP(G4256,'属性表（单核）'!$C$2:$D$251,2,0),INT(N4256/VLOOKUP(H4256,'属性表（单）'!$N$4:$O$24,2,0))))</f>
        <v>207600</v>
      </c>
      <c r="Q4256" s="34">
        <f t="shared" si="545"/>
        <v>121639</v>
      </c>
      <c r="R4256" s="1">
        <f>IF(J4256=26,VLOOKUP(G4256,'属性表（单核）'!$H$2:$I$251,2,0),IF(J4256=59,VLOOKUP(G4256,'属性表（单核）'!$C$2:$D$251,2,0),INT(N4256/VLOOKUP(J4256,'属性表（单）'!$N$4:$O$24,2,0))))</f>
        <v>81093</v>
      </c>
      <c r="S4256" s="1">
        <f t="shared" si="546"/>
        <v>1131053</v>
      </c>
      <c r="T4256" s="28">
        <f>VLOOKUP(--F4256,经验表!$A$4:$B$53,2,0)*VLOOKUP(--E4256,经验表!$W$8:$X$17,2,0)</f>
        <v>1131053.6250000002</v>
      </c>
      <c r="U4256" s="1">
        <f t="shared" si="547"/>
        <v>15598385</v>
      </c>
      <c r="V4256" s="1">
        <f t="shared" si="548"/>
        <v>15598385</v>
      </c>
    </row>
    <row r="4257" spans="1:22" x14ac:dyDescent="0.35">
      <c r="A4257" s="1">
        <v>90100181</v>
      </c>
      <c r="B4257" s="3" t="s">
        <v>25</v>
      </c>
      <c r="C4257" s="29">
        <f t="shared" si="543"/>
        <v>2</v>
      </c>
      <c r="D4257" s="29" t="str">
        <f t="shared" si="540"/>
        <v>1</v>
      </c>
      <c r="E4257" s="42" t="str">
        <f t="shared" si="541"/>
        <v>21</v>
      </c>
      <c r="F4257" s="1">
        <v>1</v>
      </c>
      <c r="G4257" s="28" t="str">
        <f t="shared" si="542"/>
        <v>11</v>
      </c>
      <c r="H4257" s="1">
        <v>4</v>
      </c>
      <c r="I4257" s="1">
        <v>251</v>
      </c>
      <c r="J4257" s="1">
        <v>47</v>
      </c>
      <c r="K4257" s="1">
        <v>544</v>
      </c>
      <c r="L4257" s="1">
        <v>1668</v>
      </c>
      <c r="M4257" s="1">
        <v>0</v>
      </c>
      <c r="N4257" s="2">
        <f>INT(VLOOKUP(--D4257,'属性表（单）'!$H$7:$I$11,2,0)*VLOOKUP(F4257,'属性表（单）'!$B$4:$D$53,3,0))</f>
        <v>1600</v>
      </c>
      <c r="O4257" s="34">
        <f t="shared" si="544"/>
        <v>240</v>
      </c>
      <c r="P4257" s="1">
        <f>IF(H4257=26,VLOOKUP(G4257,'属性表（单核）'!$H$2:$I$251,2,0),IF(H4257=59,VLOOKUP(G4257,'属性表（单核）'!$C$2:$D$251,2,0),INT(N4257/VLOOKUP(H4257,'属性表（单）'!$N$4:$O$24,2,0))))</f>
        <v>160</v>
      </c>
      <c r="Q4257" s="34">
        <f t="shared" si="545"/>
        <v>3750</v>
      </c>
      <c r="R4257" s="1">
        <f>IF(J4257=26,VLOOKUP(G4257,'属性表（单核）'!$H$2:$I$251,2,0),IF(J4257=59,VLOOKUP(G4257,'属性表（单核）'!$C$2:$D$251,2,0),INT(N4257/VLOOKUP(J4257,'属性表（单）'!$N$4:$O$24,2,0))))</f>
        <v>2500</v>
      </c>
      <c r="S4257" s="1">
        <f t="shared" si="546"/>
        <v>0</v>
      </c>
      <c r="T4257" s="28">
        <f>VLOOKUP(--F4257,经验表!$A$4:$B$53,2,0)*VLOOKUP(--E4257,经验表!$W$8:$X$17,2,0)</f>
        <v>0</v>
      </c>
      <c r="U4257" s="1">
        <f t="shared" si="547"/>
        <v>0</v>
      </c>
      <c r="V4257" s="1">
        <f t="shared" si="548"/>
        <v>16729438</v>
      </c>
    </row>
    <row r="4258" spans="1:22" x14ac:dyDescent="0.35">
      <c r="A4258" s="1">
        <v>90200181</v>
      </c>
      <c r="B4258" s="3" t="s">
        <v>25</v>
      </c>
      <c r="C4258" s="29">
        <f t="shared" si="543"/>
        <v>2</v>
      </c>
      <c r="D4258" s="29" t="str">
        <f t="shared" si="540"/>
        <v>1</v>
      </c>
      <c r="E4258" s="42" t="str">
        <f t="shared" si="541"/>
        <v>21</v>
      </c>
      <c r="F4258" s="1">
        <v>2</v>
      </c>
      <c r="G4258" s="28" t="str">
        <f t="shared" si="542"/>
        <v>12</v>
      </c>
      <c r="H4258" s="1">
        <v>4</v>
      </c>
      <c r="I4258" s="1">
        <v>269</v>
      </c>
      <c r="J4258" s="1">
        <v>47</v>
      </c>
      <c r="K4258" s="1">
        <v>672</v>
      </c>
      <c r="L4258" s="1">
        <v>2229</v>
      </c>
      <c r="M4258" s="1">
        <v>1668</v>
      </c>
      <c r="N4258" s="2">
        <f>INT(VLOOKUP(--D4258,'属性表（单）'!$H$7:$I$11,2,0)*VLOOKUP(F4258,'属性表（单）'!$B$4:$D$53,3,0))</f>
        <v>1700</v>
      </c>
      <c r="O4258" s="34">
        <f t="shared" si="544"/>
        <v>255</v>
      </c>
      <c r="P4258" s="1">
        <f>IF(H4258=26,VLOOKUP(G4258,'属性表（单核）'!$H$2:$I$251,2,0),IF(H4258=59,VLOOKUP(G4258,'属性表（单核）'!$C$2:$D$251,2,0),INT(N4258/VLOOKUP(H4258,'属性表（单）'!$N$4:$O$24,2,0))))</f>
        <v>170</v>
      </c>
      <c r="Q4258" s="34">
        <f t="shared" si="545"/>
        <v>3984</v>
      </c>
      <c r="R4258" s="1">
        <f>IF(J4258=26,VLOOKUP(G4258,'属性表（单核）'!$H$2:$I$251,2,0),IF(J4258=59,VLOOKUP(G4258,'属性表（单核）'!$C$2:$D$251,2,0),INT(N4258/VLOOKUP(J4258,'属性表（单）'!$N$4:$O$24,2,0))))</f>
        <v>2656</v>
      </c>
      <c r="S4258" s="1">
        <f t="shared" si="546"/>
        <v>0</v>
      </c>
      <c r="T4258" s="28">
        <f>VLOOKUP(--F4258,经验表!$A$4:$B$53,2,0)*VLOOKUP(--E4258,经验表!$W$8:$X$17,2,0)</f>
        <v>0</v>
      </c>
      <c r="U4258" s="1">
        <f t="shared" si="547"/>
        <v>0</v>
      </c>
      <c r="V4258" s="1">
        <f t="shared" si="548"/>
        <v>0</v>
      </c>
    </row>
    <row r="4259" spans="1:22" x14ac:dyDescent="0.35">
      <c r="A4259" s="1">
        <v>90300181</v>
      </c>
      <c r="B4259" s="3" t="s">
        <v>25</v>
      </c>
      <c r="C4259" s="29">
        <f t="shared" si="543"/>
        <v>2</v>
      </c>
      <c r="D4259" s="29" t="str">
        <f t="shared" si="540"/>
        <v>1</v>
      </c>
      <c r="E4259" s="42" t="str">
        <f t="shared" si="541"/>
        <v>21</v>
      </c>
      <c r="F4259" s="1">
        <v>3</v>
      </c>
      <c r="G4259" s="28" t="str">
        <f t="shared" si="542"/>
        <v>13</v>
      </c>
      <c r="H4259" s="1">
        <v>4</v>
      </c>
      <c r="I4259" s="1">
        <v>286</v>
      </c>
      <c r="J4259" s="1">
        <v>47</v>
      </c>
      <c r="K4259" s="1">
        <v>800</v>
      </c>
      <c r="L4259" s="1">
        <v>2864</v>
      </c>
      <c r="M4259" s="1">
        <v>3897</v>
      </c>
      <c r="N4259" s="2">
        <f>INT(VLOOKUP(--D4259,'属性表（单）'!$H$7:$I$11,2,0)*VLOOKUP(F4259,'属性表（单）'!$B$4:$D$53,3,0))</f>
        <v>1800</v>
      </c>
      <c r="O4259" s="34">
        <f t="shared" si="544"/>
        <v>270</v>
      </c>
      <c r="P4259" s="1">
        <f>IF(H4259=26,VLOOKUP(G4259,'属性表（单核）'!$H$2:$I$251,2,0),IF(H4259=59,VLOOKUP(G4259,'属性表（单核）'!$C$2:$D$251,2,0),INT(N4259/VLOOKUP(H4259,'属性表（单）'!$N$4:$O$24,2,0))))</f>
        <v>180</v>
      </c>
      <c r="Q4259" s="34">
        <f t="shared" si="545"/>
        <v>4218</v>
      </c>
      <c r="R4259" s="1">
        <f>IF(J4259=26,VLOOKUP(G4259,'属性表（单核）'!$H$2:$I$251,2,0),IF(J4259=59,VLOOKUP(G4259,'属性表（单核）'!$C$2:$D$251,2,0),INT(N4259/VLOOKUP(J4259,'属性表（单）'!$N$4:$O$24,2,0))))</f>
        <v>2812</v>
      </c>
      <c r="S4259" s="1">
        <f t="shared" si="546"/>
        <v>0</v>
      </c>
      <c r="T4259" s="28">
        <f>VLOOKUP(--F4259,经验表!$A$4:$B$53,2,0)*VLOOKUP(--E4259,经验表!$W$8:$X$17,2,0)</f>
        <v>0</v>
      </c>
      <c r="U4259" s="1">
        <f t="shared" si="547"/>
        <v>0</v>
      </c>
      <c r="V4259" s="1">
        <f t="shared" si="548"/>
        <v>0</v>
      </c>
    </row>
    <row r="4260" spans="1:22" x14ac:dyDescent="0.35">
      <c r="A4260" s="1">
        <v>90400181</v>
      </c>
      <c r="B4260" s="3" t="s">
        <v>25</v>
      </c>
      <c r="C4260" s="29">
        <f t="shared" si="543"/>
        <v>2</v>
      </c>
      <c r="D4260" s="29" t="str">
        <f t="shared" si="540"/>
        <v>1</v>
      </c>
      <c r="E4260" s="42" t="str">
        <f t="shared" si="541"/>
        <v>21</v>
      </c>
      <c r="F4260" s="1">
        <v>4</v>
      </c>
      <c r="G4260" s="28" t="str">
        <f t="shared" si="542"/>
        <v>14</v>
      </c>
      <c r="H4260" s="1">
        <v>4</v>
      </c>
      <c r="I4260" s="1">
        <v>306</v>
      </c>
      <c r="J4260" s="1">
        <v>47</v>
      </c>
      <c r="K4260" s="1">
        <v>928</v>
      </c>
      <c r="L4260" s="1">
        <v>3584</v>
      </c>
      <c r="M4260" s="1">
        <v>6761</v>
      </c>
      <c r="N4260" s="2">
        <f>INT(VLOOKUP(--D4260,'属性表（单）'!$H$7:$I$11,2,0)*VLOOKUP(F4260,'属性表（单）'!$B$4:$D$53,3,0))</f>
        <v>1900</v>
      </c>
      <c r="O4260" s="34">
        <f t="shared" si="544"/>
        <v>285</v>
      </c>
      <c r="P4260" s="1">
        <f>IF(H4260=26,VLOOKUP(G4260,'属性表（单核）'!$H$2:$I$251,2,0),IF(H4260=59,VLOOKUP(G4260,'属性表（单核）'!$C$2:$D$251,2,0),INT(N4260/VLOOKUP(H4260,'属性表（单）'!$N$4:$O$24,2,0))))</f>
        <v>190</v>
      </c>
      <c r="Q4260" s="34">
        <f t="shared" si="545"/>
        <v>4452</v>
      </c>
      <c r="R4260" s="1">
        <f>IF(J4260=26,VLOOKUP(G4260,'属性表（单核）'!$H$2:$I$251,2,0),IF(J4260=59,VLOOKUP(G4260,'属性表（单核）'!$C$2:$D$251,2,0),INT(N4260/VLOOKUP(J4260,'属性表（单）'!$N$4:$O$24,2,0))))</f>
        <v>2968</v>
      </c>
      <c r="S4260" s="1">
        <f t="shared" si="546"/>
        <v>0</v>
      </c>
      <c r="T4260" s="28">
        <f>VLOOKUP(--F4260,经验表!$A$4:$B$53,2,0)*VLOOKUP(--E4260,经验表!$W$8:$X$17,2,0)</f>
        <v>0</v>
      </c>
      <c r="U4260" s="1">
        <f t="shared" si="547"/>
        <v>0</v>
      </c>
      <c r="V4260" s="1">
        <f t="shared" si="548"/>
        <v>0</v>
      </c>
    </row>
    <row r="4261" spans="1:22" x14ac:dyDescent="0.35">
      <c r="A4261" s="1">
        <v>90500181</v>
      </c>
      <c r="B4261" s="3" t="s">
        <v>25</v>
      </c>
      <c r="C4261" s="29">
        <f t="shared" si="543"/>
        <v>2</v>
      </c>
      <c r="D4261" s="29" t="str">
        <f t="shared" si="540"/>
        <v>1</v>
      </c>
      <c r="E4261" s="42" t="str">
        <f t="shared" si="541"/>
        <v>21</v>
      </c>
      <c r="F4261" s="1">
        <v>5</v>
      </c>
      <c r="G4261" s="28" t="str">
        <f t="shared" si="542"/>
        <v>15</v>
      </c>
      <c r="H4261" s="1">
        <v>4</v>
      </c>
      <c r="I4261" s="1">
        <v>325</v>
      </c>
      <c r="J4261" s="1">
        <v>47</v>
      </c>
      <c r="K4261" s="1">
        <v>1056</v>
      </c>
      <c r="L4261" s="1">
        <v>4393</v>
      </c>
      <c r="M4261" s="1">
        <v>10345</v>
      </c>
      <c r="N4261" s="2">
        <f>INT(VLOOKUP(--D4261,'属性表（单）'!$H$7:$I$11,2,0)*VLOOKUP(F4261,'属性表（单）'!$B$4:$D$53,3,0))</f>
        <v>2000</v>
      </c>
      <c r="O4261" s="34">
        <f t="shared" si="544"/>
        <v>300</v>
      </c>
      <c r="P4261" s="1">
        <f>IF(H4261=26,VLOOKUP(G4261,'属性表（单核）'!$H$2:$I$251,2,0),IF(H4261=59,VLOOKUP(G4261,'属性表（单核）'!$C$2:$D$251,2,0),INT(N4261/VLOOKUP(H4261,'属性表（单）'!$N$4:$O$24,2,0))))</f>
        <v>200</v>
      </c>
      <c r="Q4261" s="34">
        <f t="shared" si="545"/>
        <v>4687</v>
      </c>
      <c r="R4261" s="1">
        <f>IF(J4261=26,VLOOKUP(G4261,'属性表（单核）'!$H$2:$I$251,2,0),IF(J4261=59,VLOOKUP(G4261,'属性表（单核）'!$C$2:$D$251,2,0),INT(N4261/VLOOKUP(J4261,'属性表（单）'!$N$4:$O$24,2,0))))</f>
        <v>3125</v>
      </c>
      <c r="S4261" s="1">
        <f t="shared" si="546"/>
        <v>0</v>
      </c>
      <c r="T4261" s="28">
        <f>VLOOKUP(--F4261,经验表!$A$4:$B$53,2,0)*VLOOKUP(--E4261,经验表!$W$8:$X$17,2,0)</f>
        <v>0</v>
      </c>
      <c r="U4261" s="1">
        <f t="shared" si="547"/>
        <v>0</v>
      </c>
      <c r="V4261" s="1">
        <f t="shared" si="548"/>
        <v>0</v>
      </c>
    </row>
    <row r="4262" spans="1:22" x14ac:dyDescent="0.35">
      <c r="A4262" s="1">
        <v>90600181</v>
      </c>
      <c r="B4262" s="3" t="s">
        <v>25</v>
      </c>
      <c r="C4262" s="29">
        <f t="shared" si="543"/>
        <v>2</v>
      </c>
      <c r="D4262" s="29" t="str">
        <f t="shared" si="540"/>
        <v>1</v>
      </c>
      <c r="E4262" s="42" t="str">
        <f t="shared" si="541"/>
        <v>21</v>
      </c>
      <c r="F4262" s="1">
        <v>6</v>
      </c>
      <c r="G4262" s="28" t="str">
        <f t="shared" si="542"/>
        <v>16</v>
      </c>
      <c r="H4262" s="1">
        <v>4</v>
      </c>
      <c r="I4262" s="1">
        <v>344</v>
      </c>
      <c r="J4262" s="1">
        <v>47</v>
      </c>
      <c r="K4262" s="1">
        <v>1184</v>
      </c>
      <c r="L4262" s="1">
        <v>5309</v>
      </c>
      <c r="M4262" s="1">
        <v>14738</v>
      </c>
      <c r="N4262" s="2">
        <f>INT(VLOOKUP(--D4262,'属性表（单）'!$H$7:$I$11,2,0)*VLOOKUP(F4262,'属性表（单）'!$B$4:$D$53,3,0))</f>
        <v>2100</v>
      </c>
      <c r="O4262" s="34">
        <f t="shared" si="544"/>
        <v>315</v>
      </c>
      <c r="P4262" s="1">
        <f>IF(H4262=26,VLOOKUP(G4262,'属性表（单核）'!$H$2:$I$251,2,0),IF(H4262=59,VLOOKUP(G4262,'属性表（单核）'!$C$2:$D$251,2,0),INT(N4262/VLOOKUP(H4262,'属性表（单）'!$N$4:$O$24,2,0))))</f>
        <v>210</v>
      </c>
      <c r="Q4262" s="34">
        <f t="shared" si="545"/>
        <v>4921</v>
      </c>
      <c r="R4262" s="1">
        <f>IF(J4262=26,VLOOKUP(G4262,'属性表（单核）'!$H$2:$I$251,2,0),IF(J4262=59,VLOOKUP(G4262,'属性表（单核）'!$C$2:$D$251,2,0),INT(N4262/VLOOKUP(J4262,'属性表（单）'!$N$4:$O$24,2,0))))</f>
        <v>3281</v>
      </c>
      <c r="S4262" s="1">
        <f t="shared" si="546"/>
        <v>0</v>
      </c>
      <c r="T4262" s="28">
        <f>VLOOKUP(--F4262,经验表!$A$4:$B$53,2,0)*VLOOKUP(--E4262,经验表!$W$8:$X$17,2,0)</f>
        <v>0</v>
      </c>
      <c r="U4262" s="1">
        <f t="shared" si="547"/>
        <v>0</v>
      </c>
      <c r="V4262" s="1">
        <f t="shared" si="548"/>
        <v>0</v>
      </c>
    </row>
    <row r="4263" spans="1:22" x14ac:dyDescent="0.35">
      <c r="A4263" s="1">
        <v>90700181</v>
      </c>
      <c r="B4263" s="3" t="s">
        <v>25</v>
      </c>
      <c r="C4263" s="29">
        <f t="shared" si="543"/>
        <v>2</v>
      </c>
      <c r="D4263" s="29" t="str">
        <f t="shared" si="540"/>
        <v>1</v>
      </c>
      <c r="E4263" s="42" t="str">
        <f t="shared" si="541"/>
        <v>21</v>
      </c>
      <c r="F4263" s="1">
        <v>7</v>
      </c>
      <c r="G4263" s="28" t="str">
        <f t="shared" si="542"/>
        <v>17</v>
      </c>
      <c r="H4263" s="1">
        <v>4</v>
      </c>
      <c r="I4263" s="1">
        <v>365</v>
      </c>
      <c r="J4263" s="1">
        <v>47</v>
      </c>
      <c r="K4263" s="1">
        <v>1312</v>
      </c>
      <c r="L4263" s="1">
        <v>6338</v>
      </c>
      <c r="M4263" s="1">
        <v>20047</v>
      </c>
      <c r="N4263" s="2">
        <f>INT(VLOOKUP(--D4263,'属性表（单）'!$H$7:$I$11,2,0)*VLOOKUP(F4263,'属性表（单）'!$B$4:$D$53,3,0))</f>
        <v>2250</v>
      </c>
      <c r="O4263" s="34">
        <f t="shared" si="544"/>
        <v>337</v>
      </c>
      <c r="P4263" s="1">
        <f>IF(H4263=26,VLOOKUP(G4263,'属性表（单核）'!$H$2:$I$251,2,0),IF(H4263=59,VLOOKUP(G4263,'属性表（单核）'!$C$2:$D$251,2,0),INT(N4263/VLOOKUP(H4263,'属性表（单）'!$N$4:$O$24,2,0))))</f>
        <v>225</v>
      </c>
      <c r="Q4263" s="34">
        <f t="shared" si="545"/>
        <v>5272</v>
      </c>
      <c r="R4263" s="1">
        <f>IF(J4263=26,VLOOKUP(G4263,'属性表（单核）'!$H$2:$I$251,2,0),IF(J4263=59,VLOOKUP(G4263,'属性表（单核）'!$C$2:$D$251,2,0),INT(N4263/VLOOKUP(J4263,'属性表（单）'!$N$4:$O$24,2,0))))</f>
        <v>3515</v>
      </c>
      <c r="S4263" s="1">
        <f t="shared" si="546"/>
        <v>0</v>
      </c>
      <c r="T4263" s="28">
        <f>VLOOKUP(--F4263,经验表!$A$4:$B$53,2,0)*VLOOKUP(--E4263,经验表!$W$8:$X$17,2,0)</f>
        <v>0</v>
      </c>
      <c r="U4263" s="1">
        <f t="shared" si="547"/>
        <v>0</v>
      </c>
      <c r="V4263" s="1">
        <f t="shared" si="548"/>
        <v>0</v>
      </c>
    </row>
    <row r="4264" spans="1:22" x14ac:dyDescent="0.35">
      <c r="A4264" s="1">
        <v>90800181</v>
      </c>
      <c r="B4264" s="3" t="s">
        <v>25</v>
      </c>
      <c r="C4264" s="29">
        <f t="shared" si="543"/>
        <v>2</v>
      </c>
      <c r="D4264" s="29" t="str">
        <f t="shared" si="540"/>
        <v>1</v>
      </c>
      <c r="E4264" s="42" t="str">
        <f t="shared" si="541"/>
        <v>21</v>
      </c>
      <c r="F4264" s="1">
        <v>8</v>
      </c>
      <c r="G4264" s="28" t="str">
        <f t="shared" si="542"/>
        <v>18</v>
      </c>
      <c r="H4264" s="1">
        <v>4</v>
      </c>
      <c r="I4264" s="1">
        <v>386</v>
      </c>
      <c r="J4264" s="1">
        <v>47</v>
      </c>
      <c r="K4264" s="1">
        <v>1440</v>
      </c>
      <c r="L4264" s="1">
        <v>7498</v>
      </c>
      <c r="M4264" s="1">
        <v>26385</v>
      </c>
      <c r="N4264" s="2">
        <f>INT(VLOOKUP(--D4264,'属性表（单）'!$H$7:$I$11,2,0)*VLOOKUP(F4264,'属性表（单）'!$B$4:$D$53,3,0))</f>
        <v>2400</v>
      </c>
      <c r="O4264" s="34">
        <f t="shared" si="544"/>
        <v>360</v>
      </c>
      <c r="P4264" s="1">
        <f>IF(H4264=26,VLOOKUP(G4264,'属性表（单核）'!$H$2:$I$251,2,0),IF(H4264=59,VLOOKUP(G4264,'属性表（单核）'!$C$2:$D$251,2,0),INT(N4264/VLOOKUP(H4264,'属性表（单）'!$N$4:$O$24,2,0))))</f>
        <v>240</v>
      </c>
      <c r="Q4264" s="34">
        <f t="shared" si="545"/>
        <v>5625</v>
      </c>
      <c r="R4264" s="1">
        <f>IF(J4264=26,VLOOKUP(G4264,'属性表（单核）'!$H$2:$I$251,2,0),IF(J4264=59,VLOOKUP(G4264,'属性表（单核）'!$C$2:$D$251,2,0),INT(N4264/VLOOKUP(J4264,'属性表（单）'!$N$4:$O$24,2,0))))</f>
        <v>3750</v>
      </c>
      <c r="S4264" s="1">
        <f t="shared" si="546"/>
        <v>0</v>
      </c>
      <c r="T4264" s="28">
        <f>VLOOKUP(--F4264,经验表!$A$4:$B$53,2,0)*VLOOKUP(--E4264,经验表!$W$8:$X$17,2,0)</f>
        <v>0</v>
      </c>
      <c r="U4264" s="1">
        <f t="shared" si="547"/>
        <v>0</v>
      </c>
      <c r="V4264" s="1">
        <f t="shared" si="548"/>
        <v>0</v>
      </c>
    </row>
    <row r="4265" spans="1:22" x14ac:dyDescent="0.35">
      <c r="A4265" s="1">
        <v>90900181</v>
      </c>
      <c r="B4265" s="3" t="s">
        <v>25</v>
      </c>
      <c r="C4265" s="29">
        <f t="shared" si="543"/>
        <v>2</v>
      </c>
      <c r="D4265" s="29" t="str">
        <f t="shared" si="540"/>
        <v>1</v>
      </c>
      <c r="E4265" s="42" t="str">
        <f t="shared" si="541"/>
        <v>21</v>
      </c>
      <c r="F4265" s="1">
        <v>9</v>
      </c>
      <c r="G4265" s="28" t="str">
        <f t="shared" si="542"/>
        <v>19</v>
      </c>
      <c r="H4265" s="1">
        <v>4</v>
      </c>
      <c r="I4265" s="1">
        <v>408</v>
      </c>
      <c r="J4265" s="1">
        <v>47</v>
      </c>
      <c r="K4265" s="1">
        <v>1568</v>
      </c>
      <c r="L4265" s="1">
        <v>8800</v>
      </c>
      <c r="M4265" s="1">
        <v>33883</v>
      </c>
      <c r="N4265" s="2">
        <f>INT(VLOOKUP(--D4265,'属性表（单）'!$H$7:$I$11,2,0)*VLOOKUP(F4265,'属性表（单）'!$B$4:$D$53,3,0))</f>
        <v>2550</v>
      </c>
      <c r="O4265" s="34">
        <f t="shared" si="544"/>
        <v>382</v>
      </c>
      <c r="P4265" s="1">
        <f>IF(H4265=26,VLOOKUP(G4265,'属性表（单核）'!$H$2:$I$251,2,0),IF(H4265=59,VLOOKUP(G4265,'属性表（单核）'!$C$2:$D$251,2,0),INT(N4265/VLOOKUP(H4265,'属性表（单）'!$N$4:$O$24,2,0))))</f>
        <v>255</v>
      </c>
      <c r="Q4265" s="34">
        <f t="shared" si="545"/>
        <v>5976</v>
      </c>
      <c r="R4265" s="1">
        <f>IF(J4265=26,VLOOKUP(G4265,'属性表（单核）'!$H$2:$I$251,2,0),IF(J4265=59,VLOOKUP(G4265,'属性表（单核）'!$C$2:$D$251,2,0),INT(N4265/VLOOKUP(J4265,'属性表（单）'!$N$4:$O$24,2,0))))</f>
        <v>3984</v>
      </c>
      <c r="S4265" s="1">
        <f t="shared" si="546"/>
        <v>0</v>
      </c>
      <c r="T4265" s="28">
        <f>VLOOKUP(--F4265,经验表!$A$4:$B$53,2,0)*VLOOKUP(--E4265,经验表!$W$8:$X$17,2,0)</f>
        <v>0</v>
      </c>
      <c r="U4265" s="1">
        <f t="shared" si="547"/>
        <v>0</v>
      </c>
      <c r="V4265" s="1">
        <f t="shared" si="548"/>
        <v>0</v>
      </c>
    </row>
    <row r="4266" spans="1:22" x14ac:dyDescent="0.35">
      <c r="A4266" s="1">
        <v>91000181</v>
      </c>
      <c r="B4266" s="3" t="s">
        <v>25</v>
      </c>
      <c r="C4266" s="29">
        <f t="shared" si="543"/>
        <v>2</v>
      </c>
      <c r="D4266" s="29" t="str">
        <f t="shared" si="540"/>
        <v>1</v>
      </c>
      <c r="E4266" s="42" t="str">
        <f t="shared" si="541"/>
        <v>21</v>
      </c>
      <c r="F4266" s="1">
        <v>10</v>
      </c>
      <c r="G4266" s="28" t="str">
        <f t="shared" si="542"/>
        <v>110</v>
      </c>
      <c r="H4266" s="1">
        <v>4</v>
      </c>
      <c r="I4266" s="1">
        <v>430</v>
      </c>
      <c r="J4266" s="1">
        <v>47</v>
      </c>
      <c r="K4266" s="1">
        <v>1696</v>
      </c>
      <c r="L4266" s="1">
        <v>10261</v>
      </c>
      <c r="M4266" s="1">
        <v>42683</v>
      </c>
      <c r="N4266" s="2">
        <f>INT(VLOOKUP(--D4266,'属性表（单）'!$H$7:$I$11,2,0)*VLOOKUP(F4266,'属性表（单）'!$B$4:$D$53,3,0))</f>
        <v>2700</v>
      </c>
      <c r="O4266" s="34">
        <f t="shared" si="544"/>
        <v>405</v>
      </c>
      <c r="P4266" s="1">
        <f>IF(H4266=26,VLOOKUP(G4266,'属性表（单核）'!$H$2:$I$251,2,0),IF(H4266=59,VLOOKUP(G4266,'属性表（单核）'!$C$2:$D$251,2,0),INT(N4266/VLOOKUP(H4266,'属性表（单）'!$N$4:$O$24,2,0))))</f>
        <v>270</v>
      </c>
      <c r="Q4266" s="34">
        <f t="shared" si="545"/>
        <v>6327</v>
      </c>
      <c r="R4266" s="1">
        <f>IF(J4266=26,VLOOKUP(G4266,'属性表（单核）'!$H$2:$I$251,2,0),IF(J4266=59,VLOOKUP(G4266,'属性表（单核）'!$C$2:$D$251,2,0),INT(N4266/VLOOKUP(J4266,'属性表（单）'!$N$4:$O$24,2,0))))</f>
        <v>4218</v>
      </c>
      <c r="S4266" s="1">
        <f t="shared" si="546"/>
        <v>0</v>
      </c>
      <c r="T4266" s="28">
        <f>VLOOKUP(--F4266,经验表!$A$4:$B$53,2,0)*VLOOKUP(--E4266,经验表!$W$8:$X$17,2,0)</f>
        <v>0</v>
      </c>
      <c r="U4266" s="1">
        <f t="shared" si="547"/>
        <v>0</v>
      </c>
      <c r="V4266" s="1">
        <f t="shared" si="548"/>
        <v>0</v>
      </c>
    </row>
    <row r="4267" spans="1:22" x14ac:dyDescent="0.35">
      <c r="A4267" s="1">
        <v>91100181</v>
      </c>
      <c r="B4267" s="3" t="s">
        <v>25</v>
      </c>
      <c r="C4267" s="29">
        <f t="shared" si="543"/>
        <v>2</v>
      </c>
      <c r="D4267" s="29" t="str">
        <f t="shared" si="540"/>
        <v>1</v>
      </c>
      <c r="E4267" s="42" t="str">
        <f t="shared" si="541"/>
        <v>21</v>
      </c>
      <c r="F4267" s="1">
        <v>11</v>
      </c>
      <c r="G4267" s="28" t="str">
        <f t="shared" si="542"/>
        <v>111</v>
      </c>
      <c r="H4267" s="1">
        <v>4</v>
      </c>
      <c r="I4267" s="1">
        <v>453</v>
      </c>
      <c r="J4267" s="1">
        <v>47</v>
      </c>
      <c r="K4267" s="1">
        <v>1824</v>
      </c>
      <c r="L4267" s="1">
        <v>11902</v>
      </c>
      <c r="M4267" s="1">
        <v>52944</v>
      </c>
      <c r="N4267" s="2">
        <f>INT(VLOOKUP(--D4267,'属性表（单）'!$H$7:$I$11,2,0)*VLOOKUP(F4267,'属性表（单）'!$B$4:$D$53,3,0))</f>
        <v>2850</v>
      </c>
      <c r="O4267" s="34">
        <f t="shared" si="544"/>
        <v>427</v>
      </c>
      <c r="P4267" s="1">
        <f>IF(H4267=26,VLOOKUP(G4267,'属性表（单核）'!$H$2:$I$251,2,0),IF(H4267=59,VLOOKUP(G4267,'属性表（单核）'!$C$2:$D$251,2,0),INT(N4267/VLOOKUP(H4267,'属性表（单）'!$N$4:$O$24,2,0))))</f>
        <v>285</v>
      </c>
      <c r="Q4267" s="34">
        <f t="shared" si="545"/>
        <v>6679</v>
      </c>
      <c r="R4267" s="1">
        <f>IF(J4267=26,VLOOKUP(G4267,'属性表（单核）'!$H$2:$I$251,2,0),IF(J4267=59,VLOOKUP(G4267,'属性表（单核）'!$C$2:$D$251,2,0),INT(N4267/VLOOKUP(J4267,'属性表（单）'!$N$4:$O$24,2,0))))</f>
        <v>4453</v>
      </c>
      <c r="S4267" s="1">
        <f t="shared" si="546"/>
        <v>0</v>
      </c>
      <c r="T4267" s="28">
        <f>VLOOKUP(--F4267,经验表!$A$4:$B$53,2,0)*VLOOKUP(--E4267,经验表!$W$8:$X$17,2,0)</f>
        <v>0</v>
      </c>
      <c r="U4267" s="1">
        <f t="shared" si="547"/>
        <v>0</v>
      </c>
      <c r="V4267" s="1">
        <f t="shared" si="548"/>
        <v>0</v>
      </c>
    </row>
    <row r="4268" spans="1:22" x14ac:dyDescent="0.35">
      <c r="A4268" s="1">
        <v>91200181</v>
      </c>
      <c r="B4268" s="3" t="s">
        <v>25</v>
      </c>
      <c r="C4268" s="29">
        <f t="shared" si="543"/>
        <v>2</v>
      </c>
      <c r="D4268" s="29" t="str">
        <f t="shared" si="540"/>
        <v>1</v>
      </c>
      <c r="E4268" s="42" t="str">
        <f t="shared" si="541"/>
        <v>21</v>
      </c>
      <c r="F4268" s="1">
        <v>12</v>
      </c>
      <c r="G4268" s="28" t="str">
        <f t="shared" si="542"/>
        <v>112</v>
      </c>
      <c r="H4268" s="1">
        <v>4</v>
      </c>
      <c r="I4268" s="1">
        <v>477</v>
      </c>
      <c r="J4268" s="1">
        <v>47</v>
      </c>
      <c r="K4268" s="1">
        <v>1952</v>
      </c>
      <c r="L4268" s="1">
        <v>13741</v>
      </c>
      <c r="M4268" s="1">
        <v>64846</v>
      </c>
      <c r="N4268" s="2">
        <f>INT(VLOOKUP(--D4268,'属性表（单）'!$H$7:$I$11,2,0)*VLOOKUP(F4268,'属性表（单）'!$B$4:$D$53,3,0))</f>
        <v>3050</v>
      </c>
      <c r="O4268" s="34">
        <f t="shared" si="544"/>
        <v>457</v>
      </c>
      <c r="P4268" s="1">
        <f>IF(H4268=26,VLOOKUP(G4268,'属性表（单核）'!$H$2:$I$251,2,0),IF(H4268=59,VLOOKUP(G4268,'属性表（单核）'!$C$2:$D$251,2,0),INT(N4268/VLOOKUP(H4268,'属性表（单）'!$N$4:$O$24,2,0))))</f>
        <v>305</v>
      </c>
      <c r="Q4268" s="34">
        <f t="shared" si="545"/>
        <v>7147</v>
      </c>
      <c r="R4268" s="1">
        <f>IF(J4268=26,VLOOKUP(G4268,'属性表（单核）'!$H$2:$I$251,2,0),IF(J4268=59,VLOOKUP(G4268,'属性表（单核）'!$C$2:$D$251,2,0),INT(N4268/VLOOKUP(J4268,'属性表（单）'!$N$4:$O$24,2,0))))</f>
        <v>4765</v>
      </c>
      <c r="S4268" s="1">
        <f t="shared" si="546"/>
        <v>0</v>
      </c>
      <c r="T4268" s="28">
        <f>VLOOKUP(--F4268,经验表!$A$4:$B$53,2,0)*VLOOKUP(--E4268,经验表!$W$8:$X$17,2,0)</f>
        <v>0</v>
      </c>
      <c r="U4268" s="1">
        <f t="shared" si="547"/>
        <v>0</v>
      </c>
      <c r="V4268" s="1">
        <f t="shared" si="548"/>
        <v>0</v>
      </c>
    </row>
    <row r="4269" spans="1:22" x14ac:dyDescent="0.35">
      <c r="A4269" s="1">
        <v>91300181</v>
      </c>
      <c r="B4269" s="3" t="s">
        <v>25</v>
      </c>
      <c r="C4269" s="29">
        <f t="shared" si="543"/>
        <v>2</v>
      </c>
      <c r="D4269" s="29" t="str">
        <f t="shared" si="540"/>
        <v>1</v>
      </c>
      <c r="E4269" s="42" t="str">
        <f t="shared" si="541"/>
        <v>21</v>
      </c>
      <c r="F4269" s="1">
        <v>13</v>
      </c>
      <c r="G4269" s="28" t="str">
        <f t="shared" si="542"/>
        <v>113</v>
      </c>
      <c r="H4269" s="1">
        <v>4</v>
      </c>
      <c r="I4269" s="1">
        <v>501</v>
      </c>
      <c r="J4269" s="1">
        <v>47</v>
      </c>
      <c r="K4269" s="1">
        <v>2080</v>
      </c>
      <c r="L4269" s="1">
        <v>15805</v>
      </c>
      <c r="M4269" s="1">
        <v>78587</v>
      </c>
      <c r="N4269" s="2">
        <f>INT(VLOOKUP(--D4269,'属性表（单）'!$H$7:$I$11,2,0)*VLOOKUP(F4269,'属性表（单）'!$B$4:$D$53,3,0))</f>
        <v>3250</v>
      </c>
      <c r="O4269" s="34">
        <f t="shared" si="544"/>
        <v>487</v>
      </c>
      <c r="P4269" s="1">
        <f>IF(H4269=26,VLOOKUP(G4269,'属性表（单核）'!$H$2:$I$251,2,0),IF(H4269=59,VLOOKUP(G4269,'属性表（单核）'!$C$2:$D$251,2,0),INT(N4269/VLOOKUP(H4269,'属性表（单）'!$N$4:$O$24,2,0))))</f>
        <v>325</v>
      </c>
      <c r="Q4269" s="34">
        <f t="shared" si="545"/>
        <v>7617</v>
      </c>
      <c r="R4269" s="1">
        <f>IF(J4269=26,VLOOKUP(G4269,'属性表（单核）'!$H$2:$I$251,2,0),IF(J4269=59,VLOOKUP(G4269,'属性表（单核）'!$C$2:$D$251,2,0),INT(N4269/VLOOKUP(J4269,'属性表（单）'!$N$4:$O$24,2,0))))</f>
        <v>5078</v>
      </c>
      <c r="S4269" s="1">
        <f t="shared" si="546"/>
        <v>0</v>
      </c>
      <c r="T4269" s="28">
        <f>VLOOKUP(--F4269,经验表!$A$4:$B$53,2,0)*VLOOKUP(--E4269,经验表!$W$8:$X$17,2,0)</f>
        <v>0</v>
      </c>
      <c r="U4269" s="1">
        <f t="shared" si="547"/>
        <v>0</v>
      </c>
      <c r="V4269" s="1">
        <f t="shared" si="548"/>
        <v>0</v>
      </c>
    </row>
    <row r="4270" spans="1:22" x14ac:dyDescent="0.35">
      <c r="A4270" s="1">
        <v>91400181</v>
      </c>
      <c r="B4270" s="3" t="s">
        <v>25</v>
      </c>
      <c r="C4270" s="29">
        <f t="shared" si="543"/>
        <v>2</v>
      </c>
      <c r="D4270" s="29" t="str">
        <f t="shared" si="540"/>
        <v>1</v>
      </c>
      <c r="E4270" s="42" t="str">
        <f t="shared" si="541"/>
        <v>21</v>
      </c>
      <c r="F4270" s="1">
        <v>14</v>
      </c>
      <c r="G4270" s="28" t="str">
        <f t="shared" si="542"/>
        <v>114</v>
      </c>
      <c r="H4270" s="1">
        <v>4</v>
      </c>
      <c r="I4270" s="1">
        <v>526</v>
      </c>
      <c r="J4270" s="1">
        <v>47</v>
      </c>
      <c r="K4270" s="1">
        <v>2208</v>
      </c>
      <c r="L4270" s="1">
        <v>18113</v>
      </c>
      <c r="M4270" s="1">
        <v>94392</v>
      </c>
      <c r="N4270" s="2">
        <f>INT(VLOOKUP(--D4270,'属性表（单）'!$H$7:$I$11,2,0)*VLOOKUP(F4270,'属性表（单）'!$B$4:$D$53,3,0))</f>
        <v>3450</v>
      </c>
      <c r="O4270" s="34">
        <f t="shared" si="544"/>
        <v>517</v>
      </c>
      <c r="P4270" s="1">
        <f>IF(H4270=26,VLOOKUP(G4270,'属性表（单核）'!$H$2:$I$251,2,0),IF(H4270=59,VLOOKUP(G4270,'属性表（单核）'!$C$2:$D$251,2,0),INT(N4270/VLOOKUP(H4270,'属性表（单）'!$N$4:$O$24,2,0))))</f>
        <v>345</v>
      </c>
      <c r="Q4270" s="34">
        <f t="shared" si="545"/>
        <v>8085</v>
      </c>
      <c r="R4270" s="1">
        <f>IF(J4270=26,VLOOKUP(G4270,'属性表（单核）'!$H$2:$I$251,2,0),IF(J4270=59,VLOOKUP(G4270,'属性表（单核）'!$C$2:$D$251,2,0),INT(N4270/VLOOKUP(J4270,'属性表（单）'!$N$4:$O$24,2,0))))</f>
        <v>5390</v>
      </c>
      <c r="S4270" s="1">
        <f t="shared" si="546"/>
        <v>0</v>
      </c>
      <c r="T4270" s="28">
        <f>VLOOKUP(--F4270,经验表!$A$4:$B$53,2,0)*VLOOKUP(--E4270,经验表!$W$8:$X$17,2,0)</f>
        <v>0</v>
      </c>
      <c r="U4270" s="1">
        <f t="shared" si="547"/>
        <v>0</v>
      </c>
      <c r="V4270" s="1">
        <f t="shared" si="548"/>
        <v>0</v>
      </c>
    </row>
    <row r="4271" spans="1:22" x14ac:dyDescent="0.35">
      <c r="A4271" s="1">
        <v>91500181</v>
      </c>
      <c r="B4271" s="3" t="s">
        <v>25</v>
      </c>
      <c r="C4271" s="29">
        <f t="shared" si="543"/>
        <v>2</v>
      </c>
      <c r="D4271" s="29" t="str">
        <f t="shared" si="540"/>
        <v>1</v>
      </c>
      <c r="E4271" s="42" t="str">
        <f t="shared" si="541"/>
        <v>21</v>
      </c>
      <c r="F4271" s="1">
        <v>15</v>
      </c>
      <c r="G4271" s="28" t="str">
        <f t="shared" si="542"/>
        <v>115</v>
      </c>
      <c r="H4271" s="1">
        <v>4</v>
      </c>
      <c r="I4271" s="1">
        <v>552</v>
      </c>
      <c r="J4271" s="1">
        <v>47</v>
      </c>
      <c r="K4271" s="1">
        <v>2336</v>
      </c>
      <c r="L4271" s="1">
        <v>20698</v>
      </c>
      <c r="M4271" s="1">
        <v>112505</v>
      </c>
      <c r="N4271" s="2">
        <f>INT(VLOOKUP(--D4271,'属性表（单）'!$H$7:$I$11,2,0)*VLOOKUP(F4271,'属性表（单）'!$B$4:$D$53,3,0))</f>
        <v>3650</v>
      </c>
      <c r="O4271" s="34">
        <f t="shared" si="544"/>
        <v>547</v>
      </c>
      <c r="P4271" s="1">
        <f>IF(H4271=26,VLOOKUP(G4271,'属性表（单核）'!$H$2:$I$251,2,0),IF(H4271=59,VLOOKUP(G4271,'属性表（单核）'!$C$2:$D$251,2,0),INT(N4271/VLOOKUP(H4271,'属性表（单）'!$N$4:$O$24,2,0))))</f>
        <v>365</v>
      </c>
      <c r="Q4271" s="34">
        <f t="shared" si="545"/>
        <v>8554</v>
      </c>
      <c r="R4271" s="1">
        <f>IF(J4271=26,VLOOKUP(G4271,'属性表（单核）'!$H$2:$I$251,2,0),IF(J4271=59,VLOOKUP(G4271,'属性表（单核）'!$C$2:$D$251,2,0),INT(N4271/VLOOKUP(J4271,'属性表（单）'!$N$4:$O$24,2,0))))</f>
        <v>5703</v>
      </c>
      <c r="S4271" s="1">
        <f t="shared" si="546"/>
        <v>0</v>
      </c>
      <c r="T4271" s="28">
        <f>VLOOKUP(--F4271,经验表!$A$4:$B$53,2,0)*VLOOKUP(--E4271,经验表!$W$8:$X$17,2,0)</f>
        <v>0</v>
      </c>
      <c r="U4271" s="1">
        <f t="shared" si="547"/>
        <v>0</v>
      </c>
      <c r="V4271" s="1">
        <f t="shared" si="548"/>
        <v>0</v>
      </c>
    </row>
    <row r="4272" spans="1:22" x14ac:dyDescent="0.35">
      <c r="A4272" s="1">
        <v>91600181</v>
      </c>
      <c r="B4272" s="3" t="s">
        <v>25</v>
      </c>
      <c r="C4272" s="29">
        <f t="shared" si="543"/>
        <v>2</v>
      </c>
      <c r="D4272" s="29" t="str">
        <f t="shared" si="540"/>
        <v>1</v>
      </c>
      <c r="E4272" s="42" t="str">
        <f t="shared" si="541"/>
        <v>21</v>
      </c>
      <c r="F4272" s="1">
        <v>16</v>
      </c>
      <c r="G4272" s="28" t="str">
        <f t="shared" si="542"/>
        <v>116</v>
      </c>
      <c r="H4272" s="1">
        <v>4</v>
      </c>
      <c r="I4272" s="1">
        <v>578</v>
      </c>
      <c r="J4272" s="1">
        <v>47</v>
      </c>
      <c r="K4272" s="1">
        <v>2464</v>
      </c>
      <c r="L4272" s="1">
        <v>23588</v>
      </c>
      <c r="M4272" s="1">
        <v>133203</v>
      </c>
      <c r="N4272" s="2">
        <f>INT(VLOOKUP(--D4272,'属性表（单）'!$H$7:$I$11,2,0)*VLOOKUP(F4272,'属性表（单）'!$B$4:$D$53,3,0))</f>
        <v>3850</v>
      </c>
      <c r="O4272" s="34">
        <f t="shared" si="544"/>
        <v>577</v>
      </c>
      <c r="P4272" s="1">
        <f>IF(H4272=26,VLOOKUP(G4272,'属性表（单核）'!$H$2:$I$251,2,0),IF(H4272=59,VLOOKUP(G4272,'属性表（单核）'!$C$2:$D$251,2,0),INT(N4272/VLOOKUP(H4272,'属性表（单）'!$N$4:$O$24,2,0))))</f>
        <v>385</v>
      </c>
      <c r="Q4272" s="34">
        <f t="shared" si="545"/>
        <v>9022</v>
      </c>
      <c r="R4272" s="1">
        <f>IF(J4272=26,VLOOKUP(G4272,'属性表（单核）'!$H$2:$I$251,2,0),IF(J4272=59,VLOOKUP(G4272,'属性表（单核）'!$C$2:$D$251,2,0),INT(N4272/VLOOKUP(J4272,'属性表（单）'!$N$4:$O$24,2,0))))</f>
        <v>6015</v>
      </c>
      <c r="S4272" s="1">
        <f t="shared" si="546"/>
        <v>0</v>
      </c>
      <c r="T4272" s="28">
        <f>VLOOKUP(--F4272,经验表!$A$4:$B$53,2,0)*VLOOKUP(--E4272,经验表!$W$8:$X$17,2,0)</f>
        <v>0</v>
      </c>
      <c r="U4272" s="1">
        <f t="shared" si="547"/>
        <v>0</v>
      </c>
      <c r="V4272" s="1">
        <f t="shared" si="548"/>
        <v>0</v>
      </c>
    </row>
    <row r="4273" spans="1:22" x14ac:dyDescent="0.35">
      <c r="A4273" s="1">
        <v>91700181</v>
      </c>
      <c r="B4273" s="3" t="s">
        <v>25</v>
      </c>
      <c r="C4273" s="29">
        <f t="shared" si="543"/>
        <v>2</v>
      </c>
      <c r="D4273" s="29" t="str">
        <f t="shared" si="540"/>
        <v>1</v>
      </c>
      <c r="E4273" s="42" t="str">
        <f t="shared" si="541"/>
        <v>21</v>
      </c>
      <c r="F4273" s="1">
        <v>17</v>
      </c>
      <c r="G4273" s="28" t="str">
        <f t="shared" si="542"/>
        <v>117</v>
      </c>
      <c r="H4273" s="1">
        <v>4</v>
      </c>
      <c r="I4273" s="1">
        <v>605</v>
      </c>
      <c r="J4273" s="1">
        <v>47</v>
      </c>
      <c r="K4273" s="1">
        <v>2592</v>
      </c>
      <c r="L4273" s="1">
        <v>26822</v>
      </c>
      <c r="M4273" s="1">
        <v>156791</v>
      </c>
      <c r="N4273" s="2">
        <f>INT(VLOOKUP(--D4273,'属性表（单）'!$H$7:$I$11,2,0)*VLOOKUP(F4273,'属性表（单）'!$B$4:$D$53,3,0))</f>
        <v>4100</v>
      </c>
      <c r="O4273" s="34">
        <f t="shared" si="544"/>
        <v>615</v>
      </c>
      <c r="P4273" s="1">
        <f>IF(H4273=26,VLOOKUP(G4273,'属性表（单核）'!$H$2:$I$251,2,0),IF(H4273=59,VLOOKUP(G4273,'属性表（单核）'!$C$2:$D$251,2,0),INT(N4273/VLOOKUP(H4273,'属性表（单）'!$N$4:$O$24,2,0))))</f>
        <v>410</v>
      </c>
      <c r="Q4273" s="34">
        <f t="shared" si="545"/>
        <v>9609</v>
      </c>
      <c r="R4273" s="1">
        <f>IF(J4273=26,VLOOKUP(G4273,'属性表（单核）'!$H$2:$I$251,2,0),IF(J4273=59,VLOOKUP(G4273,'属性表（单核）'!$C$2:$D$251,2,0),INT(N4273/VLOOKUP(J4273,'属性表（单）'!$N$4:$O$24,2,0))))</f>
        <v>6406</v>
      </c>
      <c r="S4273" s="1">
        <f t="shared" si="546"/>
        <v>0</v>
      </c>
      <c r="T4273" s="28">
        <f>VLOOKUP(--F4273,经验表!$A$4:$B$53,2,0)*VLOOKUP(--E4273,经验表!$W$8:$X$17,2,0)</f>
        <v>0</v>
      </c>
      <c r="U4273" s="1">
        <f t="shared" si="547"/>
        <v>0</v>
      </c>
      <c r="V4273" s="1">
        <f t="shared" si="548"/>
        <v>0</v>
      </c>
    </row>
    <row r="4274" spans="1:22" x14ac:dyDescent="0.35">
      <c r="A4274" s="1">
        <v>91800181</v>
      </c>
      <c r="B4274" s="3" t="s">
        <v>25</v>
      </c>
      <c r="C4274" s="29">
        <f t="shared" si="543"/>
        <v>2</v>
      </c>
      <c r="D4274" s="29" t="str">
        <f t="shared" si="540"/>
        <v>1</v>
      </c>
      <c r="E4274" s="42" t="str">
        <f t="shared" si="541"/>
        <v>21</v>
      </c>
      <c r="F4274" s="1">
        <v>18</v>
      </c>
      <c r="G4274" s="28" t="str">
        <f t="shared" si="542"/>
        <v>118</v>
      </c>
      <c r="H4274" s="1">
        <v>4</v>
      </c>
      <c r="I4274" s="1">
        <v>634</v>
      </c>
      <c r="J4274" s="1">
        <v>47</v>
      </c>
      <c r="K4274" s="1">
        <v>2720</v>
      </c>
      <c r="L4274" s="1">
        <v>30437</v>
      </c>
      <c r="M4274" s="1">
        <v>183613</v>
      </c>
      <c r="N4274" s="2">
        <f>INT(VLOOKUP(--D4274,'属性表（单）'!$H$7:$I$11,2,0)*VLOOKUP(F4274,'属性表（单）'!$B$4:$D$53,3,0))</f>
        <v>4350</v>
      </c>
      <c r="O4274" s="34">
        <f t="shared" si="544"/>
        <v>652</v>
      </c>
      <c r="P4274" s="1">
        <f>IF(H4274=26,VLOOKUP(G4274,'属性表（单核）'!$H$2:$I$251,2,0),IF(H4274=59,VLOOKUP(G4274,'属性表（单核）'!$C$2:$D$251,2,0),INT(N4274/VLOOKUP(H4274,'属性表（单）'!$N$4:$O$24,2,0))))</f>
        <v>435</v>
      </c>
      <c r="Q4274" s="34">
        <f t="shared" si="545"/>
        <v>10194</v>
      </c>
      <c r="R4274" s="1">
        <f>IF(J4274=26,VLOOKUP(G4274,'属性表（单核）'!$H$2:$I$251,2,0),IF(J4274=59,VLOOKUP(G4274,'属性表（单核）'!$C$2:$D$251,2,0),INT(N4274/VLOOKUP(J4274,'属性表（单）'!$N$4:$O$24,2,0))))</f>
        <v>6796</v>
      </c>
      <c r="S4274" s="1">
        <f t="shared" si="546"/>
        <v>0</v>
      </c>
      <c r="T4274" s="28">
        <f>VLOOKUP(--F4274,经验表!$A$4:$B$53,2,0)*VLOOKUP(--E4274,经验表!$W$8:$X$17,2,0)</f>
        <v>0</v>
      </c>
      <c r="U4274" s="1">
        <f t="shared" si="547"/>
        <v>0</v>
      </c>
      <c r="V4274" s="1">
        <f t="shared" si="548"/>
        <v>0</v>
      </c>
    </row>
    <row r="4275" spans="1:22" x14ac:dyDescent="0.35">
      <c r="A4275" s="1">
        <v>91900181</v>
      </c>
      <c r="B4275" s="3" t="s">
        <v>25</v>
      </c>
      <c r="C4275" s="29">
        <f t="shared" si="543"/>
        <v>2</v>
      </c>
      <c r="D4275" s="29" t="str">
        <f t="shared" si="540"/>
        <v>1</v>
      </c>
      <c r="E4275" s="42" t="str">
        <f t="shared" si="541"/>
        <v>21</v>
      </c>
      <c r="F4275" s="1">
        <v>19</v>
      </c>
      <c r="G4275" s="28" t="str">
        <f t="shared" si="542"/>
        <v>119</v>
      </c>
      <c r="H4275" s="1">
        <v>4</v>
      </c>
      <c r="I4275" s="1">
        <v>662</v>
      </c>
      <c r="J4275" s="1">
        <v>47</v>
      </c>
      <c r="K4275" s="1">
        <v>2848</v>
      </c>
      <c r="L4275" s="1">
        <v>34476</v>
      </c>
      <c r="M4275" s="1">
        <v>214050</v>
      </c>
      <c r="N4275" s="2">
        <f>INT(VLOOKUP(--D4275,'属性表（单）'!$H$7:$I$11,2,0)*VLOOKUP(F4275,'属性表（单）'!$B$4:$D$53,3,0))</f>
        <v>4600</v>
      </c>
      <c r="O4275" s="34">
        <f t="shared" si="544"/>
        <v>690</v>
      </c>
      <c r="P4275" s="1">
        <f>IF(H4275=26,VLOOKUP(G4275,'属性表（单核）'!$H$2:$I$251,2,0),IF(H4275=59,VLOOKUP(G4275,'属性表（单核）'!$C$2:$D$251,2,0),INT(N4275/VLOOKUP(H4275,'属性表（单）'!$N$4:$O$24,2,0))))</f>
        <v>460</v>
      </c>
      <c r="Q4275" s="34">
        <f t="shared" si="545"/>
        <v>10780</v>
      </c>
      <c r="R4275" s="1">
        <f>IF(J4275=26,VLOOKUP(G4275,'属性表（单核）'!$H$2:$I$251,2,0),IF(J4275=59,VLOOKUP(G4275,'属性表（单核）'!$C$2:$D$251,2,0),INT(N4275/VLOOKUP(J4275,'属性表（单）'!$N$4:$O$24,2,0))))</f>
        <v>7187</v>
      </c>
      <c r="S4275" s="1">
        <f t="shared" si="546"/>
        <v>0</v>
      </c>
      <c r="T4275" s="28">
        <f>VLOOKUP(--F4275,经验表!$A$4:$B$53,2,0)*VLOOKUP(--E4275,经验表!$W$8:$X$17,2,0)</f>
        <v>0</v>
      </c>
      <c r="U4275" s="1">
        <f t="shared" si="547"/>
        <v>0</v>
      </c>
      <c r="V4275" s="1">
        <f t="shared" si="548"/>
        <v>0</v>
      </c>
    </row>
    <row r="4276" spans="1:22" x14ac:dyDescent="0.35">
      <c r="A4276" s="1">
        <v>92000181</v>
      </c>
      <c r="B4276" s="3" t="s">
        <v>25</v>
      </c>
      <c r="C4276" s="29">
        <f t="shared" si="543"/>
        <v>2</v>
      </c>
      <c r="D4276" s="29" t="str">
        <f t="shared" si="540"/>
        <v>1</v>
      </c>
      <c r="E4276" s="42" t="str">
        <f t="shared" si="541"/>
        <v>21</v>
      </c>
      <c r="F4276" s="1">
        <v>20</v>
      </c>
      <c r="G4276" s="28" t="str">
        <f t="shared" si="542"/>
        <v>120</v>
      </c>
      <c r="H4276" s="1">
        <v>4</v>
      </c>
      <c r="I4276" s="1">
        <v>693</v>
      </c>
      <c r="J4276" s="1">
        <v>47</v>
      </c>
      <c r="K4276" s="1">
        <v>2976</v>
      </c>
      <c r="L4276" s="1">
        <v>38986</v>
      </c>
      <c r="M4276" s="1">
        <v>248526</v>
      </c>
      <c r="N4276" s="2">
        <f>INT(VLOOKUP(--D4276,'属性表（单）'!$H$7:$I$11,2,0)*VLOOKUP(F4276,'属性表（单）'!$B$4:$D$53,3,0))</f>
        <v>4850</v>
      </c>
      <c r="O4276" s="34">
        <f t="shared" si="544"/>
        <v>727</v>
      </c>
      <c r="P4276" s="1">
        <f>IF(H4276=26,VLOOKUP(G4276,'属性表（单核）'!$H$2:$I$251,2,0),IF(H4276=59,VLOOKUP(G4276,'属性表（单核）'!$C$2:$D$251,2,0),INT(N4276/VLOOKUP(H4276,'属性表（单）'!$N$4:$O$24,2,0))))</f>
        <v>485</v>
      </c>
      <c r="Q4276" s="34">
        <f t="shared" si="545"/>
        <v>11367</v>
      </c>
      <c r="R4276" s="1">
        <f>IF(J4276=26,VLOOKUP(G4276,'属性表（单核）'!$H$2:$I$251,2,0),IF(J4276=59,VLOOKUP(G4276,'属性表（单核）'!$C$2:$D$251,2,0),INT(N4276/VLOOKUP(J4276,'属性表（单）'!$N$4:$O$24,2,0))))</f>
        <v>7578</v>
      </c>
      <c r="S4276" s="1">
        <f t="shared" si="546"/>
        <v>0</v>
      </c>
      <c r="T4276" s="28">
        <f>VLOOKUP(--F4276,经验表!$A$4:$B$53,2,0)*VLOOKUP(--E4276,经验表!$W$8:$X$17,2,0)</f>
        <v>0</v>
      </c>
      <c r="U4276" s="1">
        <f t="shared" si="547"/>
        <v>0</v>
      </c>
      <c r="V4276" s="1">
        <f t="shared" si="548"/>
        <v>0</v>
      </c>
    </row>
    <row r="4277" spans="1:22" x14ac:dyDescent="0.35">
      <c r="A4277" s="1">
        <v>92100181</v>
      </c>
      <c r="B4277" s="3" t="s">
        <v>25</v>
      </c>
      <c r="C4277" s="29">
        <f t="shared" si="543"/>
        <v>2</v>
      </c>
      <c r="D4277" s="29" t="str">
        <f t="shared" si="540"/>
        <v>1</v>
      </c>
      <c r="E4277" s="42" t="str">
        <f t="shared" si="541"/>
        <v>21</v>
      </c>
      <c r="F4277" s="1">
        <v>21</v>
      </c>
      <c r="G4277" s="28" t="str">
        <f t="shared" si="542"/>
        <v>121</v>
      </c>
      <c r="H4277" s="1">
        <v>4</v>
      </c>
      <c r="I4277" s="1">
        <v>723</v>
      </c>
      <c r="J4277" s="1">
        <v>47</v>
      </c>
      <c r="K4277" s="1">
        <v>3104</v>
      </c>
      <c r="L4277" s="1">
        <v>44024</v>
      </c>
      <c r="M4277" s="1">
        <v>287512</v>
      </c>
      <c r="N4277" s="2">
        <f>INT(VLOOKUP(--D4277,'属性表（单）'!$H$7:$I$11,2,0)*VLOOKUP(F4277,'属性表（单）'!$B$4:$D$53,3,0))</f>
        <v>5100</v>
      </c>
      <c r="O4277" s="34">
        <f t="shared" si="544"/>
        <v>765</v>
      </c>
      <c r="P4277" s="1">
        <f>IF(H4277=26,VLOOKUP(G4277,'属性表（单核）'!$H$2:$I$251,2,0),IF(H4277=59,VLOOKUP(G4277,'属性表（单核）'!$C$2:$D$251,2,0),INT(N4277/VLOOKUP(H4277,'属性表（单）'!$N$4:$O$24,2,0))))</f>
        <v>510</v>
      </c>
      <c r="Q4277" s="34">
        <f t="shared" si="545"/>
        <v>11952</v>
      </c>
      <c r="R4277" s="1">
        <f>IF(J4277=26,VLOOKUP(G4277,'属性表（单核）'!$H$2:$I$251,2,0),IF(J4277=59,VLOOKUP(G4277,'属性表（单核）'!$C$2:$D$251,2,0),INT(N4277/VLOOKUP(J4277,'属性表（单）'!$N$4:$O$24,2,0))))</f>
        <v>7968</v>
      </c>
      <c r="S4277" s="1">
        <f t="shared" si="546"/>
        <v>0</v>
      </c>
      <c r="T4277" s="28">
        <f>VLOOKUP(--F4277,经验表!$A$4:$B$53,2,0)*VLOOKUP(--E4277,经验表!$W$8:$X$17,2,0)</f>
        <v>0</v>
      </c>
      <c r="U4277" s="1">
        <f t="shared" si="547"/>
        <v>0</v>
      </c>
      <c r="V4277" s="1">
        <f t="shared" si="548"/>
        <v>0</v>
      </c>
    </row>
    <row r="4278" spans="1:22" x14ac:dyDescent="0.35">
      <c r="A4278" s="1">
        <v>92200181</v>
      </c>
      <c r="B4278" s="3" t="s">
        <v>25</v>
      </c>
      <c r="C4278" s="29">
        <f t="shared" si="543"/>
        <v>2</v>
      </c>
      <c r="D4278" s="29" t="str">
        <f t="shared" si="540"/>
        <v>1</v>
      </c>
      <c r="E4278" s="42" t="str">
        <f t="shared" si="541"/>
        <v>21</v>
      </c>
      <c r="F4278" s="1">
        <v>22</v>
      </c>
      <c r="G4278" s="28" t="str">
        <f t="shared" si="542"/>
        <v>122</v>
      </c>
      <c r="H4278" s="1">
        <v>4</v>
      </c>
      <c r="I4278" s="1">
        <v>755</v>
      </c>
      <c r="J4278" s="1">
        <v>47</v>
      </c>
      <c r="K4278" s="1">
        <v>3232</v>
      </c>
      <c r="L4278" s="1">
        <v>49647</v>
      </c>
      <c r="M4278" s="1">
        <v>331536</v>
      </c>
      <c r="N4278" s="2">
        <f>INT(VLOOKUP(--D4278,'属性表（单）'!$H$7:$I$11,2,0)*VLOOKUP(F4278,'属性表（单）'!$B$4:$D$53,3,0))</f>
        <v>5400</v>
      </c>
      <c r="O4278" s="34">
        <f t="shared" si="544"/>
        <v>810</v>
      </c>
      <c r="P4278" s="1">
        <f>IF(H4278=26,VLOOKUP(G4278,'属性表（单核）'!$H$2:$I$251,2,0),IF(H4278=59,VLOOKUP(G4278,'属性表（单核）'!$C$2:$D$251,2,0),INT(N4278/VLOOKUP(H4278,'属性表（单）'!$N$4:$O$24,2,0))))</f>
        <v>540</v>
      </c>
      <c r="Q4278" s="34">
        <f t="shared" si="545"/>
        <v>12655</v>
      </c>
      <c r="R4278" s="1">
        <f>IF(J4278=26,VLOOKUP(G4278,'属性表（单核）'!$H$2:$I$251,2,0),IF(J4278=59,VLOOKUP(G4278,'属性表（单核）'!$C$2:$D$251,2,0),INT(N4278/VLOOKUP(J4278,'属性表（单）'!$N$4:$O$24,2,0))))</f>
        <v>8437</v>
      </c>
      <c r="S4278" s="1">
        <f t="shared" si="546"/>
        <v>0</v>
      </c>
      <c r="T4278" s="28">
        <f>VLOOKUP(--F4278,经验表!$A$4:$B$53,2,0)*VLOOKUP(--E4278,经验表!$W$8:$X$17,2,0)</f>
        <v>0</v>
      </c>
      <c r="U4278" s="1">
        <f t="shared" si="547"/>
        <v>0</v>
      </c>
      <c r="V4278" s="1">
        <f t="shared" si="548"/>
        <v>0</v>
      </c>
    </row>
    <row r="4279" spans="1:22" x14ac:dyDescent="0.35">
      <c r="A4279" s="1">
        <v>92300181</v>
      </c>
      <c r="B4279" s="3" t="s">
        <v>25</v>
      </c>
      <c r="C4279" s="29">
        <f t="shared" si="543"/>
        <v>2</v>
      </c>
      <c r="D4279" s="29" t="str">
        <f t="shared" si="540"/>
        <v>1</v>
      </c>
      <c r="E4279" s="42" t="str">
        <f t="shared" si="541"/>
        <v>21</v>
      </c>
      <c r="F4279" s="1">
        <v>23</v>
      </c>
      <c r="G4279" s="28" t="str">
        <f t="shared" si="542"/>
        <v>123</v>
      </c>
      <c r="H4279" s="1">
        <v>4</v>
      </c>
      <c r="I4279" s="1">
        <v>789</v>
      </c>
      <c r="J4279" s="1">
        <v>47</v>
      </c>
      <c r="K4279" s="1">
        <v>3360</v>
      </c>
      <c r="L4279" s="1">
        <v>55922</v>
      </c>
      <c r="M4279" s="1">
        <v>381183</v>
      </c>
      <c r="N4279" s="2">
        <f>INT(VLOOKUP(--D4279,'属性表（单）'!$H$7:$I$11,2,0)*VLOOKUP(F4279,'属性表（单）'!$B$4:$D$53,3,0))</f>
        <v>5700</v>
      </c>
      <c r="O4279" s="34">
        <f t="shared" si="544"/>
        <v>855</v>
      </c>
      <c r="P4279" s="1">
        <f>IF(H4279=26,VLOOKUP(G4279,'属性表（单核）'!$H$2:$I$251,2,0),IF(H4279=59,VLOOKUP(G4279,'属性表（单核）'!$C$2:$D$251,2,0),INT(N4279/VLOOKUP(H4279,'属性表（单）'!$N$4:$O$24,2,0))))</f>
        <v>570</v>
      </c>
      <c r="Q4279" s="34">
        <f t="shared" si="545"/>
        <v>13359</v>
      </c>
      <c r="R4279" s="1">
        <f>IF(J4279=26,VLOOKUP(G4279,'属性表（单核）'!$H$2:$I$251,2,0),IF(J4279=59,VLOOKUP(G4279,'属性表（单核）'!$C$2:$D$251,2,0),INT(N4279/VLOOKUP(J4279,'属性表（单）'!$N$4:$O$24,2,0))))</f>
        <v>8906</v>
      </c>
      <c r="S4279" s="1">
        <f t="shared" si="546"/>
        <v>0</v>
      </c>
      <c r="T4279" s="28">
        <f>VLOOKUP(--F4279,经验表!$A$4:$B$53,2,0)*VLOOKUP(--E4279,经验表!$W$8:$X$17,2,0)</f>
        <v>0</v>
      </c>
      <c r="U4279" s="1">
        <f t="shared" si="547"/>
        <v>0</v>
      </c>
      <c r="V4279" s="1">
        <f t="shared" si="548"/>
        <v>0</v>
      </c>
    </row>
    <row r="4280" spans="1:22" x14ac:dyDescent="0.35">
      <c r="A4280" s="1">
        <v>92400181</v>
      </c>
      <c r="B4280" s="3" t="s">
        <v>25</v>
      </c>
      <c r="C4280" s="29">
        <f t="shared" si="543"/>
        <v>2</v>
      </c>
      <c r="D4280" s="29" t="str">
        <f t="shared" si="540"/>
        <v>1</v>
      </c>
      <c r="E4280" s="42" t="str">
        <f t="shared" si="541"/>
        <v>21</v>
      </c>
      <c r="F4280" s="1">
        <v>24</v>
      </c>
      <c r="G4280" s="28" t="str">
        <f t="shared" si="542"/>
        <v>124</v>
      </c>
      <c r="H4280" s="1">
        <v>4</v>
      </c>
      <c r="I4280" s="1">
        <v>822</v>
      </c>
      <c r="J4280" s="1">
        <v>47</v>
      </c>
      <c r="K4280" s="1">
        <v>3488</v>
      </c>
      <c r="L4280" s="1">
        <v>62922</v>
      </c>
      <c r="M4280" s="1">
        <v>437105</v>
      </c>
      <c r="N4280" s="2">
        <f>INT(VLOOKUP(--D4280,'属性表（单）'!$H$7:$I$11,2,0)*VLOOKUP(F4280,'属性表（单）'!$B$4:$D$53,3,0))</f>
        <v>6000</v>
      </c>
      <c r="O4280" s="34">
        <f t="shared" si="544"/>
        <v>900</v>
      </c>
      <c r="P4280" s="1">
        <f>IF(H4280=26,VLOOKUP(G4280,'属性表（单核）'!$H$2:$I$251,2,0),IF(H4280=59,VLOOKUP(G4280,'属性表（单核）'!$C$2:$D$251,2,0),INT(N4280/VLOOKUP(H4280,'属性表（单）'!$N$4:$O$24,2,0))))</f>
        <v>600</v>
      </c>
      <c r="Q4280" s="34">
        <f t="shared" si="545"/>
        <v>14062</v>
      </c>
      <c r="R4280" s="1">
        <f>IF(J4280=26,VLOOKUP(G4280,'属性表（单核）'!$H$2:$I$251,2,0),IF(J4280=59,VLOOKUP(G4280,'属性表（单核）'!$C$2:$D$251,2,0),INT(N4280/VLOOKUP(J4280,'属性表（单）'!$N$4:$O$24,2,0))))</f>
        <v>9375</v>
      </c>
      <c r="S4280" s="1">
        <f t="shared" si="546"/>
        <v>0</v>
      </c>
      <c r="T4280" s="28">
        <f>VLOOKUP(--F4280,经验表!$A$4:$B$53,2,0)*VLOOKUP(--E4280,经验表!$W$8:$X$17,2,0)</f>
        <v>0</v>
      </c>
      <c r="U4280" s="1">
        <f t="shared" si="547"/>
        <v>0</v>
      </c>
      <c r="V4280" s="1">
        <f t="shared" si="548"/>
        <v>0</v>
      </c>
    </row>
    <row r="4281" spans="1:22" x14ac:dyDescent="0.35">
      <c r="A4281" s="1">
        <v>92500181</v>
      </c>
      <c r="B4281" s="3" t="s">
        <v>25</v>
      </c>
      <c r="C4281" s="29">
        <f t="shared" si="543"/>
        <v>2</v>
      </c>
      <c r="D4281" s="29" t="str">
        <f t="shared" si="540"/>
        <v>1</v>
      </c>
      <c r="E4281" s="42" t="str">
        <f t="shared" si="541"/>
        <v>21</v>
      </c>
      <c r="F4281" s="1">
        <v>25</v>
      </c>
      <c r="G4281" s="28" t="str">
        <f t="shared" si="542"/>
        <v>125</v>
      </c>
      <c r="H4281" s="1">
        <v>4</v>
      </c>
      <c r="I4281" s="1">
        <v>856</v>
      </c>
      <c r="J4281" s="1">
        <v>47</v>
      </c>
      <c r="K4281" s="1">
        <v>3616</v>
      </c>
      <c r="L4281" s="1">
        <v>70732</v>
      </c>
      <c r="M4281" s="1">
        <v>500027</v>
      </c>
      <c r="N4281" s="2">
        <f>INT(VLOOKUP(--D4281,'属性表（单）'!$H$7:$I$11,2,0)*VLOOKUP(F4281,'属性表（单）'!$B$4:$D$53,3,0))</f>
        <v>6300</v>
      </c>
      <c r="O4281" s="34">
        <f t="shared" si="544"/>
        <v>945</v>
      </c>
      <c r="P4281" s="1">
        <f>IF(H4281=26,VLOOKUP(G4281,'属性表（单核）'!$H$2:$I$251,2,0),IF(H4281=59,VLOOKUP(G4281,'属性表（单核）'!$C$2:$D$251,2,0),INT(N4281/VLOOKUP(H4281,'属性表（单）'!$N$4:$O$24,2,0))))</f>
        <v>630</v>
      </c>
      <c r="Q4281" s="34">
        <f t="shared" si="545"/>
        <v>14764</v>
      </c>
      <c r="R4281" s="1">
        <f>IF(J4281=26,VLOOKUP(G4281,'属性表（单核）'!$H$2:$I$251,2,0),IF(J4281=59,VLOOKUP(G4281,'属性表（单核）'!$C$2:$D$251,2,0),INT(N4281/VLOOKUP(J4281,'属性表（单）'!$N$4:$O$24,2,0))))</f>
        <v>9843</v>
      </c>
      <c r="S4281" s="1">
        <f t="shared" si="546"/>
        <v>0</v>
      </c>
      <c r="T4281" s="28">
        <f>VLOOKUP(--F4281,经验表!$A$4:$B$53,2,0)*VLOOKUP(--E4281,经验表!$W$8:$X$17,2,0)</f>
        <v>0</v>
      </c>
      <c r="U4281" s="1">
        <f t="shared" si="547"/>
        <v>0</v>
      </c>
      <c r="V4281" s="1">
        <f t="shared" si="548"/>
        <v>0</v>
      </c>
    </row>
    <row r="4282" spans="1:22" x14ac:dyDescent="0.35">
      <c r="A4282" s="1">
        <v>92600181</v>
      </c>
      <c r="B4282" s="3" t="s">
        <v>25</v>
      </c>
      <c r="C4282" s="29">
        <f t="shared" si="543"/>
        <v>2</v>
      </c>
      <c r="D4282" s="29" t="str">
        <f t="shared" si="540"/>
        <v>1</v>
      </c>
      <c r="E4282" s="42" t="str">
        <f t="shared" si="541"/>
        <v>21</v>
      </c>
      <c r="F4282" s="1">
        <v>26</v>
      </c>
      <c r="G4282" s="28" t="str">
        <f t="shared" si="542"/>
        <v>126</v>
      </c>
      <c r="H4282" s="1">
        <v>4</v>
      </c>
      <c r="I4282" s="1">
        <v>893</v>
      </c>
      <c r="J4282" s="1">
        <v>47</v>
      </c>
      <c r="K4282" s="1">
        <v>3744</v>
      </c>
      <c r="L4282" s="1">
        <v>79442</v>
      </c>
      <c r="M4282" s="1">
        <v>570759</v>
      </c>
      <c r="N4282" s="2">
        <f>INT(VLOOKUP(--D4282,'属性表（单）'!$H$7:$I$11,2,0)*VLOOKUP(F4282,'属性表（单）'!$B$4:$D$53,3,0))</f>
        <v>6600</v>
      </c>
      <c r="O4282" s="34">
        <f t="shared" si="544"/>
        <v>990</v>
      </c>
      <c r="P4282" s="1">
        <f>IF(H4282=26,VLOOKUP(G4282,'属性表（单核）'!$H$2:$I$251,2,0),IF(H4282=59,VLOOKUP(G4282,'属性表（单核）'!$C$2:$D$251,2,0),INT(N4282/VLOOKUP(H4282,'属性表（单）'!$N$4:$O$24,2,0))))</f>
        <v>660</v>
      </c>
      <c r="Q4282" s="34">
        <f t="shared" si="545"/>
        <v>15468</v>
      </c>
      <c r="R4282" s="1">
        <f>IF(J4282=26,VLOOKUP(G4282,'属性表（单核）'!$H$2:$I$251,2,0),IF(J4282=59,VLOOKUP(G4282,'属性表（单核）'!$C$2:$D$251,2,0),INT(N4282/VLOOKUP(J4282,'属性表（单）'!$N$4:$O$24,2,0))))</f>
        <v>10312</v>
      </c>
      <c r="S4282" s="1">
        <f t="shared" si="546"/>
        <v>0</v>
      </c>
      <c r="T4282" s="28">
        <f>VLOOKUP(--F4282,经验表!$A$4:$B$53,2,0)*VLOOKUP(--E4282,经验表!$W$8:$X$17,2,0)</f>
        <v>0</v>
      </c>
      <c r="U4282" s="1">
        <f t="shared" si="547"/>
        <v>0</v>
      </c>
      <c r="V4282" s="1">
        <f t="shared" si="548"/>
        <v>0</v>
      </c>
    </row>
    <row r="4283" spans="1:22" x14ac:dyDescent="0.35">
      <c r="A4283" s="1">
        <v>92700181</v>
      </c>
      <c r="B4283" s="3" t="s">
        <v>25</v>
      </c>
      <c r="C4283" s="29">
        <f t="shared" si="543"/>
        <v>2</v>
      </c>
      <c r="D4283" s="29" t="str">
        <f t="shared" si="540"/>
        <v>1</v>
      </c>
      <c r="E4283" s="42" t="str">
        <f t="shared" si="541"/>
        <v>21</v>
      </c>
      <c r="F4283" s="1">
        <v>27</v>
      </c>
      <c r="G4283" s="28" t="str">
        <f t="shared" si="542"/>
        <v>127</v>
      </c>
      <c r="H4283" s="1">
        <v>4</v>
      </c>
      <c r="I4283" s="1">
        <v>930</v>
      </c>
      <c r="J4283" s="1">
        <v>47</v>
      </c>
      <c r="K4283" s="1">
        <v>3872</v>
      </c>
      <c r="L4283" s="1">
        <v>89155</v>
      </c>
      <c r="M4283" s="1">
        <v>650201</v>
      </c>
      <c r="N4283" s="2">
        <f>INT(VLOOKUP(--D4283,'属性表（单）'!$H$7:$I$11,2,0)*VLOOKUP(F4283,'属性表（单）'!$B$4:$D$53,3,0))</f>
        <v>6950</v>
      </c>
      <c r="O4283" s="34">
        <f t="shared" si="544"/>
        <v>1042</v>
      </c>
      <c r="P4283" s="1">
        <f>IF(H4283=26,VLOOKUP(G4283,'属性表（单核）'!$H$2:$I$251,2,0),IF(H4283=59,VLOOKUP(G4283,'属性表（单核）'!$C$2:$D$251,2,0),INT(N4283/VLOOKUP(H4283,'属性表（单）'!$N$4:$O$24,2,0))))</f>
        <v>695</v>
      </c>
      <c r="Q4283" s="34">
        <f t="shared" si="545"/>
        <v>16288</v>
      </c>
      <c r="R4283" s="1">
        <f>IF(J4283=26,VLOOKUP(G4283,'属性表（单核）'!$H$2:$I$251,2,0),IF(J4283=59,VLOOKUP(G4283,'属性表（单核）'!$C$2:$D$251,2,0),INT(N4283/VLOOKUP(J4283,'属性表（单）'!$N$4:$O$24,2,0))))</f>
        <v>10859</v>
      </c>
      <c r="S4283" s="1">
        <f t="shared" si="546"/>
        <v>0</v>
      </c>
      <c r="T4283" s="28">
        <f>VLOOKUP(--F4283,经验表!$A$4:$B$53,2,0)*VLOOKUP(--E4283,经验表!$W$8:$X$17,2,0)</f>
        <v>0</v>
      </c>
      <c r="U4283" s="1">
        <f t="shared" si="547"/>
        <v>0</v>
      </c>
      <c r="V4283" s="1">
        <f t="shared" si="548"/>
        <v>0</v>
      </c>
    </row>
    <row r="4284" spans="1:22" x14ac:dyDescent="0.35">
      <c r="A4284" s="1">
        <v>92800181</v>
      </c>
      <c r="B4284" s="3" t="s">
        <v>25</v>
      </c>
      <c r="C4284" s="29">
        <f t="shared" si="543"/>
        <v>2</v>
      </c>
      <c r="D4284" s="29" t="str">
        <f t="shared" si="540"/>
        <v>1</v>
      </c>
      <c r="E4284" s="42" t="str">
        <f t="shared" si="541"/>
        <v>21</v>
      </c>
      <c r="F4284" s="1">
        <v>28</v>
      </c>
      <c r="G4284" s="28" t="str">
        <f t="shared" si="542"/>
        <v>128</v>
      </c>
      <c r="H4284" s="1">
        <v>4</v>
      </c>
      <c r="I4284" s="1">
        <v>966</v>
      </c>
      <c r="J4284" s="1">
        <v>47</v>
      </c>
      <c r="K4284" s="1">
        <v>4000</v>
      </c>
      <c r="L4284" s="1">
        <v>99981</v>
      </c>
      <c r="M4284" s="1">
        <v>739356</v>
      </c>
      <c r="N4284" s="2">
        <f>INT(VLOOKUP(--D4284,'属性表（单）'!$H$7:$I$11,2,0)*VLOOKUP(F4284,'属性表（单）'!$B$4:$D$53,3,0))</f>
        <v>7300</v>
      </c>
      <c r="O4284" s="34">
        <f t="shared" si="544"/>
        <v>1095</v>
      </c>
      <c r="P4284" s="1">
        <f>IF(H4284=26,VLOOKUP(G4284,'属性表（单核）'!$H$2:$I$251,2,0),IF(H4284=59,VLOOKUP(G4284,'属性表（单核）'!$C$2:$D$251,2,0),INT(N4284/VLOOKUP(H4284,'属性表（单）'!$N$4:$O$24,2,0))))</f>
        <v>730</v>
      </c>
      <c r="Q4284" s="34">
        <f t="shared" si="545"/>
        <v>17109</v>
      </c>
      <c r="R4284" s="1">
        <f>IF(J4284=26,VLOOKUP(G4284,'属性表（单核）'!$H$2:$I$251,2,0),IF(J4284=59,VLOOKUP(G4284,'属性表（单核）'!$C$2:$D$251,2,0),INT(N4284/VLOOKUP(J4284,'属性表（单）'!$N$4:$O$24,2,0))))</f>
        <v>11406</v>
      </c>
      <c r="S4284" s="1">
        <f t="shared" si="546"/>
        <v>0</v>
      </c>
      <c r="T4284" s="28">
        <f>VLOOKUP(--F4284,经验表!$A$4:$B$53,2,0)*VLOOKUP(--E4284,经验表!$W$8:$X$17,2,0)</f>
        <v>0</v>
      </c>
      <c r="U4284" s="1">
        <f t="shared" si="547"/>
        <v>0</v>
      </c>
      <c r="V4284" s="1">
        <f t="shared" si="548"/>
        <v>0</v>
      </c>
    </row>
    <row r="4285" spans="1:22" x14ac:dyDescent="0.35">
      <c r="A4285" s="1">
        <v>92900181</v>
      </c>
      <c r="B4285" s="3" t="s">
        <v>25</v>
      </c>
      <c r="C4285" s="29">
        <f t="shared" si="543"/>
        <v>2</v>
      </c>
      <c r="D4285" s="29" t="str">
        <f t="shared" si="540"/>
        <v>1</v>
      </c>
      <c r="E4285" s="42" t="str">
        <f t="shared" si="541"/>
        <v>21</v>
      </c>
      <c r="F4285" s="1">
        <v>29</v>
      </c>
      <c r="G4285" s="28" t="str">
        <f t="shared" si="542"/>
        <v>129</v>
      </c>
      <c r="H4285" s="1">
        <v>4</v>
      </c>
      <c r="I4285" s="1">
        <v>1006</v>
      </c>
      <c r="J4285" s="1">
        <v>47</v>
      </c>
      <c r="K4285" s="1">
        <v>4128</v>
      </c>
      <c r="L4285" s="1">
        <v>112048</v>
      </c>
      <c r="M4285" s="1">
        <v>839337</v>
      </c>
      <c r="N4285" s="2">
        <f>INT(VLOOKUP(--D4285,'属性表（单）'!$H$7:$I$11,2,0)*VLOOKUP(F4285,'属性表（单）'!$B$4:$D$53,3,0))</f>
        <v>7650</v>
      </c>
      <c r="O4285" s="34">
        <f t="shared" si="544"/>
        <v>1147</v>
      </c>
      <c r="P4285" s="1">
        <f>IF(H4285=26,VLOOKUP(G4285,'属性表（单核）'!$H$2:$I$251,2,0),IF(H4285=59,VLOOKUP(G4285,'属性表（单核）'!$C$2:$D$251,2,0),INT(N4285/VLOOKUP(H4285,'属性表（单）'!$N$4:$O$24,2,0))))</f>
        <v>765</v>
      </c>
      <c r="Q4285" s="34">
        <f t="shared" si="545"/>
        <v>17929</v>
      </c>
      <c r="R4285" s="1">
        <f>IF(J4285=26,VLOOKUP(G4285,'属性表（单核）'!$H$2:$I$251,2,0),IF(J4285=59,VLOOKUP(G4285,'属性表（单核）'!$C$2:$D$251,2,0),INT(N4285/VLOOKUP(J4285,'属性表（单）'!$N$4:$O$24,2,0))))</f>
        <v>11953</v>
      </c>
      <c r="S4285" s="1">
        <f t="shared" si="546"/>
        <v>0</v>
      </c>
      <c r="T4285" s="28">
        <f>VLOOKUP(--F4285,经验表!$A$4:$B$53,2,0)*VLOOKUP(--E4285,经验表!$W$8:$X$17,2,0)</f>
        <v>0</v>
      </c>
      <c r="U4285" s="1">
        <f t="shared" si="547"/>
        <v>0</v>
      </c>
      <c r="V4285" s="1">
        <f t="shared" si="548"/>
        <v>0</v>
      </c>
    </row>
    <row r="4286" spans="1:22" x14ac:dyDescent="0.35">
      <c r="A4286" s="1">
        <v>93000181</v>
      </c>
      <c r="B4286" s="3" t="s">
        <v>25</v>
      </c>
      <c r="C4286" s="29">
        <f t="shared" si="543"/>
        <v>2</v>
      </c>
      <c r="D4286" s="29" t="str">
        <f t="shared" si="540"/>
        <v>1</v>
      </c>
      <c r="E4286" s="42" t="str">
        <f t="shared" si="541"/>
        <v>21</v>
      </c>
      <c r="F4286" s="1">
        <v>30</v>
      </c>
      <c r="G4286" s="28" t="str">
        <f t="shared" si="542"/>
        <v>130</v>
      </c>
      <c r="H4286" s="1">
        <v>4</v>
      </c>
      <c r="I4286" s="1">
        <v>1046</v>
      </c>
      <c r="J4286" s="1">
        <v>47</v>
      </c>
      <c r="K4286" s="1">
        <v>4256</v>
      </c>
      <c r="L4286" s="1">
        <v>125499</v>
      </c>
      <c r="M4286" s="1">
        <v>951385</v>
      </c>
      <c r="N4286" s="2">
        <f>INT(VLOOKUP(--D4286,'属性表（单）'!$H$7:$I$11,2,0)*VLOOKUP(F4286,'属性表（单）'!$B$4:$D$53,3,0))</f>
        <v>8000</v>
      </c>
      <c r="O4286" s="34">
        <f t="shared" si="544"/>
        <v>1200</v>
      </c>
      <c r="P4286" s="1">
        <f>IF(H4286=26,VLOOKUP(G4286,'属性表（单核）'!$H$2:$I$251,2,0),IF(H4286=59,VLOOKUP(G4286,'属性表（单核）'!$C$2:$D$251,2,0),INT(N4286/VLOOKUP(H4286,'属性表（单）'!$N$4:$O$24,2,0))))</f>
        <v>800</v>
      </c>
      <c r="Q4286" s="34">
        <f t="shared" si="545"/>
        <v>18750</v>
      </c>
      <c r="R4286" s="1">
        <f>IF(J4286=26,VLOOKUP(G4286,'属性表（单核）'!$H$2:$I$251,2,0),IF(J4286=59,VLOOKUP(G4286,'属性表（单核）'!$C$2:$D$251,2,0),INT(N4286/VLOOKUP(J4286,'属性表（单）'!$N$4:$O$24,2,0))))</f>
        <v>12500</v>
      </c>
      <c r="S4286" s="1">
        <f t="shared" si="546"/>
        <v>0</v>
      </c>
      <c r="T4286" s="28">
        <f>VLOOKUP(--F4286,经验表!$A$4:$B$53,2,0)*VLOOKUP(--E4286,经验表!$W$8:$X$17,2,0)</f>
        <v>0</v>
      </c>
      <c r="U4286" s="1">
        <f t="shared" si="547"/>
        <v>0</v>
      </c>
      <c r="V4286" s="1">
        <f t="shared" si="548"/>
        <v>0</v>
      </c>
    </row>
    <row r="4287" spans="1:22" x14ac:dyDescent="0.35">
      <c r="A4287" s="1">
        <v>93100181</v>
      </c>
      <c r="B4287" s="3" t="s">
        <v>25</v>
      </c>
      <c r="C4287" s="29">
        <f t="shared" si="543"/>
        <v>2</v>
      </c>
      <c r="D4287" s="29" t="str">
        <f t="shared" si="540"/>
        <v>1</v>
      </c>
      <c r="E4287" s="42" t="str">
        <f t="shared" si="541"/>
        <v>21</v>
      </c>
      <c r="F4287" s="1">
        <v>31</v>
      </c>
      <c r="G4287" s="28" t="str">
        <f t="shared" si="542"/>
        <v>131</v>
      </c>
      <c r="H4287" s="1">
        <v>4</v>
      </c>
      <c r="I4287" s="1">
        <v>1088</v>
      </c>
      <c r="J4287" s="1">
        <v>47</v>
      </c>
      <c r="K4287" s="1">
        <v>4384</v>
      </c>
      <c r="L4287" s="1">
        <v>140485</v>
      </c>
      <c r="M4287" s="1">
        <v>1076884</v>
      </c>
      <c r="N4287" s="2">
        <f>INT(VLOOKUP(--D4287,'属性表（单）'!$H$7:$I$11,2,0)*VLOOKUP(F4287,'属性表（单）'!$B$4:$D$53,3,0))</f>
        <v>8350</v>
      </c>
      <c r="O4287" s="34">
        <f t="shared" si="544"/>
        <v>1252</v>
      </c>
      <c r="P4287" s="1">
        <f>IF(H4287=26,VLOOKUP(G4287,'属性表（单核）'!$H$2:$I$251,2,0),IF(H4287=59,VLOOKUP(G4287,'属性表（单核）'!$C$2:$D$251,2,0),INT(N4287/VLOOKUP(H4287,'属性表（单）'!$N$4:$O$24,2,0))))</f>
        <v>835</v>
      </c>
      <c r="Q4287" s="34">
        <f t="shared" si="545"/>
        <v>19569</v>
      </c>
      <c r="R4287" s="1">
        <f>IF(J4287=26,VLOOKUP(G4287,'属性表（单核）'!$H$2:$I$251,2,0),IF(J4287=59,VLOOKUP(G4287,'属性表（单核）'!$C$2:$D$251,2,0),INT(N4287/VLOOKUP(J4287,'属性表（单）'!$N$4:$O$24,2,0))))</f>
        <v>13046</v>
      </c>
      <c r="S4287" s="1">
        <f t="shared" si="546"/>
        <v>0</v>
      </c>
      <c r="T4287" s="28">
        <f>VLOOKUP(--F4287,经验表!$A$4:$B$53,2,0)*VLOOKUP(--E4287,经验表!$W$8:$X$17,2,0)</f>
        <v>0</v>
      </c>
      <c r="U4287" s="1">
        <f t="shared" si="547"/>
        <v>0</v>
      </c>
      <c r="V4287" s="1">
        <f t="shared" si="548"/>
        <v>0</v>
      </c>
    </row>
    <row r="4288" spans="1:22" x14ac:dyDescent="0.35">
      <c r="A4288" s="1">
        <v>93200181</v>
      </c>
      <c r="B4288" s="3" t="s">
        <v>25</v>
      </c>
      <c r="C4288" s="29">
        <f t="shared" si="543"/>
        <v>2</v>
      </c>
      <c r="D4288" s="29" t="str">
        <f t="shared" si="540"/>
        <v>1</v>
      </c>
      <c r="E4288" s="42" t="str">
        <f t="shared" si="541"/>
        <v>21</v>
      </c>
      <c r="F4288" s="1">
        <v>32</v>
      </c>
      <c r="G4288" s="28" t="str">
        <f t="shared" si="542"/>
        <v>132</v>
      </c>
      <c r="H4288" s="1">
        <v>4</v>
      </c>
      <c r="I4288" s="1">
        <v>1131</v>
      </c>
      <c r="J4288" s="1">
        <v>47</v>
      </c>
      <c r="K4288" s="1">
        <v>4512</v>
      </c>
      <c r="L4288" s="1">
        <v>157181</v>
      </c>
      <c r="M4288" s="1">
        <v>1217369</v>
      </c>
      <c r="N4288" s="2">
        <f>INT(VLOOKUP(--D4288,'属性表（单）'!$H$7:$I$11,2,0)*VLOOKUP(F4288,'属性表（单）'!$B$4:$D$53,3,0))</f>
        <v>8750</v>
      </c>
      <c r="O4288" s="34">
        <f t="shared" si="544"/>
        <v>1312</v>
      </c>
      <c r="P4288" s="1">
        <f>IF(H4288=26,VLOOKUP(G4288,'属性表（单核）'!$H$2:$I$251,2,0),IF(H4288=59,VLOOKUP(G4288,'属性表（单核）'!$C$2:$D$251,2,0),INT(N4288/VLOOKUP(H4288,'属性表（单）'!$N$4:$O$24,2,0))))</f>
        <v>875</v>
      </c>
      <c r="Q4288" s="34">
        <f t="shared" si="545"/>
        <v>20506</v>
      </c>
      <c r="R4288" s="1">
        <f>IF(J4288=26,VLOOKUP(G4288,'属性表（单核）'!$H$2:$I$251,2,0),IF(J4288=59,VLOOKUP(G4288,'属性表（单核）'!$C$2:$D$251,2,0),INT(N4288/VLOOKUP(J4288,'属性表（单）'!$N$4:$O$24,2,0))))</f>
        <v>13671</v>
      </c>
      <c r="S4288" s="1">
        <f t="shared" si="546"/>
        <v>0</v>
      </c>
      <c r="T4288" s="28">
        <f>VLOOKUP(--F4288,经验表!$A$4:$B$53,2,0)*VLOOKUP(--E4288,经验表!$W$8:$X$17,2,0)</f>
        <v>0</v>
      </c>
      <c r="U4288" s="1">
        <f t="shared" si="547"/>
        <v>0</v>
      </c>
      <c r="V4288" s="1">
        <f t="shared" si="548"/>
        <v>0</v>
      </c>
    </row>
    <row r="4289" spans="1:22" x14ac:dyDescent="0.35">
      <c r="A4289" s="1">
        <v>93300181</v>
      </c>
      <c r="B4289" s="3" t="s">
        <v>25</v>
      </c>
      <c r="C4289" s="29">
        <f t="shared" si="543"/>
        <v>2</v>
      </c>
      <c r="D4289" s="29" t="str">
        <f t="shared" si="540"/>
        <v>1</v>
      </c>
      <c r="E4289" s="42" t="str">
        <f t="shared" si="541"/>
        <v>21</v>
      </c>
      <c r="F4289" s="1">
        <v>33</v>
      </c>
      <c r="G4289" s="28" t="str">
        <f t="shared" si="542"/>
        <v>133</v>
      </c>
      <c r="H4289" s="1">
        <v>4</v>
      </c>
      <c r="I4289" s="1">
        <v>1174</v>
      </c>
      <c r="J4289" s="1">
        <v>47</v>
      </c>
      <c r="K4289" s="1">
        <v>4640</v>
      </c>
      <c r="L4289" s="1">
        <v>175782</v>
      </c>
      <c r="M4289" s="1">
        <v>1374550</v>
      </c>
      <c r="N4289" s="2">
        <f>INT(VLOOKUP(--D4289,'属性表（单）'!$H$7:$I$11,2,0)*VLOOKUP(F4289,'属性表（单）'!$B$4:$D$53,3,0))</f>
        <v>9150</v>
      </c>
      <c r="O4289" s="34">
        <f t="shared" si="544"/>
        <v>1372</v>
      </c>
      <c r="P4289" s="1">
        <f>IF(H4289=26,VLOOKUP(G4289,'属性表（单核）'!$H$2:$I$251,2,0),IF(H4289=59,VLOOKUP(G4289,'属性表（单核）'!$C$2:$D$251,2,0),INT(N4289/VLOOKUP(H4289,'属性表（单）'!$N$4:$O$24,2,0))))</f>
        <v>915</v>
      </c>
      <c r="Q4289" s="34">
        <f t="shared" si="545"/>
        <v>21444</v>
      </c>
      <c r="R4289" s="1">
        <f>IF(J4289=26,VLOOKUP(G4289,'属性表（单核）'!$H$2:$I$251,2,0),IF(J4289=59,VLOOKUP(G4289,'属性表（单核）'!$C$2:$D$251,2,0),INT(N4289/VLOOKUP(J4289,'属性表（单）'!$N$4:$O$24,2,0))))</f>
        <v>14296</v>
      </c>
      <c r="S4289" s="1">
        <f t="shared" si="546"/>
        <v>0</v>
      </c>
      <c r="T4289" s="28">
        <f>VLOOKUP(--F4289,经验表!$A$4:$B$53,2,0)*VLOOKUP(--E4289,经验表!$W$8:$X$17,2,0)</f>
        <v>0</v>
      </c>
      <c r="U4289" s="1">
        <f t="shared" si="547"/>
        <v>0</v>
      </c>
      <c r="V4289" s="1">
        <f t="shared" si="548"/>
        <v>0</v>
      </c>
    </row>
    <row r="4290" spans="1:22" x14ac:dyDescent="0.35">
      <c r="A4290" s="1">
        <v>93400181</v>
      </c>
      <c r="B4290" s="3" t="s">
        <v>25</v>
      </c>
      <c r="C4290" s="29">
        <f t="shared" si="543"/>
        <v>2</v>
      </c>
      <c r="D4290" s="29" t="str">
        <f t="shared" si="540"/>
        <v>1</v>
      </c>
      <c r="E4290" s="42" t="str">
        <f t="shared" si="541"/>
        <v>21</v>
      </c>
      <c r="F4290" s="1">
        <v>34</v>
      </c>
      <c r="G4290" s="28" t="str">
        <f t="shared" si="542"/>
        <v>134</v>
      </c>
      <c r="H4290" s="1">
        <v>4</v>
      </c>
      <c r="I4290" s="1">
        <v>1219</v>
      </c>
      <c r="J4290" s="1">
        <v>47</v>
      </c>
      <c r="K4290" s="1">
        <v>4768</v>
      </c>
      <c r="L4290" s="1">
        <v>196502</v>
      </c>
      <c r="M4290" s="1">
        <v>1550332</v>
      </c>
      <c r="N4290" s="2">
        <f>INT(VLOOKUP(--D4290,'属性表（单）'!$H$7:$I$11,2,0)*VLOOKUP(F4290,'属性表（单）'!$B$4:$D$53,3,0))</f>
        <v>9550</v>
      </c>
      <c r="O4290" s="34">
        <f t="shared" si="544"/>
        <v>1432</v>
      </c>
      <c r="P4290" s="1">
        <f>IF(H4290=26,VLOOKUP(G4290,'属性表（单核）'!$H$2:$I$251,2,0),IF(H4290=59,VLOOKUP(G4290,'属性表（单核）'!$C$2:$D$251,2,0),INT(N4290/VLOOKUP(H4290,'属性表（单）'!$N$4:$O$24,2,0))))</f>
        <v>955</v>
      </c>
      <c r="Q4290" s="34">
        <f t="shared" si="545"/>
        <v>22381</v>
      </c>
      <c r="R4290" s="1">
        <f>IF(J4290=26,VLOOKUP(G4290,'属性表（单核）'!$H$2:$I$251,2,0),IF(J4290=59,VLOOKUP(G4290,'属性表（单核）'!$C$2:$D$251,2,0),INT(N4290/VLOOKUP(J4290,'属性表（单）'!$N$4:$O$24,2,0))))</f>
        <v>14921</v>
      </c>
      <c r="S4290" s="1">
        <f t="shared" si="546"/>
        <v>0</v>
      </c>
      <c r="T4290" s="28">
        <f>VLOOKUP(--F4290,经验表!$A$4:$B$53,2,0)*VLOOKUP(--E4290,经验表!$W$8:$X$17,2,0)</f>
        <v>0</v>
      </c>
      <c r="U4290" s="1">
        <f t="shared" si="547"/>
        <v>0</v>
      </c>
      <c r="V4290" s="1">
        <f t="shared" si="548"/>
        <v>0</v>
      </c>
    </row>
    <row r="4291" spans="1:22" x14ac:dyDescent="0.35">
      <c r="A4291" s="1">
        <v>93500181</v>
      </c>
      <c r="B4291" s="3" t="s">
        <v>25</v>
      </c>
      <c r="C4291" s="29">
        <f t="shared" si="543"/>
        <v>2</v>
      </c>
      <c r="D4291" s="29" t="str">
        <f t="shared" ref="D4291:D4354" si="549">RIGHT(A4291,1)</f>
        <v>1</v>
      </c>
      <c r="E4291" s="42" t="str">
        <f t="shared" ref="E4291:E4354" si="550">IF(C4291=1,RIGHT(A4291,1),C4291&amp;RIGHT(A4291,1))</f>
        <v>21</v>
      </c>
      <c r="F4291" s="1">
        <v>35</v>
      </c>
      <c r="G4291" s="28" t="str">
        <f t="shared" ref="G4291:G4354" si="551">D4291&amp;F4291</f>
        <v>135</v>
      </c>
      <c r="H4291" s="1">
        <v>4</v>
      </c>
      <c r="I4291" s="1">
        <v>1267</v>
      </c>
      <c r="J4291" s="1">
        <v>47</v>
      </c>
      <c r="K4291" s="1">
        <v>4896</v>
      </c>
      <c r="L4291" s="1">
        <v>219580</v>
      </c>
      <c r="M4291" s="1">
        <v>1746834</v>
      </c>
      <c r="N4291" s="2">
        <f>INT(VLOOKUP(--D4291,'属性表（单）'!$H$7:$I$11,2,0)*VLOOKUP(F4291,'属性表（单）'!$B$4:$D$53,3,0))</f>
        <v>9950</v>
      </c>
      <c r="O4291" s="34">
        <f t="shared" si="544"/>
        <v>1492</v>
      </c>
      <c r="P4291" s="1">
        <f>IF(H4291=26,VLOOKUP(G4291,'属性表（单核）'!$H$2:$I$251,2,0),IF(H4291=59,VLOOKUP(G4291,'属性表（单核）'!$C$2:$D$251,2,0),INT(N4291/VLOOKUP(H4291,'属性表（单）'!$N$4:$O$24,2,0))))</f>
        <v>995</v>
      </c>
      <c r="Q4291" s="34">
        <f t="shared" si="545"/>
        <v>23319</v>
      </c>
      <c r="R4291" s="1">
        <f>IF(J4291=26,VLOOKUP(G4291,'属性表（单核）'!$H$2:$I$251,2,0),IF(J4291=59,VLOOKUP(G4291,'属性表（单核）'!$C$2:$D$251,2,0),INT(N4291/VLOOKUP(J4291,'属性表（单）'!$N$4:$O$24,2,0))))</f>
        <v>15546</v>
      </c>
      <c r="S4291" s="1">
        <f t="shared" si="546"/>
        <v>0</v>
      </c>
      <c r="T4291" s="28">
        <f>VLOOKUP(--F4291,经验表!$A$4:$B$53,2,0)*VLOOKUP(--E4291,经验表!$W$8:$X$17,2,0)</f>
        <v>0</v>
      </c>
      <c r="U4291" s="1">
        <f t="shared" si="547"/>
        <v>0</v>
      </c>
      <c r="V4291" s="1">
        <f t="shared" si="548"/>
        <v>0</v>
      </c>
    </row>
    <row r="4292" spans="1:22" x14ac:dyDescent="0.35">
      <c r="A4292" s="1">
        <v>93600181</v>
      </c>
      <c r="B4292" s="3" t="s">
        <v>25</v>
      </c>
      <c r="C4292" s="29">
        <f t="shared" ref="C4292:C4355" si="552">C4291</f>
        <v>2</v>
      </c>
      <c r="D4292" s="29" t="str">
        <f t="shared" si="549"/>
        <v>1</v>
      </c>
      <c r="E4292" s="42" t="str">
        <f t="shared" si="550"/>
        <v>21</v>
      </c>
      <c r="F4292" s="1">
        <v>36</v>
      </c>
      <c r="G4292" s="28" t="str">
        <f t="shared" si="551"/>
        <v>136</v>
      </c>
      <c r="H4292" s="1">
        <v>4</v>
      </c>
      <c r="I4292" s="1">
        <v>1315</v>
      </c>
      <c r="J4292" s="1">
        <v>47</v>
      </c>
      <c r="K4292" s="1">
        <v>5024</v>
      </c>
      <c r="L4292" s="1">
        <v>245282</v>
      </c>
      <c r="M4292" s="1">
        <v>1966414</v>
      </c>
      <c r="N4292" s="2">
        <f>INT(VLOOKUP(--D4292,'属性表（单）'!$H$7:$I$11,2,0)*VLOOKUP(F4292,'属性表（单）'!$B$4:$D$53,3,0))</f>
        <v>10350</v>
      </c>
      <c r="O4292" s="34">
        <f t="shared" si="544"/>
        <v>1552</v>
      </c>
      <c r="P4292" s="1">
        <f>IF(H4292=26,VLOOKUP(G4292,'属性表（单核）'!$H$2:$I$251,2,0),IF(H4292=59,VLOOKUP(G4292,'属性表（单核）'!$C$2:$D$251,2,0),INT(N4292/VLOOKUP(H4292,'属性表（单）'!$N$4:$O$24,2,0))))</f>
        <v>1035</v>
      </c>
      <c r="Q4292" s="34">
        <f t="shared" si="545"/>
        <v>24256</v>
      </c>
      <c r="R4292" s="1">
        <f>IF(J4292=26,VLOOKUP(G4292,'属性表（单核）'!$H$2:$I$251,2,0),IF(J4292=59,VLOOKUP(G4292,'属性表（单核）'!$C$2:$D$251,2,0),INT(N4292/VLOOKUP(J4292,'属性表（单）'!$N$4:$O$24,2,0))))</f>
        <v>16171</v>
      </c>
      <c r="S4292" s="1">
        <f t="shared" si="546"/>
        <v>0</v>
      </c>
      <c r="T4292" s="28">
        <f>VLOOKUP(--F4292,经验表!$A$4:$B$53,2,0)*VLOOKUP(--E4292,经验表!$W$8:$X$17,2,0)</f>
        <v>0</v>
      </c>
      <c r="U4292" s="1">
        <f t="shared" si="547"/>
        <v>0</v>
      </c>
      <c r="V4292" s="1">
        <f t="shared" si="548"/>
        <v>0</v>
      </c>
    </row>
    <row r="4293" spans="1:22" x14ac:dyDescent="0.35">
      <c r="A4293" s="1">
        <v>93700181</v>
      </c>
      <c r="B4293" s="3" t="s">
        <v>25</v>
      </c>
      <c r="C4293" s="29">
        <f t="shared" si="552"/>
        <v>2</v>
      </c>
      <c r="D4293" s="29" t="str">
        <f t="shared" si="549"/>
        <v>1</v>
      </c>
      <c r="E4293" s="42" t="str">
        <f t="shared" si="550"/>
        <v>21</v>
      </c>
      <c r="F4293" s="1">
        <v>37</v>
      </c>
      <c r="G4293" s="28" t="str">
        <f t="shared" si="551"/>
        <v>137</v>
      </c>
      <c r="H4293" s="1">
        <v>4</v>
      </c>
      <c r="I4293" s="1">
        <v>1363</v>
      </c>
      <c r="J4293" s="1">
        <v>47</v>
      </c>
      <c r="K4293" s="1">
        <v>5152</v>
      </c>
      <c r="L4293" s="1">
        <v>273902</v>
      </c>
      <c r="M4293" s="1">
        <v>2211696</v>
      </c>
      <c r="N4293" s="2">
        <f>INT(VLOOKUP(--D4293,'属性表（单）'!$H$7:$I$11,2,0)*VLOOKUP(F4293,'属性表（单）'!$B$4:$D$53,3,0))</f>
        <v>10800</v>
      </c>
      <c r="O4293" s="34">
        <f t="shared" si="544"/>
        <v>1620</v>
      </c>
      <c r="P4293" s="1">
        <f>IF(H4293=26,VLOOKUP(G4293,'属性表（单核）'!$H$2:$I$251,2,0),IF(H4293=59,VLOOKUP(G4293,'属性表（单核）'!$C$2:$D$251,2,0),INT(N4293/VLOOKUP(H4293,'属性表（单）'!$N$4:$O$24,2,0))))</f>
        <v>1080</v>
      </c>
      <c r="Q4293" s="34">
        <f t="shared" si="545"/>
        <v>25312</v>
      </c>
      <c r="R4293" s="1">
        <f>IF(J4293=26,VLOOKUP(G4293,'属性表（单核）'!$H$2:$I$251,2,0),IF(J4293=59,VLOOKUP(G4293,'属性表（单核）'!$C$2:$D$251,2,0),INT(N4293/VLOOKUP(J4293,'属性表（单）'!$N$4:$O$24,2,0))))</f>
        <v>16875</v>
      </c>
      <c r="S4293" s="1">
        <f t="shared" si="546"/>
        <v>0</v>
      </c>
      <c r="T4293" s="28">
        <f>VLOOKUP(--F4293,经验表!$A$4:$B$53,2,0)*VLOOKUP(--E4293,经验表!$W$8:$X$17,2,0)</f>
        <v>0</v>
      </c>
      <c r="U4293" s="1">
        <f t="shared" si="547"/>
        <v>0</v>
      </c>
      <c r="V4293" s="1">
        <f t="shared" si="548"/>
        <v>0</v>
      </c>
    </row>
    <row r="4294" spans="1:22" x14ac:dyDescent="0.35">
      <c r="A4294" s="1">
        <v>93800181</v>
      </c>
      <c r="B4294" s="3" t="s">
        <v>25</v>
      </c>
      <c r="C4294" s="29">
        <f t="shared" si="552"/>
        <v>2</v>
      </c>
      <c r="D4294" s="29" t="str">
        <f t="shared" si="549"/>
        <v>1</v>
      </c>
      <c r="E4294" s="42" t="str">
        <f t="shared" si="550"/>
        <v>21</v>
      </c>
      <c r="F4294" s="1">
        <v>38</v>
      </c>
      <c r="G4294" s="28" t="str">
        <f t="shared" si="551"/>
        <v>138</v>
      </c>
      <c r="H4294" s="1">
        <v>4</v>
      </c>
      <c r="I4294" s="1">
        <v>1414</v>
      </c>
      <c r="J4294" s="1">
        <v>47</v>
      </c>
      <c r="K4294" s="1">
        <v>5280</v>
      </c>
      <c r="L4294" s="1">
        <v>305774</v>
      </c>
      <c r="M4294" s="1">
        <v>2485598</v>
      </c>
      <c r="N4294" s="2">
        <f>INT(VLOOKUP(--D4294,'属性表（单）'!$H$7:$I$11,2,0)*VLOOKUP(F4294,'属性表（单）'!$B$4:$D$53,3,0))</f>
        <v>11250</v>
      </c>
      <c r="O4294" s="34">
        <f t="shared" si="544"/>
        <v>1687</v>
      </c>
      <c r="P4294" s="1">
        <f>IF(H4294=26,VLOOKUP(G4294,'属性表（单核）'!$H$2:$I$251,2,0),IF(H4294=59,VLOOKUP(G4294,'属性表（单核）'!$C$2:$D$251,2,0),INT(N4294/VLOOKUP(H4294,'属性表（单）'!$N$4:$O$24,2,0))))</f>
        <v>1125</v>
      </c>
      <c r="Q4294" s="34">
        <f t="shared" si="545"/>
        <v>26367</v>
      </c>
      <c r="R4294" s="1">
        <f>IF(J4294=26,VLOOKUP(G4294,'属性表（单核）'!$H$2:$I$251,2,0),IF(J4294=59,VLOOKUP(G4294,'属性表（单核）'!$C$2:$D$251,2,0),INT(N4294/VLOOKUP(J4294,'属性表（单）'!$N$4:$O$24,2,0))))</f>
        <v>17578</v>
      </c>
      <c r="S4294" s="1">
        <f t="shared" si="546"/>
        <v>0</v>
      </c>
      <c r="T4294" s="28">
        <f>VLOOKUP(--F4294,经验表!$A$4:$B$53,2,0)*VLOOKUP(--E4294,经验表!$W$8:$X$17,2,0)</f>
        <v>0</v>
      </c>
      <c r="U4294" s="1">
        <f t="shared" si="547"/>
        <v>0</v>
      </c>
      <c r="V4294" s="1">
        <f t="shared" si="548"/>
        <v>0</v>
      </c>
    </row>
    <row r="4295" spans="1:22" x14ac:dyDescent="0.35">
      <c r="A4295" s="1">
        <v>93900181</v>
      </c>
      <c r="B4295" s="3" t="s">
        <v>25</v>
      </c>
      <c r="C4295" s="29">
        <f t="shared" si="552"/>
        <v>2</v>
      </c>
      <c r="D4295" s="29" t="str">
        <f t="shared" si="549"/>
        <v>1</v>
      </c>
      <c r="E4295" s="42" t="str">
        <f t="shared" si="550"/>
        <v>21</v>
      </c>
      <c r="F4295" s="1">
        <v>39</v>
      </c>
      <c r="G4295" s="28" t="str">
        <f t="shared" si="551"/>
        <v>139</v>
      </c>
      <c r="H4295" s="1">
        <v>4</v>
      </c>
      <c r="I4295" s="1">
        <v>1467</v>
      </c>
      <c r="J4295" s="1">
        <v>47</v>
      </c>
      <c r="K4295" s="1">
        <v>5408</v>
      </c>
      <c r="L4295" s="1">
        <v>341257</v>
      </c>
      <c r="M4295" s="1">
        <v>2791372</v>
      </c>
      <c r="N4295" s="2">
        <f>INT(VLOOKUP(--D4295,'属性表（单）'!$H$7:$I$11,2,0)*VLOOKUP(F4295,'属性表（单）'!$B$4:$D$53,3,0))</f>
        <v>11700</v>
      </c>
      <c r="O4295" s="34">
        <f t="shared" ref="O4295:O4358" si="553">INT(IF(C4295=1,P4295,P4295*$X$14))</f>
        <v>1755</v>
      </c>
      <c r="P4295" s="1">
        <f>IF(H4295=26,VLOOKUP(G4295,'属性表（单核）'!$H$2:$I$251,2,0),IF(H4295=59,VLOOKUP(G4295,'属性表（单核）'!$C$2:$D$251,2,0),INT(N4295/VLOOKUP(H4295,'属性表（单）'!$N$4:$O$24,2,0))))</f>
        <v>1170</v>
      </c>
      <c r="Q4295" s="34">
        <f t="shared" si="545"/>
        <v>27421</v>
      </c>
      <c r="R4295" s="1">
        <f>IF(J4295=26,VLOOKUP(G4295,'属性表（单核）'!$H$2:$I$251,2,0),IF(J4295=59,VLOOKUP(G4295,'属性表（单核）'!$C$2:$D$251,2,0),INT(N4295/VLOOKUP(J4295,'属性表（单）'!$N$4:$O$24,2,0))))</f>
        <v>18281</v>
      </c>
      <c r="S4295" s="1">
        <f t="shared" si="546"/>
        <v>0</v>
      </c>
      <c r="T4295" s="28">
        <f>VLOOKUP(--F4295,经验表!$A$4:$B$53,2,0)*VLOOKUP(--E4295,经验表!$W$8:$X$17,2,0)</f>
        <v>0</v>
      </c>
      <c r="U4295" s="1">
        <f t="shared" si="547"/>
        <v>0</v>
      </c>
      <c r="V4295" s="1">
        <f t="shared" si="548"/>
        <v>0</v>
      </c>
    </row>
    <row r="4296" spans="1:22" x14ac:dyDescent="0.35">
      <c r="A4296" s="1">
        <v>94000181</v>
      </c>
      <c r="B4296" s="3" t="s">
        <v>25</v>
      </c>
      <c r="C4296" s="29">
        <f t="shared" si="552"/>
        <v>2</v>
      </c>
      <c r="D4296" s="29" t="str">
        <f t="shared" si="549"/>
        <v>1</v>
      </c>
      <c r="E4296" s="42" t="str">
        <f t="shared" si="550"/>
        <v>21</v>
      </c>
      <c r="F4296" s="1">
        <v>40</v>
      </c>
      <c r="G4296" s="28" t="str">
        <f t="shared" si="551"/>
        <v>140</v>
      </c>
      <c r="H4296" s="1">
        <v>4</v>
      </c>
      <c r="I4296" s="1">
        <v>1522</v>
      </c>
      <c r="J4296" s="1">
        <v>47</v>
      </c>
      <c r="K4296" s="1">
        <v>5536</v>
      </c>
      <c r="L4296" s="1">
        <v>380763</v>
      </c>
      <c r="M4296" s="1">
        <v>3132629</v>
      </c>
      <c r="N4296" s="2">
        <f>INT(VLOOKUP(--D4296,'属性表（单）'!$H$7:$I$11,2,0)*VLOOKUP(F4296,'属性表（单）'!$B$4:$D$53,3,0))</f>
        <v>12150</v>
      </c>
      <c r="O4296" s="34">
        <f t="shared" si="553"/>
        <v>1822</v>
      </c>
      <c r="P4296" s="1">
        <f>IF(H4296=26,VLOOKUP(G4296,'属性表（单核）'!$H$2:$I$251,2,0),IF(H4296=59,VLOOKUP(G4296,'属性表（单核）'!$C$2:$D$251,2,0),INT(N4296/VLOOKUP(H4296,'属性表（单）'!$N$4:$O$24,2,0))))</f>
        <v>1215</v>
      </c>
      <c r="Q4296" s="34">
        <f t="shared" ref="Q4296:Q4359" si="554">INT(IF(C4296=1,R4296,R4296*$X$14))</f>
        <v>28476</v>
      </c>
      <c r="R4296" s="1">
        <f>IF(J4296=26,VLOOKUP(G4296,'属性表（单核）'!$H$2:$I$251,2,0),IF(J4296=59,VLOOKUP(G4296,'属性表（单核）'!$C$2:$D$251,2,0),INT(N4296/VLOOKUP(J4296,'属性表（单）'!$N$4:$O$24,2,0))))</f>
        <v>18984</v>
      </c>
      <c r="S4296" s="1">
        <f t="shared" ref="S4296:S4359" si="555">INT(T4296)</f>
        <v>0</v>
      </c>
      <c r="T4296" s="28">
        <f>VLOOKUP(--F4296,经验表!$A$4:$B$53,2,0)*VLOOKUP(--E4296,经验表!$W$8:$X$17,2,0)</f>
        <v>0</v>
      </c>
      <c r="U4296" s="1">
        <f t="shared" ref="U4296:U4359" si="556">INT(IF(C4296=1,IF(F4296=1,VLOOKUP(--D4296,$X$8:$Y$12,2,0),V4296),IF(F4296=1,VLOOKUP(--D4296,$X$17:$Y$21,2,0),V4296)))</f>
        <v>0</v>
      </c>
      <c r="V4296" s="1">
        <f t="shared" si="548"/>
        <v>0</v>
      </c>
    </row>
    <row r="4297" spans="1:22" x14ac:dyDescent="0.35">
      <c r="A4297" s="1">
        <v>94100181</v>
      </c>
      <c r="B4297" s="3" t="s">
        <v>25</v>
      </c>
      <c r="C4297" s="29">
        <f t="shared" si="552"/>
        <v>2</v>
      </c>
      <c r="D4297" s="29" t="str">
        <f t="shared" si="549"/>
        <v>1</v>
      </c>
      <c r="E4297" s="42" t="str">
        <f t="shared" si="550"/>
        <v>21</v>
      </c>
      <c r="F4297" s="1">
        <v>41</v>
      </c>
      <c r="G4297" s="28" t="str">
        <f t="shared" si="551"/>
        <v>141</v>
      </c>
      <c r="H4297" s="1">
        <v>4</v>
      </c>
      <c r="I4297" s="1">
        <v>1578</v>
      </c>
      <c r="J4297" s="1">
        <v>47</v>
      </c>
      <c r="K4297" s="1">
        <v>5664</v>
      </c>
      <c r="L4297" s="1">
        <v>424743</v>
      </c>
      <c r="M4297" s="1">
        <v>3513392</v>
      </c>
      <c r="N4297" s="2">
        <f>INT(VLOOKUP(--D4297,'属性表（单）'!$H$7:$I$11,2,0)*VLOOKUP(F4297,'属性表（单）'!$B$4:$D$53,3,0))</f>
        <v>12600</v>
      </c>
      <c r="O4297" s="34">
        <f t="shared" si="553"/>
        <v>1890</v>
      </c>
      <c r="P4297" s="1">
        <f>IF(H4297=26,VLOOKUP(G4297,'属性表（单核）'!$H$2:$I$251,2,0),IF(H4297=59,VLOOKUP(G4297,'属性表（单核）'!$C$2:$D$251,2,0),INT(N4297/VLOOKUP(H4297,'属性表（单）'!$N$4:$O$24,2,0))))</f>
        <v>1260</v>
      </c>
      <c r="Q4297" s="34">
        <f t="shared" si="554"/>
        <v>29530</v>
      </c>
      <c r="R4297" s="1">
        <f>IF(J4297=26,VLOOKUP(G4297,'属性表（单核）'!$H$2:$I$251,2,0),IF(J4297=59,VLOOKUP(G4297,'属性表（单核）'!$C$2:$D$251,2,0),INT(N4297/VLOOKUP(J4297,'属性表（单）'!$N$4:$O$24,2,0))))</f>
        <v>19687</v>
      </c>
      <c r="S4297" s="1">
        <f t="shared" si="555"/>
        <v>0</v>
      </c>
      <c r="T4297" s="28">
        <f>VLOOKUP(--F4297,经验表!$A$4:$B$53,2,0)*VLOOKUP(--E4297,经验表!$W$8:$X$17,2,0)</f>
        <v>0</v>
      </c>
      <c r="U4297" s="1">
        <f t="shared" si="556"/>
        <v>0</v>
      </c>
      <c r="V4297" s="1">
        <f t="shared" ref="V4297:V4360" si="557">S4296+U4296</f>
        <v>0</v>
      </c>
    </row>
    <row r="4298" spans="1:22" x14ac:dyDescent="0.35">
      <c r="A4298" s="1">
        <v>94200181</v>
      </c>
      <c r="B4298" s="3" t="s">
        <v>25</v>
      </c>
      <c r="C4298" s="29">
        <f t="shared" si="552"/>
        <v>2</v>
      </c>
      <c r="D4298" s="29" t="str">
        <f t="shared" si="549"/>
        <v>1</v>
      </c>
      <c r="E4298" s="42" t="str">
        <f t="shared" si="550"/>
        <v>21</v>
      </c>
      <c r="F4298" s="1">
        <v>42</v>
      </c>
      <c r="G4298" s="28" t="str">
        <f t="shared" si="551"/>
        <v>142</v>
      </c>
      <c r="H4298" s="1">
        <v>4</v>
      </c>
      <c r="I4298" s="1">
        <v>1635</v>
      </c>
      <c r="J4298" s="1">
        <v>47</v>
      </c>
      <c r="K4298" s="1">
        <v>5792</v>
      </c>
      <c r="L4298" s="1">
        <v>473704</v>
      </c>
      <c r="M4298" s="1">
        <v>3938135</v>
      </c>
      <c r="N4298" s="2">
        <f>INT(VLOOKUP(--D4298,'属性表（单）'!$H$7:$I$11,2,0)*VLOOKUP(F4298,'属性表（单）'!$B$4:$D$53,3,0))</f>
        <v>13100</v>
      </c>
      <c r="O4298" s="34">
        <f t="shared" si="553"/>
        <v>1965</v>
      </c>
      <c r="P4298" s="1">
        <f>IF(H4298=26,VLOOKUP(G4298,'属性表（单核）'!$H$2:$I$251,2,0),IF(H4298=59,VLOOKUP(G4298,'属性表（单核）'!$C$2:$D$251,2,0),INT(N4298/VLOOKUP(H4298,'属性表（单）'!$N$4:$O$24,2,0))))</f>
        <v>1310</v>
      </c>
      <c r="Q4298" s="34">
        <f t="shared" si="554"/>
        <v>30702</v>
      </c>
      <c r="R4298" s="1">
        <f>IF(J4298=26,VLOOKUP(G4298,'属性表（单核）'!$H$2:$I$251,2,0),IF(J4298=59,VLOOKUP(G4298,'属性表（单核）'!$C$2:$D$251,2,0),INT(N4298/VLOOKUP(J4298,'属性表（单）'!$N$4:$O$24,2,0))))</f>
        <v>20468</v>
      </c>
      <c r="S4298" s="1">
        <f t="shared" si="555"/>
        <v>0</v>
      </c>
      <c r="T4298" s="28">
        <f>VLOOKUP(--F4298,经验表!$A$4:$B$53,2,0)*VLOOKUP(--E4298,经验表!$W$8:$X$17,2,0)</f>
        <v>0</v>
      </c>
      <c r="U4298" s="1">
        <f t="shared" si="556"/>
        <v>0</v>
      </c>
      <c r="V4298" s="1">
        <f t="shared" si="557"/>
        <v>0</v>
      </c>
    </row>
    <row r="4299" spans="1:22" x14ac:dyDescent="0.35">
      <c r="A4299" s="1">
        <v>94300181</v>
      </c>
      <c r="B4299" s="3" t="s">
        <v>25</v>
      </c>
      <c r="C4299" s="29">
        <f t="shared" si="552"/>
        <v>2</v>
      </c>
      <c r="D4299" s="29" t="str">
        <f t="shared" si="549"/>
        <v>1</v>
      </c>
      <c r="E4299" s="42" t="str">
        <f t="shared" si="550"/>
        <v>21</v>
      </c>
      <c r="F4299" s="1">
        <v>43</v>
      </c>
      <c r="G4299" s="28" t="str">
        <f t="shared" si="551"/>
        <v>143</v>
      </c>
      <c r="H4299" s="1">
        <v>4</v>
      </c>
      <c r="I4299" s="1">
        <v>1693</v>
      </c>
      <c r="J4299" s="1">
        <v>47</v>
      </c>
      <c r="K4299" s="1">
        <v>5920</v>
      </c>
      <c r="L4299" s="1">
        <v>528202</v>
      </c>
      <c r="M4299" s="1">
        <v>4411839</v>
      </c>
      <c r="N4299" s="2">
        <f>INT(VLOOKUP(--D4299,'属性表（单）'!$H$7:$I$11,2,0)*VLOOKUP(F4299,'属性表（单）'!$B$4:$D$53,3,0))</f>
        <v>13600</v>
      </c>
      <c r="O4299" s="34">
        <f t="shared" si="553"/>
        <v>2040</v>
      </c>
      <c r="P4299" s="1">
        <f>IF(H4299=26,VLOOKUP(G4299,'属性表（单核）'!$H$2:$I$251,2,0),IF(H4299=59,VLOOKUP(G4299,'属性表（单核）'!$C$2:$D$251,2,0),INT(N4299/VLOOKUP(H4299,'属性表（单）'!$N$4:$O$24,2,0))))</f>
        <v>1360</v>
      </c>
      <c r="Q4299" s="34">
        <f t="shared" si="554"/>
        <v>31875</v>
      </c>
      <c r="R4299" s="1">
        <f>IF(J4299=26,VLOOKUP(G4299,'属性表（单核）'!$H$2:$I$251,2,0),IF(J4299=59,VLOOKUP(G4299,'属性表（单核）'!$C$2:$D$251,2,0),INT(N4299/VLOOKUP(J4299,'属性表（单）'!$N$4:$O$24,2,0))))</f>
        <v>21250</v>
      </c>
      <c r="S4299" s="1">
        <f t="shared" si="555"/>
        <v>0</v>
      </c>
      <c r="T4299" s="28">
        <f>VLOOKUP(--F4299,经验表!$A$4:$B$53,2,0)*VLOOKUP(--E4299,经验表!$W$8:$X$17,2,0)</f>
        <v>0</v>
      </c>
      <c r="U4299" s="1">
        <f t="shared" si="556"/>
        <v>0</v>
      </c>
      <c r="V4299" s="1">
        <f t="shared" si="557"/>
        <v>0</v>
      </c>
    </row>
    <row r="4300" spans="1:22" x14ac:dyDescent="0.35">
      <c r="A4300" s="1">
        <v>94400181</v>
      </c>
      <c r="B4300" s="3" t="s">
        <v>25</v>
      </c>
      <c r="C4300" s="29">
        <f t="shared" si="552"/>
        <v>2</v>
      </c>
      <c r="D4300" s="29" t="str">
        <f t="shared" si="549"/>
        <v>1</v>
      </c>
      <c r="E4300" s="42" t="str">
        <f t="shared" si="550"/>
        <v>21</v>
      </c>
      <c r="F4300" s="1">
        <v>44</v>
      </c>
      <c r="G4300" s="28" t="str">
        <f t="shared" si="551"/>
        <v>144</v>
      </c>
      <c r="H4300" s="1">
        <v>4</v>
      </c>
      <c r="I4300" s="1">
        <v>1754</v>
      </c>
      <c r="J4300" s="1">
        <v>47</v>
      </c>
      <c r="K4300" s="1">
        <v>6048</v>
      </c>
      <c r="L4300" s="1">
        <v>588865</v>
      </c>
      <c r="M4300" s="1">
        <v>4940041</v>
      </c>
      <c r="N4300" s="2">
        <f>INT(VLOOKUP(--D4300,'属性表（单）'!$H$7:$I$11,2,0)*VLOOKUP(F4300,'属性表（单）'!$B$4:$D$53,3,0))</f>
        <v>14100</v>
      </c>
      <c r="O4300" s="34">
        <f t="shared" si="553"/>
        <v>2115</v>
      </c>
      <c r="P4300" s="1">
        <f>IF(H4300=26,VLOOKUP(G4300,'属性表（单核）'!$H$2:$I$251,2,0),IF(H4300=59,VLOOKUP(G4300,'属性表（单核）'!$C$2:$D$251,2,0),INT(N4300/VLOOKUP(H4300,'属性表（单）'!$N$4:$O$24,2,0))))</f>
        <v>1410</v>
      </c>
      <c r="Q4300" s="34">
        <f t="shared" si="554"/>
        <v>33046</v>
      </c>
      <c r="R4300" s="1">
        <f>IF(J4300=26,VLOOKUP(G4300,'属性表（单核）'!$H$2:$I$251,2,0),IF(J4300=59,VLOOKUP(G4300,'属性表（单核）'!$C$2:$D$251,2,0),INT(N4300/VLOOKUP(J4300,'属性表（单）'!$N$4:$O$24,2,0))))</f>
        <v>22031</v>
      </c>
      <c r="S4300" s="1">
        <f t="shared" si="555"/>
        <v>0</v>
      </c>
      <c r="T4300" s="28">
        <f>VLOOKUP(--F4300,经验表!$A$4:$B$53,2,0)*VLOOKUP(--E4300,经验表!$W$8:$X$17,2,0)</f>
        <v>0</v>
      </c>
      <c r="U4300" s="1">
        <f t="shared" si="556"/>
        <v>0</v>
      </c>
      <c r="V4300" s="1">
        <f t="shared" si="557"/>
        <v>0</v>
      </c>
    </row>
    <row r="4301" spans="1:22" x14ac:dyDescent="0.35">
      <c r="A4301" s="1">
        <v>94500181</v>
      </c>
      <c r="B4301" s="3" t="s">
        <v>25</v>
      </c>
      <c r="C4301" s="29">
        <f t="shared" si="552"/>
        <v>2</v>
      </c>
      <c r="D4301" s="29" t="str">
        <f t="shared" si="549"/>
        <v>1</v>
      </c>
      <c r="E4301" s="42" t="str">
        <f t="shared" si="550"/>
        <v>21</v>
      </c>
      <c r="F4301" s="1">
        <v>45</v>
      </c>
      <c r="G4301" s="28" t="str">
        <f t="shared" si="551"/>
        <v>145</v>
      </c>
      <c r="H4301" s="1">
        <v>4</v>
      </c>
      <c r="I4301" s="1">
        <v>1818</v>
      </c>
      <c r="J4301" s="1">
        <v>47</v>
      </c>
      <c r="K4301" s="1">
        <v>6176</v>
      </c>
      <c r="L4301" s="1">
        <v>656385</v>
      </c>
      <c r="M4301" s="1">
        <v>5528906</v>
      </c>
      <c r="N4301" s="2">
        <f>INT(VLOOKUP(--D4301,'属性表（单）'!$H$7:$I$11,2,0)*VLOOKUP(F4301,'属性表（单）'!$B$4:$D$53,3,0))</f>
        <v>14600</v>
      </c>
      <c r="O4301" s="34">
        <f t="shared" si="553"/>
        <v>2190</v>
      </c>
      <c r="P4301" s="1">
        <f>IF(H4301=26,VLOOKUP(G4301,'属性表（单核）'!$H$2:$I$251,2,0),IF(H4301=59,VLOOKUP(G4301,'属性表（单核）'!$C$2:$D$251,2,0),INT(N4301/VLOOKUP(H4301,'属性表（单）'!$N$4:$O$24,2,0))))</f>
        <v>1460</v>
      </c>
      <c r="Q4301" s="34">
        <f t="shared" si="554"/>
        <v>34218</v>
      </c>
      <c r="R4301" s="1">
        <f>IF(J4301=26,VLOOKUP(G4301,'属性表（单核）'!$H$2:$I$251,2,0),IF(J4301=59,VLOOKUP(G4301,'属性表（单核）'!$C$2:$D$251,2,0),INT(N4301/VLOOKUP(J4301,'属性表（单）'!$N$4:$O$24,2,0))))</f>
        <v>22812</v>
      </c>
      <c r="S4301" s="1">
        <f t="shared" si="555"/>
        <v>0</v>
      </c>
      <c r="T4301" s="28">
        <f>VLOOKUP(--F4301,经验表!$A$4:$B$53,2,0)*VLOOKUP(--E4301,经验表!$W$8:$X$17,2,0)</f>
        <v>0</v>
      </c>
      <c r="U4301" s="1">
        <f t="shared" si="556"/>
        <v>0</v>
      </c>
      <c r="V4301" s="1">
        <f t="shared" si="557"/>
        <v>0</v>
      </c>
    </row>
    <row r="4302" spans="1:22" x14ac:dyDescent="0.35">
      <c r="A4302" s="1">
        <v>94600181</v>
      </c>
      <c r="B4302" s="3" t="s">
        <v>25</v>
      </c>
      <c r="C4302" s="29">
        <f t="shared" si="552"/>
        <v>2</v>
      </c>
      <c r="D4302" s="29" t="str">
        <f t="shared" si="549"/>
        <v>1</v>
      </c>
      <c r="E4302" s="42" t="str">
        <f t="shared" si="550"/>
        <v>21</v>
      </c>
      <c r="F4302" s="1">
        <v>46</v>
      </c>
      <c r="G4302" s="28" t="str">
        <f t="shared" si="551"/>
        <v>146</v>
      </c>
      <c r="H4302" s="1">
        <v>4</v>
      </c>
      <c r="I4302" s="1">
        <v>1882</v>
      </c>
      <c r="J4302" s="1">
        <v>47</v>
      </c>
      <c r="K4302" s="1">
        <v>6304</v>
      </c>
      <c r="L4302" s="1">
        <v>731535</v>
      </c>
      <c r="M4302" s="1">
        <v>6185291</v>
      </c>
      <c r="N4302" s="2">
        <f>INT(VLOOKUP(--D4302,'属性表（单）'!$H$7:$I$11,2,0)*VLOOKUP(F4302,'属性表（单）'!$B$4:$D$53,3,0))</f>
        <v>15100</v>
      </c>
      <c r="O4302" s="34">
        <f t="shared" si="553"/>
        <v>2265</v>
      </c>
      <c r="P4302" s="1">
        <f>IF(H4302=26,VLOOKUP(G4302,'属性表（单核）'!$H$2:$I$251,2,0),IF(H4302=59,VLOOKUP(G4302,'属性表（单核）'!$C$2:$D$251,2,0),INT(N4302/VLOOKUP(H4302,'属性表（单）'!$N$4:$O$24,2,0))))</f>
        <v>1510</v>
      </c>
      <c r="Q4302" s="34">
        <f t="shared" si="554"/>
        <v>35389</v>
      </c>
      <c r="R4302" s="1">
        <f>IF(J4302=26,VLOOKUP(G4302,'属性表（单核）'!$H$2:$I$251,2,0),IF(J4302=59,VLOOKUP(G4302,'属性表（单核）'!$C$2:$D$251,2,0),INT(N4302/VLOOKUP(J4302,'属性表（单）'!$N$4:$O$24,2,0))))</f>
        <v>23593</v>
      </c>
      <c r="S4302" s="1">
        <f t="shared" si="555"/>
        <v>0</v>
      </c>
      <c r="T4302" s="28">
        <f>VLOOKUP(--F4302,经验表!$A$4:$B$53,2,0)*VLOOKUP(--E4302,经验表!$W$8:$X$17,2,0)</f>
        <v>0</v>
      </c>
      <c r="U4302" s="1">
        <f t="shared" si="556"/>
        <v>0</v>
      </c>
      <c r="V4302" s="1">
        <f t="shared" si="557"/>
        <v>0</v>
      </c>
    </row>
    <row r="4303" spans="1:22" x14ac:dyDescent="0.35">
      <c r="A4303" s="1">
        <v>94700181</v>
      </c>
      <c r="B4303" s="3" t="s">
        <v>25</v>
      </c>
      <c r="C4303" s="29">
        <f t="shared" si="552"/>
        <v>2</v>
      </c>
      <c r="D4303" s="29" t="str">
        <f t="shared" si="549"/>
        <v>1</v>
      </c>
      <c r="E4303" s="42" t="str">
        <f t="shared" si="550"/>
        <v>21</v>
      </c>
      <c r="F4303" s="1">
        <v>47</v>
      </c>
      <c r="G4303" s="28" t="str">
        <f t="shared" si="551"/>
        <v>147</v>
      </c>
      <c r="H4303" s="1">
        <v>4</v>
      </c>
      <c r="I4303" s="1">
        <v>1949</v>
      </c>
      <c r="J4303" s="1">
        <v>47</v>
      </c>
      <c r="K4303" s="1">
        <v>6432</v>
      </c>
      <c r="L4303" s="1">
        <v>815173</v>
      </c>
      <c r="M4303" s="1">
        <v>6916826</v>
      </c>
      <c r="N4303" s="2">
        <f>INT(VLOOKUP(--D4303,'属性表（单）'!$H$7:$I$11,2,0)*VLOOKUP(F4303,'属性表（单）'!$B$4:$D$53,3,0))</f>
        <v>15650</v>
      </c>
      <c r="O4303" s="34">
        <f t="shared" si="553"/>
        <v>2347</v>
      </c>
      <c r="P4303" s="1">
        <f>IF(H4303=26,VLOOKUP(G4303,'属性表（单核）'!$H$2:$I$251,2,0),IF(H4303=59,VLOOKUP(G4303,'属性表（单核）'!$C$2:$D$251,2,0),INT(N4303/VLOOKUP(H4303,'属性表（单）'!$N$4:$O$24,2,0))))</f>
        <v>1565</v>
      </c>
      <c r="Q4303" s="34">
        <f t="shared" si="554"/>
        <v>36679</v>
      </c>
      <c r="R4303" s="1">
        <f>IF(J4303=26,VLOOKUP(G4303,'属性表（单核）'!$H$2:$I$251,2,0),IF(J4303=59,VLOOKUP(G4303,'属性表（单核）'!$C$2:$D$251,2,0),INT(N4303/VLOOKUP(J4303,'属性表（单）'!$N$4:$O$24,2,0))))</f>
        <v>24453</v>
      </c>
      <c r="S4303" s="1">
        <f t="shared" si="555"/>
        <v>0</v>
      </c>
      <c r="T4303" s="28">
        <f>VLOOKUP(--F4303,经验表!$A$4:$B$53,2,0)*VLOOKUP(--E4303,经验表!$W$8:$X$17,2,0)</f>
        <v>0</v>
      </c>
      <c r="U4303" s="1">
        <f t="shared" si="556"/>
        <v>0</v>
      </c>
      <c r="V4303" s="1">
        <f t="shared" si="557"/>
        <v>0</v>
      </c>
    </row>
    <row r="4304" spans="1:22" x14ac:dyDescent="0.35">
      <c r="A4304" s="1">
        <v>94800181</v>
      </c>
      <c r="B4304" s="3" t="s">
        <v>25</v>
      </c>
      <c r="C4304" s="29">
        <f t="shared" si="552"/>
        <v>2</v>
      </c>
      <c r="D4304" s="29" t="str">
        <f t="shared" si="549"/>
        <v>1</v>
      </c>
      <c r="E4304" s="42" t="str">
        <f t="shared" si="550"/>
        <v>21</v>
      </c>
      <c r="F4304" s="1">
        <v>48</v>
      </c>
      <c r="G4304" s="28" t="str">
        <f t="shared" si="551"/>
        <v>148</v>
      </c>
      <c r="H4304" s="1">
        <v>4</v>
      </c>
      <c r="I4304" s="1">
        <v>2016</v>
      </c>
      <c r="J4304" s="1">
        <v>47</v>
      </c>
      <c r="K4304" s="1">
        <v>6560</v>
      </c>
      <c r="L4304" s="1">
        <v>908252</v>
      </c>
      <c r="M4304" s="1">
        <v>7731999</v>
      </c>
      <c r="N4304" s="2">
        <f>INT(VLOOKUP(--D4304,'属性表（单）'!$H$7:$I$11,2,0)*VLOOKUP(F4304,'属性表（单）'!$B$4:$D$53,3,0))</f>
        <v>16200</v>
      </c>
      <c r="O4304" s="34">
        <f t="shared" si="553"/>
        <v>2430</v>
      </c>
      <c r="P4304" s="1">
        <f>IF(H4304=26,VLOOKUP(G4304,'属性表（单核）'!$H$2:$I$251,2,0),IF(H4304=59,VLOOKUP(G4304,'属性表（单核）'!$C$2:$D$251,2,0),INT(N4304/VLOOKUP(H4304,'属性表（单）'!$N$4:$O$24,2,0))))</f>
        <v>1620</v>
      </c>
      <c r="Q4304" s="34">
        <f t="shared" si="554"/>
        <v>37968</v>
      </c>
      <c r="R4304" s="1">
        <f>IF(J4304=26,VLOOKUP(G4304,'属性表（单核）'!$H$2:$I$251,2,0),IF(J4304=59,VLOOKUP(G4304,'属性表（单核）'!$C$2:$D$251,2,0),INT(N4304/VLOOKUP(J4304,'属性表（单）'!$N$4:$O$24,2,0))))</f>
        <v>25312</v>
      </c>
      <c r="S4304" s="1">
        <f t="shared" si="555"/>
        <v>0</v>
      </c>
      <c r="T4304" s="28">
        <f>VLOOKUP(--F4304,经验表!$A$4:$B$53,2,0)*VLOOKUP(--E4304,经验表!$W$8:$X$17,2,0)</f>
        <v>0</v>
      </c>
      <c r="U4304" s="1">
        <f t="shared" si="556"/>
        <v>0</v>
      </c>
      <c r="V4304" s="1">
        <f t="shared" si="557"/>
        <v>0</v>
      </c>
    </row>
    <row r="4305" spans="1:22" x14ac:dyDescent="0.35">
      <c r="A4305" s="1">
        <v>94900181</v>
      </c>
      <c r="B4305" s="3" t="s">
        <v>25</v>
      </c>
      <c r="C4305" s="29">
        <f t="shared" si="552"/>
        <v>2</v>
      </c>
      <c r="D4305" s="29" t="str">
        <f t="shared" si="549"/>
        <v>1</v>
      </c>
      <c r="E4305" s="42" t="str">
        <f t="shared" si="550"/>
        <v>21</v>
      </c>
      <c r="F4305" s="1">
        <v>49</v>
      </c>
      <c r="G4305" s="28" t="str">
        <f t="shared" si="551"/>
        <v>149</v>
      </c>
      <c r="H4305" s="1">
        <v>4</v>
      </c>
      <c r="I4305" s="1">
        <v>2086</v>
      </c>
      <c r="J4305" s="1">
        <v>47</v>
      </c>
      <c r="K4305" s="1">
        <v>6688</v>
      </c>
      <c r="L4305" s="1">
        <v>1011839</v>
      </c>
      <c r="M4305" s="1">
        <v>8640251</v>
      </c>
      <c r="N4305" s="2">
        <f>INT(VLOOKUP(--D4305,'属性表（单）'!$H$7:$I$11,2,0)*VLOOKUP(F4305,'属性表（单）'!$B$4:$D$53,3,0))</f>
        <v>16750</v>
      </c>
      <c r="O4305" s="34">
        <f t="shared" si="553"/>
        <v>2512</v>
      </c>
      <c r="P4305" s="1">
        <f>IF(H4305=26,VLOOKUP(G4305,'属性表（单核）'!$H$2:$I$251,2,0),IF(H4305=59,VLOOKUP(G4305,'属性表（单核）'!$C$2:$D$251,2,0),INT(N4305/VLOOKUP(H4305,'属性表（单）'!$N$4:$O$24,2,0))))</f>
        <v>1675</v>
      </c>
      <c r="Q4305" s="34">
        <f t="shared" si="554"/>
        <v>39256</v>
      </c>
      <c r="R4305" s="1">
        <f>IF(J4305=26,VLOOKUP(G4305,'属性表（单核）'!$H$2:$I$251,2,0),IF(J4305=59,VLOOKUP(G4305,'属性表（单核）'!$C$2:$D$251,2,0),INT(N4305/VLOOKUP(J4305,'属性表（单）'!$N$4:$O$24,2,0))))</f>
        <v>26171</v>
      </c>
      <c r="S4305" s="1">
        <f t="shared" si="555"/>
        <v>0</v>
      </c>
      <c r="T4305" s="28">
        <f>VLOOKUP(--F4305,经验表!$A$4:$B$53,2,0)*VLOOKUP(--E4305,经验表!$W$8:$X$17,2,0)</f>
        <v>0</v>
      </c>
      <c r="U4305" s="1">
        <f t="shared" si="556"/>
        <v>0</v>
      </c>
      <c r="V4305" s="1">
        <f t="shared" si="557"/>
        <v>0</v>
      </c>
    </row>
    <row r="4306" spans="1:22" x14ac:dyDescent="0.35">
      <c r="A4306" s="1">
        <v>95000181</v>
      </c>
      <c r="B4306" s="3" t="s">
        <v>25</v>
      </c>
      <c r="C4306" s="29">
        <f t="shared" si="552"/>
        <v>2</v>
      </c>
      <c r="D4306" s="29" t="str">
        <f t="shared" si="549"/>
        <v>1</v>
      </c>
      <c r="E4306" s="42" t="str">
        <f t="shared" si="550"/>
        <v>21</v>
      </c>
      <c r="F4306" s="1">
        <v>50</v>
      </c>
      <c r="G4306" s="28" t="str">
        <f t="shared" si="551"/>
        <v>150</v>
      </c>
      <c r="H4306" s="1">
        <v>4</v>
      </c>
      <c r="I4306" s="1">
        <v>2160</v>
      </c>
      <c r="J4306" s="1">
        <v>47</v>
      </c>
      <c r="K4306" s="1">
        <v>6816</v>
      </c>
      <c r="L4306" s="1">
        <v>99999999</v>
      </c>
      <c r="M4306" s="1">
        <v>9652090</v>
      </c>
      <c r="N4306" s="2">
        <f>INT(VLOOKUP(--D4306,'属性表（单）'!$H$7:$I$11,2,0)*VLOOKUP(F4306,'属性表（单）'!$B$4:$D$53,3,0))</f>
        <v>17300</v>
      </c>
      <c r="O4306" s="34">
        <f t="shared" si="553"/>
        <v>2595</v>
      </c>
      <c r="P4306" s="1">
        <f>IF(H4306=26,VLOOKUP(G4306,'属性表（单核）'!$H$2:$I$251,2,0),IF(H4306=59,VLOOKUP(G4306,'属性表（单核）'!$C$2:$D$251,2,0),INT(N4306/VLOOKUP(H4306,'属性表（单）'!$N$4:$O$24,2,0))))</f>
        <v>1730</v>
      </c>
      <c r="Q4306" s="34">
        <f t="shared" si="554"/>
        <v>40546</v>
      </c>
      <c r="R4306" s="1">
        <f>IF(J4306=26,VLOOKUP(G4306,'属性表（单核）'!$H$2:$I$251,2,0),IF(J4306=59,VLOOKUP(G4306,'属性表（单核）'!$C$2:$D$251,2,0),INT(N4306/VLOOKUP(J4306,'属性表（单）'!$N$4:$O$24,2,0))))</f>
        <v>27031</v>
      </c>
      <c r="S4306" s="1">
        <f t="shared" si="555"/>
        <v>0</v>
      </c>
      <c r="T4306" s="28">
        <f>VLOOKUP(--F4306,经验表!$A$4:$B$53,2,0)*VLOOKUP(--E4306,经验表!$W$8:$X$17,2,0)</f>
        <v>0</v>
      </c>
      <c r="U4306" s="1">
        <f t="shared" si="556"/>
        <v>0</v>
      </c>
      <c r="V4306" s="1">
        <f t="shared" si="557"/>
        <v>0</v>
      </c>
    </row>
    <row r="4307" spans="1:22" x14ac:dyDescent="0.35">
      <c r="A4307" s="1">
        <v>90100182</v>
      </c>
      <c r="B4307" s="3" t="s">
        <v>25</v>
      </c>
      <c r="C4307" s="29">
        <f t="shared" si="552"/>
        <v>2</v>
      </c>
      <c r="D4307" s="29" t="str">
        <f t="shared" si="549"/>
        <v>2</v>
      </c>
      <c r="E4307" s="42" t="str">
        <f t="shared" si="550"/>
        <v>22</v>
      </c>
      <c r="F4307" s="1">
        <v>1</v>
      </c>
      <c r="G4307" s="28" t="str">
        <f t="shared" si="551"/>
        <v>21</v>
      </c>
      <c r="H4307" s="1">
        <v>4</v>
      </c>
      <c r="I4307" s="1">
        <v>440</v>
      </c>
      <c r="J4307" s="1">
        <v>47</v>
      </c>
      <c r="K4307" s="1">
        <v>920</v>
      </c>
      <c r="L4307" s="1">
        <v>2171</v>
      </c>
      <c r="M4307" s="1">
        <v>0</v>
      </c>
      <c r="N4307" s="2">
        <f>INT(VLOOKUP(--D4307,'属性表（单）'!$H$7:$I$11,2,0)*VLOOKUP(F4307,'属性表（单）'!$B$4:$D$53,3,0))</f>
        <v>2400</v>
      </c>
      <c r="O4307" s="34">
        <f t="shared" si="553"/>
        <v>360</v>
      </c>
      <c r="P4307" s="1">
        <f>IF(H4307=26,VLOOKUP(G4307,'属性表（单核）'!$H$2:$I$251,2,0),IF(H4307=59,VLOOKUP(G4307,'属性表（单核）'!$C$2:$D$251,2,0),INT(N4307/VLOOKUP(H4307,'属性表（单）'!$N$4:$O$24,2,0))))</f>
        <v>240</v>
      </c>
      <c r="Q4307" s="34">
        <f t="shared" si="554"/>
        <v>5625</v>
      </c>
      <c r="R4307" s="1">
        <f>IF(J4307=26,VLOOKUP(G4307,'属性表（单核）'!$H$2:$I$251,2,0),IF(J4307=59,VLOOKUP(G4307,'属性表（单核）'!$C$2:$D$251,2,0),INT(N4307/VLOOKUP(J4307,'属性表（单）'!$N$4:$O$24,2,0))))</f>
        <v>3750</v>
      </c>
      <c r="S4307" s="1">
        <f t="shared" si="555"/>
        <v>0</v>
      </c>
      <c r="T4307" s="28">
        <f>VLOOKUP(--F4307,经验表!$A$4:$B$53,2,0)*VLOOKUP(--E4307,经验表!$W$8:$X$17,2,0)</f>
        <v>0</v>
      </c>
      <c r="U4307" s="1">
        <f t="shared" si="556"/>
        <v>0</v>
      </c>
      <c r="V4307" s="1">
        <f t="shared" si="557"/>
        <v>0</v>
      </c>
    </row>
    <row r="4308" spans="1:22" x14ac:dyDescent="0.35">
      <c r="A4308" s="1">
        <v>90200182</v>
      </c>
      <c r="B4308" s="3" t="s">
        <v>25</v>
      </c>
      <c r="C4308" s="29">
        <f t="shared" si="552"/>
        <v>2</v>
      </c>
      <c r="D4308" s="29" t="str">
        <f t="shared" si="549"/>
        <v>2</v>
      </c>
      <c r="E4308" s="42" t="str">
        <f t="shared" si="550"/>
        <v>22</v>
      </c>
      <c r="F4308" s="1">
        <v>2</v>
      </c>
      <c r="G4308" s="28" t="str">
        <f t="shared" si="551"/>
        <v>22</v>
      </c>
      <c r="H4308" s="1">
        <v>4</v>
      </c>
      <c r="I4308" s="1">
        <v>469</v>
      </c>
      <c r="J4308" s="1">
        <v>47</v>
      </c>
      <c r="K4308" s="1">
        <v>1120</v>
      </c>
      <c r="L4308" s="1">
        <v>2886</v>
      </c>
      <c r="M4308" s="1">
        <v>2171</v>
      </c>
      <c r="N4308" s="2">
        <f>INT(VLOOKUP(--D4308,'属性表（单）'!$H$7:$I$11,2,0)*VLOOKUP(F4308,'属性表（单）'!$B$4:$D$53,3,0))</f>
        <v>2550</v>
      </c>
      <c r="O4308" s="34">
        <f t="shared" si="553"/>
        <v>382</v>
      </c>
      <c r="P4308" s="1">
        <f>IF(H4308=26,VLOOKUP(G4308,'属性表（单核）'!$H$2:$I$251,2,0),IF(H4308=59,VLOOKUP(G4308,'属性表（单核）'!$C$2:$D$251,2,0),INT(N4308/VLOOKUP(H4308,'属性表（单）'!$N$4:$O$24,2,0))))</f>
        <v>255</v>
      </c>
      <c r="Q4308" s="34">
        <f t="shared" si="554"/>
        <v>5976</v>
      </c>
      <c r="R4308" s="1">
        <f>IF(J4308=26,VLOOKUP(G4308,'属性表（单核）'!$H$2:$I$251,2,0),IF(J4308=59,VLOOKUP(G4308,'属性表（单核）'!$C$2:$D$251,2,0),INT(N4308/VLOOKUP(J4308,'属性表（单）'!$N$4:$O$24,2,0))))</f>
        <v>3984</v>
      </c>
      <c r="S4308" s="1">
        <f t="shared" si="555"/>
        <v>0</v>
      </c>
      <c r="T4308" s="28">
        <f>VLOOKUP(--F4308,经验表!$A$4:$B$53,2,0)*VLOOKUP(--E4308,经验表!$W$8:$X$17,2,0)</f>
        <v>0</v>
      </c>
      <c r="U4308" s="1">
        <f t="shared" si="556"/>
        <v>0</v>
      </c>
      <c r="V4308" s="1">
        <f t="shared" si="557"/>
        <v>0</v>
      </c>
    </row>
    <row r="4309" spans="1:22" x14ac:dyDescent="0.35">
      <c r="A4309" s="1">
        <v>90300182</v>
      </c>
      <c r="B4309" s="3" t="s">
        <v>25</v>
      </c>
      <c r="C4309" s="29">
        <f t="shared" si="552"/>
        <v>2</v>
      </c>
      <c r="D4309" s="29" t="str">
        <f t="shared" si="549"/>
        <v>2</v>
      </c>
      <c r="E4309" s="42" t="str">
        <f t="shared" si="550"/>
        <v>22</v>
      </c>
      <c r="F4309" s="1">
        <v>3</v>
      </c>
      <c r="G4309" s="28" t="str">
        <f t="shared" si="551"/>
        <v>23</v>
      </c>
      <c r="H4309" s="1">
        <v>4</v>
      </c>
      <c r="I4309" s="1">
        <v>498</v>
      </c>
      <c r="J4309" s="1">
        <v>47</v>
      </c>
      <c r="K4309" s="1">
        <v>1320</v>
      </c>
      <c r="L4309" s="1">
        <v>3692</v>
      </c>
      <c r="M4309" s="1">
        <v>5057</v>
      </c>
      <c r="N4309" s="2">
        <f>INT(VLOOKUP(--D4309,'属性表（单）'!$H$7:$I$11,2,0)*VLOOKUP(F4309,'属性表（单）'!$B$4:$D$53,3,0))</f>
        <v>2700</v>
      </c>
      <c r="O4309" s="34">
        <f t="shared" si="553"/>
        <v>405</v>
      </c>
      <c r="P4309" s="1">
        <f>IF(H4309=26,VLOOKUP(G4309,'属性表（单核）'!$H$2:$I$251,2,0),IF(H4309=59,VLOOKUP(G4309,'属性表（单核）'!$C$2:$D$251,2,0),INT(N4309/VLOOKUP(H4309,'属性表（单）'!$N$4:$O$24,2,0))))</f>
        <v>270</v>
      </c>
      <c r="Q4309" s="34">
        <f t="shared" si="554"/>
        <v>6327</v>
      </c>
      <c r="R4309" s="1">
        <f>IF(J4309=26,VLOOKUP(G4309,'属性表（单核）'!$H$2:$I$251,2,0),IF(J4309=59,VLOOKUP(G4309,'属性表（单核）'!$C$2:$D$251,2,0),INT(N4309/VLOOKUP(J4309,'属性表（单）'!$N$4:$O$24,2,0))))</f>
        <v>4218</v>
      </c>
      <c r="S4309" s="1">
        <f t="shared" si="555"/>
        <v>0</v>
      </c>
      <c r="T4309" s="28">
        <f>VLOOKUP(--F4309,经验表!$A$4:$B$53,2,0)*VLOOKUP(--E4309,经验表!$W$8:$X$17,2,0)</f>
        <v>0</v>
      </c>
      <c r="U4309" s="1">
        <f t="shared" si="556"/>
        <v>0</v>
      </c>
      <c r="V4309" s="1">
        <f t="shared" si="557"/>
        <v>0</v>
      </c>
    </row>
    <row r="4310" spans="1:22" x14ac:dyDescent="0.35">
      <c r="A4310" s="1">
        <v>90400182</v>
      </c>
      <c r="B4310" s="3" t="s">
        <v>25</v>
      </c>
      <c r="C4310" s="29">
        <f t="shared" si="552"/>
        <v>2</v>
      </c>
      <c r="D4310" s="29" t="str">
        <f t="shared" si="549"/>
        <v>2</v>
      </c>
      <c r="E4310" s="42" t="str">
        <f t="shared" si="550"/>
        <v>22</v>
      </c>
      <c r="F4310" s="1">
        <v>4</v>
      </c>
      <c r="G4310" s="28" t="str">
        <f t="shared" si="551"/>
        <v>24</v>
      </c>
      <c r="H4310" s="1">
        <v>4</v>
      </c>
      <c r="I4310" s="1">
        <v>528</v>
      </c>
      <c r="J4310" s="1">
        <v>47</v>
      </c>
      <c r="K4310" s="1">
        <v>1520</v>
      </c>
      <c r="L4310" s="1">
        <v>4594</v>
      </c>
      <c r="M4310" s="1">
        <v>8749</v>
      </c>
      <c r="N4310" s="2">
        <f>INT(VLOOKUP(--D4310,'属性表（单）'!$H$7:$I$11,2,0)*VLOOKUP(F4310,'属性表（单）'!$B$4:$D$53,3,0))</f>
        <v>2850</v>
      </c>
      <c r="O4310" s="34">
        <f t="shared" si="553"/>
        <v>427</v>
      </c>
      <c r="P4310" s="1">
        <f>IF(H4310=26,VLOOKUP(G4310,'属性表（单核）'!$H$2:$I$251,2,0),IF(H4310=59,VLOOKUP(G4310,'属性表（单核）'!$C$2:$D$251,2,0),INT(N4310/VLOOKUP(H4310,'属性表（单）'!$N$4:$O$24,2,0))))</f>
        <v>285</v>
      </c>
      <c r="Q4310" s="34">
        <f t="shared" si="554"/>
        <v>6679</v>
      </c>
      <c r="R4310" s="1">
        <f>IF(J4310=26,VLOOKUP(G4310,'属性表（单核）'!$H$2:$I$251,2,0),IF(J4310=59,VLOOKUP(G4310,'属性表（单核）'!$C$2:$D$251,2,0),INT(N4310/VLOOKUP(J4310,'属性表（单）'!$N$4:$O$24,2,0))))</f>
        <v>4453</v>
      </c>
      <c r="S4310" s="1">
        <f t="shared" si="555"/>
        <v>0</v>
      </c>
      <c r="T4310" s="28">
        <f>VLOOKUP(--F4310,经验表!$A$4:$B$53,2,0)*VLOOKUP(--E4310,经验表!$W$8:$X$17,2,0)</f>
        <v>0</v>
      </c>
      <c r="U4310" s="1">
        <f t="shared" si="556"/>
        <v>0</v>
      </c>
      <c r="V4310" s="1">
        <f t="shared" si="557"/>
        <v>0</v>
      </c>
    </row>
    <row r="4311" spans="1:22" x14ac:dyDescent="0.35">
      <c r="A4311" s="1">
        <v>90500182</v>
      </c>
      <c r="B4311" s="3" t="s">
        <v>25</v>
      </c>
      <c r="C4311" s="29">
        <f t="shared" si="552"/>
        <v>2</v>
      </c>
      <c r="D4311" s="29" t="str">
        <f t="shared" si="549"/>
        <v>2</v>
      </c>
      <c r="E4311" s="42" t="str">
        <f t="shared" si="550"/>
        <v>22</v>
      </c>
      <c r="F4311" s="1">
        <v>5</v>
      </c>
      <c r="G4311" s="28" t="str">
        <f t="shared" si="551"/>
        <v>25</v>
      </c>
      <c r="H4311" s="1">
        <v>4</v>
      </c>
      <c r="I4311" s="1">
        <v>558</v>
      </c>
      <c r="J4311" s="1">
        <v>47</v>
      </c>
      <c r="K4311" s="1">
        <v>1720</v>
      </c>
      <c r="L4311" s="1">
        <v>5608</v>
      </c>
      <c r="M4311" s="1">
        <v>13343</v>
      </c>
      <c r="N4311" s="2">
        <f>INT(VLOOKUP(--D4311,'属性表（单）'!$H$7:$I$11,2,0)*VLOOKUP(F4311,'属性表（单）'!$B$4:$D$53,3,0))</f>
        <v>3000</v>
      </c>
      <c r="O4311" s="34">
        <f t="shared" si="553"/>
        <v>450</v>
      </c>
      <c r="P4311" s="1">
        <f>IF(H4311=26,VLOOKUP(G4311,'属性表（单核）'!$H$2:$I$251,2,0),IF(H4311=59,VLOOKUP(G4311,'属性表（单核）'!$C$2:$D$251,2,0),INT(N4311/VLOOKUP(H4311,'属性表（单）'!$N$4:$O$24,2,0))))</f>
        <v>300</v>
      </c>
      <c r="Q4311" s="34">
        <f t="shared" si="554"/>
        <v>7030</v>
      </c>
      <c r="R4311" s="1">
        <f>IF(J4311=26,VLOOKUP(G4311,'属性表（单核）'!$H$2:$I$251,2,0),IF(J4311=59,VLOOKUP(G4311,'属性表（单核）'!$C$2:$D$251,2,0),INT(N4311/VLOOKUP(J4311,'属性表（单）'!$N$4:$O$24,2,0))))</f>
        <v>4687</v>
      </c>
      <c r="S4311" s="1">
        <f t="shared" si="555"/>
        <v>0</v>
      </c>
      <c r="T4311" s="28">
        <f>VLOOKUP(--F4311,经验表!$A$4:$B$53,2,0)*VLOOKUP(--E4311,经验表!$W$8:$X$17,2,0)</f>
        <v>0</v>
      </c>
      <c r="U4311" s="1">
        <f t="shared" si="556"/>
        <v>0</v>
      </c>
      <c r="V4311" s="1">
        <f t="shared" si="557"/>
        <v>0</v>
      </c>
    </row>
    <row r="4312" spans="1:22" x14ac:dyDescent="0.35">
      <c r="A4312" s="1">
        <v>90600182</v>
      </c>
      <c r="B4312" s="3" t="s">
        <v>25</v>
      </c>
      <c r="C4312" s="29">
        <f t="shared" si="552"/>
        <v>2</v>
      </c>
      <c r="D4312" s="29" t="str">
        <f t="shared" si="549"/>
        <v>2</v>
      </c>
      <c r="E4312" s="42" t="str">
        <f t="shared" si="550"/>
        <v>22</v>
      </c>
      <c r="F4312" s="1">
        <v>6</v>
      </c>
      <c r="G4312" s="28" t="str">
        <f t="shared" si="551"/>
        <v>26</v>
      </c>
      <c r="H4312" s="1">
        <v>4</v>
      </c>
      <c r="I4312" s="1">
        <v>590</v>
      </c>
      <c r="J4312" s="1">
        <v>47</v>
      </c>
      <c r="K4312" s="1">
        <v>1920</v>
      </c>
      <c r="L4312" s="1">
        <v>6741</v>
      </c>
      <c r="M4312" s="1">
        <v>18951</v>
      </c>
      <c r="N4312" s="2">
        <f>INT(VLOOKUP(--D4312,'属性表（单）'!$H$7:$I$11,2,0)*VLOOKUP(F4312,'属性表（单）'!$B$4:$D$53,3,0))</f>
        <v>3150</v>
      </c>
      <c r="O4312" s="34">
        <f t="shared" si="553"/>
        <v>472</v>
      </c>
      <c r="P4312" s="1">
        <f>IF(H4312=26,VLOOKUP(G4312,'属性表（单核）'!$H$2:$I$251,2,0),IF(H4312=59,VLOOKUP(G4312,'属性表（单核）'!$C$2:$D$251,2,0),INT(N4312/VLOOKUP(H4312,'属性表（单）'!$N$4:$O$24,2,0))))</f>
        <v>315</v>
      </c>
      <c r="Q4312" s="34">
        <f t="shared" si="554"/>
        <v>7381</v>
      </c>
      <c r="R4312" s="1">
        <f>IF(J4312=26,VLOOKUP(G4312,'属性表（单核）'!$H$2:$I$251,2,0),IF(J4312=59,VLOOKUP(G4312,'属性表（单核）'!$C$2:$D$251,2,0),INT(N4312/VLOOKUP(J4312,'属性表（单）'!$N$4:$O$24,2,0))))</f>
        <v>4921</v>
      </c>
      <c r="S4312" s="1">
        <f t="shared" si="555"/>
        <v>0</v>
      </c>
      <c r="T4312" s="28">
        <f>VLOOKUP(--F4312,经验表!$A$4:$B$53,2,0)*VLOOKUP(--E4312,经验表!$W$8:$X$17,2,0)</f>
        <v>0</v>
      </c>
      <c r="U4312" s="1">
        <f t="shared" si="556"/>
        <v>0</v>
      </c>
      <c r="V4312" s="1">
        <f t="shared" si="557"/>
        <v>0</v>
      </c>
    </row>
    <row r="4313" spans="1:22" x14ac:dyDescent="0.35">
      <c r="A4313" s="1">
        <v>90700182</v>
      </c>
      <c r="B4313" s="3" t="s">
        <v>25</v>
      </c>
      <c r="C4313" s="29">
        <f t="shared" si="552"/>
        <v>2</v>
      </c>
      <c r="D4313" s="29" t="str">
        <f t="shared" si="549"/>
        <v>2</v>
      </c>
      <c r="E4313" s="42" t="str">
        <f t="shared" si="550"/>
        <v>22</v>
      </c>
      <c r="F4313" s="1">
        <v>7</v>
      </c>
      <c r="G4313" s="28" t="str">
        <f t="shared" si="551"/>
        <v>27</v>
      </c>
      <c r="H4313" s="1">
        <v>4</v>
      </c>
      <c r="I4313" s="1">
        <v>622</v>
      </c>
      <c r="J4313" s="1">
        <v>47</v>
      </c>
      <c r="K4313" s="1">
        <v>2120</v>
      </c>
      <c r="L4313" s="1">
        <v>8008</v>
      </c>
      <c r="M4313" s="1">
        <v>25692</v>
      </c>
      <c r="N4313" s="2">
        <f>INT(VLOOKUP(--D4313,'属性表（单）'!$H$7:$I$11,2,0)*VLOOKUP(F4313,'属性表（单）'!$B$4:$D$53,3,0))</f>
        <v>3375</v>
      </c>
      <c r="O4313" s="34">
        <f t="shared" si="553"/>
        <v>505</v>
      </c>
      <c r="P4313" s="1">
        <f>IF(H4313=26,VLOOKUP(G4313,'属性表（单核）'!$H$2:$I$251,2,0),IF(H4313=59,VLOOKUP(G4313,'属性表（单核）'!$C$2:$D$251,2,0),INT(N4313/VLOOKUP(H4313,'属性表（单）'!$N$4:$O$24,2,0))))</f>
        <v>337</v>
      </c>
      <c r="Q4313" s="34">
        <f t="shared" si="554"/>
        <v>7909</v>
      </c>
      <c r="R4313" s="1">
        <f>IF(J4313=26,VLOOKUP(G4313,'属性表（单核）'!$H$2:$I$251,2,0),IF(J4313=59,VLOOKUP(G4313,'属性表（单核）'!$C$2:$D$251,2,0),INT(N4313/VLOOKUP(J4313,'属性表（单）'!$N$4:$O$24,2,0))))</f>
        <v>5273</v>
      </c>
      <c r="S4313" s="1">
        <f t="shared" si="555"/>
        <v>0</v>
      </c>
      <c r="T4313" s="28">
        <f>VLOOKUP(--F4313,经验表!$A$4:$B$53,2,0)*VLOOKUP(--E4313,经验表!$W$8:$X$17,2,0)</f>
        <v>0</v>
      </c>
      <c r="U4313" s="1">
        <f t="shared" si="556"/>
        <v>0</v>
      </c>
      <c r="V4313" s="1">
        <f t="shared" si="557"/>
        <v>0</v>
      </c>
    </row>
    <row r="4314" spans="1:22" x14ac:dyDescent="0.35">
      <c r="A4314" s="1">
        <v>90800182</v>
      </c>
      <c r="B4314" s="3" t="s">
        <v>25</v>
      </c>
      <c r="C4314" s="29">
        <f t="shared" si="552"/>
        <v>2</v>
      </c>
      <c r="D4314" s="29" t="str">
        <f t="shared" si="549"/>
        <v>2</v>
      </c>
      <c r="E4314" s="42" t="str">
        <f t="shared" si="550"/>
        <v>22</v>
      </c>
      <c r="F4314" s="1">
        <v>8</v>
      </c>
      <c r="G4314" s="28" t="str">
        <f t="shared" si="551"/>
        <v>28</v>
      </c>
      <c r="H4314" s="1">
        <v>4</v>
      </c>
      <c r="I4314" s="1">
        <v>656</v>
      </c>
      <c r="J4314" s="1">
        <v>47</v>
      </c>
      <c r="K4314" s="1">
        <v>2320</v>
      </c>
      <c r="L4314" s="1">
        <v>9427</v>
      </c>
      <c r="M4314" s="1">
        <v>33700</v>
      </c>
      <c r="N4314" s="2">
        <f>INT(VLOOKUP(--D4314,'属性表（单）'!$H$7:$I$11,2,0)*VLOOKUP(F4314,'属性表（单）'!$B$4:$D$53,3,0))</f>
        <v>3600</v>
      </c>
      <c r="O4314" s="34">
        <f t="shared" si="553"/>
        <v>540</v>
      </c>
      <c r="P4314" s="1">
        <f>IF(H4314=26,VLOOKUP(G4314,'属性表（单核）'!$H$2:$I$251,2,0),IF(H4314=59,VLOOKUP(G4314,'属性表（单核）'!$C$2:$D$251,2,0),INT(N4314/VLOOKUP(H4314,'属性表（单）'!$N$4:$O$24,2,0))))</f>
        <v>360</v>
      </c>
      <c r="Q4314" s="34">
        <f t="shared" si="554"/>
        <v>8437</v>
      </c>
      <c r="R4314" s="1">
        <f>IF(J4314=26,VLOOKUP(G4314,'属性表（单核）'!$H$2:$I$251,2,0),IF(J4314=59,VLOOKUP(G4314,'属性表（单核）'!$C$2:$D$251,2,0),INT(N4314/VLOOKUP(J4314,'属性表（单）'!$N$4:$O$24,2,0))))</f>
        <v>5625</v>
      </c>
      <c r="S4314" s="1">
        <f t="shared" si="555"/>
        <v>0</v>
      </c>
      <c r="T4314" s="28">
        <f>VLOOKUP(--F4314,经验表!$A$4:$B$53,2,0)*VLOOKUP(--E4314,经验表!$W$8:$X$17,2,0)</f>
        <v>0</v>
      </c>
      <c r="U4314" s="1">
        <f t="shared" si="556"/>
        <v>0</v>
      </c>
      <c r="V4314" s="1">
        <f t="shared" si="557"/>
        <v>0</v>
      </c>
    </row>
    <row r="4315" spans="1:22" x14ac:dyDescent="0.35">
      <c r="A4315" s="1">
        <v>90900182</v>
      </c>
      <c r="B4315" s="3" t="s">
        <v>25</v>
      </c>
      <c r="C4315" s="29">
        <f t="shared" si="552"/>
        <v>2</v>
      </c>
      <c r="D4315" s="29" t="str">
        <f t="shared" si="549"/>
        <v>2</v>
      </c>
      <c r="E4315" s="42" t="str">
        <f t="shared" si="550"/>
        <v>22</v>
      </c>
      <c r="F4315" s="1">
        <v>9</v>
      </c>
      <c r="G4315" s="28" t="str">
        <f t="shared" si="551"/>
        <v>29</v>
      </c>
      <c r="H4315" s="1">
        <v>4</v>
      </c>
      <c r="I4315" s="1">
        <v>690</v>
      </c>
      <c r="J4315" s="1">
        <v>47</v>
      </c>
      <c r="K4315" s="1">
        <v>2520</v>
      </c>
      <c r="L4315" s="1">
        <v>11011</v>
      </c>
      <c r="M4315" s="1">
        <v>43127</v>
      </c>
      <c r="N4315" s="2">
        <f>INT(VLOOKUP(--D4315,'属性表（单）'!$H$7:$I$11,2,0)*VLOOKUP(F4315,'属性表（单）'!$B$4:$D$53,3,0))</f>
        <v>3825</v>
      </c>
      <c r="O4315" s="34">
        <f t="shared" si="553"/>
        <v>573</v>
      </c>
      <c r="P4315" s="1">
        <f>IF(H4315=26,VLOOKUP(G4315,'属性表（单核）'!$H$2:$I$251,2,0),IF(H4315=59,VLOOKUP(G4315,'属性表（单核）'!$C$2:$D$251,2,0),INT(N4315/VLOOKUP(H4315,'属性表（单）'!$N$4:$O$24,2,0))))</f>
        <v>382</v>
      </c>
      <c r="Q4315" s="34">
        <f t="shared" si="554"/>
        <v>8964</v>
      </c>
      <c r="R4315" s="1">
        <f>IF(J4315=26,VLOOKUP(G4315,'属性表（单核）'!$H$2:$I$251,2,0),IF(J4315=59,VLOOKUP(G4315,'属性表（单核）'!$C$2:$D$251,2,0),INT(N4315/VLOOKUP(J4315,'属性表（单）'!$N$4:$O$24,2,0))))</f>
        <v>5976</v>
      </c>
      <c r="S4315" s="1">
        <f t="shared" si="555"/>
        <v>0</v>
      </c>
      <c r="T4315" s="28">
        <f>VLOOKUP(--F4315,经验表!$A$4:$B$53,2,0)*VLOOKUP(--E4315,经验表!$W$8:$X$17,2,0)</f>
        <v>0</v>
      </c>
      <c r="U4315" s="1">
        <f t="shared" si="556"/>
        <v>0</v>
      </c>
      <c r="V4315" s="1">
        <f t="shared" si="557"/>
        <v>0</v>
      </c>
    </row>
    <row r="4316" spans="1:22" x14ac:dyDescent="0.35">
      <c r="A4316" s="1">
        <v>91000182</v>
      </c>
      <c r="B4316" s="3" t="s">
        <v>25</v>
      </c>
      <c r="C4316" s="29">
        <f t="shared" si="552"/>
        <v>2</v>
      </c>
      <c r="D4316" s="29" t="str">
        <f t="shared" si="549"/>
        <v>2</v>
      </c>
      <c r="E4316" s="42" t="str">
        <f t="shared" si="550"/>
        <v>22</v>
      </c>
      <c r="F4316" s="1">
        <v>10</v>
      </c>
      <c r="G4316" s="28" t="str">
        <f t="shared" si="551"/>
        <v>210</v>
      </c>
      <c r="H4316" s="1">
        <v>4</v>
      </c>
      <c r="I4316" s="1">
        <v>725</v>
      </c>
      <c r="J4316" s="1">
        <v>47</v>
      </c>
      <c r="K4316" s="1">
        <v>2720</v>
      </c>
      <c r="L4316" s="1">
        <v>12778</v>
      </c>
      <c r="M4316" s="1">
        <v>54138</v>
      </c>
      <c r="N4316" s="2">
        <f>INT(VLOOKUP(--D4316,'属性表（单）'!$H$7:$I$11,2,0)*VLOOKUP(F4316,'属性表（单）'!$B$4:$D$53,3,0))</f>
        <v>4050</v>
      </c>
      <c r="O4316" s="34">
        <f t="shared" si="553"/>
        <v>607</v>
      </c>
      <c r="P4316" s="1">
        <f>IF(H4316=26,VLOOKUP(G4316,'属性表（单核）'!$H$2:$I$251,2,0),IF(H4316=59,VLOOKUP(G4316,'属性表（单核）'!$C$2:$D$251,2,0),INT(N4316/VLOOKUP(H4316,'属性表（单）'!$N$4:$O$24,2,0))))</f>
        <v>405</v>
      </c>
      <c r="Q4316" s="34">
        <f t="shared" si="554"/>
        <v>9492</v>
      </c>
      <c r="R4316" s="1">
        <f>IF(J4316=26,VLOOKUP(G4316,'属性表（单核）'!$H$2:$I$251,2,0),IF(J4316=59,VLOOKUP(G4316,'属性表（单核）'!$C$2:$D$251,2,0),INT(N4316/VLOOKUP(J4316,'属性表（单）'!$N$4:$O$24,2,0))))</f>
        <v>6328</v>
      </c>
      <c r="S4316" s="1">
        <f t="shared" si="555"/>
        <v>0</v>
      </c>
      <c r="T4316" s="28">
        <f>VLOOKUP(--F4316,经验表!$A$4:$B$53,2,0)*VLOOKUP(--E4316,经验表!$W$8:$X$17,2,0)</f>
        <v>0</v>
      </c>
      <c r="U4316" s="1">
        <f t="shared" si="556"/>
        <v>0</v>
      </c>
      <c r="V4316" s="1">
        <f t="shared" si="557"/>
        <v>0</v>
      </c>
    </row>
    <row r="4317" spans="1:22" x14ac:dyDescent="0.35">
      <c r="A4317" s="1">
        <v>91100182</v>
      </c>
      <c r="B4317" s="3" t="s">
        <v>25</v>
      </c>
      <c r="C4317" s="29">
        <f t="shared" si="552"/>
        <v>2</v>
      </c>
      <c r="D4317" s="29" t="str">
        <f t="shared" si="549"/>
        <v>2</v>
      </c>
      <c r="E4317" s="42" t="str">
        <f t="shared" si="550"/>
        <v>22</v>
      </c>
      <c r="F4317" s="1">
        <v>11</v>
      </c>
      <c r="G4317" s="28" t="str">
        <f t="shared" si="551"/>
        <v>211</v>
      </c>
      <c r="H4317" s="1">
        <v>4</v>
      </c>
      <c r="I4317" s="1">
        <v>760</v>
      </c>
      <c r="J4317" s="1">
        <v>47</v>
      </c>
      <c r="K4317" s="1">
        <v>2920</v>
      </c>
      <c r="L4317" s="1">
        <v>14749</v>
      </c>
      <c r="M4317" s="1">
        <v>66916</v>
      </c>
      <c r="N4317" s="2">
        <f>INT(VLOOKUP(--D4317,'属性表（单）'!$H$7:$I$11,2,0)*VLOOKUP(F4317,'属性表（单）'!$B$4:$D$53,3,0))</f>
        <v>4275</v>
      </c>
      <c r="O4317" s="34">
        <f t="shared" si="553"/>
        <v>640</v>
      </c>
      <c r="P4317" s="1">
        <f>IF(H4317=26,VLOOKUP(G4317,'属性表（单核）'!$H$2:$I$251,2,0),IF(H4317=59,VLOOKUP(G4317,'属性表（单核）'!$C$2:$D$251,2,0),INT(N4317/VLOOKUP(H4317,'属性表（单）'!$N$4:$O$24,2,0))))</f>
        <v>427</v>
      </c>
      <c r="Q4317" s="34">
        <f t="shared" si="554"/>
        <v>10018</v>
      </c>
      <c r="R4317" s="1">
        <f>IF(J4317=26,VLOOKUP(G4317,'属性表（单核）'!$H$2:$I$251,2,0),IF(J4317=59,VLOOKUP(G4317,'属性表（单核）'!$C$2:$D$251,2,0),INT(N4317/VLOOKUP(J4317,'属性表（单）'!$N$4:$O$24,2,0))))</f>
        <v>6679</v>
      </c>
      <c r="S4317" s="1">
        <f t="shared" si="555"/>
        <v>0</v>
      </c>
      <c r="T4317" s="28">
        <f>VLOOKUP(--F4317,经验表!$A$4:$B$53,2,0)*VLOOKUP(--E4317,经验表!$W$8:$X$17,2,0)</f>
        <v>0</v>
      </c>
      <c r="U4317" s="1">
        <f t="shared" si="556"/>
        <v>0</v>
      </c>
      <c r="V4317" s="1">
        <f t="shared" si="557"/>
        <v>0</v>
      </c>
    </row>
    <row r="4318" spans="1:22" x14ac:dyDescent="0.35">
      <c r="A4318" s="1">
        <v>91200182</v>
      </c>
      <c r="B4318" s="3" t="s">
        <v>25</v>
      </c>
      <c r="C4318" s="29">
        <f t="shared" si="552"/>
        <v>2</v>
      </c>
      <c r="D4318" s="29" t="str">
        <f t="shared" si="549"/>
        <v>2</v>
      </c>
      <c r="E4318" s="42" t="str">
        <f t="shared" si="550"/>
        <v>22</v>
      </c>
      <c r="F4318" s="1">
        <v>12</v>
      </c>
      <c r="G4318" s="28" t="str">
        <f t="shared" si="551"/>
        <v>212</v>
      </c>
      <c r="H4318" s="1">
        <v>4</v>
      </c>
      <c r="I4318" s="1">
        <v>797</v>
      </c>
      <c r="J4318" s="1">
        <v>47</v>
      </c>
      <c r="K4318" s="1">
        <v>3120</v>
      </c>
      <c r="L4318" s="1">
        <v>16947</v>
      </c>
      <c r="M4318" s="1">
        <v>81665</v>
      </c>
      <c r="N4318" s="2">
        <f>INT(VLOOKUP(--D4318,'属性表（单）'!$H$7:$I$11,2,0)*VLOOKUP(F4318,'属性表（单）'!$B$4:$D$53,3,0))</f>
        <v>4575</v>
      </c>
      <c r="O4318" s="34">
        <f t="shared" si="553"/>
        <v>685</v>
      </c>
      <c r="P4318" s="1">
        <f>IF(H4318=26,VLOOKUP(G4318,'属性表（单核）'!$H$2:$I$251,2,0),IF(H4318=59,VLOOKUP(G4318,'属性表（单核）'!$C$2:$D$251,2,0),INT(N4318/VLOOKUP(H4318,'属性表（单）'!$N$4:$O$24,2,0))))</f>
        <v>457</v>
      </c>
      <c r="Q4318" s="34">
        <f t="shared" si="554"/>
        <v>10722</v>
      </c>
      <c r="R4318" s="1">
        <f>IF(J4318=26,VLOOKUP(G4318,'属性表（单核）'!$H$2:$I$251,2,0),IF(J4318=59,VLOOKUP(G4318,'属性表（单核）'!$C$2:$D$251,2,0),INT(N4318/VLOOKUP(J4318,'属性表（单）'!$N$4:$O$24,2,0))))</f>
        <v>7148</v>
      </c>
      <c r="S4318" s="1">
        <f t="shared" si="555"/>
        <v>0</v>
      </c>
      <c r="T4318" s="28">
        <f>VLOOKUP(--F4318,经验表!$A$4:$B$53,2,0)*VLOOKUP(--E4318,经验表!$W$8:$X$17,2,0)</f>
        <v>0</v>
      </c>
      <c r="U4318" s="1">
        <f t="shared" si="556"/>
        <v>0</v>
      </c>
      <c r="V4318" s="1">
        <f t="shared" si="557"/>
        <v>0</v>
      </c>
    </row>
    <row r="4319" spans="1:22" x14ac:dyDescent="0.35">
      <c r="A4319" s="1">
        <v>91300182</v>
      </c>
      <c r="B4319" s="3" t="s">
        <v>25</v>
      </c>
      <c r="C4319" s="29">
        <f t="shared" si="552"/>
        <v>2</v>
      </c>
      <c r="D4319" s="29" t="str">
        <f t="shared" si="549"/>
        <v>2</v>
      </c>
      <c r="E4319" s="42" t="str">
        <f t="shared" si="550"/>
        <v>22</v>
      </c>
      <c r="F4319" s="1">
        <v>13</v>
      </c>
      <c r="G4319" s="28" t="str">
        <f t="shared" si="551"/>
        <v>213</v>
      </c>
      <c r="H4319" s="1">
        <v>4</v>
      </c>
      <c r="I4319" s="1">
        <v>835</v>
      </c>
      <c r="J4319" s="1">
        <v>47</v>
      </c>
      <c r="K4319" s="1">
        <v>3320</v>
      </c>
      <c r="L4319" s="1">
        <v>19395</v>
      </c>
      <c r="M4319" s="1">
        <v>98612</v>
      </c>
      <c r="N4319" s="2">
        <f>INT(VLOOKUP(--D4319,'属性表（单）'!$H$7:$I$11,2,0)*VLOOKUP(F4319,'属性表（单）'!$B$4:$D$53,3,0))</f>
        <v>4875</v>
      </c>
      <c r="O4319" s="34">
        <f t="shared" si="553"/>
        <v>730</v>
      </c>
      <c r="P4319" s="1">
        <f>IF(H4319=26,VLOOKUP(G4319,'属性表（单核）'!$H$2:$I$251,2,0),IF(H4319=59,VLOOKUP(G4319,'属性表（单核）'!$C$2:$D$251,2,0),INT(N4319/VLOOKUP(H4319,'属性表（单）'!$N$4:$O$24,2,0))))</f>
        <v>487</v>
      </c>
      <c r="Q4319" s="34">
        <f t="shared" si="554"/>
        <v>11425</v>
      </c>
      <c r="R4319" s="1">
        <f>IF(J4319=26,VLOOKUP(G4319,'属性表（单核）'!$H$2:$I$251,2,0),IF(J4319=59,VLOOKUP(G4319,'属性表（单核）'!$C$2:$D$251,2,0),INT(N4319/VLOOKUP(J4319,'属性表（单）'!$N$4:$O$24,2,0))))</f>
        <v>7617</v>
      </c>
      <c r="S4319" s="1">
        <f t="shared" si="555"/>
        <v>0</v>
      </c>
      <c r="T4319" s="28">
        <f>VLOOKUP(--F4319,经验表!$A$4:$B$53,2,0)*VLOOKUP(--E4319,经验表!$W$8:$X$17,2,0)</f>
        <v>0</v>
      </c>
      <c r="U4319" s="1">
        <f t="shared" si="556"/>
        <v>0</v>
      </c>
      <c r="V4319" s="1">
        <f t="shared" si="557"/>
        <v>0</v>
      </c>
    </row>
    <row r="4320" spans="1:22" x14ac:dyDescent="0.35">
      <c r="A4320" s="1">
        <v>91400182</v>
      </c>
      <c r="B4320" s="3" t="s">
        <v>25</v>
      </c>
      <c r="C4320" s="29">
        <f t="shared" si="552"/>
        <v>2</v>
      </c>
      <c r="D4320" s="29" t="str">
        <f t="shared" si="549"/>
        <v>2</v>
      </c>
      <c r="E4320" s="42" t="str">
        <f t="shared" si="550"/>
        <v>22</v>
      </c>
      <c r="F4320" s="1">
        <v>14</v>
      </c>
      <c r="G4320" s="28" t="str">
        <f t="shared" si="551"/>
        <v>214</v>
      </c>
      <c r="H4320" s="1">
        <v>4</v>
      </c>
      <c r="I4320" s="1">
        <v>874</v>
      </c>
      <c r="J4320" s="1">
        <v>47</v>
      </c>
      <c r="K4320" s="1">
        <v>3520</v>
      </c>
      <c r="L4320" s="1">
        <v>22121</v>
      </c>
      <c r="M4320" s="1">
        <v>118007</v>
      </c>
      <c r="N4320" s="2">
        <f>INT(VLOOKUP(--D4320,'属性表（单）'!$H$7:$I$11,2,0)*VLOOKUP(F4320,'属性表（单）'!$B$4:$D$53,3,0))</f>
        <v>5175</v>
      </c>
      <c r="O4320" s="34">
        <f t="shared" si="553"/>
        <v>775</v>
      </c>
      <c r="P4320" s="1">
        <f>IF(H4320=26,VLOOKUP(G4320,'属性表（单核）'!$H$2:$I$251,2,0),IF(H4320=59,VLOOKUP(G4320,'属性表（单核）'!$C$2:$D$251,2,0),INT(N4320/VLOOKUP(H4320,'属性表（单）'!$N$4:$O$24,2,0))))</f>
        <v>517</v>
      </c>
      <c r="Q4320" s="34">
        <f t="shared" si="554"/>
        <v>12127</v>
      </c>
      <c r="R4320" s="1">
        <f>IF(J4320=26,VLOOKUP(G4320,'属性表（单核）'!$H$2:$I$251,2,0),IF(J4320=59,VLOOKUP(G4320,'属性表（单核）'!$C$2:$D$251,2,0),INT(N4320/VLOOKUP(J4320,'属性表（单）'!$N$4:$O$24,2,0))))</f>
        <v>8085</v>
      </c>
      <c r="S4320" s="1">
        <f t="shared" si="555"/>
        <v>0</v>
      </c>
      <c r="T4320" s="28">
        <f>VLOOKUP(--F4320,经验表!$A$4:$B$53,2,0)*VLOOKUP(--E4320,经验表!$W$8:$X$17,2,0)</f>
        <v>0</v>
      </c>
      <c r="U4320" s="1">
        <f t="shared" si="556"/>
        <v>0</v>
      </c>
      <c r="V4320" s="1">
        <f t="shared" si="557"/>
        <v>0</v>
      </c>
    </row>
    <row r="4321" spans="1:22" x14ac:dyDescent="0.35">
      <c r="A4321" s="1">
        <v>91500182</v>
      </c>
      <c r="B4321" s="3" t="s">
        <v>25</v>
      </c>
      <c r="C4321" s="29">
        <f t="shared" si="552"/>
        <v>2</v>
      </c>
      <c r="D4321" s="29" t="str">
        <f t="shared" si="549"/>
        <v>2</v>
      </c>
      <c r="E4321" s="42" t="str">
        <f t="shared" si="550"/>
        <v>22</v>
      </c>
      <c r="F4321" s="1">
        <v>15</v>
      </c>
      <c r="G4321" s="28" t="str">
        <f t="shared" si="551"/>
        <v>215</v>
      </c>
      <c r="H4321" s="1">
        <v>4</v>
      </c>
      <c r="I4321" s="1">
        <v>912</v>
      </c>
      <c r="J4321" s="1">
        <v>47</v>
      </c>
      <c r="K4321" s="1">
        <v>3720</v>
      </c>
      <c r="L4321" s="1">
        <v>25155</v>
      </c>
      <c r="M4321" s="1">
        <v>140128</v>
      </c>
      <c r="N4321" s="2">
        <f>INT(VLOOKUP(--D4321,'属性表（单）'!$H$7:$I$11,2,0)*VLOOKUP(F4321,'属性表（单）'!$B$4:$D$53,3,0))</f>
        <v>5475</v>
      </c>
      <c r="O4321" s="34">
        <f t="shared" si="553"/>
        <v>820</v>
      </c>
      <c r="P4321" s="1">
        <f>IF(H4321=26,VLOOKUP(G4321,'属性表（单核）'!$H$2:$I$251,2,0),IF(H4321=59,VLOOKUP(G4321,'属性表（单核）'!$C$2:$D$251,2,0),INT(N4321/VLOOKUP(H4321,'属性表（单）'!$N$4:$O$24,2,0))))</f>
        <v>547</v>
      </c>
      <c r="Q4321" s="34">
        <f t="shared" si="554"/>
        <v>12831</v>
      </c>
      <c r="R4321" s="1">
        <f>IF(J4321=26,VLOOKUP(G4321,'属性表（单核）'!$H$2:$I$251,2,0),IF(J4321=59,VLOOKUP(G4321,'属性表（单核）'!$C$2:$D$251,2,0),INT(N4321/VLOOKUP(J4321,'属性表（单）'!$N$4:$O$24,2,0))))</f>
        <v>8554</v>
      </c>
      <c r="S4321" s="1">
        <f t="shared" si="555"/>
        <v>0</v>
      </c>
      <c r="T4321" s="28">
        <f>VLOOKUP(--F4321,经验表!$A$4:$B$53,2,0)*VLOOKUP(--E4321,经验表!$W$8:$X$17,2,0)</f>
        <v>0</v>
      </c>
      <c r="U4321" s="1">
        <f t="shared" si="556"/>
        <v>0</v>
      </c>
      <c r="V4321" s="1">
        <f t="shared" si="557"/>
        <v>0</v>
      </c>
    </row>
    <row r="4322" spans="1:22" x14ac:dyDescent="0.35">
      <c r="A4322" s="1">
        <v>91600182</v>
      </c>
      <c r="B4322" s="3" t="s">
        <v>25</v>
      </c>
      <c r="C4322" s="29">
        <f t="shared" si="552"/>
        <v>2</v>
      </c>
      <c r="D4322" s="29" t="str">
        <f t="shared" si="549"/>
        <v>2</v>
      </c>
      <c r="E4322" s="42" t="str">
        <f t="shared" si="550"/>
        <v>22</v>
      </c>
      <c r="F4322" s="1">
        <v>16</v>
      </c>
      <c r="G4322" s="28" t="str">
        <f t="shared" si="551"/>
        <v>216</v>
      </c>
      <c r="H4322" s="1">
        <v>4</v>
      </c>
      <c r="I4322" s="1">
        <v>954</v>
      </c>
      <c r="J4322" s="1">
        <v>47</v>
      </c>
      <c r="K4322" s="1">
        <v>3920</v>
      </c>
      <c r="L4322" s="1">
        <v>28530</v>
      </c>
      <c r="M4322" s="1">
        <v>165283</v>
      </c>
      <c r="N4322" s="2">
        <f>INT(VLOOKUP(--D4322,'属性表（单）'!$H$7:$I$11,2,0)*VLOOKUP(F4322,'属性表（单）'!$B$4:$D$53,3,0))</f>
        <v>5775</v>
      </c>
      <c r="O4322" s="34">
        <f t="shared" si="553"/>
        <v>865</v>
      </c>
      <c r="P4322" s="1">
        <f>IF(H4322=26,VLOOKUP(G4322,'属性表（单核）'!$H$2:$I$251,2,0),IF(H4322=59,VLOOKUP(G4322,'属性表（单核）'!$C$2:$D$251,2,0),INT(N4322/VLOOKUP(H4322,'属性表（单）'!$N$4:$O$24,2,0))))</f>
        <v>577</v>
      </c>
      <c r="Q4322" s="34">
        <f t="shared" si="554"/>
        <v>13534</v>
      </c>
      <c r="R4322" s="1">
        <f>IF(J4322=26,VLOOKUP(G4322,'属性表（单核）'!$H$2:$I$251,2,0),IF(J4322=59,VLOOKUP(G4322,'属性表（单核）'!$C$2:$D$251,2,0),INT(N4322/VLOOKUP(J4322,'属性表（单）'!$N$4:$O$24,2,0))))</f>
        <v>9023</v>
      </c>
      <c r="S4322" s="1">
        <f t="shared" si="555"/>
        <v>0</v>
      </c>
      <c r="T4322" s="28">
        <f>VLOOKUP(--F4322,经验表!$A$4:$B$53,2,0)*VLOOKUP(--E4322,经验表!$W$8:$X$17,2,0)</f>
        <v>0</v>
      </c>
      <c r="U4322" s="1">
        <f t="shared" si="556"/>
        <v>0</v>
      </c>
      <c r="V4322" s="1">
        <f t="shared" si="557"/>
        <v>0</v>
      </c>
    </row>
    <row r="4323" spans="1:22" x14ac:dyDescent="0.35">
      <c r="A4323" s="1">
        <v>91700182</v>
      </c>
      <c r="B4323" s="3" t="s">
        <v>25</v>
      </c>
      <c r="C4323" s="29">
        <f t="shared" si="552"/>
        <v>2</v>
      </c>
      <c r="D4323" s="29" t="str">
        <f t="shared" si="549"/>
        <v>2</v>
      </c>
      <c r="E4323" s="42" t="str">
        <f t="shared" si="550"/>
        <v>22</v>
      </c>
      <c r="F4323" s="1">
        <v>17</v>
      </c>
      <c r="G4323" s="28" t="str">
        <f t="shared" si="551"/>
        <v>217</v>
      </c>
      <c r="H4323" s="1">
        <v>4</v>
      </c>
      <c r="I4323" s="1">
        <v>994</v>
      </c>
      <c r="J4323" s="1">
        <v>47</v>
      </c>
      <c r="K4323" s="1">
        <v>4120</v>
      </c>
      <c r="L4323" s="1">
        <v>32283</v>
      </c>
      <c r="M4323" s="1">
        <v>193813</v>
      </c>
      <c r="N4323" s="2">
        <f>INT(VLOOKUP(--D4323,'属性表（单）'!$H$7:$I$11,2,0)*VLOOKUP(F4323,'属性表（单）'!$B$4:$D$53,3,0))</f>
        <v>6150</v>
      </c>
      <c r="O4323" s="34">
        <f t="shared" si="553"/>
        <v>922</v>
      </c>
      <c r="P4323" s="1">
        <f>IF(H4323=26,VLOOKUP(G4323,'属性表（单核）'!$H$2:$I$251,2,0),IF(H4323=59,VLOOKUP(G4323,'属性表（单核）'!$C$2:$D$251,2,0),INT(N4323/VLOOKUP(H4323,'属性表（单）'!$N$4:$O$24,2,0))))</f>
        <v>615</v>
      </c>
      <c r="Q4323" s="34">
        <f t="shared" si="554"/>
        <v>14413</v>
      </c>
      <c r="R4323" s="1">
        <f>IF(J4323=26,VLOOKUP(G4323,'属性表（单核）'!$H$2:$I$251,2,0),IF(J4323=59,VLOOKUP(G4323,'属性表（单核）'!$C$2:$D$251,2,0),INT(N4323/VLOOKUP(J4323,'属性表（单）'!$N$4:$O$24,2,0))))</f>
        <v>9609</v>
      </c>
      <c r="S4323" s="1">
        <f t="shared" si="555"/>
        <v>0</v>
      </c>
      <c r="T4323" s="28">
        <f>VLOOKUP(--F4323,经验表!$A$4:$B$53,2,0)*VLOOKUP(--E4323,经验表!$W$8:$X$17,2,0)</f>
        <v>0</v>
      </c>
      <c r="U4323" s="1">
        <f t="shared" si="556"/>
        <v>0</v>
      </c>
      <c r="V4323" s="1">
        <f t="shared" si="557"/>
        <v>0</v>
      </c>
    </row>
    <row r="4324" spans="1:22" x14ac:dyDescent="0.35">
      <c r="A4324" s="1">
        <v>91800182</v>
      </c>
      <c r="B4324" s="3" t="s">
        <v>25</v>
      </c>
      <c r="C4324" s="29">
        <f t="shared" si="552"/>
        <v>2</v>
      </c>
      <c r="D4324" s="29" t="str">
        <f t="shared" si="549"/>
        <v>2</v>
      </c>
      <c r="E4324" s="42" t="str">
        <f t="shared" si="550"/>
        <v>22</v>
      </c>
      <c r="F4324" s="1">
        <v>18</v>
      </c>
      <c r="G4324" s="28" t="str">
        <f t="shared" si="551"/>
        <v>218</v>
      </c>
      <c r="H4324" s="1">
        <v>4</v>
      </c>
      <c r="I4324" s="1">
        <v>1037</v>
      </c>
      <c r="J4324" s="1">
        <v>47</v>
      </c>
      <c r="K4324" s="1">
        <v>4320</v>
      </c>
      <c r="L4324" s="1">
        <v>36454</v>
      </c>
      <c r="M4324" s="1">
        <v>226096</v>
      </c>
      <c r="N4324" s="2">
        <f>INT(VLOOKUP(--D4324,'属性表（单）'!$H$7:$I$11,2,0)*VLOOKUP(F4324,'属性表（单）'!$B$4:$D$53,3,0))</f>
        <v>6525</v>
      </c>
      <c r="O4324" s="34">
        <f t="shared" si="553"/>
        <v>978</v>
      </c>
      <c r="P4324" s="1">
        <f>IF(H4324=26,VLOOKUP(G4324,'属性表（单核）'!$H$2:$I$251,2,0),IF(H4324=59,VLOOKUP(G4324,'属性表（单核）'!$C$2:$D$251,2,0),INT(N4324/VLOOKUP(H4324,'属性表（单）'!$N$4:$O$24,2,0))))</f>
        <v>652</v>
      </c>
      <c r="Q4324" s="34">
        <f t="shared" si="554"/>
        <v>15292</v>
      </c>
      <c r="R4324" s="1">
        <f>IF(J4324=26,VLOOKUP(G4324,'属性表（单核）'!$H$2:$I$251,2,0),IF(J4324=59,VLOOKUP(G4324,'属性表（单核）'!$C$2:$D$251,2,0),INT(N4324/VLOOKUP(J4324,'属性表（单）'!$N$4:$O$24,2,0))))</f>
        <v>10195</v>
      </c>
      <c r="S4324" s="1">
        <f t="shared" si="555"/>
        <v>0</v>
      </c>
      <c r="T4324" s="28">
        <f>VLOOKUP(--F4324,经验表!$A$4:$B$53,2,0)*VLOOKUP(--E4324,经验表!$W$8:$X$17,2,0)</f>
        <v>0</v>
      </c>
      <c r="U4324" s="1">
        <f t="shared" si="556"/>
        <v>0</v>
      </c>
      <c r="V4324" s="1">
        <f t="shared" si="557"/>
        <v>0</v>
      </c>
    </row>
    <row r="4325" spans="1:22" x14ac:dyDescent="0.35">
      <c r="A4325" s="1">
        <v>91900182</v>
      </c>
      <c r="B4325" s="3" t="s">
        <v>25</v>
      </c>
      <c r="C4325" s="29">
        <f t="shared" si="552"/>
        <v>2</v>
      </c>
      <c r="D4325" s="29" t="str">
        <f t="shared" si="549"/>
        <v>2</v>
      </c>
      <c r="E4325" s="42" t="str">
        <f t="shared" si="550"/>
        <v>22</v>
      </c>
      <c r="F4325" s="1">
        <v>19</v>
      </c>
      <c r="G4325" s="28" t="str">
        <f t="shared" si="551"/>
        <v>219</v>
      </c>
      <c r="H4325" s="1">
        <v>4</v>
      </c>
      <c r="I4325" s="1">
        <v>1080</v>
      </c>
      <c r="J4325" s="1">
        <v>47</v>
      </c>
      <c r="K4325" s="1">
        <v>4520</v>
      </c>
      <c r="L4325" s="1">
        <v>41092</v>
      </c>
      <c r="M4325" s="1">
        <v>262550</v>
      </c>
      <c r="N4325" s="2">
        <f>INT(VLOOKUP(--D4325,'属性表（单）'!$H$7:$I$11,2,0)*VLOOKUP(F4325,'属性表（单）'!$B$4:$D$53,3,0))</f>
        <v>6900</v>
      </c>
      <c r="O4325" s="34">
        <f t="shared" si="553"/>
        <v>1035</v>
      </c>
      <c r="P4325" s="1">
        <f>IF(H4325=26,VLOOKUP(G4325,'属性表（单核）'!$H$2:$I$251,2,0),IF(H4325=59,VLOOKUP(G4325,'属性表（单核）'!$C$2:$D$251,2,0),INT(N4325/VLOOKUP(H4325,'属性表（单）'!$N$4:$O$24,2,0))))</f>
        <v>690</v>
      </c>
      <c r="Q4325" s="34">
        <f t="shared" si="554"/>
        <v>16171</v>
      </c>
      <c r="R4325" s="1">
        <f>IF(J4325=26,VLOOKUP(G4325,'属性表（单核）'!$H$2:$I$251,2,0),IF(J4325=59,VLOOKUP(G4325,'属性表（单核）'!$C$2:$D$251,2,0),INT(N4325/VLOOKUP(J4325,'属性表（单）'!$N$4:$O$24,2,0))))</f>
        <v>10781</v>
      </c>
      <c r="S4325" s="1">
        <f t="shared" si="555"/>
        <v>0</v>
      </c>
      <c r="T4325" s="28">
        <f>VLOOKUP(--F4325,经验表!$A$4:$B$53,2,0)*VLOOKUP(--E4325,经验表!$W$8:$X$17,2,0)</f>
        <v>0</v>
      </c>
      <c r="U4325" s="1">
        <f t="shared" si="556"/>
        <v>0</v>
      </c>
      <c r="V4325" s="1">
        <f t="shared" si="557"/>
        <v>0</v>
      </c>
    </row>
    <row r="4326" spans="1:22" x14ac:dyDescent="0.35">
      <c r="A4326" s="1">
        <v>92000182</v>
      </c>
      <c r="B4326" s="3" t="s">
        <v>25</v>
      </c>
      <c r="C4326" s="29">
        <f t="shared" si="552"/>
        <v>2</v>
      </c>
      <c r="D4326" s="29" t="str">
        <f t="shared" si="549"/>
        <v>2</v>
      </c>
      <c r="E4326" s="42" t="str">
        <f t="shared" si="550"/>
        <v>22</v>
      </c>
      <c r="F4326" s="1">
        <v>20</v>
      </c>
      <c r="G4326" s="28" t="str">
        <f t="shared" si="551"/>
        <v>220</v>
      </c>
      <c r="H4326" s="1">
        <v>4</v>
      </c>
      <c r="I4326" s="1">
        <v>1125</v>
      </c>
      <c r="J4326" s="1">
        <v>47</v>
      </c>
      <c r="K4326" s="1">
        <v>4720</v>
      </c>
      <c r="L4326" s="1">
        <v>46242</v>
      </c>
      <c r="M4326" s="1">
        <v>303642</v>
      </c>
      <c r="N4326" s="2">
        <f>INT(VLOOKUP(--D4326,'属性表（单）'!$H$7:$I$11,2,0)*VLOOKUP(F4326,'属性表（单）'!$B$4:$D$53,3,0))</f>
        <v>7275</v>
      </c>
      <c r="O4326" s="34">
        <f t="shared" si="553"/>
        <v>1090</v>
      </c>
      <c r="P4326" s="1">
        <f>IF(H4326=26,VLOOKUP(G4326,'属性表（单核）'!$H$2:$I$251,2,0),IF(H4326=59,VLOOKUP(G4326,'属性表（单核）'!$C$2:$D$251,2,0),INT(N4326/VLOOKUP(H4326,'属性表（单）'!$N$4:$O$24,2,0))))</f>
        <v>727</v>
      </c>
      <c r="Q4326" s="34">
        <f t="shared" si="554"/>
        <v>17050</v>
      </c>
      <c r="R4326" s="1">
        <f>IF(J4326=26,VLOOKUP(G4326,'属性表（单核）'!$H$2:$I$251,2,0),IF(J4326=59,VLOOKUP(G4326,'属性表（单核）'!$C$2:$D$251,2,0),INT(N4326/VLOOKUP(J4326,'属性表（单）'!$N$4:$O$24,2,0))))</f>
        <v>11367</v>
      </c>
      <c r="S4326" s="1">
        <f t="shared" si="555"/>
        <v>0</v>
      </c>
      <c r="T4326" s="28">
        <f>VLOOKUP(--F4326,经验表!$A$4:$B$53,2,0)*VLOOKUP(--E4326,经验表!$W$8:$X$17,2,0)</f>
        <v>0</v>
      </c>
      <c r="U4326" s="1">
        <f t="shared" si="556"/>
        <v>0</v>
      </c>
      <c r="V4326" s="1">
        <f t="shared" si="557"/>
        <v>0</v>
      </c>
    </row>
    <row r="4327" spans="1:22" x14ac:dyDescent="0.35">
      <c r="A4327" s="1">
        <v>92100182</v>
      </c>
      <c r="B4327" s="3" t="s">
        <v>25</v>
      </c>
      <c r="C4327" s="29">
        <f t="shared" si="552"/>
        <v>2</v>
      </c>
      <c r="D4327" s="29" t="str">
        <f t="shared" si="549"/>
        <v>2</v>
      </c>
      <c r="E4327" s="42" t="str">
        <f t="shared" si="550"/>
        <v>22</v>
      </c>
      <c r="F4327" s="1">
        <v>21</v>
      </c>
      <c r="G4327" s="28" t="str">
        <f t="shared" si="551"/>
        <v>221</v>
      </c>
      <c r="H4327" s="1">
        <v>4</v>
      </c>
      <c r="I4327" s="1">
        <v>1171</v>
      </c>
      <c r="J4327" s="1">
        <v>47</v>
      </c>
      <c r="K4327" s="1">
        <v>4920</v>
      </c>
      <c r="L4327" s="1">
        <v>51962</v>
      </c>
      <c r="M4327" s="1">
        <v>349884</v>
      </c>
      <c r="N4327" s="2">
        <f>INT(VLOOKUP(--D4327,'属性表（单）'!$H$7:$I$11,2,0)*VLOOKUP(F4327,'属性表（单）'!$B$4:$D$53,3,0))</f>
        <v>7650</v>
      </c>
      <c r="O4327" s="34">
        <f t="shared" si="553"/>
        <v>1147</v>
      </c>
      <c r="P4327" s="1">
        <f>IF(H4327=26,VLOOKUP(G4327,'属性表（单核）'!$H$2:$I$251,2,0),IF(H4327=59,VLOOKUP(G4327,'属性表（单核）'!$C$2:$D$251,2,0),INT(N4327/VLOOKUP(H4327,'属性表（单）'!$N$4:$O$24,2,0))))</f>
        <v>765</v>
      </c>
      <c r="Q4327" s="34">
        <f t="shared" si="554"/>
        <v>17929</v>
      </c>
      <c r="R4327" s="1">
        <f>IF(J4327=26,VLOOKUP(G4327,'属性表（单核）'!$H$2:$I$251,2,0),IF(J4327=59,VLOOKUP(G4327,'属性表（单核）'!$C$2:$D$251,2,0),INT(N4327/VLOOKUP(J4327,'属性表（单）'!$N$4:$O$24,2,0))))</f>
        <v>11953</v>
      </c>
      <c r="S4327" s="1">
        <f t="shared" si="555"/>
        <v>0</v>
      </c>
      <c r="T4327" s="28">
        <f>VLOOKUP(--F4327,经验表!$A$4:$B$53,2,0)*VLOOKUP(--E4327,经验表!$W$8:$X$17,2,0)</f>
        <v>0</v>
      </c>
      <c r="U4327" s="1">
        <f t="shared" si="556"/>
        <v>0</v>
      </c>
      <c r="V4327" s="1">
        <f t="shared" si="557"/>
        <v>0</v>
      </c>
    </row>
    <row r="4328" spans="1:22" x14ac:dyDescent="0.35">
      <c r="A4328" s="1">
        <v>92200182</v>
      </c>
      <c r="B4328" s="3" t="s">
        <v>25</v>
      </c>
      <c r="C4328" s="29">
        <f t="shared" si="552"/>
        <v>2</v>
      </c>
      <c r="D4328" s="29" t="str">
        <f t="shared" si="549"/>
        <v>2</v>
      </c>
      <c r="E4328" s="42" t="str">
        <f t="shared" si="550"/>
        <v>22</v>
      </c>
      <c r="F4328" s="1">
        <v>22</v>
      </c>
      <c r="G4328" s="28" t="str">
        <f t="shared" si="551"/>
        <v>222</v>
      </c>
      <c r="H4328" s="1">
        <v>4</v>
      </c>
      <c r="I4328" s="1">
        <v>1218</v>
      </c>
      <c r="J4328" s="1">
        <v>47</v>
      </c>
      <c r="K4328" s="1">
        <v>5120</v>
      </c>
      <c r="L4328" s="1">
        <v>58315</v>
      </c>
      <c r="M4328" s="1">
        <v>401846</v>
      </c>
      <c r="N4328" s="2">
        <f>INT(VLOOKUP(--D4328,'属性表（单）'!$H$7:$I$11,2,0)*VLOOKUP(F4328,'属性表（单）'!$B$4:$D$53,3,0))</f>
        <v>8100</v>
      </c>
      <c r="O4328" s="34">
        <f t="shared" si="553"/>
        <v>1215</v>
      </c>
      <c r="P4328" s="1">
        <f>IF(H4328=26,VLOOKUP(G4328,'属性表（单核）'!$H$2:$I$251,2,0),IF(H4328=59,VLOOKUP(G4328,'属性表（单核）'!$C$2:$D$251,2,0),INT(N4328/VLOOKUP(H4328,'属性表（单）'!$N$4:$O$24,2,0))))</f>
        <v>810</v>
      </c>
      <c r="Q4328" s="34">
        <f t="shared" si="554"/>
        <v>18984</v>
      </c>
      <c r="R4328" s="1">
        <f>IF(J4328=26,VLOOKUP(G4328,'属性表（单核）'!$H$2:$I$251,2,0),IF(J4328=59,VLOOKUP(G4328,'属性表（单核）'!$C$2:$D$251,2,0),INT(N4328/VLOOKUP(J4328,'属性表（单）'!$N$4:$O$24,2,0))))</f>
        <v>12656</v>
      </c>
      <c r="S4328" s="1">
        <f t="shared" si="555"/>
        <v>0</v>
      </c>
      <c r="T4328" s="28">
        <f>VLOOKUP(--F4328,经验表!$A$4:$B$53,2,0)*VLOOKUP(--E4328,经验表!$W$8:$X$17,2,0)</f>
        <v>0</v>
      </c>
      <c r="U4328" s="1">
        <f t="shared" si="556"/>
        <v>0</v>
      </c>
      <c r="V4328" s="1">
        <f t="shared" si="557"/>
        <v>0</v>
      </c>
    </row>
    <row r="4329" spans="1:22" x14ac:dyDescent="0.35">
      <c r="A4329" s="1">
        <v>92300182</v>
      </c>
      <c r="B4329" s="3" t="s">
        <v>25</v>
      </c>
      <c r="C4329" s="29">
        <f t="shared" si="552"/>
        <v>2</v>
      </c>
      <c r="D4329" s="29" t="str">
        <f t="shared" si="549"/>
        <v>2</v>
      </c>
      <c r="E4329" s="42" t="str">
        <f t="shared" si="550"/>
        <v>22</v>
      </c>
      <c r="F4329" s="1">
        <v>23</v>
      </c>
      <c r="G4329" s="28" t="str">
        <f t="shared" si="551"/>
        <v>223</v>
      </c>
      <c r="H4329" s="1">
        <v>4</v>
      </c>
      <c r="I4329" s="1">
        <v>1266</v>
      </c>
      <c r="J4329" s="1">
        <v>47</v>
      </c>
      <c r="K4329" s="1">
        <v>5320</v>
      </c>
      <c r="L4329" s="1">
        <v>65366</v>
      </c>
      <c r="M4329" s="1">
        <v>460161</v>
      </c>
      <c r="N4329" s="2">
        <f>INT(VLOOKUP(--D4329,'属性表（单）'!$H$7:$I$11,2,0)*VLOOKUP(F4329,'属性表（单）'!$B$4:$D$53,3,0))</f>
        <v>8550</v>
      </c>
      <c r="O4329" s="34">
        <f t="shared" si="553"/>
        <v>1282</v>
      </c>
      <c r="P4329" s="1">
        <f>IF(H4329=26,VLOOKUP(G4329,'属性表（单核）'!$H$2:$I$251,2,0),IF(H4329=59,VLOOKUP(G4329,'属性表（单核）'!$C$2:$D$251,2,0),INT(N4329/VLOOKUP(H4329,'属性表（单）'!$N$4:$O$24,2,0))))</f>
        <v>855</v>
      </c>
      <c r="Q4329" s="34">
        <f t="shared" si="554"/>
        <v>20038</v>
      </c>
      <c r="R4329" s="1">
        <f>IF(J4329=26,VLOOKUP(G4329,'属性表（单核）'!$H$2:$I$251,2,0),IF(J4329=59,VLOOKUP(G4329,'属性表（单核）'!$C$2:$D$251,2,0),INT(N4329/VLOOKUP(J4329,'属性表（单）'!$N$4:$O$24,2,0))))</f>
        <v>13359</v>
      </c>
      <c r="S4329" s="1">
        <f t="shared" si="555"/>
        <v>0</v>
      </c>
      <c r="T4329" s="28">
        <f>VLOOKUP(--F4329,经验表!$A$4:$B$53,2,0)*VLOOKUP(--E4329,经验表!$W$8:$X$17,2,0)</f>
        <v>0</v>
      </c>
      <c r="U4329" s="1">
        <f t="shared" si="556"/>
        <v>0</v>
      </c>
      <c r="V4329" s="1">
        <f t="shared" si="557"/>
        <v>0</v>
      </c>
    </row>
    <row r="4330" spans="1:22" x14ac:dyDescent="0.35">
      <c r="A4330" s="1">
        <v>92400182</v>
      </c>
      <c r="B4330" s="3" t="s">
        <v>25</v>
      </c>
      <c r="C4330" s="29">
        <f t="shared" si="552"/>
        <v>2</v>
      </c>
      <c r="D4330" s="29" t="str">
        <f t="shared" si="549"/>
        <v>2</v>
      </c>
      <c r="E4330" s="42" t="str">
        <f t="shared" si="550"/>
        <v>22</v>
      </c>
      <c r="F4330" s="1">
        <v>24</v>
      </c>
      <c r="G4330" s="28" t="str">
        <f t="shared" si="551"/>
        <v>224</v>
      </c>
      <c r="H4330" s="1">
        <v>4</v>
      </c>
      <c r="I4330" s="1">
        <v>1315</v>
      </c>
      <c r="J4330" s="1">
        <v>47</v>
      </c>
      <c r="K4330" s="1">
        <v>5520</v>
      </c>
      <c r="L4330" s="1">
        <v>73194</v>
      </c>
      <c r="M4330" s="1">
        <v>525527</v>
      </c>
      <c r="N4330" s="2">
        <f>INT(VLOOKUP(--D4330,'属性表（单）'!$H$7:$I$11,2,0)*VLOOKUP(F4330,'属性表（单）'!$B$4:$D$53,3,0))</f>
        <v>9000</v>
      </c>
      <c r="O4330" s="34">
        <f t="shared" si="553"/>
        <v>1350</v>
      </c>
      <c r="P4330" s="1">
        <f>IF(H4330=26,VLOOKUP(G4330,'属性表（单核）'!$H$2:$I$251,2,0),IF(H4330=59,VLOOKUP(G4330,'属性表（单核）'!$C$2:$D$251,2,0),INT(N4330/VLOOKUP(H4330,'属性表（单）'!$N$4:$O$24,2,0))))</f>
        <v>900</v>
      </c>
      <c r="Q4330" s="34">
        <f t="shared" si="554"/>
        <v>21093</v>
      </c>
      <c r="R4330" s="1">
        <f>IF(J4330=26,VLOOKUP(G4330,'属性表（单核）'!$H$2:$I$251,2,0),IF(J4330=59,VLOOKUP(G4330,'属性表（单核）'!$C$2:$D$251,2,0),INT(N4330/VLOOKUP(J4330,'属性表（单）'!$N$4:$O$24,2,0))))</f>
        <v>14062</v>
      </c>
      <c r="S4330" s="1">
        <f t="shared" si="555"/>
        <v>0</v>
      </c>
      <c r="T4330" s="28">
        <f>VLOOKUP(--F4330,经验表!$A$4:$B$53,2,0)*VLOOKUP(--E4330,经验表!$W$8:$X$17,2,0)</f>
        <v>0</v>
      </c>
      <c r="U4330" s="1">
        <f t="shared" si="556"/>
        <v>0</v>
      </c>
      <c r="V4330" s="1">
        <f t="shared" si="557"/>
        <v>0</v>
      </c>
    </row>
    <row r="4331" spans="1:22" x14ac:dyDescent="0.35">
      <c r="A4331" s="1">
        <v>92500182</v>
      </c>
      <c r="B4331" s="3" t="s">
        <v>25</v>
      </c>
      <c r="C4331" s="29">
        <f t="shared" si="552"/>
        <v>2</v>
      </c>
      <c r="D4331" s="29" t="str">
        <f t="shared" si="549"/>
        <v>2</v>
      </c>
      <c r="E4331" s="42" t="str">
        <f t="shared" si="550"/>
        <v>22</v>
      </c>
      <c r="F4331" s="1">
        <v>25</v>
      </c>
      <c r="G4331" s="28" t="str">
        <f t="shared" si="551"/>
        <v>225</v>
      </c>
      <c r="H4331" s="1">
        <v>4</v>
      </c>
      <c r="I4331" s="1">
        <v>1365</v>
      </c>
      <c r="J4331" s="1">
        <v>47</v>
      </c>
      <c r="K4331" s="1">
        <v>5720</v>
      </c>
      <c r="L4331" s="1">
        <v>81880</v>
      </c>
      <c r="M4331" s="1">
        <v>598721</v>
      </c>
      <c r="N4331" s="2">
        <f>INT(VLOOKUP(--D4331,'属性表（单）'!$H$7:$I$11,2,0)*VLOOKUP(F4331,'属性表（单）'!$B$4:$D$53,3,0))</f>
        <v>9450</v>
      </c>
      <c r="O4331" s="34">
        <f t="shared" si="553"/>
        <v>1417</v>
      </c>
      <c r="P4331" s="1">
        <f>IF(H4331=26,VLOOKUP(G4331,'属性表（单核）'!$H$2:$I$251,2,0),IF(H4331=59,VLOOKUP(G4331,'属性表（单核）'!$C$2:$D$251,2,0),INT(N4331/VLOOKUP(H4331,'属性表（单）'!$N$4:$O$24,2,0))))</f>
        <v>945</v>
      </c>
      <c r="Q4331" s="34">
        <f t="shared" si="554"/>
        <v>22147</v>
      </c>
      <c r="R4331" s="1">
        <f>IF(J4331=26,VLOOKUP(G4331,'属性表（单核）'!$H$2:$I$251,2,0),IF(J4331=59,VLOOKUP(G4331,'属性表（单核）'!$C$2:$D$251,2,0),INT(N4331/VLOOKUP(J4331,'属性表（单）'!$N$4:$O$24,2,0))))</f>
        <v>14765</v>
      </c>
      <c r="S4331" s="1">
        <f t="shared" si="555"/>
        <v>0</v>
      </c>
      <c r="T4331" s="28">
        <f>VLOOKUP(--F4331,经验表!$A$4:$B$53,2,0)*VLOOKUP(--E4331,经验表!$W$8:$X$17,2,0)</f>
        <v>0</v>
      </c>
      <c r="U4331" s="1">
        <f t="shared" si="556"/>
        <v>0</v>
      </c>
      <c r="V4331" s="1">
        <f t="shared" si="557"/>
        <v>0</v>
      </c>
    </row>
    <row r="4332" spans="1:22" x14ac:dyDescent="0.35">
      <c r="A4332" s="1">
        <v>92600182</v>
      </c>
      <c r="B4332" s="3" t="s">
        <v>25</v>
      </c>
      <c r="C4332" s="29">
        <f t="shared" si="552"/>
        <v>2</v>
      </c>
      <c r="D4332" s="29" t="str">
        <f t="shared" si="549"/>
        <v>2</v>
      </c>
      <c r="E4332" s="42" t="str">
        <f t="shared" si="550"/>
        <v>22</v>
      </c>
      <c r="F4332" s="1">
        <v>26</v>
      </c>
      <c r="G4332" s="28" t="str">
        <f t="shared" si="551"/>
        <v>226</v>
      </c>
      <c r="H4332" s="1">
        <v>4</v>
      </c>
      <c r="I4332" s="1">
        <v>1418</v>
      </c>
      <c r="J4332" s="1">
        <v>47</v>
      </c>
      <c r="K4332" s="1">
        <v>5920</v>
      </c>
      <c r="L4332" s="1">
        <v>91516</v>
      </c>
      <c r="M4332" s="1">
        <v>680601</v>
      </c>
      <c r="N4332" s="2">
        <f>INT(VLOOKUP(--D4332,'属性表（单）'!$H$7:$I$11,2,0)*VLOOKUP(F4332,'属性表（单）'!$B$4:$D$53,3,0))</f>
        <v>9900</v>
      </c>
      <c r="O4332" s="34">
        <f t="shared" si="553"/>
        <v>1485</v>
      </c>
      <c r="P4332" s="1">
        <f>IF(H4332=26,VLOOKUP(G4332,'属性表（单核）'!$H$2:$I$251,2,0),IF(H4332=59,VLOOKUP(G4332,'属性表（单核）'!$C$2:$D$251,2,0),INT(N4332/VLOOKUP(H4332,'属性表（单）'!$N$4:$O$24,2,0))))</f>
        <v>990</v>
      </c>
      <c r="Q4332" s="34">
        <f t="shared" si="554"/>
        <v>23202</v>
      </c>
      <c r="R4332" s="1">
        <f>IF(J4332=26,VLOOKUP(G4332,'属性表（单核）'!$H$2:$I$251,2,0),IF(J4332=59,VLOOKUP(G4332,'属性表（单核）'!$C$2:$D$251,2,0),INT(N4332/VLOOKUP(J4332,'属性表（单）'!$N$4:$O$24,2,0))))</f>
        <v>15468</v>
      </c>
      <c r="S4332" s="1">
        <f t="shared" si="555"/>
        <v>0</v>
      </c>
      <c r="T4332" s="28">
        <f>VLOOKUP(--F4332,经验表!$A$4:$B$53,2,0)*VLOOKUP(--E4332,经验表!$W$8:$X$17,2,0)</f>
        <v>0</v>
      </c>
      <c r="U4332" s="1">
        <f t="shared" si="556"/>
        <v>0</v>
      </c>
      <c r="V4332" s="1">
        <f t="shared" si="557"/>
        <v>0</v>
      </c>
    </row>
    <row r="4333" spans="1:22" x14ac:dyDescent="0.35">
      <c r="A4333" s="1">
        <v>92700182</v>
      </c>
      <c r="B4333" s="3" t="s">
        <v>25</v>
      </c>
      <c r="C4333" s="29">
        <f t="shared" si="552"/>
        <v>2</v>
      </c>
      <c r="D4333" s="29" t="str">
        <f t="shared" si="549"/>
        <v>2</v>
      </c>
      <c r="E4333" s="42" t="str">
        <f t="shared" si="550"/>
        <v>22</v>
      </c>
      <c r="F4333" s="1">
        <v>27</v>
      </c>
      <c r="G4333" s="28" t="str">
        <f t="shared" si="551"/>
        <v>227</v>
      </c>
      <c r="H4333" s="1">
        <v>4</v>
      </c>
      <c r="I4333" s="1">
        <v>1470</v>
      </c>
      <c r="J4333" s="1">
        <v>47</v>
      </c>
      <c r="K4333" s="1">
        <v>6120</v>
      </c>
      <c r="L4333" s="1">
        <v>102205</v>
      </c>
      <c r="M4333" s="1">
        <v>772117</v>
      </c>
      <c r="N4333" s="2">
        <f>INT(VLOOKUP(--D4333,'属性表（单）'!$H$7:$I$11,2,0)*VLOOKUP(F4333,'属性表（单）'!$B$4:$D$53,3,0))</f>
        <v>10425</v>
      </c>
      <c r="O4333" s="34">
        <f t="shared" si="553"/>
        <v>1563</v>
      </c>
      <c r="P4333" s="1">
        <f>IF(H4333=26,VLOOKUP(G4333,'属性表（单核）'!$H$2:$I$251,2,0),IF(H4333=59,VLOOKUP(G4333,'属性表（单核）'!$C$2:$D$251,2,0),INT(N4333/VLOOKUP(H4333,'属性表（单）'!$N$4:$O$24,2,0))))</f>
        <v>1042</v>
      </c>
      <c r="Q4333" s="34">
        <f t="shared" si="554"/>
        <v>24433</v>
      </c>
      <c r="R4333" s="1">
        <f>IF(J4333=26,VLOOKUP(G4333,'属性表（单核）'!$H$2:$I$251,2,0),IF(J4333=59,VLOOKUP(G4333,'属性表（单核）'!$C$2:$D$251,2,0),INT(N4333/VLOOKUP(J4333,'属性表（单）'!$N$4:$O$24,2,0))))</f>
        <v>16289</v>
      </c>
      <c r="S4333" s="1">
        <f t="shared" si="555"/>
        <v>0</v>
      </c>
      <c r="T4333" s="28">
        <f>VLOOKUP(--F4333,经验表!$A$4:$B$53,2,0)*VLOOKUP(--E4333,经验表!$W$8:$X$17,2,0)</f>
        <v>0</v>
      </c>
      <c r="U4333" s="1">
        <f t="shared" si="556"/>
        <v>0</v>
      </c>
      <c r="V4333" s="1">
        <f t="shared" si="557"/>
        <v>0</v>
      </c>
    </row>
    <row r="4334" spans="1:22" x14ac:dyDescent="0.35">
      <c r="A4334" s="1">
        <v>92800182</v>
      </c>
      <c r="B4334" s="3" t="s">
        <v>25</v>
      </c>
      <c r="C4334" s="29">
        <f t="shared" si="552"/>
        <v>2</v>
      </c>
      <c r="D4334" s="29" t="str">
        <f t="shared" si="549"/>
        <v>2</v>
      </c>
      <c r="E4334" s="42" t="str">
        <f t="shared" si="550"/>
        <v>22</v>
      </c>
      <c r="F4334" s="1">
        <v>28</v>
      </c>
      <c r="G4334" s="28" t="str">
        <f t="shared" si="551"/>
        <v>228</v>
      </c>
      <c r="H4334" s="1">
        <v>4</v>
      </c>
      <c r="I4334" s="1">
        <v>1525</v>
      </c>
      <c r="J4334" s="1">
        <v>47</v>
      </c>
      <c r="K4334" s="1">
        <v>6320</v>
      </c>
      <c r="L4334" s="1">
        <v>114059</v>
      </c>
      <c r="M4334" s="1">
        <v>874322</v>
      </c>
      <c r="N4334" s="2">
        <f>INT(VLOOKUP(--D4334,'属性表（单）'!$H$7:$I$11,2,0)*VLOOKUP(F4334,'属性表（单）'!$B$4:$D$53,3,0))</f>
        <v>10950</v>
      </c>
      <c r="O4334" s="34">
        <f t="shared" si="553"/>
        <v>1642</v>
      </c>
      <c r="P4334" s="1">
        <f>IF(H4334=26,VLOOKUP(G4334,'属性表（单核）'!$H$2:$I$251,2,0),IF(H4334=59,VLOOKUP(G4334,'属性表（单核）'!$C$2:$D$251,2,0),INT(N4334/VLOOKUP(H4334,'属性表（单）'!$N$4:$O$24,2,0))))</f>
        <v>1095</v>
      </c>
      <c r="Q4334" s="34">
        <f t="shared" si="554"/>
        <v>25663</v>
      </c>
      <c r="R4334" s="1">
        <f>IF(J4334=26,VLOOKUP(G4334,'属性表（单核）'!$H$2:$I$251,2,0),IF(J4334=59,VLOOKUP(G4334,'属性表（单核）'!$C$2:$D$251,2,0),INT(N4334/VLOOKUP(J4334,'属性表（单）'!$N$4:$O$24,2,0))))</f>
        <v>17109</v>
      </c>
      <c r="S4334" s="1">
        <f t="shared" si="555"/>
        <v>0</v>
      </c>
      <c r="T4334" s="28">
        <f>VLOOKUP(--F4334,经验表!$A$4:$B$53,2,0)*VLOOKUP(--E4334,经验表!$W$8:$X$17,2,0)</f>
        <v>0</v>
      </c>
      <c r="U4334" s="1">
        <f t="shared" si="556"/>
        <v>0</v>
      </c>
      <c r="V4334" s="1">
        <f t="shared" si="557"/>
        <v>0</v>
      </c>
    </row>
    <row r="4335" spans="1:22" x14ac:dyDescent="0.35">
      <c r="A4335" s="1">
        <v>92900182</v>
      </c>
      <c r="B4335" s="3" t="s">
        <v>25</v>
      </c>
      <c r="C4335" s="29">
        <f t="shared" si="552"/>
        <v>2</v>
      </c>
      <c r="D4335" s="29" t="str">
        <f t="shared" si="549"/>
        <v>2</v>
      </c>
      <c r="E4335" s="42" t="str">
        <f t="shared" si="550"/>
        <v>22</v>
      </c>
      <c r="F4335" s="1">
        <v>29</v>
      </c>
      <c r="G4335" s="28" t="str">
        <f t="shared" si="551"/>
        <v>229</v>
      </c>
      <c r="H4335" s="1">
        <v>4</v>
      </c>
      <c r="I4335" s="1">
        <v>1579</v>
      </c>
      <c r="J4335" s="1">
        <v>47</v>
      </c>
      <c r="K4335" s="1">
        <v>6520</v>
      </c>
      <c r="L4335" s="1">
        <v>127206</v>
      </c>
      <c r="M4335" s="1">
        <v>988381</v>
      </c>
      <c r="N4335" s="2">
        <f>INT(VLOOKUP(--D4335,'属性表（单）'!$H$7:$I$11,2,0)*VLOOKUP(F4335,'属性表（单）'!$B$4:$D$53,3,0))</f>
        <v>11475</v>
      </c>
      <c r="O4335" s="34">
        <f t="shared" si="553"/>
        <v>1720</v>
      </c>
      <c r="P4335" s="1">
        <f>IF(H4335=26,VLOOKUP(G4335,'属性表（单核）'!$H$2:$I$251,2,0),IF(H4335=59,VLOOKUP(G4335,'属性表（单核）'!$C$2:$D$251,2,0),INT(N4335/VLOOKUP(H4335,'属性表（单）'!$N$4:$O$24,2,0))))</f>
        <v>1147</v>
      </c>
      <c r="Q4335" s="34">
        <f t="shared" si="554"/>
        <v>26893</v>
      </c>
      <c r="R4335" s="1">
        <f>IF(J4335=26,VLOOKUP(G4335,'属性表（单核）'!$H$2:$I$251,2,0),IF(J4335=59,VLOOKUP(G4335,'属性表（单核）'!$C$2:$D$251,2,0),INT(N4335/VLOOKUP(J4335,'属性表（单）'!$N$4:$O$24,2,0))))</f>
        <v>17929</v>
      </c>
      <c r="S4335" s="1">
        <f t="shared" si="555"/>
        <v>0</v>
      </c>
      <c r="T4335" s="28">
        <f>VLOOKUP(--F4335,经验表!$A$4:$B$53,2,0)*VLOOKUP(--E4335,经验表!$W$8:$X$17,2,0)</f>
        <v>0</v>
      </c>
      <c r="U4335" s="1">
        <f t="shared" si="556"/>
        <v>0</v>
      </c>
      <c r="V4335" s="1">
        <f t="shared" si="557"/>
        <v>0</v>
      </c>
    </row>
    <row r="4336" spans="1:22" x14ac:dyDescent="0.35">
      <c r="A4336" s="1">
        <v>93000182</v>
      </c>
      <c r="B4336" s="3" t="s">
        <v>25</v>
      </c>
      <c r="C4336" s="29">
        <f t="shared" si="552"/>
        <v>2</v>
      </c>
      <c r="D4336" s="29" t="str">
        <f t="shared" si="549"/>
        <v>2</v>
      </c>
      <c r="E4336" s="42" t="str">
        <f t="shared" si="550"/>
        <v>22</v>
      </c>
      <c r="F4336" s="1">
        <v>30</v>
      </c>
      <c r="G4336" s="28" t="str">
        <f t="shared" si="551"/>
        <v>230</v>
      </c>
      <c r="H4336" s="1">
        <v>4</v>
      </c>
      <c r="I4336" s="1">
        <v>1637</v>
      </c>
      <c r="J4336" s="1">
        <v>47</v>
      </c>
      <c r="K4336" s="1">
        <v>6720</v>
      </c>
      <c r="L4336" s="1">
        <v>141783</v>
      </c>
      <c r="M4336" s="1">
        <v>1115587</v>
      </c>
      <c r="N4336" s="2">
        <f>INT(VLOOKUP(--D4336,'属性表（单）'!$H$7:$I$11,2,0)*VLOOKUP(F4336,'属性表（单）'!$B$4:$D$53,3,0))</f>
        <v>12000</v>
      </c>
      <c r="O4336" s="34">
        <f t="shared" si="553"/>
        <v>1800</v>
      </c>
      <c r="P4336" s="1">
        <f>IF(H4336=26,VLOOKUP(G4336,'属性表（单核）'!$H$2:$I$251,2,0),IF(H4336=59,VLOOKUP(G4336,'属性表（单核）'!$C$2:$D$251,2,0),INT(N4336/VLOOKUP(H4336,'属性表（单）'!$N$4:$O$24,2,0))))</f>
        <v>1200</v>
      </c>
      <c r="Q4336" s="34">
        <f t="shared" si="554"/>
        <v>28125</v>
      </c>
      <c r="R4336" s="1">
        <f>IF(J4336=26,VLOOKUP(G4336,'属性表（单核）'!$H$2:$I$251,2,0),IF(J4336=59,VLOOKUP(G4336,'属性表（单核）'!$C$2:$D$251,2,0),INT(N4336/VLOOKUP(J4336,'属性表（单）'!$N$4:$O$24,2,0))))</f>
        <v>18750</v>
      </c>
      <c r="S4336" s="1">
        <f t="shared" si="555"/>
        <v>0</v>
      </c>
      <c r="T4336" s="28">
        <f>VLOOKUP(--F4336,经验表!$A$4:$B$53,2,0)*VLOOKUP(--E4336,经验表!$W$8:$X$17,2,0)</f>
        <v>0</v>
      </c>
      <c r="U4336" s="1">
        <f t="shared" si="556"/>
        <v>0</v>
      </c>
      <c r="V4336" s="1">
        <f t="shared" si="557"/>
        <v>0</v>
      </c>
    </row>
    <row r="4337" spans="1:22" x14ac:dyDescent="0.35">
      <c r="A4337" s="1">
        <v>93100182</v>
      </c>
      <c r="B4337" s="3" t="s">
        <v>25</v>
      </c>
      <c r="C4337" s="29">
        <f t="shared" si="552"/>
        <v>2</v>
      </c>
      <c r="D4337" s="29" t="str">
        <f t="shared" si="549"/>
        <v>2</v>
      </c>
      <c r="E4337" s="42" t="str">
        <f t="shared" si="550"/>
        <v>22</v>
      </c>
      <c r="F4337" s="1">
        <v>31</v>
      </c>
      <c r="G4337" s="28" t="str">
        <f t="shared" si="551"/>
        <v>231</v>
      </c>
      <c r="H4337" s="1">
        <v>4</v>
      </c>
      <c r="I4337" s="1">
        <v>1696</v>
      </c>
      <c r="J4337" s="1">
        <v>47</v>
      </c>
      <c r="K4337" s="1">
        <v>6920</v>
      </c>
      <c r="L4337" s="1">
        <v>157942</v>
      </c>
      <c r="M4337" s="1">
        <v>1257370</v>
      </c>
      <c r="N4337" s="2">
        <f>INT(VLOOKUP(--D4337,'属性表（单）'!$H$7:$I$11,2,0)*VLOOKUP(F4337,'属性表（单）'!$B$4:$D$53,3,0))</f>
        <v>12525</v>
      </c>
      <c r="O4337" s="34">
        <f t="shared" si="553"/>
        <v>1878</v>
      </c>
      <c r="P4337" s="1">
        <f>IF(H4337=26,VLOOKUP(G4337,'属性表（单核）'!$H$2:$I$251,2,0),IF(H4337=59,VLOOKUP(G4337,'属性表（单核）'!$C$2:$D$251,2,0),INT(N4337/VLOOKUP(H4337,'属性表（单）'!$N$4:$O$24,2,0))))</f>
        <v>1252</v>
      </c>
      <c r="Q4337" s="34">
        <f t="shared" si="554"/>
        <v>29355</v>
      </c>
      <c r="R4337" s="1">
        <f>IF(J4337=26,VLOOKUP(G4337,'属性表（单核）'!$H$2:$I$251,2,0),IF(J4337=59,VLOOKUP(G4337,'属性表（单核）'!$C$2:$D$251,2,0),INT(N4337/VLOOKUP(J4337,'属性表（单）'!$N$4:$O$24,2,0))))</f>
        <v>19570</v>
      </c>
      <c r="S4337" s="1">
        <f t="shared" si="555"/>
        <v>0</v>
      </c>
      <c r="T4337" s="28">
        <f>VLOOKUP(--F4337,经验表!$A$4:$B$53,2,0)*VLOOKUP(--E4337,经验表!$W$8:$X$17,2,0)</f>
        <v>0</v>
      </c>
      <c r="U4337" s="1">
        <f t="shared" si="556"/>
        <v>0</v>
      </c>
      <c r="V4337" s="1">
        <f t="shared" si="557"/>
        <v>0</v>
      </c>
    </row>
    <row r="4338" spans="1:22" x14ac:dyDescent="0.35">
      <c r="A4338" s="1">
        <v>93200182</v>
      </c>
      <c r="B4338" s="3" t="s">
        <v>25</v>
      </c>
      <c r="C4338" s="29">
        <f t="shared" si="552"/>
        <v>2</v>
      </c>
      <c r="D4338" s="29" t="str">
        <f t="shared" si="549"/>
        <v>2</v>
      </c>
      <c r="E4338" s="42" t="str">
        <f t="shared" si="550"/>
        <v>22</v>
      </c>
      <c r="F4338" s="1">
        <v>32</v>
      </c>
      <c r="G4338" s="28" t="str">
        <f t="shared" si="551"/>
        <v>232</v>
      </c>
      <c r="H4338" s="1">
        <v>4</v>
      </c>
      <c r="I4338" s="1">
        <v>1755</v>
      </c>
      <c r="J4338" s="1">
        <v>47</v>
      </c>
      <c r="K4338" s="1">
        <v>7120</v>
      </c>
      <c r="L4338" s="1">
        <v>175857</v>
      </c>
      <c r="M4338" s="1">
        <v>1415312</v>
      </c>
      <c r="N4338" s="2">
        <f>INT(VLOOKUP(--D4338,'属性表（单）'!$H$7:$I$11,2,0)*VLOOKUP(F4338,'属性表（单）'!$B$4:$D$53,3,0))</f>
        <v>13125</v>
      </c>
      <c r="O4338" s="34">
        <f t="shared" si="553"/>
        <v>1968</v>
      </c>
      <c r="P4338" s="1">
        <f>IF(H4338=26,VLOOKUP(G4338,'属性表（单核）'!$H$2:$I$251,2,0),IF(H4338=59,VLOOKUP(G4338,'属性表（单核）'!$C$2:$D$251,2,0),INT(N4338/VLOOKUP(H4338,'属性表（单）'!$N$4:$O$24,2,0))))</f>
        <v>1312</v>
      </c>
      <c r="Q4338" s="34">
        <f t="shared" si="554"/>
        <v>30760</v>
      </c>
      <c r="R4338" s="1">
        <f>IF(J4338=26,VLOOKUP(G4338,'属性表（单核）'!$H$2:$I$251,2,0),IF(J4338=59,VLOOKUP(G4338,'属性表（单核）'!$C$2:$D$251,2,0),INT(N4338/VLOOKUP(J4338,'属性表（单）'!$N$4:$O$24,2,0))))</f>
        <v>20507</v>
      </c>
      <c r="S4338" s="1">
        <f t="shared" si="555"/>
        <v>0</v>
      </c>
      <c r="T4338" s="28">
        <f>VLOOKUP(--F4338,经验表!$A$4:$B$53,2,0)*VLOOKUP(--E4338,经验表!$W$8:$X$17,2,0)</f>
        <v>0</v>
      </c>
      <c r="U4338" s="1">
        <f t="shared" si="556"/>
        <v>0</v>
      </c>
      <c r="V4338" s="1">
        <f t="shared" si="557"/>
        <v>0</v>
      </c>
    </row>
    <row r="4339" spans="1:22" x14ac:dyDescent="0.35">
      <c r="A4339" s="1">
        <v>93300182</v>
      </c>
      <c r="B4339" s="3" t="s">
        <v>25</v>
      </c>
      <c r="C4339" s="29">
        <f t="shared" si="552"/>
        <v>2</v>
      </c>
      <c r="D4339" s="29" t="str">
        <f t="shared" si="549"/>
        <v>2</v>
      </c>
      <c r="E4339" s="42" t="str">
        <f t="shared" si="550"/>
        <v>22</v>
      </c>
      <c r="F4339" s="1">
        <v>33</v>
      </c>
      <c r="G4339" s="28" t="str">
        <f t="shared" si="551"/>
        <v>233</v>
      </c>
      <c r="H4339" s="1">
        <v>4</v>
      </c>
      <c r="I4339" s="1">
        <v>1818</v>
      </c>
      <c r="J4339" s="1">
        <v>47</v>
      </c>
      <c r="K4339" s="1">
        <v>7320</v>
      </c>
      <c r="L4339" s="1">
        <v>195714</v>
      </c>
      <c r="M4339" s="1">
        <v>1591169</v>
      </c>
      <c r="N4339" s="2">
        <f>INT(VLOOKUP(--D4339,'属性表（单）'!$H$7:$I$11,2,0)*VLOOKUP(F4339,'属性表（单）'!$B$4:$D$53,3,0))</f>
        <v>13725</v>
      </c>
      <c r="O4339" s="34">
        <f t="shared" si="553"/>
        <v>2058</v>
      </c>
      <c r="P4339" s="1">
        <f>IF(H4339=26,VLOOKUP(G4339,'属性表（单核）'!$H$2:$I$251,2,0),IF(H4339=59,VLOOKUP(G4339,'属性表（单核）'!$C$2:$D$251,2,0),INT(N4339/VLOOKUP(H4339,'属性表（单）'!$N$4:$O$24,2,0))))</f>
        <v>1372</v>
      </c>
      <c r="Q4339" s="34">
        <f t="shared" si="554"/>
        <v>32167</v>
      </c>
      <c r="R4339" s="1">
        <f>IF(J4339=26,VLOOKUP(G4339,'属性表（单核）'!$H$2:$I$251,2,0),IF(J4339=59,VLOOKUP(G4339,'属性表（单核）'!$C$2:$D$251,2,0),INT(N4339/VLOOKUP(J4339,'属性表（单）'!$N$4:$O$24,2,0))))</f>
        <v>21445</v>
      </c>
      <c r="S4339" s="1">
        <f t="shared" si="555"/>
        <v>0</v>
      </c>
      <c r="T4339" s="28">
        <f>VLOOKUP(--F4339,经验表!$A$4:$B$53,2,0)*VLOOKUP(--E4339,经验表!$W$8:$X$17,2,0)</f>
        <v>0</v>
      </c>
      <c r="U4339" s="1">
        <f t="shared" si="556"/>
        <v>0</v>
      </c>
      <c r="V4339" s="1">
        <f t="shared" si="557"/>
        <v>0</v>
      </c>
    </row>
    <row r="4340" spans="1:22" x14ac:dyDescent="0.35">
      <c r="A4340" s="1">
        <v>93400182</v>
      </c>
      <c r="B4340" s="3" t="s">
        <v>25</v>
      </c>
      <c r="C4340" s="29">
        <f t="shared" si="552"/>
        <v>2</v>
      </c>
      <c r="D4340" s="29" t="str">
        <f t="shared" si="549"/>
        <v>2</v>
      </c>
      <c r="E4340" s="42" t="str">
        <f t="shared" si="550"/>
        <v>22</v>
      </c>
      <c r="F4340" s="1">
        <v>34</v>
      </c>
      <c r="G4340" s="28" t="str">
        <f t="shared" si="551"/>
        <v>234</v>
      </c>
      <c r="H4340" s="1">
        <v>4</v>
      </c>
      <c r="I4340" s="1">
        <v>1880</v>
      </c>
      <c r="J4340" s="1">
        <v>47</v>
      </c>
      <c r="K4340" s="1">
        <v>7520</v>
      </c>
      <c r="L4340" s="1">
        <v>217721</v>
      </c>
      <c r="M4340" s="1">
        <v>1786883</v>
      </c>
      <c r="N4340" s="2">
        <f>INT(VLOOKUP(--D4340,'属性表（单）'!$H$7:$I$11,2,0)*VLOOKUP(F4340,'属性表（单）'!$B$4:$D$53,3,0))</f>
        <v>14325</v>
      </c>
      <c r="O4340" s="34">
        <f t="shared" si="553"/>
        <v>2148</v>
      </c>
      <c r="P4340" s="1">
        <f>IF(H4340=26,VLOOKUP(G4340,'属性表（单核）'!$H$2:$I$251,2,0),IF(H4340=59,VLOOKUP(G4340,'属性表（单核）'!$C$2:$D$251,2,0),INT(N4340/VLOOKUP(H4340,'属性表（单）'!$N$4:$O$24,2,0))))</f>
        <v>1432</v>
      </c>
      <c r="Q4340" s="34">
        <f t="shared" si="554"/>
        <v>33573</v>
      </c>
      <c r="R4340" s="1">
        <f>IF(J4340=26,VLOOKUP(G4340,'属性表（单核）'!$H$2:$I$251,2,0),IF(J4340=59,VLOOKUP(G4340,'属性表（单核）'!$C$2:$D$251,2,0),INT(N4340/VLOOKUP(J4340,'属性表（单）'!$N$4:$O$24,2,0))))</f>
        <v>22382</v>
      </c>
      <c r="S4340" s="1">
        <f t="shared" si="555"/>
        <v>0</v>
      </c>
      <c r="T4340" s="28">
        <f>VLOOKUP(--F4340,经验表!$A$4:$B$53,2,0)*VLOOKUP(--E4340,经验表!$W$8:$X$17,2,0)</f>
        <v>0</v>
      </c>
      <c r="U4340" s="1">
        <f t="shared" si="556"/>
        <v>0</v>
      </c>
      <c r="V4340" s="1">
        <f t="shared" si="557"/>
        <v>0</v>
      </c>
    </row>
    <row r="4341" spans="1:22" x14ac:dyDescent="0.35">
      <c r="A4341" s="1">
        <v>93500182</v>
      </c>
      <c r="B4341" s="3" t="s">
        <v>25</v>
      </c>
      <c r="C4341" s="29">
        <f t="shared" si="552"/>
        <v>2</v>
      </c>
      <c r="D4341" s="29" t="str">
        <f t="shared" si="549"/>
        <v>2</v>
      </c>
      <c r="E4341" s="42" t="str">
        <f t="shared" si="550"/>
        <v>22</v>
      </c>
      <c r="F4341" s="1">
        <v>35</v>
      </c>
      <c r="G4341" s="28" t="str">
        <f t="shared" si="551"/>
        <v>235</v>
      </c>
      <c r="H4341" s="1">
        <v>4</v>
      </c>
      <c r="I4341" s="1">
        <v>1944</v>
      </c>
      <c r="J4341" s="1">
        <v>47</v>
      </c>
      <c r="K4341" s="1">
        <v>7720</v>
      </c>
      <c r="L4341" s="1">
        <v>242110</v>
      </c>
      <c r="M4341" s="1">
        <v>2004604</v>
      </c>
      <c r="N4341" s="2">
        <f>INT(VLOOKUP(--D4341,'属性表（单）'!$H$7:$I$11,2,0)*VLOOKUP(F4341,'属性表（单）'!$B$4:$D$53,3,0))</f>
        <v>14925</v>
      </c>
      <c r="O4341" s="34">
        <f t="shared" si="553"/>
        <v>2238</v>
      </c>
      <c r="P4341" s="1">
        <f>IF(H4341=26,VLOOKUP(G4341,'属性表（单核）'!$H$2:$I$251,2,0),IF(H4341=59,VLOOKUP(G4341,'属性表（单核）'!$C$2:$D$251,2,0),INT(N4341/VLOOKUP(H4341,'属性表（单）'!$N$4:$O$24,2,0))))</f>
        <v>1492</v>
      </c>
      <c r="Q4341" s="34">
        <f t="shared" si="554"/>
        <v>34980</v>
      </c>
      <c r="R4341" s="1">
        <f>IF(J4341=26,VLOOKUP(G4341,'属性表（单核）'!$H$2:$I$251,2,0),IF(J4341=59,VLOOKUP(G4341,'属性表（单核）'!$C$2:$D$251,2,0),INT(N4341/VLOOKUP(J4341,'属性表（单）'!$N$4:$O$24,2,0))))</f>
        <v>23320</v>
      </c>
      <c r="S4341" s="1">
        <f t="shared" si="555"/>
        <v>0</v>
      </c>
      <c r="T4341" s="28">
        <f>VLOOKUP(--F4341,经验表!$A$4:$B$53,2,0)*VLOOKUP(--E4341,经验表!$W$8:$X$17,2,0)</f>
        <v>0</v>
      </c>
      <c r="U4341" s="1">
        <f t="shared" si="556"/>
        <v>0</v>
      </c>
      <c r="V4341" s="1">
        <f t="shared" si="557"/>
        <v>0</v>
      </c>
    </row>
    <row r="4342" spans="1:22" x14ac:dyDescent="0.35">
      <c r="A4342" s="1">
        <v>93600182</v>
      </c>
      <c r="B4342" s="3" t="s">
        <v>25</v>
      </c>
      <c r="C4342" s="29">
        <f t="shared" si="552"/>
        <v>2</v>
      </c>
      <c r="D4342" s="29" t="str">
        <f t="shared" si="549"/>
        <v>2</v>
      </c>
      <c r="E4342" s="42" t="str">
        <f t="shared" si="550"/>
        <v>22</v>
      </c>
      <c r="F4342" s="1">
        <v>36</v>
      </c>
      <c r="G4342" s="28" t="str">
        <f t="shared" si="551"/>
        <v>236</v>
      </c>
      <c r="H4342" s="1">
        <v>4</v>
      </c>
      <c r="I4342" s="1">
        <v>2011</v>
      </c>
      <c r="J4342" s="1">
        <v>47</v>
      </c>
      <c r="K4342" s="1">
        <v>7920</v>
      </c>
      <c r="L4342" s="1">
        <v>269135</v>
      </c>
      <c r="M4342" s="1">
        <v>2246714</v>
      </c>
      <c r="N4342" s="2">
        <f>INT(VLOOKUP(--D4342,'属性表（单）'!$H$7:$I$11,2,0)*VLOOKUP(F4342,'属性表（单）'!$B$4:$D$53,3,0))</f>
        <v>15525</v>
      </c>
      <c r="O4342" s="34">
        <f t="shared" si="553"/>
        <v>2328</v>
      </c>
      <c r="P4342" s="1">
        <f>IF(H4342=26,VLOOKUP(G4342,'属性表（单核）'!$H$2:$I$251,2,0),IF(H4342=59,VLOOKUP(G4342,'属性表（单核）'!$C$2:$D$251,2,0),INT(N4342/VLOOKUP(H4342,'属性表（单）'!$N$4:$O$24,2,0))))</f>
        <v>1552</v>
      </c>
      <c r="Q4342" s="34">
        <f t="shared" si="554"/>
        <v>36385</v>
      </c>
      <c r="R4342" s="1">
        <f>IF(J4342=26,VLOOKUP(G4342,'属性表（单核）'!$H$2:$I$251,2,0),IF(J4342=59,VLOOKUP(G4342,'属性表（单核）'!$C$2:$D$251,2,0),INT(N4342/VLOOKUP(J4342,'属性表（单）'!$N$4:$O$24,2,0))))</f>
        <v>24257</v>
      </c>
      <c r="S4342" s="1">
        <f t="shared" si="555"/>
        <v>0</v>
      </c>
      <c r="T4342" s="28">
        <f>VLOOKUP(--F4342,经验表!$A$4:$B$53,2,0)*VLOOKUP(--E4342,经验表!$W$8:$X$17,2,0)</f>
        <v>0</v>
      </c>
      <c r="U4342" s="1">
        <f t="shared" si="556"/>
        <v>0</v>
      </c>
      <c r="V4342" s="1">
        <f t="shared" si="557"/>
        <v>0</v>
      </c>
    </row>
    <row r="4343" spans="1:22" x14ac:dyDescent="0.35">
      <c r="A4343" s="1">
        <v>93700182</v>
      </c>
      <c r="B4343" s="3" t="s">
        <v>25</v>
      </c>
      <c r="C4343" s="29">
        <f t="shared" si="552"/>
        <v>2</v>
      </c>
      <c r="D4343" s="29" t="str">
        <f t="shared" si="549"/>
        <v>2</v>
      </c>
      <c r="E4343" s="42" t="str">
        <f t="shared" si="550"/>
        <v>22</v>
      </c>
      <c r="F4343" s="1">
        <v>37</v>
      </c>
      <c r="G4343" s="28" t="str">
        <f t="shared" si="551"/>
        <v>237</v>
      </c>
      <c r="H4343" s="1">
        <v>4</v>
      </c>
      <c r="I4343" s="1">
        <v>2078</v>
      </c>
      <c r="J4343" s="1">
        <v>47</v>
      </c>
      <c r="K4343" s="1">
        <v>8120</v>
      </c>
      <c r="L4343" s="1">
        <v>299081</v>
      </c>
      <c r="M4343" s="1">
        <v>2515849</v>
      </c>
      <c r="N4343" s="2">
        <f>INT(VLOOKUP(--D4343,'属性表（单）'!$H$7:$I$11,2,0)*VLOOKUP(F4343,'属性表（单）'!$B$4:$D$53,3,0))</f>
        <v>16200</v>
      </c>
      <c r="O4343" s="34">
        <f t="shared" si="553"/>
        <v>2430</v>
      </c>
      <c r="P4343" s="1">
        <f>IF(H4343=26,VLOOKUP(G4343,'属性表（单核）'!$H$2:$I$251,2,0),IF(H4343=59,VLOOKUP(G4343,'属性表（单核）'!$C$2:$D$251,2,0),INT(N4343/VLOOKUP(H4343,'属性表（单）'!$N$4:$O$24,2,0))))</f>
        <v>1620</v>
      </c>
      <c r="Q4343" s="34">
        <f t="shared" si="554"/>
        <v>37968</v>
      </c>
      <c r="R4343" s="1">
        <f>IF(J4343=26,VLOOKUP(G4343,'属性表（单核）'!$H$2:$I$251,2,0),IF(J4343=59,VLOOKUP(G4343,'属性表（单核）'!$C$2:$D$251,2,0),INT(N4343/VLOOKUP(J4343,'属性表（单）'!$N$4:$O$24,2,0))))</f>
        <v>25312</v>
      </c>
      <c r="S4343" s="1">
        <f t="shared" si="555"/>
        <v>0</v>
      </c>
      <c r="T4343" s="28">
        <f>VLOOKUP(--F4343,经验表!$A$4:$B$53,2,0)*VLOOKUP(--E4343,经验表!$W$8:$X$17,2,0)</f>
        <v>0</v>
      </c>
      <c r="U4343" s="1">
        <f t="shared" si="556"/>
        <v>0</v>
      </c>
      <c r="V4343" s="1">
        <f t="shared" si="557"/>
        <v>0</v>
      </c>
    </row>
    <row r="4344" spans="1:22" x14ac:dyDescent="0.35">
      <c r="A4344" s="1">
        <v>93800182</v>
      </c>
      <c r="B4344" s="3" t="s">
        <v>25</v>
      </c>
      <c r="C4344" s="29">
        <f t="shared" si="552"/>
        <v>2</v>
      </c>
      <c r="D4344" s="29" t="str">
        <f t="shared" si="549"/>
        <v>2</v>
      </c>
      <c r="E4344" s="42" t="str">
        <f t="shared" si="550"/>
        <v>22</v>
      </c>
      <c r="F4344" s="1">
        <v>38</v>
      </c>
      <c r="G4344" s="28" t="str">
        <f t="shared" si="551"/>
        <v>238</v>
      </c>
      <c r="H4344" s="1">
        <v>4</v>
      </c>
      <c r="I4344" s="1">
        <v>2149</v>
      </c>
      <c r="J4344" s="1">
        <v>47</v>
      </c>
      <c r="K4344" s="1">
        <v>8320</v>
      </c>
      <c r="L4344" s="1">
        <v>332259</v>
      </c>
      <c r="M4344" s="1">
        <v>2814930</v>
      </c>
      <c r="N4344" s="2">
        <f>INT(VLOOKUP(--D4344,'属性表（单）'!$H$7:$I$11,2,0)*VLOOKUP(F4344,'属性表（单）'!$B$4:$D$53,3,0))</f>
        <v>16875</v>
      </c>
      <c r="O4344" s="34">
        <f t="shared" si="553"/>
        <v>2530</v>
      </c>
      <c r="P4344" s="1">
        <f>IF(H4344=26,VLOOKUP(G4344,'属性表（单核）'!$H$2:$I$251,2,0),IF(H4344=59,VLOOKUP(G4344,'属性表（单核）'!$C$2:$D$251,2,0),INT(N4344/VLOOKUP(H4344,'属性表（单）'!$N$4:$O$24,2,0))))</f>
        <v>1687</v>
      </c>
      <c r="Q4344" s="34">
        <f t="shared" si="554"/>
        <v>39550</v>
      </c>
      <c r="R4344" s="1">
        <f>IF(J4344=26,VLOOKUP(G4344,'属性表（单核）'!$H$2:$I$251,2,0),IF(J4344=59,VLOOKUP(G4344,'属性表（单核）'!$C$2:$D$251,2,0),INT(N4344/VLOOKUP(J4344,'属性表（单）'!$N$4:$O$24,2,0))))</f>
        <v>26367</v>
      </c>
      <c r="S4344" s="1">
        <f t="shared" si="555"/>
        <v>0</v>
      </c>
      <c r="T4344" s="28">
        <f>VLOOKUP(--F4344,经验表!$A$4:$B$53,2,0)*VLOOKUP(--E4344,经验表!$W$8:$X$17,2,0)</f>
        <v>0</v>
      </c>
      <c r="U4344" s="1">
        <f t="shared" si="556"/>
        <v>0</v>
      </c>
      <c r="V4344" s="1">
        <f t="shared" si="557"/>
        <v>0</v>
      </c>
    </row>
    <row r="4345" spans="1:22" x14ac:dyDescent="0.35">
      <c r="A4345" s="1">
        <v>93900182</v>
      </c>
      <c r="B4345" s="3" t="s">
        <v>25</v>
      </c>
      <c r="C4345" s="29">
        <f t="shared" si="552"/>
        <v>2</v>
      </c>
      <c r="D4345" s="29" t="str">
        <f t="shared" si="549"/>
        <v>2</v>
      </c>
      <c r="E4345" s="42" t="str">
        <f t="shared" si="550"/>
        <v>22</v>
      </c>
      <c r="F4345" s="1">
        <v>39</v>
      </c>
      <c r="G4345" s="28" t="str">
        <f t="shared" si="551"/>
        <v>239</v>
      </c>
      <c r="H4345" s="1">
        <v>4</v>
      </c>
      <c r="I4345" s="1">
        <v>2219</v>
      </c>
      <c r="J4345" s="1">
        <v>47</v>
      </c>
      <c r="K4345" s="1">
        <v>8520</v>
      </c>
      <c r="L4345" s="1">
        <v>369017</v>
      </c>
      <c r="M4345" s="1">
        <v>3147189</v>
      </c>
      <c r="N4345" s="2">
        <f>INT(VLOOKUP(--D4345,'属性表（单）'!$H$7:$I$11,2,0)*VLOOKUP(F4345,'属性表（单）'!$B$4:$D$53,3,0))</f>
        <v>17550</v>
      </c>
      <c r="O4345" s="34">
        <f t="shared" si="553"/>
        <v>2632</v>
      </c>
      <c r="P4345" s="1">
        <f>IF(H4345=26,VLOOKUP(G4345,'属性表（单核）'!$H$2:$I$251,2,0),IF(H4345=59,VLOOKUP(G4345,'属性表（单核）'!$C$2:$D$251,2,0),INT(N4345/VLOOKUP(H4345,'属性表（单）'!$N$4:$O$24,2,0))))</f>
        <v>1755</v>
      </c>
      <c r="Q4345" s="34">
        <f t="shared" si="554"/>
        <v>41131</v>
      </c>
      <c r="R4345" s="1">
        <f>IF(J4345=26,VLOOKUP(G4345,'属性表（单核）'!$H$2:$I$251,2,0),IF(J4345=59,VLOOKUP(G4345,'属性表（单核）'!$C$2:$D$251,2,0),INT(N4345/VLOOKUP(J4345,'属性表（单）'!$N$4:$O$24,2,0))))</f>
        <v>27421</v>
      </c>
      <c r="S4345" s="1">
        <f t="shared" si="555"/>
        <v>0</v>
      </c>
      <c r="T4345" s="28">
        <f>VLOOKUP(--F4345,经验表!$A$4:$B$53,2,0)*VLOOKUP(--E4345,经验表!$W$8:$X$17,2,0)</f>
        <v>0</v>
      </c>
      <c r="U4345" s="1">
        <f t="shared" si="556"/>
        <v>0</v>
      </c>
      <c r="V4345" s="1">
        <f t="shared" si="557"/>
        <v>0</v>
      </c>
    </row>
    <row r="4346" spans="1:22" x14ac:dyDescent="0.35">
      <c r="A4346" s="1">
        <v>94000182</v>
      </c>
      <c r="B4346" s="3" t="s">
        <v>25</v>
      </c>
      <c r="C4346" s="29">
        <f t="shared" si="552"/>
        <v>2</v>
      </c>
      <c r="D4346" s="29" t="str">
        <f t="shared" si="549"/>
        <v>2</v>
      </c>
      <c r="E4346" s="42" t="str">
        <f t="shared" si="550"/>
        <v>22</v>
      </c>
      <c r="F4346" s="1">
        <v>40</v>
      </c>
      <c r="G4346" s="28" t="str">
        <f t="shared" si="551"/>
        <v>240</v>
      </c>
      <c r="H4346" s="1">
        <v>4</v>
      </c>
      <c r="I4346" s="1">
        <v>2293</v>
      </c>
      <c r="J4346" s="1">
        <v>47</v>
      </c>
      <c r="K4346" s="1">
        <v>8720</v>
      </c>
      <c r="L4346" s="1">
        <v>409739</v>
      </c>
      <c r="M4346" s="1">
        <v>3516206</v>
      </c>
      <c r="N4346" s="2">
        <f>INT(VLOOKUP(--D4346,'属性表（单）'!$H$7:$I$11,2,0)*VLOOKUP(F4346,'属性表（单）'!$B$4:$D$53,3,0))</f>
        <v>18225</v>
      </c>
      <c r="O4346" s="34">
        <f t="shared" si="553"/>
        <v>2733</v>
      </c>
      <c r="P4346" s="1">
        <f>IF(H4346=26,VLOOKUP(G4346,'属性表（单核）'!$H$2:$I$251,2,0),IF(H4346=59,VLOOKUP(G4346,'属性表（单核）'!$C$2:$D$251,2,0),INT(N4346/VLOOKUP(H4346,'属性表（单）'!$N$4:$O$24,2,0))))</f>
        <v>1822</v>
      </c>
      <c r="Q4346" s="34">
        <f t="shared" si="554"/>
        <v>42714</v>
      </c>
      <c r="R4346" s="1">
        <f>IF(J4346=26,VLOOKUP(G4346,'属性表（单核）'!$H$2:$I$251,2,0),IF(J4346=59,VLOOKUP(G4346,'属性表（单核）'!$C$2:$D$251,2,0),INT(N4346/VLOOKUP(J4346,'属性表（单）'!$N$4:$O$24,2,0))))</f>
        <v>28476</v>
      </c>
      <c r="S4346" s="1">
        <f t="shared" si="555"/>
        <v>0</v>
      </c>
      <c r="T4346" s="28">
        <f>VLOOKUP(--F4346,经验表!$A$4:$B$53,2,0)*VLOOKUP(--E4346,经验表!$W$8:$X$17,2,0)</f>
        <v>0</v>
      </c>
      <c r="U4346" s="1">
        <f t="shared" si="556"/>
        <v>0</v>
      </c>
      <c r="V4346" s="1">
        <f t="shared" si="557"/>
        <v>0</v>
      </c>
    </row>
    <row r="4347" spans="1:22" x14ac:dyDescent="0.35">
      <c r="A4347" s="1">
        <v>94100182</v>
      </c>
      <c r="B4347" s="3" t="s">
        <v>25</v>
      </c>
      <c r="C4347" s="29">
        <f t="shared" si="552"/>
        <v>2</v>
      </c>
      <c r="D4347" s="29" t="str">
        <f t="shared" si="549"/>
        <v>2</v>
      </c>
      <c r="E4347" s="42" t="str">
        <f t="shared" si="550"/>
        <v>22</v>
      </c>
      <c r="F4347" s="1">
        <v>41</v>
      </c>
      <c r="G4347" s="28" t="str">
        <f t="shared" si="551"/>
        <v>241</v>
      </c>
      <c r="H4347" s="1">
        <v>4</v>
      </c>
      <c r="I4347" s="1">
        <v>2368</v>
      </c>
      <c r="J4347" s="1">
        <v>47</v>
      </c>
      <c r="K4347" s="1">
        <v>8920</v>
      </c>
      <c r="L4347" s="1">
        <v>454848</v>
      </c>
      <c r="M4347" s="1">
        <v>3925945</v>
      </c>
      <c r="N4347" s="2">
        <f>INT(VLOOKUP(--D4347,'属性表（单）'!$H$7:$I$11,2,0)*VLOOKUP(F4347,'属性表（单）'!$B$4:$D$53,3,0))</f>
        <v>18900</v>
      </c>
      <c r="O4347" s="34">
        <f t="shared" si="553"/>
        <v>2835</v>
      </c>
      <c r="P4347" s="1">
        <f>IF(H4347=26,VLOOKUP(G4347,'属性表（单核）'!$H$2:$I$251,2,0),IF(H4347=59,VLOOKUP(G4347,'属性表（单核）'!$C$2:$D$251,2,0),INT(N4347/VLOOKUP(H4347,'属性表（单）'!$N$4:$O$24,2,0))))</f>
        <v>1890</v>
      </c>
      <c r="Q4347" s="34">
        <f t="shared" si="554"/>
        <v>44296</v>
      </c>
      <c r="R4347" s="1">
        <f>IF(J4347=26,VLOOKUP(G4347,'属性表（单核）'!$H$2:$I$251,2,0),IF(J4347=59,VLOOKUP(G4347,'属性表（单核）'!$C$2:$D$251,2,0),INT(N4347/VLOOKUP(J4347,'属性表（单）'!$N$4:$O$24,2,0))))</f>
        <v>29531</v>
      </c>
      <c r="S4347" s="1">
        <f t="shared" si="555"/>
        <v>0</v>
      </c>
      <c r="T4347" s="28">
        <f>VLOOKUP(--F4347,经验表!$A$4:$B$53,2,0)*VLOOKUP(--E4347,经验表!$W$8:$X$17,2,0)</f>
        <v>0</v>
      </c>
      <c r="U4347" s="1">
        <f t="shared" si="556"/>
        <v>0</v>
      </c>
      <c r="V4347" s="1">
        <f t="shared" si="557"/>
        <v>0</v>
      </c>
    </row>
    <row r="4348" spans="1:22" x14ac:dyDescent="0.35">
      <c r="A4348" s="1">
        <v>94200182</v>
      </c>
      <c r="B4348" s="3" t="s">
        <v>25</v>
      </c>
      <c r="C4348" s="29">
        <f t="shared" si="552"/>
        <v>2</v>
      </c>
      <c r="D4348" s="29" t="str">
        <f t="shared" si="549"/>
        <v>2</v>
      </c>
      <c r="E4348" s="42" t="str">
        <f t="shared" si="550"/>
        <v>22</v>
      </c>
      <c r="F4348" s="1">
        <v>42</v>
      </c>
      <c r="G4348" s="28" t="str">
        <f t="shared" si="551"/>
        <v>242</v>
      </c>
      <c r="H4348" s="1">
        <v>4</v>
      </c>
      <c r="I4348" s="1">
        <v>2445</v>
      </c>
      <c r="J4348" s="1">
        <v>47</v>
      </c>
      <c r="K4348" s="1">
        <v>9120</v>
      </c>
      <c r="L4348" s="1">
        <v>504814</v>
      </c>
      <c r="M4348" s="1">
        <v>4380793</v>
      </c>
      <c r="N4348" s="2">
        <f>INT(VLOOKUP(--D4348,'属性表（单）'!$H$7:$I$11,2,0)*VLOOKUP(F4348,'属性表（单）'!$B$4:$D$53,3,0))</f>
        <v>19650</v>
      </c>
      <c r="O4348" s="34">
        <f t="shared" si="553"/>
        <v>2947</v>
      </c>
      <c r="P4348" s="1">
        <f>IF(H4348=26,VLOOKUP(G4348,'属性表（单核）'!$H$2:$I$251,2,0),IF(H4348=59,VLOOKUP(G4348,'属性表（单核）'!$C$2:$D$251,2,0),INT(N4348/VLOOKUP(H4348,'属性表（单）'!$N$4:$O$24,2,0))))</f>
        <v>1965</v>
      </c>
      <c r="Q4348" s="34">
        <f t="shared" si="554"/>
        <v>46054</v>
      </c>
      <c r="R4348" s="1">
        <f>IF(J4348=26,VLOOKUP(G4348,'属性表（单核）'!$H$2:$I$251,2,0),IF(J4348=59,VLOOKUP(G4348,'属性表（单核）'!$C$2:$D$251,2,0),INT(N4348/VLOOKUP(J4348,'属性表（单）'!$N$4:$O$24,2,0))))</f>
        <v>30703</v>
      </c>
      <c r="S4348" s="1">
        <f t="shared" si="555"/>
        <v>0</v>
      </c>
      <c r="T4348" s="28">
        <f>VLOOKUP(--F4348,经验表!$A$4:$B$53,2,0)*VLOOKUP(--E4348,经验表!$W$8:$X$17,2,0)</f>
        <v>0</v>
      </c>
      <c r="U4348" s="1">
        <f t="shared" si="556"/>
        <v>0</v>
      </c>
      <c r="V4348" s="1">
        <f t="shared" si="557"/>
        <v>0</v>
      </c>
    </row>
    <row r="4349" spans="1:22" x14ac:dyDescent="0.35">
      <c r="A4349" s="1">
        <v>94300182</v>
      </c>
      <c r="B4349" s="3" t="s">
        <v>25</v>
      </c>
      <c r="C4349" s="29">
        <f t="shared" si="552"/>
        <v>2</v>
      </c>
      <c r="D4349" s="29" t="str">
        <f t="shared" si="549"/>
        <v>2</v>
      </c>
      <c r="E4349" s="42" t="str">
        <f t="shared" si="550"/>
        <v>22</v>
      </c>
      <c r="F4349" s="1">
        <v>43</v>
      </c>
      <c r="G4349" s="28" t="str">
        <f t="shared" si="551"/>
        <v>243</v>
      </c>
      <c r="H4349" s="1">
        <v>4</v>
      </c>
      <c r="I4349" s="1">
        <v>2523</v>
      </c>
      <c r="J4349" s="1">
        <v>47</v>
      </c>
      <c r="K4349" s="1">
        <v>9320</v>
      </c>
      <c r="L4349" s="1">
        <v>560162</v>
      </c>
      <c r="M4349" s="1">
        <v>4885607</v>
      </c>
      <c r="N4349" s="2">
        <f>INT(VLOOKUP(--D4349,'属性表（单）'!$H$7:$I$11,2,0)*VLOOKUP(F4349,'属性表（单）'!$B$4:$D$53,3,0))</f>
        <v>20400</v>
      </c>
      <c r="O4349" s="34">
        <f t="shared" si="553"/>
        <v>3060</v>
      </c>
      <c r="P4349" s="1">
        <f>IF(H4349=26,VLOOKUP(G4349,'属性表（单核）'!$H$2:$I$251,2,0),IF(H4349=59,VLOOKUP(G4349,'属性表（单核）'!$C$2:$D$251,2,0),INT(N4349/VLOOKUP(H4349,'属性表（单）'!$N$4:$O$24,2,0))))</f>
        <v>2040</v>
      </c>
      <c r="Q4349" s="34">
        <f t="shared" si="554"/>
        <v>47812</v>
      </c>
      <c r="R4349" s="1">
        <f>IF(J4349=26,VLOOKUP(G4349,'属性表（单核）'!$H$2:$I$251,2,0),IF(J4349=59,VLOOKUP(G4349,'属性表（单核）'!$C$2:$D$251,2,0),INT(N4349/VLOOKUP(J4349,'属性表（单）'!$N$4:$O$24,2,0))))</f>
        <v>31875</v>
      </c>
      <c r="S4349" s="1">
        <f t="shared" si="555"/>
        <v>0</v>
      </c>
      <c r="T4349" s="28">
        <f>VLOOKUP(--F4349,经验表!$A$4:$B$53,2,0)*VLOOKUP(--E4349,经验表!$W$8:$X$17,2,0)</f>
        <v>0</v>
      </c>
      <c r="U4349" s="1">
        <f t="shared" si="556"/>
        <v>0</v>
      </c>
      <c r="V4349" s="1">
        <f t="shared" si="557"/>
        <v>0</v>
      </c>
    </row>
    <row r="4350" spans="1:22" x14ac:dyDescent="0.35">
      <c r="A4350" s="1">
        <v>94400182</v>
      </c>
      <c r="B4350" s="3" t="s">
        <v>25</v>
      </c>
      <c r="C4350" s="29">
        <f t="shared" si="552"/>
        <v>2</v>
      </c>
      <c r="D4350" s="29" t="str">
        <f t="shared" si="549"/>
        <v>2</v>
      </c>
      <c r="E4350" s="42" t="str">
        <f t="shared" si="550"/>
        <v>22</v>
      </c>
      <c r="F4350" s="1">
        <v>44</v>
      </c>
      <c r="G4350" s="28" t="str">
        <f t="shared" si="551"/>
        <v>244</v>
      </c>
      <c r="H4350" s="1">
        <v>4</v>
      </c>
      <c r="I4350" s="1">
        <v>2603</v>
      </c>
      <c r="J4350" s="1">
        <v>47</v>
      </c>
      <c r="K4350" s="1">
        <v>9520</v>
      </c>
      <c r="L4350" s="1">
        <v>621463</v>
      </c>
      <c r="M4350" s="1">
        <v>5445769</v>
      </c>
      <c r="N4350" s="2">
        <f>INT(VLOOKUP(--D4350,'属性表（单）'!$H$7:$I$11,2,0)*VLOOKUP(F4350,'属性表（单）'!$B$4:$D$53,3,0))</f>
        <v>21150</v>
      </c>
      <c r="O4350" s="34">
        <f t="shared" si="553"/>
        <v>3172</v>
      </c>
      <c r="P4350" s="1">
        <f>IF(H4350=26,VLOOKUP(G4350,'属性表（单核）'!$H$2:$I$251,2,0),IF(H4350=59,VLOOKUP(G4350,'属性表（单核）'!$C$2:$D$251,2,0),INT(N4350/VLOOKUP(H4350,'属性表（单）'!$N$4:$O$24,2,0))))</f>
        <v>2115</v>
      </c>
      <c r="Q4350" s="34">
        <f t="shared" si="554"/>
        <v>49569</v>
      </c>
      <c r="R4350" s="1">
        <f>IF(J4350=26,VLOOKUP(G4350,'属性表（单核）'!$H$2:$I$251,2,0),IF(J4350=59,VLOOKUP(G4350,'属性表（单核）'!$C$2:$D$251,2,0),INT(N4350/VLOOKUP(J4350,'属性表（单）'!$N$4:$O$24,2,0))))</f>
        <v>33046</v>
      </c>
      <c r="S4350" s="1">
        <f t="shared" si="555"/>
        <v>0</v>
      </c>
      <c r="T4350" s="28">
        <f>VLOOKUP(--F4350,经验表!$A$4:$B$53,2,0)*VLOOKUP(--E4350,经验表!$W$8:$X$17,2,0)</f>
        <v>0</v>
      </c>
      <c r="U4350" s="1">
        <f t="shared" si="556"/>
        <v>0</v>
      </c>
      <c r="V4350" s="1">
        <f t="shared" si="557"/>
        <v>0</v>
      </c>
    </row>
    <row r="4351" spans="1:22" x14ac:dyDescent="0.35">
      <c r="A4351" s="1">
        <v>94500182</v>
      </c>
      <c r="B4351" s="3" t="s">
        <v>25</v>
      </c>
      <c r="C4351" s="29">
        <f t="shared" si="552"/>
        <v>2</v>
      </c>
      <c r="D4351" s="29" t="str">
        <f t="shared" si="549"/>
        <v>2</v>
      </c>
      <c r="E4351" s="42" t="str">
        <f t="shared" si="550"/>
        <v>22</v>
      </c>
      <c r="F4351" s="1">
        <v>45</v>
      </c>
      <c r="G4351" s="28" t="str">
        <f t="shared" si="551"/>
        <v>245</v>
      </c>
      <c r="H4351" s="1">
        <v>4</v>
      </c>
      <c r="I4351" s="1">
        <v>2686</v>
      </c>
      <c r="J4351" s="1">
        <v>47</v>
      </c>
      <c r="K4351" s="1">
        <v>9720</v>
      </c>
      <c r="L4351" s="1">
        <v>689357</v>
      </c>
      <c r="M4351" s="1">
        <v>6067232</v>
      </c>
      <c r="N4351" s="2">
        <f>INT(VLOOKUP(--D4351,'属性表（单）'!$H$7:$I$11,2,0)*VLOOKUP(F4351,'属性表（单）'!$B$4:$D$53,3,0))</f>
        <v>21900</v>
      </c>
      <c r="O4351" s="34">
        <f t="shared" si="553"/>
        <v>3285</v>
      </c>
      <c r="P4351" s="1">
        <f>IF(H4351=26,VLOOKUP(G4351,'属性表（单核）'!$H$2:$I$251,2,0),IF(H4351=59,VLOOKUP(G4351,'属性表（单核）'!$C$2:$D$251,2,0),INT(N4351/VLOOKUP(H4351,'属性表（单）'!$N$4:$O$24,2,0))))</f>
        <v>2190</v>
      </c>
      <c r="Q4351" s="34">
        <f t="shared" si="554"/>
        <v>51327</v>
      </c>
      <c r="R4351" s="1">
        <f>IF(J4351=26,VLOOKUP(G4351,'属性表（单核）'!$H$2:$I$251,2,0),IF(J4351=59,VLOOKUP(G4351,'属性表（单核）'!$C$2:$D$251,2,0),INT(N4351/VLOOKUP(J4351,'属性表（单）'!$N$4:$O$24,2,0))))</f>
        <v>34218</v>
      </c>
      <c r="S4351" s="1">
        <f t="shared" si="555"/>
        <v>0</v>
      </c>
      <c r="T4351" s="28">
        <f>VLOOKUP(--F4351,经验表!$A$4:$B$53,2,0)*VLOOKUP(--E4351,经验表!$W$8:$X$17,2,0)</f>
        <v>0</v>
      </c>
      <c r="U4351" s="1">
        <f t="shared" si="556"/>
        <v>0</v>
      </c>
      <c r="V4351" s="1">
        <f t="shared" si="557"/>
        <v>0</v>
      </c>
    </row>
    <row r="4352" spans="1:22" x14ac:dyDescent="0.35">
      <c r="A4352" s="1">
        <v>94600182</v>
      </c>
      <c r="B4352" s="3" t="s">
        <v>25</v>
      </c>
      <c r="C4352" s="29">
        <f t="shared" si="552"/>
        <v>2</v>
      </c>
      <c r="D4352" s="29" t="str">
        <f t="shared" si="549"/>
        <v>2</v>
      </c>
      <c r="E4352" s="42" t="str">
        <f t="shared" si="550"/>
        <v>22</v>
      </c>
      <c r="F4352" s="1">
        <v>46</v>
      </c>
      <c r="G4352" s="28" t="str">
        <f t="shared" si="551"/>
        <v>246</v>
      </c>
      <c r="H4352" s="1">
        <v>4</v>
      </c>
      <c r="I4352" s="1">
        <v>2771</v>
      </c>
      <c r="J4352" s="1">
        <v>47</v>
      </c>
      <c r="K4352" s="1">
        <v>9920</v>
      </c>
      <c r="L4352" s="1">
        <v>764553</v>
      </c>
      <c r="M4352" s="1">
        <v>6756589</v>
      </c>
      <c r="N4352" s="2">
        <f>INT(VLOOKUP(--D4352,'属性表（单）'!$H$7:$I$11,2,0)*VLOOKUP(F4352,'属性表（单）'!$B$4:$D$53,3,0))</f>
        <v>22650</v>
      </c>
      <c r="O4352" s="34">
        <f t="shared" si="553"/>
        <v>3397</v>
      </c>
      <c r="P4352" s="1">
        <f>IF(H4352=26,VLOOKUP(G4352,'属性表（单核）'!$H$2:$I$251,2,0),IF(H4352=59,VLOOKUP(G4352,'属性表（单核）'!$C$2:$D$251,2,0),INT(N4352/VLOOKUP(H4352,'属性表（单）'!$N$4:$O$24,2,0))))</f>
        <v>2265</v>
      </c>
      <c r="Q4352" s="34">
        <f t="shared" si="554"/>
        <v>53085</v>
      </c>
      <c r="R4352" s="1">
        <f>IF(J4352=26,VLOOKUP(G4352,'属性表（单核）'!$H$2:$I$251,2,0),IF(J4352=59,VLOOKUP(G4352,'属性表（单核）'!$C$2:$D$251,2,0),INT(N4352/VLOOKUP(J4352,'属性表（单）'!$N$4:$O$24,2,0))))</f>
        <v>35390</v>
      </c>
      <c r="S4352" s="1">
        <f t="shared" si="555"/>
        <v>0</v>
      </c>
      <c r="T4352" s="28">
        <f>VLOOKUP(--F4352,经验表!$A$4:$B$53,2,0)*VLOOKUP(--E4352,经验表!$W$8:$X$17,2,0)</f>
        <v>0</v>
      </c>
      <c r="U4352" s="1">
        <f t="shared" si="556"/>
        <v>0</v>
      </c>
      <c r="V4352" s="1">
        <f t="shared" si="557"/>
        <v>0</v>
      </c>
    </row>
    <row r="4353" spans="1:22" x14ac:dyDescent="0.35">
      <c r="A4353" s="1">
        <v>94700182</v>
      </c>
      <c r="B4353" s="3" t="s">
        <v>25</v>
      </c>
      <c r="C4353" s="29">
        <f t="shared" si="552"/>
        <v>2</v>
      </c>
      <c r="D4353" s="29" t="str">
        <f t="shared" si="549"/>
        <v>2</v>
      </c>
      <c r="E4353" s="42" t="str">
        <f t="shared" si="550"/>
        <v>22</v>
      </c>
      <c r="F4353" s="1">
        <v>47</v>
      </c>
      <c r="G4353" s="28" t="str">
        <f t="shared" si="551"/>
        <v>247</v>
      </c>
      <c r="H4353" s="1">
        <v>4</v>
      </c>
      <c r="I4353" s="1">
        <v>2858</v>
      </c>
      <c r="J4353" s="1">
        <v>47</v>
      </c>
      <c r="K4353" s="1">
        <v>10120</v>
      </c>
      <c r="L4353" s="1">
        <v>847829</v>
      </c>
      <c r="M4353" s="1">
        <v>7521142</v>
      </c>
      <c r="N4353" s="2">
        <f>INT(VLOOKUP(--D4353,'属性表（单）'!$H$7:$I$11,2,0)*VLOOKUP(F4353,'属性表（单）'!$B$4:$D$53,3,0))</f>
        <v>23475</v>
      </c>
      <c r="O4353" s="34">
        <f t="shared" si="553"/>
        <v>3520</v>
      </c>
      <c r="P4353" s="1">
        <f>IF(H4353=26,VLOOKUP(G4353,'属性表（单核）'!$H$2:$I$251,2,0),IF(H4353=59,VLOOKUP(G4353,'属性表（单核）'!$C$2:$D$251,2,0),INT(N4353/VLOOKUP(H4353,'属性表（单）'!$N$4:$O$24,2,0))))</f>
        <v>2347</v>
      </c>
      <c r="Q4353" s="34">
        <f t="shared" si="554"/>
        <v>55018</v>
      </c>
      <c r="R4353" s="1">
        <f>IF(J4353=26,VLOOKUP(G4353,'属性表（单核）'!$H$2:$I$251,2,0),IF(J4353=59,VLOOKUP(G4353,'属性表（单核）'!$C$2:$D$251,2,0),INT(N4353/VLOOKUP(J4353,'属性表（单）'!$N$4:$O$24,2,0))))</f>
        <v>36679</v>
      </c>
      <c r="S4353" s="1">
        <f t="shared" si="555"/>
        <v>0</v>
      </c>
      <c r="T4353" s="28">
        <f>VLOOKUP(--F4353,经验表!$A$4:$B$53,2,0)*VLOOKUP(--E4353,经验表!$W$8:$X$17,2,0)</f>
        <v>0</v>
      </c>
      <c r="U4353" s="1">
        <f t="shared" si="556"/>
        <v>0</v>
      </c>
      <c r="V4353" s="1">
        <f t="shared" si="557"/>
        <v>0</v>
      </c>
    </row>
    <row r="4354" spans="1:22" x14ac:dyDescent="0.35">
      <c r="A4354" s="1">
        <v>94800182</v>
      </c>
      <c r="B4354" s="3" t="s">
        <v>25</v>
      </c>
      <c r="C4354" s="29">
        <f t="shared" si="552"/>
        <v>2</v>
      </c>
      <c r="D4354" s="29" t="str">
        <f t="shared" si="549"/>
        <v>2</v>
      </c>
      <c r="E4354" s="42" t="str">
        <f t="shared" si="550"/>
        <v>22</v>
      </c>
      <c r="F4354" s="1">
        <v>48</v>
      </c>
      <c r="G4354" s="28" t="str">
        <f t="shared" si="551"/>
        <v>248</v>
      </c>
      <c r="H4354" s="1">
        <v>4</v>
      </c>
      <c r="I4354" s="1">
        <v>2947</v>
      </c>
      <c r="J4354" s="1">
        <v>47</v>
      </c>
      <c r="K4354" s="1">
        <v>10320</v>
      </c>
      <c r="L4354" s="1">
        <v>940053</v>
      </c>
      <c r="M4354" s="1">
        <v>8368971</v>
      </c>
      <c r="N4354" s="2">
        <f>INT(VLOOKUP(--D4354,'属性表（单）'!$H$7:$I$11,2,0)*VLOOKUP(F4354,'属性表（单）'!$B$4:$D$53,3,0))</f>
        <v>24300</v>
      </c>
      <c r="O4354" s="34">
        <f t="shared" si="553"/>
        <v>3645</v>
      </c>
      <c r="P4354" s="1">
        <f>IF(H4354=26,VLOOKUP(G4354,'属性表（单核）'!$H$2:$I$251,2,0),IF(H4354=59,VLOOKUP(G4354,'属性表（单核）'!$C$2:$D$251,2,0),INT(N4354/VLOOKUP(H4354,'属性表（单）'!$N$4:$O$24,2,0))))</f>
        <v>2430</v>
      </c>
      <c r="Q4354" s="34">
        <f t="shared" si="554"/>
        <v>56952</v>
      </c>
      <c r="R4354" s="1">
        <f>IF(J4354=26,VLOOKUP(G4354,'属性表（单核）'!$H$2:$I$251,2,0),IF(J4354=59,VLOOKUP(G4354,'属性表（单核）'!$C$2:$D$251,2,0),INT(N4354/VLOOKUP(J4354,'属性表（单）'!$N$4:$O$24,2,0))))</f>
        <v>37968</v>
      </c>
      <c r="S4354" s="1">
        <f t="shared" si="555"/>
        <v>0</v>
      </c>
      <c r="T4354" s="28">
        <f>VLOOKUP(--F4354,经验表!$A$4:$B$53,2,0)*VLOOKUP(--E4354,经验表!$W$8:$X$17,2,0)</f>
        <v>0</v>
      </c>
      <c r="U4354" s="1">
        <f t="shared" si="556"/>
        <v>0</v>
      </c>
      <c r="V4354" s="1">
        <f t="shared" si="557"/>
        <v>0</v>
      </c>
    </row>
    <row r="4355" spans="1:22" x14ac:dyDescent="0.35">
      <c r="A4355" s="1">
        <v>94900182</v>
      </c>
      <c r="B4355" s="3" t="s">
        <v>25</v>
      </c>
      <c r="C4355" s="29">
        <f t="shared" si="552"/>
        <v>2</v>
      </c>
      <c r="D4355" s="29" t="str">
        <f t="shared" ref="D4355:D4418" si="558">RIGHT(A4355,1)</f>
        <v>2</v>
      </c>
      <c r="E4355" s="42" t="str">
        <f t="shared" ref="E4355:E4418" si="559">IF(C4355=1,RIGHT(A4355,1),C4355&amp;RIGHT(A4355,1))</f>
        <v>22</v>
      </c>
      <c r="F4355" s="1">
        <v>49</v>
      </c>
      <c r="G4355" s="28" t="str">
        <f t="shared" ref="G4355:G4418" si="560">D4355&amp;F4355</f>
        <v>249</v>
      </c>
      <c r="H4355" s="1">
        <v>4</v>
      </c>
      <c r="I4355" s="1">
        <v>3038</v>
      </c>
      <c r="J4355" s="1">
        <v>47</v>
      </c>
      <c r="K4355" s="1">
        <v>10520</v>
      </c>
      <c r="L4355" s="1">
        <v>1042182</v>
      </c>
      <c r="M4355" s="1">
        <v>9309024</v>
      </c>
      <c r="N4355" s="2">
        <f>INT(VLOOKUP(--D4355,'属性表（单）'!$H$7:$I$11,2,0)*VLOOKUP(F4355,'属性表（单）'!$B$4:$D$53,3,0))</f>
        <v>25125</v>
      </c>
      <c r="O4355" s="34">
        <f t="shared" si="553"/>
        <v>3768</v>
      </c>
      <c r="P4355" s="1">
        <f>IF(H4355=26,VLOOKUP(G4355,'属性表（单核）'!$H$2:$I$251,2,0),IF(H4355=59,VLOOKUP(G4355,'属性表（单核）'!$C$2:$D$251,2,0),INT(N4355/VLOOKUP(H4355,'属性表（单）'!$N$4:$O$24,2,0))))</f>
        <v>2512</v>
      </c>
      <c r="Q4355" s="34">
        <f t="shared" si="554"/>
        <v>58885</v>
      </c>
      <c r="R4355" s="1">
        <f>IF(J4355=26,VLOOKUP(G4355,'属性表（单核）'!$H$2:$I$251,2,0),IF(J4355=59,VLOOKUP(G4355,'属性表（单核）'!$C$2:$D$251,2,0),INT(N4355/VLOOKUP(J4355,'属性表（单）'!$N$4:$O$24,2,0))))</f>
        <v>39257</v>
      </c>
      <c r="S4355" s="1">
        <f t="shared" si="555"/>
        <v>0</v>
      </c>
      <c r="T4355" s="28">
        <f>VLOOKUP(--F4355,经验表!$A$4:$B$53,2,0)*VLOOKUP(--E4355,经验表!$W$8:$X$17,2,0)</f>
        <v>0</v>
      </c>
      <c r="U4355" s="1">
        <f t="shared" si="556"/>
        <v>0</v>
      </c>
      <c r="V4355" s="1">
        <f t="shared" si="557"/>
        <v>0</v>
      </c>
    </row>
    <row r="4356" spans="1:22" x14ac:dyDescent="0.35">
      <c r="A4356" s="1">
        <v>95000182</v>
      </c>
      <c r="B4356" s="3" t="s">
        <v>25</v>
      </c>
      <c r="C4356" s="29">
        <f t="shared" ref="C4356:C4419" si="561">C4355</f>
        <v>2</v>
      </c>
      <c r="D4356" s="29" t="str">
        <f t="shared" si="558"/>
        <v>2</v>
      </c>
      <c r="E4356" s="42" t="str">
        <f t="shared" si="559"/>
        <v>22</v>
      </c>
      <c r="F4356" s="1">
        <v>50</v>
      </c>
      <c r="G4356" s="28" t="str">
        <f t="shared" si="560"/>
        <v>250</v>
      </c>
      <c r="H4356" s="1">
        <v>4</v>
      </c>
      <c r="I4356" s="1">
        <v>3133</v>
      </c>
      <c r="J4356" s="1">
        <v>47</v>
      </c>
      <c r="K4356" s="1">
        <v>10720</v>
      </c>
      <c r="L4356" s="1">
        <v>99999999</v>
      </c>
      <c r="M4356" s="1">
        <v>10351206</v>
      </c>
      <c r="N4356" s="2">
        <f>INT(VLOOKUP(--D4356,'属性表（单）'!$H$7:$I$11,2,0)*VLOOKUP(F4356,'属性表（单）'!$B$4:$D$53,3,0))</f>
        <v>25950</v>
      </c>
      <c r="O4356" s="34">
        <f t="shared" si="553"/>
        <v>3892</v>
      </c>
      <c r="P4356" s="1">
        <f>IF(H4356=26,VLOOKUP(G4356,'属性表（单核）'!$H$2:$I$251,2,0),IF(H4356=59,VLOOKUP(G4356,'属性表（单核）'!$C$2:$D$251,2,0),INT(N4356/VLOOKUP(H4356,'属性表（单）'!$N$4:$O$24,2,0))))</f>
        <v>2595</v>
      </c>
      <c r="Q4356" s="34">
        <f t="shared" si="554"/>
        <v>60819</v>
      </c>
      <c r="R4356" s="1">
        <f>IF(J4356=26,VLOOKUP(G4356,'属性表（单核）'!$H$2:$I$251,2,0),IF(J4356=59,VLOOKUP(G4356,'属性表（单核）'!$C$2:$D$251,2,0),INT(N4356/VLOOKUP(J4356,'属性表（单）'!$N$4:$O$24,2,0))))</f>
        <v>40546</v>
      </c>
      <c r="S4356" s="1">
        <f t="shared" si="555"/>
        <v>0</v>
      </c>
      <c r="T4356" s="28">
        <f>VLOOKUP(--F4356,经验表!$A$4:$B$53,2,0)*VLOOKUP(--E4356,经验表!$W$8:$X$17,2,0)</f>
        <v>0</v>
      </c>
      <c r="U4356" s="1">
        <f t="shared" si="556"/>
        <v>0</v>
      </c>
      <c r="V4356" s="1">
        <f t="shared" si="557"/>
        <v>0</v>
      </c>
    </row>
    <row r="4357" spans="1:22" x14ac:dyDescent="0.35">
      <c r="A4357" s="1">
        <v>90100183</v>
      </c>
      <c r="B4357" s="3" t="s">
        <v>25</v>
      </c>
      <c r="C4357" s="29">
        <f t="shared" si="561"/>
        <v>2</v>
      </c>
      <c r="D4357" s="29" t="str">
        <f t="shared" si="558"/>
        <v>3</v>
      </c>
      <c r="E4357" s="42" t="str">
        <f t="shared" si="559"/>
        <v>23</v>
      </c>
      <c r="F4357" s="1">
        <v>1</v>
      </c>
      <c r="G4357" s="28" t="str">
        <f t="shared" si="560"/>
        <v>31</v>
      </c>
      <c r="H4357" s="1">
        <v>4</v>
      </c>
      <c r="I4357" s="1">
        <v>768</v>
      </c>
      <c r="J4357" s="1">
        <v>47</v>
      </c>
      <c r="K4357" s="1">
        <v>1336</v>
      </c>
      <c r="L4357" s="1">
        <v>2913</v>
      </c>
      <c r="M4357" s="1">
        <v>0</v>
      </c>
      <c r="N4357" s="2">
        <f>INT(VLOOKUP(--D4357,'属性表（单）'!$H$7:$I$11,2,0)*VLOOKUP(F4357,'属性表（单）'!$B$4:$D$53,3,0))</f>
        <v>3600</v>
      </c>
      <c r="O4357" s="34">
        <f t="shared" si="553"/>
        <v>540</v>
      </c>
      <c r="P4357" s="1">
        <f>IF(H4357=26,VLOOKUP(G4357,'属性表（单核）'!$H$2:$I$251,2,0),IF(H4357=59,VLOOKUP(G4357,'属性表（单核）'!$C$2:$D$251,2,0),INT(N4357/VLOOKUP(H4357,'属性表（单）'!$N$4:$O$24,2,0))))</f>
        <v>360</v>
      </c>
      <c r="Q4357" s="34">
        <f t="shared" si="554"/>
        <v>8437</v>
      </c>
      <c r="R4357" s="1">
        <f>IF(J4357=26,VLOOKUP(G4357,'属性表（单核）'!$H$2:$I$251,2,0),IF(J4357=59,VLOOKUP(G4357,'属性表（单核）'!$C$2:$D$251,2,0),INT(N4357/VLOOKUP(J4357,'属性表（单）'!$N$4:$O$24,2,0))))</f>
        <v>5625</v>
      </c>
      <c r="S4357" s="1">
        <f t="shared" si="555"/>
        <v>2250</v>
      </c>
      <c r="T4357" s="28">
        <f>VLOOKUP(--F4357,经验表!$A$4:$B$53,2,0)*VLOOKUP(--E4357,经验表!$W$8:$X$17,2,0)</f>
        <v>2250</v>
      </c>
      <c r="U4357" s="1">
        <f t="shared" si="556"/>
        <v>75000</v>
      </c>
      <c r="V4357" s="1">
        <f t="shared" si="557"/>
        <v>0</v>
      </c>
    </row>
    <row r="4358" spans="1:22" x14ac:dyDescent="0.35">
      <c r="A4358" s="1">
        <v>90200183</v>
      </c>
      <c r="B4358" s="3" t="s">
        <v>25</v>
      </c>
      <c r="C4358" s="29">
        <f t="shared" si="561"/>
        <v>2</v>
      </c>
      <c r="D4358" s="29" t="str">
        <f t="shared" si="558"/>
        <v>3</v>
      </c>
      <c r="E4358" s="42" t="str">
        <f t="shared" si="559"/>
        <v>23</v>
      </c>
      <c r="F4358" s="1">
        <v>2</v>
      </c>
      <c r="G4358" s="28" t="str">
        <f t="shared" si="560"/>
        <v>32</v>
      </c>
      <c r="H4358" s="1">
        <v>4</v>
      </c>
      <c r="I4358" s="1">
        <v>813</v>
      </c>
      <c r="J4358" s="1">
        <v>47</v>
      </c>
      <c r="K4358" s="1">
        <v>1600</v>
      </c>
      <c r="L4358" s="1">
        <v>3854</v>
      </c>
      <c r="M4358" s="1">
        <v>2913</v>
      </c>
      <c r="N4358" s="2">
        <f>INT(VLOOKUP(--D4358,'属性表（单）'!$H$7:$I$11,2,0)*VLOOKUP(F4358,'属性表（单）'!$B$4:$D$53,3,0))</f>
        <v>3825</v>
      </c>
      <c r="O4358" s="34">
        <f t="shared" si="553"/>
        <v>573</v>
      </c>
      <c r="P4358" s="1">
        <f>IF(H4358=26,VLOOKUP(G4358,'属性表（单核）'!$H$2:$I$251,2,0),IF(H4358=59,VLOOKUP(G4358,'属性表（单核）'!$C$2:$D$251,2,0),INT(N4358/VLOOKUP(H4358,'属性表（单）'!$N$4:$O$24,2,0))))</f>
        <v>382</v>
      </c>
      <c r="Q4358" s="34">
        <f t="shared" si="554"/>
        <v>8964</v>
      </c>
      <c r="R4358" s="1">
        <f>IF(J4358=26,VLOOKUP(G4358,'属性表（单核）'!$H$2:$I$251,2,0),IF(J4358=59,VLOOKUP(G4358,'属性表（单核）'!$C$2:$D$251,2,0),INT(N4358/VLOOKUP(J4358,'属性表（单）'!$N$4:$O$24,2,0))))</f>
        <v>5976</v>
      </c>
      <c r="S4358" s="1">
        <f t="shared" si="555"/>
        <v>3150</v>
      </c>
      <c r="T4358" s="28">
        <f>VLOOKUP(--F4358,经验表!$A$4:$B$53,2,0)*VLOOKUP(--E4358,经验表!$W$8:$X$17,2,0)</f>
        <v>3150</v>
      </c>
      <c r="U4358" s="1">
        <f t="shared" si="556"/>
        <v>77250</v>
      </c>
      <c r="V4358" s="1">
        <f t="shared" si="557"/>
        <v>77250</v>
      </c>
    </row>
    <row r="4359" spans="1:22" x14ac:dyDescent="0.35">
      <c r="A4359" s="1">
        <v>90300183</v>
      </c>
      <c r="B4359" s="3" t="s">
        <v>25</v>
      </c>
      <c r="C4359" s="29">
        <f t="shared" si="561"/>
        <v>2</v>
      </c>
      <c r="D4359" s="29" t="str">
        <f t="shared" si="558"/>
        <v>3</v>
      </c>
      <c r="E4359" s="42" t="str">
        <f t="shared" si="559"/>
        <v>23</v>
      </c>
      <c r="F4359" s="1">
        <v>3</v>
      </c>
      <c r="G4359" s="28" t="str">
        <f t="shared" si="560"/>
        <v>33</v>
      </c>
      <c r="H4359" s="1">
        <v>4</v>
      </c>
      <c r="I4359" s="1">
        <v>861</v>
      </c>
      <c r="J4359" s="1">
        <v>47</v>
      </c>
      <c r="K4359" s="1">
        <v>1864</v>
      </c>
      <c r="L4359" s="1">
        <v>4906</v>
      </c>
      <c r="M4359" s="1">
        <v>6767</v>
      </c>
      <c r="N4359" s="2">
        <f>INT(VLOOKUP(--D4359,'属性表（单）'!$H$7:$I$11,2,0)*VLOOKUP(F4359,'属性表（单）'!$B$4:$D$53,3,0))</f>
        <v>4050</v>
      </c>
      <c r="O4359" s="34">
        <f t="shared" ref="O4359:O4422" si="562">INT(IF(C4359=1,P4359,P4359*$X$14))</f>
        <v>607</v>
      </c>
      <c r="P4359" s="1">
        <f>IF(H4359=26,VLOOKUP(G4359,'属性表（单核）'!$H$2:$I$251,2,0),IF(H4359=59,VLOOKUP(G4359,'属性表（单核）'!$C$2:$D$251,2,0),INT(N4359/VLOOKUP(H4359,'属性表（单）'!$N$4:$O$24,2,0))))</f>
        <v>405</v>
      </c>
      <c r="Q4359" s="34">
        <f t="shared" si="554"/>
        <v>9492</v>
      </c>
      <c r="R4359" s="1">
        <f>IF(J4359=26,VLOOKUP(G4359,'属性表（单核）'!$H$2:$I$251,2,0),IF(J4359=59,VLOOKUP(G4359,'属性表（单核）'!$C$2:$D$251,2,0),INT(N4359/VLOOKUP(J4359,'属性表（单）'!$N$4:$O$24,2,0))))</f>
        <v>6328</v>
      </c>
      <c r="S4359" s="1">
        <f t="shared" si="555"/>
        <v>4050</v>
      </c>
      <c r="T4359" s="28">
        <f>VLOOKUP(--F4359,经验表!$A$4:$B$53,2,0)*VLOOKUP(--E4359,经验表!$W$8:$X$17,2,0)</f>
        <v>4050</v>
      </c>
      <c r="U4359" s="1">
        <f t="shared" si="556"/>
        <v>80400</v>
      </c>
      <c r="V4359" s="1">
        <f t="shared" si="557"/>
        <v>80400</v>
      </c>
    </row>
    <row r="4360" spans="1:22" x14ac:dyDescent="0.35">
      <c r="A4360" s="1">
        <v>90400183</v>
      </c>
      <c r="B4360" s="3" t="s">
        <v>25</v>
      </c>
      <c r="C4360" s="29">
        <f t="shared" si="561"/>
        <v>2</v>
      </c>
      <c r="D4360" s="29" t="str">
        <f t="shared" si="558"/>
        <v>3</v>
      </c>
      <c r="E4360" s="42" t="str">
        <f t="shared" si="559"/>
        <v>23</v>
      </c>
      <c r="F4360" s="1">
        <v>4</v>
      </c>
      <c r="G4360" s="28" t="str">
        <f t="shared" si="560"/>
        <v>34</v>
      </c>
      <c r="H4360" s="1">
        <v>4</v>
      </c>
      <c r="I4360" s="1">
        <v>909</v>
      </c>
      <c r="J4360" s="1">
        <v>47</v>
      </c>
      <c r="K4360" s="1">
        <v>2128</v>
      </c>
      <c r="L4360" s="1">
        <v>6076</v>
      </c>
      <c r="M4360" s="1">
        <v>11673</v>
      </c>
      <c r="N4360" s="2">
        <f>INT(VLOOKUP(--D4360,'属性表（单）'!$H$7:$I$11,2,0)*VLOOKUP(F4360,'属性表（单）'!$B$4:$D$53,3,0))</f>
        <v>4275</v>
      </c>
      <c r="O4360" s="34">
        <f t="shared" si="562"/>
        <v>640</v>
      </c>
      <c r="P4360" s="1">
        <f>IF(H4360=26,VLOOKUP(G4360,'属性表（单核）'!$H$2:$I$251,2,0),IF(H4360=59,VLOOKUP(G4360,'属性表（单核）'!$C$2:$D$251,2,0),INT(N4360/VLOOKUP(H4360,'属性表（单）'!$N$4:$O$24,2,0))))</f>
        <v>427</v>
      </c>
      <c r="Q4360" s="34">
        <f t="shared" ref="Q4360:Q4423" si="563">INT(IF(C4360=1,R4360,R4360*$X$14))</f>
        <v>10018</v>
      </c>
      <c r="R4360" s="1">
        <f>IF(J4360=26,VLOOKUP(G4360,'属性表（单核）'!$H$2:$I$251,2,0),IF(J4360=59,VLOOKUP(G4360,'属性表（单核）'!$C$2:$D$251,2,0),INT(N4360/VLOOKUP(J4360,'属性表（单）'!$N$4:$O$24,2,0))))</f>
        <v>6679</v>
      </c>
      <c r="S4360" s="1">
        <f t="shared" ref="S4360:S4423" si="564">INT(T4360)</f>
        <v>4950</v>
      </c>
      <c r="T4360" s="28">
        <f>VLOOKUP(--F4360,经验表!$A$4:$B$53,2,0)*VLOOKUP(--E4360,经验表!$W$8:$X$17,2,0)</f>
        <v>4950</v>
      </c>
      <c r="U4360" s="1">
        <f t="shared" ref="U4360:U4423" si="565">INT(IF(C4360=1,IF(F4360=1,VLOOKUP(--D4360,$X$8:$Y$12,2,0),V4360),IF(F4360=1,VLOOKUP(--D4360,$X$17:$Y$21,2,0),V4360)))</f>
        <v>84450</v>
      </c>
      <c r="V4360" s="1">
        <f t="shared" si="557"/>
        <v>84450</v>
      </c>
    </row>
    <row r="4361" spans="1:22" x14ac:dyDescent="0.35">
      <c r="A4361" s="1">
        <v>90500183</v>
      </c>
      <c r="B4361" s="3" t="s">
        <v>25</v>
      </c>
      <c r="C4361" s="29">
        <f t="shared" si="561"/>
        <v>2</v>
      </c>
      <c r="D4361" s="29" t="str">
        <f t="shared" si="558"/>
        <v>3</v>
      </c>
      <c r="E4361" s="42" t="str">
        <f t="shared" si="559"/>
        <v>23</v>
      </c>
      <c r="F4361" s="1">
        <v>5</v>
      </c>
      <c r="G4361" s="28" t="str">
        <f t="shared" si="560"/>
        <v>35</v>
      </c>
      <c r="H4361" s="1">
        <v>4</v>
      </c>
      <c r="I4361" s="1">
        <v>957</v>
      </c>
      <c r="J4361" s="1">
        <v>47</v>
      </c>
      <c r="K4361" s="1">
        <v>2392</v>
      </c>
      <c r="L4361" s="1">
        <v>7379</v>
      </c>
      <c r="M4361" s="1">
        <v>17749</v>
      </c>
      <c r="N4361" s="2">
        <f>INT(VLOOKUP(--D4361,'属性表（单）'!$H$7:$I$11,2,0)*VLOOKUP(F4361,'属性表（单）'!$B$4:$D$53,3,0))</f>
        <v>4500</v>
      </c>
      <c r="O4361" s="34">
        <f t="shared" si="562"/>
        <v>675</v>
      </c>
      <c r="P4361" s="1">
        <f>IF(H4361=26,VLOOKUP(G4361,'属性表（单核）'!$H$2:$I$251,2,0),IF(H4361=59,VLOOKUP(G4361,'属性表（单核）'!$C$2:$D$251,2,0),INT(N4361/VLOOKUP(H4361,'属性表（单）'!$N$4:$O$24,2,0))))</f>
        <v>450</v>
      </c>
      <c r="Q4361" s="34">
        <f t="shared" si="563"/>
        <v>10546</v>
      </c>
      <c r="R4361" s="1">
        <f>IF(J4361=26,VLOOKUP(G4361,'属性表（单核）'!$H$2:$I$251,2,0),IF(J4361=59,VLOOKUP(G4361,'属性表（单核）'!$C$2:$D$251,2,0),INT(N4361/VLOOKUP(J4361,'属性表（单）'!$N$4:$O$24,2,0))))</f>
        <v>7031</v>
      </c>
      <c r="S4361" s="1">
        <f t="shared" si="564"/>
        <v>5850</v>
      </c>
      <c r="T4361" s="28">
        <f>VLOOKUP(--F4361,经验表!$A$4:$B$53,2,0)*VLOOKUP(--E4361,经验表!$W$8:$X$17,2,0)</f>
        <v>5850</v>
      </c>
      <c r="U4361" s="1">
        <f t="shared" si="565"/>
        <v>89400</v>
      </c>
      <c r="V4361" s="1">
        <f t="shared" ref="V4361:V4424" si="566">S4360+U4360</f>
        <v>89400</v>
      </c>
    </row>
    <row r="4362" spans="1:22" x14ac:dyDescent="0.35">
      <c r="A4362" s="1">
        <v>90600183</v>
      </c>
      <c r="B4362" s="3" t="s">
        <v>25</v>
      </c>
      <c r="C4362" s="29">
        <f t="shared" si="561"/>
        <v>2</v>
      </c>
      <c r="D4362" s="29" t="str">
        <f t="shared" si="558"/>
        <v>3</v>
      </c>
      <c r="E4362" s="42" t="str">
        <f t="shared" si="559"/>
        <v>23</v>
      </c>
      <c r="F4362" s="1">
        <v>6</v>
      </c>
      <c r="G4362" s="28" t="str">
        <f t="shared" si="560"/>
        <v>36</v>
      </c>
      <c r="H4362" s="1">
        <v>4</v>
      </c>
      <c r="I4362" s="1">
        <v>1008</v>
      </c>
      <c r="J4362" s="1">
        <v>47</v>
      </c>
      <c r="K4362" s="1">
        <v>2656</v>
      </c>
      <c r="L4362" s="1">
        <v>8829</v>
      </c>
      <c r="M4362" s="1">
        <v>25128</v>
      </c>
      <c r="N4362" s="2">
        <f>INT(VLOOKUP(--D4362,'属性表（单）'!$H$7:$I$11,2,0)*VLOOKUP(F4362,'属性表（单）'!$B$4:$D$53,3,0))</f>
        <v>4725</v>
      </c>
      <c r="O4362" s="34">
        <f t="shared" si="562"/>
        <v>708</v>
      </c>
      <c r="P4362" s="1">
        <f>IF(H4362=26,VLOOKUP(G4362,'属性表（单核）'!$H$2:$I$251,2,0),IF(H4362=59,VLOOKUP(G4362,'属性表（单核）'!$C$2:$D$251,2,0),INT(N4362/VLOOKUP(H4362,'属性表（单）'!$N$4:$O$24,2,0))))</f>
        <v>472</v>
      </c>
      <c r="Q4362" s="34">
        <f t="shared" si="563"/>
        <v>11073</v>
      </c>
      <c r="R4362" s="1">
        <f>IF(J4362=26,VLOOKUP(G4362,'属性表（单核）'!$H$2:$I$251,2,0),IF(J4362=59,VLOOKUP(G4362,'属性表（单核）'!$C$2:$D$251,2,0),INT(N4362/VLOOKUP(J4362,'属性表（单）'!$N$4:$O$24,2,0))))</f>
        <v>7382</v>
      </c>
      <c r="S4362" s="1">
        <f t="shared" si="564"/>
        <v>7350</v>
      </c>
      <c r="T4362" s="28">
        <f>VLOOKUP(--F4362,经验表!$A$4:$B$53,2,0)*VLOOKUP(--E4362,经验表!$W$8:$X$17,2,0)</f>
        <v>7350</v>
      </c>
      <c r="U4362" s="1">
        <f t="shared" si="565"/>
        <v>95250</v>
      </c>
      <c r="V4362" s="1">
        <f t="shared" si="566"/>
        <v>95250</v>
      </c>
    </row>
    <row r="4363" spans="1:22" x14ac:dyDescent="0.35">
      <c r="A4363" s="1">
        <v>90700183</v>
      </c>
      <c r="B4363" s="3" t="s">
        <v>25</v>
      </c>
      <c r="C4363" s="29">
        <f t="shared" si="561"/>
        <v>2</v>
      </c>
      <c r="D4363" s="29" t="str">
        <f t="shared" si="558"/>
        <v>3</v>
      </c>
      <c r="E4363" s="42" t="str">
        <f t="shared" si="559"/>
        <v>23</v>
      </c>
      <c r="F4363" s="1">
        <v>7</v>
      </c>
      <c r="G4363" s="28" t="str">
        <f t="shared" si="560"/>
        <v>37</v>
      </c>
      <c r="H4363" s="1">
        <v>4</v>
      </c>
      <c r="I4363" s="1">
        <v>1058</v>
      </c>
      <c r="J4363" s="1">
        <v>47</v>
      </c>
      <c r="K4363" s="1">
        <v>2920</v>
      </c>
      <c r="L4363" s="1">
        <v>10437</v>
      </c>
      <c r="M4363" s="1">
        <v>33957</v>
      </c>
      <c r="N4363" s="2">
        <f>INT(VLOOKUP(--D4363,'属性表（单）'!$H$7:$I$11,2,0)*VLOOKUP(F4363,'属性表（单）'!$B$4:$D$53,3,0))</f>
        <v>5062</v>
      </c>
      <c r="O4363" s="34">
        <f t="shared" si="562"/>
        <v>759</v>
      </c>
      <c r="P4363" s="1">
        <f>IF(H4363=26,VLOOKUP(G4363,'属性表（单核）'!$H$2:$I$251,2,0),IF(H4363=59,VLOOKUP(G4363,'属性表（单核）'!$C$2:$D$251,2,0),INT(N4363/VLOOKUP(H4363,'属性表（单）'!$N$4:$O$24,2,0))))</f>
        <v>506</v>
      </c>
      <c r="Q4363" s="34">
        <f t="shared" si="563"/>
        <v>11863</v>
      </c>
      <c r="R4363" s="1">
        <f>IF(J4363=26,VLOOKUP(G4363,'属性表（单核）'!$H$2:$I$251,2,0),IF(J4363=59,VLOOKUP(G4363,'属性表（单核）'!$C$2:$D$251,2,0),INT(N4363/VLOOKUP(J4363,'属性表（单）'!$N$4:$O$24,2,0))))</f>
        <v>7909</v>
      </c>
      <c r="S4363" s="1">
        <f t="shared" si="564"/>
        <v>8850</v>
      </c>
      <c r="T4363" s="28">
        <f>VLOOKUP(--F4363,经验表!$A$4:$B$53,2,0)*VLOOKUP(--E4363,经验表!$W$8:$X$17,2,0)</f>
        <v>8850</v>
      </c>
      <c r="U4363" s="1">
        <f t="shared" si="565"/>
        <v>102600</v>
      </c>
      <c r="V4363" s="1">
        <f t="shared" si="566"/>
        <v>102600</v>
      </c>
    </row>
    <row r="4364" spans="1:22" x14ac:dyDescent="0.35">
      <c r="A4364" s="1">
        <v>90800183</v>
      </c>
      <c r="B4364" s="3" t="s">
        <v>25</v>
      </c>
      <c r="C4364" s="29">
        <f t="shared" si="561"/>
        <v>2</v>
      </c>
      <c r="D4364" s="29" t="str">
        <f t="shared" si="558"/>
        <v>3</v>
      </c>
      <c r="E4364" s="42" t="str">
        <f t="shared" si="559"/>
        <v>23</v>
      </c>
      <c r="F4364" s="1">
        <v>8</v>
      </c>
      <c r="G4364" s="28" t="str">
        <f t="shared" si="560"/>
        <v>38</v>
      </c>
      <c r="H4364" s="1">
        <v>4</v>
      </c>
      <c r="I4364" s="1">
        <v>1110</v>
      </c>
      <c r="J4364" s="1">
        <v>47</v>
      </c>
      <c r="K4364" s="1">
        <v>3184</v>
      </c>
      <c r="L4364" s="1">
        <v>12225</v>
      </c>
      <c r="M4364" s="1">
        <v>44394</v>
      </c>
      <c r="N4364" s="2">
        <f>INT(VLOOKUP(--D4364,'属性表（单）'!$H$7:$I$11,2,0)*VLOOKUP(F4364,'属性表（单）'!$B$4:$D$53,3,0))</f>
        <v>5400</v>
      </c>
      <c r="O4364" s="34">
        <f t="shared" si="562"/>
        <v>810</v>
      </c>
      <c r="P4364" s="1">
        <f>IF(H4364=26,VLOOKUP(G4364,'属性表（单核）'!$H$2:$I$251,2,0),IF(H4364=59,VLOOKUP(G4364,'属性表（单核）'!$C$2:$D$251,2,0),INT(N4364/VLOOKUP(H4364,'属性表（单）'!$N$4:$O$24,2,0))))</f>
        <v>540</v>
      </c>
      <c r="Q4364" s="34">
        <f t="shared" si="563"/>
        <v>12655</v>
      </c>
      <c r="R4364" s="1">
        <f>IF(J4364=26,VLOOKUP(G4364,'属性表（单核）'!$H$2:$I$251,2,0),IF(J4364=59,VLOOKUP(G4364,'属性表（单核）'!$C$2:$D$251,2,0),INT(N4364/VLOOKUP(J4364,'属性表（单）'!$N$4:$O$24,2,0))))</f>
        <v>8437</v>
      </c>
      <c r="S4364" s="1">
        <f t="shared" si="564"/>
        <v>10350</v>
      </c>
      <c r="T4364" s="28">
        <f>VLOOKUP(--F4364,经验表!$A$4:$B$53,2,0)*VLOOKUP(--E4364,经验表!$W$8:$X$17,2,0)</f>
        <v>10350</v>
      </c>
      <c r="U4364" s="1">
        <f t="shared" si="565"/>
        <v>111450</v>
      </c>
      <c r="V4364" s="1">
        <f t="shared" si="566"/>
        <v>111450</v>
      </c>
    </row>
    <row r="4365" spans="1:22" x14ac:dyDescent="0.35">
      <c r="A4365" s="1">
        <v>90900183</v>
      </c>
      <c r="B4365" s="3" t="s">
        <v>25</v>
      </c>
      <c r="C4365" s="29">
        <f t="shared" si="561"/>
        <v>2</v>
      </c>
      <c r="D4365" s="29" t="str">
        <f t="shared" si="558"/>
        <v>3</v>
      </c>
      <c r="E4365" s="42" t="str">
        <f t="shared" si="559"/>
        <v>23</v>
      </c>
      <c r="F4365" s="1">
        <v>9</v>
      </c>
      <c r="G4365" s="28" t="str">
        <f t="shared" si="560"/>
        <v>39</v>
      </c>
      <c r="H4365" s="1">
        <v>4</v>
      </c>
      <c r="I4365" s="1">
        <v>1163</v>
      </c>
      <c r="J4365" s="1">
        <v>47</v>
      </c>
      <c r="K4365" s="1">
        <v>3448</v>
      </c>
      <c r="L4365" s="1">
        <v>14210</v>
      </c>
      <c r="M4365" s="1">
        <v>56619</v>
      </c>
      <c r="N4365" s="2">
        <f>INT(VLOOKUP(--D4365,'属性表（单）'!$H$7:$I$11,2,0)*VLOOKUP(F4365,'属性表（单）'!$B$4:$D$53,3,0))</f>
        <v>5737</v>
      </c>
      <c r="O4365" s="34">
        <f t="shared" si="562"/>
        <v>859</v>
      </c>
      <c r="P4365" s="1">
        <f>IF(H4365=26,VLOOKUP(G4365,'属性表（单核）'!$H$2:$I$251,2,0),IF(H4365=59,VLOOKUP(G4365,'属性表（单核）'!$C$2:$D$251,2,0),INT(N4365/VLOOKUP(H4365,'属性表（单）'!$N$4:$O$24,2,0))))</f>
        <v>573</v>
      </c>
      <c r="Q4365" s="34">
        <f t="shared" si="563"/>
        <v>13446</v>
      </c>
      <c r="R4365" s="1">
        <f>IF(J4365=26,VLOOKUP(G4365,'属性表（单核）'!$H$2:$I$251,2,0),IF(J4365=59,VLOOKUP(G4365,'属性表（单核）'!$C$2:$D$251,2,0),INT(N4365/VLOOKUP(J4365,'属性表（单）'!$N$4:$O$24,2,0))))</f>
        <v>8964</v>
      </c>
      <c r="S4365" s="1">
        <f t="shared" si="564"/>
        <v>11850</v>
      </c>
      <c r="T4365" s="28">
        <f>VLOOKUP(--F4365,经验表!$A$4:$B$53,2,0)*VLOOKUP(--E4365,经验表!$W$8:$X$17,2,0)</f>
        <v>11850</v>
      </c>
      <c r="U4365" s="1">
        <f t="shared" si="565"/>
        <v>121800</v>
      </c>
      <c r="V4365" s="1">
        <f t="shared" si="566"/>
        <v>121800</v>
      </c>
    </row>
    <row r="4366" spans="1:22" x14ac:dyDescent="0.35">
      <c r="A4366" s="1">
        <v>91000183</v>
      </c>
      <c r="B4366" s="3" t="s">
        <v>25</v>
      </c>
      <c r="C4366" s="29">
        <f t="shared" si="561"/>
        <v>2</v>
      </c>
      <c r="D4366" s="29" t="str">
        <f t="shared" si="558"/>
        <v>3</v>
      </c>
      <c r="E4366" s="42" t="str">
        <f t="shared" si="559"/>
        <v>23</v>
      </c>
      <c r="F4366" s="1">
        <v>10</v>
      </c>
      <c r="G4366" s="28" t="str">
        <f t="shared" si="560"/>
        <v>310</v>
      </c>
      <c r="H4366" s="1">
        <v>4</v>
      </c>
      <c r="I4366" s="1">
        <v>1216</v>
      </c>
      <c r="J4366" s="1">
        <v>47</v>
      </c>
      <c r="K4366" s="1">
        <v>3712</v>
      </c>
      <c r="L4366" s="1">
        <v>16410</v>
      </c>
      <c r="M4366" s="1">
        <v>70829</v>
      </c>
      <c r="N4366" s="2">
        <f>INT(VLOOKUP(--D4366,'属性表（单）'!$H$7:$I$11,2,0)*VLOOKUP(F4366,'属性表（单）'!$B$4:$D$53,3,0))</f>
        <v>6075</v>
      </c>
      <c r="O4366" s="34">
        <f t="shared" si="562"/>
        <v>910</v>
      </c>
      <c r="P4366" s="1">
        <f>IF(H4366=26,VLOOKUP(G4366,'属性表（单核）'!$H$2:$I$251,2,0),IF(H4366=59,VLOOKUP(G4366,'属性表（单核）'!$C$2:$D$251,2,0),INT(N4366/VLOOKUP(H4366,'属性表（单）'!$N$4:$O$24,2,0))))</f>
        <v>607</v>
      </c>
      <c r="Q4366" s="34">
        <f t="shared" si="563"/>
        <v>14238</v>
      </c>
      <c r="R4366" s="1">
        <f>IF(J4366=26,VLOOKUP(G4366,'属性表（单核）'!$H$2:$I$251,2,0),IF(J4366=59,VLOOKUP(G4366,'属性表（单核）'!$C$2:$D$251,2,0),INT(N4366/VLOOKUP(J4366,'属性表（单）'!$N$4:$O$24,2,0))))</f>
        <v>9492</v>
      </c>
      <c r="S4366" s="1">
        <f t="shared" si="564"/>
        <v>14250</v>
      </c>
      <c r="T4366" s="28">
        <f>VLOOKUP(--F4366,经验表!$A$4:$B$53,2,0)*VLOOKUP(--E4366,经验表!$W$8:$X$17,2,0)</f>
        <v>14250</v>
      </c>
      <c r="U4366" s="1">
        <f t="shared" si="565"/>
        <v>133650</v>
      </c>
      <c r="V4366" s="1">
        <f t="shared" si="566"/>
        <v>133650</v>
      </c>
    </row>
    <row r="4367" spans="1:22" x14ac:dyDescent="0.35">
      <c r="A4367" s="1">
        <v>91100183</v>
      </c>
      <c r="B4367" s="3" t="s">
        <v>25</v>
      </c>
      <c r="C4367" s="29">
        <f t="shared" si="561"/>
        <v>2</v>
      </c>
      <c r="D4367" s="29" t="str">
        <f t="shared" si="558"/>
        <v>3</v>
      </c>
      <c r="E4367" s="42" t="str">
        <f t="shared" si="559"/>
        <v>23</v>
      </c>
      <c r="F4367" s="1">
        <v>11</v>
      </c>
      <c r="G4367" s="28" t="str">
        <f t="shared" si="560"/>
        <v>311</v>
      </c>
      <c r="H4367" s="1">
        <v>4</v>
      </c>
      <c r="I4367" s="1">
        <v>1272</v>
      </c>
      <c r="J4367" s="1">
        <v>47</v>
      </c>
      <c r="K4367" s="1">
        <v>3976</v>
      </c>
      <c r="L4367" s="1">
        <v>18850</v>
      </c>
      <c r="M4367" s="1">
        <v>87239</v>
      </c>
      <c r="N4367" s="2">
        <f>INT(VLOOKUP(--D4367,'属性表（单）'!$H$7:$I$11,2,0)*VLOOKUP(F4367,'属性表（单）'!$B$4:$D$53,3,0))</f>
        <v>6412</v>
      </c>
      <c r="O4367" s="34">
        <f t="shared" si="562"/>
        <v>961</v>
      </c>
      <c r="P4367" s="1">
        <f>IF(H4367=26,VLOOKUP(G4367,'属性表（单核）'!$H$2:$I$251,2,0),IF(H4367=59,VLOOKUP(G4367,'属性表（单核）'!$C$2:$D$251,2,0),INT(N4367/VLOOKUP(H4367,'属性表（单）'!$N$4:$O$24,2,0))))</f>
        <v>641</v>
      </c>
      <c r="Q4367" s="34">
        <f t="shared" si="563"/>
        <v>15027</v>
      </c>
      <c r="R4367" s="1">
        <f>IF(J4367=26,VLOOKUP(G4367,'属性表（单核）'!$H$2:$I$251,2,0),IF(J4367=59,VLOOKUP(G4367,'属性表（单核）'!$C$2:$D$251,2,0),INT(N4367/VLOOKUP(J4367,'属性表（单）'!$N$4:$O$24,2,0))))</f>
        <v>10018</v>
      </c>
      <c r="S4367" s="1">
        <f t="shared" si="564"/>
        <v>16650</v>
      </c>
      <c r="T4367" s="28">
        <f>VLOOKUP(--F4367,经验表!$A$4:$B$53,2,0)*VLOOKUP(--E4367,经验表!$W$8:$X$17,2,0)</f>
        <v>16650</v>
      </c>
      <c r="U4367" s="1">
        <f t="shared" si="565"/>
        <v>147900</v>
      </c>
      <c r="V4367" s="1">
        <f t="shared" si="566"/>
        <v>147900</v>
      </c>
    </row>
    <row r="4368" spans="1:22" x14ac:dyDescent="0.35">
      <c r="A4368" s="1">
        <v>91200183</v>
      </c>
      <c r="B4368" s="3" t="s">
        <v>25</v>
      </c>
      <c r="C4368" s="29">
        <f t="shared" si="561"/>
        <v>2</v>
      </c>
      <c r="D4368" s="29" t="str">
        <f t="shared" si="558"/>
        <v>3</v>
      </c>
      <c r="E4368" s="42" t="str">
        <f t="shared" si="559"/>
        <v>23</v>
      </c>
      <c r="F4368" s="1">
        <v>12</v>
      </c>
      <c r="G4368" s="28" t="str">
        <f t="shared" si="560"/>
        <v>312</v>
      </c>
      <c r="H4368" s="1">
        <v>4</v>
      </c>
      <c r="I4368" s="1">
        <v>1328</v>
      </c>
      <c r="J4368" s="1">
        <v>47</v>
      </c>
      <c r="K4368" s="1">
        <v>4240</v>
      </c>
      <c r="L4368" s="1">
        <v>21553</v>
      </c>
      <c r="M4368" s="1">
        <v>106089</v>
      </c>
      <c r="N4368" s="2">
        <f>INT(VLOOKUP(--D4368,'属性表（单）'!$H$7:$I$11,2,0)*VLOOKUP(F4368,'属性表（单）'!$B$4:$D$53,3,0))</f>
        <v>6862</v>
      </c>
      <c r="O4368" s="34">
        <f t="shared" si="562"/>
        <v>1029</v>
      </c>
      <c r="P4368" s="1">
        <f>IF(H4368=26,VLOOKUP(G4368,'属性表（单核）'!$H$2:$I$251,2,0),IF(H4368=59,VLOOKUP(G4368,'属性表（单核）'!$C$2:$D$251,2,0),INT(N4368/VLOOKUP(H4368,'属性表（单）'!$N$4:$O$24,2,0))))</f>
        <v>686</v>
      </c>
      <c r="Q4368" s="34">
        <f t="shared" si="563"/>
        <v>16081</v>
      </c>
      <c r="R4368" s="1">
        <f>IF(J4368=26,VLOOKUP(G4368,'属性表（单核）'!$H$2:$I$251,2,0),IF(J4368=59,VLOOKUP(G4368,'属性表（单核）'!$C$2:$D$251,2,0),INT(N4368/VLOOKUP(J4368,'属性表（单）'!$N$4:$O$24,2,0))))</f>
        <v>10721</v>
      </c>
      <c r="S4368" s="1">
        <f t="shared" si="564"/>
        <v>19050</v>
      </c>
      <c r="T4368" s="28">
        <f>VLOOKUP(--F4368,经验表!$A$4:$B$53,2,0)*VLOOKUP(--E4368,经验表!$W$8:$X$17,2,0)</f>
        <v>19050</v>
      </c>
      <c r="U4368" s="1">
        <f t="shared" si="565"/>
        <v>164550</v>
      </c>
      <c r="V4368" s="1">
        <f t="shared" si="566"/>
        <v>164550</v>
      </c>
    </row>
    <row r="4369" spans="1:22" x14ac:dyDescent="0.35">
      <c r="A4369" s="1">
        <v>91300183</v>
      </c>
      <c r="B4369" s="3" t="s">
        <v>25</v>
      </c>
      <c r="C4369" s="29">
        <f t="shared" si="561"/>
        <v>2</v>
      </c>
      <c r="D4369" s="29" t="str">
        <f t="shared" si="558"/>
        <v>3</v>
      </c>
      <c r="E4369" s="42" t="str">
        <f t="shared" si="559"/>
        <v>23</v>
      </c>
      <c r="F4369" s="1">
        <v>13</v>
      </c>
      <c r="G4369" s="28" t="str">
        <f t="shared" si="560"/>
        <v>313</v>
      </c>
      <c r="H4369" s="1">
        <v>4</v>
      </c>
      <c r="I4369" s="1">
        <v>1386</v>
      </c>
      <c r="J4369" s="1">
        <v>47</v>
      </c>
      <c r="K4369" s="1">
        <v>4504</v>
      </c>
      <c r="L4369" s="1">
        <v>24545</v>
      </c>
      <c r="M4369" s="1">
        <v>127642</v>
      </c>
      <c r="N4369" s="2">
        <f>INT(VLOOKUP(--D4369,'属性表（单）'!$H$7:$I$11,2,0)*VLOOKUP(F4369,'属性表（单）'!$B$4:$D$53,3,0))</f>
        <v>7312</v>
      </c>
      <c r="O4369" s="34">
        <f t="shared" si="562"/>
        <v>1096</v>
      </c>
      <c r="P4369" s="1">
        <f>IF(H4369=26,VLOOKUP(G4369,'属性表（单核）'!$H$2:$I$251,2,0),IF(H4369=59,VLOOKUP(G4369,'属性表（单核）'!$C$2:$D$251,2,0),INT(N4369/VLOOKUP(H4369,'属性表（单）'!$N$4:$O$24,2,0))))</f>
        <v>731</v>
      </c>
      <c r="Q4369" s="34">
        <f t="shared" si="563"/>
        <v>17137</v>
      </c>
      <c r="R4369" s="1">
        <f>IF(J4369=26,VLOOKUP(G4369,'属性表（单核）'!$H$2:$I$251,2,0),IF(J4369=59,VLOOKUP(G4369,'属性表（单核）'!$C$2:$D$251,2,0),INT(N4369/VLOOKUP(J4369,'属性表（单）'!$N$4:$O$24,2,0))))</f>
        <v>11425</v>
      </c>
      <c r="S4369" s="1">
        <f t="shared" si="564"/>
        <v>21450</v>
      </c>
      <c r="T4369" s="28">
        <f>VLOOKUP(--F4369,经验表!$A$4:$B$53,2,0)*VLOOKUP(--E4369,经验表!$W$8:$X$17,2,0)</f>
        <v>21450</v>
      </c>
      <c r="U4369" s="1">
        <f t="shared" si="565"/>
        <v>183600</v>
      </c>
      <c r="V4369" s="1">
        <f t="shared" si="566"/>
        <v>183600</v>
      </c>
    </row>
    <row r="4370" spans="1:22" x14ac:dyDescent="0.35">
      <c r="A4370" s="1">
        <v>91400183</v>
      </c>
      <c r="B4370" s="3" t="s">
        <v>25</v>
      </c>
      <c r="C4370" s="29">
        <f t="shared" si="561"/>
        <v>2</v>
      </c>
      <c r="D4370" s="29" t="str">
        <f t="shared" si="558"/>
        <v>3</v>
      </c>
      <c r="E4370" s="42" t="str">
        <f t="shared" si="559"/>
        <v>23</v>
      </c>
      <c r="F4370" s="1">
        <v>14</v>
      </c>
      <c r="G4370" s="28" t="str">
        <f t="shared" si="560"/>
        <v>314</v>
      </c>
      <c r="H4370" s="1">
        <v>4</v>
      </c>
      <c r="I4370" s="1">
        <v>1443</v>
      </c>
      <c r="J4370" s="1">
        <v>47</v>
      </c>
      <c r="K4370" s="1">
        <v>4768</v>
      </c>
      <c r="L4370" s="1">
        <v>27859</v>
      </c>
      <c r="M4370" s="1">
        <v>152187</v>
      </c>
      <c r="N4370" s="2">
        <f>INT(VLOOKUP(--D4370,'属性表（单）'!$H$7:$I$11,2,0)*VLOOKUP(F4370,'属性表（单）'!$B$4:$D$53,3,0))</f>
        <v>7762</v>
      </c>
      <c r="O4370" s="34">
        <f t="shared" si="562"/>
        <v>1164</v>
      </c>
      <c r="P4370" s="1">
        <f>IF(H4370=26,VLOOKUP(G4370,'属性表（单核）'!$H$2:$I$251,2,0),IF(H4370=59,VLOOKUP(G4370,'属性表（单核）'!$C$2:$D$251,2,0),INT(N4370/VLOOKUP(H4370,'属性表（单）'!$N$4:$O$24,2,0))))</f>
        <v>776</v>
      </c>
      <c r="Q4370" s="34">
        <f t="shared" si="563"/>
        <v>18192</v>
      </c>
      <c r="R4370" s="1">
        <f>IF(J4370=26,VLOOKUP(G4370,'属性表（单核）'!$H$2:$I$251,2,0),IF(J4370=59,VLOOKUP(G4370,'属性表（单核）'!$C$2:$D$251,2,0),INT(N4370/VLOOKUP(J4370,'属性表（单）'!$N$4:$O$24,2,0))))</f>
        <v>12128</v>
      </c>
      <c r="S4370" s="1">
        <f t="shared" si="564"/>
        <v>25050</v>
      </c>
      <c r="T4370" s="28">
        <f>VLOOKUP(--F4370,经验表!$A$4:$B$53,2,0)*VLOOKUP(--E4370,经验表!$W$8:$X$17,2,0)</f>
        <v>25050</v>
      </c>
      <c r="U4370" s="1">
        <f t="shared" si="565"/>
        <v>205050</v>
      </c>
      <c r="V4370" s="1">
        <f t="shared" si="566"/>
        <v>205050</v>
      </c>
    </row>
    <row r="4371" spans="1:22" x14ac:dyDescent="0.35">
      <c r="A4371" s="1">
        <v>91500183</v>
      </c>
      <c r="B4371" s="3" t="s">
        <v>25</v>
      </c>
      <c r="C4371" s="29">
        <f t="shared" si="561"/>
        <v>2</v>
      </c>
      <c r="D4371" s="29" t="str">
        <f t="shared" si="558"/>
        <v>3</v>
      </c>
      <c r="E4371" s="42" t="str">
        <f t="shared" si="559"/>
        <v>23</v>
      </c>
      <c r="F4371" s="1">
        <v>15</v>
      </c>
      <c r="G4371" s="28" t="str">
        <f t="shared" si="560"/>
        <v>315</v>
      </c>
      <c r="H4371" s="1">
        <v>4</v>
      </c>
      <c r="I4371" s="1">
        <v>1504</v>
      </c>
      <c r="J4371" s="1">
        <v>47</v>
      </c>
      <c r="K4371" s="1">
        <v>5032</v>
      </c>
      <c r="L4371" s="1">
        <v>31524</v>
      </c>
      <c r="M4371" s="1">
        <v>180046</v>
      </c>
      <c r="N4371" s="2">
        <f>INT(VLOOKUP(--D4371,'属性表（单）'!$H$7:$I$11,2,0)*VLOOKUP(F4371,'属性表（单）'!$B$4:$D$53,3,0))</f>
        <v>8212</v>
      </c>
      <c r="O4371" s="34">
        <f t="shared" si="562"/>
        <v>1231</v>
      </c>
      <c r="P4371" s="1">
        <f>IF(H4371=26,VLOOKUP(G4371,'属性表（单核）'!$H$2:$I$251,2,0),IF(H4371=59,VLOOKUP(G4371,'属性表（单核）'!$C$2:$D$251,2,0),INT(N4371/VLOOKUP(H4371,'属性表（单）'!$N$4:$O$24,2,0))))</f>
        <v>821</v>
      </c>
      <c r="Q4371" s="34">
        <f t="shared" si="563"/>
        <v>19246</v>
      </c>
      <c r="R4371" s="1">
        <f>IF(J4371=26,VLOOKUP(G4371,'属性表（单核）'!$H$2:$I$251,2,0),IF(J4371=59,VLOOKUP(G4371,'属性表（单核）'!$C$2:$D$251,2,0),INT(N4371/VLOOKUP(J4371,'属性表（单）'!$N$4:$O$24,2,0))))</f>
        <v>12831</v>
      </c>
      <c r="S4371" s="1">
        <f t="shared" si="564"/>
        <v>28650</v>
      </c>
      <c r="T4371" s="28">
        <f>VLOOKUP(--F4371,经验表!$A$4:$B$53,2,0)*VLOOKUP(--E4371,经验表!$W$8:$X$17,2,0)</f>
        <v>28650</v>
      </c>
      <c r="U4371" s="1">
        <f t="shared" si="565"/>
        <v>230100</v>
      </c>
      <c r="V4371" s="1">
        <f t="shared" si="566"/>
        <v>230100</v>
      </c>
    </row>
    <row r="4372" spans="1:22" x14ac:dyDescent="0.35">
      <c r="A4372" s="1">
        <v>91600183</v>
      </c>
      <c r="B4372" s="3" t="s">
        <v>25</v>
      </c>
      <c r="C4372" s="29">
        <f t="shared" si="561"/>
        <v>2</v>
      </c>
      <c r="D4372" s="29" t="str">
        <f t="shared" si="558"/>
        <v>3</v>
      </c>
      <c r="E4372" s="42" t="str">
        <f t="shared" si="559"/>
        <v>23</v>
      </c>
      <c r="F4372" s="1">
        <v>16</v>
      </c>
      <c r="G4372" s="28" t="str">
        <f t="shared" si="560"/>
        <v>316</v>
      </c>
      <c r="H4372" s="1">
        <v>4</v>
      </c>
      <c r="I4372" s="1">
        <v>1565</v>
      </c>
      <c r="J4372" s="1">
        <v>47</v>
      </c>
      <c r="K4372" s="1">
        <v>5296</v>
      </c>
      <c r="L4372" s="1">
        <v>35581</v>
      </c>
      <c r="M4372" s="1">
        <v>211570</v>
      </c>
      <c r="N4372" s="2">
        <f>INT(VLOOKUP(--D4372,'属性表（单）'!$H$7:$I$11,2,0)*VLOOKUP(F4372,'属性表（单）'!$B$4:$D$53,3,0))</f>
        <v>8662</v>
      </c>
      <c r="O4372" s="34">
        <f t="shared" si="562"/>
        <v>1299</v>
      </c>
      <c r="P4372" s="1">
        <f>IF(H4372=26,VLOOKUP(G4372,'属性表（单核）'!$H$2:$I$251,2,0),IF(H4372=59,VLOOKUP(G4372,'属性表（单核）'!$C$2:$D$251,2,0),INT(N4372/VLOOKUP(H4372,'属性表（单）'!$N$4:$O$24,2,0))))</f>
        <v>866</v>
      </c>
      <c r="Q4372" s="34">
        <f t="shared" si="563"/>
        <v>20301</v>
      </c>
      <c r="R4372" s="1">
        <f>IF(J4372=26,VLOOKUP(G4372,'属性表（单核）'!$H$2:$I$251,2,0),IF(J4372=59,VLOOKUP(G4372,'属性表（单核）'!$C$2:$D$251,2,0),INT(N4372/VLOOKUP(J4372,'属性表（单）'!$N$4:$O$24,2,0))))</f>
        <v>13534</v>
      </c>
      <c r="S4372" s="1">
        <f t="shared" si="564"/>
        <v>32250</v>
      </c>
      <c r="T4372" s="28">
        <f>VLOOKUP(--F4372,经验表!$A$4:$B$53,2,0)*VLOOKUP(--E4372,经验表!$W$8:$X$17,2,0)</f>
        <v>32250</v>
      </c>
      <c r="U4372" s="1">
        <f t="shared" si="565"/>
        <v>258750</v>
      </c>
      <c r="V4372" s="1">
        <f t="shared" si="566"/>
        <v>258750</v>
      </c>
    </row>
    <row r="4373" spans="1:22" x14ac:dyDescent="0.35">
      <c r="A4373" s="1">
        <v>91700183</v>
      </c>
      <c r="B4373" s="3" t="s">
        <v>25</v>
      </c>
      <c r="C4373" s="29">
        <f t="shared" si="561"/>
        <v>2</v>
      </c>
      <c r="D4373" s="29" t="str">
        <f t="shared" si="558"/>
        <v>3</v>
      </c>
      <c r="E4373" s="42" t="str">
        <f t="shared" si="559"/>
        <v>23</v>
      </c>
      <c r="F4373" s="1">
        <v>17</v>
      </c>
      <c r="G4373" s="28" t="str">
        <f t="shared" si="560"/>
        <v>317</v>
      </c>
      <c r="H4373" s="1">
        <v>4</v>
      </c>
      <c r="I4373" s="1">
        <v>1626</v>
      </c>
      <c r="J4373" s="1">
        <v>47</v>
      </c>
      <c r="K4373" s="1">
        <v>5560</v>
      </c>
      <c r="L4373" s="1">
        <v>40064</v>
      </c>
      <c r="M4373" s="1">
        <v>247151</v>
      </c>
      <c r="N4373" s="2">
        <f>INT(VLOOKUP(--D4373,'属性表（单）'!$H$7:$I$11,2,0)*VLOOKUP(F4373,'属性表（单）'!$B$4:$D$53,3,0))</f>
        <v>9225</v>
      </c>
      <c r="O4373" s="34">
        <f t="shared" si="562"/>
        <v>1383</v>
      </c>
      <c r="P4373" s="1">
        <f>IF(H4373=26,VLOOKUP(G4373,'属性表（单核）'!$H$2:$I$251,2,0),IF(H4373=59,VLOOKUP(G4373,'属性表（单核）'!$C$2:$D$251,2,0),INT(N4373/VLOOKUP(H4373,'属性表（单）'!$N$4:$O$24,2,0))))</f>
        <v>922</v>
      </c>
      <c r="Q4373" s="34">
        <f t="shared" si="563"/>
        <v>21621</v>
      </c>
      <c r="R4373" s="1">
        <f>IF(J4373=26,VLOOKUP(G4373,'属性表（单核）'!$H$2:$I$251,2,0),IF(J4373=59,VLOOKUP(G4373,'属性表（单核）'!$C$2:$D$251,2,0),INT(N4373/VLOOKUP(J4373,'属性表（单）'!$N$4:$O$24,2,0))))</f>
        <v>14414</v>
      </c>
      <c r="S4373" s="1">
        <f t="shared" si="564"/>
        <v>35850</v>
      </c>
      <c r="T4373" s="28">
        <f>VLOOKUP(--F4373,经验表!$A$4:$B$53,2,0)*VLOOKUP(--E4373,经验表!$W$8:$X$17,2,0)</f>
        <v>35850</v>
      </c>
      <c r="U4373" s="1">
        <f t="shared" si="565"/>
        <v>291000</v>
      </c>
      <c r="V4373" s="1">
        <f t="shared" si="566"/>
        <v>291000</v>
      </c>
    </row>
    <row r="4374" spans="1:22" x14ac:dyDescent="0.35">
      <c r="A4374" s="1">
        <v>91800183</v>
      </c>
      <c r="B4374" s="3" t="s">
        <v>25</v>
      </c>
      <c r="C4374" s="29">
        <f t="shared" si="561"/>
        <v>2</v>
      </c>
      <c r="D4374" s="29" t="str">
        <f t="shared" si="558"/>
        <v>3</v>
      </c>
      <c r="E4374" s="42" t="str">
        <f t="shared" si="559"/>
        <v>23</v>
      </c>
      <c r="F4374" s="1">
        <v>18</v>
      </c>
      <c r="G4374" s="28" t="str">
        <f t="shared" si="560"/>
        <v>318</v>
      </c>
      <c r="H4374" s="1">
        <v>4</v>
      </c>
      <c r="I4374" s="1">
        <v>1690</v>
      </c>
      <c r="J4374" s="1">
        <v>47</v>
      </c>
      <c r="K4374" s="1">
        <v>5824</v>
      </c>
      <c r="L4374" s="1">
        <v>45021</v>
      </c>
      <c r="M4374" s="1">
        <v>287215</v>
      </c>
      <c r="N4374" s="2">
        <f>INT(VLOOKUP(--D4374,'属性表（单）'!$H$7:$I$11,2,0)*VLOOKUP(F4374,'属性表（单）'!$B$4:$D$53,3,0))</f>
        <v>9787</v>
      </c>
      <c r="O4374" s="34">
        <f t="shared" si="562"/>
        <v>1467</v>
      </c>
      <c r="P4374" s="1">
        <f>IF(H4374=26,VLOOKUP(G4374,'属性表（单核）'!$H$2:$I$251,2,0),IF(H4374=59,VLOOKUP(G4374,'属性表（单核）'!$C$2:$D$251,2,0),INT(N4374/VLOOKUP(H4374,'属性表（单）'!$N$4:$O$24,2,0))))</f>
        <v>978</v>
      </c>
      <c r="Q4374" s="34">
        <f t="shared" si="563"/>
        <v>22938</v>
      </c>
      <c r="R4374" s="1">
        <f>IF(J4374=26,VLOOKUP(G4374,'属性表（单核）'!$H$2:$I$251,2,0),IF(J4374=59,VLOOKUP(G4374,'属性表（单核）'!$C$2:$D$251,2,0),INT(N4374/VLOOKUP(J4374,'属性表（单）'!$N$4:$O$24,2,0))))</f>
        <v>15292</v>
      </c>
      <c r="S4374" s="1">
        <f t="shared" si="564"/>
        <v>40950</v>
      </c>
      <c r="T4374" s="28">
        <f>VLOOKUP(--F4374,经验表!$A$4:$B$53,2,0)*VLOOKUP(--E4374,经验表!$W$8:$X$17,2,0)</f>
        <v>40950</v>
      </c>
      <c r="U4374" s="1">
        <f t="shared" si="565"/>
        <v>326850</v>
      </c>
      <c r="V4374" s="1">
        <f t="shared" si="566"/>
        <v>326850</v>
      </c>
    </row>
    <row r="4375" spans="1:22" x14ac:dyDescent="0.35">
      <c r="A4375" s="1">
        <v>91900183</v>
      </c>
      <c r="B4375" s="3" t="s">
        <v>25</v>
      </c>
      <c r="C4375" s="29">
        <f t="shared" si="561"/>
        <v>2</v>
      </c>
      <c r="D4375" s="29" t="str">
        <f t="shared" si="558"/>
        <v>3</v>
      </c>
      <c r="E4375" s="42" t="str">
        <f t="shared" si="559"/>
        <v>23</v>
      </c>
      <c r="F4375" s="1">
        <v>19</v>
      </c>
      <c r="G4375" s="28" t="str">
        <f t="shared" si="560"/>
        <v>319</v>
      </c>
      <c r="H4375" s="1">
        <v>4</v>
      </c>
      <c r="I4375" s="1">
        <v>1754</v>
      </c>
      <c r="J4375" s="1">
        <v>47</v>
      </c>
      <c r="K4375" s="1">
        <v>6088</v>
      </c>
      <c r="L4375" s="1">
        <v>50499</v>
      </c>
      <c r="M4375" s="1">
        <v>332236</v>
      </c>
      <c r="N4375" s="2">
        <f>INT(VLOOKUP(--D4375,'属性表（单）'!$H$7:$I$11,2,0)*VLOOKUP(F4375,'属性表（单）'!$B$4:$D$53,3,0))</f>
        <v>10350</v>
      </c>
      <c r="O4375" s="34">
        <f t="shared" si="562"/>
        <v>1552</v>
      </c>
      <c r="P4375" s="1">
        <f>IF(H4375=26,VLOOKUP(G4375,'属性表（单核）'!$H$2:$I$251,2,0),IF(H4375=59,VLOOKUP(G4375,'属性表（单核）'!$C$2:$D$251,2,0),INT(N4375/VLOOKUP(H4375,'属性表（单）'!$N$4:$O$24,2,0))))</f>
        <v>1035</v>
      </c>
      <c r="Q4375" s="34">
        <f t="shared" si="563"/>
        <v>24256</v>
      </c>
      <c r="R4375" s="1">
        <f>IF(J4375=26,VLOOKUP(G4375,'属性表（单核）'!$H$2:$I$251,2,0),IF(J4375=59,VLOOKUP(G4375,'属性表（单核）'!$C$2:$D$251,2,0),INT(N4375/VLOOKUP(J4375,'属性表（单）'!$N$4:$O$24,2,0))))</f>
        <v>16171</v>
      </c>
      <c r="S4375" s="1">
        <f t="shared" si="564"/>
        <v>46050</v>
      </c>
      <c r="T4375" s="28">
        <f>VLOOKUP(--F4375,经验表!$A$4:$B$53,2,0)*VLOOKUP(--E4375,经验表!$W$8:$X$17,2,0)</f>
        <v>46050</v>
      </c>
      <c r="U4375" s="1">
        <f t="shared" si="565"/>
        <v>367800</v>
      </c>
      <c r="V4375" s="1">
        <f t="shared" si="566"/>
        <v>367800</v>
      </c>
    </row>
    <row r="4376" spans="1:22" x14ac:dyDescent="0.35">
      <c r="A4376" s="1">
        <v>92000183</v>
      </c>
      <c r="B4376" s="3" t="s">
        <v>25</v>
      </c>
      <c r="C4376" s="29">
        <f t="shared" si="561"/>
        <v>2</v>
      </c>
      <c r="D4376" s="29" t="str">
        <f t="shared" si="558"/>
        <v>3</v>
      </c>
      <c r="E4376" s="42" t="str">
        <f t="shared" si="559"/>
        <v>23</v>
      </c>
      <c r="F4376" s="1">
        <v>20</v>
      </c>
      <c r="G4376" s="28" t="str">
        <f t="shared" si="560"/>
        <v>320</v>
      </c>
      <c r="H4376" s="1">
        <v>4</v>
      </c>
      <c r="I4376" s="1">
        <v>1819</v>
      </c>
      <c r="J4376" s="1">
        <v>47</v>
      </c>
      <c r="K4376" s="1">
        <v>6352</v>
      </c>
      <c r="L4376" s="1">
        <v>56553</v>
      </c>
      <c r="M4376" s="1">
        <v>382735</v>
      </c>
      <c r="N4376" s="2">
        <f>INT(VLOOKUP(--D4376,'属性表（单）'!$H$7:$I$11,2,0)*VLOOKUP(F4376,'属性表（单）'!$B$4:$D$53,3,0))</f>
        <v>10912</v>
      </c>
      <c r="O4376" s="34">
        <f t="shared" si="562"/>
        <v>1636</v>
      </c>
      <c r="P4376" s="1">
        <f>IF(H4376=26,VLOOKUP(G4376,'属性表（单核）'!$H$2:$I$251,2,0),IF(H4376=59,VLOOKUP(G4376,'属性表（单核）'!$C$2:$D$251,2,0),INT(N4376/VLOOKUP(H4376,'属性表（单）'!$N$4:$O$24,2,0))))</f>
        <v>1091</v>
      </c>
      <c r="Q4376" s="34">
        <f t="shared" si="563"/>
        <v>25575</v>
      </c>
      <c r="R4376" s="1">
        <f>IF(J4376=26,VLOOKUP(G4376,'属性表（单核）'!$H$2:$I$251,2,0),IF(J4376=59,VLOOKUP(G4376,'属性表（单核）'!$C$2:$D$251,2,0),INT(N4376/VLOOKUP(J4376,'属性表（单）'!$N$4:$O$24,2,0))))</f>
        <v>17050</v>
      </c>
      <c r="S4376" s="1">
        <f t="shared" si="564"/>
        <v>51150</v>
      </c>
      <c r="T4376" s="28">
        <f>VLOOKUP(--F4376,经验表!$A$4:$B$53,2,0)*VLOOKUP(--E4376,经验表!$W$8:$X$17,2,0)</f>
        <v>51150</v>
      </c>
      <c r="U4376" s="1">
        <f t="shared" si="565"/>
        <v>413850</v>
      </c>
      <c r="V4376" s="1">
        <f t="shared" si="566"/>
        <v>413850</v>
      </c>
    </row>
    <row r="4377" spans="1:22" x14ac:dyDescent="0.35">
      <c r="A4377" s="1">
        <v>92100183</v>
      </c>
      <c r="B4377" s="3" t="s">
        <v>25</v>
      </c>
      <c r="C4377" s="29">
        <f t="shared" si="561"/>
        <v>2</v>
      </c>
      <c r="D4377" s="29" t="str">
        <f t="shared" si="558"/>
        <v>3</v>
      </c>
      <c r="E4377" s="42" t="str">
        <f t="shared" si="559"/>
        <v>23</v>
      </c>
      <c r="F4377" s="1">
        <v>21</v>
      </c>
      <c r="G4377" s="28" t="str">
        <f t="shared" si="560"/>
        <v>321</v>
      </c>
      <c r="H4377" s="1">
        <v>4</v>
      </c>
      <c r="I4377" s="1">
        <v>1886</v>
      </c>
      <c r="J4377" s="1">
        <v>47</v>
      </c>
      <c r="K4377" s="1">
        <v>6616</v>
      </c>
      <c r="L4377" s="1">
        <v>63239</v>
      </c>
      <c r="M4377" s="1">
        <v>439288</v>
      </c>
      <c r="N4377" s="2">
        <f>INT(VLOOKUP(--D4377,'属性表（单）'!$H$7:$I$11,2,0)*VLOOKUP(F4377,'属性表（单）'!$B$4:$D$53,3,0))</f>
        <v>11475</v>
      </c>
      <c r="O4377" s="34">
        <f t="shared" si="562"/>
        <v>1720</v>
      </c>
      <c r="P4377" s="1">
        <f>IF(H4377=26,VLOOKUP(G4377,'属性表（单核）'!$H$2:$I$251,2,0),IF(H4377=59,VLOOKUP(G4377,'属性表（单核）'!$C$2:$D$251,2,0),INT(N4377/VLOOKUP(H4377,'属性表（单）'!$N$4:$O$24,2,0))))</f>
        <v>1147</v>
      </c>
      <c r="Q4377" s="34">
        <f t="shared" si="563"/>
        <v>26893</v>
      </c>
      <c r="R4377" s="1">
        <f>IF(J4377=26,VLOOKUP(G4377,'属性表（单核）'!$H$2:$I$251,2,0),IF(J4377=59,VLOOKUP(G4377,'属性表（单核）'!$C$2:$D$251,2,0),INT(N4377/VLOOKUP(J4377,'属性表（单）'!$N$4:$O$24,2,0))))</f>
        <v>17929</v>
      </c>
      <c r="S4377" s="1">
        <f t="shared" si="564"/>
        <v>56250</v>
      </c>
      <c r="T4377" s="28">
        <f>VLOOKUP(--F4377,经验表!$A$4:$B$53,2,0)*VLOOKUP(--E4377,经验表!$W$8:$X$17,2,0)</f>
        <v>56250</v>
      </c>
      <c r="U4377" s="1">
        <f t="shared" si="565"/>
        <v>465000</v>
      </c>
      <c r="V4377" s="1">
        <f t="shared" si="566"/>
        <v>465000</v>
      </c>
    </row>
    <row r="4378" spans="1:22" x14ac:dyDescent="0.35">
      <c r="A4378" s="1">
        <v>92200183</v>
      </c>
      <c r="B4378" s="3" t="s">
        <v>25</v>
      </c>
      <c r="C4378" s="29">
        <f t="shared" si="561"/>
        <v>2</v>
      </c>
      <c r="D4378" s="29" t="str">
        <f t="shared" si="558"/>
        <v>3</v>
      </c>
      <c r="E4378" s="42" t="str">
        <f t="shared" si="559"/>
        <v>23</v>
      </c>
      <c r="F4378" s="1">
        <v>22</v>
      </c>
      <c r="G4378" s="28" t="str">
        <f t="shared" si="560"/>
        <v>322</v>
      </c>
      <c r="H4378" s="1">
        <v>4</v>
      </c>
      <c r="I4378" s="1">
        <v>1955</v>
      </c>
      <c r="J4378" s="1">
        <v>47</v>
      </c>
      <c r="K4378" s="1">
        <v>6880</v>
      </c>
      <c r="L4378" s="1">
        <v>70624</v>
      </c>
      <c r="M4378" s="1">
        <v>502527</v>
      </c>
      <c r="N4378" s="2">
        <f>INT(VLOOKUP(--D4378,'属性表（单）'!$H$7:$I$11,2,0)*VLOOKUP(F4378,'属性表（单）'!$B$4:$D$53,3,0))</f>
        <v>12150</v>
      </c>
      <c r="O4378" s="34">
        <f t="shared" si="562"/>
        <v>1822</v>
      </c>
      <c r="P4378" s="1">
        <f>IF(H4378=26,VLOOKUP(G4378,'属性表（单核）'!$H$2:$I$251,2,0),IF(H4378=59,VLOOKUP(G4378,'属性表（单核）'!$C$2:$D$251,2,0),INT(N4378/VLOOKUP(H4378,'属性表（单）'!$N$4:$O$24,2,0))))</f>
        <v>1215</v>
      </c>
      <c r="Q4378" s="34">
        <f t="shared" si="563"/>
        <v>28476</v>
      </c>
      <c r="R4378" s="1">
        <f>IF(J4378=26,VLOOKUP(G4378,'属性表（单核）'!$H$2:$I$251,2,0),IF(J4378=59,VLOOKUP(G4378,'属性表（单核）'!$C$2:$D$251,2,0),INT(N4378/VLOOKUP(J4378,'属性表（单）'!$N$4:$O$24,2,0))))</f>
        <v>18984</v>
      </c>
      <c r="S4378" s="1">
        <f t="shared" si="564"/>
        <v>63150</v>
      </c>
      <c r="T4378" s="28">
        <f>VLOOKUP(--F4378,经验表!$A$4:$B$53,2,0)*VLOOKUP(--E4378,经验表!$W$8:$X$17,2,0)</f>
        <v>63150</v>
      </c>
      <c r="U4378" s="1">
        <f t="shared" si="565"/>
        <v>521250</v>
      </c>
      <c r="V4378" s="1">
        <f t="shared" si="566"/>
        <v>521250</v>
      </c>
    </row>
    <row r="4379" spans="1:22" x14ac:dyDescent="0.35">
      <c r="A4379" s="1">
        <v>92300183</v>
      </c>
      <c r="B4379" s="3" t="s">
        <v>25</v>
      </c>
      <c r="C4379" s="29">
        <f t="shared" si="561"/>
        <v>2</v>
      </c>
      <c r="D4379" s="29" t="str">
        <f t="shared" si="558"/>
        <v>3</v>
      </c>
      <c r="E4379" s="42" t="str">
        <f t="shared" si="559"/>
        <v>23</v>
      </c>
      <c r="F4379" s="1">
        <v>23</v>
      </c>
      <c r="G4379" s="28" t="str">
        <f t="shared" si="560"/>
        <v>323</v>
      </c>
      <c r="H4379" s="1">
        <v>4</v>
      </c>
      <c r="I4379" s="1">
        <v>2026</v>
      </c>
      <c r="J4379" s="1">
        <v>47</v>
      </c>
      <c r="K4379" s="1">
        <v>7144</v>
      </c>
      <c r="L4379" s="1">
        <v>78780</v>
      </c>
      <c r="M4379" s="1">
        <v>573151</v>
      </c>
      <c r="N4379" s="2">
        <f>INT(VLOOKUP(--D4379,'属性表（单）'!$H$7:$I$11,2,0)*VLOOKUP(F4379,'属性表（单）'!$B$4:$D$53,3,0))</f>
        <v>12825</v>
      </c>
      <c r="O4379" s="34">
        <f t="shared" si="562"/>
        <v>1923</v>
      </c>
      <c r="P4379" s="1">
        <f>IF(H4379=26,VLOOKUP(G4379,'属性表（单核）'!$H$2:$I$251,2,0),IF(H4379=59,VLOOKUP(G4379,'属性表（单核）'!$C$2:$D$251,2,0),INT(N4379/VLOOKUP(H4379,'属性表（单）'!$N$4:$O$24,2,0))))</f>
        <v>1282</v>
      </c>
      <c r="Q4379" s="34">
        <f t="shared" si="563"/>
        <v>30058</v>
      </c>
      <c r="R4379" s="1">
        <f>IF(J4379=26,VLOOKUP(G4379,'属性表（单核）'!$H$2:$I$251,2,0),IF(J4379=59,VLOOKUP(G4379,'属性表（单核）'!$C$2:$D$251,2,0),INT(N4379/VLOOKUP(J4379,'属性表（单）'!$N$4:$O$24,2,0))))</f>
        <v>20039</v>
      </c>
      <c r="S4379" s="1">
        <f t="shared" si="564"/>
        <v>70050</v>
      </c>
      <c r="T4379" s="28">
        <f>VLOOKUP(--F4379,经验表!$A$4:$B$53,2,0)*VLOOKUP(--E4379,经验表!$W$8:$X$17,2,0)</f>
        <v>70050</v>
      </c>
      <c r="U4379" s="1">
        <f t="shared" si="565"/>
        <v>584400</v>
      </c>
      <c r="V4379" s="1">
        <f t="shared" si="566"/>
        <v>584400</v>
      </c>
    </row>
    <row r="4380" spans="1:22" x14ac:dyDescent="0.35">
      <c r="A4380" s="1">
        <v>92400183</v>
      </c>
      <c r="B4380" s="3" t="s">
        <v>25</v>
      </c>
      <c r="C4380" s="29">
        <f t="shared" si="561"/>
        <v>2</v>
      </c>
      <c r="D4380" s="29" t="str">
        <f t="shared" si="558"/>
        <v>3</v>
      </c>
      <c r="E4380" s="42" t="str">
        <f t="shared" si="559"/>
        <v>23</v>
      </c>
      <c r="F4380" s="1">
        <v>24</v>
      </c>
      <c r="G4380" s="28" t="str">
        <f t="shared" si="560"/>
        <v>324</v>
      </c>
      <c r="H4380" s="1">
        <v>4</v>
      </c>
      <c r="I4380" s="1">
        <v>2096</v>
      </c>
      <c r="J4380" s="1">
        <v>47</v>
      </c>
      <c r="K4380" s="1">
        <v>7408</v>
      </c>
      <c r="L4380" s="1">
        <v>87782</v>
      </c>
      <c r="M4380" s="1">
        <v>651931</v>
      </c>
      <c r="N4380" s="2">
        <f>INT(VLOOKUP(--D4380,'属性表（单）'!$H$7:$I$11,2,0)*VLOOKUP(F4380,'属性表（单）'!$B$4:$D$53,3,0))</f>
        <v>13500</v>
      </c>
      <c r="O4380" s="34">
        <f t="shared" si="562"/>
        <v>2025</v>
      </c>
      <c r="P4380" s="1">
        <f>IF(H4380=26,VLOOKUP(G4380,'属性表（单核）'!$H$2:$I$251,2,0),IF(H4380=59,VLOOKUP(G4380,'属性表（单核）'!$C$2:$D$251,2,0),INT(N4380/VLOOKUP(H4380,'属性表（单）'!$N$4:$O$24,2,0))))</f>
        <v>1350</v>
      </c>
      <c r="Q4380" s="34">
        <f t="shared" si="563"/>
        <v>31639</v>
      </c>
      <c r="R4380" s="1">
        <f>IF(J4380=26,VLOOKUP(G4380,'属性表（单核）'!$H$2:$I$251,2,0),IF(J4380=59,VLOOKUP(G4380,'属性表（单核）'!$C$2:$D$251,2,0),INT(N4380/VLOOKUP(J4380,'属性表（单）'!$N$4:$O$24,2,0))))</f>
        <v>21093</v>
      </c>
      <c r="S4380" s="1">
        <f t="shared" si="564"/>
        <v>76950</v>
      </c>
      <c r="T4380" s="28">
        <f>VLOOKUP(--F4380,经验表!$A$4:$B$53,2,0)*VLOOKUP(--E4380,经验表!$W$8:$X$17,2,0)</f>
        <v>76950</v>
      </c>
      <c r="U4380" s="1">
        <f t="shared" si="565"/>
        <v>654450</v>
      </c>
      <c r="V4380" s="1">
        <f t="shared" si="566"/>
        <v>654450</v>
      </c>
    </row>
    <row r="4381" spans="1:22" x14ac:dyDescent="0.35">
      <c r="A4381" s="1">
        <v>92500183</v>
      </c>
      <c r="B4381" s="3" t="s">
        <v>25</v>
      </c>
      <c r="C4381" s="29">
        <f t="shared" si="561"/>
        <v>2</v>
      </c>
      <c r="D4381" s="29" t="str">
        <f t="shared" si="558"/>
        <v>3</v>
      </c>
      <c r="E4381" s="42" t="str">
        <f t="shared" si="559"/>
        <v>23</v>
      </c>
      <c r="F4381" s="1">
        <v>25</v>
      </c>
      <c r="G4381" s="28" t="str">
        <f t="shared" si="560"/>
        <v>325</v>
      </c>
      <c r="H4381" s="1">
        <v>4</v>
      </c>
      <c r="I4381" s="1">
        <v>2168</v>
      </c>
      <c r="J4381" s="1">
        <v>47</v>
      </c>
      <c r="K4381" s="1">
        <v>7672</v>
      </c>
      <c r="L4381" s="1">
        <v>97720</v>
      </c>
      <c r="M4381" s="1">
        <v>739713</v>
      </c>
      <c r="N4381" s="2">
        <f>INT(VLOOKUP(--D4381,'属性表（单）'!$H$7:$I$11,2,0)*VLOOKUP(F4381,'属性表（单）'!$B$4:$D$53,3,0))</f>
        <v>14175</v>
      </c>
      <c r="O4381" s="34">
        <f t="shared" si="562"/>
        <v>2125</v>
      </c>
      <c r="P4381" s="1">
        <f>IF(H4381=26,VLOOKUP(G4381,'属性表（单核）'!$H$2:$I$251,2,0),IF(H4381=59,VLOOKUP(G4381,'属性表（单核）'!$C$2:$D$251,2,0),INT(N4381/VLOOKUP(H4381,'属性表（单）'!$N$4:$O$24,2,0))))</f>
        <v>1417</v>
      </c>
      <c r="Q4381" s="34">
        <f t="shared" si="563"/>
        <v>33222</v>
      </c>
      <c r="R4381" s="1">
        <f>IF(J4381=26,VLOOKUP(G4381,'属性表（单核）'!$H$2:$I$251,2,0),IF(J4381=59,VLOOKUP(G4381,'属性表（单核）'!$C$2:$D$251,2,0),INT(N4381/VLOOKUP(J4381,'属性表（单）'!$N$4:$O$24,2,0))))</f>
        <v>22148</v>
      </c>
      <c r="S4381" s="1">
        <f t="shared" si="564"/>
        <v>83850</v>
      </c>
      <c r="T4381" s="28">
        <f>VLOOKUP(--F4381,经验表!$A$4:$B$53,2,0)*VLOOKUP(--E4381,经验表!$W$8:$X$17,2,0)</f>
        <v>83850</v>
      </c>
      <c r="U4381" s="1">
        <f t="shared" si="565"/>
        <v>731400</v>
      </c>
      <c r="V4381" s="1">
        <f t="shared" si="566"/>
        <v>731400</v>
      </c>
    </row>
    <row r="4382" spans="1:22" x14ac:dyDescent="0.35">
      <c r="A4382" s="1">
        <v>92600183</v>
      </c>
      <c r="B4382" s="3" t="s">
        <v>25</v>
      </c>
      <c r="C4382" s="29">
        <f t="shared" si="561"/>
        <v>2</v>
      </c>
      <c r="D4382" s="29" t="str">
        <f t="shared" si="558"/>
        <v>3</v>
      </c>
      <c r="E4382" s="42" t="str">
        <f t="shared" si="559"/>
        <v>23</v>
      </c>
      <c r="F4382" s="1">
        <v>26</v>
      </c>
      <c r="G4382" s="28" t="str">
        <f t="shared" si="560"/>
        <v>326</v>
      </c>
      <c r="H4382" s="1">
        <v>4</v>
      </c>
      <c r="I4382" s="1">
        <v>2243</v>
      </c>
      <c r="J4382" s="1">
        <v>47</v>
      </c>
      <c r="K4382" s="1">
        <v>7936</v>
      </c>
      <c r="L4382" s="1">
        <v>108687</v>
      </c>
      <c r="M4382" s="1">
        <v>837433</v>
      </c>
      <c r="N4382" s="2">
        <f>INT(VLOOKUP(--D4382,'属性表（单）'!$H$7:$I$11,2,0)*VLOOKUP(F4382,'属性表（单）'!$B$4:$D$53,3,0))</f>
        <v>14850</v>
      </c>
      <c r="O4382" s="34">
        <f t="shared" si="562"/>
        <v>2227</v>
      </c>
      <c r="P4382" s="1">
        <f>IF(H4382=26,VLOOKUP(G4382,'属性表（单核）'!$H$2:$I$251,2,0),IF(H4382=59,VLOOKUP(G4382,'属性表（单核）'!$C$2:$D$251,2,0),INT(N4382/VLOOKUP(H4382,'属性表（单）'!$N$4:$O$24,2,0))))</f>
        <v>1485</v>
      </c>
      <c r="Q4382" s="34">
        <f t="shared" si="563"/>
        <v>34804</v>
      </c>
      <c r="R4382" s="1">
        <f>IF(J4382=26,VLOOKUP(G4382,'属性表（单核）'!$H$2:$I$251,2,0),IF(J4382=59,VLOOKUP(G4382,'属性表（单核）'!$C$2:$D$251,2,0),INT(N4382/VLOOKUP(J4382,'属性表（单）'!$N$4:$O$24,2,0))))</f>
        <v>23203</v>
      </c>
      <c r="S4382" s="1">
        <f t="shared" si="564"/>
        <v>92850</v>
      </c>
      <c r="T4382" s="28">
        <f>VLOOKUP(--F4382,经验表!$A$4:$B$53,2,0)*VLOOKUP(--E4382,经验表!$W$8:$X$17,2,0)</f>
        <v>92850</v>
      </c>
      <c r="U4382" s="1">
        <f t="shared" si="565"/>
        <v>815250</v>
      </c>
      <c r="V4382" s="1">
        <f t="shared" si="566"/>
        <v>815250</v>
      </c>
    </row>
    <row r="4383" spans="1:22" x14ac:dyDescent="0.35">
      <c r="A4383" s="1">
        <v>92700183</v>
      </c>
      <c r="B4383" s="3" t="s">
        <v>25</v>
      </c>
      <c r="C4383" s="29">
        <f t="shared" si="561"/>
        <v>2</v>
      </c>
      <c r="D4383" s="29" t="str">
        <f t="shared" si="558"/>
        <v>3</v>
      </c>
      <c r="E4383" s="42" t="str">
        <f t="shared" si="559"/>
        <v>23</v>
      </c>
      <c r="F4383" s="1">
        <v>27</v>
      </c>
      <c r="G4383" s="28" t="str">
        <f t="shared" si="560"/>
        <v>327</v>
      </c>
      <c r="H4383" s="1">
        <v>4</v>
      </c>
      <c r="I4383" s="1">
        <v>2318</v>
      </c>
      <c r="J4383" s="1">
        <v>47</v>
      </c>
      <c r="K4383" s="1">
        <v>8200</v>
      </c>
      <c r="L4383" s="1">
        <v>120789</v>
      </c>
      <c r="M4383" s="1">
        <v>946120</v>
      </c>
      <c r="N4383" s="2">
        <f>INT(VLOOKUP(--D4383,'属性表（单）'!$H$7:$I$11,2,0)*VLOOKUP(F4383,'属性表（单）'!$B$4:$D$53,3,0))</f>
        <v>15637</v>
      </c>
      <c r="O4383" s="34">
        <f t="shared" si="562"/>
        <v>2344</v>
      </c>
      <c r="P4383" s="1">
        <f>IF(H4383=26,VLOOKUP(G4383,'属性表（单核）'!$H$2:$I$251,2,0),IF(H4383=59,VLOOKUP(G4383,'属性表（单核）'!$C$2:$D$251,2,0),INT(N4383/VLOOKUP(H4383,'属性表（单）'!$N$4:$O$24,2,0))))</f>
        <v>1563</v>
      </c>
      <c r="Q4383" s="34">
        <f t="shared" si="563"/>
        <v>36648</v>
      </c>
      <c r="R4383" s="1">
        <f>IF(J4383=26,VLOOKUP(G4383,'属性表（单核）'!$H$2:$I$251,2,0),IF(J4383=59,VLOOKUP(G4383,'属性表（单核）'!$C$2:$D$251,2,0),INT(N4383/VLOOKUP(J4383,'属性表（单）'!$N$4:$O$24,2,0))))</f>
        <v>24432</v>
      </c>
      <c r="S4383" s="1">
        <f t="shared" si="564"/>
        <v>101850</v>
      </c>
      <c r="T4383" s="28">
        <f>VLOOKUP(--F4383,经验表!$A$4:$B$53,2,0)*VLOOKUP(--E4383,经验表!$W$8:$X$17,2,0)</f>
        <v>101850</v>
      </c>
      <c r="U4383" s="1">
        <f t="shared" si="565"/>
        <v>908100</v>
      </c>
      <c r="V4383" s="1">
        <f t="shared" si="566"/>
        <v>908100</v>
      </c>
    </row>
    <row r="4384" spans="1:22" x14ac:dyDescent="0.35">
      <c r="A4384" s="1">
        <v>92800183</v>
      </c>
      <c r="B4384" s="3" t="s">
        <v>25</v>
      </c>
      <c r="C4384" s="29">
        <f t="shared" si="561"/>
        <v>2</v>
      </c>
      <c r="D4384" s="29" t="str">
        <f t="shared" si="558"/>
        <v>3</v>
      </c>
      <c r="E4384" s="42" t="str">
        <f t="shared" si="559"/>
        <v>23</v>
      </c>
      <c r="F4384" s="1">
        <v>28</v>
      </c>
      <c r="G4384" s="28" t="str">
        <f t="shared" si="560"/>
        <v>328</v>
      </c>
      <c r="H4384" s="1">
        <v>4</v>
      </c>
      <c r="I4384" s="1">
        <v>2395</v>
      </c>
      <c r="J4384" s="1">
        <v>47</v>
      </c>
      <c r="K4384" s="1">
        <v>8464</v>
      </c>
      <c r="L4384" s="1">
        <v>134143</v>
      </c>
      <c r="M4384" s="1">
        <v>1066909</v>
      </c>
      <c r="N4384" s="2">
        <f>INT(VLOOKUP(--D4384,'属性表（单）'!$H$7:$I$11,2,0)*VLOOKUP(F4384,'属性表（单）'!$B$4:$D$53,3,0))</f>
        <v>16425</v>
      </c>
      <c r="O4384" s="34">
        <f t="shared" si="562"/>
        <v>2463</v>
      </c>
      <c r="P4384" s="1">
        <f>IF(H4384=26,VLOOKUP(G4384,'属性表（单核）'!$H$2:$I$251,2,0),IF(H4384=59,VLOOKUP(G4384,'属性表（单核）'!$C$2:$D$251,2,0),INT(N4384/VLOOKUP(H4384,'属性表（单）'!$N$4:$O$24,2,0))))</f>
        <v>1642</v>
      </c>
      <c r="Q4384" s="34">
        <f t="shared" si="563"/>
        <v>38496</v>
      </c>
      <c r="R4384" s="1">
        <f>IF(J4384=26,VLOOKUP(G4384,'属性表（单核）'!$H$2:$I$251,2,0),IF(J4384=59,VLOOKUP(G4384,'属性表（单核）'!$C$2:$D$251,2,0),INT(N4384/VLOOKUP(J4384,'属性表（单）'!$N$4:$O$24,2,0))))</f>
        <v>25664</v>
      </c>
      <c r="S4384" s="1">
        <f t="shared" si="564"/>
        <v>110850</v>
      </c>
      <c r="T4384" s="28">
        <f>VLOOKUP(--F4384,经验表!$A$4:$B$53,2,0)*VLOOKUP(--E4384,经验表!$W$8:$X$17,2,0)</f>
        <v>110850</v>
      </c>
      <c r="U4384" s="1">
        <f t="shared" si="565"/>
        <v>1009950</v>
      </c>
      <c r="V4384" s="1">
        <f t="shared" si="566"/>
        <v>1009950</v>
      </c>
    </row>
    <row r="4385" spans="1:22" x14ac:dyDescent="0.35">
      <c r="A4385" s="1">
        <v>92900183</v>
      </c>
      <c r="B4385" s="3" t="s">
        <v>25</v>
      </c>
      <c r="C4385" s="29">
        <f t="shared" si="561"/>
        <v>2</v>
      </c>
      <c r="D4385" s="29" t="str">
        <f t="shared" si="558"/>
        <v>3</v>
      </c>
      <c r="E4385" s="42" t="str">
        <f t="shared" si="559"/>
        <v>23</v>
      </c>
      <c r="F4385" s="1">
        <v>29</v>
      </c>
      <c r="G4385" s="28" t="str">
        <f t="shared" si="560"/>
        <v>329</v>
      </c>
      <c r="H4385" s="1">
        <v>4</v>
      </c>
      <c r="I4385" s="1">
        <v>2474</v>
      </c>
      <c r="J4385" s="1">
        <v>47</v>
      </c>
      <c r="K4385" s="1">
        <v>8728</v>
      </c>
      <c r="L4385" s="1">
        <v>148874</v>
      </c>
      <c r="M4385" s="1">
        <v>1201052</v>
      </c>
      <c r="N4385" s="2">
        <f>INT(VLOOKUP(--D4385,'属性表（单）'!$H$7:$I$11,2,0)*VLOOKUP(F4385,'属性表（单）'!$B$4:$D$53,3,0))</f>
        <v>17212</v>
      </c>
      <c r="O4385" s="34">
        <f t="shared" si="562"/>
        <v>2581</v>
      </c>
      <c r="P4385" s="1">
        <f>IF(H4385=26,VLOOKUP(G4385,'属性表（单核）'!$H$2:$I$251,2,0),IF(H4385=59,VLOOKUP(G4385,'属性表（单核）'!$C$2:$D$251,2,0),INT(N4385/VLOOKUP(H4385,'属性表（单）'!$N$4:$O$24,2,0))))</f>
        <v>1721</v>
      </c>
      <c r="Q4385" s="34">
        <f t="shared" si="563"/>
        <v>40339</v>
      </c>
      <c r="R4385" s="1">
        <f>IF(J4385=26,VLOOKUP(G4385,'属性表（单核）'!$H$2:$I$251,2,0),IF(J4385=59,VLOOKUP(G4385,'属性表（单核）'!$C$2:$D$251,2,0),INT(N4385/VLOOKUP(J4385,'属性表（单）'!$N$4:$O$24,2,0))))</f>
        <v>26893</v>
      </c>
      <c r="S4385" s="1">
        <f t="shared" si="564"/>
        <v>119850</v>
      </c>
      <c r="T4385" s="28">
        <f>VLOOKUP(--F4385,经验表!$A$4:$B$53,2,0)*VLOOKUP(--E4385,经验表!$W$8:$X$17,2,0)</f>
        <v>119850</v>
      </c>
      <c r="U4385" s="1">
        <f t="shared" si="565"/>
        <v>1120800</v>
      </c>
      <c r="V4385" s="1">
        <f t="shared" si="566"/>
        <v>1120800</v>
      </c>
    </row>
    <row r="4386" spans="1:22" x14ac:dyDescent="0.35">
      <c r="A4386" s="1">
        <v>93000183</v>
      </c>
      <c r="B4386" s="3" t="s">
        <v>25</v>
      </c>
      <c r="C4386" s="29">
        <f t="shared" si="561"/>
        <v>2</v>
      </c>
      <c r="D4386" s="29" t="str">
        <f t="shared" si="558"/>
        <v>3</v>
      </c>
      <c r="E4386" s="42" t="str">
        <f t="shared" si="559"/>
        <v>23</v>
      </c>
      <c r="F4386" s="1">
        <v>30</v>
      </c>
      <c r="G4386" s="28" t="str">
        <f t="shared" si="560"/>
        <v>330</v>
      </c>
      <c r="H4386" s="1">
        <v>4</v>
      </c>
      <c r="I4386" s="1">
        <v>2554</v>
      </c>
      <c r="J4386" s="1">
        <v>47</v>
      </c>
      <c r="K4386" s="1">
        <v>8992</v>
      </c>
      <c r="L4386" s="1">
        <v>165123</v>
      </c>
      <c r="M4386" s="1">
        <v>1349926</v>
      </c>
      <c r="N4386" s="2">
        <f>INT(VLOOKUP(--D4386,'属性表（单）'!$H$7:$I$11,2,0)*VLOOKUP(F4386,'属性表（单）'!$B$4:$D$53,3,0))</f>
        <v>18000</v>
      </c>
      <c r="O4386" s="34">
        <f t="shared" si="562"/>
        <v>2700</v>
      </c>
      <c r="P4386" s="1">
        <f>IF(H4386=26,VLOOKUP(G4386,'属性表（单核）'!$H$2:$I$251,2,0),IF(H4386=59,VLOOKUP(G4386,'属性表（单核）'!$C$2:$D$251,2,0),INT(N4386/VLOOKUP(H4386,'属性表（单）'!$N$4:$O$24,2,0))))</f>
        <v>1800</v>
      </c>
      <c r="Q4386" s="34">
        <f t="shared" si="563"/>
        <v>42187</v>
      </c>
      <c r="R4386" s="1">
        <f>IF(J4386=26,VLOOKUP(G4386,'属性表（单核）'!$H$2:$I$251,2,0),IF(J4386=59,VLOOKUP(G4386,'属性表（单核）'!$C$2:$D$251,2,0),INT(N4386/VLOOKUP(J4386,'属性表（单）'!$N$4:$O$24,2,0))))</f>
        <v>28125</v>
      </c>
      <c r="S4386" s="1">
        <f t="shared" si="564"/>
        <v>131250</v>
      </c>
      <c r="T4386" s="28">
        <f>VLOOKUP(--F4386,经验表!$A$4:$B$53,2,0)*VLOOKUP(--E4386,经验表!$W$8:$X$17,2,0)</f>
        <v>131250</v>
      </c>
      <c r="U4386" s="1">
        <f t="shared" si="565"/>
        <v>1240650</v>
      </c>
      <c r="V4386" s="1">
        <f t="shared" si="566"/>
        <v>1240650</v>
      </c>
    </row>
    <row r="4387" spans="1:22" x14ac:dyDescent="0.35">
      <c r="A4387" s="1">
        <v>93100183</v>
      </c>
      <c r="B4387" s="3" t="s">
        <v>25</v>
      </c>
      <c r="C4387" s="29">
        <f t="shared" si="561"/>
        <v>2</v>
      </c>
      <c r="D4387" s="29" t="str">
        <f t="shared" si="558"/>
        <v>3</v>
      </c>
      <c r="E4387" s="42" t="str">
        <f t="shared" si="559"/>
        <v>23</v>
      </c>
      <c r="F4387" s="1">
        <v>31</v>
      </c>
      <c r="G4387" s="28" t="str">
        <f t="shared" si="560"/>
        <v>331</v>
      </c>
      <c r="H4387" s="1">
        <v>4</v>
      </c>
      <c r="I4387" s="1">
        <v>2637</v>
      </c>
      <c r="J4387" s="1">
        <v>47</v>
      </c>
      <c r="K4387" s="1">
        <v>9256</v>
      </c>
      <c r="L4387" s="1">
        <v>183047</v>
      </c>
      <c r="M4387" s="1">
        <v>1515049</v>
      </c>
      <c r="N4387" s="2">
        <f>INT(VLOOKUP(--D4387,'属性表（单）'!$H$7:$I$11,2,0)*VLOOKUP(F4387,'属性表（单）'!$B$4:$D$53,3,0))</f>
        <v>18787</v>
      </c>
      <c r="O4387" s="34">
        <f t="shared" si="562"/>
        <v>2817</v>
      </c>
      <c r="P4387" s="1">
        <f>IF(H4387=26,VLOOKUP(G4387,'属性表（单核）'!$H$2:$I$251,2,0),IF(H4387=59,VLOOKUP(G4387,'属性表（单核）'!$C$2:$D$251,2,0),INT(N4387/VLOOKUP(H4387,'属性表（单）'!$N$4:$O$24,2,0))))</f>
        <v>1878</v>
      </c>
      <c r="Q4387" s="34">
        <f t="shared" si="563"/>
        <v>44031</v>
      </c>
      <c r="R4387" s="1">
        <f>IF(J4387=26,VLOOKUP(G4387,'属性表（单核）'!$H$2:$I$251,2,0),IF(J4387=59,VLOOKUP(G4387,'属性表（单核）'!$C$2:$D$251,2,0),INT(N4387/VLOOKUP(J4387,'属性表（单）'!$N$4:$O$24,2,0))))</f>
        <v>29354</v>
      </c>
      <c r="S4387" s="1">
        <f t="shared" si="564"/>
        <v>142650</v>
      </c>
      <c r="T4387" s="28">
        <f>VLOOKUP(--F4387,经验表!$A$4:$B$53,2,0)*VLOOKUP(--E4387,经验表!$W$8:$X$17,2,0)</f>
        <v>142650</v>
      </c>
      <c r="U4387" s="1">
        <f t="shared" si="565"/>
        <v>1371900</v>
      </c>
      <c r="V4387" s="1">
        <f t="shared" si="566"/>
        <v>1371900</v>
      </c>
    </row>
    <row r="4388" spans="1:22" x14ac:dyDescent="0.35">
      <c r="A4388" s="1">
        <v>93200183</v>
      </c>
      <c r="B4388" s="3" t="s">
        <v>25</v>
      </c>
      <c r="C4388" s="29">
        <f t="shared" si="561"/>
        <v>2</v>
      </c>
      <c r="D4388" s="29" t="str">
        <f t="shared" si="558"/>
        <v>3</v>
      </c>
      <c r="E4388" s="42" t="str">
        <f t="shared" si="559"/>
        <v>23</v>
      </c>
      <c r="F4388" s="1">
        <v>32</v>
      </c>
      <c r="G4388" s="28" t="str">
        <f t="shared" si="560"/>
        <v>332</v>
      </c>
      <c r="H4388" s="1">
        <v>4</v>
      </c>
      <c r="I4388" s="1">
        <v>2720</v>
      </c>
      <c r="J4388" s="1">
        <v>47</v>
      </c>
      <c r="K4388" s="1">
        <v>9520</v>
      </c>
      <c r="L4388" s="1">
        <v>202816</v>
      </c>
      <c r="M4388" s="1">
        <v>1698096</v>
      </c>
      <c r="N4388" s="2">
        <f>INT(VLOOKUP(--D4388,'属性表（单）'!$H$7:$I$11,2,0)*VLOOKUP(F4388,'属性表（单）'!$B$4:$D$53,3,0))</f>
        <v>19687</v>
      </c>
      <c r="O4388" s="34">
        <f t="shared" si="562"/>
        <v>2952</v>
      </c>
      <c r="P4388" s="1">
        <f>IF(H4388=26,VLOOKUP(G4388,'属性表（单核）'!$H$2:$I$251,2,0),IF(H4388=59,VLOOKUP(G4388,'属性表（单核）'!$C$2:$D$251,2,0),INT(N4388/VLOOKUP(H4388,'属性表（单）'!$N$4:$O$24,2,0))))</f>
        <v>1968</v>
      </c>
      <c r="Q4388" s="34">
        <f t="shared" si="563"/>
        <v>46140</v>
      </c>
      <c r="R4388" s="1">
        <f>IF(J4388=26,VLOOKUP(G4388,'属性表（单核）'!$H$2:$I$251,2,0),IF(J4388=59,VLOOKUP(G4388,'属性表（单核）'!$C$2:$D$251,2,0),INT(N4388/VLOOKUP(J4388,'属性表（单）'!$N$4:$O$24,2,0))))</f>
        <v>30760</v>
      </c>
      <c r="S4388" s="1">
        <f t="shared" si="564"/>
        <v>154050</v>
      </c>
      <c r="T4388" s="28">
        <f>VLOOKUP(--F4388,经验表!$A$4:$B$53,2,0)*VLOOKUP(--E4388,经验表!$W$8:$X$17,2,0)</f>
        <v>154050</v>
      </c>
      <c r="U4388" s="1">
        <f t="shared" si="565"/>
        <v>1514550</v>
      </c>
      <c r="V4388" s="1">
        <f t="shared" si="566"/>
        <v>1514550</v>
      </c>
    </row>
    <row r="4389" spans="1:22" x14ac:dyDescent="0.35">
      <c r="A4389" s="1">
        <v>93300183</v>
      </c>
      <c r="B4389" s="3" t="s">
        <v>25</v>
      </c>
      <c r="C4389" s="29">
        <f t="shared" si="561"/>
        <v>2</v>
      </c>
      <c r="D4389" s="29" t="str">
        <f t="shared" si="558"/>
        <v>3</v>
      </c>
      <c r="E4389" s="42" t="str">
        <f t="shared" si="559"/>
        <v>23</v>
      </c>
      <c r="F4389" s="1">
        <v>33</v>
      </c>
      <c r="G4389" s="28" t="str">
        <f t="shared" si="560"/>
        <v>333</v>
      </c>
      <c r="H4389" s="1">
        <v>4</v>
      </c>
      <c r="I4389" s="1">
        <v>2805</v>
      </c>
      <c r="J4389" s="1">
        <v>47</v>
      </c>
      <c r="K4389" s="1">
        <v>9784</v>
      </c>
      <c r="L4389" s="1">
        <v>224613</v>
      </c>
      <c r="M4389" s="1">
        <v>1900912</v>
      </c>
      <c r="N4389" s="2">
        <f>INT(VLOOKUP(--D4389,'属性表（单）'!$H$7:$I$11,2,0)*VLOOKUP(F4389,'属性表（单）'!$B$4:$D$53,3,0))</f>
        <v>20587</v>
      </c>
      <c r="O4389" s="34">
        <f t="shared" si="562"/>
        <v>3087</v>
      </c>
      <c r="P4389" s="1">
        <f>IF(H4389=26,VLOOKUP(G4389,'属性表（单核）'!$H$2:$I$251,2,0),IF(H4389=59,VLOOKUP(G4389,'属性表（单核）'!$C$2:$D$251,2,0),INT(N4389/VLOOKUP(H4389,'属性表（单）'!$N$4:$O$24,2,0))))</f>
        <v>2058</v>
      </c>
      <c r="Q4389" s="34">
        <f t="shared" si="563"/>
        <v>48250</v>
      </c>
      <c r="R4389" s="1">
        <f>IF(J4389=26,VLOOKUP(G4389,'属性表（单核）'!$H$2:$I$251,2,0),IF(J4389=59,VLOOKUP(G4389,'属性表（单核）'!$C$2:$D$251,2,0),INT(N4389/VLOOKUP(J4389,'属性表（单）'!$N$4:$O$24,2,0))))</f>
        <v>32167</v>
      </c>
      <c r="S4389" s="1">
        <f t="shared" si="564"/>
        <v>165450</v>
      </c>
      <c r="T4389" s="28">
        <f>VLOOKUP(--F4389,经验表!$A$4:$B$53,2,0)*VLOOKUP(--E4389,经验表!$W$8:$X$17,2,0)</f>
        <v>165450</v>
      </c>
      <c r="U4389" s="1">
        <f t="shared" si="565"/>
        <v>1668600</v>
      </c>
      <c r="V4389" s="1">
        <f t="shared" si="566"/>
        <v>1668600</v>
      </c>
    </row>
    <row r="4390" spans="1:22" x14ac:dyDescent="0.35">
      <c r="A4390" s="1">
        <v>93400183</v>
      </c>
      <c r="B4390" s="3" t="s">
        <v>25</v>
      </c>
      <c r="C4390" s="29">
        <f t="shared" si="561"/>
        <v>2</v>
      </c>
      <c r="D4390" s="29" t="str">
        <f t="shared" si="558"/>
        <v>3</v>
      </c>
      <c r="E4390" s="42" t="str">
        <f t="shared" si="559"/>
        <v>23</v>
      </c>
      <c r="F4390" s="1">
        <v>34</v>
      </c>
      <c r="G4390" s="28" t="str">
        <f t="shared" si="560"/>
        <v>334</v>
      </c>
      <c r="H4390" s="1">
        <v>4</v>
      </c>
      <c r="I4390" s="1">
        <v>2891</v>
      </c>
      <c r="J4390" s="1">
        <v>47</v>
      </c>
      <c r="K4390" s="1">
        <v>10048</v>
      </c>
      <c r="L4390" s="1">
        <v>248653</v>
      </c>
      <c r="M4390" s="1">
        <v>2125525</v>
      </c>
      <c r="N4390" s="2">
        <f>INT(VLOOKUP(--D4390,'属性表（单）'!$H$7:$I$11,2,0)*VLOOKUP(F4390,'属性表（单）'!$B$4:$D$53,3,0))</f>
        <v>21487</v>
      </c>
      <c r="O4390" s="34">
        <f t="shared" si="562"/>
        <v>3222</v>
      </c>
      <c r="P4390" s="1">
        <f>IF(H4390=26,VLOOKUP(G4390,'属性表（单核）'!$H$2:$I$251,2,0),IF(H4390=59,VLOOKUP(G4390,'属性表（单核）'!$C$2:$D$251,2,0),INT(N4390/VLOOKUP(H4390,'属性表（单）'!$N$4:$O$24,2,0))))</f>
        <v>2148</v>
      </c>
      <c r="Q4390" s="34">
        <f t="shared" si="563"/>
        <v>50359</v>
      </c>
      <c r="R4390" s="1">
        <f>IF(J4390=26,VLOOKUP(G4390,'属性表（单核）'!$H$2:$I$251,2,0),IF(J4390=59,VLOOKUP(G4390,'属性表（单核）'!$C$2:$D$251,2,0),INT(N4390/VLOOKUP(J4390,'属性表（单）'!$N$4:$O$24,2,0))))</f>
        <v>33573</v>
      </c>
      <c r="S4390" s="1">
        <f t="shared" si="564"/>
        <v>179550</v>
      </c>
      <c r="T4390" s="28">
        <f>VLOOKUP(--F4390,经验表!$A$4:$B$53,2,0)*VLOOKUP(--E4390,经验表!$W$8:$X$17,2,0)</f>
        <v>179550</v>
      </c>
      <c r="U4390" s="1">
        <f t="shared" si="565"/>
        <v>1834050</v>
      </c>
      <c r="V4390" s="1">
        <f t="shared" si="566"/>
        <v>1834050</v>
      </c>
    </row>
    <row r="4391" spans="1:22" x14ac:dyDescent="0.35">
      <c r="A4391" s="1">
        <v>93500183</v>
      </c>
      <c r="B4391" s="3" t="s">
        <v>25</v>
      </c>
      <c r="C4391" s="29">
        <f t="shared" si="561"/>
        <v>2</v>
      </c>
      <c r="D4391" s="29" t="str">
        <f t="shared" si="558"/>
        <v>3</v>
      </c>
      <c r="E4391" s="42" t="str">
        <f t="shared" si="559"/>
        <v>23</v>
      </c>
      <c r="F4391" s="1">
        <v>35</v>
      </c>
      <c r="G4391" s="28" t="str">
        <f t="shared" si="560"/>
        <v>335</v>
      </c>
      <c r="H4391" s="1">
        <v>4</v>
      </c>
      <c r="I4391" s="1">
        <v>2979</v>
      </c>
      <c r="J4391" s="1">
        <v>47</v>
      </c>
      <c r="K4391" s="1">
        <v>10312</v>
      </c>
      <c r="L4391" s="1">
        <v>275156</v>
      </c>
      <c r="M4391" s="1">
        <v>2374178</v>
      </c>
      <c r="N4391" s="2">
        <f>INT(VLOOKUP(--D4391,'属性表（单）'!$H$7:$I$11,2,0)*VLOOKUP(F4391,'属性表（单）'!$B$4:$D$53,3,0))</f>
        <v>22387</v>
      </c>
      <c r="O4391" s="34">
        <f t="shared" si="562"/>
        <v>3357</v>
      </c>
      <c r="P4391" s="1">
        <f>IF(H4391=26,VLOOKUP(G4391,'属性表（单核）'!$H$2:$I$251,2,0),IF(H4391=59,VLOOKUP(G4391,'属性表（单核）'!$C$2:$D$251,2,0),INT(N4391/VLOOKUP(H4391,'属性表（单）'!$N$4:$O$24,2,0))))</f>
        <v>2238</v>
      </c>
      <c r="Q4391" s="34">
        <f t="shared" si="563"/>
        <v>52468</v>
      </c>
      <c r="R4391" s="1">
        <f>IF(J4391=26,VLOOKUP(G4391,'属性表（单核）'!$H$2:$I$251,2,0),IF(J4391=59,VLOOKUP(G4391,'属性表（单核）'!$C$2:$D$251,2,0),INT(N4391/VLOOKUP(J4391,'属性表（单）'!$N$4:$O$24,2,0))))</f>
        <v>34979</v>
      </c>
      <c r="S4391" s="1">
        <f t="shared" si="564"/>
        <v>193650</v>
      </c>
      <c r="T4391" s="28">
        <f>VLOOKUP(--F4391,经验表!$A$4:$B$53,2,0)*VLOOKUP(--E4391,经验表!$W$8:$X$17,2,0)</f>
        <v>193650</v>
      </c>
      <c r="U4391" s="1">
        <f t="shared" si="565"/>
        <v>2013600</v>
      </c>
      <c r="V4391" s="1">
        <f t="shared" si="566"/>
        <v>2013600</v>
      </c>
    </row>
    <row r="4392" spans="1:22" x14ac:dyDescent="0.35">
      <c r="A4392" s="1">
        <v>93600183</v>
      </c>
      <c r="B4392" s="3" t="s">
        <v>25</v>
      </c>
      <c r="C4392" s="29">
        <f t="shared" si="561"/>
        <v>2</v>
      </c>
      <c r="D4392" s="29" t="str">
        <f t="shared" si="558"/>
        <v>3</v>
      </c>
      <c r="E4392" s="42" t="str">
        <f t="shared" si="559"/>
        <v>23</v>
      </c>
      <c r="F4392" s="1">
        <v>36</v>
      </c>
      <c r="G4392" s="28" t="str">
        <f t="shared" si="560"/>
        <v>336</v>
      </c>
      <c r="H4392" s="1">
        <v>4</v>
      </c>
      <c r="I4392" s="1">
        <v>3070</v>
      </c>
      <c r="J4392" s="1">
        <v>47</v>
      </c>
      <c r="K4392" s="1">
        <v>10576</v>
      </c>
      <c r="L4392" s="1">
        <v>304379</v>
      </c>
      <c r="M4392" s="1">
        <v>2649334</v>
      </c>
      <c r="N4392" s="2">
        <f>INT(VLOOKUP(--D4392,'属性表（单）'!$H$7:$I$11,2,0)*VLOOKUP(F4392,'属性表（单）'!$B$4:$D$53,3,0))</f>
        <v>23287</v>
      </c>
      <c r="O4392" s="34">
        <f t="shared" si="562"/>
        <v>3492</v>
      </c>
      <c r="P4392" s="1">
        <f>IF(H4392=26,VLOOKUP(G4392,'属性表（单核）'!$H$2:$I$251,2,0),IF(H4392=59,VLOOKUP(G4392,'属性表（单核）'!$C$2:$D$251,2,0),INT(N4392/VLOOKUP(H4392,'属性表（单）'!$N$4:$O$24,2,0))))</f>
        <v>2328</v>
      </c>
      <c r="Q4392" s="34">
        <f t="shared" si="563"/>
        <v>54577</v>
      </c>
      <c r="R4392" s="1">
        <f>IF(J4392=26,VLOOKUP(G4392,'属性表（单核）'!$H$2:$I$251,2,0),IF(J4392=59,VLOOKUP(G4392,'属性表（单核）'!$C$2:$D$251,2,0),INT(N4392/VLOOKUP(J4392,'属性表（单）'!$N$4:$O$24,2,0))))</f>
        <v>36385</v>
      </c>
      <c r="S4392" s="1">
        <f t="shared" si="564"/>
        <v>207750</v>
      </c>
      <c r="T4392" s="28">
        <f>VLOOKUP(--F4392,经验表!$A$4:$B$53,2,0)*VLOOKUP(--E4392,经验表!$W$8:$X$17,2,0)</f>
        <v>207750</v>
      </c>
      <c r="U4392" s="1">
        <f t="shared" si="565"/>
        <v>2207250</v>
      </c>
      <c r="V4392" s="1">
        <f t="shared" si="566"/>
        <v>2207250</v>
      </c>
    </row>
    <row r="4393" spans="1:22" x14ac:dyDescent="0.35">
      <c r="A4393" s="1">
        <v>93700183</v>
      </c>
      <c r="B4393" s="3" t="s">
        <v>25</v>
      </c>
      <c r="C4393" s="29">
        <f t="shared" si="561"/>
        <v>2</v>
      </c>
      <c r="D4393" s="29" t="str">
        <f t="shared" si="558"/>
        <v>3</v>
      </c>
      <c r="E4393" s="42" t="str">
        <f t="shared" si="559"/>
        <v>23</v>
      </c>
      <c r="F4393" s="1">
        <v>37</v>
      </c>
      <c r="G4393" s="28" t="str">
        <f t="shared" si="560"/>
        <v>337</v>
      </c>
      <c r="H4393" s="1">
        <v>4</v>
      </c>
      <c r="I4393" s="1">
        <v>3162</v>
      </c>
      <c r="J4393" s="1">
        <v>47</v>
      </c>
      <c r="K4393" s="1">
        <v>10840</v>
      </c>
      <c r="L4393" s="1">
        <v>336596</v>
      </c>
      <c r="M4393" s="1">
        <v>2953713</v>
      </c>
      <c r="N4393" s="2">
        <f>INT(VLOOKUP(--D4393,'属性表（单）'!$H$7:$I$11,2,0)*VLOOKUP(F4393,'属性表（单）'!$B$4:$D$53,3,0))</f>
        <v>24300</v>
      </c>
      <c r="O4393" s="34">
        <f t="shared" si="562"/>
        <v>3645</v>
      </c>
      <c r="P4393" s="1">
        <f>IF(H4393=26,VLOOKUP(G4393,'属性表（单核）'!$H$2:$I$251,2,0),IF(H4393=59,VLOOKUP(G4393,'属性表（单核）'!$C$2:$D$251,2,0),INT(N4393/VLOOKUP(H4393,'属性表（单）'!$N$4:$O$24,2,0))))</f>
        <v>2430</v>
      </c>
      <c r="Q4393" s="34">
        <f t="shared" si="563"/>
        <v>56952</v>
      </c>
      <c r="R4393" s="1">
        <f>IF(J4393=26,VLOOKUP(G4393,'属性表（单核）'!$H$2:$I$251,2,0),IF(J4393=59,VLOOKUP(G4393,'属性表（单核）'!$C$2:$D$251,2,0),INT(N4393/VLOOKUP(J4393,'属性表（单）'!$N$4:$O$24,2,0))))</f>
        <v>37968</v>
      </c>
      <c r="S4393" s="1">
        <f t="shared" si="564"/>
        <v>221850</v>
      </c>
      <c r="T4393" s="28">
        <f>VLOOKUP(--F4393,经验表!$A$4:$B$53,2,0)*VLOOKUP(--E4393,经验表!$W$8:$X$17,2,0)</f>
        <v>221850</v>
      </c>
      <c r="U4393" s="1">
        <f t="shared" si="565"/>
        <v>2415000</v>
      </c>
      <c r="V4393" s="1">
        <f t="shared" si="566"/>
        <v>2415000</v>
      </c>
    </row>
    <row r="4394" spans="1:22" x14ac:dyDescent="0.35">
      <c r="A4394" s="1">
        <v>93800183</v>
      </c>
      <c r="B4394" s="3" t="s">
        <v>25</v>
      </c>
      <c r="C4394" s="29">
        <f t="shared" si="561"/>
        <v>2</v>
      </c>
      <c r="D4394" s="29" t="str">
        <f t="shared" si="558"/>
        <v>3</v>
      </c>
      <c r="E4394" s="42" t="str">
        <f t="shared" si="559"/>
        <v>23</v>
      </c>
      <c r="F4394" s="1">
        <v>38</v>
      </c>
      <c r="G4394" s="28" t="str">
        <f t="shared" si="560"/>
        <v>338</v>
      </c>
      <c r="H4394" s="1">
        <v>4</v>
      </c>
      <c r="I4394" s="1">
        <v>3256</v>
      </c>
      <c r="J4394" s="1">
        <v>47</v>
      </c>
      <c r="K4394" s="1">
        <v>11104</v>
      </c>
      <c r="L4394" s="1">
        <v>372112</v>
      </c>
      <c r="M4394" s="1">
        <v>3290309</v>
      </c>
      <c r="N4394" s="2">
        <f>INT(VLOOKUP(--D4394,'属性表（单）'!$H$7:$I$11,2,0)*VLOOKUP(F4394,'属性表（单）'!$B$4:$D$53,3,0))</f>
        <v>25312</v>
      </c>
      <c r="O4394" s="34">
        <f t="shared" si="562"/>
        <v>3796</v>
      </c>
      <c r="P4394" s="1">
        <f>IF(H4394=26,VLOOKUP(G4394,'属性表（单核）'!$H$2:$I$251,2,0),IF(H4394=59,VLOOKUP(G4394,'属性表（单核）'!$C$2:$D$251,2,0),INT(N4394/VLOOKUP(H4394,'属性表（单）'!$N$4:$O$24,2,0))))</f>
        <v>2531</v>
      </c>
      <c r="Q4394" s="34">
        <f t="shared" si="563"/>
        <v>59325</v>
      </c>
      <c r="R4394" s="1">
        <f>IF(J4394=26,VLOOKUP(G4394,'属性表（单核）'!$H$2:$I$251,2,0),IF(J4394=59,VLOOKUP(G4394,'属性表（单核）'!$C$2:$D$251,2,0),INT(N4394/VLOOKUP(J4394,'属性表（单）'!$N$4:$O$24,2,0))))</f>
        <v>39550</v>
      </c>
      <c r="S4394" s="1">
        <f t="shared" si="564"/>
        <v>238950</v>
      </c>
      <c r="T4394" s="28">
        <f>VLOOKUP(--F4394,经验表!$A$4:$B$53,2,0)*VLOOKUP(--E4394,经验表!$W$8:$X$17,2,0)</f>
        <v>238950</v>
      </c>
      <c r="U4394" s="1">
        <f t="shared" si="565"/>
        <v>2636850</v>
      </c>
      <c r="V4394" s="1">
        <f t="shared" si="566"/>
        <v>2636850</v>
      </c>
    </row>
    <row r="4395" spans="1:22" x14ac:dyDescent="0.35">
      <c r="A4395" s="1">
        <v>93900183</v>
      </c>
      <c r="B4395" s="3" t="s">
        <v>25</v>
      </c>
      <c r="C4395" s="29">
        <f t="shared" si="561"/>
        <v>2</v>
      </c>
      <c r="D4395" s="29" t="str">
        <f t="shared" si="558"/>
        <v>3</v>
      </c>
      <c r="E4395" s="42" t="str">
        <f t="shared" si="559"/>
        <v>23</v>
      </c>
      <c r="F4395" s="1">
        <v>39</v>
      </c>
      <c r="G4395" s="28" t="str">
        <f t="shared" si="560"/>
        <v>339</v>
      </c>
      <c r="H4395" s="1">
        <v>4</v>
      </c>
      <c r="I4395" s="1">
        <v>3352</v>
      </c>
      <c r="J4395" s="1">
        <v>47</v>
      </c>
      <c r="K4395" s="1">
        <v>11368</v>
      </c>
      <c r="L4395" s="1">
        <v>411264</v>
      </c>
      <c r="M4395" s="1">
        <v>3662421</v>
      </c>
      <c r="N4395" s="2">
        <f>INT(VLOOKUP(--D4395,'属性表（单）'!$H$7:$I$11,2,0)*VLOOKUP(F4395,'属性表（单）'!$B$4:$D$53,3,0))</f>
        <v>26325</v>
      </c>
      <c r="O4395" s="34">
        <f t="shared" si="562"/>
        <v>3948</v>
      </c>
      <c r="P4395" s="1">
        <f>IF(H4395=26,VLOOKUP(G4395,'属性表（单核）'!$H$2:$I$251,2,0),IF(H4395=59,VLOOKUP(G4395,'属性表（单核）'!$C$2:$D$251,2,0),INT(N4395/VLOOKUP(H4395,'属性表（单）'!$N$4:$O$24,2,0))))</f>
        <v>2632</v>
      </c>
      <c r="Q4395" s="34">
        <f t="shared" si="563"/>
        <v>61698</v>
      </c>
      <c r="R4395" s="1">
        <f>IF(J4395=26,VLOOKUP(G4395,'属性表（单核）'!$H$2:$I$251,2,0),IF(J4395=59,VLOOKUP(G4395,'属性表（单核）'!$C$2:$D$251,2,0),INT(N4395/VLOOKUP(J4395,'属性表（单）'!$N$4:$O$24,2,0))))</f>
        <v>41132</v>
      </c>
      <c r="S4395" s="1">
        <f t="shared" si="564"/>
        <v>256050</v>
      </c>
      <c r="T4395" s="28">
        <f>VLOOKUP(--F4395,经验表!$A$4:$B$53,2,0)*VLOOKUP(--E4395,经验表!$W$8:$X$17,2,0)</f>
        <v>256050</v>
      </c>
      <c r="U4395" s="1">
        <f t="shared" si="565"/>
        <v>2875800</v>
      </c>
      <c r="V4395" s="1">
        <f t="shared" si="566"/>
        <v>2875800</v>
      </c>
    </row>
    <row r="4396" spans="1:22" x14ac:dyDescent="0.35">
      <c r="A4396" s="1">
        <v>94000183</v>
      </c>
      <c r="B4396" s="3" t="s">
        <v>25</v>
      </c>
      <c r="C4396" s="29">
        <f t="shared" si="561"/>
        <v>2</v>
      </c>
      <c r="D4396" s="29" t="str">
        <f t="shared" si="558"/>
        <v>3</v>
      </c>
      <c r="E4396" s="42" t="str">
        <f t="shared" si="559"/>
        <v>23</v>
      </c>
      <c r="F4396" s="1">
        <v>40</v>
      </c>
      <c r="G4396" s="28" t="str">
        <f t="shared" si="560"/>
        <v>340</v>
      </c>
      <c r="H4396" s="1">
        <v>4</v>
      </c>
      <c r="I4396" s="1">
        <v>3450</v>
      </c>
      <c r="J4396" s="1">
        <v>47</v>
      </c>
      <c r="K4396" s="1">
        <v>11632</v>
      </c>
      <c r="L4396" s="1">
        <v>454419</v>
      </c>
      <c r="M4396" s="1">
        <v>4073685</v>
      </c>
      <c r="N4396" s="2">
        <f>INT(VLOOKUP(--D4396,'属性表（单）'!$H$7:$I$11,2,0)*VLOOKUP(F4396,'属性表（单）'!$B$4:$D$53,3,0))</f>
        <v>27337</v>
      </c>
      <c r="O4396" s="34">
        <f t="shared" si="562"/>
        <v>4099</v>
      </c>
      <c r="P4396" s="1">
        <f>IF(H4396=26,VLOOKUP(G4396,'属性表（单核）'!$H$2:$I$251,2,0),IF(H4396=59,VLOOKUP(G4396,'属性表（单核）'!$C$2:$D$251,2,0),INT(N4396/VLOOKUP(H4396,'属性表（单）'!$N$4:$O$24,2,0))))</f>
        <v>2733</v>
      </c>
      <c r="Q4396" s="34">
        <f t="shared" si="563"/>
        <v>64071</v>
      </c>
      <c r="R4396" s="1">
        <f>IF(J4396=26,VLOOKUP(G4396,'属性表（单核）'!$H$2:$I$251,2,0),IF(J4396=59,VLOOKUP(G4396,'属性表（单核）'!$C$2:$D$251,2,0),INT(N4396/VLOOKUP(J4396,'属性表（单）'!$N$4:$O$24,2,0))))</f>
        <v>42714</v>
      </c>
      <c r="S4396" s="1">
        <f t="shared" si="564"/>
        <v>273150</v>
      </c>
      <c r="T4396" s="28">
        <f>VLOOKUP(--F4396,经验表!$A$4:$B$53,2,0)*VLOOKUP(--E4396,经验表!$W$8:$X$17,2,0)</f>
        <v>273150</v>
      </c>
      <c r="U4396" s="1">
        <f t="shared" si="565"/>
        <v>3131850</v>
      </c>
      <c r="V4396" s="1">
        <f t="shared" si="566"/>
        <v>3131850</v>
      </c>
    </row>
    <row r="4397" spans="1:22" x14ac:dyDescent="0.35">
      <c r="A4397" s="1">
        <v>94100183</v>
      </c>
      <c r="B4397" s="3" t="s">
        <v>25</v>
      </c>
      <c r="C4397" s="29">
        <f t="shared" si="561"/>
        <v>2</v>
      </c>
      <c r="D4397" s="29" t="str">
        <f t="shared" si="558"/>
        <v>3</v>
      </c>
      <c r="E4397" s="42" t="str">
        <f t="shared" si="559"/>
        <v>23</v>
      </c>
      <c r="F4397" s="1">
        <v>41</v>
      </c>
      <c r="G4397" s="28" t="str">
        <f t="shared" si="560"/>
        <v>341</v>
      </c>
      <c r="H4397" s="1">
        <v>4</v>
      </c>
      <c r="I4397" s="1">
        <v>3549</v>
      </c>
      <c r="J4397" s="1">
        <v>47</v>
      </c>
      <c r="K4397" s="1">
        <v>11896</v>
      </c>
      <c r="L4397" s="1">
        <v>501985</v>
      </c>
      <c r="M4397" s="1">
        <v>4528104</v>
      </c>
      <c r="N4397" s="2">
        <f>INT(VLOOKUP(--D4397,'属性表（单）'!$H$7:$I$11,2,0)*VLOOKUP(F4397,'属性表（单）'!$B$4:$D$53,3,0))</f>
        <v>28350</v>
      </c>
      <c r="O4397" s="34">
        <f t="shared" si="562"/>
        <v>4252</v>
      </c>
      <c r="P4397" s="1">
        <f>IF(H4397=26,VLOOKUP(G4397,'属性表（单核）'!$H$2:$I$251,2,0),IF(H4397=59,VLOOKUP(G4397,'属性表（单核）'!$C$2:$D$251,2,0),INT(N4397/VLOOKUP(H4397,'属性表（单）'!$N$4:$O$24,2,0))))</f>
        <v>2835</v>
      </c>
      <c r="Q4397" s="34">
        <f t="shared" si="563"/>
        <v>66444</v>
      </c>
      <c r="R4397" s="1">
        <f>IF(J4397=26,VLOOKUP(G4397,'属性表（单核）'!$H$2:$I$251,2,0),IF(J4397=59,VLOOKUP(G4397,'属性表（单核）'!$C$2:$D$251,2,0),INT(N4397/VLOOKUP(J4397,'属性表（单）'!$N$4:$O$24,2,0))))</f>
        <v>44296</v>
      </c>
      <c r="S4397" s="1">
        <f t="shared" si="564"/>
        <v>290250</v>
      </c>
      <c r="T4397" s="28">
        <f>VLOOKUP(--F4397,经验表!$A$4:$B$53,2,0)*VLOOKUP(--E4397,经验表!$W$8:$X$17,2,0)</f>
        <v>290250</v>
      </c>
      <c r="U4397" s="1">
        <f t="shared" si="565"/>
        <v>3405000</v>
      </c>
      <c r="V4397" s="1">
        <f t="shared" si="566"/>
        <v>3405000</v>
      </c>
    </row>
    <row r="4398" spans="1:22" x14ac:dyDescent="0.35">
      <c r="A4398" s="1">
        <v>94200183</v>
      </c>
      <c r="B4398" s="3" t="s">
        <v>25</v>
      </c>
      <c r="C4398" s="29">
        <f t="shared" si="561"/>
        <v>2</v>
      </c>
      <c r="D4398" s="29" t="str">
        <f t="shared" si="558"/>
        <v>3</v>
      </c>
      <c r="E4398" s="42" t="str">
        <f t="shared" si="559"/>
        <v>23</v>
      </c>
      <c r="F4398" s="1">
        <v>42</v>
      </c>
      <c r="G4398" s="28" t="str">
        <f t="shared" si="560"/>
        <v>342</v>
      </c>
      <c r="H4398" s="1">
        <v>4</v>
      </c>
      <c r="I4398" s="1">
        <v>3651</v>
      </c>
      <c r="J4398" s="1">
        <v>47</v>
      </c>
      <c r="K4398" s="1">
        <v>12160</v>
      </c>
      <c r="L4398" s="1">
        <v>554413</v>
      </c>
      <c r="M4398" s="1">
        <v>5030089</v>
      </c>
      <c r="N4398" s="2">
        <f>INT(VLOOKUP(--D4398,'属性表（单）'!$H$7:$I$11,2,0)*VLOOKUP(F4398,'属性表（单）'!$B$4:$D$53,3,0))</f>
        <v>29475</v>
      </c>
      <c r="O4398" s="34">
        <f t="shared" si="562"/>
        <v>4420</v>
      </c>
      <c r="P4398" s="1">
        <f>IF(H4398=26,VLOOKUP(G4398,'属性表（单核）'!$H$2:$I$251,2,0),IF(H4398=59,VLOOKUP(G4398,'属性表（单核）'!$C$2:$D$251,2,0),INT(N4398/VLOOKUP(H4398,'属性表（单）'!$N$4:$O$24,2,0))))</f>
        <v>2947</v>
      </c>
      <c r="Q4398" s="34">
        <f t="shared" si="563"/>
        <v>69081</v>
      </c>
      <c r="R4398" s="1">
        <f>IF(J4398=26,VLOOKUP(G4398,'属性表（单核）'!$H$2:$I$251,2,0),IF(J4398=59,VLOOKUP(G4398,'属性表（单核）'!$C$2:$D$251,2,0),INT(N4398/VLOOKUP(J4398,'属性表（单）'!$N$4:$O$24,2,0))))</f>
        <v>46054</v>
      </c>
      <c r="S4398" s="1">
        <f t="shared" si="564"/>
        <v>310650</v>
      </c>
      <c r="T4398" s="28">
        <f>VLOOKUP(--F4398,经验表!$A$4:$B$53,2,0)*VLOOKUP(--E4398,经验表!$W$8:$X$17,2,0)</f>
        <v>310650</v>
      </c>
      <c r="U4398" s="1">
        <f t="shared" si="565"/>
        <v>3695250</v>
      </c>
      <c r="V4398" s="1">
        <f t="shared" si="566"/>
        <v>3695250</v>
      </c>
    </row>
    <row r="4399" spans="1:22" x14ac:dyDescent="0.35">
      <c r="A4399" s="1">
        <v>94300183</v>
      </c>
      <c r="B4399" s="3" t="s">
        <v>25</v>
      </c>
      <c r="C4399" s="29">
        <f t="shared" si="561"/>
        <v>2</v>
      </c>
      <c r="D4399" s="29" t="str">
        <f t="shared" si="558"/>
        <v>3</v>
      </c>
      <c r="E4399" s="42" t="str">
        <f t="shared" si="559"/>
        <v>23</v>
      </c>
      <c r="F4399" s="1">
        <v>43</v>
      </c>
      <c r="G4399" s="28" t="str">
        <f t="shared" si="560"/>
        <v>343</v>
      </c>
      <c r="H4399" s="1">
        <v>4</v>
      </c>
      <c r="I4399" s="1">
        <v>3755</v>
      </c>
      <c r="J4399" s="1">
        <v>47</v>
      </c>
      <c r="K4399" s="1">
        <v>12424</v>
      </c>
      <c r="L4399" s="1">
        <v>612196</v>
      </c>
      <c r="M4399" s="1">
        <v>5584502</v>
      </c>
      <c r="N4399" s="2">
        <f>INT(VLOOKUP(--D4399,'属性表（单）'!$H$7:$I$11,2,0)*VLOOKUP(F4399,'属性表（单）'!$B$4:$D$53,3,0))</f>
        <v>30600</v>
      </c>
      <c r="O4399" s="34">
        <f t="shared" si="562"/>
        <v>4590</v>
      </c>
      <c r="P4399" s="1">
        <f>IF(H4399=26,VLOOKUP(G4399,'属性表（单核）'!$H$2:$I$251,2,0),IF(H4399=59,VLOOKUP(G4399,'属性表（单核）'!$C$2:$D$251,2,0),INT(N4399/VLOOKUP(H4399,'属性表（单）'!$N$4:$O$24,2,0))))</f>
        <v>3060</v>
      </c>
      <c r="Q4399" s="34">
        <f t="shared" si="563"/>
        <v>71718</v>
      </c>
      <c r="R4399" s="1">
        <f>IF(J4399=26,VLOOKUP(G4399,'属性表（单核）'!$H$2:$I$251,2,0),IF(J4399=59,VLOOKUP(G4399,'属性表（单核）'!$C$2:$D$251,2,0),INT(N4399/VLOOKUP(J4399,'属性表（单）'!$N$4:$O$24,2,0))))</f>
        <v>47812</v>
      </c>
      <c r="S4399" s="1">
        <f t="shared" si="564"/>
        <v>331050</v>
      </c>
      <c r="T4399" s="28">
        <f>VLOOKUP(--F4399,经验表!$A$4:$B$53,2,0)*VLOOKUP(--E4399,经验表!$W$8:$X$17,2,0)</f>
        <v>331050</v>
      </c>
      <c r="U4399" s="1">
        <f t="shared" si="565"/>
        <v>4005900</v>
      </c>
      <c r="V4399" s="1">
        <f t="shared" si="566"/>
        <v>4005900</v>
      </c>
    </row>
    <row r="4400" spans="1:22" x14ac:dyDescent="0.35">
      <c r="A4400" s="1">
        <v>94400183</v>
      </c>
      <c r="B4400" s="3" t="s">
        <v>25</v>
      </c>
      <c r="C4400" s="29">
        <f t="shared" si="561"/>
        <v>2</v>
      </c>
      <c r="D4400" s="29" t="str">
        <f t="shared" si="558"/>
        <v>3</v>
      </c>
      <c r="E4400" s="42" t="str">
        <f t="shared" si="559"/>
        <v>23</v>
      </c>
      <c r="F4400" s="1">
        <v>44</v>
      </c>
      <c r="G4400" s="28" t="str">
        <f t="shared" si="560"/>
        <v>344</v>
      </c>
      <c r="H4400" s="1">
        <v>4</v>
      </c>
      <c r="I4400" s="1">
        <v>3861</v>
      </c>
      <c r="J4400" s="1">
        <v>47</v>
      </c>
      <c r="K4400" s="1">
        <v>12688</v>
      </c>
      <c r="L4400" s="1">
        <v>675880</v>
      </c>
      <c r="M4400" s="1">
        <v>6196698</v>
      </c>
      <c r="N4400" s="2">
        <f>INT(VLOOKUP(--D4400,'属性表（单）'!$H$7:$I$11,2,0)*VLOOKUP(F4400,'属性表（单）'!$B$4:$D$53,3,0))</f>
        <v>31725</v>
      </c>
      <c r="O4400" s="34">
        <f t="shared" si="562"/>
        <v>4758</v>
      </c>
      <c r="P4400" s="1">
        <f>IF(H4400=26,VLOOKUP(G4400,'属性表（单核）'!$H$2:$I$251,2,0),IF(H4400=59,VLOOKUP(G4400,'属性表（单核）'!$C$2:$D$251,2,0),INT(N4400/VLOOKUP(H4400,'属性表（单）'!$N$4:$O$24,2,0))))</f>
        <v>3172</v>
      </c>
      <c r="Q4400" s="34">
        <f t="shared" si="563"/>
        <v>74355</v>
      </c>
      <c r="R4400" s="1">
        <f>IF(J4400=26,VLOOKUP(G4400,'属性表（单核）'!$H$2:$I$251,2,0),IF(J4400=59,VLOOKUP(G4400,'属性表（单核）'!$C$2:$D$251,2,0),INT(N4400/VLOOKUP(J4400,'属性表（单）'!$N$4:$O$24,2,0))))</f>
        <v>49570</v>
      </c>
      <c r="S4400" s="1">
        <f t="shared" si="564"/>
        <v>351450</v>
      </c>
      <c r="T4400" s="28">
        <f>VLOOKUP(--F4400,经验表!$A$4:$B$53,2,0)*VLOOKUP(--E4400,经验表!$W$8:$X$17,2,0)</f>
        <v>351450</v>
      </c>
      <c r="U4400" s="1">
        <f t="shared" si="565"/>
        <v>4336950</v>
      </c>
      <c r="V4400" s="1">
        <f t="shared" si="566"/>
        <v>4336950</v>
      </c>
    </row>
    <row r="4401" spans="1:22" x14ac:dyDescent="0.35">
      <c r="A4401" s="1">
        <v>94500183</v>
      </c>
      <c r="B4401" s="3" t="s">
        <v>25</v>
      </c>
      <c r="C4401" s="29">
        <f t="shared" si="561"/>
        <v>2</v>
      </c>
      <c r="D4401" s="29" t="str">
        <f t="shared" si="558"/>
        <v>3</v>
      </c>
      <c r="E4401" s="42" t="str">
        <f t="shared" si="559"/>
        <v>23</v>
      </c>
      <c r="F4401" s="1">
        <v>45</v>
      </c>
      <c r="G4401" s="28" t="str">
        <f t="shared" si="560"/>
        <v>345</v>
      </c>
      <c r="H4401" s="1">
        <v>4</v>
      </c>
      <c r="I4401" s="1">
        <v>3968</v>
      </c>
      <c r="J4401" s="1">
        <v>47</v>
      </c>
      <c r="K4401" s="1">
        <v>12952</v>
      </c>
      <c r="L4401" s="1">
        <v>746062</v>
      </c>
      <c r="M4401" s="1">
        <v>6872578</v>
      </c>
      <c r="N4401" s="2">
        <f>INT(VLOOKUP(--D4401,'属性表（单）'!$H$7:$I$11,2,0)*VLOOKUP(F4401,'属性表（单）'!$B$4:$D$53,3,0))</f>
        <v>32850</v>
      </c>
      <c r="O4401" s="34">
        <f t="shared" si="562"/>
        <v>4927</v>
      </c>
      <c r="P4401" s="1">
        <f>IF(H4401=26,VLOOKUP(G4401,'属性表（单核）'!$H$2:$I$251,2,0),IF(H4401=59,VLOOKUP(G4401,'属性表（单核）'!$C$2:$D$251,2,0),INT(N4401/VLOOKUP(H4401,'属性表（单）'!$N$4:$O$24,2,0))))</f>
        <v>3285</v>
      </c>
      <c r="Q4401" s="34">
        <f t="shared" si="563"/>
        <v>76992</v>
      </c>
      <c r="R4401" s="1">
        <f>IF(J4401=26,VLOOKUP(G4401,'属性表（单核）'!$H$2:$I$251,2,0),IF(J4401=59,VLOOKUP(G4401,'属性表（单核）'!$C$2:$D$251,2,0),INT(N4401/VLOOKUP(J4401,'属性表（单）'!$N$4:$O$24,2,0))))</f>
        <v>51328</v>
      </c>
      <c r="S4401" s="1">
        <f t="shared" si="564"/>
        <v>371850</v>
      </c>
      <c r="T4401" s="28">
        <f>VLOOKUP(--F4401,经验表!$A$4:$B$53,2,0)*VLOOKUP(--E4401,经验表!$W$8:$X$17,2,0)</f>
        <v>371850</v>
      </c>
      <c r="U4401" s="1">
        <f t="shared" si="565"/>
        <v>4688400</v>
      </c>
      <c r="V4401" s="1">
        <f t="shared" si="566"/>
        <v>4688400</v>
      </c>
    </row>
    <row r="4402" spans="1:22" x14ac:dyDescent="0.35">
      <c r="A4402" s="1">
        <v>94600183</v>
      </c>
      <c r="B4402" s="3" t="s">
        <v>25</v>
      </c>
      <c r="C4402" s="29">
        <f t="shared" si="561"/>
        <v>2</v>
      </c>
      <c r="D4402" s="29" t="str">
        <f t="shared" si="558"/>
        <v>3</v>
      </c>
      <c r="E4402" s="42" t="str">
        <f t="shared" si="559"/>
        <v>23</v>
      </c>
      <c r="F4402" s="1">
        <v>46</v>
      </c>
      <c r="G4402" s="28" t="str">
        <f t="shared" si="560"/>
        <v>346</v>
      </c>
      <c r="H4402" s="1">
        <v>4</v>
      </c>
      <c r="I4402" s="1">
        <v>4078</v>
      </c>
      <c r="J4402" s="1">
        <v>47</v>
      </c>
      <c r="K4402" s="1">
        <v>13216</v>
      </c>
      <c r="L4402" s="1">
        <v>823407</v>
      </c>
      <c r="M4402" s="1">
        <v>7618640</v>
      </c>
      <c r="N4402" s="2">
        <f>INT(VLOOKUP(--D4402,'属性表（单）'!$H$7:$I$11,2,0)*VLOOKUP(F4402,'属性表（单）'!$B$4:$D$53,3,0))</f>
        <v>33975</v>
      </c>
      <c r="O4402" s="34">
        <f t="shared" si="562"/>
        <v>5095</v>
      </c>
      <c r="P4402" s="1">
        <f>IF(H4402=26,VLOOKUP(G4402,'属性表（单核）'!$H$2:$I$251,2,0),IF(H4402=59,VLOOKUP(G4402,'属性表（单核）'!$C$2:$D$251,2,0),INT(N4402/VLOOKUP(H4402,'属性表（单）'!$N$4:$O$24,2,0))))</f>
        <v>3397</v>
      </c>
      <c r="Q4402" s="34">
        <f t="shared" si="563"/>
        <v>79627</v>
      </c>
      <c r="R4402" s="1">
        <f>IF(J4402=26,VLOOKUP(G4402,'属性表（单核）'!$H$2:$I$251,2,0),IF(J4402=59,VLOOKUP(G4402,'属性表（单核）'!$C$2:$D$251,2,0),INT(N4402/VLOOKUP(J4402,'属性表（单）'!$N$4:$O$24,2,0))))</f>
        <v>53085</v>
      </c>
      <c r="S4402" s="1">
        <f t="shared" si="564"/>
        <v>395850</v>
      </c>
      <c r="T4402" s="28">
        <f>VLOOKUP(--F4402,经验表!$A$4:$B$53,2,0)*VLOOKUP(--E4402,经验表!$W$8:$X$17,2,0)</f>
        <v>395850</v>
      </c>
      <c r="U4402" s="1">
        <f t="shared" si="565"/>
        <v>5060250</v>
      </c>
      <c r="V4402" s="1">
        <f t="shared" si="566"/>
        <v>5060250</v>
      </c>
    </row>
    <row r="4403" spans="1:22" x14ac:dyDescent="0.35">
      <c r="A4403" s="1">
        <v>94700183</v>
      </c>
      <c r="B4403" s="3" t="s">
        <v>25</v>
      </c>
      <c r="C4403" s="29">
        <f t="shared" si="561"/>
        <v>2</v>
      </c>
      <c r="D4403" s="29" t="str">
        <f t="shared" si="558"/>
        <v>3</v>
      </c>
      <c r="E4403" s="42" t="str">
        <f t="shared" si="559"/>
        <v>23</v>
      </c>
      <c r="F4403" s="1">
        <v>47</v>
      </c>
      <c r="G4403" s="28" t="str">
        <f t="shared" si="560"/>
        <v>347</v>
      </c>
      <c r="H4403" s="1">
        <v>4</v>
      </c>
      <c r="I4403" s="1">
        <v>4190</v>
      </c>
      <c r="J4403" s="1">
        <v>47</v>
      </c>
      <c r="K4403" s="1">
        <v>13480</v>
      </c>
      <c r="L4403" s="1">
        <v>908640</v>
      </c>
      <c r="M4403" s="1">
        <v>8442047</v>
      </c>
      <c r="N4403" s="2">
        <f>INT(VLOOKUP(--D4403,'属性表（单）'!$H$7:$I$11,2,0)*VLOOKUP(F4403,'属性表（单）'!$B$4:$D$53,3,0))</f>
        <v>35212</v>
      </c>
      <c r="O4403" s="34">
        <f t="shared" si="562"/>
        <v>5281</v>
      </c>
      <c r="P4403" s="1">
        <f>IF(H4403=26,VLOOKUP(G4403,'属性表（单核）'!$H$2:$I$251,2,0),IF(H4403=59,VLOOKUP(G4403,'属性表（单核）'!$C$2:$D$251,2,0),INT(N4403/VLOOKUP(H4403,'属性表（单）'!$N$4:$O$24,2,0))))</f>
        <v>3521</v>
      </c>
      <c r="Q4403" s="34">
        <f t="shared" si="563"/>
        <v>82527</v>
      </c>
      <c r="R4403" s="1">
        <f>IF(J4403=26,VLOOKUP(G4403,'属性表（单核）'!$H$2:$I$251,2,0),IF(J4403=59,VLOOKUP(G4403,'属性表（单核）'!$C$2:$D$251,2,0),INT(N4403/VLOOKUP(J4403,'属性表（单）'!$N$4:$O$24,2,0))))</f>
        <v>55018</v>
      </c>
      <c r="S4403" s="1">
        <f t="shared" si="564"/>
        <v>419850</v>
      </c>
      <c r="T4403" s="28">
        <f>VLOOKUP(--F4403,经验表!$A$4:$B$53,2,0)*VLOOKUP(--E4403,经验表!$W$8:$X$17,2,0)</f>
        <v>419850</v>
      </c>
      <c r="U4403" s="1">
        <f t="shared" si="565"/>
        <v>5456100</v>
      </c>
      <c r="V4403" s="1">
        <f t="shared" si="566"/>
        <v>5456100</v>
      </c>
    </row>
    <row r="4404" spans="1:22" x14ac:dyDescent="0.35">
      <c r="A4404" s="1">
        <v>94800183</v>
      </c>
      <c r="B4404" s="3" t="s">
        <v>25</v>
      </c>
      <c r="C4404" s="29">
        <f t="shared" si="561"/>
        <v>2</v>
      </c>
      <c r="D4404" s="29" t="str">
        <f t="shared" si="558"/>
        <v>3</v>
      </c>
      <c r="E4404" s="42" t="str">
        <f t="shared" si="559"/>
        <v>23</v>
      </c>
      <c r="F4404" s="1">
        <v>48</v>
      </c>
      <c r="G4404" s="28" t="str">
        <f t="shared" si="560"/>
        <v>348</v>
      </c>
      <c r="H4404" s="1">
        <v>4</v>
      </c>
      <c r="I4404" s="1">
        <v>4306</v>
      </c>
      <c r="J4404" s="1">
        <v>47</v>
      </c>
      <c r="K4404" s="1">
        <v>13744</v>
      </c>
      <c r="L4404" s="1">
        <v>1002564</v>
      </c>
      <c r="M4404" s="1">
        <v>9350687</v>
      </c>
      <c r="N4404" s="2">
        <f>INT(VLOOKUP(--D4404,'属性表（单）'!$H$7:$I$11,2,0)*VLOOKUP(F4404,'属性表（单）'!$B$4:$D$53,3,0))</f>
        <v>36450</v>
      </c>
      <c r="O4404" s="34">
        <f t="shared" si="562"/>
        <v>5467</v>
      </c>
      <c r="P4404" s="1">
        <f>IF(H4404=26,VLOOKUP(G4404,'属性表（单核）'!$H$2:$I$251,2,0),IF(H4404=59,VLOOKUP(G4404,'属性表（单核）'!$C$2:$D$251,2,0),INT(N4404/VLOOKUP(H4404,'属性表（单）'!$N$4:$O$24,2,0))))</f>
        <v>3645</v>
      </c>
      <c r="Q4404" s="34">
        <f t="shared" si="563"/>
        <v>85429</v>
      </c>
      <c r="R4404" s="1">
        <f>IF(J4404=26,VLOOKUP(G4404,'属性表（单核）'!$H$2:$I$251,2,0),IF(J4404=59,VLOOKUP(G4404,'属性表（单核）'!$C$2:$D$251,2,0),INT(N4404/VLOOKUP(J4404,'属性表（单）'!$N$4:$O$24,2,0))))</f>
        <v>56953</v>
      </c>
      <c r="S4404" s="1">
        <f t="shared" si="564"/>
        <v>443850</v>
      </c>
      <c r="T4404" s="28">
        <f>VLOOKUP(--F4404,经验表!$A$4:$B$53,2,0)*VLOOKUP(--E4404,经验表!$W$8:$X$17,2,0)</f>
        <v>443850</v>
      </c>
      <c r="U4404" s="1">
        <f t="shared" si="565"/>
        <v>5875950</v>
      </c>
      <c r="V4404" s="1">
        <f t="shared" si="566"/>
        <v>5875950</v>
      </c>
    </row>
    <row r="4405" spans="1:22" x14ac:dyDescent="0.35">
      <c r="A4405" s="1">
        <v>94900183</v>
      </c>
      <c r="B4405" s="3" t="s">
        <v>25</v>
      </c>
      <c r="C4405" s="29">
        <f t="shared" si="561"/>
        <v>2</v>
      </c>
      <c r="D4405" s="29" t="str">
        <f t="shared" si="558"/>
        <v>3</v>
      </c>
      <c r="E4405" s="42" t="str">
        <f t="shared" si="559"/>
        <v>23</v>
      </c>
      <c r="F4405" s="1">
        <v>49</v>
      </c>
      <c r="G4405" s="28" t="str">
        <f t="shared" si="560"/>
        <v>349</v>
      </c>
      <c r="H4405" s="1">
        <v>4</v>
      </c>
      <c r="I4405" s="1">
        <v>4422</v>
      </c>
      <c r="J4405" s="1">
        <v>47</v>
      </c>
      <c r="K4405" s="1">
        <v>14008</v>
      </c>
      <c r="L4405" s="1">
        <v>1106063</v>
      </c>
      <c r="M4405" s="1">
        <v>10353251</v>
      </c>
      <c r="N4405" s="2">
        <f>INT(VLOOKUP(--D4405,'属性表（单）'!$H$7:$I$11,2,0)*VLOOKUP(F4405,'属性表（单）'!$B$4:$D$53,3,0))</f>
        <v>37687</v>
      </c>
      <c r="O4405" s="34">
        <f t="shared" si="562"/>
        <v>5652</v>
      </c>
      <c r="P4405" s="1">
        <f>IF(H4405=26,VLOOKUP(G4405,'属性表（单核）'!$H$2:$I$251,2,0),IF(H4405=59,VLOOKUP(G4405,'属性表（单核）'!$C$2:$D$251,2,0),INT(N4405/VLOOKUP(H4405,'属性表（单）'!$N$4:$O$24,2,0))))</f>
        <v>3768</v>
      </c>
      <c r="Q4405" s="34">
        <f t="shared" si="563"/>
        <v>88327</v>
      </c>
      <c r="R4405" s="1">
        <f>IF(J4405=26,VLOOKUP(G4405,'属性表（单核）'!$H$2:$I$251,2,0),IF(J4405=59,VLOOKUP(G4405,'属性表（单核）'!$C$2:$D$251,2,0),INT(N4405/VLOOKUP(J4405,'属性表（单）'!$N$4:$O$24,2,0))))</f>
        <v>58885</v>
      </c>
      <c r="S4405" s="1">
        <f t="shared" si="564"/>
        <v>467850</v>
      </c>
      <c r="T4405" s="28">
        <f>VLOOKUP(--F4405,经验表!$A$4:$B$53,2,0)*VLOOKUP(--E4405,经验表!$W$8:$X$17,2,0)</f>
        <v>467850</v>
      </c>
      <c r="U4405" s="1">
        <f t="shared" si="565"/>
        <v>6319800</v>
      </c>
      <c r="V4405" s="1">
        <f t="shared" si="566"/>
        <v>6319800</v>
      </c>
    </row>
    <row r="4406" spans="1:22" x14ac:dyDescent="0.35">
      <c r="A4406" s="1">
        <v>95000183</v>
      </c>
      <c r="B4406" s="3" t="s">
        <v>25</v>
      </c>
      <c r="C4406" s="29">
        <f t="shared" si="561"/>
        <v>2</v>
      </c>
      <c r="D4406" s="29" t="str">
        <f t="shared" si="558"/>
        <v>3</v>
      </c>
      <c r="E4406" s="42" t="str">
        <f t="shared" si="559"/>
        <v>23</v>
      </c>
      <c r="F4406" s="1">
        <v>50</v>
      </c>
      <c r="G4406" s="28" t="str">
        <f t="shared" si="560"/>
        <v>350</v>
      </c>
      <c r="H4406" s="1">
        <v>4</v>
      </c>
      <c r="I4406" s="1">
        <v>4541</v>
      </c>
      <c r="J4406" s="1">
        <v>47</v>
      </c>
      <c r="K4406" s="1">
        <v>14272</v>
      </c>
      <c r="L4406" s="1">
        <v>99999999</v>
      </c>
      <c r="M4406" s="1">
        <v>11459314</v>
      </c>
      <c r="N4406" s="2">
        <f>INT(VLOOKUP(--D4406,'属性表（单）'!$H$7:$I$11,2,0)*VLOOKUP(F4406,'属性表（单）'!$B$4:$D$53,3,0))</f>
        <v>38925</v>
      </c>
      <c r="O4406" s="34">
        <f t="shared" si="562"/>
        <v>5838</v>
      </c>
      <c r="P4406" s="1">
        <f>IF(H4406=26,VLOOKUP(G4406,'属性表（单核）'!$H$2:$I$251,2,0),IF(H4406=59,VLOOKUP(G4406,'属性表（单核）'!$C$2:$D$251,2,0),INT(N4406/VLOOKUP(H4406,'属性表（单）'!$N$4:$O$24,2,0))))</f>
        <v>3892</v>
      </c>
      <c r="Q4406" s="34">
        <f t="shared" si="563"/>
        <v>91230</v>
      </c>
      <c r="R4406" s="1">
        <f>IF(J4406=26,VLOOKUP(G4406,'属性表（单核）'!$H$2:$I$251,2,0),IF(J4406=59,VLOOKUP(G4406,'属性表（单核）'!$C$2:$D$251,2,0),INT(N4406/VLOOKUP(J4406,'属性表（单）'!$N$4:$O$24,2,0))))</f>
        <v>60820</v>
      </c>
      <c r="S4406" s="1">
        <f t="shared" si="564"/>
        <v>495750</v>
      </c>
      <c r="T4406" s="28">
        <f>VLOOKUP(--F4406,经验表!$A$4:$B$53,2,0)*VLOOKUP(--E4406,经验表!$W$8:$X$17,2,0)</f>
        <v>495750</v>
      </c>
      <c r="U4406" s="1">
        <f t="shared" si="565"/>
        <v>6787650</v>
      </c>
      <c r="V4406" s="1">
        <f t="shared" si="566"/>
        <v>6787650</v>
      </c>
    </row>
    <row r="4407" spans="1:22" x14ac:dyDescent="0.35">
      <c r="A4407" s="1">
        <v>90100184</v>
      </c>
      <c r="B4407" s="3" t="s">
        <v>25</v>
      </c>
      <c r="C4407" s="29">
        <f t="shared" si="561"/>
        <v>2</v>
      </c>
      <c r="D4407" s="29" t="str">
        <f t="shared" si="558"/>
        <v>4</v>
      </c>
      <c r="E4407" s="42" t="str">
        <f t="shared" si="559"/>
        <v>24</v>
      </c>
      <c r="F4407" s="1">
        <v>1</v>
      </c>
      <c r="G4407" s="28" t="str">
        <f t="shared" si="560"/>
        <v>41</v>
      </c>
      <c r="H4407" s="1">
        <v>4</v>
      </c>
      <c r="I4407" s="1">
        <v>1094</v>
      </c>
      <c r="J4407" s="1">
        <v>47</v>
      </c>
      <c r="K4407" s="1">
        <v>2008</v>
      </c>
      <c r="L4407" s="1">
        <v>4096</v>
      </c>
      <c r="M4407" s="1">
        <v>0</v>
      </c>
      <c r="N4407" s="2">
        <f>INT(VLOOKUP(--D4407,'属性表（单）'!$H$7:$I$11,2,0)*VLOOKUP(F4407,'属性表（单）'!$B$4:$D$53,3,0))</f>
        <v>6400</v>
      </c>
      <c r="O4407" s="34">
        <f t="shared" si="562"/>
        <v>960</v>
      </c>
      <c r="P4407" s="1">
        <f>IF(H4407=26,VLOOKUP(G4407,'属性表（单核）'!$H$2:$I$251,2,0),IF(H4407=59,VLOOKUP(G4407,'属性表（单核）'!$C$2:$D$251,2,0),INT(N4407/VLOOKUP(H4407,'属性表（单）'!$N$4:$O$24,2,0))))</f>
        <v>640</v>
      </c>
      <c r="Q4407" s="34">
        <f t="shared" si="563"/>
        <v>15000</v>
      </c>
      <c r="R4407" s="1">
        <f>IF(J4407=26,VLOOKUP(G4407,'属性表（单核）'!$H$2:$I$251,2,0),IF(J4407=59,VLOOKUP(G4407,'属性表（单核）'!$C$2:$D$251,2,0),INT(N4407/VLOOKUP(J4407,'属性表（单）'!$N$4:$O$24,2,0))))</f>
        <v>10000</v>
      </c>
      <c r="S4407" s="1">
        <f t="shared" si="564"/>
        <v>3948</v>
      </c>
      <c r="T4407" s="28">
        <f>VLOOKUP(--F4407,经验表!$A$4:$B$53,2,0)*VLOOKUP(--E4407,经验表!$W$8:$X$17,2,0)</f>
        <v>3948.7500000000005</v>
      </c>
      <c r="U4407" s="1">
        <f t="shared" si="565"/>
        <v>94500</v>
      </c>
      <c r="V4407" s="1">
        <f t="shared" si="566"/>
        <v>7283400</v>
      </c>
    </row>
    <row r="4408" spans="1:22" x14ac:dyDescent="0.35">
      <c r="A4408" s="1">
        <v>90200184</v>
      </c>
      <c r="B4408" s="3" t="s">
        <v>25</v>
      </c>
      <c r="C4408" s="29">
        <f t="shared" si="561"/>
        <v>2</v>
      </c>
      <c r="D4408" s="29" t="str">
        <f t="shared" si="558"/>
        <v>4</v>
      </c>
      <c r="E4408" s="42" t="str">
        <f t="shared" si="559"/>
        <v>24</v>
      </c>
      <c r="F4408" s="1">
        <v>2</v>
      </c>
      <c r="G4408" s="28" t="str">
        <f t="shared" si="560"/>
        <v>42</v>
      </c>
      <c r="H4408" s="1">
        <v>4</v>
      </c>
      <c r="I4408" s="1">
        <v>1171</v>
      </c>
      <c r="J4408" s="1">
        <v>47</v>
      </c>
      <c r="K4408" s="1">
        <v>2376</v>
      </c>
      <c r="L4408" s="1">
        <v>5346</v>
      </c>
      <c r="M4408" s="1">
        <v>4096</v>
      </c>
      <c r="N4408" s="2">
        <f>INT(VLOOKUP(--D4408,'属性表（单）'!$H$7:$I$11,2,0)*VLOOKUP(F4408,'属性表（单）'!$B$4:$D$53,3,0))</f>
        <v>6800</v>
      </c>
      <c r="O4408" s="34">
        <f t="shared" si="562"/>
        <v>1020</v>
      </c>
      <c r="P4408" s="1">
        <f>IF(H4408=26,VLOOKUP(G4408,'属性表（单核）'!$H$2:$I$251,2,0),IF(H4408=59,VLOOKUP(G4408,'属性表（单核）'!$C$2:$D$251,2,0),INT(N4408/VLOOKUP(H4408,'属性表（单）'!$N$4:$O$24,2,0))))</f>
        <v>680</v>
      </c>
      <c r="Q4408" s="34">
        <f t="shared" si="563"/>
        <v>15937</v>
      </c>
      <c r="R4408" s="1">
        <f>IF(J4408=26,VLOOKUP(G4408,'属性表（单核）'!$H$2:$I$251,2,0),IF(J4408=59,VLOOKUP(G4408,'属性表（单核）'!$C$2:$D$251,2,0),INT(N4408/VLOOKUP(J4408,'属性表（单）'!$N$4:$O$24,2,0))))</f>
        <v>10625</v>
      </c>
      <c r="S4408" s="1">
        <f t="shared" si="564"/>
        <v>5528</v>
      </c>
      <c r="T4408" s="28">
        <f>VLOOKUP(--F4408,经验表!$A$4:$B$53,2,0)*VLOOKUP(--E4408,经验表!$W$8:$X$17,2,0)</f>
        <v>5528.2500000000009</v>
      </c>
      <c r="U4408" s="1">
        <f t="shared" si="565"/>
        <v>98448</v>
      </c>
      <c r="V4408" s="1">
        <f t="shared" si="566"/>
        <v>98448</v>
      </c>
    </row>
    <row r="4409" spans="1:22" x14ac:dyDescent="0.35">
      <c r="A4409" s="1">
        <v>90300184</v>
      </c>
      <c r="B4409" s="3" t="s">
        <v>25</v>
      </c>
      <c r="C4409" s="29">
        <f t="shared" si="561"/>
        <v>2</v>
      </c>
      <c r="D4409" s="29" t="str">
        <f t="shared" si="558"/>
        <v>4</v>
      </c>
      <c r="E4409" s="42" t="str">
        <f t="shared" si="559"/>
        <v>24</v>
      </c>
      <c r="F4409" s="1">
        <v>3</v>
      </c>
      <c r="G4409" s="28" t="str">
        <f t="shared" si="560"/>
        <v>43</v>
      </c>
      <c r="H4409" s="1">
        <v>4</v>
      </c>
      <c r="I4409" s="1">
        <v>1250</v>
      </c>
      <c r="J4409" s="1">
        <v>47</v>
      </c>
      <c r="K4409" s="1">
        <v>2744</v>
      </c>
      <c r="L4409" s="1">
        <v>6730</v>
      </c>
      <c r="M4409" s="1">
        <v>9442</v>
      </c>
      <c r="N4409" s="2">
        <f>INT(VLOOKUP(--D4409,'属性表（单）'!$H$7:$I$11,2,0)*VLOOKUP(F4409,'属性表（单）'!$B$4:$D$53,3,0))</f>
        <v>7200</v>
      </c>
      <c r="O4409" s="34">
        <f t="shared" si="562"/>
        <v>1080</v>
      </c>
      <c r="P4409" s="1">
        <f>IF(H4409=26,VLOOKUP(G4409,'属性表（单核）'!$H$2:$I$251,2,0),IF(H4409=59,VLOOKUP(G4409,'属性表（单核）'!$C$2:$D$251,2,0),INT(N4409/VLOOKUP(H4409,'属性表（单）'!$N$4:$O$24,2,0))))</f>
        <v>720</v>
      </c>
      <c r="Q4409" s="34">
        <f t="shared" si="563"/>
        <v>16875</v>
      </c>
      <c r="R4409" s="1">
        <f>IF(J4409=26,VLOOKUP(G4409,'属性表（单核）'!$H$2:$I$251,2,0),IF(J4409=59,VLOOKUP(G4409,'属性表（单核）'!$C$2:$D$251,2,0),INT(N4409/VLOOKUP(J4409,'属性表（单）'!$N$4:$O$24,2,0))))</f>
        <v>11250</v>
      </c>
      <c r="S4409" s="1">
        <f t="shared" si="564"/>
        <v>7107</v>
      </c>
      <c r="T4409" s="28">
        <f>VLOOKUP(--F4409,经验表!$A$4:$B$53,2,0)*VLOOKUP(--E4409,经验表!$W$8:$X$17,2,0)</f>
        <v>7107.7500000000009</v>
      </c>
      <c r="U4409" s="1">
        <f t="shared" si="565"/>
        <v>103976</v>
      </c>
      <c r="V4409" s="1">
        <f t="shared" si="566"/>
        <v>103976</v>
      </c>
    </row>
    <row r="4410" spans="1:22" x14ac:dyDescent="0.35">
      <c r="A4410" s="1">
        <v>90400184</v>
      </c>
      <c r="B4410" s="3" t="s">
        <v>25</v>
      </c>
      <c r="C4410" s="29">
        <f t="shared" si="561"/>
        <v>2</v>
      </c>
      <c r="D4410" s="29" t="str">
        <f t="shared" si="558"/>
        <v>4</v>
      </c>
      <c r="E4410" s="42" t="str">
        <f t="shared" si="559"/>
        <v>24</v>
      </c>
      <c r="F4410" s="1">
        <v>4</v>
      </c>
      <c r="G4410" s="28" t="str">
        <f t="shared" si="560"/>
        <v>44</v>
      </c>
      <c r="H4410" s="1">
        <v>4</v>
      </c>
      <c r="I4410" s="1">
        <v>1328</v>
      </c>
      <c r="J4410" s="1">
        <v>47</v>
      </c>
      <c r="K4410" s="1">
        <v>3112</v>
      </c>
      <c r="L4410" s="1">
        <v>8259</v>
      </c>
      <c r="M4410" s="1">
        <v>16172</v>
      </c>
      <c r="N4410" s="2">
        <f>INT(VLOOKUP(--D4410,'属性表（单）'!$H$7:$I$11,2,0)*VLOOKUP(F4410,'属性表（单）'!$B$4:$D$53,3,0))</f>
        <v>7600</v>
      </c>
      <c r="O4410" s="34">
        <f t="shared" si="562"/>
        <v>1140</v>
      </c>
      <c r="P4410" s="1">
        <f>IF(H4410=26,VLOOKUP(G4410,'属性表（单核）'!$H$2:$I$251,2,0),IF(H4410=59,VLOOKUP(G4410,'属性表（单核）'!$C$2:$D$251,2,0),INT(N4410/VLOOKUP(H4410,'属性表（单）'!$N$4:$O$24,2,0))))</f>
        <v>760</v>
      </c>
      <c r="Q4410" s="34">
        <f t="shared" si="563"/>
        <v>17812</v>
      </c>
      <c r="R4410" s="1">
        <f>IF(J4410=26,VLOOKUP(G4410,'属性表（单核）'!$H$2:$I$251,2,0),IF(J4410=59,VLOOKUP(G4410,'属性表（单核）'!$C$2:$D$251,2,0),INT(N4410/VLOOKUP(J4410,'属性表（单）'!$N$4:$O$24,2,0))))</f>
        <v>11875</v>
      </c>
      <c r="S4410" s="1">
        <f t="shared" si="564"/>
        <v>8687</v>
      </c>
      <c r="T4410" s="28">
        <f>VLOOKUP(--F4410,经验表!$A$4:$B$53,2,0)*VLOOKUP(--E4410,经验表!$W$8:$X$17,2,0)</f>
        <v>8687.2500000000018</v>
      </c>
      <c r="U4410" s="1">
        <f t="shared" si="565"/>
        <v>111083</v>
      </c>
      <c r="V4410" s="1">
        <f t="shared" si="566"/>
        <v>111083</v>
      </c>
    </row>
    <row r="4411" spans="1:22" x14ac:dyDescent="0.35">
      <c r="A4411" s="1">
        <v>90500184</v>
      </c>
      <c r="B4411" s="3" t="s">
        <v>25</v>
      </c>
      <c r="C4411" s="29">
        <f t="shared" si="561"/>
        <v>2</v>
      </c>
      <c r="D4411" s="29" t="str">
        <f t="shared" si="558"/>
        <v>4</v>
      </c>
      <c r="E4411" s="42" t="str">
        <f t="shared" si="559"/>
        <v>24</v>
      </c>
      <c r="F4411" s="1">
        <v>5</v>
      </c>
      <c r="G4411" s="28" t="str">
        <f t="shared" si="560"/>
        <v>45</v>
      </c>
      <c r="H4411" s="1">
        <v>4</v>
      </c>
      <c r="I4411" s="1">
        <v>1408</v>
      </c>
      <c r="J4411" s="1">
        <v>47</v>
      </c>
      <c r="K4411" s="1">
        <v>3480</v>
      </c>
      <c r="L4411" s="1">
        <v>9948</v>
      </c>
      <c r="M4411" s="1">
        <v>24431</v>
      </c>
      <c r="N4411" s="2">
        <f>INT(VLOOKUP(--D4411,'属性表（单）'!$H$7:$I$11,2,0)*VLOOKUP(F4411,'属性表（单）'!$B$4:$D$53,3,0))</f>
        <v>8000</v>
      </c>
      <c r="O4411" s="34">
        <f t="shared" si="562"/>
        <v>1200</v>
      </c>
      <c r="P4411" s="1">
        <f>IF(H4411=26,VLOOKUP(G4411,'属性表（单核）'!$H$2:$I$251,2,0),IF(H4411=59,VLOOKUP(G4411,'属性表（单核）'!$C$2:$D$251,2,0),INT(N4411/VLOOKUP(H4411,'属性表（单）'!$N$4:$O$24,2,0))))</f>
        <v>800</v>
      </c>
      <c r="Q4411" s="34">
        <f t="shared" si="563"/>
        <v>18750</v>
      </c>
      <c r="R4411" s="1">
        <f>IF(J4411=26,VLOOKUP(G4411,'属性表（单核）'!$H$2:$I$251,2,0),IF(J4411=59,VLOOKUP(G4411,'属性表（单核）'!$C$2:$D$251,2,0),INT(N4411/VLOOKUP(J4411,'属性表（单）'!$N$4:$O$24,2,0))))</f>
        <v>12500</v>
      </c>
      <c r="S4411" s="1">
        <f t="shared" si="564"/>
        <v>10266</v>
      </c>
      <c r="T4411" s="28">
        <f>VLOOKUP(--F4411,经验表!$A$4:$B$53,2,0)*VLOOKUP(--E4411,经验表!$W$8:$X$17,2,0)</f>
        <v>10266.750000000002</v>
      </c>
      <c r="U4411" s="1">
        <f t="shared" si="565"/>
        <v>119770</v>
      </c>
      <c r="V4411" s="1">
        <f t="shared" si="566"/>
        <v>119770</v>
      </c>
    </row>
    <row r="4412" spans="1:22" x14ac:dyDescent="0.35">
      <c r="A4412" s="1">
        <v>90600184</v>
      </c>
      <c r="B4412" s="3" t="s">
        <v>25</v>
      </c>
      <c r="C4412" s="29">
        <f t="shared" si="561"/>
        <v>2</v>
      </c>
      <c r="D4412" s="29" t="str">
        <f t="shared" si="558"/>
        <v>4</v>
      </c>
      <c r="E4412" s="42" t="str">
        <f t="shared" si="559"/>
        <v>24</v>
      </c>
      <c r="F4412" s="1">
        <v>6</v>
      </c>
      <c r="G4412" s="28" t="str">
        <f t="shared" si="560"/>
        <v>46</v>
      </c>
      <c r="H4412" s="1">
        <v>4</v>
      </c>
      <c r="I4412" s="1">
        <v>1490</v>
      </c>
      <c r="J4412" s="1">
        <v>47</v>
      </c>
      <c r="K4412" s="1">
        <v>3848</v>
      </c>
      <c r="L4412" s="1">
        <v>11814</v>
      </c>
      <c r="M4412" s="1">
        <v>34379</v>
      </c>
      <c r="N4412" s="2">
        <f>INT(VLOOKUP(--D4412,'属性表（单）'!$H$7:$I$11,2,0)*VLOOKUP(F4412,'属性表（单）'!$B$4:$D$53,3,0))</f>
        <v>8400</v>
      </c>
      <c r="O4412" s="34">
        <f t="shared" si="562"/>
        <v>1260</v>
      </c>
      <c r="P4412" s="1">
        <f>IF(H4412=26,VLOOKUP(G4412,'属性表（单核）'!$H$2:$I$251,2,0),IF(H4412=59,VLOOKUP(G4412,'属性表（单核）'!$C$2:$D$251,2,0),INT(N4412/VLOOKUP(H4412,'属性表（单）'!$N$4:$O$24,2,0))))</f>
        <v>840</v>
      </c>
      <c r="Q4412" s="34">
        <f t="shared" si="563"/>
        <v>19687</v>
      </c>
      <c r="R4412" s="1">
        <f>IF(J4412=26,VLOOKUP(G4412,'属性表（单核）'!$H$2:$I$251,2,0),IF(J4412=59,VLOOKUP(G4412,'属性表（单核）'!$C$2:$D$251,2,0),INT(N4412/VLOOKUP(J4412,'属性表（单）'!$N$4:$O$24,2,0))))</f>
        <v>13125</v>
      </c>
      <c r="S4412" s="1">
        <f t="shared" si="564"/>
        <v>12899</v>
      </c>
      <c r="T4412" s="28">
        <f>VLOOKUP(--F4412,经验表!$A$4:$B$53,2,0)*VLOOKUP(--E4412,经验表!$W$8:$X$17,2,0)</f>
        <v>12899.250000000002</v>
      </c>
      <c r="U4412" s="1">
        <f t="shared" si="565"/>
        <v>130036</v>
      </c>
      <c r="V4412" s="1">
        <f t="shared" si="566"/>
        <v>130036</v>
      </c>
    </row>
    <row r="4413" spans="1:22" x14ac:dyDescent="0.35">
      <c r="A4413" s="1">
        <v>90700184</v>
      </c>
      <c r="B4413" s="3" t="s">
        <v>25</v>
      </c>
      <c r="C4413" s="29">
        <f t="shared" si="561"/>
        <v>2</v>
      </c>
      <c r="D4413" s="29" t="str">
        <f t="shared" si="558"/>
        <v>4</v>
      </c>
      <c r="E4413" s="42" t="str">
        <f t="shared" si="559"/>
        <v>24</v>
      </c>
      <c r="F4413" s="1">
        <v>7</v>
      </c>
      <c r="G4413" s="28" t="str">
        <f t="shared" si="560"/>
        <v>47</v>
      </c>
      <c r="H4413" s="1">
        <v>4</v>
      </c>
      <c r="I4413" s="1">
        <v>1573</v>
      </c>
      <c r="J4413" s="1">
        <v>47</v>
      </c>
      <c r="K4413" s="1">
        <v>4216</v>
      </c>
      <c r="L4413" s="1">
        <v>13871</v>
      </c>
      <c r="M4413" s="1">
        <v>46193</v>
      </c>
      <c r="N4413" s="2">
        <f>INT(VLOOKUP(--D4413,'属性表（单）'!$H$7:$I$11,2,0)*VLOOKUP(F4413,'属性表（单）'!$B$4:$D$53,3,0))</f>
        <v>9000</v>
      </c>
      <c r="O4413" s="34">
        <f t="shared" si="562"/>
        <v>1350</v>
      </c>
      <c r="P4413" s="1">
        <f>IF(H4413=26,VLOOKUP(G4413,'属性表（单核）'!$H$2:$I$251,2,0),IF(H4413=59,VLOOKUP(G4413,'属性表（单核）'!$C$2:$D$251,2,0),INT(N4413/VLOOKUP(H4413,'属性表（单）'!$N$4:$O$24,2,0))))</f>
        <v>900</v>
      </c>
      <c r="Q4413" s="34">
        <f t="shared" si="563"/>
        <v>21093</v>
      </c>
      <c r="R4413" s="1">
        <f>IF(J4413=26,VLOOKUP(G4413,'属性表（单核）'!$H$2:$I$251,2,0),IF(J4413=59,VLOOKUP(G4413,'属性表（单核）'!$C$2:$D$251,2,0),INT(N4413/VLOOKUP(J4413,'属性表（单）'!$N$4:$O$24,2,0))))</f>
        <v>14062</v>
      </c>
      <c r="S4413" s="1">
        <f t="shared" si="564"/>
        <v>15531</v>
      </c>
      <c r="T4413" s="28">
        <f>VLOOKUP(--F4413,经验表!$A$4:$B$53,2,0)*VLOOKUP(--E4413,经验表!$W$8:$X$17,2,0)</f>
        <v>15531.750000000002</v>
      </c>
      <c r="U4413" s="1">
        <f t="shared" si="565"/>
        <v>142935</v>
      </c>
      <c r="V4413" s="1">
        <f t="shared" si="566"/>
        <v>142935</v>
      </c>
    </row>
    <row r="4414" spans="1:22" x14ac:dyDescent="0.35">
      <c r="A4414" s="1">
        <v>90800184</v>
      </c>
      <c r="B4414" s="3" t="s">
        <v>25</v>
      </c>
      <c r="C4414" s="29">
        <f t="shared" si="561"/>
        <v>2</v>
      </c>
      <c r="D4414" s="29" t="str">
        <f t="shared" si="558"/>
        <v>4</v>
      </c>
      <c r="E4414" s="42" t="str">
        <f t="shared" si="559"/>
        <v>24</v>
      </c>
      <c r="F4414" s="1">
        <v>8</v>
      </c>
      <c r="G4414" s="28" t="str">
        <f t="shared" si="560"/>
        <v>48</v>
      </c>
      <c r="H4414" s="1">
        <v>4</v>
      </c>
      <c r="I4414" s="1">
        <v>1656</v>
      </c>
      <c r="J4414" s="1">
        <v>47</v>
      </c>
      <c r="K4414" s="1">
        <v>4584</v>
      </c>
      <c r="L4414" s="1">
        <v>16141</v>
      </c>
      <c r="M4414" s="1">
        <v>60064</v>
      </c>
      <c r="N4414" s="2">
        <f>INT(VLOOKUP(--D4414,'属性表（单）'!$H$7:$I$11,2,0)*VLOOKUP(F4414,'属性表（单）'!$B$4:$D$53,3,0))</f>
        <v>9600</v>
      </c>
      <c r="O4414" s="34">
        <f t="shared" si="562"/>
        <v>1440</v>
      </c>
      <c r="P4414" s="1">
        <f>IF(H4414=26,VLOOKUP(G4414,'属性表（单核）'!$H$2:$I$251,2,0),IF(H4414=59,VLOOKUP(G4414,'属性表（单核）'!$C$2:$D$251,2,0),INT(N4414/VLOOKUP(H4414,'属性表（单）'!$N$4:$O$24,2,0))))</f>
        <v>960</v>
      </c>
      <c r="Q4414" s="34">
        <f t="shared" si="563"/>
        <v>22500</v>
      </c>
      <c r="R4414" s="1">
        <f>IF(J4414=26,VLOOKUP(G4414,'属性表（单核）'!$H$2:$I$251,2,0),IF(J4414=59,VLOOKUP(G4414,'属性表（单核）'!$C$2:$D$251,2,0),INT(N4414/VLOOKUP(J4414,'属性表（单）'!$N$4:$O$24,2,0))))</f>
        <v>15000</v>
      </c>
      <c r="S4414" s="1">
        <f t="shared" si="564"/>
        <v>18164</v>
      </c>
      <c r="T4414" s="28">
        <f>VLOOKUP(--F4414,经验表!$A$4:$B$53,2,0)*VLOOKUP(--E4414,经验表!$W$8:$X$17,2,0)</f>
        <v>18164.250000000004</v>
      </c>
      <c r="U4414" s="1">
        <f t="shared" si="565"/>
        <v>158466</v>
      </c>
      <c r="V4414" s="1">
        <f t="shared" si="566"/>
        <v>158466</v>
      </c>
    </row>
    <row r="4415" spans="1:22" x14ac:dyDescent="0.35">
      <c r="A4415" s="1">
        <v>90900184</v>
      </c>
      <c r="B4415" s="3" t="s">
        <v>25</v>
      </c>
      <c r="C4415" s="29">
        <f t="shared" si="561"/>
        <v>2</v>
      </c>
      <c r="D4415" s="29" t="str">
        <f t="shared" si="558"/>
        <v>4</v>
      </c>
      <c r="E4415" s="42" t="str">
        <f t="shared" si="559"/>
        <v>24</v>
      </c>
      <c r="F4415" s="1">
        <v>9</v>
      </c>
      <c r="G4415" s="28" t="str">
        <f t="shared" si="560"/>
        <v>49</v>
      </c>
      <c r="H4415" s="1">
        <v>4</v>
      </c>
      <c r="I4415" s="1">
        <v>1741</v>
      </c>
      <c r="J4415" s="1">
        <v>47</v>
      </c>
      <c r="K4415" s="1">
        <v>4952</v>
      </c>
      <c r="L4415" s="1">
        <v>18645</v>
      </c>
      <c r="M4415" s="1">
        <v>76205</v>
      </c>
      <c r="N4415" s="2">
        <f>INT(VLOOKUP(--D4415,'属性表（单）'!$H$7:$I$11,2,0)*VLOOKUP(F4415,'属性表（单）'!$B$4:$D$53,3,0))</f>
        <v>10200</v>
      </c>
      <c r="O4415" s="34">
        <f t="shared" si="562"/>
        <v>1530</v>
      </c>
      <c r="P4415" s="1">
        <f>IF(H4415=26,VLOOKUP(G4415,'属性表（单核）'!$H$2:$I$251,2,0),IF(H4415=59,VLOOKUP(G4415,'属性表（单核）'!$C$2:$D$251,2,0),INT(N4415/VLOOKUP(H4415,'属性表（单）'!$N$4:$O$24,2,0))))</f>
        <v>1020</v>
      </c>
      <c r="Q4415" s="34">
        <f t="shared" si="563"/>
        <v>23905</v>
      </c>
      <c r="R4415" s="1">
        <f>IF(J4415=26,VLOOKUP(G4415,'属性表（单核）'!$H$2:$I$251,2,0),IF(J4415=59,VLOOKUP(G4415,'属性表（单核）'!$C$2:$D$251,2,0),INT(N4415/VLOOKUP(J4415,'属性表（单）'!$N$4:$O$24,2,0))))</f>
        <v>15937</v>
      </c>
      <c r="S4415" s="1">
        <f t="shared" si="564"/>
        <v>20796</v>
      </c>
      <c r="T4415" s="28">
        <f>VLOOKUP(--F4415,经验表!$A$4:$B$53,2,0)*VLOOKUP(--E4415,经验表!$W$8:$X$17,2,0)</f>
        <v>20796.750000000004</v>
      </c>
      <c r="U4415" s="1">
        <f t="shared" si="565"/>
        <v>176630</v>
      </c>
      <c r="V4415" s="1">
        <f t="shared" si="566"/>
        <v>176630</v>
      </c>
    </row>
    <row r="4416" spans="1:22" x14ac:dyDescent="0.35">
      <c r="A4416" s="1">
        <v>91000184</v>
      </c>
      <c r="B4416" s="3" t="s">
        <v>25</v>
      </c>
      <c r="C4416" s="29">
        <f t="shared" si="561"/>
        <v>2</v>
      </c>
      <c r="D4416" s="29" t="str">
        <f t="shared" si="558"/>
        <v>4</v>
      </c>
      <c r="E4416" s="42" t="str">
        <f t="shared" si="559"/>
        <v>24</v>
      </c>
      <c r="F4416" s="1">
        <v>10</v>
      </c>
      <c r="G4416" s="28" t="str">
        <f t="shared" si="560"/>
        <v>410</v>
      </c>
      <c r="H4416" s="1">
        <v>4</v>
      </c>
      <c r="I4416" s="1">
        <v>1827</v>
      </c>
      <c r="J4416" s="1">
        <v>47</v>
      </c>
      <c r="K4416" s="1">
        <v>5320</v>
      </c>
      <c r="L4416" s="1">
        <v>21404</v>
      </c>
      <c r="M4416" s="1">
        <v>94850</v>
      </c>
      <c r="N4416" s="2">
        <f>INT(VLOOKUP(--D4416,'属性表（单）'!$H$7:$I$11,2,0)*VLOOKUP(F4416,'属性表（单）'!$B$4:$D$53,3,0))</f>
        <v>10800</v>
      </c>
      <c r="O4416" s="34">
        <f t="shared" si="562"/>
        <v>1620</v>
      </c>
      <c r="P4416" s="1">
        <f>IF(H4416=26,VLOOKUP(G4416,'属性表（单核）'!$H$2:$I$251,2,0),IF(H4416=59,VLOOKUP(G4416,'属性表（单核）'!$C$2:$D$251,2,0),INT(N4416/VLOOKUP(H4416,'属性表（单）'!$N$4:$O$24,2,0))))</f>
        <v>1080</v>
      </c>
      <c r="Q4416" s="34">
        <f t="shared" si="563"/>
        <v>25312</v>
      </c>
      <c r="R4416" s="1">
        <f>IF(J4416=26,VLOOKUP(G4416,'属性表（单核）'!$H$2:$I$251,2,0),IF(J4416=59,VLOOKUP(G4416,'属性表（单核）'!$C$2:$D$251,2,0),INT(N4416/VLOOKUP(J4416,'属性表（单）'!$N$4:$O$24,2,0))))</f>
        <v>16875</v>
      </c>
      <c r="S4416" s="1">
        <f t="shared" si="564"/>
        <v>25008</v>
      </c>
      <c r="T4416" s="28">
        <f>VLOOKUP(--F4416,经验表!$A$4:$B$53,2,0)*VLOOKUP(--E4416,经验表!$W$8:$X$17,2,0)</f>
        <v>25008.750000000004</v>
      </c>
      <c r="U4416" s="1">
        <f t="shared" si="565"/>
        <v>197426</v>
      </c>
      <c r="V4416" s="1">
        <f t="shared" si="566"/>
        <v>197426</v>
      </c>
    </row>
    <row r="4417" spans="1:22" x14ac:dyDescent="0.35">
      <c r="A4417" s="1">
        <v>91100184</v>
      </c>
      <c r="B4417" s="3" t="s">
        <v>25</v>
      </c>
      <c r="C4417" s="29">
        <f t="shared" si="561"/>
        <v>2</v>
      </c>
      <c r="D4417" s="29" t="str">
        <f t="shared" si="558"/>
        <v>4</v>
      </c>
      <c r="E4417" s="42" t="str">
        <f t="shared" si="559"/>
        <v>24</v>
      </c>
      <c r="F4417" s="1">
        <v>11</v>
      </c>
      <c r="G4417" s="28" t="str">
        <f t="shared" si="560"/>
        <v>411</v>
      </c>
      <c r="H4417" s="1">
        <v>4</v>
      </c>
      <c r="I4417" s="1">
        <v>1915</v>
      </c>
      <c r="J4417" s="1">
        <v>47</v>
      </c>
      <c r="K4417" s="1">
        <v>5688</v>
      </c>
      <c r="L4417" s="1">
        <v>24442</v>
      </c>
      <c r="M4417" s="1">
        <v>116254</v>
      </c>
      <c r="N4417" s="2">
        <f>INT(VLOOKUP(--D4417,'属性表（单）'!$H$7:$I$11,2,0)*VLOOKUP(F4417,'属性表（单）'!$B$4:$D$53,3,0))</f>
        <v>11400</v>
      </c>
      <c r="O4417" s="34">
        <f t="shared" si="562"/>
        <v>1710</v>
      </c>
      <c r="P4417" s="1">
        <f>IF(H4417=26,VLOOKUP(G4417,'属性表（单核）'!$H$2:$I$251,2,0),IF(H4417=59,VLOOKUP(G4417,'属性表（单核）'!$C$2:$D$251,2,0),INT(N4417/VLOOKUP(H4417,'属性表（单）'!$N$4:$O$24,2,0))))</f>
        <v>1140</v>
      </c>
      <c r="Q4417" s="34">
        <f t="shared" si="563"/>
        <v>26718</v>
      </c>
      <c r="R4417" s="1">
        <f>IF(J4417=26,VLOOKUP(G4417,'属性表（单核）'!$H$2:$I$251,2,0),IF(J4417=59,VLOOKUP(G4417,'属性表（单核）'!$C$2:$D$251,2,0),INT(N4417/VLOOKUP(J4417,'属性表（单）'!$N$4:$O$24,2,0))))</f>
        <v>17812</v>
      </c>
      <c r="S4417" s="1">
        <f t="shared" si="564"/>
        <v>29220</v>
      </c>
      <c r="T4417" s="28">
        <f>VLOOKUP(--F4417,经验表!$A$4:$B$53,2,0)*VLOOKUP(--E4417,经验表!$W$8:$X$17,2,0)</f>
        <v>29220.750000000004</v>
      </c>
      <c r="U4417" s="1">
        <f t="shared" si="565"/>
        <v>222434</v>
      </c>
      <c r="V4417" s="1">
        <f t="shared" si="566"/>
        <v>222434</v>
      </c>
    </row>
    <row r="4418" spans="1:22" x14ac:dyDescent="0.35">
      <c r="A4418" s="1">
        <v>91200184</v>
      </c>
      <c r="B4418" s="3" t="s">
        <v>25</v>
      </c>
      <c r="C4418" s="29">
        <f t="shared" si="561"/>
        <v>2</v>
      </c>
      <c r="D4418" s="29" t="str">
        <f t="shared" si="558"/>
        <v>4</v>
      </c>
      <c r="E4418" s="42" t="str">
        <f t="shared" si="559"/>
        <v>24</v>
      </c>
      <c r="F4418" s="1">
        <v>12</v>
      </c>
      <c r="G4418" s="28" t="str">
        <f t="shared" si="560"/>
        <v>412</v>
      </c>
      <c r="H4418" s="1">
        <v>4</v>
      </c>
      <c r="I4418" s="1">
        <v>2005</v>
      </c>
      <c r="J4418" s="1">
        <v>47</v>
      </c>
      <c r="K4418" s="1">
        <v>6056</v>
      </c>
      <c r="L4418" s="1">
        <v>27786</v>
      </c>
      <c r="M4418" s="1">
        <v>140696</v>
      </c>
      <c r="N4418" s="2">
        <f>INT(VLOOKUP(--D4418,'属性表（单）'!$H$7:$I$11,2,0)*VLOOKUP(F4418,'属性表（单）'!$B$4:$D$53,3,0))</f>
        <v>12200</v>
      </c>
      <c r="O4418" s="34">
        <f t="shared" si="562"/>
        <v>1830</v>
      </c>
      <c r="P4418" s="1">
        <f>IF(H4418=26,VLOOKUP(G4418,'属性表（单核）'!$H$2:$I$251,2,0),IF(H4418=59,VLOOKUP(G4418,'属性表（单核）'!$C$2:$D$251,2,0),INT(N4418/VLOOKUP(H4418,'属性表（单）'!$N$4:$O$24,2,0))))</f>
        <v>1220</v>
      </c>
      <c r="Q4418" s="34">
        <f t="shared" si="563"/>
        <v>28593</v>
      </c>
      <c r="R4418" s="1">
        <f>IF(J4418=26,VLOOKUP(G4418,'属性表（单核）'!$H$2:$I$251,2,0),IF(J4418=59,VLOOKUP(G4418,'属性表（单核）'!$C$2:$D$251,2,0),INT(N4418/VLOOKUP(J4418,'属性表（单）'!$N$4:$O$24,2,0))))</f>
        <v>19062</v>
      </c>
      <c r="S4418" s="1">
        <f t="shared" si="564"/>
        <v>33432</v>
      </c>
      <c r="T4418" s="28">
        <f>VLOOKUP(--F4418,经验表!$A$4:$B$53,2,0)*VLOOKUP(--E4418,经验表!$W$8:$X$17,2,0)</f>
        <v>33432.75</v>
      </c>
      <c r="U4418" s="1">
        <f t="shared" si="565"/>
        <v>251654</v>
      </c>
      <c r="V4418" s="1">
        <f t="shared" si="566"/>
        <v>251654</v>
      </c>
    </row>
    <row r="4419" spans="1:22" x14ac:dyDescent="0.35">
      <c r="A4419" s="1">
        <v>91300184</v>
      </c>
      <c r="B4419" s="3" t="s">
        <v>25</v>
      </c>
      <c r="C4419" s="29">
        <f t="shared" si="561"/>
        <v>2</v>
      </c>
      <c r="D4419" s="29" t="str">
        <f t="shared" ref="D4419:D4482" si="567">RIGHT(A4419,1)</f>
        <v>4</v>
      </c>
      <c r="E4419" s="42" t="str">
        <f t="shared" ref="E4419:E4482" si="568">IF(C4419=1,RIGHT(A4419,1),C4419&amp;RIGHT(A4419,1))</f>
        <v>24</v>
      </c>
      <c r="F4419" s="1">
        <v>13</v>
      </c>
      <c r="G4419" s="28" t="str">
        <f t="shared" ref="G4419:G4482" si="569">D4419&amp;F4419</f>
        <v>413</v>
      </c>
      <c r="H4419" s="1">
        <v>4</v>
      </c>
      <c r="I4419" s="1">
        <v>2094</v>
      </c>
      <c r="J4419" s="1">
        <v>47</v>
      </c>
      <c r="K4419" s="1">
        <v>6424</v>
      </c>
      <c r="L4419" s="1">
        <v>31467</v>
      </c>
      <c r="M4419" s="1">
        <v>168482</v>
      </c>
      <c r="N4419" s="2">
        <f>INT(VLOOKUP(--D4419,'属性表（单）'!$H$7:$I$11,2,0)*VLOOKUP(F4419,'属性表（单）'!$B$4:$D$53,3,0))</f>
        <v>13000</v>
      </c>
      <c r="O4419" s="34">
        <f t="shared" si="562"/>
        <v>1950</v>
      </c>
      <c r="P4419" s="1">
        <f>IF(H4419=26,VLOOKUP(G4419,'属性表（单核）'!$H$2:$I$251,2,0),IF(H4419=59,VLOOKUP(G4419,'属性表（单核）'!$C$2:$D$251,2,0),INT(N4419/VLOOKUP(H4419,'属性表（单）'!$N$4:$O$24,2,0))))</f>
        <v>1300</v>
      </c>
      <c r="Q4419" s="34">
        <f t="shared" si="563"/>
        <v>30468</v>
      </c>
      <c r="R4419" s="1">
        <f>IF(J4419=26,VLOOKUP(G4419,'属性表（单核）'!$H$2:$I$251,2,0),IF(J4419=59,VLOOKUP(G4419,'属性表（单核）'!$C$2:$D$251,2,0),INT(N4419/VLOOKUP(J4419,'属性表（单）'!$N$4:$O$24,2,0))))</f>
        <v>20312</v>
      </c>
      <c r="S4419" s="1">
        <f t="shared" si="564"/>
        <v>37644</v>
      </c>
      <c r="T4419" s="28">
        <f>VLOOKUP(--F4419,经验表!$A$4:$B$53,2,0)*VLOOKUP(--E4419,经验表!$W$8:$X$17,2,0)</f>
        <v>37644.750000000007</v>
      </c>
      <c r="U4419" s="1">
        <f t="shared" si="565"/>
        <v>285086</v>
      </c>
      <c r="V4419" s="1">
        <f t="shared" si="566"/>
        <v>285086</v>
      </c>
    </row>
    <row r="4420" spans="1:22" x14ac:dyDescent="0.35">
      <c r="A4420" s="1">
        <v>91400184</v>
      </c>
      <c r="B4420" s="3" t="s">
        <v>25</v>
      </c>
      <c r="C4420" s="29">
        <f t="shared" ref="C4420:C4483" si="570">C4419</f>
        <v>2</v>
      </c>
      <c r="D4420" s="29" t="str">
        <f t="shared" si="567"/>
        <v>4</v>
      </c>
      <c r="E4420" s="42" t="str">
        <f t="shared" si="568"/>
        <v>24</v>
      </c>
      <c r="F4420" s="1">
        <v>14</v>
      </c>
      <c r="G4420" s="28" t="str">
        <f t="shared" si="569"/>
        <v>414</v>
      </c>
      <c r="H4420" s="1">
        <v>4</v>
      </c>
      <c r="I4420" s="1">
        <v>2187</v>
      </c>
      <c r="J4420" s="1">
        <v>47</v>
      </c>
      <c r="K4420" s="1">
        <v>6792</v>
      </c>
      <c r="L4420" s="1">
        <v>35517</v>
      </c>
      <c r="M4420" s="1">
        <v>199949</v>
      </c>
      <c r="N4420" s="2">
        <f>INT(VLOOKUP(--D4420,'属性表（单）'!$H$7:$I$11,2,0)*VLOOKUP(F4420,'属性表（单）'!$B$4:$D$53,3,0))</f>
        <v>13800</v>
      </c>
      <c r="O4420" s="34">
        <f t="shared" si="562"/>
        <v>2070</v>
      </c>
      <c r="P4420" s="1">
        <f>IF(H4420=26,VLOOKUP(G4420,'属性表（单核）'!$H$2:$I$251,2,0),IF(H4420=59,VLOOKUP(G4420,'属性表（单核）'!$C$2:$D$251,2,0),INT(N4420/VLOOKUP(H4420,'属性表（单）'!$N$4:$O$24,2,0))))</f>
        <v>1380</v>
      </c>
      <c r="Q4420" s="34">
        <f t="shared" si="563"/>
        <v>32343</v>
      </c>
      <c r="R4420" s="1">
        <f>IF(J4420=26,VLOOKUP(G4420,'属性表（单核）'!$H$2:$I$251,2,0),IF(J4420=59,VLOOKUP(G4420,'属性表（单核）'!$C$2:$D$251,2,0),INT(N4420/VLOOKUP(J4420,'属性表（单）'!$N$4:$O$24,2,0))))</f>
        <v>21562</v>
      </c>
      <c r="S4420" s="1">
        <f t="shared" si="564"/>
        <v>43962</v>
      </c>
      <c r="T4420" s="28">
        <f>VLOOKUP(--F4420,经验表!$A$4:$B$53,2,0)*VLOOKUP(--E4420,经验表!$W$8:$X$17,2,0)</f>
        <v>43962.750000000007</v>
      </c>
      <c r="U4420" s="1">
        <f t="shared" si="565"/>
        <v>322730</v>
      </c>
      <c r="V4420" s="1">
        <f t="shared" si="566"/>
        <v>322730</v>
      </c>
    </row>
    <row r="4421" spans="1:22" x14ac:dyDescent="0.35">
      <c r="A4421" s="1">
        <v>91500184</v>
      </c>
      <c r="B4421" s="3" t="s">
        <v>25</v>
      </c>
      <c r="C4421" s="29">
        <f t="shared" si="570"/>
        <v>2</v>
      </c>
      <c r="D4421" s="29" t="str">
        <f t="shared" si="567"/>
        <v>4</v>
      </c>
      <c r="E4421" s="42" t="str">
        <f t="shared" si="568"/>
        <v>24</v>
      </c>
      <c r="F4421" s="1">
        <v>15</v>
      </c>
      <c r="G4421" s="28" t="str">
        <f t="shared" si="569"/>
        <v>415</v>
      </c>
      <c r="H4421" s="1">
        <v>4</v>
      </c>
      <c r="I4421" s="1">
        <v>2280</v>
      </c>
      <c r="J4421" s="1">
        <v>47</v>
      </c>
      <c r="K4421" s="1">
        <v>7160</v>
      </c>
      <c r="L4421" s="1">
        <v>39974</v>
      </c>
      <c r="M4421" s="1">
        <v>235466</v>
      </c>
      <c r="N4421" s="2">
        <f>INT(VLOOKUP(--D4421,'属性表（单）'!$H$7:$I$11,2,0)*VLOOKUP(F4421,'属性表（单）'!$B$4:$D$53,3,0))</f>
        <v>14600</v>
      </c>
      <c r="O4421" s="34">
        <f t="shared" si="562"/>
        <v>2190</v>
      </c>
      <c r="P4421" s="1">
        <f>IF(H4421=26,VLOOKUP(G4421,'属性表（单核）'!$H$2:$I$251,2,0),IF(H4421=59,VLOOKUP(G4421,'属性表（单核）'!$C$2:$D$251,2,0),INT(N4421/VLOOKUP(H4421,'属性表（单）'!$N$4:$O$24,2,0))))</f>
        <v>1460</v>
      </c>
      <c r="Q4421" s="34">
        <f t="shared" si="563"/>
        <v>34218</v>
      </c>
      <c r="R4421" s="1">
        <f>IF(J4421=26,VLOOKUP(G4421,'属性表（单核）'!$H$2:$I$251,2,0),IF(J4421=59,VLOOKUP(G4421,'属性表（单核）'!$C$2:$D$251,2,0),INT(N4421/VLOOKUP(J4421,'属性表（单）'!$N$4:$O$24,2,0))))</f>
        <v>22812</v>
      </c>
      <c r="S4421" s="1">
        <f t="shared" si="564"/>
        <v>50280</v>
      </c>
      <c r="T4421" s="28">
        <f>VLOOKUP(--F4421,经验表!$A$4:$B$53,2,0)*VLOOKUP(--E4421,经验表!$W$8:$X$17,2,0)</f>
        <v>50280.750000000007</v>
      </c>
      <c r="U4421" s="1">
        <f t="shared" si="565"/>
        <v>366692</v>
      </c>
      <c r="V4421" s="1">
        <f t="shared" si="566"/>
        <v>366692</v>
      </c>
    </row>
    <row r="4422" spans="1:22" x14ac:dyDescent="0.35">
      <c r="A4422" s="1">
        <v>91600184</v>
      </c>
      <c r="B4422" s="3" t="s">
        <v>25</v>
      </c>
      <c r="C4422" s="29">
        <f t="shared" si="570"/>
        <v>2</v>
      </c>
      <c r="D4422" s="29" t="str">
        <f t="shared" si="567"/>
        <v>4</v>
      </c>
      <c r="E4422" s="42" t="str">
        <f t="shared" si="568"/>
        <v>24</v>
      </c>
      <c r="F4422" s="1">
        <v>16</v>
      </c>
      <c r="G4422" s="28" t="str">
        <f t="shared" si="569"/>
        <v>416</v>
      </c>
      <c r="H4422" s="1">
        <v>4</v>
      </c>
      <c r="I4422" s="1">
        <v>2374</v>
      </c>
      <c r="J4422" s="1">
        <v>47</v>
      </c>
      <c r="K4422" s="1">
        <v>7528</v>
      </c>
      <c r="L4422" s="1">
        <v>44873</v>
      </c>
      <c r="M4422" s="1">
        <v>275440</v>
      </c>
      <c r="N4422" s="2">
        <f>INT(VLOOKUP(--D4422,'属性表（单）'!$H$7:$I$11,2,0)*VLOOKUP(F4422,'属性表（单）'!$B$4:$D$53,3,0))</f>
        <v>15400</v>
      </c>
      <c r="O4422" s="34">
        <f t="shared" si="562"/>
        <v>2310</v>
      </c>
      <c r="P4422" s="1">
        <f>IF(H4422=26,VLOOKUP(G4422,'属性表（单核）'!$H$2:$I$251,2,0),IF(H4422=59,VLOOKUP(G4422,'属性表（单核）'!$C$2:$D$251,2,0),INT(N4422/VLOOKUP(H4422,'属性表（单）'!$N$4:$O$24,2,0))))</f>
        <v>1540</v>
      </c>
      <c r="Q4422" s="34">
        <f t="shared" si="563"/>
        <v>36093</v>
      </c>
      <c r="R4422" s="1">
        <f>IF(J4422=26,VLOOKUP(G4422,'属性表（单核）'!$H$2:$I$251,2,0),IF(J4422=59,VLOOKUP(G4422,'属性表（单核）'!$C$2:$D$251,2,0),INT(N4422/VLOOKUP(J4422,'属性表（单）'!$N$4:$O$24,2,0))))</f>
        <v>24062</v>
      </c>
      <c r="S4422" s="1">
        <f t="shared" si="564"/>
        <v>56598</v>
      </c>
      <c r="T4422" s="28">
        <f>VLOOKUP(--F4422,经验表!$A$4:$B$53,2,0)*VLOOKUP(--E4422,经验表!$W$8:$X$17,2,0)</f>
        <v>56598.750000000007</v>
      </c>
      <c r="U4422" s="1">
        <f t="shared" si="565"/>
        <v>416972</v>
      </c>
      <c r="V4422" s="1">
        <f t="shared" si="566"/>
        <v>416972</v>
      </c>
    </row>
    <row r="4423" spans="1:22" x14ac:dyDescent="0.35">
      <c r="A4423" s="1">
        <v>91700184</v>
      </c>
      <c r="B4423" s="3" t="s">
        <v>25</v>
      </c>
      <c r="C4423" s="29">
        <f t="shared" si="570"/>
        <v>2</v>
      </c>
      <c r="D4423" s="29" t="str">
        <f t="shared" si="567"/>
        <v>4</v>
      </c>
      <c r="E4423" s="42" t="str">
        <f t="shared" si="568"/>
        <v>24</v>
      </c>
      <c r="F4423" s="1">
        <v>17</v>
      </c>
      <c r="G4423" s="28" t="str">
        <f t="shared" si="569"/>
        <v>417</v>
      </c>
      <c r="H4423" s="1">
        <v>4</v>
      </c>
      <c r="I4423" s="1">
        <v>2470</v>
      </c>
      <c r="J4423" s="1">
        <v>47</v>
      </c>
      <c r="K4423" s="1">
        <v>7896</v>
      </c>
      <c r="L4423" s="1">
        <v>50259</v>
      </c>
      <c r="M4423" s="1">
        <v>320313</v>
      </c>
      <c r="N4423" s="2">
        <f>INT(VLOOKUP(--D4423,'属性表（单）'!$H$7:$I$11,2,0)*VLOOKUP(F4423,'属性表（单）'!$B$4:$D$53,3,0))</f>
        <v>16400</v>
      </c>
      <c r="O4423" s="34">
        <f t="shared" ref="O4423:O4486" si="571">INT(IF(C4423=1,P4423,P4423*$X$14))</f>
        <v>2460</v>
      </c>
      <c r="P4423" s="1">
        <f>IF(H4423=26,VLOOKUP(G4423,'属性表（单核）'!$H$2:$I$251,2,0),IF(H4423=59,VLOOKUP(G4423,'属性表（单核）'!$C$2:$D$251,2,0),INT(N4423/VLOOKUP(H4423,'属性表（单）'!$N$4:$O$24,2,0))))</f>
        <v>1640</v>
      </c>
      <c r="Q4423" s="34">
        <f t="shared" si="563"/>
        <v>38437</v>
      </c>
      <c r="R4423" s="1">
        <f>IF(J4423=26,VLOOKUP(G4423,'属性表（单核）'!$H$2:$I$251,2,0),IF(J4423=59,VLOOKUP(G4423,'属性表（单核）'!$C$2:$D$251,2,0),INT(N4423/VLOOKUP(J4423,'属性表（单）'!$N$4:$O$24,2,0))))</f>
        <v>25625</v>
      </c>
      <c r="S4423" s="1">
        <f t="shared" si="564"/>
        <v>62916</v>
      </c>
      <c r="T4423" s="28">
        <f>VLOOKUP(--F4423,经验表!$A$4:$B$53,2,0)*VLOOKUP(--E4423,经验表!$W$8:$X$17,2,0)</f>
        <v>62916.750000000007</v>
      </c>
      <c r="U4423" s="1">
        <f t="shared" si="565"/>
        <v>473570</v>
      </c>
      <c r="V4423" s="1">
        <f t="shared" si="566"/>
        <v>473570</v>
      </c>
    </row>
    <row r="4424" spans="1:22" x14ac:dyDescent="0.35">
      <c r="A4424" s="1">
        <v>91800184</v>
      </c>
      <c r="B4424" s="3" t="s">
        <v>25</v>
      </c>
      <c r="C4424" s="29">
        <f t="shared" si="570"/>
        <v>2</v>
      </c>
      <c r="D4424" s="29" t="str">
        <f t="shared" si="567"/>
        <v>4</v>
      </c>
      <c r="E4424" s="42" t="str">
        <f t="shared" si="568"/>
        <v>24</v>
      </c>
      <c r="F4424" s="1">
        <v>18</v>
      </c>
      <c r="G4424" s="28" t="str">
        <f t="shared" si="569"/>
        <v>418</v>
      </c>
      <c r="H4424" s="1">
        <v>4</v>
      </c>
      <c r="I4424" s="1">
        <v>2566</v>
      </c>
      <c r="J4424" s="1">
        <v>47</v>
      </c>
      <c r="K4424" s="1">
        <v>8264</v>
      </c>
      <c r="L4424" s="1">
        <v>56181</v>
      </c>
      <c r="M4424" s="1">
        <v>370572</v>
      </c>
      <c r="N4424" s="2">
        <f>INT(VLOOKUP(--D4424,'属性表（单）'!$H$7:$I$11,2,0)*VLOOKUP(F4424,'属性表（单）'!$B$4:$D$53,3,0))</f>
        <v>17400</v>
      </c>
      <c r="O4424" s="34">
        <f t="shared" si="571"/>
        <v>2610</v>
      </c>
      <c r="P4424" s="1">
        <f>IF(H4424=26,VLOOKUP(G4424,'属性表（单核）'!$H$2:$I$251,2,0),IF(H4424=59,VLOOKUP(G4424,'属性表（单核）'!$C$2:$D$251,2,0),INT(N4424/VLOOKUP(H4424,'属性表（单）'!$N$4:$O$24,2,0))))</f>
        <v>1740</v>
      </c>
      <c r="Q4424" s="34">
        <f t="shared" ref="Q4424:Q4487" si="572">INT(IF(C4424=1,R4424,R4424*$X$14))</f>
        <v>40780</v>
      </c>
      <c r="R4424" s="1">
        <f>IF(J4424=26,VLOOKUP(G4424,'属性表（单核）'!$H$2:$I$251,2,0),IF(J4424=59,VLOOKUP(G4424,'属性表（单核）'!$C$2:$D$251,2,0),INT(N4424/VLOOKUP(J4424,'属性表（单）'!$N$4:$O$24,2,0))))</f>
        <v>27187</v>
      </c>
      <c r="S4424" s="1">
        <f t="shared" ref="S4424:S4487" si="573">INT(T4424)</f>
        <v>71867</v>
      </c>
      <c r="T4424" s="28">
        <f>VLOOKUP(--F4424,经验表!$A$4:$B$53,2,0)*VLOOKUP(--E4424,经验表!$W$8:$X$17,2,0)</f>
        <v>71867.250000000015</v>
      </c>
      <c r="U4424" s="1">
        <f t="shared" ref="U4424:U4487" si="574">INT(IF(C4424=1,IF(F4424=1,VLOOKUP(--D4424,$X$8:$Y$12,2,0),V4424),IF(F4424=1,VLOOKUP(--D4424,$X$17:$Y$21,2,0),V4424)))</f>
        <v>536486</v>
      </c>
      <c r="V4424" s="1">
        <f t="shared" si="566"/>
        <v>536486</v>
      </c>
    </row>
    <row r="4425" spans="1:22" x14ac:dyDescent="0.35">
      <c r="A4425" s="1">
        <v>91900184</v>
      </c>
      <c r="B4425" s="3" t="s">
        <v>25</v>
      </c>
      <c r="C4425" s="29">
        <f t="shared" si="570"/>
        <v>2</v>
      </c>
      <c r="D4425" s="29" t="str">
        <f t="shared" si="567"/>
        <v>4</v>
      </c>
      <c r="E4425" s="42" t="str">
        <f t="shared" si="568"/>
        <v>24</v>
      </c>
      <c r="F4425" s="1">
        <v>19</v>
      </c>
      <c r="G4425" s="28" t="str">
        <f t="shared" si="569"/>
        <v>419</v>
      </c>
      <c r="H4425" s="1">
        <v>4</v>
      </c>
      <c r="I4425" s="1">
        <v>2666</v>
      </c>
      <c r="J4425" s="1">
        <v>47</v>
      </c>
      <c r="K4425" s="1">
        <v>8632</v>
      </c>
      <c r="L4425" s="1">
        <v>62687</v>
      </c>
      <c r="M4425" s="1">
        <v>426753</v>
      </c>
      <c r="N4425" s="2">
        <f>INT(VLOOKUP(--D4425,'属性表（单）'!$H$7:$I$11,2,0)*VLOOKUP(F4425,'属性表（单）'!$B$4:$D$53,3,0))</f>
        <v>18400</v>
      </c>
      <c r="O4425" s="34">
        <f t="shared" si="571"/>
        <v>2760</v>
      </c>
      <c r="P4425" s="1">
        <f>IF(H4425=26,VLOOKUP(G4425,'属性表（单核）'!$H$2:$I$251,2,0),IF(H4425=59,VLOOKUP(G4425,'属性表（单核）'!$C$2:$D$251,2,0),INT(N4425/VLOOKUP(H4425,'属性表（单）'!$N$4:$O$24,2,0))))</f>
        <v>1840</v>
      </c>
      <c r="Q4425" s="34">
        <f t="shared" si="572"/>
        <v>43125</v>
      </c>
      <c r="R4425" s="1">
        <f>IF(J4425=26,VLOOKUP(G4425,'属性表（单核）'!$H$2:$I$251,2,0),IF(J4425=59,VLOOKUP(G4425,'属性表（单核）'!$C$2:$D$251,2,0),INT(N4425/VLOOKUP(J4425,'属性表（单）'!$N$4:$O$24,2,0))))</f>
        <v>28750</v>
      </c>
      <c r="S4425" s="1">
        <f t="shared" si="573"/>
        <v>80817</v>
      </c>
      <c r="T4425" s="28">
        <f>VLOOKUP(--F4425,经验表!$A$4:$B$53,2,0)*VLOOKUP(--E4425,经验表!$W$8:$X$17,2,0)</f>
        <v>80817.750000000015</v>
      </c>
      <c r="U4425" s="1">
        <f t="shared" si="574"/>
        <v>608353</v>
      </c>
      <c r="V4425" s="1">
        <f t="shared" ref="V4425:V4488" si="575">S4424+U4424</f>
        <v>608353</v>
      </c>
    </row>
    <row r="4426" spans="1:22" x14ac:dyDescent="0.35">
      <c r="A4426" s="1">
        <v>92000184</v>
      </c>
      <c r="B4426" s="3" t="s">
        <v>25</v>
      </c>
      <c r="C4426" s="29">
        <f t="shared" si="570"/>
        <v>2</v>
      </c>
      <c r="D4426" s="29" t="str">
        <f t="shared" si="567"/>
        <v>4</v>
      </c>
      <c r="E4426" s="42" t="str">
        <f t="shared" si="568"/>
        <v>24</v>
      </c>
      <c r="F4426" s="1">
        <v>20</v>
      </c>
      <c r="G4426" s="28" t="str">
        <f t="shared" si="569"/>
        <v>420</v>
      </c>
      <c r="H4426" s="1">
        <v>4</v>
      </c>
      <c r="I4426" s="1">
        <v>2766</v>
      </c>
      <c r="J4426" s="1">
        <v>47</v>
      </c>
      <c r="K4426" s="1">
        <v>9000</v>
      </c>
      <c r="L4426" s="1">
        <v>69837</v>
      </c>
      <c r="M4426" s="1">
        <v>489440</v>
      </c>
      <c r="N4426" s="2">
        <f>INT(VLOOKUP(--D4426,'属性表（单）'!$H$7:$I$11,2,0)*VLOOKUP(F4426,'属性表（单）'!$B$4:$D$53,3,0))</f>
        <v>19400</v>
      </c>
      <c r="O4426" s="34">
        <f t="shared" si="571"/>
        <v>2910</v>
      </c>
      <c r="P4426" s="1">
        <f>IF(H4426=26,VLOOKUP(G4426,'属性表（单核）'!$H$2:$I$251,2,0),IF(H4426=59,VLOOKUP(G4426,'属性表（单核）'!$C$2:$D$251,2,0),INT(N4426/VLOOKUP(H4426,'属性表（单）'!$N$4:$O$24,2,0))))</f>
        <v>1940</v>
      </c>
      <c r="Q4426" s="34">
        <f t="shared" si="572"/>
        <v>45468</v>
      </c>
      <c r="R4426" s="1">
        <f>IF(J4426=26,VLOOKUP(G4426,'属性表（单核）'!$H$2:$I$251,2,0),IF(J4426=59,VLOOKUP(G4426,'属性表（单核）'!$C$2:$D$251,2,0),INT(N4426/VLOOKUP(J4426,'属性表（单）'!$N$4:$O$24,2,0))))</f>
        <v>30312</v>
      </c>
      <c r="S4426" s="1">
        <f t="shared" si="573"/>
        <v>89768</v>
      </c>
      <c r="T4426" s="28">
        <f>VLOOKUP(--F4426,经验表!$A$4:$B$53,2,0)*VLOOKUP(--E4426,经验表!$W$8:$X$17,2,0)</f>
        <v>89768.250000000015</v>
      </c>
      <c r="U4426" s="1">
        <f t="shared" si="574"/>
        <v>689170</v>
      </c>
      <c r="V4426" s="1">
        <f t="shared" si="575"/>
        <v>689170</v>
      </c>
    </row>
    <row r="4427" spans="1:22" x14ac:dyDescent="0.35">
      <c r="A4427" s="1">
        <v>92100184</v>
      </c>
      <c r="B4427" s="3" t="s">
        <v>25</v>
      </c>
      <c r="C4427" s="29">
        <f t="shared" si="570"/>
        <v>2</v>
      </c>
      <c r="D4427" s="29" t="str">
        <f t="shared" si="567"/>
        <v>4</v>
      </c>
      <c r="E4427" s="42" t="str">
        <f t="shared" si="568"/>
        <v>24</v>
      </c>
      <c r="F4427" s="1">
        <v>21</v>
      </c>
      <c r="G4427" s="28" t="str">
        <f t="shared" si="569"/>
        <v>421</v>
      </c>
      <c r="H4427" s="1">
        <v>4</v>
      </c>
      <c r="I4427" s="1">
        <v>2867</v>
      </c>
      <c r="J4427" s="1">
        <v>47</v>
      </c>
      <c r="K4427" s="1">
        <v>9368</v>
      </c>
      <c r="L4427" s="1">
        <v>77691</v>
      </c>
      <c r="M4427" s="1">
        <v>559277</v>
      </c>
      <c r="N4427" s="2">
        <f>INT(VLOOKUP(--D4427,'属性表（单）'!$H$7:$I$11,2,0)*VLOOKUP(F4427,'属性表（单）'!$B$4:$D$53,3,0))</f>
        <v>20400</v>
      </c>
      <c r="O4427" s="34">
        <f t="shared" si="571"/>
        <v>3060</v>
      </c>
      <c r="P4427" s="1">
        <f>IF(H4427=26,VLOOKUP(G4427,'属性表（单核）'!$H$2:$I$251,2,0),IF(H4427=59,VLOOKUP(G4427,'属性表（单核）'!$C$2:$D$251,2,0),INT(N4427/VLOOKUP(H4427,'属性表（单）'!$N$4:$O$24,2,0))))</f>
        <v>2040</v>
      </c>
      <c r="Q4427" s="34">
        <f t="shared" si="572"/>
        <v>47812</v>
      </c>
      <c r="R4427" s="1">
        <f>IF(J4427=26,VLOOKUP(G4427,'属性表（单核）'!$H$2:$I$251,2,0),IF(J4427=59,VLOOKUP(G4427,'属性表（单核）'!$C$2:$D$251,2,0),INT(N4427/VLOOKUP(J4427,'属性表（单）'!$N$4:$O$24,2,0))))</f>
        <v>31875</v>
      </c>
      <c r="S4427" s="1">
        <f t="shared" si="573"/>
        <v>98718</v>
      </c>
      <c r="T4427" s="28">
        <f>VLOOKUP(--F4427,经验表!$A$4:$B$53,2,0)*VLOOKUP(--E4427,经验表!$W$8:$X$17,2,0)</f>
        <v>98718.750000000015</v>
      </c>
      <c r="U4427" s="1">
        <f t="shared" si="574"/>
        <v>778938</v>
      </c>
      <c r="V4427" s="1">
        <f t="shared" si="575"/>
        <v>778938</v>
      </c>
    </row>
    <row r="4428" spans="1:22" x14ac:dyDescent="0.35">
      <c r="A4428" s="1">
        <v>92200184</v>
      </c>
      <c r="B4428" s="3" t="s">
        <v>25</v>
      </c>
      <c r="C4428" s="29">
        <f t="shared" si="570"/>
        <v>2</v>
      </c>
      <c r="D4428" s="29" t="str">
        <f t="shared" si="567"/>
        <v>4</v>
      </c>
      <c r="E4428" s="42" t="str">
        <f t="shared" si="568"/>
        <v>24</v>
      </c>
      <c r="F4428" s="1">
        <v>22</v>
      </c>
      <c r="G4428" s="28" t="str">
        <f t="shared" si="569"/>
        <v>422</v>
      </c>
      <c r="H4428" s="1">
        <v>4</v>
      </c>
      <c r="I4428" s="1">
        <v>2971</v>
      </c>
      <c r="J4428" s="1">
        <v>47</v>
      </c>
      <c r="K4428" s="1">
        <v>9736</v>
      </c>
      <c r="L4428" s="1">
        <v>86319</v>
      </c>
      <c r="M4428" s="1">
        <v>636968</v>
      </c>
      <c r="N4428" s="2">
        <f>INT(VLOOKUP(--D4428,'属性表（单）'!$H$7:$I$11,2,0)*VLOOKUP(F4428,'属性表（单）'!$B$4:$D$53,3,0))</f>
        <v>21600</v>
      </c>
      <c r="O4428" s="34">
        <f t="shared" si="571"/>
        <v>3240</v>
      </c>
      <c r="P4428" s="1">
        <f>IF(H4428=26,VLOOKUP(G4428,'属性表（单核）'!$H$2:$I$251,2,0),IF(H4428=59,VLOOKUP(G4428,'属性表（单核）'!$C$2:$D$251,2,0),INT(N4428/VLOOKUP(H4428,'属性表（单）'!$N$4:$O$24,2,0))))</f>
        <v>2160</v>
      </c>
      <c r="Q4428" s="34">
        <f t="shared" si="572"/>
        <v>50625</v>
      </c>
      <c r="R4428" s="1">
        <f>IF(J4428=26,VLOOKUP(G4428,'属性表（单核）'!$H$2:$I$251,2,0),IF(J4428=59,VLOOKUP(G4428,'属性表（单核）'!$C$2:$D$251,2,0),INT(N4428/VLOOKUP(J4428,'属性表（单）'!$N$4:$O$24,2,0))))</f>
        <v>33750</v>
      </c>
      <c r="S4428" s="1">
        <f t="shared" si="573"/>
        <v>110828</v>
      </c>
      <c r="T4428" s="28">
        <f>VLOOKUP(--F4428,经验表!$A$4:$B$53,2,0)*VLOOKUP(--E4428,经验表!$W$8:$X$17,2,0)</f>
        <v>110828.25000000001</v>
      </c>
      <c r="U4428" s="1">
        <f t="shared" si="574"/>
        <v>877656</v>
      </c>
      <c r="V4428" s="1">
        <f t="shared" si="575"/>
        <v>877656</v>
      </c>
    </row>
    <row r="4429" spans="1:22" x14ac:dyDescent="0.35">
      <c r="A4429" s="1">
        <v>92300184</v>
      </c>
      <c r="B4429" s="3" t="s">
        <v>25</v>
      </c>
      <c r="C4429" s="29">
        <f t="shared" si="570"/>
        <v>2</v>
      </c>
      <c r="D4429" s="29" t="str">
        <f t="shared" si="567"/>
        <v>4</v>
      </c>
      <c r="E4429" s="42" t="str">
        <f t="shared" si="568"/>
        <v>24</v>
      </c>
      <c r="F4429" s="1">
        <v>23</v>
      </c>
      <c r="G4429" s="28" t="str">
        <f t="shared" si="569"/>
        <v>423</v>
      </c>
      <c r="H4429" s="1">
        <v>4</v>
      </c>
      <c r="I4429" s="1">
        <v>3075</v>
      </c>
      <c r="J4429" s="1">
        <v>47</v>
      </c>
      <c r="K4429" s="1">
        <v>10104</v>
      </c>
      <c r="L4429" s="1">
        <v>95792</v>
      </c>
      <c r="M4429" s="1">
        <v>723287</v>
      </c>
      <c r="N4429" s="2">
        <f>INT(VLOOKUP(--D4429,'属性表（单）'!$H$7:$I$11,2,0)*VLOOKUP(F4429,'属性表（单）'!$B$4:$D$53,3,0))</f>
        <v>22800</v>
      </c>
      <c r="O4429" s="34">
        <f t="shared" si="571"/>
        <v>3420</v>
      </c>
      <c r="P4429" s="1">
        <f>IF(H4429=26,VLOOKUP(G4429,'属性表（单核）'!$H$2:$I$251,2,0),IF(H4429=59,VLOOKUP(G4429,'属性表（单核）'!$C$2:$D$251,2,0),INT(N4429/VLOOKUP(H4429,'属性表（单）'!$N$4:$O$24,2,0))))</f>
        <v>2280</v>
      </c>
      <c r="Q4429" s="34">
        <f t="shared" si="572"/>
        <v>53437</v>
      </c>
      <c r="R4429" s="1">
        <f>IF(J4429=26,VLOOKUP(G4429,'属性表（单核）'!$H$2:$I$251,2,0),IF(J4429=59,VLOOKUP(G4429,'属性表（单核）'!$C$2:$D$251,2,0),INT(N4429/VLOOKUP(J4429,'属性表（单）'!$N$4:$O$24,2,0))))</f>
        <v>35625</v>
      </c>
      <c r="S4429" s="1">
        <f t="shared" si="573"/>
        <v>122937</v>
      </c>
      <c r="T4429" s="28">
        <f>VLOOKUP(--F4429,经验表!$A$4:$B$53,2,0)*VLOOKUP(--E4429,经验表!$W$8:$X$17,2,0)</f>
        <v>122937.75000000001</v>
      </c>
      <c r="U4429" s="1">
        <f t="shared" si="574"/>
        <v>988484</v>
      </c>
      <c r="V4429" s="1">
        <f t="shared" si="575"/>
        <v>988484</v>
      </c>
    </row>
    <row r="4430" spans="1:22" x14ac:dyDescent="0.35">
      <c r="A4430" s="1">
        <v>92400184</v>
      </c>
      <c r="B4430" s="3" t="s">
        <v>25</v>
      </c>
      <c r="C4430" s="29">
        <f t="shared" si="570"/>
        <v>2</v>
      </c>
      <c r="D4430" s="29" t="str">
        <f t="shared" si="567"/>
        <v>4</v>
      </c>
      <c r="E4430" s="42" t="str">
        <f t="shared" si="568"/>
        <v>24</v>
      </c>
      <c r="F4430" s="1">
        <v>24</v>
      </c>
      <c r="G4430" s="28" t="str">
        <f t="shared" si="569"/>
        <v>424</v>
      </c>
      <c r="H4430" s="1">
        <v>4</v>
      </c>
      <c r="I4430" s="1">
        <v>3182</v>
      </c>
      <c r="J4430" s="1">
        <v>47</v>
      </c>
      <c r="K4430" s="1">
        <v>10472</v>
      </c>
      <c r="L4430" s="1">
        <v>106196</v>
      </c>
      <c r="M4430" s="1">
        <v>819079</v>
      </c>
      <c r="N4430" s="2">
        <f>INT(VLOOKUP(--D4430,'属性表（单）'!$H$7:$I$11,2,0)*VLOOKUP(F4430,'属性表（单）'!$B$4:$D$53,3,0))</f>
        <v>24000</v>
      </c>
      <c r="O4430" s="34">
        <f t="shared" si="571"/>
        <v>3600</v>
      </c>
      <c r="P4430" s="1">
        <f>IF(H4430=26,VLOOKUP(G4430,'属性表（单核）'!$H$2:$I$251,2,0),IF(H4430=59,VLOOKUP(G4430,'属性表（单核）'!$C$2:$D$251,2,0),INT(N4430/VLOOKUP(H4430,'属性表（单）'!$N$4:$O$24,2,0))))</f>
        <v>2400</v>
      </c>
      <c r="Q4430" s="34">
        <f t="shared" si="572"/>
        <v>56250</v>
      </c>
      <c r="R4430" s="1">
        <f>IF(J4430=26,VLOOKUP(G4430,'属性表（单核）'!$H$2:$I$251,2,0),IF(J4430=59,VLOOKUP(G4430,'属性表（单核）'!$C$2:$D$251,2,0),INT(N4430/VLOOKUP(J4430,'属性表（单）'!$N$4:$O$24,2,0))))</f>
        <v>37500</v>
      </c>
      <c r="S4430" s="1">
        <f t="shared" si="573"/>
        <v>135047</v>
      </c>
      <c r="T4430" s="28">
        <f>VLOOKUP(--F4430,经验表!$A$4:$B$53,2,0)*VLOOKUP(--E4430,经验表!$W$8:$X$17,2,0)</f>
        <v>135047.25000000003</v>
      </c>
      <c r="U4430" s="1">
        <f t="shared" si="574"/>
        <v>1111421</v>
      </c>
      <c r="V4430" s="1">
        <f t="shared" si="575"/>
        <v>1111421</v>
      </c>
    </row>
    <row r="4431" spans="1:22" x14ac:dyDescent="0.35">
      <c r="A4431" s="1">
        <v>92500184</v>
      </c>
      <c r="B4431" s="3" t="s">
        <v>25</v>
      </c>
      <c r="C4431" s="29">
        <f t="shared" si="570"/>
        <v>2</v>
      </c>
      <c r="D4431" s="29" t="str">
        <f t="shared" si="567"/>
        <v>4</v>
      </c>
      <c r="E4431" s="42" t="str">
        <f t="shared" si="568"/>
        <v>24</v>
      </c>
      <c r="F4431" s="1">
        <v>25</v>
      </c>
      <c r="G4431" s="28" t="str">
        <f t="shared" si="569"/>
        <v>425</v>
      </c>
      <c r="H4431" s="1">
        <v>4</v>
      </c>
      <c r="I4431" s="1">
        <v>3290</v>
      </c>
      <c r="J4431" s="1">
        <v>47</v>
      </c>
      <c r="K4431" s="1">
        <v>10840</v>
      </c>
      <c r="L4431" s="1">
        <v>117616</v>
      </c>
      <c r="M4431" s="1">
        <v>925275</v>
      </c>
      <c r="N4431" s="2">
        <f>INT(VLOOKUP(--D4431,'属性表（单）'!$H$7:$I$11,2,0)*VLOOKUP(F4431,'属性表（单）'!$B$4:$D$53,3,0))</f>
        <v>25200</v>
      </c>
      <c r="O4431" s="34">
        <f t="shared" si="571"/>
        <v>3780</v>
      </c>
      <c r="P4431" s="1">
        <f>IF(H4431=26,VLOOKUP(G4431,'属性表（单核）'!$H$2:$I$251,2,0),IF(H4431=59,VLOOKUP(G4431,'属性表（单核）'!$C$2:$D$251,2,0),INT(N4431/VLOOKUP(H4431,'属性表（单）'!$N$4:$O$24,2,0))))</f>
        <v>2520</v>
      </c>
      <c r="Q4431" s="34">
        <f t="shared" si="572"/>
        <v>59062</v>
      </c>
      <c r="R4431" s="1">
        <f>IF(J4431=26,VLOOKUP(G4431,'属性表（单核）'!$H$2:$I$251,2,0),IF(J4431=59,VLOOKUP(G4431,'属性表（单核）'!$C$2:$D$251,2,0),INT(N4431/VLOOKUP(J4431,'属性表（单）'!$N$4:$O$24,2,0))))</f>
        <v>39375</v>
      </c>
      <c r="S4431" s="1">
        <f t="shared" si="573"/>
        <v>147156</v>
      </c>
      <c r="T4431" s="28">
        <f>VLOOKUP(--F4431,经验表!$A$4:$B$53,2,0)*VLOOKUP(--E4431,经验表!$W$8:$X$17,2,0)</f>
        <v>147156.75000000003</v>
      </c>
      <c r="U4431" s="1">
        <f t="shared" si="574"/>
        <v>1246468</v>
      </c>
      <c r="V4431" s="1">
        <f t="shared" si="575"/>
        <v>1246468</v>
      </c>
    </row>
    <row r="4432" spans="1:22" x14ac:dyDescent="0.35">
      <c r="A4432" s="1">
        <v>92600184</v>
      </c>
      <c r="B4432" s="3" t="s">
        <v>25</v>
      </c>
      <c r="C4432" s="29">
        <f t="shared" si="570"/>
        <v>2</v>
      </c>
      <c r="D4432" s="29" t="str">
        <f t="shared" si="567"/>
        <v>4</v>
      </c>
      <c r="E4432" s="42" t="str">
        <f t="shared" si="568"/>
        <v>24</v>
      </c>
      <c r="F4432" s="1">
        <v>26</v>
      </c>
      <c r="G4432" s="28" t="str">
        <f t="shared" si="569"/>
        <v>426</v>
      </c>
      <c r="H4432" s="1">
        <v>4</v>
      </c>
      <c r="I4432" s="1">
        <v>3400</v>
      </c>
      <c r="J4432" s="1">
        <v>47</v>
      </c>
      <c r="K4432" s="1">
        <v>11208</v>
      </c>
      <c r="L4432" s="1">
        <v>130154</v>
      </c>
      <c r="M4432" s="1">
        <v>1042891</v>
      </c>
      <c r="N4432" s="2">
        <f>INT(VLOOKUP(--D4432,'属性表（单）'!$H$7:$I$11,2,0)*VLOOKUP(F4432,'属性表（单）'!$B$4:$D$53,3,0))</f>
        <v>26400</v>
      </c>
      <c r="O4432" s="34">
        <f t="shared" si="571"/>
        <v>3960</v>
      </c>
      <c r="P4432" s="1">
        <f>IF(H4432=26,VLOOKUP(G4432,'属性表（单核）'!$H$2:$I$251,2,0),IF(H4432=59,VLOOKUP(G4432,'属性表（单核）'!$C$2:$D$251,2,0),INT(N4432/VLOOKUP(H4432,'属性表（单）'!$N$4:$O$24,2,0))))</f>
        <v>2640</v>
      </c>
      <c r="Q4432" s="34">
        <f t="shared" si="572"/>
        <v>61875</v>
      </c>
      <c r="R4432" s="1">
        <f>IF(J4432=26,VLOOKUP(G4432,'属性表（单核）'!$H$2:$I$251,2,0),IF(J4432=59,VLOOKUP(G4432,'属性表（单核）'!$C$2:$D$251,2,0),INT(N4432/VLOOKUP(J4432,'属性表（单）'!$N$4:$O$24,2,0))))</f>
        <v>41250</v>
      </c>
      <c r="S4432" s="1">
        <f t="shared" si="573"/>
        <v>162951</v>
      </c>
      <c r="T4432" s="28">
        <f>VLOOKUP(--F4432,经验表!$A$4:$B$53,2,0)*VLOOKUP(--E4432,经验表!$W$8:$X$17,2,0)</f>
        <v>162951.75000000003</v>
      </c>
      <c r="U4432" s="1">
        <f t="shared" si="574"/>
        <v>1393624</v>
      </c>
      <c r="V4432" s="1">
        <f t="shared" si="575"/>
        <v>1393624</v>
      </c>
    </row>
    <row r="4433" spans="1:22" x14ac:dyDescent="0.35">
      <c r="A4433" s="1">
        <v>92700184</v>
      </c>
      <c r="B4433" s="3" t="s">
        <v>25</v>
      </c>
      <c r="C4433" s="29">
        <f t="shared" si="570"/>
        <v>2</v>
      </c>
      <c r="D4433" s="29" t="str">
        <f t="shared" si="567"/>
        <v>4</v>
      </c>
      <c r="E4433" s="42" t="str">
        <f t="shared" si="568"/>
        <v>24</v>
      </c>
      <c r="F4433" s="1">
        <v>27</v>
      </c>
      <c r="G4433" s="28" t="str">
        <f t="shared" si="569"/>
        <v>427</v>
      </c>
      <c r="H4433" s="1">
        <v>4</v>
      </c>
      <c r="I4433" s="1">
        <v>3510</v>
      </c>
      <c r="J4433" s="1">
        <v>47</v>
      </c>
      <c r="K4433" s="1">
        <v>11576</v>
      </c>
      <c r="L4433" s="1">
        <v>143917</v>
      </c>
      <c r="M4433" s="1">
        <v>1173045</v>
      </c>
      <c r="N4433" s="2">
        <f>INT(VLOOKUP(--D4433,'属性表（单）'!$H$7:$I$11,2,0)*VLOOKUP(F4433,'属性表（单）'!$B$4:$D$53,3,0))</f>
        <v>27800</v>
      </c>
      <c r="O4433" s="34">
        <f t="shared" si="571"/>
        <v>4170</v>
      </c>
      <c r="P4433" s="1">
        <f>IF(H4433=26,VLOOKUP(G4433,'属性表（单核）'!$H$2:$I$251,2,0),IF(H4433=59,VLOOKUP(G4433,'属性表（单核）'!$C$2:$D$251,2,0),INT(N4433/VLOOKUP(H4433,'属性表（单）'!$N$4:$O$24,2,0))))</f>
        <v>2780</v>
      </c>
      <c r="Q4433" s="34">
        <f t="shared" si="572"/>
        <v>65155</v>
      </c>
      <c r="R4433" s="1">
        <f>IF(J4433=26,VLOOKUP(G4433,'属性表（单核）'!$H$2:$I$251,2,0),IF(J4433=59,VLOOKUP(G4433,'属性表（单核）'!$C$2:$D$251,2,0),INT(N4433/VLOOKUP(J4433,'属性表（单）'!$N$4:$O$24,2,0))))</f>
        <v>43437</v>
      </c>
      <c r="S4433" s="1">
        <f t="shared" si="573"/>
        <v>178746</v>
      </c>
      <c r="T4433" s="28">
        <f>VLOOKUP(--F4433,经验表!$A$4:$B$53,2,0)*VLOOKUP(--E4433,经验表!$W$8:$X$17,2,0)</f>
        <v>178746.75000000003</v>
      </c>
      <c r="U4433" s="1">
        <f t="shared" si="574"/>
        <v>1556575</v>
      </c>
      <c r="V4433" s="1">
        <f t="shared" si="575"/>
        <v>1556575</v>
      </c>
    </row>
    <row r="4434" spans="1:22" x14ac:dyDescent="0.35">
      <c r="A4434" s="1">
        <v>92800184</v>
      </c>
      <c r="B4434" s="3" t="s">
        <v>25</v>
      </c>
      <c r="C4434" s="29">
        <f t="shared" si="570"/>
        <v>2</v>
      </c>
      <c r="D4434" s="29" t="str">
        <f t="shared" si="567"/>
        <v>4</v>
      </c>
      <c r="E4434" s="42" t="str">
        <f t="shared" si="568"/>
        <v>24</v>
      </c>
      <c r="F4434" s="1">
        <v>28</v>
      </c>
      <c r="G4434" s="28" t="str">
        <f t="shared" si="569"/>
        <v>428</v>
      </c>
      <c r="H4434" s="1">
        <v>4</v>
      </c>
      <c r="I4434" s="1">
        <v>3624</v>
      </c>
      <c r="J4434" s="1">
        <v>47</v>
      </c>
      <c r="K4434" s="1">
        <v>11944</v>
      </c>
      <c r="L4434" s="1">
        <v>159023</v>
      </c>
      <c r="M4434" s="1">
        <v>1316962</v>
      </c>
      <c r="N4434" s="2">
        <f>INT(VLOOKUP(--D4434,'属性表（单）'!$H$7:$I$11,2,0)*VLOOKUP(F4434,'属性表（单）'!$B$4:$D$53,3,0))</f>
        <v>29200</v>
      </c>
      <c r="O4434" s="34">
        <f t="shared" si="571"/>
        <v>4380</v>
      </c>
      <c r="P4434" s="1">
        <f>IF(H4434=26,VLOOKUP(G4434,'属性表（单核）'!$H$2:$I$251,2,0),IF(H4434=59,VLOOKUP(G4434,'属性表（单核）'!$C$2:$D$251,2,0),INT(N4434/VLOOKUP(H4434,'属性表（单）'!$N$4:$O$24,2,0))))</f>
        <v>2920</v>
      </c>
      <c r="Q4434" s="34">
        <f t="shared" si="572"/>
        <v>68437</v>
      </c>
      <c r="R4434" s="1">
        <f>IF(J4434=26,VLOOKUP(G4434,'属性表（单核）'!$H$2:$I$251,2,0),IF(J4434=59,VLOOKUP(G4434,'属性表（单核）'!$C$2:$D$251,2,0),INT(N4434/VLOOKUP(J4434,'属性表（单）'!$N$4:$O$24,2,0))))</f>
        <v>45625</v>
      </c>
      <c r="S4434" s="1">
        <f t="shared" si="573"/>
        <v>194541</v>
      </c>
      <c r="T4434" s="28">
        <f>VLOOKUP(--F4434,经验表!$A$4:$B$53,2,0)*VLOOKUP(--E4434,经验表!$W$8:$X$17,2,0)</f>
        <v>194541.75000000003</v>
      </c>
      <c r="U4434" s="1">
        <f t="shared" si="574"/>
        <v>1735321</v>
      </c>
      <c r="V4434" s="1">
        <f t="shared" si="575"/>
        <v>1735321</v>
      </c>
    </row>
    <row r="4435" spans="1:22" x14ac:dyDescent="0.35">
      <c r="A4435" s="1">
        <v>92900184</v>
      </c>
      <c r="B4435" s="3" t="s">
        <v>25</v>
      </c>
      <c r="C4435" s="29">
        <f t="shared" si="570"/>
        <v>2</v>
      </c>
      <c r="D4435" s="29" t="str">
        <f t="shared" si="567"/>
        <v>4</v>
      </c>
      <c r="E4435" s="42" t="str">
        <f t="shared" si="568"/>
        <v>24</v>
      </c>
      <c r="F4435" s="1">
        <v>29</v>
      </c>
      <c r="G4435" s="28" t="str">
        <f t="shared" si="569"/>
        <v>429</v>
      </c>
      <c r="H4435" s="1">
        <v>4</v>
      </c>
      <c r="I4435" s="1">
        <v>3739</v>
      </c>
      <c r="J4435" s="1">
        <v>47</v>
      </c>
      <c r="K4435" s="1">
        <v>12312</v>
      </c>
      <c r="L4435" s="1">
        <v>175602</v>
      </c>
      <c r="M4435" s="1">
        <v>1475985</v>
      </c>
      <c r="N4435" s="2">
        <f>INT(VLOOKUP(--D4435,'属性表（单）'!$H$7:$I$11,2,0)*VLOOKUP(F4435,'属性表（单）'!$B$4:$D$53,3,0))</f>
        <v>30600</v>
      </c>
      <c r="O4435" s="34">
        <f t="shared" si="571"/>
        <v>4590</v>
      </c>
      <c r="P4435" s="1">
        <f>IF(H4435=26,VLOOKUP(G4435,'属性表（单核）'!$H$2:$I$251,2,0),IF(H4435=59,VLOOKUP(G4435,'属性表（单核）'!$C$2:$D$251,2,0),INT(N4435/VLOOKUP(H4435,'属性表（单）'!$N$4:$O$24,2,0))))</f>
        <v>3060</v>
      </c>
      <c r="Q4435" s="34">
        <f t="shared" si="572"/>
        <v>71718</v>
      </c>
      <c r="R4435" s="1">
        <f>IF(J4435=26,VLOOKUP(G4435,'属性表（单核）'!$H$2:$I$251,2,0),IF(J4435=59,VLOOKUP(G4435,'属性表（单核）'!$C$2:$D$251,2,0),INT(N4435/VLOOKUP(J4435,'属性表（单）'!$N$4:$O$24,2,0))))</f>
        <v>47812</v>
      </c>
      <c r="S4435" s="1">
        <f t="shared" si="573"/>
        <v>210336</v>
      </c>
      <c r="T4435" s="28">
        <f>VLOOKUP(--F4435,经验表!$A$4:$B$53,2,0)*VLOOKUP(--E4435,经验表!$W$8:$X$17,2,0)</f>
        <v>210336.75000000003</v>
      </c>
      <c r="U4435" s="1">
        <f t="shared" si="574"/>
        <v>1929862</v>
      </c>
      <c r="V4435" s="1">
        <f t="shared" si="575"/>
        <v>1929862</v>
      </c>
    </row>
    <row r="4436" spans="1:22" x14ac:dyDescent="0.35">
      <c r="A4436" s="1">
        <v>93000184</v>
      </c>
      <c r="B4436" s="3" t="s">
        <v>25</v>
      </c>
      <c r="C4436" s="29">
        <f t="shared" si="570"/>
        <v>2</v>
      </c>
      <c r="D4436" s="29" t="str">
        <f t="shared" si="567"/>
        <v>4</v>
      </c>
      <c r="E4436" s="42" t="str">
        <f t="shared" si="568"/>
        <v>24</v>
      </c>
      <c r="F4436" s="1">
        <v>30</v>
      </c>
      <c r="G4436" s="28" t="str">
        <f t="shared" si="569"/>
        <v>430</v>
      </c>
      <c r="H4436" s="1">
        <v>4</v>
      </c>
      <c r="I4436" s="1">
        <v>3854</v>
      </c>
      <c r="J4436" s="1">
        <v>47</v>
      </c>
      <c r="K4436" s="1">
        <v>12680</v>
      </c>
      <c r="L4436" s="1">
        <v>193794</v>
      </c>
      <c r="M4436" s="1">
        <v>1651587</v>
      </c>
      <c r="N4436" s="2">
        <f>INT(VLOOKUP(--D4436,'属性表（单）'!$H$7:$I$11,2,0)*VLOOKUP(F4436,'属性表（单）'!$B$4:$D$53,3,0))</f>
        <v>32000</v>
      </c>
      <c r="O4436" s="34">
        <f t="shared" si="571"/>
        <v>4800</v>
      </c>
      <c r="P4436" s="1">
        <f>IF(H4436=26,VLOOKUP(G4436,'属性表（单核）'!$H$2:$I$251,2,0),IF(H4436=59,VLOOKUP(G4436,'属性表（单核）'!$C$2:$D$251,2,0),INT(N4436/VLOOKUP(H4436,'属性表（单）'!$N$4:$O$24,2,0))))</f>
        <v>3200</v>
      </c>
      <c r="Q4436" s="34">
        <f t="shared" si="572"/>
        <v>75000</v>
      </c>
      <c r="R4436" s="1">
        <f>IF(J4436=26,VLOOKUP(G4436,'属性表（单核）'!$H$2:$I$251,2,0),IF(J4436=59,VLOOKUP(G4436,'属性表（单核）'!$C$2:$D$251,2,0),INT(N4436/VLOOKUP(J4436,'属性表（单）'!$N$4:$O$24,2,0))))</f>
        <v>50000</v>
      </c>
      <c r="S4436" s="1">
        <f t="shared" si="573"/>
        <v>230343</v>
      </c>
      <c r="T4436" s="28">
        <f>VLOOKUP(--F4436,经验表!$A$4:$B$53,2,0)*VLOOKUP(--E4436,经验表!$W$8:$X$17,2,0)</f>
        <v>230343.75000000003</v>
      </c>
      <c r="U4436" s="1">
        <f t="shared" si="574"/>
        <v>2140198</v>
      </c>
      <c r="V4436" s="1">
        <f t="shared" si="575"/>
        <v>2140198</v>
      </c>
    </row>
    <row r="4437" spans="1:22" x14ac:dyDescent="0.35">
      <c r="A4437" s="1">
        <v>93100184</v>
      </c>
      <c r="B4437" s="3" t="s">
        <v>25</v>
      </c>
      <c r="C4437" s="29">
        <f t="shared" si="570"/>
        <v>2</v>
      </c>
      <c r="D4437" s="29" t="str">
        <f t="shared" si="567"/>
        <v>4</v>
      </c>
      <c r="E4437" s="42" t="str">
        <f t="shared" si="568"/>
        <v>24</v>
      </c>
      <c r="F4437" s="1">
        <v>31</v>
      </c>
      <c r="G4437" s="28" t="str">
        <f t="shared" si="569"/>
        <v>431</v>
      </c>
      <c r="H4437" s="1">
        <v>4</v>
      </c>
      <c r="I4437" s="1">
        <v>3973</v>
      </c>
      <c r="J4437" s="1">
        <v>47</v>
      </c>
      <c r="K4437" s="1">
        <v>13048</v>
      </c>
      <c r="L4437" s="1">
        <v>213754</v>
      </c>
      <c r="M4437" s="1">
        <v>1845381</v>
      </c>
      <c r="N4437" s="2">
        <f>INT(VLOOKUP(--D4437,'属性表（单）'!$H$7:$I$11,2,0)*VLOOKUP(F4437,'属性表（单）'!$B$4:$D$53,3,0))</f>
        <v>33400</v>
      </c>
      <c r="O4437" s="34">
        <f t="shared" si="571"/>
        <v>5010</v>
      </c>
      <c r="P4437" s="1">
        <f>IF(H4437=26,VLOOKUP(G4437,'属性表（单核）'!$H$2:$I$251,2,0),IF(H4437=59,VLOOKUP(G4437,'属性表（单核）'!$C$2:$D$251,2,0),INT(N4437/VLOOKUP(H4437,'属性表（单）'!$N$4:$O$24,2,0))))</f>
        <v>3340</v>
      </c>
      <c r="Q4437" s="34">
        <f t="shared" si="572"/>
        <v>78280</v>
      </c>
      <c r="R4437" s="1">
        <f>IF(J4437=26,VLOOKUP(G4437,'属性表（单核）'!$H$2:$I$251,2,0),IF(J4437=59,VLOOKUP(G4437,'属性表（单核）'!$C$2:$D$251,2,0),INT(N4437/VLOOKUP(J4437,'属性表（单）'!$N$4:$O$24,2,0))))</f>
        <v>52187</v>
      </c>
      <c r="S4437" s="1">
        <f t="shared" si="573"/>
        <v>250350</v>
      </c>
      <c r="T4437" s="28">
        <f>VLOOKUP(--F4437,经验表!$A$4:$B$53,2,0)*VLOOKUP(--E4437,经验表!$W$8:$X$17,2,0)</f>
        <v>250350.75000000003</v>
      </c>
      <c r="U4437" s="1">
        <f t="shared" si="574"/>
        <v>2370541</v>
      </c>
      <c r="V4437" s="1">
        <f t="shared" si="575"/>
        <v>2370541</v>
      </c>
    </row>
    <row r="4438" spans="1:22" x14ac:dyDescent="0.35">
      <c r="A4438" s="1">
        <v>93200184</v>
      </c>
      <c r="B4438" s="3" t="s">
        <v>25</v>
      </c>
      <c r="C4438" s="29">
        <f t="shared" si="570"/>
        <v>2</v>
      </c>
      <c r="D4438" s="29" t="str">
        <f t="shared" si="567"/>
        <v>4</v>
      </c>
      <c r="E4438" s="42" t="str">
        <f t="shared" si="568"/>
        <v>24</v>
      </c>
      <c r="F4438" s="1">
        <v>32</v>
      </c>
      <c r="G4438" s="28" t="str">
        <f t="shared" si="569"/>
        <v>432</v>
      </c>
      <c r="H4438" s="1">
        <v>4</v>
      </c>
      <c r="I4438" s="1">
        <v>4093</v>
      </c>
      <c r="J4438" s="1">
        <v>47</v>
      </c>
      <c r="K4438" s="1">
        <v>13416</v>
      </c>
      <c r="L4438" s="1">
        <v>235655</v>
      </c>
      <c r="M4438" s="1">
        <v>2059135</v>
      </c>
      <c r="N4438" s="2">
        <f>INT(VLOOKUP(--D4438,'属性表（单）'!$H$7:$I$11,2,0)*VLOOKUP(F4438,'属性表（单）'!$B$4:$D$53,3,0))</f>
        <v>35000</v>
      </c>
      <c r="O4438" s="34">
        <f t="shared" si="571"/>
        <v>5250</v>
      </c>
      <c r="P4438" s="1">
        <f>IF(H4438=26,VLOOKUP(G4438,'属性表（单核）'!$H$2:$I$251,2,0),IF(H4438=59,VLOOKUP(G4438,'属性表（单核）'!$C$2:$D$251,2,0),INT(N4438/VLOOKUP(H4438,'属性表（单）'!$N$4:$O$24,2,0))))</f>
        <v>3500</v>
      </c>
      <c r="Q4438" s="34">
        <f t="shared" si="572"/>
        <v>82030</v>
      </c>
      <c r="R4438" s="1">
        <f>IF(J4438=26,VLOOKUP(G4438,'属性表（单核）'!$H$2:$I$251,2,0),IF(J4438=59,VLOOKUP(G4438,'属性表（单核）'!$C$2:$D$251,2,0),INT(N4438/VLOOKUP(J4438,'属性表（单）'!$N$4:$O$24,2,0))))</f>
        <v>54687</v>
      </c>
      <c r="S4438" s="1">
        <f t="shared" si="573"/>
        <v>270357</v>
      </c>
      <c r="T4438" s="28">
        <f>VLOOKUP(--F4438,经验表!$A$4:$B$53,2,0)*VLOOKUP(--E4438,经验表!$W$8:$X$17,2,0)</f>
        <v>270357.75000000006</v>
      </c>
      <c r="U4438" s="1">
        <f t="shared" si="574"/>
        <v>2620891</v>
      </c>
      <c r="V4438" s="1">
        <f t="shared" si="575"/>
        <v>2620891</v>
      </c>
    </row>
    <row r="4439" spans="1:22" x14ac:dyDescent="0.35">
      <c r="A4439" s="1">
        <v>93300184</v>
      </c>
      <c r="B4439" s="3" t="s">
        <v>25</v>
      </c>
      <c r="C4439" s="29">
        <f t="shared" si="570"/>
        <v>2</v>
      </c>
      <c r="D4439" s="29" t="str">
        <f t="shared" si="567"/>
        <v>4</v>
      </c>
      <c r="E4439" s="42" t="str">
        <f t="shared" si="568"/>
        <v>24</v>
      </c>
      <c r="F4439" s="1">
        <v>33</v>
      </c>
      <c r="G4439" s="28" t="str">
        <f t="shared" si="569"/>
        <v>433</v>
      </c>
      <c r="H4439" s="1">
        <v>4</v>
      </c>
      <c r="I4439" s="1">
        <v>4214</v>
      </c>
      <c r="J4439" s="1">
        <v>47</v>
      </c>
      <c r="K4439" s="1">
        <v>13784</v>
      </c>
      <c r="L4439" s="1">
        <v>259684</v>
      </c>
      <c r="M4439" s="1">
        <v>2294790</v>
      </c>
      <c r="N4439" s="2">
        <f>INT(VLOOKUP(--D4439,'属性表（单）'!$H$7:$I$11,2,0)*VLOOKUP(F4439,'属性表（单）'!$B$4:$D$53,3,0))</f>
        <v>36600</v>
      </c>
      <c r="O4439" s="34">
        <f t="shared" si="571"/>
        <v>5490</v>
      </c>
      <c r="P4439" s="1">
        <f>IF(H4439=26,VLOOKUP(G4439,'属性表（单核）'!$H$2:$I$251,2,0),IF(H4439=59,VLOOKUP(G4439,'属性表（单核）'!$C$2:$D$251,2,0),INT(N4439/VLOOKUP(H4439,'属性表（单）'!$N$4:$O$24,2,0))))</f>
        <v>3660</v>
      </c>
      <c r="Q4439" s="34">
        <f t="shared" si="572"/>
        <v>85780</v>
      </c>
      <c r="R4439" s="1">
        <f>IF(J4439=26,VLOOKUP(G4439,'属性表（单核）'!$H$2:$I$251,2,0),IF(J4439=59,VLOOKUP(G4439,'属性表（单核）'!$C$2:$D$251,2,0),INT(N4439/VLOOKUP(J4439,'属性表（单）'!$N$4:$O$24,2,0))))</f>
        <v>57187</v>
      </c>
      <c r="S4439" s="1">
        <f t="shared" si="573"/>
        <v>290364</v>
      </c>
      <c r="T4439" s="28">
        <f>VLOOKUP(--F4439,经验表!$A$4:$B$53,2,0)*VLOOKUP(--E4439,经验表!$W$8:$X$17,2,0)</f>
        <v>290364.75000000006</v>
      </c>
      <c r="U4439" s="1">
        <f t="shared" si="574"/>
        <v>2891248</v>
      </c>
      <c r="V4439" s="1">
        <f t="shared" si="575"/>
        <v>2891248</v>
      </c>
    </row>
    <row r="4440" spans="1:22" x14ac:dyDescent="0.35">
      <c r="A4440" s="1">
        <v>93400184</v>
      </c>
      <c r="B4440" s="3" t="s">
        <v>25</v>
      </c>
      <c r="C4440" s="29">
        <f t="shared" si="570"/>
        <v>2</v>
      </c>
      <c r="D4440" s="29" t="str">
        <f t="shared" si="567"/>
        <v>4</v>
      </c>
      <c r="E4440" s="42" t="str">
        <f t="shared" si="568"/>
        <v>24</v>
      </c>
      <c r="F4440" s="1">
        <v>34</v>
      </c>
      <c r="G4440" s="28" t="str">
        <f t="shared" si="569"/>
        <v>434</v>
      </c>
      <c r="H4440" s="1">
        <v>4</v>
      </c>
      <c r="I4440" s="1">
        <v>4338</v>
      </c>
      <c r="J4440" s="1">
        <v>47</v>
      </c>
      <c r="K4440" s="1">
        <v>14152</v>
      </c>
      <c r="L4440" s="1">
        <v>286042</v>
      </c>
      <c r="M4440" s="1">
        <v>2554474</v>
      </c>
      <c r="N4440" s="2">
        <f>INT(VLOOKUP(--D4440,'属性表（单）'!$H$7:$I$11,2,0)*VLOOKUP(F4440,'属性表（单）'!$B$4:$D$53,3,0))</f>
        <v>38200</v>
      </c>
      <c r="O4440" s="34">
        <f t="shared" si="571"/>
        <v>5730</v>
      </c>
      <c r="P4440" s="1">
        <f>IF(H4440=26,VLOOKUP(G4440,'属性表（单核）'!$H$2:$I$251,2,0),IF(H4440=59,VLOOKUP(G4440,'属性表（单核）'!$C$2:$D$251,2,0),INT(N4440/VLOOKUP(H4440,'属性表（单）'!$N$4:$O$24,2,0))))</f>
        <v>3820</v>
      </c>
      <c r="Q4440" s="34">
        <f t="shared" si="572"/>
        <v>89530</v>
      </c>
      <c r="R4440" s="1">
        <f>IF(J4440=26,VLOOKUP(G4440,'属性表（单核）'!$H$2:$I$251,2,0),IF(J4440=59,VLOOKUP(G4440,'属性表（单核）'!$C$2:$D$251,2,0),INT(N4440/VLOOKUP(J4440,'属性表（单）'!$N$4:$O$24,2,0))))</f>
        <v>59687</v>
      </c>
      <c r="S4440" s="1">
        <f t="shared" si="573"/>
        <v>315110</v>
      </c>
      <c r="T4440" s="28">
        <f>VLOOKUP(--F4440,经验表!$A$4:$B$53,2,0)*VLOOKUP(--E4440,经验表!$W$8:$X$17,2,0)</f>
        <v>315110.25000000006</v>
      </c>
      <c r="U4440" s="1">
        <f t="shared" si="574"/>
        <v>3181612</v>
      </c>
      <c r="V4440" s="1">
        <f t="shared" si="575"/>
        <v>3181612</v>
      </c>
    </row>
    <row r="4441" spans="1:22" x14ac:dyDescent="0.35">
      <c r="A4441" s="1">
        <v>93500184</v>
      </c>
      <c r="B4441" s="3" t="s">
        <v>25</v>
      </c>
      <c r="C4441" s="29">
        <f t="shared" si="570"/>
        <v>2</v>
      </c>
      <c r="D4441" s="29" t="str">
        <f t="shared" si="567"/>
        <v>4</v>
      </c>
      <c r="E4441" s="42" t="str">
        <f t="shared" si="568"/>
        <v>24</v>
      </c>
      <c r="F4441" s="1">
        <v>35</v>
      </c>
      <c r="G4441" s="28" t="str">
        <f t="shared" si="569"/>
        <v>435</v>
      </c>
      <c r="H4441" s="1">
        <v>4</v>
      </c>
      <c r="I4441" s="1">
        <v>4464</v>
      </c>
      <c r="J4441" s="1">
        <v>47</v>
      </c>
      <c r="K4441" s="1">
        <v>14520</v>
      </c>
      <c r="L4441" s="1">
        <v>314959</v>
      </c>
      <c r="M4441" s="1">
        <v>2840516</v>
      </c>
      <c r="N4441" s="2">
        <f>INT(VLOOKUP(--D4441,'属性表（单）'!$H$7:$I$11,2,0)*VLOOKUP(F4441,'属性表（单）'!$B$4:$D$53,3,0))</f>
        <v>39800</v>
      </c>
      <c r="O4441" s="34">
        <f t="shared" si="571"/>
        <v>5970</v>
      </c>
      <c r="P4441" s="1">
        <f>IF(H4441=26,VLOOKUP(G4441,'属性表（单核）'!$H$2:$I$251,2,0),IF(H4441=59,VLOOKUP(G4441,'属性表（单核）'!$C$2:$D$251,2,0),INT(N4441/VLOOKUP(H4441,'属性表（单）'!$N$4:$O$24,2,0))))</f>
        <v>3980</v>
      </c>
      <c r="Q4441" s="34">
        <f t="shared" si="572"/>
        <v>93280</v>
      </c>
      <c r="R4441" s="1">
        <f>IF(J4441=26,VLOOKUP(G4441,'属性表（单核）'!$H$2:$I$251,2,0),IF(J4441=59,VLOOKUP(G4441,'属性表（单核）'!$C$2:$D$251,2,0),INT(N4441/VLOOKUP(J4441,'属性表（单）'!$N$4:$O$24,2,0))))</f>
        <v>62187</v>
      </c>
      <c r="S4441" s="1">
        <f t="shared" si="573"/>
        <v>339855</v>
      </c>
      <c r="T4441" s="28">
        <f>VLOOKUP(--F4441,经验表!$A$4:$B$53,2,0)*VLOOKUP(--E4441,经验表!$W$8:$X$17,2,0)</f>
        <v>339855.75000000006</v>
      </c>
      <c r="U4441" s="1">
        <f t="shared" si="574"/>
        <v>3496722</v>
      </c>
      <c r="V4441" s="1">
        <f t="shared" si="575"/>
        <v>3496722</v>
      </c>
    </row>
    <row r="4442" spans="1:22" x14ac:dyDescent="0.35">
      <c r="A4442" s="1">
        <v>93600184</v>
      </c>
      <c r="B4442" s="3" t="s">
        <v>25</v>
      </c>
      <c r="C4442" s="29">
        <f t="shared" si="570"/>
        <v>2</v>
      </c>
      <c r="D4442" s="29" t="str">
        <f t="shared" si="567"/>
        <v>4</v>
      </c>
      <c r="E4442" s="42" t="str">
        <f t="shared" si="568"/>
        <v>24</v>
      </c>
      <c r="F4442" s="1">
        <v>36</v>
      </c>
      <c r="G4442" s="28" t="str">
        <f t="shared" si="569"/>
        <v>436</v>
      </c>
      <c r="H4442" s="1">
        <v>4</v>
      </c>
      <c r="I4442" s="1">
        <v>4590</v>
      </c>
      <c r="J4442" s="1">
        <v>47</v>
      </c>
      <c r="K4442" s="1">
        <v>14888</v>
      </c>
      <c r="L4442" s="1">
        <v>346678</v>
      </c>
      <c r="M4442" s="1">
        <v>3155475</v>
      </c>
      <c r="N4442" s="2">
        <f>INT(VLOOKUP(--D4442,'属性表（单）'!$H$7:$I$11,2,0)*VLOOKUP(F4442,'属性表（单）'!$B$4:$D$53,3,0))</f>
        <v>41400</v>
      </c>
      <c r="O4442" s="34">
        <f t="shared" si="571"/>
        <v>6210</v>
      </c>
      <c r="P4442" s="1">
        <f>IF(H4442=26,VLOOKUP(G4442,'属性表（单核）'!$H$2:$I$251,2,0),IF(H4442=59,VLOOKUP(G4442,'属性表（单核）'!$C$2:$D$251,2,0),INT(N4442/VLOOKUP(H4442,'属性表（单）'!$N$4:$O$24,2,0))))</f>
        <v>4140</v>
      </c>
      <c r="Q4442" s="34">
        <f t="shared" si="572"/>
        <v>97030</v>
      </c>
      <c r="R4442" s="1">
        <f>IF(J4442=26,VLOOKUP(G4442,'属性表（单核）'!$H$2:$I$251,2,0),IF(J4442=59,VLOOKUP(G4442,'属性表（单核）'!$C$2:$D$251,2,0),INT(N4442/VLOOKUP(J4442,'属性表（单）'!$N$4:$O$24,2,0))))</f>
        <v>64687</v>
      </c>
      <c r="S4442" s="1">
        <f t="shared" si="573"/>
        <v>364601</v>
      </c>
      <c r="T4442" s="28">
        <f>VLOOKUP(--F4442,经验表!$A$4:$B$53,2,0)*VLOOKUP(--E4442,经验表!$W$8:$X$17,2,0)</f>
        <v>364601.25000000006</v>
      </c>
      <c r="U4442" s="1">
        <f t="shared" si="574"/>
        <v>3836577</v>
      </c>
      <c r="V4442" s="1">
        <f t="shared" si="575"/>
        <v>3836577</v>
      </c>
    </row>
    <row r="4443" spans="1:22" x14ac:dyDescent="0.35">
      <c r="A4443" s="1">
        <v>93700184</v>
      </c>
      <c r="B4443" s="3" t="s">
        <v>25</v>
      </c>
      <c r="C4443" s="29">
        <f t="shared" si="570"/>
        <v>2</v>
      </c>
      <c r="D4443" s="29" t="str">
        <f t="shared" si="567"/>
        <v>4</v>
      </c>
      <c r="E4443" s="42" t="str">
        <f t="shared" si="568"/>
        <v>24</v>
      </c>
      <c r="F4443" s="1">
        <v>37</v>
      </c>
      <c r="G4443" s="28" t="str">
        <f t="shared" si="569"/>
        <v>437</v>
      </c>
      <c r="H4443" s="1">
        <v>4</v>
      </c>
      <c r="I4443" s="1">
        <v>4720</v>
      </c>
      <c r="J4443" s="1">
        <v>47</v>
      </c>
      <c r="K4443" s="1">
        <v>15256</v>
      </c>
      <c r="L4443" s="1">
        <v>381469</v>
      </c>
      <c r="M4443" s="1">
        <v>3502153</v>
      </c>
      <c r="N4443" s="2">
        <f>INT(VLOOKUP(--D4443,'属性表（单）'!$H$7:$I$11,2,0)*VLOOKUP(F4443,'属性表（单）'!$B$4:$D$53,3,0))</f>
        <v>43200</v>
      </c>
      <c r="O4443" s="34">
        <f t="shared" si="571"/>
        <v>6480</v>
      </c>
      <c r="P4443" s="1">
        <f>IF(H4443=26,VLOOKUP(G4443,'属性表（单核）'!$H$2:$I$251,2,0),IF(H4443=59,VLOOKUP(G4443,'属性表（单核）'!$C$2:$D$251,2,0),INT(N4443/VLOOKUP(H4443,'属性表（单）'!$N$4:$O$24,2,0))))</f>
        <v>4320</v>
      </c>
      <c r="Q4443" s="34">
        <f t="shared" si="572"/>
        <v>101250</v>
      </c>
      <c r="R4443" s="1">
        <f>IF(J4443=26,VLOOKUP(G4443,'属性表（单核）'!$H$2:$I$251,2,0),IF(J4443=59,VLOOKUP(G4443,'属性表（单核）'!$C$2:$D$251,2,0),INT(N4443/VLOOKUP(J4443,'属性表（单）'!$N$4:$O$24,2,0))))</f>
        <v>67500</v>
      </c>
      <c r="S4443" s="1">
        <f t="shared" si="573"/>
        <v>389346</v>
      </c>
      <c r="T4443" s="28">
        <f>VLOOKUP(--F4443,经验表!$A$4:$B$53,2,0)*VLOOKUP(--E4443,经验表!$W$8:$X$17,2,0)</f>
        <v>389346.75000000006</v>
      </c>
      <c r="U4443" s="1">
        <f t="shared" si="574"/>
        <v>4201178</v>
      </c>
      <c r="V4443" s="1">
        <f t="shared" si="575"/>
        <v>4201178</v>
      </c>
    </row>
    <row r="4444" spans="1:22" x14ac:dyDescent="0.35">
      <c r="A4444" s="1">
        <v>93800184</v>
      </c>
      <c r="B4444" s="3" t="s">
        <v>25</v>
      </c>
      <c r="C4444" s="29">
        <f t="shared" si="570"/>
        <v>2</v>
      </c>
      <c r="D4444" s="29" t="str">
        <f t="shared" si="567"/>
        <v>4</v>
      </c>
      <c r="E4444" s="42" t="str">
        <f t="shared" si="568"/>
        <v>24</v>
      </c>
      <c r="F4444" s="1">
        <v>38</v>
      </c>
      <c r="G4444" s="28" t="str">
        <f t="shared" si="569"/>
        <v>438</v>
      </c>
      <c r="H4444" s="1">
        <v>4</v>
      </c>
      <c r="I4444" s="1">
        <v>4851</v>
      </c>
      <c r="J4444" s="1">
        <v>47</v>
      </c>
      <c r="K4444" s="1">
        <v>15624</v>
      </c>
      <c r="L4444" s="1">
        <v>419630</v>
      </c>
      <c r="M4444" s="1">
        <v>3883622</v>
      </c>
      <c r="N4444" s="2">
        <f>INT(VLOOKUP(--D4444,'属性表（单）'!$H$7:$I$11,2,0)*VLOOKUP(F4444,'属性表（单）'!$B$4:$D$53,3,0))</f>
        <v>45000</v>
      </c>
      <c r="O4444" s="34">
        <f t="shared" si="571"/>
        <v>6750</v>
      </c>
      <c r="P4444" s="1">
        <f>IF(H4444=26,VLOOKUP(G4444,'属性表（单核）'!$H$2:$I$251,2,0),IF(H4444=59,VLOOKUP(G4444,'属性表（单核）'!$C$2:$D$251,2,0),INT(N4444/VLOOKUP(H4444,'属性表（单）'!$N$4:$O$24,2,0))))</f>
        <v>4500</v>
      </c>
      <c r="Q4444" s="34">
        <f t="shared" si="572"/>
        <v>105468</v>
      </c>
      <c r="R4444" s="1">
        <f>IF(J4444=26,VLOOKUP(G4444,'属性表（单核）'!$H$2:$I$251,2,0),IF(J4444=59,VLOOKUP(G4444,'属性表（单核）'!$C$2:$D$251,2,0),INT(N4444/VLOOKUP(J4444,'属性表（单）'!$N$4:$O$24,2,0))))</f>
        <v>70312</v>
      </c>
      <c r="S4444" s="1">
        <f t="shared" si="573"/>
        <v>419357</v>
      </c>
      <c r="T4444" s="28">
        <f>VLOOKUP(--F4444,经验表!$A$4:$B$53,2,0)*VLOOKUP(--E4444,经验表!$W$8:$X$17,2,0)</f>
        <v>419357.25000000006</v>
      </c>
      <c r="U4444" s="1">
        <f t="shared" si="574"/>
        <v>4590524</v>
      </c>
      <c r="V4444" s="1">
        <f t="shared" si="575"/>
        <v>4590524</v>
      </c>
    </row>
    <row r="4445" spans="1:22" x14ac:dyDescent="0.35">
      <c r="A4445" s="1">
        <v>93900184</v>
      </c>
      <c r="B4445" s="3" t="s">
        <v>25</v>
      </c>
      <c r="C4445" s="29">
        <f t="shared" si="570"/>
        <v>2</v>
      </c>
      <c r="D4445" s="29" t="str">
        <f t="shared" si="567"/>
        <v>4</v>
      </c>
      <c r="E4445" s="42" t="str">
        <f t="shared" si="568"/>
        <v>24</v>
      </c>
      <c r="F4445" s="1">
        <v>39</v>
      </c>
      <c r="G4445" s="28" t="str">
        <f t="shared" si="569"/>
        <v>439</v>
      </c>
      <c r="H4445" s="1">
        <v>4</v>
      </c>
      <c r="I4445" s="1">
        <v>4984</v>
      </c>
      <c r="J4445" s="1">
        <v>47</v>
      </c>
      <c r="K4445" s="1">
        <v>15992</v>
      </c>
      <c r="L4445" s="1">
        <v>461483</v>
      </c>
      <c r="M4445" s="1">
        <v>4303252</v>
      </c>
      <c r="N4445" s="2">
        <f>INT(VLOOKUP(--D4445,'属性表（单）'!$H$7:$I$11,2,0)*VLOOKUP(F4445,'属性表（单）'!$B$4:$D$53,3,0))</f>
        <v>46800</v>
      </c>
      <c r="O4445" s="34">
        <f t="shared" si="571"/>
        <v>7020</v>
      </c>
      <c r="P4445" s="1">
        <f>IF(H4445=26,VLOOKUP(G4445,'属性表（单核）'!$H$2:$I$251,2,0),IF(H4445=59,VLOOKUP(G4445,'属性表（单核）'!$C$2:$D$251,2,0),INT(N4445/VLOOKUP(H4445,'属性表（单）'!$N$4:$O$24,2,0))))</f>
        <v>4680</v>
      </c>
      <c r="Q4445" s="34">
        <f t="shared" si="572"/>
        <v>109687</v>
      </c>
      <c r="R4445" s="1">
        <f>IF(J4445=26,VLOOKUP(G4445,'属性表（单核）'!$H$2:$I$251,2,0),IF(J4445=59,VLOOKUP(G4445,'属性表（单核）'!$C$2:$D$251,2,0),INT(N4445/VLOOKUP(J4445,'属性表（单）'!$N$4:$O$24,2,0))))</f>
        <v>73125</v>
      </c>
      <c r="S4445" s="1">
        <f t="shared" si="573"/>
        <v>449367</v>
      </c>
      <c r="T4445" s="28">
        <f>VLOOKUP(--F4445,经验表!$A$4:$B$53,2,0)*VLOOKUP(--E4445,经验表!$W$8:$X$17,2,0)</f>
        <v>449367.75000000006</v>
      </c>
      <c r="U4445" s="1">
        <f t="shared" si="574"/>
        <v>5009881</v>
      </c>
      <c r="V4445" s="1">
        <f t="shared" si="575"/>
        <v>5009881</v>
      </c>
    </row>
    <row r="4446" spans="1:22" x14ac:dyDescent="0.35">
      <c r="A4446" s="1">
        <v>94000184</v>
      </c>
      <c r="B4446" s="3" t="s">
        <v>25</v>
      </c>
      <c r="C4446" s="29">
        <f t="shared" si="570"/>
        <v>2</v>
      </c>
      <c r="D4446" s="29" t="str">
        <f t="shared" si="567"/>
        <v>4</v>
      </c>
      <c r="E4446" s="42" t="str">
        <f t="shared" si="568"/>
        <v>24</v>
      </c>
      <c r="F4446" s="1">
        <v>40</v>
      </c>
      <c r="G4446" s="28" t="str">
        <f t="shared" si="569"/>
        <v>440</v>
      </c>
      <c r="H4446" s="1">
        <v>4</v>
      </c>
      <c r="I4446" s="1">
        <v>5118</v>
      </c>
      <c r="J4446" s="1">
        <v>47</v>
      </c>
      <c r="K4446" s="1">
        <v>16360</v>
      </c>
      <c r="L4446" s="1">
        <v>507386</v>
      </c>
      <c r="M4446" s="1">
        <v>4764735</v>
      </c>
      <c r="N4446" s="2">
        <f>INT(VLOOKUP(--D4446,'属性表（单）'!$H$7:$I$11,2,0)*VLOOKUP(F4446,'属性表（单）'!$B$4:$D$53,3,0))</f>
        <v>48600</v>
      </c>
      <c r="O4446" s="34">
        <f t="shared" si="571"/>
        <v>7290</v>
      </c>
      <c r="P4446" s="1">
        <f>IF(H4446=26,VLOOKUP(G4446,'属性表（单核）'!$H$2:$I$251,2,0),IF(H4446=59,VLOOKUP(G4446,'属性表（单核）'!$C$2:$D$251,2,0),INT(N4446/VLOOKUP(H4446,'属性表（单）'!$N$4:$O$24,2,0))))</f>
        <v>4860</v>
      </c>
      <c r="Q4446" s="34">
        <f t="shared" si="572"/>
        <v>113905</v>
      </c>
      <c r="R4446" s="1">
        <f>IF(J4446=26,VLOOKUP(G4446,'属性表（单核）'!$H$2:$I$251,2,0),IF(J4446=59,VLOOKUP(G4446,'属性表（单核）'!$C$2:$D$251,2,0),INT(N4446/VLOOKUP(J4446,'属性表（单）'!$N$4:$O$24,2,0))))</f>
        <v>75937</v>
      </c>
      <c r="S4446" s="1">
        <f t="shared" si="573"/>
        <v>479378</v>
      </c>
      <c r="T4446" s="28">
        <f>VLOOKUP(--F4446,经验表!$A$4:$B$53,2,0)*VLOOKUP(--E4446,经验表!$W$8:$X$17,2,0)</f>
        <v>479378.25000000006</v>
      </c>
      <c r="U4446" s="1">
        <f t="shared" si="574"/>
        <v>5459248</v>
      </c>
      <c r="V4446" s="1">
        <f t="shared" si="575"/>
        <v>5459248</v>
      </c>
    </row>
    <row r="4447" spans="1:22" x14ac:dyDescent="0.35">
      <c r="A4447" s="1">
        <v>94100184</v>
      </c>
      <c r="B4447" s="3" t="s">
        <v>25</v>
      </c>
      <c r="C4447" s="29">
        <f t="shared" si="570"/>
        <v>2</v>
      </c>
      <c r="D4447" s="29" t="str">
        <f t="shared" si="567"/>
        <v>4</v>
      </c>
      <c r="E4447" s="42" t="str">
        <f t="shared" si="568"/>
        <v>24</v>
      </c>
      <c r="F4447" s="1">
        <v>41</v>
      </c>
      <c r="G4447" s="28" t="str">
        <f t="shared" si="569"/>
        <v>441</v>
      </c>
      <c r="H4447" s="1">
        <v>4</v>
      </c>
      <c r="I4447" s="1">
        <v>5256</v>
      </c>
      <c r="J4447" s="1">
        <v>47</v>
      </c>
      <c r="K4447" s="1">
        <v>16728</v>
      </c>
      <c r="L4447" s="1">
        <v>557726</v>
      </c>
      <c r="M4447" s="1">
        <v>5272121</v>
      </c>
      <c r="N4447" s="2">
        <f>INT(VLOOKUP(--D4447,'属性表（单）'!$H$7:$I$11,2,0)*VLOOKUP(F4447,'属性表（单）'!$B$4:$D$53,3,0))</f>
        <v>50400</v>
      </c>
      <c r="O4447" s="34">
        <f t="shared" si="571"/>
        <v>7560</v>
      </c>
      <c r="P4447" s="1">
        <f>IF(H4447=26,VLOOKUP(G4447,'属性表（单核）'!$H$2:$I$251,2,0),IF(H4447=59,VLOOKUP(G4447,'属性表（单核）'!$C$2:$D$251,2,0),INT(N4447/VLOOKUP(H4447,'属性表（单）'!$N$4:$O$24,2,0))))</f>
        <v>5040</v>
      </c>
      <c r="Q4447" s="34">
        <f t="shared" si="572"/>
        <v>118125</v>
      </c>
      <c r="R4447" s="1">
        <f>IF(J4447=26,VLOOKUP(G4447,'属性表（单核）'!$H$2:$I$251,2,0),IF(J4447=59,VLOOKUP(G4447,'属性表（单核）'!$C$2:$D$251,2,0),INT(N4447/VLOOKUP(J4447,'属性表（单）'!$N$4:$O$24,2,0))))</f>
        <v>78750</v>
      </c>
      <c r="S4447" s="1">
        <f t="shared" si="573"/>
        <v>509388</v>
      </c>
      <c r="T4447" s="28">
        <f>VLOOKUP(--F4447,经验表!$A$4:$B$53,2,0)*VLOOKUP(--E4447,经验表!$W$8:$X$17,2,0)</f>
        <v>509388.75000000006</v>
      </c>
      <c r="U4447" s="1">
        <f t="shared" si="574"/>
        <v>5938626</v>
      </c>
      <c r="V4447" s="1">
        <f t="shared" si="575"/>
        <v>5938626</v>
      </c>
    </row>
    <row r="4448" spans="1:22" x14ac:dyDescent="0.35">
      <c r="A4448" s="1">
        <v>94200184</v>
      </c>
      <c r="B4448" s="3" t="s">
        <v>25</v>
      </c>
      <c r="C4448" s="29">
        <f t="shared" si="570"/>
        <v>2</v>
      </c>
      <c r="D4448" s="29" t="str">
        <f t="shared" si="567"/>
        <v>4</v>
      </c>
      <c r="E4448" s="42" t="str">
        <f t="shared" si="568"/>
        <v>24</v>
      </c>
      <c r="F4448" s="1">
        <v>42</v>
      </c>
      <c r="G4448" s="28" t="str">
        <f t="shared" si="569"/>
        <v>442</v>
      </c>
      <c r="H4448" s="1">
        <v>4</v>
      </c>
      <c r="I4448" s="1">
        <v>5395</v>
      </c>
      <c r="J4448" s="1">
        <v>47</v>
      </c>
      <c r="K4448" s="1">
        <v>17096</v>
      </c>
      <c r="L4448" s="1">
        <v>612931</v>
      </c>
      <c r="M4448" s="1">
        <v>5829847</v>
      </c>
      <c r="N4448" s="2">
        <f>INT(VLOOKUP(--D4448,'属性表（单）'!$H$7:$I$11,2,0)*VLOOKUP(F4448,'属性表（单）'!$B$4:$D$53,3,0))</f>
        <v>52400</v>
      </c>
      <c r="O4448" s="34">
        <f t="shared" si="571"/>
        <v>7860</v>
      </c>
      <c r="P4448" s="1">
        <f>IF(H4448=26,VLOOKUP(G4448,'属性表（单核）'!$H$2:$I$251,2,0),IF(H4448=59,VLOOKUP(G4448,'属性表（单核）'!$C$2:$D$251,2,0),INT(N4448/VLOOKUP(H4448,'属性表（单）'!$N$4:$O$24,2,0))))</f>
        <v>5240</v>
      </c>
      <c r="Q4448" s="34">
        <f t="shared" si="572"/>
        <v>122812</v>
      </c>
      <c r="R4448" s="1">
        <f>IF(J4448=26,VLOOKUP(G4448,'属性表（单核）'!$H$2:$I$251,2,0),IF(J4448=59,VLOOKUP(G4448,'属性表（单核）'!$C$2:$D$251,2,0),INT(N4448/VLOOKUP(J4448,'属性表（单）'!$N$4:$O$24,2,0))))</f>
        <v>81875</v>
      </c>
      <c r="S4448" s="1">
        <f t="shared" si="573"/>
        <v>545190</v>
      </c>
      <c r="T4448" s="28">
        <f>VLOOKUP(--F4448,经验表!$A$4:$B$53,2,0)*VLOOKUP(--E4448,经验表!$W$8:$X$17,2,0)</f>
        <v>545190.75000000012</v>
      </c>
      <c r="U4448" s="1">
        <f t="shared" si="574"/>
        <v>6448014</v>
      </c>
      <c r="V4448" s="1">
        <f t="shared" si="575"/>
        <v>6448014</v>
      </c>
    </row>
    <row r="4449" spans="1:22" x14ac:dyDescent="0.35">
      <c r="A4449" s="1">
        <v>94300184</v>
      </c>
      <c r="B4449" s="3" t="s">
        <v>25</v>
      </c>
      <c r="C4449" s="29">
        <f t="shared" si="570"/>
        <v>2</v>
      </c>
      <c r="D4449" s="29" t="str">
        <f t="shared" si="567"/>
        <v>4</v>
      </c>
      <c r="E4449" s="42" t="str">
        <f t="shared" si="568"/>
        <v>24</v>
      </c>
      <c r="F4449" s="1">
        <v>43</v>
      </c>
      <c r="G4449" s="28" t="str">
        <f t="shared" si="569"/>
        <v>443</v>
      </c>
      <c r="H4449" s="1">
        <v>4</v>
      </c>
      <c r="I4449" s="1">
        <v>5536</v>
      </c>
      <c r="J4449" s="1">
        <v>47</v>
      </c>
      <c r="K4449" s="1">
        <v>17464</v>
      </c>
      <c r="L4449" s="1">
        <v>673473</v>
      </c>
      <c r="M4449" s="1">
        <v>6442778</v>
      </c>
      <c r="N4449" s="2">
        <f>INT(VLOOKUP(--D4449,'属性表（单）'!$H$7:$I$11,2,0)*VLOOKUP(F4449,'属性表（单）'!$B$4:$D$53,3,0))</f>
        <v>54400</v>
      </c>
      <c r="O4449" s="34">
        <f t="shared" si="571"/>
        <v>8160</v>
      </c>
      <c r="P4449" s="1">
        <f>IF(H4449=26,VLOOKUP(G4449,'属性表（单核）'!$H$2:$I$251,2,0),IF(H4449=59,VLOOKUP(G4449,'属性表（单核）'!$C$2:$D$251,2,0),INT(N4449/VLOOKUP(H4449,'属性表（单）'!$N$4:$O$24,2,0))))</f>
        <v>5440</v>
      </c>
      <c r="Q4449" s="34">
        <f t="shared" si="572"/>
        <v>127500</v>
      </c>
      <c r="R4449" s="1">
        <f>IF(J4449=26,VLOOKUP(G4449,'属性表（单核）'!$H$2:$I$251,2,0),IF(J4449=59,VLOOKUP(G4449,'属性表（单核）'!$C$2:$D$251,2,0),INT(N4449/VLOOKUP(J4449,'属性表（单）'!$N$4:$O$24,2,0))))</f>
        <v>85000</v>
      </c>
      <c r="S4449" s="1">
        <f t="shared" si="573"/>
        <v>580992</v>
      </c>
      <c r="T4449" s="28">
        <f>VLOOKUP(--F4449,经验表!$A$4:$B$53,2,0)*VLOOKUP(--E4449,经验表!$W$8:$X$17,2,0)</f>
        <v>580992.75000000012</v>
      </c>
      <c r="U4449" s="1">
        <f t="shared" si="574"/>
        <v>6993204</v>
      </c>
      <c r="V4449" s="1">
        <f t="shared" si="575"/>
        <v>6993204</v>
      </c>
    </row>
    <row r="4450" spans="1:22" x14ac:dyDescent="0.35">
      <c r="A4450" s="1">
        <v>94400184</v>
      </c>
      <c r="B4450" s="3" t="s">
        <v>25</v>
      </c>
      <c r="C4450" s="29">
        <f t="shared" si="570"/>
        <v>2</v>
      </c>
      <c r="D4450" s="29" t="str">
        <f t="shared" si="567"/>
        <v>4</v>
      </c>
      <c r="E4450" s="42" t="str">
        <f t="shared" si="568"/>
        <v>24</v>
      </c>
      <c r="F4450" s="1">
        <v>44</v>
      </c>
      <c r="G4450" s="28" t="str">
        <f t="shared" si="569"/>
        <v>444</v>
      </c>
      <c r="H4450" s="1">
        <v>4</v>
      </c>
      <c r="I4450" s="1">
        <v>5678</v>
      </c>
      <c r="J4450" s="1">
        <v>47</v>
      </c>
      <c r="K4450" s="1">
        <v>17832</v>
      </c>
      <c r="L4450" s="1">
        <v>739860</v>
      </c>
      <c r="M4450" s="1">
        <v>7116251</v>
      </c>
      <c r="N4450" s="2">
        <f>INT(VLOOKUP(--D4450,'属性表（单）'!$H$7:$I$11,2,0)*VLOOKUP(F4450,'属性表（单）'!$B$4:$D$53,3,0))</f>
        <v>56400</v>
      </c>
      <c r="O4450" s="34">
        <f t="shared" si="571"/>
        <v>8460</v>
      </c>
      <c r="P4450" s="1">
        <f>IF(H4450=26,VLOOKUP(G4450,'属性表（单核）'!$H$2:$I$251,2,0),IF(H4450=59,VLOOKUP(G4450,'属性表（单核）'!$C$2:$D$251,2,0),INT(N4450/VLOOKUP(H4450,'属性表（单）'!$N$4:$O$24,2,0))))</f>
        <v>5640</v>
      </c>
      <c r="Q4450" s="34">
        <f t="shared" si="572"/>
        <v>132187</v>
      </c>
      <c r="R4450" s="1">
        <f>IF(J4450=26,VLOOKUP(G4450,'属性表（单核）'!$H$2:$I$251,2,0),IF(J4450=59,VLOOKUP(G4450,'属性表（单核）'!$C$2:$D$251,2,0),INT(N4450/VLOOKUP(J4450,'属性表（单）'!$N$4:$O$24,2,0))))</f>
        <v>88125</v>
      </c>
      <c r="S4450" s="1">
        <f t="shared" si="573"/>
        <v>616794</v>
      </c>
      <c r="T4450" s="28">
        <f>VLOOKUP(--F4450,经验表!$A$4:$B$53,2,0)*VLOOKUP(--E4450,经验表!$W$8:$X$17,2,0)</f>
        <v>616794.75000000012</v>
      </c>
      <c r="U4450" s="1">
        <f t="shared" si="574"/>
        <v>7574196</v>
      </c>
      <c r="V4450" s="1">
        <f t="shared" si="575"/>
        <v>7574196</v>
      </c>
    </row>
    <row r="4451" spans="1:22" x14ac:dyDescent="0.35">
      <c r="A4451" s="1">
        <v>94500184</v>
      </c>
      <c r="B4451" s="3" t="s">
        <v>25</v>
      </c>
      <c r="C4451" s="29">
        <f t="shared" si="570"/>
        <v>2</v>
      </c>
      <c r="D4451" s="29" t="str">
        <f t="shared" si="567"/>
        <v>4</v>
      </c>
      <c r="E4451" s="42" t="str">
        <f t="shared" si="568"/>
        <v>24</v>
      </c>
      <c r="F4451" s="1">
        <v>45</v>
      </c>
      <c r="G4451" s="28" t="str">
        <f t="shared" si="569"/>
        <v>445</v>
      </c>
      <c r="H4451" s="1">
        <v>4</v>
      </c>
      <c r="I4451" s="1">
        <v>5824</v>
      </c>
      <c r="J4451" s="1">
        <v>47</v>
      </c>
      <c r="K4451" s="1">
        <v>18200</v>
      </c>
      <c r="L4451" s="1">
        <v>812658</v>
      </c>
      <c r="M4451" s="1">
        <v>7856111</v>
      </c>
      <c r="N4451" s="2">
        <f>INT(VLOOKUP(--D4451,'属性表（单）'!$H$7:$I$11,2,0)*VLOOKUP(F4451,'属性表（单）'!$B$4:$D$53,3,0))</f>
        <v>58400</v>
      </c>
      <c r="O4451" s="34">
        <f t="shared" si="571"/>
        <v>8760</v>
      </c>
      <c r="P4451" s="1">
        <f>IF(H4451=26,VLOOKUP(G4451,'属性表（单核）'!$H$2:$I$251,2,0),IF(H4451=59,VLOOKUP(G4451,'属性表（单核）'!$C$2:$D$251,2,0),INT(N4451/VLOOKUP(H4451,'属性表（单）'!$N$4:$O$24,2,0))))</f>
        <v>5840</v>
      </c>
      <c r="Q4451" s="34">
        <f t="shared" si="572"/>
        <v>136875</v>
      </c>
      <c r="R4451" s="1">
        <f>IF(J4451=26,VLOOKUP(G4451,'属性表（单核）'!$H$2:$I$251,2,0),IF(J4451=59,VLOOKUP(G4451,'属性表（单核）'!$C$2:$D$251,2,0),INT(N4451/VLOOKUP(J4451,'属性表（单）'!$N$4:$O$24,2,0))))</f>
        <v>91250</v>
      </c>
      <c r="S4451" s="1">
        <f t="shared" si="573"/>
        <v>652596</v>
      </c>
      <c r="T4451" s="28">
        <f>VLOOKUP(--F4451,经验表!$A$4:$B$53,2,0)*VLOOKUP(--E4451,经验表!$W$8:$X$17,2,0)</f>
        <v>652596.75000000012</v>
      </c>
      <c r="U4451" s="1">
        <f t="shared" si="574"/>
        <v>8190990</v>
      </c>
      <c r="V4451" s="1">
        <f t="shared" si="575"/>
        <v>8190990</v>
      </c>
    </row>
    <row r="4452" spans="1:22" x14ac:dyDescent="0.35">
      <c r="A4452" s="1">
        <v>94600184</v>
      </c>
      <c r="B4452" s="3" t="s">
        <v>25</v>
      </c>
      <c r="C4452" s="29">
        <f t="shared" si="570"/>
        <v>2</v>
      </c>
      <c r="D4452" s="29" t="str">
        <f t="shared" si="567"/>
        <v>4</v>
      </c>
      <c r="E4452" s="42" t="str">
        <f t="shared" si="568"/>
        <v>24</v>
      </c>
      <c r="F4452" s="1">
        <v>46</v>
      </c>
      <c r="G4452" s="28" t="str">
        <f t="shared" si="569"/>
        <v>446</v>
      </c>
      <c r="H4452" s="1">
        <v>4</v>
      </c>
      <c r="I4452" s="1">
        <v>5973</v>
      </c>
      <c r="J4452" s="1">
        <v>47</v>
      </c>
      <c r="K4452" s="1">
        <v>18568</v>
      </c>
      <c r="L4452" s="1">
        <v>892483</v>
      </c>
      <c r="M4452" s="1">
        <v>8668769</v>
      </c>
      <c r="N4452" s="2">
        <f>INT(VLOOKUP(--D4452,'属性表（单）'!$H$7:$I$11,2,0)*VLOOKUP(F4452,'属性表（单）'!$B$4:$D$53,3,0))</f>
        <v>60400</v>
      </c>
      <c r="O4452" s="34">
        <f t="shared" si="571"/>
        <v>9060</v>
      </c>
      <c r="P4452" s="1">
        <f>IF(H4452=26,VLOOKUP(G4452,'属性表（单核）'!$H$2:$I$251,2,0),IF(H4452=59,VLOOKUP(G4452,'属性表（单核）'!$C$2:$D$251,2,0),INT(N4452/VLOOKUP(H4452,'属性表（单）'!$N$4:$O$24,2,0))))</f>
        <v>6040</v>
      </c>
      <c r="Q4452" s="34">
        <f t="shared" si="572"/>
        <v>141562</v>
      </c>
      <c r="R4452" s="1">
        <f>IF(J4452=26,VLOOKUP(G4452,'属性表（单核）'!$H$2:$I$251,2,0),IF(J4452=59,VLOOKUP(G4452,'属性表（单核）'!$C$2:$D$251,2,0),INT(N4452/VLOOKUP(J4452,'属性表（单）'!$N$4:$O$24,2,0))))</f>
        <v>94375</v>
      </c>
      <c r="S4452" s="1">
        <f t="shared" si="573"/>
        <v>694716</v>
      </c>
      <c r="T4452" s="28">
        <f>VLOOKUP(--F4452,经验表!$A$4:$B$53,2,0)*VLOOKUP(--E4452,经验表!$W$8:$X$17,2,0)</f>
        <v>694716.75000000012</v>
      </c>
      <c r="U4452" s="1">
        <f t="shared" si="574"/>
        <v>8843586</v>
      </c>
      <c r="V4452" s="1">
        <f t="shared" si="575"/>
        <v>8843586</v>
      </c>
    </row>
    <row r="4453" spans="1:22" x14ac:dyDescent="0.35">
      <c r="A4453" s="1">
        <v>94700184</v>
      </c>
      <c r="B4453" s="3" t="s">
        <v>25</v>
      </c>
      <c r="C4453" s="29">
        <f t="shared" si="570"/>
        <v>2</v>
      </c>
      <c r="D4453" s="29" t="str">
        <f t="shared" si="567"/>
        <v>4</v>
      </c>
      <c r="E4453" s="42" t="str">
        <f t="shared" si="568"/>
        <v>24</v>
      </c>
      <c r="F4453" s="1">
        <v>47</v>
      </c>
      <c r="G4453" s="28" t="str">
        <f t="shared" si="569"/>
        <v>447</v>
      </c>
      <c r="H4453" s="1">
        <v>4</v>
      </c>
      <c r="I4453" s="1">
        <v>6122</v>
      </c>
      <c r="J4453" s="1">
        <v>47</v>
      </c>
      <c r="K4453" s="1">
        <v>18936</v>
      </c>
      <c r="L4453" s="1">
        <v>980012</v>
      </c>
      <c r="M4453" s="1">
        <v>9561252</v>
      </c>
      <c r="N4453" s="2">
        <f>INT(VLOOKUP(--D4453,'属性表（单）'!$H$7:$I$11,2,0)*VLOOKUP(F4453,'属性表（单）'!$B$4:$D$53,3,0))</f>
        <v>62600</v>
      </c>
      <c r="O4453" s="34">
        <f t="shared" si="571"/>
        <v>9390</v>
      </c>
      <c r="P4453" s="1">
        <f>IF(H4453=26,VLOOKUP(G4453,'属性表（单核）'!$H$2:$I$251,2,0),IF(H4453=59,VLOOKUP(G4453,'属性表（单核）'!$C$2:$D$251,2,0),INT(N4453/VLOOKUP(H4453,'属性表（单）'!$N$4:$O$24,2,0))))</f>
        <v>6260</v>
      </c>
      <c r="Q4453" s="34">
        <f t="shared" si="572"/>
        <v>146718</v>
      </c>
      <c r="R4453" s="1">
        <f>IF(J4453=26,VLOOKUP(G4453,'属性表（单核）'!$H$2:$I$251,2,0),IF(J4453=59,VLOOKUP(G4453,'属性表（单核）'!$C$2:$D$251,2,0),INT(N4453/VLOOKUP(J4453,'属性表（单）'!$N$4:$O$24,2,0))))</f>
        <v>97812</v>
      </c>
      <c r="S4453" s="1">
        <f t="shared" si="573"/>
        <v>736836</v>
      </c>
      <c r="T4453" s="28">
        <f>VLOOKUP(--F4453,经验表!$A$4:$B$53,2,0)*VLOOKUP(--E4453,经验表!$W$8:$X$17,2,0)</f>
        <v>736836.75000000012</v>
      </c>
      <c r="U4453" s="1">
        <f t="shared" si="574"/>
        <v>9538302</v>
      </c>
      <c r="V4453" s="1">
        <f t="shared" si="575"/>
        <v>9538302</v>
      </c>
    </row>
    <row r="4454" spans="1:22" x14ac:dyDescent="0.35">
      <c r="A4454" s="1">
        <v>94800184</v>
      </c>
      <c r="B4454" s="3" t="s">
        <v>25</v>
      </c>
      <c r="C4454" s="29">
        <f t="shared" si="570"/>
        <v>2</v>
      </c>
      <c r="D4454" s="29" t="str">
        <f t="shared" si="567"/>
        <v>4</v>
      </c>
      <c r="E4454" s="42" t="str">
        <f t="shared" si="568"/>
        <v>24</v>
      </c>
      <c r="F4454" s="1">
        <v>48</v>
      </c>
      <c r="G4454" s="28" t="str">
        <f t="shared" si="569"/>
        <v>448</v>
      </c>
      <c r="H4454" s="1">
        <v>4</v>
      </c>
      <c r="I4454" s="1">
        <v>6274</v>
      </c>
      <c r="J4454" s="1">
        <v>47</v>
      </c>
      <c r="K4454" s="1">
        <v>19304</v>
      </c>
      <c r="L4454" s="1">
        <v>1075989</v>
      </c>
      <c r="M4454" s="1">
        <v>10541264</v>
      </c>
      <c r="N4454" s="2">
        <f>INT(VLOOKUP(--D4454,'属性表（单）'!$H$7:$I$11,2,0)*VLOOKUP(F4454,'属性表（单）'!$B$4:$D$53,3,0))</f>
        <v>64800</v>
      </c>
      <c r="O4454" s="34">
        <f t="shared" si="571"/>
        <v>9720</v>
      </c>
      <c r="P4454" s="1">
        <f>IF(H4454=26,VLOOKUP(G4454,'属性表（单核）'!$H$2:$I$251,2,0),IF(H4454=59,VLOOKUP(G4454,'属性表（单核）'!$C$2:$D$251,2,0),INT(N4454/VLOOKUP(H4454,'属性表（单）'!$N$4:$O$24,2,0))))</f>
        <v>6480</v>
      </c>
      <c r="Q4454" s="34">
        <f t="shared" si="572"/>
        <v>151875</v>
      </c>
      <c r="R4454" s="1">
        <f>IF(J4454=26,VLOOKUP(G4454,'属性表（单核）'!$H$2:$I$251,2,0),IF(J4454=59,VLOOKUP(G4454,'属性表（单核）'!$C$2:$D$251,2,0),INT(N4454/VLOOKUP(J4454,'属性表（单）'!$N$4:$O$24,2,0))))</f>
        <v>101250</v>
      </c>
      <c r="S4454" s="1">
        <f t="shared" si="573"/>
        <v>778956</v>
      </c>
      <c r="T4454" s="28">
        <f>VLOOKUP(--F4454,经验表!$A$4:$B$53,2,0)*VLOOKUP(--E4454,经验表!$W$8:$X$17,2,0)</f>
        <v>778956.75000000012</v>
      </c>
      <c r="U4454" s="1">
        <f t="shared" si="574"/>
        <v>10275138</v>
      </c>
      <c r="V4454" s="1">
        <f t="shared" si="575"/>
        <v>10275138</v>
      </c>
    </row>
    <row r="4455" spans="1:22" x14ac:dyDescent="0.35">
      <c r="A4455" s="1">
        <v>94900184</v>
      </c>
      <c r="B4455" s="3" t="s">
        <v>25</v>
      </c>
      <c r="C4455" s="29">
        <f t="shared" si="570"/>
        <v>2</v>
      </c>
      <c r="D4455" s="29" t="str">
        <f t="shared" si="567"/>
        <v>4</v>
      </c>
      <c r="E4455" s="42" t="str">
        <f t="shared" si="568"/>
        <v>24</v>
      </c>
      <c r="F4455" s="1">
        <v>49</v>
      </c>
      <c r="G4455" s="28" t="str">
        <f t="shared" si="569"/>
        <v>449</v>
      </c>
      <c r="H4455" s="1">
        <v>4</v>
      </c>
      <c r="I4455" s="1">
        <v>6429</v>
      </c>
      <c r="J4455" s="1">
        <v>47</v>
      </c>
      <c r="K4455" s="1">
        <v>19672</v>
      </c>
      <c r="L4455" s="1">
        <v>1181222</v>
      </c>
      <c r="M4455" s="1">
        <v>11617253</v>
      </c>
      <c r="N4455" s="2">
        <f>INT(VLOOKUP(--D4455,'属性表（单）'!$H$7:$I$11,2,0)*VLOOKUP(F4455,'属性表（单）'!$B$4:$D$53,3,0))</f>
        <v>67000</v>
      </c>
      <c r="O4455" s="34">
        <f t="shared" si="571"/>
        <v>10050</v>
      </c>
      <c r="P4455" s="1">
        <f>IF(H4455=26,VLOOKUP(G4455,'属性表（单核）'!$H$2:$I$251,2,0),IF(H4455=59,VLOOKUP(G4455,'属性表（单核）'!$C$2:$D$251,2,0),INT(N4455/VLOOKUP(H4455,'属性表（单）'!$N$4:$O$24,2,0))))</f>
        <v>6700</v>
      </c>
      <c r="Q4455" s="34">
        <f t="shared" si="572"/>
        <v>157030</v>
      </c>
      <c r="R4455" s="1">
        <f>IF(J4455=26,VLOOKUP(G4455,'属性表（单核）'!$H$2:$I$251,2,0),IF(J4455=59,VLOOKUP(G4455,'属性表（单核）'!$C$2:$D$251,2,0),INT(N4455/VLOOKUP(J4455,'属性表（单）'!$N$4:$O$24,2,0))))</f>
        <v>104687</v>
      </c>
      <c r="S4455" s="1">
        <f t="shared" si="573"/>
        <v>821076</v>
      </c>
      <c r="T4455" s="28">
        <f>VLOOKUP(--F4455,经验表!$A$4:$B$53,2,0)*VLOOKUP(--E4455,经验表!$W$8:$X$17,2,0)</f>
        <v>821076.75000000012</v>
      </c>
      <c r="U4455" s="1">
        <f t="shared" si="574"/>
        <v>11054094</v>
      </c>
      <c r="V4455" s="1">
        <f t="shared" si="575"/>
        <v>11054094</v>
      </c>
    </row>
    <row r="4456" spans="1:22" x14ac:dyDescent="0.35">
      <c r="A4456" s="1">
        <v>95000184</v>
      </c>
      <c r="B4456" s="3" t="s">
        <v>25</v>
      </c>
      <c r="C4456" s="29">
        <f t="shared" si="570"/>
        <v>2</v>
      </c>
      <c r="D4456" s="29" t="str">
        <f t="shared" si="567"/>
        <v>4</v>
      </c>
      <c r="E4456" s="42" t="str">
        <f t="shared" si="568"/>
        <v>24</v>
      </c>
      <c r="F4456" s="1">
        <v>50</v>
      </c>
      <c r="G4456" s="28" t="str">
        <f t="shared" si="569"/>
        <v>450</v>
      </c>
      <c r="H4456" s="1">
        <v>4</v>
      </c>
      <c r="I4456" s="1">
        <v>6586</v>
      </c>
      <c r="J4456" s="1">
        <v>47</v>
      </c>
      <c r="K4456" s="1">
        <v>20040</v>
      </c>
      <c r="L4456" s="1">
        <v>99999999</v>
      </c>
      <c r="M4456" s="1">
        <v>12798475</v>
      </c>
      <c r="N4456" s="2">
        <f>INT(VLOOKUP(--D4456,'属性表（单）'!$H$7:$I$11,2,0)*VLOOKUP(F4456,'属性表（单）'!$B$4:$D$53,3,0))</f>
        <v>69200</v>
      </c>
      <c r="O4456" s="34">
        <f t="shared" si="571"/>
        <v>10380</v>
      </c>
      <c r="P4456" s="1">
        <f>IF(H4456=26,VLOOKUP(G4456,'属性表（单核）'!$H$2:$I$251,2,0),IF(H4456=59,VLOOKUP(G4456,'属性表（单核）'!$C$2:$D$251,2,0),INT(N4456/VLOOKUP(H4456,'属性表（单）'!$N$4:$O$24,2,0))))</f>
        <v>6920</v>
      </c>
      <c r="Q4456" s="34">
        <f t="shared" si="572"/>
        <v>162187</v>
      </c>
      <c r="R4456" s="1">
        <f>IF(J4456=26,VLOOKUP(G4456,'属性表（单核）'!$H$2:$I$251,2,0),IF(J4456=59,VLOOKUP(G4456,'属性表（单核）'!$C$2:$D$251,2,0),INT(N4456/VLOOKUP(J4456,'属性表（单）'!$N$4:$O$24,2,0))))</f>
        <v>108125</v>
      </c>
      <c r="S4456" s="1">
        <f t="shared" si="573"/>
        <v>870041</v>
      </c>
      <c r="T4456" s="28">
        <f>VLOOKUP(--F4456,经验表!$A$4:$B$53,2,0)*VLOOKUP(--E4456,经验表!$W$8:$X$17,2,0)</f>
        <v>870041.25000000012</v>
      </c>
      <c r="U4456" s="1">
        <f t="shared" si="574"/>
        <v>11875170</v>
      </c>
      <c r="V4456" s="1">
        <f t="shared" si="575"/>
        <v>11875170</v>
      </c>
    </row>
    <row r="4457" spans="1:22" x14ac:dyDescent="0.35">
      <c r="A4457" s="1">
        <v>90100185</v>
      </c>
      <c r="B4457" s="3" t="s">
        <v>25</v>
      </c>
      <c r="C4457" s="29">
        <f t="shared" si="570"/>
        <v>2</v>
      </c>
      <c r="D4457" s="29" t="str">
        <f t="shared" si="567"/>
        <v>5</v>
      </c>
      <c r="E4457" s="42" t="str">
        <f t="shared" si="568"/>
        <v>25</v>
      </c>
      <c r="F4457" s="1">
        <v>1</v>
      </c>
      <c r="G4457" s="28" t="str">
        <f t="shared" si="569"/>
        <v>51</v>
      </c>
      <c r="H4457" s="1">
        <v>4</v>
      </c>
      <c r="I4457" s="1">
        <v>1536</v>
      </c>
      <c r="J4457" s="1">
        <v>47</v>
      </c>
      <c r="K4457" s="1">
        <v>2664</v>
      </c>
      <c r="L4457" s="1">
        <v>5830</v>
      </c>
      <c r="M4457" s="1">
        <v>0</v>
      </c>
      <c r="N4457" s="2">
        <f>INT(VLOOKUP(--D4457,'属性表（单）'!$H$7:$I$11,2,0)*VLOOKUP(F4457,'属性表（单）'!$B$4:$D$53,3,0))</f>
        <v>9600</v>
      </c>
      <c r="O4457" s="34">
        <f t="shared" si="571"/>
        <v>1440</v>
      </c>
      <c r="P4457" s="1">
        <f>IF(H4457=26,VLOOKUP(G4457,'属性表（单核）'!$H$2:$I$251,2,0),IF(H4457=59,VLOOKUP(G4457,'属性表（单核）'!$C$2:$D$251,2,0),INT(N4457/VLOOKUP(H4457,'属性表（单）'!$N$4:$O$24,2,0))))</f>
        <v>960</v>
      </c>
      <c r="Q4457" s="34">
        <f t="shared" si="572"/>
        <v>22500</v>
      </c>
      <c r="R4457" s="1">
        <f>IF(J4457=26,VLOOKUP(G4457,'属性表（单核）'!$H$2:$I$251,2,0),IF(J4457=59,VLOOKUP(G4457,'属性表（单核）'!$C$2:$D$251,2,0),INT(N4457/VLOOKUP(J4457,'属性表（单）'!$N$4:$O$24,2,0))))</f>
        <v>15000</v>
      </c>
      <c r="S4457" s="1">
        <f t="shared" si="573"/>
        <v>5133</v>
      </c>
      <c r="T4457" s="28">
        <f>VLOOKUP(--F4457,经验表!$A$4:$B$53,2,0)*VLOOKUP(--E4457,经验表!$W$8:$X$17,2,0)</f>
        <v>5133.3750000000009</v>
      </c>
      <c r="U4457" s="1">
        <f t="shared" si="574"/>
        <v>283500</v>
      </c>
      <c r="V4457" s="1">
        <f t="shared" si="575"/>
        <v>12745211</v>
      </c>
    </row>
    <row r="4458" spans="1:22" x14ac:dyDescent="0.35">
      <c r="A4458" s="1">
        <v>90200185</v>
      </c>
      <c r="B4458" s="3" t="s">
        <v>25</v>
      </c>
      <c r="C4458" s="29">
        <f t="shared" si="570"/>
        <v>2</v>
      </c>
      <c r="D4458" s="29" t="str">
        <f t="shared" si="567"/>
        <v>5</v>
      </c>
      <c r="E4458" s="42" t="str">
        <f t="shared" si="568"/>
        <v>25</v>
      </c>
      <c r="F4458" s="1">
        <v>2</v>
      </c>
      <c r="G4458" s="28" t="str">
        <f t="shared" si="569"/>
        <v>52</v>
      </c>
      <c r="H4458" s="1">
        <v>4</v>
      </c>
      <c r="I4458" s="1">
        <v>1664</v>
      </c>
      <c r="J4458" s="1">
        <v>47</v>
      </c>
      <c r="K4458" s="1">
        <v>3144</v>
      </c>
      <c r="L4458" s="1">
        <v>7467</v>
      </c>
      <c r="M4458" s="1">
        <v>5830</v>
      </c>
      <c r="N4458" s="2">
        <f>INT(VLOOKUP(--D4458,'属性表（单）'!$H$7:$I$11,2,0)*VLOOKUP(F4458,'属性表（单）'!$B$4:$D$53,3,0))</f>
        <v>10200</v>
      </c>
      <c r="O4458" s="34">
        <f t="shared" si="571"/>
        <v>1530</v>
      </c>
      <c r="P4458" s="1">
        <f>IF(H4458=26,VLOOKUP(G4458,'属性表（单核）'!$H$2:$I$251,2,0),IF(H4458=59,VLOOKUP(G4458,'属性表（单核）'!$C$2:$D$251,2,0),INT(N4458/VLOOKUP(H4458,'属性表（单）'!$N$4:$O$24,2,0))))</f>
        <v>1020</v>
      </c>
      <c r="Q4458" s="34">
        <f t="shared" si="572"/>
        <v>23905</v>
      </c>
      <c r="R4458" s="1">
        <f>IF(J4458=26,VLOOKUP(G4458,'属性表（单核）'!$H$2:$I$251,2,0),IF(J4458=59,VLOOKUP(G4458,'属性表（单核）'!$C$2:$D$251,2,0),INT(N4458/VLOOKUP(J4458,'属性表（单）'!$N$4:$O$24,2,0))))</f>
        <v>15937</v>
      </c>
      <c r="S4458" s="1">
        <f t="shared" si="573"/>
        <v>7186</v>
      </c>
      <c r="T4458" s="28">
        <f>VLOOKUP(--F4458,经验表!$A$4:$B$53,2,0)*VLOOKUP(--E4458,经验表!$W$8:$X$17,2,0)</f>
        <v>7186.7250000000013</v>
      </c>
      <c r="U4458" s="1">
        <f t="shared" si="574"/>
        <v>288633</v>
      </c>
      <c r="V4458" s="1">
        <f t="shared" si="575"/>
        <v>288633</v>
      </c>
    </row>
    <row r="4459" spans="1:22" x14ac:dyDescent="0.35">
      <c r="A4459" s="1">
        <v>90300185</v>
      </c>
      <c r="B4459" s="3" t="s">
        <v>25</v>
      </c>
      <c r="C4459" s="29">
        <f t="shared" si="570"/>
        <v>2</v>
      </c>
      <c r="D4459" s="29" t="str">
        <f t="shared" si="567"/>
        <v>5</v>
      </c>
      <c r="E4459" s="42" t="str">
        <f t="shared" si="568"/>
        <v>25</v>
      </c>
      <c r="F4459" s="1">
        <v>3</v>
      </c>
      <c r="G4459" s="28" t="str">
        <f t="shared" si="569"/>
        <v>53</v>
      </c>
      <c r="H4459" s="1">
        <v>4</v>
      </c>
      <c r="I4459" s="1">
        <v>1792</v>
      </c>
      <c r="J4459" s="1">
        <v>47</v>
      </c>
      <c r="K4459" s="1">
        <v>3624</v>
      </c>
      <c r="L4459" s="1">
        <v>9262</v>
      </c>
      <c r="M4459" s="1">
        <v>13297</v>
      </c>
      <c r="N4459" s="2">
        <f>INT(VLOOKUP(--D4459,'属性表（单）'!$H$7:$I$11,2,0)*VLOOKUP(F4459,'属性表（单）'!$B$4:$D$53,3,0))</f>
        <v>10800</v>
      </c>
      <c r="O4459" s="34">
        <f t="shared" si="571"/>
        <v>1620</v>
      </c>
      <c r="P4459" s="1">
        <f>IF(H4459=26,VLOOKUP(G4459,'属性表（单核）'!$H$2:$I$251,2,0),IF(H4459=59,VLOOKUP(G4459,'属性表（单核）'!$C$2:$D$251,2,0),INT(N4459/VLOOKUP(H4459,'属性表（单）'!$N$4:$O$24,2,0))))</f>
        <v>1080</v>
      </c>
      <c r="Q4459" s="34">
        <f t="shared" si="572"/>
        <v>25312</v>
      </c>
      <c r="R4459" s="1">
        <f>IF(J4459=26,VLOOKUP(G4459,'属性表（单核）'!$H$2:$I$251,2,0),IF(J4459=59,VLOOKUP(G4459,'属性表（单核）'!$C$2:$D$251,2,0),INT(N4459/VLOOKUP(J4459,'属性表（单）'!$N$4:$O$24,2,0))))</f>
        <v>16875</v>
      </c>
      <c r="S4459" s="1">
        <f t="shared" si="573"/>
        <v>9240</v>
      </c>
      <c r="T4459" s="28">
        <f>VLOOKUP(--F4459,经验表!$A$4:$B$53,2,0)*VLOOKUP(--E4459,经验表!$W$8:$X$17,2,0)</f>
        <v>9240.0750000000007</v>
      </c>
      <c r="U4459" s="1">
        <f t="shared" si="574"/>
        <v>295819</v>
      </c>
      <c r="V4459" s="1">
        <f t="shared" si="575"/>
        <v>295819</v>
      </c>
    </row>
    <row r="4460" spans="1:22" x14ac:dyDescent="0.35">
      <c r="A4460" s="1">
        <v>90400185</v>
      </c>
      <c r="B4460" s="3" t="s">
        <v>25</v>
      </c>
      <c r="C4460" s="29">
        <f t="shared" si="570"/>
        <v>2</v>
      </c>
      <c r="D4460" s="29" t="str">
        <f t="shared" si="567"/>
        <v>5</v>
      </c>
      <c r="E4460" s="42" t="str">
        <f t="shared" si="568"/>
        <v>25</v>
      </c>
      <c r="F4460" s="1">
        <v>4</v>
      </c>
      <c r="G4460" s="28" t="str">
        <f t="shared" si="569"/>
        <v>54</v>
      </c>
      <c r="H4460" s="1">
        <v>4</v>
      </c>
      <c r="I4460" s="1">
        <v>1923</v>
      </c>
      <c r="J4460" s="1">
        <v>47</v>
      </c>
      <c r="K4460" s="1">
        <v>4104</v>
      </c>
      <c r="L4460" s="1">
        <v>11231</v>
      </c>
      <c r="M4460" s="1">
        <v>22559</v>
      </c>
      <c r="N4460" s="2">
        <f>INT(VLOOKUP(--D4460,'属性表（单）'!$H$7:$I$11,2,0)*VLOOKUP(F4460,'属性表（单）'!$B$4:$D$53,3,0))</f>
        <v>11400</v>
      </c>
      <c r="O4460" s="34">
        <f t="shared" si="571"/>
        <v>1710</v>
      </c>
      <c r="P4460" s="1">
        <f>IF(H4460=26,VLOOKUP(G4460,'属性表（单核）'!$H$2:$I$251,2,0),IF(H4460=59,VLOOKUP(G4460,'属性表（单核）'!$C$2:$D$251,2,0),INT(N4460/VLOOKUP(H4460,'属性表（单）'!$N$4:$O$24,2,0))))</f>
        <v>1140</v>
      </c>
      <c r="Q4460" s="34">
        <f t="shared" si="572"/>
        <v>26718</v>
      </c>
      <c r="R4460" s="1">
        <f>IF(J4460=26,VLOOKUP(G4460,'属性表（单核）'!$H$2:$I$251,2,0),IF(J4460=59,VLOOKUP(G4460,'属性表（单核）'!$C$2:$D$251,2,0),INT(N4460/VLOOKUP(J4460,'属性表（单）'!$N$4:$O$24,2,0))))</f>
        <v>17812</v>
      </c>
      <c r="S4460" s="1">
        <f t="shared" si="573"/>
        <v>11293</v>
      </c>
      <c r="T4460" s="28">
        <f>VLOOKUP(--F4460,经验表!$A$4:$B$53,2,0)*VLOOKUP(--E4460,经验表!$W$8:$X$17,2,0)</f>
        <v>11293.425000000001</v>
      </c>
      <c r="U4460" s="1">
        <f t="shared" si="574"/>
        <v>305059</v>
      </c>
      <c r="V4460" s="1">
        <f t="shared" si="575"/>
        <v>305059</v>
      </c>
    </row>
    <row r="4461" spans="1:22" x14ac:dyDescent="0.35">
      <c r="A4461" s="1">
        <v>90500185</v>
      </c>
      <c r="B4461" s="3" t="s">
        <v>25</v>
      </c>
      <c r="C4461" s="29">
        <f t="shared" si="570"/>
        <v>2</v>
      </c>
      <c r="D4461" s="29" t="str">
        <f t="shared" si="567"/>
        <v>5</v>
      </c>
      <c r="E4461" s="42" t="str">
        <f t="shared" si="568"/>
        <v>25</v>
      </c>
      <c r="F4461" s="1">
        <v>5</v>
      </c>
      <c r="G4461" s="28" t="str">
        <f t="shared" si="569"/>
        <v>55</v>
      </c>
      <c r="H4461" s="1">
        <v>4</v>
      </c>
      <c r="I4461" s="1">
        <v>2054</v>
      </c>
      <c r="J4461" s="1">
        <v>47</v>
      </c>
      <c r="K4461" s="1">
        <v>4584</v>
      </c>
      <c r="L4461" s="1">
        <v>13391</v>
      </c>
      <c r="M4461" s="1">
        <v>33790</v>
      </c>
      <c r="N4461" s="2">
        <f>INT(VLOOKUP(--D4461,'属性表（单）'!$H$7:$I$11,2,0)*VLOOKUP(F4461,'属性表（单）'!$B$4:$D$53,3,0))</f>
        <v>12000</v>
      </c>
      <c r="O4461" s="34">
        <f t="shared" si="571"/>
        <v>1800</v>
      </c>
      <c r="P4461" s="1">
        <f>IF(H4461=26,VLOOKUP(G4461,'属性表（单核）'!$H$2:$I$251,2,0),IF(H4461=59,VLOOKUP(G4461,'属性表（单核）'!$C$2:$D$251,2,0),INT(N4461/VLOOKUP(H4461,'属性表（单）'!$N$4:$O$24,2,0))))</f>
        <v>1200</v>
      </c>
      <c r="Q4461" s="34">
        <f t="shared" si="572"/>
        <v>28125</v>
      </c>
      <c r="R4461" s="1">
        <f>IF(J4461=26,VLOOKUP(G4461,'属性表（单核）'!$H$2:$I$251,2,0),IF(J4461=59,VLOOKUP(G4461,'属性表（单核）'!$C$2:$D$251,2,0),INT(N4461/VLOOKUP(J4461,'属性表（单）'!$N$4:$O$24,2,0))))</f>
        <v>18750</v>
      </c>
      <c r="S4461" s="1">
        <f t="shared" si="573"/>
        <v>13346</v>
      </c>
      <c r="T4461" s="28">
        <f>VLOOKUP(--F4461,经验表!$A$4:$B$53,2,0)*VLOOKUP(--E4461,经验表!$W$8:$X$17,2,0)</f>
        <v>13346.775000000001</v>
      </c>
      <c r="U4461" s="1">
        <f t="shared" si="574"/>
        <v>316352</v>
      </c>
      <c r="V4461" s="1">
        <f t="shared" si="575"/>
        <v>316352</v>
      </c>
    </row>
    <row r="4462" spans="1:22" x14ac:dyDescent="0.35">
      <c r="A4462" s="1">
        <v>90600185</v>
      </c>
      <c r="B4462" s="3" t="s">
        <v>25</v>
      </c>
      <c r="C4462" s="29">
        <f t="shared" si="570"/>
        <v>2</v>
      </c>
      <c r="D4462" s="29" t="str">
        <f t="shared" si="567"/>
        <v>5</v>
      </c>
      <c r="E4462" s="42" t="str">
        <f t="shared" si="568"/>
        <v>25</v>
      </c>
      <c r="F4462" s="1">
        <v>6</v>
      </c>
      <c r="G4462" s="28" t="str">
        <f t="shared" si="569"/>
        <v>56</v>
      </c>
      <c r="H4462" s="1">
        <v>4</v>
      </c>
      <c r="I4462" s="1">
        <v>2187</v>
      </c>
      <c r="J4462" s="1">
        <v>47</v>
      </c>
      <c r="K4462" s="1">
        <v>5064</v>
      </c>
      <c r="L4462" s="1">
        <v>15759</v>
      </c>
      <c r="M4462" s="1">
        <v>47181</v>
      </c>
      <c r="N4462" s="2">
        <f>INT(VLOOKUP(--D4462,'属性表（单）'!$H$7:$I$11,2,0)*VLOOKUP(F4462,'属性表（单）'!$B$4:$D$53,3,0))</f>
        <v>12600</v>
      </c>
      <c r="O4462" s="34">
        <f t="shared" si="571"/>
        <v>1890</v>
      </c>
      <c r="P4462" s="1">
        <f>IF(H4462=26,VLOOKUP(G4462,'属性表（单核）'!$H$2:$I$251,2,0),IF(H4462=59,VLOOKUP(G4462,'属性表（单核）'!$C$2:$D$251,2,0),INT(N4462/VLOOKUP(H4462,'属性表（单）'!$N$4:$O$24,2,0))))</f>
        <v>1260</v>
      </c>
      <c r="Q4462" s="34">
        <f t="shared" si="572"/>
        <v>29530</v>
      </c>
      <c r="R4462" s="1">
        <f>IF(J4462=26,VLOOKUP(G4462,'属性表（单核）'!$H$2:$I$251,2,0),IF(J4462=59,VLOOKUP(G4462,'属性表（单核）'!$C$2:$D$251,2,0),INT(N4462/VLOOKUP(J4462,'属性表（单）'!$N$4:$O$24,2,0))))</f>
        <v>19687</v>
      </c>
      <c r="S4462" s="1">
        <f t="shared" si="573"/>
        <v>16769</v>
      </c>
      <c r="T4462" s="28">
        <f>VLOOKUP(--F4462,经验表!$A$4:$B$53,2,0)*VLOOKUP(--E4462,经验表!$W$8:$X$17,2,0)</f>
        <v>16769.025000000001</v>
      </c>
      <c r="U4462" s="1">
        <f t="shared" si="574"/>
        <v>329698</v>
      </c>
      <c r="V4462" s="1">
        <f t="shared" si="575"/>
        <v>329698</v>
      </c>
    </row>
    <row r="4463" spans="1:22" x14ac:dyDescent="0.35">
      <c r="A4463" s="1">
        <v>90700185</v>
      </c>
      <c r="B4463" s="3" t="s">
        <v>25</v>
      </c>
      <c r="C4463" s="29">
        <f t="shared" si="570"/>
        <v>2</v>
      </c>
      <c r="D4463" s="29" t="str">
        <f t="shared" si="567"/>
        <v>5</v>
      </c>
      <c r="E4463" s="42" t="str">
        <f t="shared" si="568"/>
        <v>25</v>
      </c>
      <c r="F4463" s="1">
        <v>7</v>
      </c>
      <c r="G4463" s="28" t="str">
        <f t="shared" si="569"/>
        <v>57</v>
      </c>
      <c r="H4463" s="1">
        <v>4</v>
      </c>
      <c r="I4463" s="1">
        <v>2320</v>
      </c>
      <c r="J4463" s="1">
        <v>47</v>
      </c>
      <c r="K4463" s="1">
        <v>5544</v>
      </c>
      <c r="L4463" s="1">
        <v>18352</v>
      </c>
      <c r="M4463" s="1">
        <v>62940</v>
      </c>
      <c r="N4463" s="2">
        <f>INT(VLOOKUP(--D4463,'属性表（单）'!$H$7:$I$11,2,0)*VLOOKUP(F4463,'属性表（单）'!$B$4:$D$53,3,0))</f>
        <v>13500</v>
      </c>
      <c r="O4463" s="34">
        <f t="shared" si="571"/>
        <v>2025</v>
      </c>
      <c r="P4463" s="1">
        <f>IF(H4463=26,VLOOKUP(G4463,'属性表（单核）'!$H$2:$I$251,2,0),IF(H4463=59,VLOOKUP(G4463,'属性表（单核）'!$C$2:$D$251,2,0),INT(N4463/VLOOKUP(H4463,'属性表（单）'!$N$4:$O$24,2,0))))</f>
        <v>1350</v>
      </c>
      <c r="Q4463" s="34">
        <f t="shared" si="572"/>
        <v>31639</v>
      </c>
      <c r="R4463" s="1">
        <f>IF(J4463=26,VLOOKUP(G4463,'属性表（单核）'!$H$2:$I$251,2,0),IF(J4463=59,VLOOKUP(G4463,'属性表（单核）'!$C$2:$D$251,2,0),INT(N4463/VLOOKUP(J4463,'属性表（单）'!$N$4:$O$24,2,0))))</f>
        <v>21093</v>
      </c>
      <c r="S4463" s="1">
        <f t="shared" si="573"/>
        <v>20191</v>
      </c>
      <c r="T4463" s="28">
        <f>VLOOKUP(--F4463,经验表!$A$4:$B$53,2,0)*VLOOKUP(--E4463,经验表!$W$8:$X$17,2,0)</f>
        <v>20191.275000000001</v>
      </c>
      <c r="U4463" s="1">
        <f t="shared" si="574"/>
        <v>346467</v>
      </c>
      <c r="V4463" s="1">
        <f t="shared" si="575"/>
        <v>346467</v>
      </c>
    </row>
    <row r="4464" spans="1:22" x14ac:dyDescent="0.35">
      <c r="A4464" s="1">
        <v>90800185</v>
      </c>
      <c r="B4464" s="3" t="s">
        <v>25</v>
      </c>
      <c r="C4464" s="29">
        <f t="shared" si="570"/>
        <v>2</v>
      </c>
      <c r="D4464" s="29" t="str">
        <f t="shared" si="567"/>
        <v>5</v>
      </c>
      <c r="E4464" s="42" t="str">
        <f t="shared" si="568"/>
        <v>25</v>
      </c>
      <c r="F4464" s="1">
        <v>8</v>
      </c>
      <c r="G4464" s="28" t="str">
        <f t="shared" si="569"/>
        <v>58</v>
      </c>
      <c r="H4464" s="1">
        <v>4</v>
      </c>
      <c r="I4464" s="1">
        <v>2456</v>
      </c>
      <c r="J4464" s="1">
        <v>47</v>
      </c>
      <c r="K4464" s="1">
        <v>6024</v>
      </c>
      <c r="L4464" s="1">
        <v>21195</v>
      </c>
      <c r="M4464" s="1">
        <v>81292</v>
      </c>
      <c r="N4464" s="2">
        <f>INT(VLOOKUP(--D4464,'属性表（单）'!$H$7:$I$11,2,0)*VLOOKUP(F4464,'属性表（单）'!$B$4:$D$53,3,0))</f>
        <v>14400</v>
      </c>
      <c r="O4464" s="34">
        <f t="shared" si="571"/>
        <v>2160</v>
      </c>
      <c r="P4464" s="1">
        <f>IF(H4464=26,VLOOKUP(G4464,'属性表（单核）'!$H$2:$I$251,2,0),IF(H4464=59,VLOOKUP(G4464,'属性表（单核）'!$C$2:$D$251,2,0),INT(N4464/VLOOKUP(H4464,'属性表（单）'!$N$4:$O$24,2,0))))</f>
        <v>1440</v>
      </c>
      <c r="Q4464" s="34">
        <f t="shared" si="572"/>
        <v>33750</v>
      </c>
      <c r="R4464" s="1">
        <f>IF(J4464=26,VLOOKUP(G4464,'属性表（单核）'!$H$2:$I$251,2,0),IF(J4464=59,VLOOKUP(G4464,'属性表（单核）'!$C$2:$D$251,2,0),INT(N4464/VLOOKUP(J4464,'属性表（单）'!$N$4:$O$24,2,0))))</f>
        <v>22500</v>
      </c>
      <c r="S4464" s="1">
        <f t="shared" si="573"/>
        <v>23613</v>
      </c>
      <c r="T4464" s="28">
        <f>VLOOKUP(--F4464,经验表!$A$4:$B$53,2,0)*VLOOKUP(--E4464,经验表!$W$8:$X$17,2,0)</f>
        <v>23613.525000000001</v>
      </c>
      <c r="U4464" s="1">
        <f t="shared" si="574"/>
        <v>366658</v>
      </c>
      <c r="V4464" s="1">
        <f t="shared" si="575"/>
        <v>366658</v>
      </c>
    </row>
    <row r="4465" spans="1:22" x14ac:dyDescent="0.35">
      <c r="A4465" s="1">
        <v>90900185</v>
      </c>
      <c r="B4465" s="3" t="s">
        <v>25</v>
      </c>
      <c r="C4465" s="29">
        <f t="shared" si="570"/>
        <v>2</v>
      </c>
      <c r="D4465" s="29" t="str">
        <f t="shared" si="567"/>
        <v>5</v>
      </c>
      <c r="E4465" s="42" t="str">
        <f t="shared" si="568"/>
        <v>25</v>
      </c>
      <c r="F4465" s="1">
        <v>9</v>
      </c>
      <c r="G4465" s="28" t="str">
        <f t="shared" si="569"/>
        <v>59</v>
      </c>
      <c r="H4465" s="1">
        <v>4</v>
      </c>
      <c r="I4465" s="1">
        <v>2592</v>
      </c>
      <c r="J4465" s="1">
        <v>47</v>
      </c>
      <c r="K4465" s="1">
        <v>6504</v>
      </c>
      <c r="L4465" s="1">
        <v>24306</v>
      </c>
      <c r="M4465" s="1">
        <v>102487</v>
      </c>
      <c r="N4465" s="2">
        <f>INT(VLOOKUP(--D4465,'属性表（单）'!$H$7:$I$11,2,0)*VLOOKUP(F4465,'属性表（单）'!$B$4:$D$53,3,0))</f>
        <v>15300</v>
      </c>
      <c r="O4465" s="34">
        <f t="shared" si="571"/>
        <v>2295</v>
      </c>
      <c r="P4465" s="1">
        <f>IF(H4465=26,VLOOKUP(G4465,'属性表（单核）'!$H$2:$I$251,2,0),IF(H4465=59,VLOOKUP(G4465,'属性表（单核）'!$C$2:$D$251,2,0),INT(N4465/VLOOKUP(H4465,'属性表（单）'!$N$4:$O$24,2,0))))</f>
        <v>1530</v>
      </c>
      <c r="Q4465" s="34">
        <f t="shared" si="572"/>
        <v>35859</v>
      </c>
      <c r="R4465" s="1">
        <f>IF(J4465=26,VLOOKUP(G4465,'属性表（单核）'!$H$2:$I$251,2,0),IF(J4465=59,VLOOKUP(G4465,'属性表（单核）'!$C$2:$D$251,2,0),INT(N4465/VLOOKUP(J4465,'属性表（单）'!$N$4:$O$24,2,0))))</f>
        <v>23906</v>
      </c>
      <c r="S4465" s="1">
        <f t="shared" si="573"/>
        <v>27035</v>
      </c>
      <c r="T4465" s="28">
        <f>VLOOKUP(--F4465,经验表!$A$4:$B$53,2,0)*VLOOKUP(--E4465,经验表!$W$8:$X$17,2,0)</f>
        <v>27035.775000000005</v>
      </c>
      <c r="U4465" s="1">
        <f t="shared" si="574"/>
        <v>390271</v>
      </c>
      <c r="V4465" s="1">
        <f t="shared" si="575"/>
        <v>390271</v>
      </c>
    </row>
    <row r="4466" spans="1:22" x14ac:dyDescent="0.35">
      <c r="A4466" s="1">
        <v>91000185</v>
      </c>
      <c r="B4466" s="3" t="s">
        <v>25</v>
      </c>
      <c r="C4466" s="29">
        <f t="shared" si="570"/>
        <v>2</v>
      </c>
      <c r="D4466" s="29" t="str">
        <f t="shared" si="567"/>
        <v>5</v>
      </c>
      <c r="E4466" s="42" t="str">
        <f t="shared" si="568"/>
        <v>25</v>
      </c>
      <c r="F4466" s="1">
        <v>10</v>
      </c>
      <c r="G4466" s="28" t="str">
        <f t="shared" si="569"/>
        <v>510</v>
      </c>
      <c r="H4466" s="1">
        <v>4</v>
      </c>
      <c r="I4466" s="1">
        <v>2731</v>
      </c>
      <c r="J4466" s="1">
        <v>47</v>
      </c>
      <c r="K4466" s="1">
        <v>6984</v>
      </c>
      <c r="L4466" s="1">
        <v>27711</v>
      </c>
      <c r="M4466" s="1">
        <v>126793</v>
      </c>
      <c r="N4466" s="2">
        <f>INT(VLOOKUP(--D4466,'属性表（单）'!$H$7:$I$11,2,0)*VLOOKUP(F4466,'属性表（单）'!$B$4:$D$53,3,0))</f>
        <v>16200</v>
      </c>
      <c r="O4466" s="34">
        <f t="shared" si="571"/>
        <v>2430</v>
      </c>
      <c r="P4466" s="1">
        <f>IF(H4466=26,VLOOKUP(G4466,'属性表（单核）'!$H$2:$I$251,2,0),IF(H4466=59,VLOOKUP(G4466,'属性表（单核）'!$C$2:$D$251,2,0),INT(N4466/VLOOKUP(H4466,'属性表（单）'!$N$4:$O$24,2,0))))</f>
        <v>1620</v>
      </c>
      <c r="Q4466" s="34">
        <f t="shared" si="572"/>
        <v>37968</v>
      </c>
      <c r="R4466" s="1">
        <f>IF(J4466=26,VLOOKUP(G4466,'属性表（单核）'!$H$2:$I$251,2,0),IF(J4466=59,VLOOKUP(G4466,'属性表（单核）'!$C$2:$D$251,2,0),INT(N4466/VLOOKUP(J4466,'属性表（单）'!$N$4:$O$24,2,0))))</f>
        <v>25312</v>
      </c>
      <c r="S4466" s="1">
        <f t="shared" si="573"/>
        <v>32511</v>
      </c>
      <c r="T4466" s="28">
        <f>VLOOKUP(--F4466,经验表!$A$4:$B$53,2,0)*VLOOKUP(--E4466,经验表!$W$8:$X$17,2,0)</f>
        <v>32511.375000000004</v>
      </c>
      <c r="U4466" s="1">
        <f t="shared" si="574"/>
        <v>417306</v>
      </c>
      <c r="V4466" s="1">
        <f t="shared" si="575"/>
        <v>417306</v>
      </c>
    </row>
    <row r="4467" spans="1:22" x14ac:dyDescent="0.35">
      <c r="A4467" s="1">
        <v>91100185</v>
      </c>
      <c r="B4467" s="3" t="s">
        <v>25</v>
      </c>
      <c r="C4467" s="29">
        <f t="shared" si="570"/>
        <v>2</v>
      </c>
      <c r="D4467" s="29" t="str">
        <f t="shared" si="567"/>
        <v>5</v>
      </c>
      <c r="E4467" s="42" t="str">
        <f t="shared" si="568"/>
        <v>25</v>
      </c>
      <c r="F4467" s="1">
        <v>11</v>
      </c>
      <c r="G4467" s="28" t="str">
        <f t="shared" si="569"/>
        <v>511</v>
      </c>
      <c r="H4467" s="1">
        <v>4</v>
      </c>
      <c r="I4467" s="1">
        <v>2870</v>
      </c>
      <c r="J4467" s="1">
        <v>47</v>
      </c>
      <c r="K4467" s="1">
        <v>7464</v>
      </c>
      <c r="L4467" s="1">
        <v>31438</v>
      </c>
      <c r="M4467" s="1">
        <v>154504</v>
      </c>
      <c r="N4467" s="2">
        <f>INT(VLOOKUP(--D4467,'属性表（单）'!$H$7:$I$11,2,0)*VLOOKUP(F4467,'属性表（单）'!$B$4:$D$53,3,0))</f>
        <v>17100</v>
      </c>
      <c r="O4467" s="34">
        <f t="shared" si="571"/>
        <v>2565</v>
      </c>
      <c r="P4467" s="1">
        <f>IF(H4467=26,VLOOKUP(G4467,'属性表（单核）'!$H$2:$I$251,2,0),IF(H4467=59,VLOOKUP(G4467,'属性表（单核）'!$C$2:$D$251,2,0),INT(N4467/VLOOKUP(H4467,'属性表（单）'!$N$4:$O$24,2,0))))</f>
        <v>1710</v>
      </c>
      <c r="Q4467" s="34">
        <f t="shared" si="572"/>
        <v>40077</v>
      </c>
      <c r="R4467" s="1">
        <f>IF(J4467=26,VLOOKUP(G4467,'属性表（单核）'!$H$2:$I$251,2,0),IF(J4467=59,VLOOKUP(G4467,'属性表（单核）'!$C$2:$D$251,2,0),INT(N4467/VLOOKUP(J4467,'属性表（单）'!$N$4:$O$24,2,0))))</f>
        <v>26718</v>
      </c>
      <c r="S4467" s="1">
        <f t="shared" si="573"/>
        <v>37986</v>
      </c>
      <c r="T4467" s="28">
        <f>VLOOKUP(--F4467,经验表!$A$4:$B$53,2,0)*VLOOKUP(--E4467,经验表!$W$8:$X$17,2,0)</f>
        <v>37986.975000000006</v>
      </c>
      <c r="U4467" s="1">
        <f t="shared" si="574"/>
        <v>449817</v>
      </c>
      <c r="V4467" s="1">
        <f t="shared" si="575"/>
        <v>449817</v>
      </c>
    </row>
    <row r="4468" spans="1:22" x14ac:dyDescent="0.35">
      <c r="A4468" s="1">
        <v>91200185</v>
      </c>
      <c r="B4468" s="3" t="s">
        <v>25</v>
      </c>
      <c r="C4468" s="29">
        <f t="shared" si="570"/>
        <v>2</v>
      </c>
      <c r="D4468" s="29" t="str">
        <f t="shared" si="567"/>
        <v>5</v>
      </c>
      <c r="E4468" s="42" t="str">
        <f t="shared" si="568"/>
        <v>25</v>
      </c>
      <c r="F4468" s="1">
        <v>12</v>
      </c>
      <c r="G4468" s="28" t="str">
        <f t="shared" si="569"/>
        <v>512</v>
      </c>
      <c r="H4468" s="1">
        <v>4</v>
      </c>
      <c r="I4468" s="1">
        <v>3011</v>
      </c>
      <c r="J4468" s="1">
        <v>47</v>
      </c>
      <c r="K4468" s="1">
        <v>7944</v>
      </c>
      <c r="L4468" s="1">
        <v>35515</v>
      </c>
      <c r="M4468" s="1">
        <v>185942</v>
      </c>
      <c r="N4468" s="2">
        <f>INT(VLOOKUP(--D4468,'属性表（单）'!$H$7:$I$11,2,0)*VLOOKUP(F4468,'属性表（单）'!$B$4:$D$53,3,0))</f>
        <v>18300</v>
      </c>
      <c r="O4468" s="34">
        <f t="shared" si="571"/>
        <v>2745</v>
      </c>
      <c r="P4468" s="1">
        <f>IF(H4468=26,VLOOKUP(G4468,'属性表（单核）'!$H$2:$I$251,2,0),IF(H4468=59,VLOOKUP(G4468,'属性表（单核）'!$C$2:$D$251,2,0),INT(N4468/VLOOKUP(H4468,'属性表（单）'!$N$4:$O$24,2,0))))</f>
        <v>1830</v>
      </c>
      <c r="Q4468" s="34">
        <f t="shared" si="572"/>
        <v>42889</v>
      </c>
      <c r="R4468" s="1">
        <f>IF(J4468=26,VLOOKUP(G4468,'属性表（单核）'!$H$2:$I$251,2,0),IF(J4468=59,VLOOKUP(G4468,'属性表（单核）'!$C$2:$D$251,2,0),INT(N4468/VLOOKUP(J4468,'属性表（单）'!$N$4:$O$24,2,0))))</f>
        <v>28593</v>
      </c>
      <c r="S4468" s="1">
        <f t="shared" si="573"/>
        <v>43462</v>
      </c>
      <c r="T4468" s="28">
        <f>VLOOKUP(--F4468,经验表!$A$4:$B$53,2,0)*VLOOKUP(--E4468,经验表!$W$8:$X$17,2,0)</f>
        <v>43462.575000000004</v>
      </c>
      <c r="U4468" s="1">
        <f t="shared" si="574"/>
        <v>487803</v>
      </c>
      <c r="V4468" s="1">
        <f t="shared" si="575"/>
        <v>487803</v>
      </c>
    </row>
    <row r="4469" spans="1:22" x14ac:dyDescent="0.35">
      <c r="A4469" s="1">
        <v>91300185</v>
      </c>
      <c r="B4469" s="3" t="s">
        <v>25</v>
      </c>
      <c r="C4469" s="29">
        <f t="shared" si="570"/>
        <v>2</v>
      </c>
      <c r="D4469" s="29" t="str">
        <f t="shared" si="567"/>
        <v>5</v>
      </c>
      <c r="E4469" s="42" t="str">
        <f t="shared" si="568"/>
        <v>25</v>
      </c>
      <c r="F4469" s="1">
        <v>13</v>
      </c>
      <c r="G4469" s="28" t="str">
        <f t="shared" si="569"/>
        <v>513</v>
      </c>
      <c r="H4469" s="1">
        <v>4</v>
      </c>
      <c r="I4469" s="1">
        <v>3154</v>
      </c>
      <c r="J4469" s="1">
        <v>47</v>
      </c>
      <c r="K4469" s="1">
        <v>8424</v>
      </c>
      <c r="L4469" s="1">
        <v>39974</v>
      </c>
      <c r="M4469" s="1">
        <v>221457</v>
      </c>
      <c r="N4469" s="2">
        <f>INT(VLOOKUP(--D4469,'属性表（单）'!$H$7:$I$11,2,0)*VLOOKUP(F4469,'属性表（单）'!$B$4:$D$53,3,0))</f>
        <v>19500</v>
      </c>
      <c r="O4469" s="34">
        <f t="shared" si="571"/>
        <v>2925</v>
      </c>
      <c r="P4469" s="1">
        <f>IF(H4469=26,VLOOKUP(G4469,'属性表（单核）'!$H$2:$I$251,2,0),IF(H4469=59,VLOOKUP(G4469,'属性表（单核）'!$C$2:$D$251,2,0),INT(N4469/VLOOKUP(H4469,'属性表（单）'!$N$4:$O$24,2,0))))</f>
        <v>1950</v>
      </c>
      <c r="Q4469" s="34">
        <f t="shared" si="572"/>
        <v>45702</v>
      </c>
      <c r="R4469" s="1">
        <f>IF(J4469=26,VLOOKUP(G4469,'属性表（单核）'!$H$2:$I$251,2,0),IF(J4469=59,VLOOKUP(G4469,'属性表（单核）'!$C$2:$D$251,2,0),INT(N4469/VLOOKUP(J4469,'属性表（单）'!$N$4:$O$24,2,0))))</f>
        <v>30468</v>
      </c>
      <c r="S4469" s="1">
        <f t="shared" si="573"/>
        <v>48938</v>
      </c>
      <c r="T4469" s="28">
        <f>VLOOKUP(--F4469,经验表!$A$4:$B$53,2,0)*VLOOKUP(--E4469,经验表!$W$8:$X$17,2,0)</f>
        <v>48938.17500000001</v>
      </c>
      <c r="U4469" s="1">
        <f t="shared" si="574"/>
        <v>531265</v>
      </c>
      <c r="V4469" s="1">
        <f t="shared" si="575"/>
        <v>531265</v>
      </c>
    </row>
    <row r="4470" spans="1:22" x14ac:dyDescent="0.35">
      <c r="A4470" s="1">
        <v>91400185</v>
      </c>
      <c r="B4470" s="3" t="s">
        <v>25</v>
      </c>
      <c r="C4470" s="29">
        <f t="shared" si="570"/>
        <v>2</v>
      </c>
      <c r="D4470" s="29" t="str">
        <f t="shared" si="567"/>
        <v>5</v>
      </c>
      <c r="E4470" s="42" t="str">
        <f t="shared" si="568"/>
        <v>25</v>
      </c>
      <c r="F4470" s="1">
        <v>14</v>
      </c>
      <c r="G4470" s="28" t="str">
        <f t="shared" si="569"/>
        <v>514</v>
      </c>
      <c r="H4470" s="1">
        <v>4</v>
      </c>
      <c r="I4470" s="1">
        <v>3298</v>
      </c>
      <c r="J4470" s="1">
        <v>47</v>
      </c>
      <c r="K4470" s="1">
        <v>8904</v>
      </c>
      <c r="L4470" s="1">
        <v>44851</v>
      </c>
      <c r="M4470" s="1">
        <v>261431</v>
      </c>
      <c r="N4470" s="2">
        <f>INT(VLOOKUP(--D4470,'属性表（单）'!$H$7:$I$11,2,0)*VLOOKUP(F4470,'属性表（单）'!$B$4:$D$53,3,0))</f>
        <v>20700</v>
      </c>
      <c r="O4470" s="34">
        <f t="shared" si="571"/>
        <v>3105</v>
      </c>
      <c r="P4470" s="1">
        <f>IF(H4470=26,VLOOKUP(G4470,'属性表（单核）'!$H$2:$I$251,2,0),IF(H4470=59,VLOOKUP(G4470,'属性表（单核）'!$C$2:$D$251,2,0),INT(N4470/VLOOKUP(H4470,'属性表（单）'!$N$4:$O$24,2,0))))</f>
        <v>2070</v>
      </c>
      <c r="Q4470" s="34">
        <f t="shared" si="572"/>
        <v>48514</v>
      </c>
      <c r="R4470" s="1">
        <f>IF(J4470=26,VLOOKUP(G4470,'属性表（单核）'!$H$2:$I$251,2,0),IF(J4470=59,VLOOKUP(G4470,'属性表（单核）'!$C$2:$D$251,2,0),INT(N4470/VLOOKUP(J4470,'属性表（单）'!$N$4:$O$24,2,0))))</f>
        <v>32343</v>
      </c>
      <c r="S4470" s="1">
        <f t="shared" si="573"/>
        <v>57151</v>
      </c>
      <c r="T4470" s="28">
        <f>VLOOKUP(--F4470,经验表!$A$4:$B$53,2,0)*VLOOKUP(--E4470,经验表!$W$8:$X$17,2,0)</f>
        <v>57151.575000000004</v>
      </c>
      <c r="U4470" s="1">
        <f t="shared" si="574"/>
        <v>580203</v>
      </c>
      <c r="V4470" s="1">
        <f t="shared" si="575"/>
        <v>580203</v>
      </c>
    </row>
    <row r="4471" spans="1:22" x14ac:dyDescent="0.35">
      <c r="A4471" s="1">
        <v>91500185</v>
      </c>
      <c r="B4471" s="3" t="s">
        <v>25</v>
      </c>
      <c r="C4471" s="29">
        <f t="shared" si="570"/>
        <v>2</v>
      </c>
      <c r="D4471" s="29" t="str">
        <f t="shared" si="567"/>
        <v>5</v>
      </c>
      <c r="E4471" s="42" t="str">
        <f t="shared" si="568"/>
        <v>25</v>
      </c>
      <c r="F4471" s="1">
        <v>15</v>
      </c>
      <c r="G4471" s="28" t="str">
        <f t="shared" si="569"/>
        <v>515</v>
      </c>
      <c r="H4471" s="1">
        <v>4</v>
      </c>
      <c r="I4471" s="1">
        <v>3442</v>
      </c>
      <c r="J4471" s="1">
        <v>47</v>
      </c>
      <c r="K4471" s="1">
        <v>9384</v>
      </c>
      <c r="L4471" s="1">
        <v>50184</v>
      </c>
      <c r="M4471" s="1">
        <v>306282</v>
      </c>
      <c r="N4471" s="2">
        <f>INT(VLOOKUP(--D4471,'属性表（单）'!$H$7:$I$11,2,0)*VLOOKUP(F4471,'属性表（单）'!$B$4:$D$53,3,0))</f>
        <v>21900</v>
      </c>
      <c r="O4471" s="34">
        <f t="shared" si="571"/>
        <v>3285</v>
      </c>
      <c r="P4471" s="1">
        <f>IF(H4471=26,VLOOKUP(G4471,'属性表（单核）'!$H$2:$I$251,2,0),IF(H4471=59,VLOOKUP(G4471,'属性表（单核）'!$C$2:$D$251,2,0),INT(N4471/VLOOKUP(H4471,'属性表（单）'!$N$4:$O$24,2,0))))</f>
        <v>2190</v>
      </c>
      <c r="Q4471" s="34">
        <f t="shared" si="572"/>
        <v>51327</v>
      </c>
      <c r="R4471" s="1">
        <f>IF(J4471=26,VLOOKUP(G4471,'属性表（单核）'!$H$2:$I$251,2,0),IF(J4471=59,VLOOKUP(G4471,'属性表（单核）'!$C$2:$D$251,2,0),INT(N4471/VLOOKUP(J4471,'属性表（单）'!$N$4:$O$24,2,0))))</f>
        <v>34218</v>
      </c>
      <c r="S4471" s="1">
        <f t="shared" si="573"/>
        <v>65364</v>
      </c>
      <c r="T4471" s="28">
        <f>VLOOKUP(--F4471,经验表!$A$4:$B$53,2,0)*VLOOKUP(--E4471,经验表!$W$8:$X$17,2,0)</f>
        <v>65364.975000000006</v>
      </c>
      <c r="U4471" s="1">
        <f t="shared" si="574"/>
        <v>637354</v>
      </c>
      <c r="V4471" s="1">
        <f t="shared" si="575"/>
        <v>637354</v>
      </c>
    </row>
    <row r="4472" spans="1:22" x14ac:dyDescent="0.35">
      <c r="A4472" s="1">
        <v>91600185</v>
      </c>
      <c r="B4472" s="3" t="s">
        <v>25</v>
      </c>
      <c r="C4472" s="29">
        <f t="shared" si="570"/>
        <v>2</v>
      </c>
      <c r="D4472" s="29" t="str">
        <f t="shared" si="567"/>
        <v>5</v>
      </c>
      <c r="E4472" s="42" t="str">
        <f t="shared" si="568"/>
        <v>25</v>
      </c>
      <c r="F4472" s="1">
        <v>16</v>
      </c>
      <c r="G4472" s="28" t="str">
        <f t="shared" si="569"/>
        <v>516</v>
      </c>
      <c r="H4472" s="1">
        <v>4</v>
      </c>
      <c r="I4472" s="1">
        <v>3589</v>
      </c>
      <c r="J4472" s="1">
        <v>47</v>
      </c>
      <c r="K4472" s="1">
        <v>9864</v>
      </c>
      <c r="L4472" s="1">
        <v>56012</v>
      </c>
      <c r="M4472" s="1">
        <v>356466</v>
      </c>
      <c r="N4472" s="2">
        <f>INT(VLOOKUP(--D4472,'属性表（单）'!$H$7:$I$11,2,0)*VLOOKUP(F4472,'属性表（单）'!$B$4:$D$53,3,0))</f>
        <v>23100</v>
      </c>
      <c r="O4472" s="34">
        <f t="shared" si="571"/>
        <v>3465</v>
      </c>
      <c r="P4472" s="1">
        <f>IF(H4472=26,VLOOKUP(G4472,'属性表（单核）'!$H$2:$I$251,2,0),IF(H4472=59,VLOOKUP(G4472,'属性表（单核）'!$C$2:$D$251,2,0),INT(N4472/VLOOKUP(H4472,'属性表（单）'!$N$4:$O$24,2,0))))</f>
        <v>2310</v>
      </c>
      <c r="Q4472" s="34">
        <f t="shared" si="572"/>
        <v>54139</v>
      </c>
      <c r="R4472" s="1">
        <f>IF(J4472=26,VLOOKUP(G4472,'属性表（单核）'!$H$2:$I$251,2,0),IF(J4472=59,VLOOKUP(G4472,'属性表（单核）'!$C$2:$D$251,2,0),INT(N4472/VLOOKUP(J4472,'属性表（单）'!$N$4:$O$24,2,0))))</f>
        <v>36093</v>
      </c>
      <c r="S4472" s="1">
        <f t="shared" si="573"/>
        <v>73578</v>
      </c>
      <c r="T4472" s="28">
        <f>VLOOKUP(--F4472,经验表!$A$4:$B$53,2,0)*VLOOKUP(--E4472,经验表!$W$8:$X$17,2,0)</f>
        <v>73578.375000000015</v>
      </c>
      <c r="U4472" s="1">
        <f t="shared" si="574"/>
        <v>702718</v>
      </c>
      <c r="V4472" s="1">
        <f t="shared" si="575"/>
        <v>702718</v>
      </c>
    </row>
    <row r="4473" spans="1:22" x14ac:dyDescent="0.35">
      <c r="A4473" s="1">
        <v>91700185</v>
      </c>
      <c r="B4473" s="3" t="s">
        <v>25</v>
      </c>
      <c r="C4473" s="29">
        <f t="shared" si="570"/>
        <v>2</v>
      </c>
      <c r="D4473" s="29" t="str">
        <f t="shared" si="567"/>
        <v>5</v>
      </c>
      <c r="E4473" s="42" t="str">
        <f t="shared" si="568"/>
        <v>25</v>
      </c>
      <c r="F4473" s="1">
        <v>17</v>
      </c>
      <c r="G4473" s="28" t="str">
        <f t="shared" si="569"/>
        <v>517</v>
      </c>
      <c r="H4473" s="1">
        <v>4</v>
      </c>
      <c r="I4473" s="1">
        <v>3738</v>
      </c>
      <c r="J4473" s="1">
        <v>47</v>
      </c>
      <c r="K4473" s="1">
        <v>10344</v>
      </c>
      <c r="L4473" s="1">
        <v>62383</v>
      </c>
      <c r="M4473" s="1">
        <v>412478</v>
      </c>
      <c r="N4473" s="2">
        <f>INT(VLOOKUP(--D4473,'属性表（单）'!$H$7:$I$11,2,0)*VLOOKUP(F4473,'属性表（单）'!$B$4:$D$53,3,0))</f>
        <v>24600</v>
      </c>
      <c r="O4473" s="34">
        <f t="shared" si="571"/>
        <v>3690</v>
      </c>
      <c r="P4473" s="1">
        <f>IF(H4473=26,VLOOKUP(G4473,'属性表（单核）'!$H$2:$I$251,2,0),IF(H4473=59,VLOOKUP(G4473,'属性表（单核）'!$C$2:$D$251,2,0),INT(N4473/VLOOKUP(H4473,'属性表（单）'!$N$4:$O$24,2,0))))</f>
        <v>2460</v>
      </c>
      <c r="Q4473" s="34">
        <f t="shared" si="572"/>
        <v>57655</v>
      </c>
      <c r="R4473" s="1">
        <f>IF(J4473=26,VLOOKUP(G4473,'属性表（单核）'!$H$2:$I$251,2,0),IF(J4473=59,VLOOKUP(G4473,'属性表（单核）'!$C$2:$D$251,2,0),INT(N4473/VLOOKUP(J4473,'属性表（单）'!$N$4:$O$24,2,0))))</f>
        <v>38437</v>
      </c>
      <c r="S4473" s="1">
        <f t="shared" si="573"/>
        <v>81791</v>
      </c>
      <c r="T4473" s="28">
        <f>VLOOKUP(--F4473,经验表!$A$4:$B$53,2,0)*VLOOKUP(--E4473,经验表!$W$8:$X$17,2,0)</f>
        <v>81791.775000000009</v>
      </c>
      <c r="U4473" s="1">
        <f t="shared" si="574"/>
        <v>776296</v>
      </c>
      <c r="V4473" s="1">
        <f t="shared" si="575"/>
        <v>776296</v>
      </c>
    </row>
    <row r="4474" spans="1:22" x14ac:dyDescent="0.35">
      <c r="A4474" s="1">
        <v>91800185</v>
      </c>
      <c r="B4474" s="3" t="s">
        <v>25</v>
      </c>
      <c r="C4474" s="29">
        <f t="shared" si="570"/>
        <v>2</v>
      </c>
      <c r="D4474" s="29" t="str">
        <f t="shared" si="567"/>
        <v>5</v>
      </c>
      <c r="E4474" s="42" t="str">
        <f t="shared" si="568"/>
        <v>25</v>
      </c>
      <c r="F4474" s="1">
        <v>18</v>
      </c>
      <c r="G4474" s="28" t="str">
        <f t="shared" si="569"/>
        <v>518</v>
      </c>
      <c r="H4474" s="1">
        <v>4</v>
      </c>
      <c r="I4474" s="1">
        <v>3886</v>
      </c>
      <c r="J4474" s="1">
        <v>47</v>
      </c>
      <c r="K4474" s="1">
        <v>10824</v>
      </c>
      <c r="L4474" s="1">
        <v>69346</v>
      </c>
      <c r="M4474" s="1">
        <v>474861</v>
      </c>
      <c r="N4474" s="2">
        <f>INT(VLOOKUP(--D4474,'属性表（单）'!$H$7:$I$11,2,0)*VLOOKUP(F4474,'属性表（单）'!$B$4:$D$53,3,0))</f>
        <v>26100</v>
      </c>
      <c r="O4474" s="34">
        <f t="shared" si="571"/>
        <v>3915</v>
      </c>
      <c r="P4474" s="1">
        <f>IF(H4474=26,VLOOKUP(G4474,'属性表（单核）'!$H$2:$I$251,2,0),IF(H4474=59,VLOOKUP(G4474,'属性表（单核）'!$C$2:$D$251,2,0),INT(N4474/VLOOKUP(H4474,'属性表（单）'!$N$4:$O$24,2,0))))</f>
        <v>2610</v>
      </c>
      <c r="Q4474" s="34">
        <f t="shared" si="572"/>
        <v>61171</v>
      </c>
      <c r="R4474" s="1">
        <f>IF(J4474=26,VLOOKUP(G4474,'属性表（单核）'!$H$2:$I$251,2,0),IF(J4474=59,VLOOKUP(G4474,'属性表（单核）'!$C$2:$D$251,2,0),INT(N4474/VLOOKUP(J4474,'属性表（单）'!$N$4:$O$24,2,0))))</f>
        <v>40781</v>
      </c>
      <c r="S4474" s="1">
        <f t="shared" si="573"/>
        <v>93427</v>
      </c>
      <c r="T4474" s="28">
        <f>VLOOKUP(--F4474,经验表!$A$4:$B$53,2,0)*VLOOKUP(--E4474,经验表!$W$8:$X$17,2,0)</f>
        <v>93427.425000000017</v>
      </c>
      <c r="U4474" s="1">
        <f t="shared" si="574"/>
        <v>858087</v>
      </c>
      <c r="V4474" s="1">
        <f t="shared" si="575"/>
        <v>858087</v>
      </c>
    </row>
    <row r="4475" spans="1:22" x14ac:dyDescent="0.35">
      <c r="A4475" s="1">
        <v>91900185</v>
      </c>
      <c r="B4475" s="3" t="s">
        <v>25</v>
      </c>
      <c r="C4475" s="29">
        <f t="shared" si="570"/>
        <v>2</v>
      </c>
      <c r="D4475" s="29" t="str">
        <f t="shared" si="567"/>
        <v>5</v>
      </c>
      <c r="E4475" s="42" t="str">
        <f t="shared" si="568"/>
        <v>25</v>
      </c>
      <c r="F4475" s="1">
        <v>19</v>
      </c>
      <c r="G4475" s="28" t="str">
        <f t="shared" si="569"/>
        <v>519</v>
      </c>
      <c r="H4475" s="1">
        <v>4</v>
      </c>
      <c r="I4475" s="1">
        <v>4037</v>
      </c>
      <c r="J4475" s="1">
        <v>47</v>
      </c>
      <c r="K4475" s="1">
        <v>11304</v>
      </c>
      <c r="L4475" s="1">
        <v>76952</v>
      </c>
      <c r="M4475" s="1">
        <v>544207</v>
      </c>
      <c r="N4475" s="2">
        <f>INT(VLOOKUP(--D4475,'属性表（单）'!$H$7:$I$11,2,0)*VLOOKUP(F4475,'属性表（单）'!$B$4:$D$53,3,0))</f>
        <v>27600</v>
      </c>
      <c r="O4475" s="34">
        <f t="shared" si="571"/>
        <v>4140</v>
      </c>
      <c r="P4475" s="1">
        <f>IF(H4475=26,VLOOKUP(G4475,'属性表（单核）'!$H$2:$I$251,2,0),IF(H4475=59,VLOOKUP(G4475,'属性表（单核）'!$C$2:$D$251,2,0),INT(N4475/VLOOKUP(H4475,'属性表（单）'!$N$4:$O$24,2,0))))</f>
        <v>2760</v>
      </c>
      <c r="Q4475" s="34">
        <f t="shared" si="572"/>
        <v>64687</v>
      </c>
      <c r="R4475" s="1">
        <f>IF(J4475=26,VLOOKUP(G4475,'属性表（单核）'!$H$2:$I$251,2,0),IF(J4475=59,VLOOKUP(G4475,'属性表（单核）'!$C$2:$D$251,2,0),INT(N4475/VLOOKUP(J4475,'属性表（单）'!$N$4:$O$24,2,0))))</f>
        <v>43125</v>
      </c>
      <c r="S4475" s="1">
        <f t="shared" si="573"/>
        <v>105063</v>
      </c>
      <c r="T4475" s="28">
        <f>VLOOKUP(--F4475,经验表!$A$4:$B$53,2,0)*VLOOKUP(--E4475,经验表!$W$8:$X$17,2,0)</f>
        <v>105063.07500000001</v>
      </c>
      <c r="U4475" s="1">
        <f t="shared" si="574"/>
        <v>951514</v>
      </c>
      <c r="V4475" s="1">
        <f t="shared" si="575"/>
        <v>951514</v>
      </c>
    </row>
    <row r="4476" spans="1:22" x14ac:dyDescent="0.35">
      <c r="A4476" s="1">
        <v>92000185</v>
      </c>
      <c r="B4476" s="3" t="s">
        <v>25</v>
      </c>
      <c r="C4476" s="29">
        <f t="shared" si="570"/>
        <v>2</v>
      </c>
      <c r="D4476" s="29" t="str">
        <f t="shared" si="567"/>
        <v>5</v>
      </c>
      <c r="E4476" s="42" t="str">
        <f t="shared" si="568"/>
        <v>25</v>
      </c>
      <c r="F4476" s="1">
        <v>20</v>
      </c>
      <c r="G4476" s="28" t="str">
        <f t="shared" si="569"/>
        <v>520</v>
      </c>
      <c r="H4476" s="1">
        <v>4</v>
      </c>
      <c r="I4476" s="1">
        <v>4190</v>
      </c>
      <c r="J4476" s="1">
        <v>47</v>
      </c>
      <c r="K4476" s="1">
        <v>11784</v>
      </c>
      <c r="L4476" s="1">
        <v>85263</v>
      </c>
      <c r="M4476" s="1">
        <v>621159</v>
      </c>
      <c r="N4476" s="2">
        <f>INT(VLOOKUP(--D4476,'属性表（单）'!$H$7:$I$11,2,0)*VLOOKUP(F4476,'属性表（单）'!$B$4:$D$53,3,0))</f>
        <v>29100</v>
      </c>
      <c r="O4476" s="34">
        <f t="shared" si="571"/>
        <v>4365</v>
      </c>
      <c r="P4476" s="1">
        <f>IF(H4476=26,VLOOKUP(G4476,'属性表（单核）'!$H$2:$I$251,2,0),IF(H4476=59,VLOOKUP(G4476,'属性表（单核）'!$C$2:$D$251,2,0),INT(N4476/VLOOKUP(H4476,'属性表（单）'!$N$4:$O$24,2,0))))</f>
        <v>2910</v>
      </c>
      <c r="Q4476" s="34">
        <f t="shared" si="572"/>
        <v>68202</v>
      </c>
      <c r="R4476" s="1">
        <f>IF(J4476=26,VLOOKUP(G4476,'属性表（单核）'!$H$2:$I$251,2,0),IF(J4476=59,VLOOKUP(G4476,'属性表（单核）'!$C$2:$D$251,2,0),INT(N4476/VLOOKUP(J4476,'属性表（单）'!$N$4:$O$24,2,0))))</f>
        <v>45468</v>
      </c>
      <c r="S4476" s="1">
        <f t="shared" si="573"/>
        <v>116698</v>
      </c>
      <c r="T4476" s="28">
        <f>VLOOKUP(--F4476,经验表!$A$4:$B$53,2,0)*VLOOKUP(--E4476,经验表!$W$8:$X$17,2,0)</f>
        <v>116698.72500000002</v>
      </c>
      <c r="U4476" s="1">
        <f t="shared" si="574"/>
        <v>1056577</v>
      </c>
      <c r="V4476" s="1">
        <f t="shared" si="575"/>
        <v>1056577</v>
      </c>
    </row>
    <row r="4477" spans="1:22" x14ac:dyDescent="0.35">
      <c r="A4477" s="1">
        <v>92100185</v>
      </c>
      <c r="B4477" s="3" t="s">
        <v>25</v>
      </c>
      <c r="C4477" s="29">
        <f t="shared" si="570"/>
        <v>2</v>
      </c>
      <c r="D4477" s="29" t="str">
        <f t="shared" si="567"/>
        <v>5</v>
      </c>
      <c r="E4477" s="42" t="str">
        <f t="shared" si="568"/>
        <v>25</v>
      </c>
      <c r="F4477" s="1">
        <v>21</v>
      </c>
      <c r="G4477" s="28" t="str">
        <f t="shared" si="569"/>
        <v>521</v>
      </c>
      <c r="H4477" s="1">
        <v>4</v>
      </c>
      <c r="I4477" s="1">
        <v>4344</v>
      </c>
      <c r="J4477" s="1">
        <v>47</v>
      </c>
      <c r="K4477" s="1">
        <v>12264</v>
      </c>
      <c r="L4477" s="1">
        <v>94343</v>
      </c>
      <c r="M4477" s="1">
        <v>706422</v>
      </c>
      <c r="N4477" s="2">
        <f>INT(VLOOKUP(--D4477,'属性表（单）'!$H$7:$I$11,2,0)*VLOOKUP(F4477,'属性表（单）'!$B$4:$D$53,3,0))</f>
        <v>30600</v>
      </c>
      <c r="O4477" s="34">
        <f t="shared" si="571"/>
        <v>4590</v>
      </c>
      <c r="P4477" s="1">
        <f>IF(H4477=26,VLOOKUP(G4477,'属性表（单核）'!$H$2:$I$251,2,0),IF(H4477=59,VLOOKUP(G4477,'属性表（单核）'!$C$2:$D$251,2,0),INT(N4477/VLOOKUP(H4477,'属性表（单）'!$N$4:$O$24,2,0))))</f>
        <v>3060</v>
      </c>
      <c r="Q4477" s="34">
        <f t="shared" si="572"/>
        <v>71718</v>
      </c>
      <c r="R4477" s="1">
        <f>IF(J4477=26,VLOOKUP(G4477,'属性表（单核）'!$H$2:$I$251,2,0),IF(J4477=59,VLOOKUP(G4477,'属性表（单核）'!$C$2:$D$251,2,0),INT(N4477/VLOOKUP(J4477,'属性表（单）'!$N$4:$O$24,2,0))))</f>
        <v>47812</v>
      </c>
      <c r="S4477" s="1">
        <f t="shared" si="573"/>
        <v>128334</v>
      </c>
      <c r="T4477" s="28">
        <f>VLOOKUP(--F4477,经验表!$A$4:$B$53,2,0)*VLOOKUP(--E4477,经验表!$W$8:$X$17,2,0)</f>
        <v>128334.37500000001</v>
      </c>
      <c r="U4477" s="1">
        <f t="shared" si="574"/>
        <v>1173275</v>
      </c>
      <c r="V4477" s="1">
        <f t="shared" si="575"/>
        <v>1173275</v>
      </c>
    </row>
    <row r="4478" spans="1:22" x14ac:dyDescent="0.35">
      <c r="A4478" s="1">
        <v>92200185</v>
      </c>
      <c r="B4478" s="3" t="s">
        <v>25</v>
      </c>
      <c r="C4478" s="29">
        <f t="shared" si="570"/>
        <v>2</v>
      </c>
      <c r="D4478" s="29" t="str">
        <f t="shared" si="567"/>
        <v>5</v>
      </c>
      <c r="E4478" s="42" t="str">
        <f t="shared" si="568"/>
        <v>25</v>
      </c>
      <c r="F4478" s="1">
        <v>22</v>
      </c>
      <c r="G4478" s="28" t="str">
        <f t="shared" si="569"/>
        <v>522</v>
      </c>
      <c r="H4478" s="1">
        <v>4</v>
      </c>
      <c r="I4478" s="1">
        <v>4499</v>
      </c>
      <c r="J4478" s="1">
        <v>47</v>
      </c>
      <c r="K4478" s="1">
        <v>12744</v>
      </c>
      <c r="L4478" s="1">
        <v>104260</v>
      </c>
      <c r="M4478" s="1">
        <v>800765</v>
      </c>
      <c r="N4478" s="2">
        <f>INT(VLOOKUP(--D4478,'属性表（单）'!$H$7:$I$11,2,0)*VLOOKUP(F4478,'属性表（单）'!$B$4:$D$53,3,0))</f>
        <v>32400</v>
      </c>
      <c r="O4478" s="34">
        <f t="shared" si="571"/>
        <v>4860</v>
      </c>
      <c r="P4478" s="1">
        <f>IF(H4478=26,VLOOKUP(G4478,'属性表（单核）'!$H$2:$I$251,2,0),IF(H4478=59,VLOOKUP(G4478,'属性表（单核）'!$C$2:$D$251,2,0),INT(N4478/VLOOKUP(H4478,'属性表（单）'!$N$4:$O$24,2,0))))</f>
        <v>3240</v>
      </c>
      <c r="Q4478" s="34">
        <f t="shared" si="572"/>
        <v>75937</v>
      </c>
      <c r="R4478" s="1">
        <f>IF(J4478=26,VLOOKUP(G4478,'属性表（单核）'!$H$2:$I$251,2,0),IF(J4478=59,VLOOKUP(G4478,'属性表（单核）'!$C$2:$D$251,2,0),INT(N4478/VLOOKUP(J4478,'属性表（单）'!$N$4:$O$24,2,0))))</f>
        <v>50625</v>
      </c>
      <c r="S4478" s="1">
        <f t="shared" si="573"/>
        <v>144076</v>
      </c>
      <c r="T4478" s="28">
        <f>VLOOKUP(--F4478,经验表!$A$4:$B$53,2,0)*VLOOKUP(--E4478,经验表!$W$8:$X$17,2,0)</f>
        <v>144076.72500000001</v>
      </c>
      <c r="U4478" s="1">
        <f t="shared" si="574"/>
        <v>1301609</v>
      </c>
      <c r="V4478" s="1">
        <f t="shared" si="575"/>
        <v>1301609</v>
      </c>
    </row>
    <row r="4479" spans="1:22" x14ac:dyDescent="0.35">
      <c r="A4479" s="1">
        <v>92300185</v>
      </c>
      <c r="B4479" s="3" t="s">
        <v>25</v>
      </c>
      <c r="C4479" s="29">
        <f t="shared" si="570"/>
        <v>2</v>
      </c>
      <c r="D4479" s="29" t="str">
        <f t="shared" si="567"/>
        <v>5</v>
      </c>
      <c r="E4479" s="42" t="str">
        <f t="shared" si="568"/>
        <v>25</v>
      </c>
      <c r="F4479" s="1">
        <v>23</v>
      </c>
      <c r="G4479" s="28" t="str">
        <f t="shared" si="569"/>
        <v>523</v>
      </c>
      <c r="H4479" s="1">
        <v>4</v>
      </c>
      <c r="I4479" s="1">
        <v>4656</v>
      </c>
      <c r="J4479" s="1">
        <v>47</v>
      </c>
      <c r="K4479" s="1">
        <v>13224</v>
      </c>
      <c r="L4479" s="1">
        <v>115091</v>
      </c>
      <c r="M4479" s="1">
        <v>905025</v>
      </c>
      <c r="N4479" s="2">
        <f>INT(VLOOKUP(--D4479,'属性表（单）'!$H$7:$I$11,2,0)*VLOOKUP(F4479,'属性表（单）'!$B$4:$D$53,3,0))</f>
        <v>34200</v>
      </c>
      <c r="O4479" s="34">
        <f t="shared" si="571"/>
        <v>5130</v>
      </c>
      <c r="P4479" s="1">
        <f>IF(H4479=26,VLOOKUP(G4479,'属性表（单核）'!$H$2:$I$251,2,0),IF(H4479=59,VLOOKUP(G4479,'属性表（单核）'!$C$2:$D$251,2,0),INT(N4479/VLOOKUP(H4479,'属性表（单）'!$N$4:$O$24,2,0))))</f>
        <v>3420</v>
      </c>
      <c r="Q4479" s="34">
        <f t="shared" si="572"/>
        <v>80155</v>
      </c>
      <c r="R4479" s="1">
        <f>IF(J4479=26,VLOOKUP(G4479,'属性表（单核）'!$H$2:$I$251,2,0),IF(J4479=59,VLOOKUP(G4479,'属性表（单核）'!$C$2:$D$251,2,0),INT(N4479/VLOOKUP(J4479,'属性表（单）'!$N$4:$O$24,2,0))))</f>
        <v>53437</v>
      </c>
      <c r="S4479" s="1">
        <f t="shared" si="573"/>
        <v>159819</v>
      </c>
      <c r="T4479" s="28">
        <f>VLOOKUP(--F4479,经验表!$A$4:$B$53,2,0)*VLOOKUP(--E4479,经验表!$W$8:$X$17,2,0)</f>
        <v>159819.07500000001</v>
      </c>
      <c r="U4479" s="1">
        <f t="shared" si="574"/>
        <v>1445685</v>
      </c>
      <c r="V4479" s="1">
        <f t="shared" si="575"/>
        <v>1445685</v>
      </c>
    </row>
    <row r="4480" spans="1:22" x14ac:dyDescent="0.35">
      <c r="A4480" s="1">
        <v>92400185</v>
      </c>
      <c r="B4480" s="3" t="s">
        <v>25</v>
      </c>
      <c r="C4480" s="29">
        <f t="shared" si="570"/>
        <v>2</v>
      </c>
      <c r="D4480" s="29" t="str">
        <f t="shared" si="567"/>
        <v>5</v>
      </c>
      <c r="E4480" s="42" t="str">
        <f t="shared" si="568"/>
        <v>25</v>
      </c>
      <c r="F4480" s="1">
        <v>24</v>
      </c>
      <c r="G4480" s="28" t="str">
        <f t="shared" si="569"/>
        <v>524</v>
      </c>
      <c r="H4480" s="1">
        <v>4</v>
      </c>
      <c r="I4480" s="1">
        <v>4816</v>
      </c>
      <c r="J4480" s="1">
        <v>47</v>
      </c>
      <c r="K4480" s="1">
        <v>13704</v>
      </c>
      <c r="L4480" s="1">
        <v>126918</v>
      </c>
      <c r="M4480" s="1">
        <v>1020116</v>
      </c>
      <c r="N4480" s="2">
        <f>INT(VLOOKUP(--D4480,'属性表（单）'!$H$7:$I$11,2,0)*VLOOKUP(F4480,'属性表（单）'!$B$4:$D$53,3,0))</f>
        <v>36000</v>
      </c>
      <c r="O4480" s="34">
        <f t="shared" si="571"/>
        <v>5400</v>
      </c>
      <c r="P4480" s="1">
        <f>IF(H4480=26,VLOOKUP(G4480,'属性表（单核）'!$H$2:$I$251,2,0),IF(H4480=59,VLOOKUP(G4480,'属性表（单核）'!$C$2:$D$251,2,0),INT(N4480/VLOOKUP(H4480,'属性表（单）'!$N$4:$O$24,2,0))))</f>
        <v>3600</v>
      </c>
      <c r="Q4480" s="34">
        <f t="shared" si="572"/>
        <v>84375</v>
      </c>
      <c r="R4480" s="1">
        <f>IF(J4480=26,VLOOKUP(G4480,'属性表（单核）'!$H$2:$I$251,2,0),IF(J4480=59,VLOOKUP(G4480,'属性表（单核）'!$C$2:$D$251,2,0),INT(N4480/VLOOKUP(J4480,'属性表（单）'!$N$4:$O$24,2,0))))</f>
        <v>56250</v>
      </c>
      <c r="S4480" s="1">
        <f t="shared" si="573"/>
        <v>175561</v>
      </c>
      <c r="T4480" s="28">
        <f>VLOOKUP(--F4480,经验表!$A$4:$B$53,2,0)*VLOOKUP(--E4480,经验表!$W$8:$X$17,2,0)</f>
        <v>175561.42500000002</v>
      </c>
      <c r="U4480" s="1">
        <f t="shared" si="574"/>
        <v>1605504</v>
      </c>
      <c r="V4480" s="1">
        <f t="shared" si="575"/>
        <v>1605504</v>
      </c>
    </row>
    <row r="4481" spans="1:22" x14ac:dyDescent="0.35">
      <c r="A4481" s="1">
        <v>92500185</v>
      </c>
      <c r="B4481" s="3" t="s">
        <v>25</v>
      </c>
      <c r="C4481" s="29">
        <f t="shared" si="570"/>
        <v>2</v>
      </c>
      <c r="D4481" s="29" t="str">
        <f t="shared" si="567"/>
        <v>5</v>
      </c>
      <c r="E4481" s="42" t="str">
        <f t="shared" si="568"/>
        <v>25</v>
      </c>
      <c r="F4481" s="1">
        <v>25</v>
      </c>
      <c r="G4481" s="28" t="str">
        <f t="shared" si="569"/>
        <v>525</v>
      </c>
      <c r="H4481" s="1">
        <v>4</v>
      </c>
      <c r="I4481" s="1">
        <v>4976</v>
      </c>
      <c r="J4481" s="1">
        <v>47</v>
      </c>
      <c r="K4481" s="1">
        <v>14184</v>
      </c>
      <c r="L4481" s="1">
        <v>139834</v>
      </c>
      <c r="M4481" s="1">
        <v>1147034</v>
      </c>
      <c r="N4481" s="2">
        <f>INT(VLOOKUP(--D4481,'属性表（单）'!$H$7:$I$11,2,0)*VLOOKUP(F4481,'属性表（单）'!$B$4:$D$53,3,0))</f>
        <v>37800</v>
      </c>
      <c r="O4481" s="34">
        <f t="shared" si="571"/>
        <v>5670</v>
      </c>
      <c r="P4481" s="1">
        <f>IF(H4481=26,VLOOKUP(G4481,'属性表（单核）'!$H$2:$I$251,2,0),IF(H4481=59,VLOOKUP(G4481,'属性表（单核）'!$C$2:$D$251,2,0),INT(N4481/VLOOKUP(H4481,'属性表（单）'!$N$4:$O$24,2,0))))</f>
        <v>3780</v>
      </c>
      <c r="Q4481" s="34">
        <f t="shared" si="572"/>
        <v>88593</v>
      </c>
      <c r="R4481" s="1">
        <f>IF(J4481=26,VLOOKUP(G4481,'属性表（单核）'!$H$2:$I$251,2,0),IF(J4481=59,VLOOKUP(G4481,'属性表（单核）'!$C$2:$D$251,2,0),INT(N4481/VLOOKUP(J4481,'属性表（单）'!$N$4:$O$24,2,0))))</f>
        <v>59062</v>
      </c>
      <c r="S4481" s="1">
        <f t="shared" si="573"/>
        <v>191303</v>
      </c>
      <c r="T4481" s="28">
        <f>VLOOKUP(--F4481,经验表!$A$4:$B$53,2,0)*VLOOKUP(--E4481,经验表!$W$8:$X$17,2,0)</f>
        <v>191303.77500000002</v>
      </c>
      <c r="U4481" s="1">
        <f t="shared" si="574"/>
        <v>1781065</v>
      </c>
      <c r="V4481" s="1">
        <f t="shared" si="575"/>
        <v>1781065</v>
      </c>
    </row>
    <row r="4482" spans="1:22" x14ac:dyDescent="0.35">
      <c r="A4482" s="1">
        <v>92600185</v>
      </c>
      <c r="B4482" s="3" t="s">
        <v>25</v>
      </c>
      <c r="C4482" s="29">
        <f t="shared" si="570"/>
        <v>2</v>
      </c>
      <c r="D4482" s="29" t="str">
        <f t="shared" si="567"/>
        <v>5</v>
      </c>
      <c r="E4482" s="42" t="str">
        <f t="shared" si="568"/>
        <v>25</v>
      </c>
      <c r="F4482" s="1">
        <v>26</v>
      </c>
      <c r="G4482" s="28" t="str">
        <f t="shared" si="569"/>
        <v>526</v>
      </c>
      <c r="H4482" s="1">
        <v>4</v>
      </c>
      <c r="I4482" s="1">
        <v>5138</v>
      </c>
      <c r="J4482" s="1">
        <v>47</v>
      </c>
      <c r="K4482" s="1">
        <v>14664</v>
      </c>
      <c r="L4482" s="1">
        <v>153936</v>
      </c>
      <c r="M4482" s="1">
        <v>1286868</v>
      </c>
      <c r="N4482" s="2">
        <f>INT(VLOOKUP(--D4482,'属性表（单）'!$H$7:$I$11,2,0)*VLOOKUP(F4482,'属性表（单）'!$B$4:$D$53,3,0))</f>
        <v>39600</v>
      </c>
      <c r="O4482" s="34">
        <f t="shared" si="571"/>
        <v>5940</v>
      </c>
      <c r="P4482" s="1">
        <f>IF(H4482=26,VLOOKUP(G4482,'属性表（单核）'!$H$2:$I$251,2,0),IF(H4482=59,VLOOKUP(G4482,'属性表（单核）'!$C$2:$D$251,2,0),INT(N4482/VLOOKUP(H4482,'属性表（单）'!$N$4:$O$24,2,0))))</f>
        <v>3960</v>
      </c>
      <c r="Q4482" s="34">
        <f t="shared" si="572"/>
        <v>92812</v>
      </c>
      <c r="R4482" s="1">
        <f>IF(J4482=26,VLOOKUP(G4482,'属性表（单核）'!$H$2:$I$251,2,0),IF(J4482=59,VLOOKUP(G4482,'属性表（单核）'!$C$2:$D$251,2,0),INT(N4482/VLOOKUP(J4482,'属性表（单）'!$N$4:$O$24,2,0))))</f>
        <v>61875</v>
      </c>
      <c r="S4482" s="1">
        <f t="shared" si="573"/>
        <v>211837</v>
      </c>
      <c r="T4482" s="28">
        <f>VLOOKUP(--F4482,经验表!$A$4:$B$53,2,0)*VLOOKUP(--E4482,经验表!$W$8:$X$17,2,0)</f>
        <v>211837.27500000002</v>
      </c>
      <c r="U4482" s="1">
        <f t="shared" si="574"/>
        <v>1972368</v>
      </c>
      <c r="V4482" s="1">
        <f t="shared" si="575"/>
        <v>1972368</v>
      </c>
    </row>
    <row r="4483" spans="1:22" x14ac:dyDescent="0.35">
      <c r="A4483" s="1">
        <v>92700185</v>
      </c>
      <c r="B4483" s="3" t="s">
        <v>25</v>
      </c>
      <c r="C4483" s="29">
        <f t="shared" si="570"/>
        <v>2</v>
      </c>
      <c r="D4483" s="29" t="str">
        <f t="shared" ref="D4483:D4546" si="576">RIGHT(A4483,1)</f>
        <v>5</v>
      </c>
      <c r="E4483" s="42" t="str">
        <f t="shared" ref="E4483:E4546" si="577">IF(C4483=1,RIGHT(A4483,1),C4483&amp;RIGHT(A4483,1))</f>
        <v>25</v>
      </c>
      <c r="F4483" s="1">
        <v>27</v>
      </c>
      <c r="G4483" s="28" t="str">
        <f t="shared" ref="G4483:G4546" si="578">D4483&amp;F4483</f>
        <v>527</v>
      </c>
      <c r="H4483" s="1">
        <v>4</v>
      </c>
      <c r="I4483" s="1">
        <v>5301</v>
      </c>
      <c r="J4483" s="1">
        <v>47</v>
      </c>
      <c r="K4483" s="1">
        <v>15144</v>
      </c>
      <c r="L4483" s="1">
        <v>169332</v>
      </c>
      <c r="M4483" s="1">
        <v>1440804</v>
      </c>
      <c r="N4483" s="2">
        <f>INT(VLOOKUP(--D4483,'属性表（单）'!$H$7:$I$11,2,0)*VLOOKUP(F4483,'属性表（单）'!$B$4:$D$53,3,0))</f>
        <v>41700</v>
      </c>
      <c r="O4483" s="34">
        <f t="shared" si="571"/>
        <v>6255</v>
      </c>
      <c r="P4483" s="1">
        <f>IF(H4483=26,VLOOKUP(G4483,'属性表（单核）'!$H$2:$I$251,2,0),IF(H4483=59,VLOOKUP(G4483,'属性表（单核）'!$C$2:$D$251,2,0),INT(N4483/VLOOKUP(H4483,'属性表（单）'!$N$4:$O$24,2,0))))</f>
        <v>4170</v>
      </c>
      <c r="Q4483" s="34">
        <f t="shared" si="572"/>
        <v>97734</v>
      </c>
      <c r="R4483" s="1">
        <f>IF(J4483=26,VLOOKUP(G4483,'属性表（单核）'!$H$2:$I$251,2,0),IF(J4483=59,VLOOKUP(G4483,'属性表（单核）'!$C$2:$D$251,2,0),INT(N4483/VLOOKUP(J4483,'属性表（单）'!$N$4:$O$24,2,0))))</f>
        <v>65156</v>
      </c>
      <c r="S4483" s="1">
        <f t="shared" si="573"/>
        <v>232370</v>
      </c>
      <c r="T4483" s="28">
        <f>VLOOKUP(--F4483,经验表!$A$4:$B$53,2,0)*VLOOKUP(--E4483,经验表!$W$8:$X$17,2,0)</f>
        <v>232370.77500000002</v>
      </c>
      <c r="U4483" s="1">
        <f t="shared" si="574"/>
        <v>2184205</v>
      </c>
      <c r="V4483" s="1">
        <f t="shared" si="575"/>
        <v>2184205</v>
      </c>
    </row>
    <row r="4484" spans="1:22" x14ac:dyDescent="0.35">
      <c r="A4484" s="1">
        <v>92800185</v>
      </c>
      <c r="B4484" s="3" t="s">
        <v>25</v>
      </c>
      <c r="C4484" s="29">
        <f t="shared" ref="C4484:C4547" si="579">C4483</f>
        <v>2</v>
      </c>
      <c r="D4484" s="29" t="str">
        <f t="shared" si="576"/>
        <v>5</v>
      </c>
      <c r="E4484" s="42" t="str">
        <f t="shared" si="577"/>
        <v>25</v>
      </c>
      <c r="F4484" s="1">
        <v>28</v>
      </c>
      <c r="G4484" s="28" t="str">
        <f t="shared" si="578"/>
        <v>528</v>
      </c>
      <c r="H4484" s="1">
        <v>4</v>
      </c>
      <c r="I4484" s="1">
        <v>5466</v>
      </c>
      <c r="J4484" s="1">
        <v>47</v>
      </c>
      <c r="K4484" s="1">
        <v>15624</v>
      </c>
      <c r="L4484" s="1">
        <v>186142</v>
      </c>
      <c r="M4484" s="1">
        <v>1610136</v>
      </c>
      <c r="N4484" s="2">
        <f>INT(VLOOKUP(--D4484,'属性表（单）'!$H$7:$I$11,2,0)*VLOOKUP(F4484,'属性表（单）'!$B$4:$D$53,3,0))</f>
        <v>43800</v>
      </c>
      <c r="O4484" s="34">
        <f t="shared" si="571"/>
        <v>6570</v>
      </c>
      <c r="P4484" s="1">
        <f>IF(H4484=26,VLOOKUP(G4484,'属性表（单核）'!$H$2:$I$251,2,0),IF(H4484=59,VLOOKUP(G4484,'属性表（单核）'!$C$2:$D$251,2,0),INT(N4484/VLOOKUP(H4484,'属性表（单）'!$N$4:$O$24,2,0))))</f>
        <v>4380</v>
      </c>
      <c r="Q4484" s="34">
        <f t="shared" si="572"/>
        <v>102655</v>
      </c>
      <c r="R4484" s="1">
        <f>IF(J4484=26,VLOOKUP(G4484,'属性表（单核）'!$H$2:$I$251,2,0),IF(J4484=59,VLOOKUP(G4484,'属性表（单核）'!$C$2:$D$251,2,0),INT(N4484/VLOOKUP(J4484,'属性表（单）'!$N$4:$O$24,2,0))))</f>
        <v>68437</v>
      </c>
      <c r="S4484" s="1">
        <f t="shared" si="573"/>
        <v>252904</v>
      </c>
      <c r="T4484" s="28">
        <f>VLOOKUP(--F4484,经验表!$A$4:$B$53,2,0)*VLOOKUP(--E4484,经验表!$W$8:$X$17,2,0)</f>
        <v>252904.27500000002</v>
      </c>
      <c r="U4484" s="1">
        <f t="shared" si="574"/>
        <v>2416575</v>
      </c>
      <c r="V4484" s="1">
        <f t="shared" si="575"/>
        <v>2416575</v>
      </c>
    </row>
    <row r="4485" spans="1:22" x14ac:dyDescent="0.35">
      <c r="A4485" s="1">
        <v>92900185</v>
      </c>
      <c r="B4485" s="3" t="s">
        <v>25</v>
      </c>
      <c r="C4485" s="29">
        <f t="shared" si="579"/>
        <v>2</v>
      </c>
      <c r="D4485" s="29" t="str">
        <f t="shared" si="576"/>
        <v>5</v>
      </c>
      <c r="E4485" s="42" t="str">
        <f t="shared" si="577"/>
        <v>25</v>
      </c>
      <c r="F4485" s="1">
        <v>29</v>
      </c>
      <c r="G4485" s="28" t="str">
        <f t="shared" si="578"/>
        <v>529</v>
      </c>
      <c r="H4485" s="1">
        <v>4</v>
      </c>
      <c r="I4485" s="1">
        <v>5634</v>
      </c>
      <c r="J4485" s="1">
        <v>47</v>
      </c>
      <c r="K4485" s="1">
        <v>16104</v>
      </c>
      <c r="L4485" s="1">
        <v>204492</v>
      </c>
      <c r="M4485" s="1">
        <v>1796278</v>
      </c>
      <c r="N4485" s="2">
        <f>INT(VLOOKUP(--D4485,'属性表（单）'!$H$7:$I$11,2,0)*VLOOKUP(F4485,'属性表（单）'!$B$4:$D$53,3,0))</f>
        <v>45900</v>
      </c>
      <c r="O4485" s="34">
        <f t="shared" si="571"/>
        <v>6885</v>
      </c>
      <c r="P4485" s="1">
        <f>IF(H4485=26,VLOOKUP(G4485,'属性表（单核）'!$H$2:$I$251,2,0),IF(H4485=59,VLOOKUP(G4485,'属性表（单核）'!$C$2:$D$251,2,0),INT(N4485/VLOOKUP(H4485,'属性表（单）'!$N$4:$O$24,2,0))))</f>
        <v>4590</v>
      </c>
      <c r="Q4485" s="34">
        <f t="shared" si="572"/>
        <v>107577</v>
      </c>
      <c r="R4485" s="1">
        <f>IF(J4485=26,VLOOKUP(G4485,'属性表（单核）'!$H$2:$I$251,2,0),IF(J4485=59,VLOOKUP(G4485,'属性表（单核）'!$C$2:$D$251,2,0),INT(N4485/VLOOKUP(J4485,'属性表（单）'!$N$4:$O$24,2,0))))</f>
        <v>71718</v>
      </c>
      <c r="S4485" s="1">
        <f t="shared" si="573"/>
        <v>273437</v>
      </c>
      <c r="T4485" s="28">
        <f>VLOOKUP(--F4485,经验表!$A$4:$B$53,2,0)*VLOOKUP(--E4485,经验表!$W$8:$X$17,2,0)</f>
        <v>273437.77500000002</v>
      </c>
      <c r="U4485" s="1">
        <f t="shared" si="574"/>
        <v>2669479</v>
      </c>
      <c r="V4485" s="1">
        <f t="shared" si="575"/>
        <v>2669479</v>
      </c>
    </row>
    <row r="4486" spans="1:22" x14ac:dyDescent="0.35">
      <c r="A4486" s="1">
        <v>93000185</v>
      </c>
      <c r="B4486" s="3" t="s">
        <v>25</v>
      </c>
      <c r="C4486" s="29">
        <f t="shared" si="579"/>
        <v>2</v>
      </c>
      <c r="D4486" s="29" t="str">
        <f t="shared" si="576"/>
        <v>5</v>
      </c>
      <c r="E4486" s="42" t="str">
        <f t="shared" si="577"/>
        <v>25</v>
      </c>
      <c r="F4486" s="1">
        <v>30</v>
      </c>
      <c r="G4486" s="28" t="str">
        <f t="shared" si="578"/>
        <v>530</v>
      </c>
      <c r="H4486" s="1">
        <v>4</v>
      </c>
      <c r="I4486" s="1">
        <v>5802</v>
      </c>
      <c r="J4486" s="1">
        <v>47</v>
      </c>
      <c r="K4486" s="1">
        <v>16584</v>
      </c>
      <c r="L4486" s="1">
        <v>224521</v>
      </c>
      <c r="M4486" s="1">
        <v>2000770</v>
      </c>
      <c r="N4486" s="2">
        <f>INT(VLOOKUP(--D4486,'属性表（单）'!$H$7:$I$11,2,0)*VLOOKUP(F4486,'属性表（单）'!$B$4:$D$53,3,0))</f>
        <v>48000</v>
      </c>
      <c r="O4486" s="34">
        <f t="shared" si="571"/>
        <v>7200</v>
      </c>
      <c r="P4486" s="1">
        <f>IF(H4486=26,VLOOKUP(G4486,'属性表（单核）'!$H$2:$I$251,2,0),IF(H4486=59,VLOOKUP(G4486,'属性表（单核）'!$C$2:$D$251,2,0),INT(N4486/VLOOKUP(H4486,'属性表（单）'!$N$4:$O$24,2,0))))</f>
        <v>4800</v>
      </c>
      <c r="Q4486" s="34">
        <f t="shared" si="572"/>
        <v>112500</v>
      </c>
      <c r="R4486" s="1">
        <f>IF(J4486=26,VLOOKUP(G4486,'属性表（单核）'!$H$2:$I$251,2,0),IF(J4486=59,VLOOKUP(G4486,'属性表（单核）'!$C$2:$D$251,2,0),INT(N4486/VLOOKUP(J4486,'属性表（单）'!$N$4:$O$24,2,0))))</f>
        <v>75000</v>
      </c>
      <c r="S4486" s="1">
        <f t="shared" si="573"/>
        <v>299446</v>
      </c>
      <c r="T4486" s="28">
        <f>VLOOKUP(--F4486,经验表!$A$4:$B$53,2,0)*VLOOKUP(--E4486,经验表!$W$8:$X$17,2,0)</f>
        <v>299446.87500000006</v>
      </c>
      <c r="U4486" s="1">
        <f t="shared" si="574"/>
        <v>2942916</v>
      </c>
      <c r="V4486" s="1">
        <f t="shared" si="575"/>
        <v>2942916</v>
      </c>
    </row>
    <row r="4487" spans="1:22" x14ac:dyDescent="0.35">
      <c r="A4487" s="1">
        <v>93100185</v>
      </c>
      <c r="B4487" s="3" t="s">
        <v>25</v>
      </c>
      <c r="C4487" s="29">
        <f t="shared" si="579"/>
        <v>2</v>
      </c>
      <c r="D4487" s="29" t="str">
        <f t="shared" si="576"/>
        <v>5</v>
      </c>
      <c r="E4487" s="42" t="str">
        <f t="shared" si="577"/>
        <v>25</v>
      </c>
      <c r="F4487" s="1">
        <v>31</v>
      </c>
      <c r="G4487" s="28" t="str">
        <f t="shared" si="578"/>
        <v>531</v>
      </c>
      <c r="H4487" s="1">
        <v>4</v>
      </c>
      <c r="I4487" s="1">
        <v>5971</v>
      </c>
      <c r="J4487" s="1">
        <v>47</v>
      </c>
      <c r="K4487" s="1">
        <v>17064</v>
      </c>
      <c r="L4487" s="1">
        <v>246385</v>
      </c>
      <c r="M4487" s="1">
        <v>2225291</v>
      </c>
      <c r="N4487" s="2">
        <f>INT(VLOOKUP(--D4487,'属性表（单）'!$H$7:$I$11,2,0)*VLOOKUP(F4487,'属性表（单）'!$B$4:$D$53,3,0))</f>
        <v>50100</v>
      </c>
      <c r="O4487" s="34">
        <f t="shared" ref="O4487:O4550" si="580">INT(IF(C4487=1,P4487,P4487*$X$14))</f>
        <v>7515</v>
      </c>
      <c r="P4487" s="1">
        <f>IF(H4487=26,VLOOKUP(G4487,'属性表（单核）'!$H$2:$I$251,2,0),IF(H4487=59,VLOOKUP(G4487,'属性表（单核）'!$C$2:$D$251,2,0),INT(N4487/VLOOKUP(H4487,'属性表（单）'!$N$4:$O$24,2,0))))</f>
        <v>5010</v>
      </c>
      <c r="Q4487" s="34">
        <f t="shared" si="572"/>
        <v>117421</v>
      </c>
      <c r="R4487" s="1">
        <f>IF(J4487=26,VLOOKUP(G4487,'属性表（单核）'!$H$2:$I$251,2,0),IF(J4487=59,VLOOKUP(G4487,'属性表（单核）'!$C$2:$D$251,2,0),INT(N4487/VLOOKUP(J4487,'属性表（单）'!$N$4:$O$24,2,0))))</f>
        <v>78281</v>
      </c>
      <c r="S4487" s="1">
        <f t="shared" si="573"/>
        <v>325455</v>
      </c>
      <c r="T4487" s="28">
        <f>VLOOKUP(--F4487,经验表!$A$4:$B$53,2,0)*VLOOKUP(--E4487,经验表!$W$8:$X$17,2,0)</f>
        <v>325455.97500000003</v>
      </c>
      <c r="U4487" s="1">
        <f t="shared" si="574"/>
        <v>3242362</v>
      </c>
      <c r="V4487" s="1">
        <f t="shared" si="575"/>
        <v>3242362</v>
      </c>
    </row>
    <row r="4488" spans="1:22" x14ac:dyDescent="0.35">
      <c r="A4488" s="1">
        <v>93200185</v>
      </c>
      <c r="B4488" s="3" t="s">
        <v>25</v>
      </c>
      <c r="C4488" s="29">
        <f t="shared" si="579"/>
        <v>2</v>
      </c>
      <c r="D4488" s="29" t="str">
        <f t="shared" si="576"/>
        <v>5</v>
      </c>
      <c r="E4488" s="42" t="str">
        <f t="shared" si="577"/>
        <v>25</v>
      </c>
      <c r="F4488" s="1">
        <v>32</v>
      </c>
      <c r="G4488" s="28" t="str">
        <f t="shared" si="578"/>
        <v>532</v>
      </c>
      <c r="H4488" s="1">
        <v>4</v>
      </c>
      <c r="I4488" s="1">
        <v>6144</v>
      </c>
      <c r="J4488" s="1">
        <v>47</v>
      </c>
      <c r="K4488" s="1">
        <v>17544</v>
      </c>
      <c r="L4488" s="1">
        <v>270248</v>
      </c>
      <c r="M4488" s="1">
        <v>2471676</v>
      </c>
      <c r="N4488" s="2">
        <f>INT(VLOOKUP(--D4488,'属性表（单）'!$H$7:$I$11,2,0)*VLOOKUP(F4488,'属性表（单）'!$B$4:$D$53,3,0))</f>
        <v>52500</v>
      </c>
      <c r="O4488" s="34">
        <f t="shared" si="580"/>
        <v>7875</v>
      </c>
      <c r="P4488" s="1">
        <f>IF(H4488=26,VLOOKUP(G4488,'属性表（单核）'!$H$2:$I$251,2,0),IF(H4488=59,VLOOKUP(G4488,'属性表（单核）'!$C$2:$D$251,2,0),INT(N4488/VLOOKUP(H4488,'属性表（单）'!$N$4:$O$24,2,0))))</f>
        <v>5250</v>
      </c>
      <c r="Q4488" s="34">
        <f t="shared" ref="Q4488:Q4551" si="581">INT(IF(C4488=1,R4488,R4488*$X$14))</f>
        <v>123046</v>
      </c>
      <c r="R4488" s="1">
        <f>IF(J4488=26,VLOOKUP(G4488,'属性表（单核）'!$H$2:$I$251,2,0),IF(J4488=59,VLOOKUP(G4488,'属性表（单核）'!$C$2:$D$251,2,0),INT(N4488/VLOOKUP(J4488,'属性表（单）'!$N$4:$O$24,2,0))))</f>
        <v>82031</v>
      </c>
      <c r="S4488" s="1">
        <f t="shared" ref="S4488:S4551" si="582">INT(T4488)</f>
        <v>351465</v>
      </c>
      <c r="T4488" s="28">
        <f>VLOOKUP(--F4488,经验表!$A$4:$B$53,2,0)*VLOOKUP(--E4488,经验表!$W$8:$X$17,2,0)</f>
        <v>351465.07500000007</v>
      </c>
      <c r="U4488" s="1">
        <f t="shared" ref="U4488:U4551" si="583">INT(IF(C4488=1,IF(F4488=1,VLOOKUP(--D4488,$X$8:$Y$12,2,0),V4488),IF(F4488=1,VLOOKUP(--D4488,$X$17:$Y$21,2,0),V4488)))</f>
        <v>3567817</v>
      </c>
      <c r="V4488" s="1">
        <f t="shared" si="575"/>
        <v>3567817</v>
      </c>
    </row>
    <row r="4489" spans="1:22" x14ac:dyDescent="0.35">
      <c r="A4489" s="1">
        <v>93300185</v>
      </c>
      <c r="B4489" s="3" t="s">
        <v>25</v>
      </c>
      <c r="C4489" s="29">
        <f t="shared" si="579"/>
        <v>2</v>
      </c>
      <c r="D4489" s="29" t="str">
        <f t="shared" si="576"/>
        <v>5</v>
      </c>
      <c r="E4489" s="42" t="str">
        <f t="shared" si="577"/>
        <v>25</v>
      </c>
      <c r="F4489" s="1">
        <v>33</v>
      </c>
      <c r="G4489" s="28" t="str">
        <f t="shared" si="578"/>
        <v>533</v>
      </c>
      <c r="H4489" s="1">
        <v>4</v>
      </c>
      <c r="I4489" s="1">
        <v>6317</v>
      </c>
      <c r="J4489" s="1">
        <v>47</v>
      </c>
      <c r="K4489" s="1">
        <v>18024</v>
      </c>
      <c r="L4489" s="1">
        <v>296294</v>
      </c>
      <c r="M4489" s="1">
        <v>2741924</v>
      </c>
      <c r="N4489" s="2">
        <f>INT(VLOOKUP(--D4489,'属性表（单）'!$H$7:$I$11,2,0)*VLOOKUP(F4489,'属性表（单）'!$B$4:$D$53,3,0))</f>
        <v>54900</v>
      </c>
      <c r="O4489" s="34">
        <f t="shared" si="580"/>
        <v>8235</v>
      </c>
      <c r="P4489" s="1">
        <f>IF(H4489=26,VLOOKUP(G4489,'属性表（单核）'!$H$2:$I$251,2,0),IF(H4489=59,VLOOKUP(G4489,'属性表（单核）'!$C$2:$D$251,2,0),INT(N4489/VLOOKUP(H4489,'属性表（单）'!$N$4:$O$24,2,0))))</f>
        <v>5490</v>
      </c>
      <c r="Q4489" s="34">
        <f t="shared" si="581"/>
        <v>128671</v>
      </c>
      <c r="R4489" s="1">
        <f>IF(J4489=26,VLOOKUP(G4489,'属性表（单核）'!$H$2:$I$251,2,0),IF(J4489=59,VLOOKUP(G4489,'属性表（单核）'!$C$2:$D$251,2,0),INT(N4489/VLOOKUP(J4489,'属性表（单）'!$N$4:$O$24,2,0))))</f>
        <v>85781</v>
      </c>
      <c r="S4489" s="1">
        <f t="shared" si="582"/>
        <v>377474</v>
      </c>
      <c r="T4489" s="28">
        <f>VLOOKUP(--F4489,经验表!$A$4:$B$53,2,0)*VLOOKUP(--E4489,经验表!$W$8:$X$17,2,0)</f>
        <v>377474.17500000005</v>
      </c>
      <c r="U4489" s="1">
        <f t="shared" si="583"/>
        <v>3919282</v>
      </c>
      <c r="V4489" s="1">
        <f t="shared" ref="V4489:V4552" si="584">S4488+U4488</f>
        <v>3919282</v>
      </c>
    </row>
    <row r="4490" spans="1:22" x14ac:dyDescent="0.35">
      <c r="A4490" s="1">
        <v>93400185</v>
      </c>
      <c r="B4490" s="3" t="s">
        <v>25</v>
      </c>
      <c r="C4490" s="29">
        <f t="shared" si="579"/>
        <v>2</v>
      </c>
      <c r="D4490" s="29" t="str">
        <f t="shared" si="576"/>
        <v>5</v>
      </c>
      <c r="E4490" s="42" t="str">
        <f t="shared" si="577"/>
        <v>25</v>
      </c>
      <c r="F4490" s="1">
        <v>34</v>
      </c>
      <c r="G4490" s="28" t="str">
        <f t="shared" si="578"/>
        <v>534</v>
      </c>
      <c r="H4490" s="1">
        <v>4</v>
      </c>
      <c r="I4490" s="1">
        <v>6493</v>
      </c>
      <c r="J4490" s="1">
        <v>47</v>
      </c>
      <c r="K4490" s="1">
        <v>18504</v>
      </c>
      <c r="L4490" s="1">
        <v>324718</v>
      </c>
      <c r="M4490" s="1">
        <v>3038218</v>
      </c>
      <c r="N4490" s="2">
        <f>INT(VLOOKUP(--D4490,'属性表（单）'!$H$7:$I$11,2,0)*VLOOKUP(F4490,'属性表（单）'!$B$4:$D$53,3,0))</f>
        <v>57300</v>
      </c>
      <c r="O4490" s="34">
        <f t="shared" si="580"/>
        <v>8595</v>
      </c>
      <c r="P4490" s="1">
        <f>IF(H4490=26,VLOOKUP(G4490,'属性表（单核）'!$H$2:$I$251,2,0),IF(H4490=59,VLOOKUP(G4490,'属性表（单核）'!$C$2:$D$251,2,0),INT(N4490/VLOOKUP(H4490,'属性表（单）'!$N$4:$O$24,2,0))))</f>
        <v>5730</v>
      </c>
      <c r="Q4490" s="34">
        <f t="shared" si="581"/>
        <v>134296</v>
      </c>
      <c r="R4490" s="1">
        <f>IF(J4490=26,VLOOKUP(G4490,'属性表（单核）'!$H$2:$I$251,2,0),IF(J4490=59,VLOOKUP(G4490,'属性表（单核）'!$C$2:$D$251,2,0),INT(N4490/VLOOKUP(J4490,'属性表（单）'!$N$4:$O$24,2,0))))</f>
        <v>89531</v>
      </c>
      <c r="S4490" s="1">
        <f t="shared" si="582"/>
        <v>409643</v>
      </c>
      <c r="T4490" s="28">
        <f>VLOOKUP(--F4490,经验表!$A$4:$B$53,2,0)*VLOOKUP(--E4490,经验表!$W$8:$X$17,2,0)</f>
        <v>409643.32500000007</v>
      </c>
      <c r="U4490" s="1">
        <f t="shared" si="583"/>
        <v>4296756</v>
      </c>
      <c r="V4490" s="1">
        <f t="shared" si="584"/>
        <v>4296756</v>
      </c>
    </row>
    <row r="4491" spans="1:22" x14ac:dyDescent="0.35">
      <c r="A4491" s="1">
        <v>93500185</v>
      </c>
      <c r="B4491" s="3" t="s">
        <v>25</v>
      </c>
      <c r="C4491" s="29">
        <f t="shared" si="579"/>
        <v>2</v>
      </c>
      <c r="D4491" s="29" t="str">
        <f t="shared" si="576"/>
        <v>5</v>
      </c>
      <c r="E4491" s="42" t="str">
        <f t="shared" si="577"/>
        <v>25</v>
      </c>
      <c r="F4491" s="1">
        <v>35</v>
      </c>
      <c r="G4491" s="28" t="str">
        <f t="shared" si="578"/>
        <v>535</v>
      </c>
      <c r="H4491" s="1">
        <v>4</v>
      </c>
      <c r="I4491" s="1">
        <v>6669</v>
      </c>
      <c r="J4491" s="1">
        <v>47</v>
      </c>
      <c r="K4491" s="1">
        <v>18984</v>
      </c>
      <c r="L4491" s="1">
        <v>355740</v>
      </c>
      <c r="M4491" s="1">
        <v>3362936</v>
      </c>
      <c r="N4491" s="2">
        <f>INT(VLOOKUP(--D4491,'属性表（单）'!$H$7:$I$11,2,0)*VLOOKUP(F4491,'属性表（单）'!$B$4:$D$53,3,0))</f>
        <v>59700</v>
      </c>
      <c r="O4491" s="34">
        <f t="shared" si="580"/>
        <v>8955</v>
      </c>
      <c r="P4491" s="1">
        <f>IF(H4491=26,VLOOKUP(G4491,'属性表（单核）'!$H$2:$I$251,2,0),IF(H4491=59,VLOOKUP(G4491,'属性表（单核）'!$C$2:$D$251,2,0),INT(N4491/VLOOKUP(H4491,'属性表（单）'!$N$4:$O$24,2,0))))</f>
        <v>5970</v>
      </c>
      <c r="Q4491" s="34">
        <f t="shared" si="581"/>
        <v>139921</v>
      </c>
      <c r="R4491" s="1">
        <f>IF(J4491=26,VLOOKUP(G4491,'属性表（单核）'!$H$2:$I$251,2,0),IF(J4491=59,VLOOKUP(G4491,'属性表（单核）'!$C$2:$D$251,2,0),INT(N4491/VLOOKUP(J4491,'属性表（单）'!$N$4:$O$24,2,0))))</f>
        <v>93281</v>
      </c>
      <c r="S4491" s="1">
        <f t="shared" si="582"/>
        <v>441812</v>
      </c>
      <c r="T4491" s="28">
        <f>VLOOKUP(--F4491,经验表!$A$4:$B$53,2,0)*VLOOKUP(--E4491,经验表!$W$8:$X$17,2,0)</f>
        <v>441812.47500000003</v>
      </c>
      <c r="U4491" s="1">
        <f t="shared" si="583"/>
        <v>4706399</v>
      </c>
      <c r="V4491" s="1">
        <f t="shared" si="584"/>
        <v>4706399</v>
      </c>
    </row>
    <row r="4492" spans="1:22" x14ac:dyDescent="0.35">
      <c r="A4492" s="1">
        <v>93600185</v>
      </c>
      <c r="B4492" s="3" t="s">
        <v>25</v>
      </c>
      <c r="C4492" s="29">
        <f t="shared" si="579"/>
        <v>2</v>
      </c>
      <c r="D4492" s="29" t="str">
        <f t="shared" si="576"/>
        <v>5</v>
      </c>
      <c r="E4492" s="42" t="str">
        <f t="shared" si="577"/>
        <v>25</v>
      </c>
      <c r="F4492" s="1">
        <v>36</v>
      </c>
      <c r="G4492" s="28" t="str">
        <f t="shared" si="578"/>
        <v>536</v>
      </c>
      <c r="H4492" s="1">
        <v>4</v>
      </c>
      <c r="I4492" s="1">
        <v>6848</v>
      </c>
      <c r="J4492" s="1">
        <v>47</v>
      </c>
      <c r="K4492" s="1">
        <v>19464</v>
      </c>
      <c r="L4492" s="1">
        <v>389594</v>
      </c>
      <c r="M4492" s="1">
        <v>3718676</v>
      </c>
      <c r="N4492" s="2">
        <f>INT(VLOOKUP(--D4492,'属性表（单）'!$H$7:$I$11,2,0)*VLOOKUP(F4492,'属性表（单）'!$B$4:$D$53,3,0))</f>
        <v>62100</v>
      </c>
      <c r="O4492" s="34">
        <f t="shared" si="580"/>
        <v>9315</v>
      </c>
      <c r="P4492" s="1">
        <f>IF(H4492=26,VLOOKUP(G4492,'属性表（单核）'!$H$2:$I$251,2,0),IF(H4492=59,VLOOKUP(G4492,'属性表（单核）'!$C$2:$D$251,2,0),INT(N4492/VLOOKUP(H4492,'属性表（单）'!$N$4:$O$24,2,0))))</f>
        <v>6210</v>
      </c>
      <c r="Q4492" s="34">
        <f t="shared" si="581"/>
        <v>145546</v>
      </c>
      <c r="R4492" s="1">
        <f>IF(J4492=26,VLOOKUP(G4492,'属性表（单核）'!$H$2:$I$251,2,0),IF(J4492=59,VLOOKUP(G4492,'属性表（单核）'!$C$2:$D$251,2,0),INT(N4492/VLOOKUP(J4492,'属性表（单）'!$N$4:$O$24,2,0))))</f>
        <v>97031</v>
      </c>
      <c r="S4492" s="1">
        <f t="shared" si="582"/>
        <v>473981</v>
      </c>
      <c r="T4492" s="28">
        <f>VLOOKUP(--F4492,经验表!$A$4:$B$53,2,0)*VLOOKUP(--E4492,经验表!$W$8:$X$17,2,0)</f>
        <v>473981.62500000006</v>
      </c>
      <c r="U4492" s="1">
        <f t="shared" si="583"/>
        <v>5148211</v>
      </c>
      <c r="V4492" s="1">
        <f t="shared" si="584"/>
        <v>5148211</v>
      </c>
    </row>
    <row r="4493" spans="1:22" x14ac:dyDescent="0.35">
      <c r="A4493" s="1">
        <v>93700185</v>
      </c>
      <c r="B4493" s="3" t="s">
        <v>25</v>
      </c>
      <c r="C4493" s="29">
        <f t="shared" si="579"/>
        <v>2</v>
      </c>
      <c r="D4493" s="29" t="str">
        <f t="shared" si="576"/>
        <v>5</v>
      </c>
      <c r="E4493" s="42" t="str">
        <f t="shared" si="577"/>
        <v>25</v>
      </c>
      <c r="F4493" s="1">
        <v>37</v>
      </c>
      <c r="G4493" s="28" t="str">
        <f t="shared" si="578"/>
        <v>537</v>
      </c>
      <c r="H4493" s="1">
        <v>4</v>
      </c>
      <c r="I4493" s="1">
        <v>7029</v>
      </c>
      <c r="J4493" s="1">
        <v>47</v>
      </c>
      <c r="K4493" s="1">
        <v>19944</v>
      </c>
      <c r="L4493" s="1">
        <v>426536</v>
      </c>
      <c r="M4493" s="1">
        <v>4108270</v>
      </c>
      <c r="N4493" s="2">
        <f>INT(VLOOKUP(--D4493,'属性表（单）'!$H$7:$I$11,2,0)*VLOOKUP(F4493,'属性表（单）'!$B$4:$D$53,3,0))</f>
        <v>64800</v>
      </c>
      <c r="O4493" s="34">
        <f t="shared" si="580"/>
        <v>9720</v>
      </c>
      <c r="P4493" s="1">
        <f>IF(H4493=26,VLOOKUP(G4493,'属性表（单核）'!$H$2:$I$251,2,0),IF(H4493=59,VLOOKUP(G4493,'属性表（单核）'!$C$2:$D$251,2,0),INT(N4493/VLOOKUP(H4493,'属性表（单）'!$N$4:$O$24,2,0))))</f>
        <v>6480</v>
      </c>
      <c r="Q4493" s="34">
        <f t="shared" si="581"/>
        <v>151875</v>
      </c>
      <c r="R4493" s="1">
        <f>IF(J4493=26,VLOOKUP(G4493,'属性表（单核）'!$H$2:$I$251,2,0),IF(J4493=59,VLOOKUP(G4493,'属性表（单核）'!$C$2:$D$251,2,0),INT(N4493/VLOOKUP(J4493,'属性表（单）'!$N$4:$O$24,2,0))))</f>
        <v>101250</v>
      </c>
      <c r="S4493" s="1">
        <f t="shared" si="582"/>
        <v>506150</v>
      </c>
      <c r="T4493" s="28">
        <f>VLOOKUP(--F4493,经验表!$A$4:$B$53,2,0)*VLOOKUP(--E4493,经验表!$W$8:$X$17,2,0)</f>
        <v>506150.77500000008</v>
      </c>
      <c r="U4493" s="1">
        <f t="shared" si="583"/>
        <v>5622192</v>
      </c>
      <c r="V4493" s="1">
        <f t="shared" si="584"/>
        <v>5622192</v>
      </c>
    </row>
    <row r="4494" spans="1:22" x14ac:dyDescent="0.35">
      <c r="A4494" s="1">
        <v>93800185</v>
      </c>
      <c r="B4494" s="3" t="s">
        <v>25</v>
      </c>
      <c r="C4494" s="29">
        <f t="shared" si="579"/>
        <v>2</v>
      </c>
      <c r="D4494" s="29" t="str">
        <f t="shared" si="576"/>
        <v>5</v>
      </c>
      <c r="E4494" s="42" t="str">
        <f t="shared" si="577"/>
        <v>25</v>
      </c>
      <c r="F4494" s="1">
        <v>38</v>
      </c>
      <c r="G4494" s="28" t="str">
        <f t="shared" si="578"/>
        <v>538</v>
      </c>
      <c r="H4494" s="1">
        <v>4</v>
      </c>
      <c r="I4494" s="1">
        <v>7211</v>
      </c>
      <c r="J4494" s="1">
        <v>47</v>
      </c>
      <c r="K4494" s="1">
        <v>20424</v>
      </c>
      <c r="L4494" s="1">
        <v>466849</v>
      </c>
      <c r="M4494" s="1">
        <v>4534806</v>
      </c>
      <c r="N4494" s="2">
        <f>INT(VLOOKUP(--D4494,'属性表（单）'!$H$7:$I$11,2,0)*VLOOKUP(F4494,'属性表（单）'!$B$4:$D$53,3,0))</f>
        <v>67500</v>
      </c>
      <c r="O4494" s="34">
        <f t="shared" si="580"/>
        <v>10125</v>
      </c>
      <c r="P4494" s="1">
        <f>IF(H4494=26,VLOOKUP(G4494,'属性表（单核）'!$H$2:$I$251,2,0),IF(H4494=59,VLOOKUP(G4494,'属性表（单核）'!$C$2:$D$251,2,0),INT(N4494/VLOOKUP(H4494,'属性表（单）'!$N$4:$O$24,2,0))))</f>
        <v>6750</v>
      </c>
      <c r="Q4494" s="34">
        <f t="shared" si="581"/>
        <v>158202</v>
      </c>
      <c r="R4494" s="1">
        <f>IF(J4494=26,VLOOKUP(G4494,'属性表（单核）'!$H$2:$I$251,2,0),IF(J4494=59,VLOOKUP(G4494,'属性表（单核）'!$C$2:$D$251,2,0),INT(N4494/VLOOKUP(J4494,'属性表（单）'!$N$4:$O$24,2,0))))</f>
        <v>105468</v>
      </c>
      <c r="S4494" s="1">
        <f t="shared" si="582"/>
        <v>545164</v>
      </c>
      <c r="T4494" s="28">
        <f>VLOOKUP(--F4494,经验表!$A$4:$B$53,2,0)*VLOOKUP(--E4494,经验表!$W$8:$X$17,2,0)</f>
        <v>545164.42500000005</v>
      </c>
      <c r="U4494" s="1">
        <f t="shared" si="583"/>
        <v>6128342</v>
      </c>
      <c r="V4494" s="1">
        <f t="shared" si="584"/>
        <v>6128342</v>
      </c>
    </row>
    <row r="4495" spans="1:22" x14ac:dyDescent="0.35">
      <c r="A4495" s="1">
        <v>93900185</v>
      </c>
      <c r="B4495" s="3" t="s">
        <v>25</v>
      </c>
      <c r="C4495" s="29">
        <f t="shared" si="579"/>
        <v>2</v>
      </c>
      <c r="D4495" s="29" t="str">
        <f t="shared" si="576"/>
        <v>5</v>
      </c>
      <c r="E4495" s="42" t="str">
        <f t="shared" si="577"/>
        <v>25</v>
      </c>
      <c r="F4495" s="1">
        <v>39</v>
      </c>
      <c r="G4495" s="28" t="str">
        <f t="shared" si="578"/>
        <v>539</v>
      </c>
      <c r="H4495" s="1">
        <v>4</v>
      </c>
      <c r="I4495" s="1">
        <v>7395</v>
      </c>
      <c r="J4495" s="1">
        <v>47</v>
      </c>
      <c r="K4495" s="1">
        <v>20904</v>
      </c>
      <c r="L4495" s="1">
        <v>510840</v>
      </c>
      <c r="M4495" s="1">
        <v>5001655</v>
      </c>
      <c r="N4495" s="2">
        <f>INT(VLOOKUP(--D4495,'属性表（单）'!$H$7:$I$11,2,0)*VLOOKUP(F4495,'属性表（单）'!$B$4:$D$53,3,0))</f>
        <v>70200</v>
      </c>
      <c r="O4495" s="34">
        <f t="shared" si="580"/>
        <v>10530</v>
      </c>
      <c r="P4495" s="1">
        <f>IF(H4495=26,VLOOKUP(G4495,'属性表（单核）'!$H$2:$I$251,2,0),IF(H4495=59,VLOOKUP(G4495,'属性表（单核）'!$C$2:$D$251,2,0),INT(N4495/VLOOKUP(H4495,'属性表（单）'!$N$4:$O$24,2,0))))</f>
        <v>7020</v>
      </c>
      <c r="Q4495" s="34">
        <f t="shared" si="581"/>
        <v>164530</v>
      </c>
      <c r="R4495" s="1">
        <f>IF(J4495=26,VLOOKUP(G4495,'属性表（单核）'!$H$2:$I$251,2,0),IF(J4495=59,VLOOKUP(G4495,'属性表（单核）'!$C$2:$D$251,2,0),INT(N4495/VLOOKUP(J4495,'属性表（单）'!$N$4:$O$24,2,0))))</f>
        <v>109687</v>
      </c>
      <c r="S4495" s="1">
        <f t="shared" si="582"/>
        <v>584178</v>
      </c>
      <c r="T4495" s="28">
        <f>VLOOKUP(--F4495,经验表!$A$4:$B$53,2,0)*VLOOKUP(--E4495,经验表!$W$8:$X$17,2,0)</f>
        <v>584178.07500000007</v>
      </c>
      <c r="U4495" s="1">
        <f t="shared" si="583"/>
        <v>6673506</v>
      </c>
      <c r="V4495" s="1">
        <f t="shared" si="584"/>
        <v>6673506</v>
      </c>
    </row>
    <row r="4496" spans="1:22" x14ac:dyDescent="0.35">
      <c r="A4496" s="1">
        <v>94000185</v>
      </c>
      <c r="B4496" s="3" t="s">
        <v>25</v>
      </c>
      <c r="C4496" s="29">
        <f t="shared" si="579"/>
        <v>2</v>
      </c>
      <c r="D4496" s="29" t="str">
        <f t="shared" si="576"/>
        <v>5</v>
      </c>
      <c r="E4496" s="42" t="str">
        <f t="shared" si="577"/>
        <v>25</v>
      </c>
      <c r="F4496" s="1">
        <v>40</v>
      </c>
      <c r="G4496" s="28" t="str">
        <f t="shared" si="578"/>
        <v>540</v>
      </c>
      <c r="H4496" s="1">
        <v>4</v>
      </c>
      <c r="I4496" s="1">
        <v>7582</v>
      </c>
      <c r="J4496" s="1">
        <v>47</v>
      </c>
      <c r="K4496" s="1">
        <v>21384</v>
      </c>
      <c r="L4496" s="1">
        <v>558837</v>
      </c>
      <c r="M4496" s="1">
        <v>5512495</v>
      </c>
      <c r="N4496" s="2">
        <f>INT(VLOOKUP(--D4496,'属性表（单）'!$H$7:$I$11,2,0)*VLOOKUP(F4496,'属性表（单）'!$B$4:$D$53,3,0))</f>
        <v>72900</v>
      </c>
      <c r="O4496" s="34">
        <f t="shared" si="580"/>
        <v>10935</v>
      </c>
      <c r="P4496" s="1">
        <f>IF(H4496=26,VLOOKUP(G4496,'属性表（单核）'!$H$2:$I$251,2,0),IF(H4496=59,VLOOKUP(G4496,'属性表（单核）'!$C$2:$D$251,2,0),INT(N4496/VLOOKUP(H4496,'属性表（单）'!$N$4:$O$24,2,0))))</f>
        <v>7290</v>
      </c>
      <c r="Q4496" s="34">
        <f t="shared" si="581"/>
        <v>170859</v>
      </c>
      <c r="R4496" s="1">
        <f>IF(J4496=26,VLOOKUP(G4496,'属性表（单核）'!$H$2:$I$251,2,0),IF(J4496=59,VLOOKUP(G4496,'属性表（单核）'!$C$2:$D$251,2,0),INT(N4496/VLOOKUP(J4496,'属性表（单）'!$N$4:$O$24,2,0))))</f>
        <v>113906</v>
      </c>
      <c r="S4496" s="1">
        <f t="shared" si="582"/>
        <v>623191</v>
      </c>
      <c r="T4496" s="28">
        <f>VLOOKUP(--F4496,经验表!$A$4:$B$53,2,0)*VLOOKUP(--E4496,经验表!$W$8:$X$17,2,0)</f>
        <v>623191.72500000009</v>
      </c>
      <c r="U4496" s="1">
        <f t="shared" si="583"/>
        <v>7257684</v>
      </c>
      <c r="V4496" s="1">
        <f t="shared" si="584"/>
        <v>7257684</v>
      </c>
    </row>
    <row r="4497" spans="1:22" x14ac:dyDescent="0.35">
      <c r="A4497" s="1">
        <v>94100185</v>
      </c>
      <c r="B4497" s="3" t="s">
        <v>25</v>
      </c>
      <c r="C4497" s="29">
        <f t="shared" si="579"/>
        <v>2</v>
      </c>
      <c r="D4497" s="29" t="str">
        <f t="shared" si="576"/>
        <v>5</v>
      </c>
      <c r="E4497" s="42" t="str">
        <f t="shared" si="577"/>
        <v>25</v>
      </c>
      <c r="F4497" s="1">
        <v>41</v>
      </c>
      <c r="G4497" s="28" t="str">
        <f t="shared" si="578"/>
        <v>541</v>
      </c>
      <c r="H4497" s="1">
        <v>4</v>
      </c>
      <c r="I4497" s="1">
        <v>7770</v>
      </c>
      <c r="J4497" s="1">
        <v>47</v>
      </c>
      <c r="K4497" s="1">
        <v>21864</v>
      </c>
      <c r="L4497" s="1">
        <v>611213</v>
      </c>
      <c r="M4497" s="1">
        <v>6071332</v>
      </c>
      <c r="N4497" s="2">
        <f>INT(VLOOKUP(--D4497,'属性表（单）'!$H$7:$I$11,2,0)*VLOOKUP(F4497,'属性表（单）'!$B$4:$D$53,3,0))</f>
        <v>75600</v>
      </c>
      <c r="O4497" s="34">
        <f t="shared" si="580"/>
        <v>11340</v>
      </c>
      <c r="P4497" s="1">
        <f>IF(H4497=26,VLOOKUP(G4497,'属性表（单核）'!$H$2:$I$251,2,0),IF(H4497=59,VLOOKUP(G4497,'属性表（单核）'!$C$2:$D$251,2,0),INT(N4497/VLOOKUP(H4497,'属性表（单）'!$N$4:$O$24,2,0))))</f>
        <v>7560</v>
      </c>
      <c r="Q4497" s="34">
        <f t="shared" si="581"/>
        <v>177187</v>
      </c>
      <c r="R4497" s="1">
        <f>IF(J4497=26,VLOOKUP(G4497,'属性表（单核）'!$H$2:$I$251,2,0),IF(J4497=59,VLOOKUP(G4497,'属性表（单核）'!$C$2:$D$251,2,0),INT(N4497/VLOOKUP(J4497,'属性表（单）'!$N$4:$O$24,2,0))))</f>
        <v>118125</v>
      </c>
      <c r="S4497" s="1">
        <f t="shared" si="582"/>
        <v>662205</v>
      </c>
      <c r="T4497" s="28">
        <f>VLOOKUP(--F4497,经验表!$A$4:$B$53,2,0)*VLOOKUP(--E4497,经验表!$W$8:$X$17,2,0)</f>
        <v>662205.37500000012</v>
      </c>
      <c r="U4497" s="1">
        <f t="shared" si="583"/>
        <v>7880875</v>
      </c>
      <c r="V4497" s="1">
        <f t="shared" si="584"/>
        <v>7880875</v>
      </c>
    </row>
    <row r="4498" spans="1:22" x14ac:dyDescent="0.35">
      <c r="A4498" s="1">
        <v>94200185</v>
      </c>
      <c r="B4498" s="3" t="s">
        <v>25</v>
      </c>
      <c r="C4498" s="29">
        <f t="shared" si="579"/>
        <v>2</v>
      </c>
      <c r="D4498" s="29" t="str">
        <f t="shared" si="576"/>
        <v>5</v>
      </c>
      <c r="E4498" s="42" t="str">
        <f t="shared" si="577"/>
        <v>25</v>
      </c>
      <c r="F4498" s="1">
        <v>42</v>
      </c>
      <c r="G4498" s="28" t="str">
        <f t="shared" si="578"/>
        <v>542</v>
      </c>
      <c r="H4498" s="1">
        <v>4</v>
      </c>
      <c r="I4498" s="1">
        <v>7960</v>
      </c>
      <c r="J4498" s="1">
        <v>47</v>
      </c>
      <c r="K4498" s="1">
        <v>22344</v>
      </c>
      <c r="L4498" s="1">
        <v>668358</v>
      </c>
      <c r="M4498" s="1">
        <v>6682545</v>
      </c>
      <c r="N4498" s="2">
        <f>INT(VLOOKUP(--D4498,'属性表（单）'!$H$7:$I$11,2,0)*VLOOKUP(F4498,'属性表（单）'!$B$4:$D$53,3,0))</f>
        <v>78600</v>
      </c>
      <c r="O4498" s="34">
        <f t="shared" si="580"/>
        <v>11790</v>
      </c>
      <c r="P4498" s="1">
        <f>IF(H4498=26,VLOOKUP(G4498,'属性表（单核）'!$H$2:$I$251,2,0),IF(H4498=59,VLOOKUP(G4498,'属性表（单核）'!$C$2:$D$251,2,0),INT(N4498/VLOOKUP(H4498,'属性表（单）'!$N$4:$O$24,2,0))))</f>
        <v>7860</v>
      </c>
      <c r="Q4498" s="34">
        <f t="shared" si="581"/>
        <v>184218</v>
      </c>
      <c r="R4498" s="1">
        <f>IF(J4498=26,VLOOKUP(G4498,'属性表（单核）'!$H$2:$I$251,2,0),IF(J4498=59,VLOOKUP(G4498,'属性表（单核）'!$C$2:$D$251,2,0),INT(N4498/VLOOKUP(J4498,'属性表（单）'!$N$4:$O$24,2,0))))</f>
        <v>122812</v>
      </c>
      <c r="S4498" s="1">
        <f t="shared" si="582"/>
        <v>708747</v>
      </c>
      <c r="T4498" s="28">
        <f>VLOOKUP(--F4498,经验表!$A$4:$B$53,2,0)*VLOOKUP(--E4498,经验表!$W$8:$X$17,2,0)</f>
        <v>708747.97500000009</v>
      </c>
      <c r="U4498" s="1">
        <f t="shared" si="583"/>
        <v>8543080</v>
      </c>
      <c r="V4498" s="1">
        <f t="shared" si="584"/>
        <v>8543080</v>
      </c>
    </row>
    <row r="4499" spans="1:22" x14ac:dyDescent="0.35">
      <c r="A4499" s="1">
        <v>94300185</v>
      </c>
      <c r="B4499" s="3" t="s">
        <v>25</v>
      </c>
      <c r="C4499" s="29">
        <f t="shared" si="579"/>
        <v>2</v>
      </c>
      <c r="D4499" s="29" t="str">
        <f t="shared" si="576"/>
        <v>5</v>
      </c>
      <c r="E4499" s="42" t="str">
        <f t="shared" si="577"/>
        <v>25</v>
      </c>
      <c r="F4499" s="1">
        <v>43</v>
      </c>
      <c r="G4499" s="28" t="str">
        <f t="shared" si="578"/>
        <v>543</v>
      </c>
      <c r="H4499" s="1">
        <v>4</v>
      </c>
      <c r="I4499" s="1">
        <v>8152</v>
      </c>
      <c r="J4499" s="1">
        <v>47</v>
      </c>
      <c r="K4499" s="1">
        <v>22824</v>
      </c>
      <c r="L4499" s="1">
        <v>730710</v>
      </c>
      <c r="M4499" s="1">
        <v>7350903</v>
      </c>
      <c r="N4499" s="2">
        <f>INT(VLOOKUP(--D4499,'属性表（单）'!$H$7:$I$11,2,0)*VLOOKUP(F4499,'属性表（单）'!$B$4:$D$53,3,0))</f>
        <v>81600</v>
      </c>
      <c r="O4499" s="34">
        <f t="shared" si="580"/>
        <v>12240</v>
      </c>
      <c r="P4499" s="1">
        <f>IF(H4499=26,VLOOKUP(G4499,'属性表（单核）'!$H$2:$I$251,2,0),IF(H4499=59,VLOOKUP(G4499,'属性表（单核）'!$C$2:$D$251,2,0),INT(N4499/VLOOKUP(H4499,'属性表（单）'!$N$4:$O$24,2,0))))</f>
        <v>8160</v>
      </c>
      <c r="Q4499" s="34">
        <f t="shared" si="581"/>
        <v>191250</v>
      </c>
      <c r="R4499" s="1">
        <f>IF(J4499=26,VLOOKUP(G4499,'属性表（单核）'!$H$2:$I$251,2,0),IF(J4499=59,VLOOKUP(G4499,'属性表（单核）'!$C$2:$D$251,2,0),INT(N4499/VLOOKUP(J4499,'属性表（单）'!$N$4:$O$24,2,0))))</f>
        <v>127500</v>
      </c>
      <c r="S4499" s="1">
        <f t="shared" si="582"/>
        <v>755290</v>
      </c>
      <c r="T4499" s="28">
        <f>VLOOKUP(--F4499,经验表!$A$4:$B$53,2,0)*VLOOKUP(--E4499,经验表!$W$8:$X$17,2,0)</f>
        <v>755290.57500000007</v>
      </c>
      <c r="U4499" s="1">
        <f t="shared" si="583"/>
        <v>9251827</v>
      </c>
      <c r="V4499" s="1">
        <f t="shared" si="584"/>
        <v>9251827</v>
      </c>
    </row>
    <row r="4500" spans="1:22" x14ac:dyDescent="0.35">
      <c r="A4500" s="1">
        <v>94400185</v>
      </c>
      <c r="B4500" s="3" t="s">
        <v>25</v>
      </c>
      <c r="C4500" s="29">
        <f t="shared" si="579"/>
        <v>2</v>
      </c>
      <c r="D4500" s="29" t="str">
        <f t="shared" si="576"/>
        <v>5</v>
      </c>
      <c r="E4500" s="42" t="str">
        <f t="shared" si="577"/>
        <v>25</v>
      </c>
      <c r="F4500" s="1">
        <v>44</v>
      </c>
      <c r="G4500" s="28" t="str">
        <f t="shared" si="578"/>
        <v>544</v>
      </c>
      <c r="H4500" s="1">
        <v>4</v>
      </c>
      <c r="I4500" s="1">
        <v>8346</v>
      </c>
      <c r="J4500" s="1">
        <v>47</v>
      </c>
      <c r="K4500" s="1">
        <v>23304</v>
      </c>
      <c r="L4500" s="1">
        <v>798739</v>
      </c>
      <c r="M4500" s="1">
        <v>8081613</v>
      </c>
      <c r="N4500" s="2">
        <f>INT(VLOOKUP(--D4500,'属性表（单）'!$H$7:$I$11,2,0)*VLOOKUP(F4500,'属性表（单）'!$B$4:$D$53,3,0))</f>
        <v>84600</v>
      </c>
      <c r="O4500" s="34">
        <f t="shared" si="580"/>
        <v>12690</v>
      </c>
      <c r="P4500" s="1">
        <f>IF(H4500=26,VLOOKUP(G4500,'属性表（单核）'!$H$2:$I$251,2,0),IF(H4500=59,VLOOKUP(G4500,'属性表（单核）'!$C$2:$D$251,2,0),INT(N4500/VLOOKUP(H4500,'属性表（单）'!$N$4:$O$24,2,0))))</f>
        <v>8460</v>
      </c>
      <c r="Q4500" s="34">
        <f t="shared" si="581"/>
        <v>198280</v>
      </c>
      <c r="R4500" s="1">
        <f>IF(J4500=26,VLOOKUP(G4500,'属性表（单核）'!$H$2:$I$251,2,0),IF(J4500=59,VLOOKUP(G4500,'属性表（单核）'!$C$2:$D$251,2,0),INT(N4500/VLOOKUP(J4500,'属性表（单）'!$N$4:$O$24,2,0))))</f>
        <v>132187</v>
      </c>
      <c r="S4500" s="1">
        <f t="shared" si="582"/>
        <v>801833</v>
      </c>
      <c r="T4500" s="28">
        <f>VLOOKUP(--F4500,经验表!$A$4:$B$53,2,0)*VLOOKUP(--E4500,经验表!$W$8:$X$17,2,0)</f>
        <v>801833.17500000016</v>
      </c>
      <c r="U4500" s="1">
        <f t="shared" si="583"/>
        <v>10007117</v>
      </c>
      <c r="V4500" s="1">
        <f t="shared" si="584"/>
        <v>10007117</v>
      </c>
    </row>
    <row r="4501" spans="1:22" x14ac:dyDescent="0.35">
      <c r="A4501" s="1">
        <v>94500185</v>
      </c>
      <c r="B4501" s="3" t="s">
        <v>25</v>
      </c>
      <c r="C4501" s="29">
        <f t="shared" si="579"/>
        <v>2</v>
      </c>
      <c r="D4501" s="29" t="str">
        <f t="shared" si="576"/>
        <v>5</v>
      </c>
      <c r="E4501" s="42" t="str">
        <f t="shared" si="577"/>
        <v>25</v>
      </c>
      <c r="F4501" s="1">
        <v>45</v>
      </c>
      <c r="G4501" s="28" t="str">
        <f t="shared" si="578"/>
        <v>545</v>
      </c>
      <c r="H4501" s="1">
        <v>4</v>
      </c>
      <c r="I4501" s="1">
        <v>8541</v>
      </c>
      <c r="J4501" s="1">
        <v>47</v>
      </c>
      <c r="K4501" s="1">
        <v>23784</v>
      </c>
      <c r="L4501" s="1">
        <v>872962</v>
      </c>
      <c r="M4501" s="1">
        <v>8880352</v>
      </c>
      <c r="N4501" s="2">
        <f>INT(VLOOKUP(--D4501,'属性表（单）'!$H$7:$I$11,2,0)*VLOOKUP(F4501,'属性表（单）'!$B$4:$D$53,3,0))</f>
        <v>87600</v>
      </c>
      <c r="O4501" s="34">
        <f t="shared" si="580"/>
        <v>13140</v>
      </c>
      <c r="P4501" s="1">
        <f>IF(H4501=26,VLOOKUP(G4501,'属性表（单核）'!$H$2:$I$251,2,0),IF(H4501=59,VLOOKUP(G4501,'属性表（单核）'!$C$2:$D$251,2,0),INT(N4501/VLOOKUP(H4501,'属性表（单）'!$N$4:$O$24,2,0))))</f>
        <v>8760</v>
      </c>
      <c r="Q4501" s="34">
        <f t="shared" si="581"/>
        <v>205312</v>
      </c>
      <c r="R4501" s="1">
        <f>IF(J4501=26,VLOOKUP(G4501,'属性表（单核）'!$H$2:$I$251,2,0),IF(J4501=59,VLOOKUP(G4501,'属性表（单核）'!$C$2:$D$251,2,0),INT(N4501/VLOOKUP(J4501,'属性表（单）'!$N$4:$O$24,2,0))))</f>
        <v>136875</v>
      </c>
      <c r="S4501" s="1">
        <f t="shared" si="582"/>
        <v>848375</v>
      </c>
      <c r="T4501" s="28">
        <f>VLOOKUP(--F4501,经验表!$A$4:$B$53,2,0)*VLOOKUP(--E4501,经验表!$W$8:$X$17,2,0)</f>
        <v>848375.77500000014</v>
      </c>
      <c r="U4501" s="1">
        <f t="shared" si="583"/>
        <v>10808950</v>
      </c>
      <c r="V4501" s="1">
        <f t="shared" si="584"/>
        <v>10808950</v>
      </c>
    </row>
    <row r="4502" spans="1:22" x14ac:dyDescent="0.35">
      <c r="A4502" s="1">
        <v>94600185</v>
      </c>
      <c r="B4502" s="3" t="s">
        <v>25</v>
      </c>
      <c r="C4502" s="29">
        <f t="shared" si="579"/>
        <v>2</v>
      </c>
      <c r="D4502" s="29" t="str">
        <f t="shared" si="576"/>
        <v>5</v>
      </c>
      <c r="E4502" s="42" t="str">
        <f t="shared" si="577"/>
        <v>25</v>
      </c>
      <c r="F4502" s="1">
        <v>46</v>
      </c>
      <c r="G4502" s="28" t="str">
        <f t="shared" si="578"/>
        <v>546</v>
      </c>
      <c r="H4502" s="1">
        <v>4</v>
      </c>
      <c r="I4502" s="1">
        <v>8738</v>
      </c>
      <c r="J4502" s="1">
        <v>47</v>
      </c>
      <c r="K4502" s="1">
        <v>24264</v>
      </c>
      <c r="L4502" s="1">
        <v>953942</v>
      </c>
      <c r="M4502" s="1">
        <v>9753314</v>
      </c>
      <c r="N4502" s="2">
        <f>INT(VLOOKUP(--D4502,'属性表（单）'!$H$7:$I$11,2,0)*VLOOKUP(F4502,'属性表（单）'!$B$4:$D$53,3,0))</f>
        <v>90600</v>
      </c>
      <c r="O4502" s="34">
        <f t="shared" si="580"/>
        <v>13590</v>
      </c>
      <c r="P4502" s="1">
        <f>IF(H4502=26,VLOOKUP(G4502,'属性表（单核）'!$H$2:$I$251,2,0),IF(H4502=59,VLOOKUP(G4502,'属性表（单核）'!$C$2:$D$251,2,0),INT(N4502/VLOOKUP(H4502,'属性表（单）'!$N$4:$O$24,2,0))))</f>
        <v>9060</v>
      </c>
      <c r="Q4502" s="34">
        <f t="shared" si="581"/>
        <v>212343</v>
      </c>
      <c r="R4502" s="1">
        <f>IF(J4502=26,VLOOKUP(G4502,'属性表（单核）'!$H$2:$I$251,2,0),IF(J4502=59,VLOOKUP(G4502,'属性表（单核）'!$C$2:$D$251,2,0),INT(N4502/VLOOKUP(J4502,'属性表（单）'!$N$4:$O$24,2,0))))</f>
        <v>141562</v>
      </c>
      <c r="S4502" s="1">
        <f t="shared" si="582"/>
        <v>903131</v>
      </c>
      <c r="T4502" s="28">
        <f>VLOOKUP(--F4502,经验表!$A$4:$B$53,2,0)*VLOOKUP(--E4502,经验表!$W$8:$X$17,2,0)</f>
        <v>903131.77500000014</v>
      </c>
      <c r="U4502" s="1">
        <f t="shared" si="583"/>
        <v>11657325</v>
      </c>
      <c r="V4502" s="1">
        <f t="shared" si="584"/>
        <v>11657325</v>
      </c>
    </row>
    <row r="4503" spans="1:22" x14ac:dyDescent="0.35">
      <c r="A4503" s="1">
        <v>94700185</v>
      </c>
      <c r="B4503" s="3" t="s">
        <v>25</v>
      </c>
      <c r="C4503" s="29">
        <f t="shared" si="579"/>
        <v>2</v>
      </c>
      <c r="D4503" s="29" t="str">
        <f t="shared" si="576"/>
        <v>5</v>
      </c>
      <c r="E4503" s="42" t="str">
        <f t="shared" si="577"/>
        <v>25</v>
      </c>
      <c r="F4503" s="1">
        <v>47</v>
      </c>
      <c r="G4503" s="28" t="str">
        <f t="shared" si="578"/>
        <v>547</v>
      </c>
      <c r="H4503" s="1">
        <v>4</v>
      </c>
      <c r="I4503" s="1">
        <v>8938</v>
      </c>
      <c r="J4503" s="1">
        <v>47</v>
      </c>
      <c r="K4503" s="1">
        <v>24744</v>
      </c>
      <c r="L4503" s="1">
        <v>1042292</v>
      </c>
      <c r="M4503" s="1">
        <v>10707256</v>
      </c>
      <c r="N4503" s="2">
        <f>INT(VLOOKUP(--D4503,'属性表（单）'!$H$7:$I$11,2,0)*VLOOKUP(F4503,'属性表（单）'!$B$4:$D$53,3,0))</f>
        <v>93900</v>
      </c>
      <c r="O4503" s="34">
        <f t="shared" si="580"/>
        <v>14085</v>
      </c>
      <c r="P4503" s="1">
        <f>IF(H4503=26,VLOOKUP(G4503,'属性表（单核）'!$H$2:$I$251,2,0),IF(H4503=59,VLOOKUP(G4503,'属性表（单核）'!$C$2:$D$251,2,0),INT(N4503/VLOOKUP(H4503,'属性表（单）'!$N$4:$O$24,2,0))))</f>
        <v>9390</v>
      </c>
      <c r="Q4503" s="34">
        <f t="shared" si="581"/>
        <v>220077</v>
      </c>
      <c r="R4503" s="1">
        <f>IF(J4503=26,VLOOKUP(G4503,'属性表（单核）'!$H$2:$I$251,2,0),IF(J4503=59,VLOOKUP(G4503,'属性表（单核）'!$C$2:$D$251,2,0),INT(N4503/VLOOKUP(J4503,'属性表（单）'!$N$4:$O$24,2,0))))</f>
        <v>146718</v>
      </c>
      <c r="S4503" s="1">
        <f t="shared" si="582"/>
        <v>957887</v>
      </c>
      <c r="T4503" s="28">
        <f>VLOOKUP(--F4503,经验表!$A$4:$B$53,2,0)*VLOOKUP(--E4503,经验表!$W$8:$X$17,2,0)</f>
        <v>957887.77500000014</v>
      </c>
      <c r="U4503" s="1">
        <f t="shared" si="583"/>
        <v>12560456</v>
      </c>
      <c r="V4503" s="1">
        <f t="shared" si="584"/>
        <v>12560456</v>
      </c>
    </row>
    <row r="4504" spans="1:22" x14ac:dyDescent="0.35">
      <c r="A4504" s="1">
        <v>94800185</v>
      </c>
      <c r="B4504" s="3" t="s">
        <v>25</v>
      </c>
      <c r="C4504" s="29">
        <f t="shared" si="579"/>
        <v>2</v>
      </c>
      <c r="D4504" s="29" t="str">
        <f t="shared" si="576"/>
        <v>5</v>
      </c>
      <c r="E4504" s="42" t="str">
        <f t="shared" si="577"/>
        <v>25</v>
      </c>
      <c r="F4504" s="1">
        <v>48</v>
      </c>
      <c r="G4504" s="28" t="str">
        <f t="shared" si="578"/>
        <v>548</v>
      </c>
      <c r="H4504" s="1">
        <v>4</v>
      </c>
      <c r="I4504" s="1">
        <v>9139</v>
      </c>
      <c r="J4504" s="1">
        <v>47</v>
      </c>
      <c r="K4504" s="1">
        <v>25224</v>
      </c>
      <c r="L4504" s="1">
        <v>1138680</v>
      </c>
      <c r="M4504" s="1">
        <v>11749548</v>
      </c>
      <c r="N4504" s="2">
        <f>INT(VLOOKUP(--D4504,'属性表（单）'!$H$7:$I$11,2,0)*VLOOKUP(F4504,'属性表（单）'!$B$4:$D$53,3,0))</f>
        <v>97200</v>
      </c>
      <c r="O4504" s="34">
        <f t="shared" si="580"/>
        <v>14580</v>
      </c>
      <c r="P4504" s="1">
        <f>IF(H4504=26,VLOOKUP(G4504,'属性表（单核）'!$H$2:$I$251,2,0),IF(H4504=59,VLOOKUP(G4504,'属性表（单核）'!$C$2:$D$251,2,0),INT(N4504/VLOOKUP(H4504,'属性表（单）'!$N$4:$O$24,2,0))))</f>
        <v>9720</v>
      </c>
      <c r="Q4504" s="34">
        <f t="shared" si="581"/>
        <v>227812</v>
      </c>
      <c r="R4504" s="1">
        <f>IF(J4504=26,VLOOKUP(G4504,'属性表（单核）'!$H$2:$I$251,2,0),IF(J4504=59,VLOOKUP(G4504,'属性表（单核）'!$C$2:$D$251,2,0),INT(N4504/VLOOKUP(J4504,'属性表（单）'!$N$4:$O$24,2,0))))</f>
        <v>151875</v>
      </c>
      <c r="S4504" s="1">
        <f t="shared" si="582"/>
        <v>1012643</v>
      </c>
      <c r="T4504" s="28">
        <f>VLOOKUP(--F4504,经验表!$A$4:$B$53,2,0)*VLOOKUP(--E4504,经验表!$W$8:$X$17,2,0)</f>
        <v>1012643.7750000001</v>
      </c>
      <c r="U4504" s="1">
        <f t="shared" si="583"/>
        <v>13518343</v>
      </c>
      <c r="V4504" s="1">
        <f t="shared" si="584"/>
        <v>13518343</v>
      </c>
    </row>
    <row r="4505" spans="1:22" x14ac:dyDescent="0.35">
      <c r="A4505" s="1">
        <v>94900185</v>
      </c>
      <c r="B4505" s="3" t="s">
        <v>25</v>
      </c>
      <c r="C4505" s="29">
        <f t="shared" si="579"/>
        <v>2</v>
      </c>
      <c r="D4505" s="29" t="str">
        <f t="shared" si="576"/>
        <v>5</v>
      </c>
      <c r="E4505" s="42" t="str">
        <f t="shared" si="577"/>
        <v>25</v>
      </c>
      <c r="F4505" s="1">
        <v>49</v>
      </c>
      <c r="G4505" s="28" t="str">
        <f t="shared" si="578"/>
        <v>549</v>
      </c>
      <c r="H4505" s="1">
        <v>4</v>
      </c>
      <c r="I4505" s="1">
        <v>9342</v>
      </c>
      <c r="J4505" s="1">
        <v>47</v>
      </c>
      <c r="K4505" s="1">
        <v>25704</v>
      </c>
      <c r="L4505" s="1">
        <v>1243840</v>
      </c>
      <c r="M4505" s="1">
        <v>12888228</v>
      </c>
      <c r="N4505" s="2">
        <f>INT(VLOOKUP(--D4505,'属性表（单）'!$H$7:$I$11,2,0)*VLOOKUP(F4505,'属性表（单）'!$B$4:$D$53,3,0))</f>
        <v>100500</v>
      </c>
      <c r="O4505" s="34">
        <f t="shared" si="580"/>
        <v>15075</v>
      </c>
      <c r="P4505" s="1">
        <f>IF(H4505=26,VLOOKUP(G4505,'属性表（单核）'!$H$2:$I$251,2,0),IF(H4505=59,VLOOKUP(G4505,'属性表（单核）'!$C$2:$D$251,2,0),INT(N4505/VLOOKUP(H4505,'属性表（单）'!$N$4:$O$24,2,0))))</f>
        <v>10050</v>
      </c>
      <c r="Q4505" s="34">
        <f t="shared" si="581"/>
        <v>235546</v>
      </c>
      <c r="R4505" s="1">
        <f>IF(J4505=26,VLOOKUP(G4505,'属性表（单核）'!$H$2:$I$251,2,0),IF(J4505=59,VLOOKUP(G4505,'属性表（单核）'!$C$2:$D$251,2,0),INT(N4505/VLOOKUP(J4505,'属性表（单）'!$N$4:$O$24,2,0))))</f>
        <v>157031</v>
      </c>
      <c r="S4505" s="1">
        <f t="shared" si="582"/>
        <v>1067399</v>
      </c>
      <c r="T4505" s="28">
        <f>VLOOKUP(--F4505,经验表!$A$4:$B$53,2,0)*VLOOKUP(--E4505,经验表!$W$8:$X$17,2,0)</f>
        <v>1067399.7750000001</v>
      </c>
      <c r="U4505" s="1">
        <f t="shared" si="583"/>
        <v>14530986</v>
      </c>
      <c r="V4505" s="1">
        <f t="shared" si="584"/>
        <v>14530986</v>
      </c>
    </row>
    <row r="4506" spans="1:22" x14ac:dyDescent="0.35">
      <c r="A4506" s="1">
        <v>95000185</v>
      </c>
      <c r="B4506" s="3" t="s">
        <v>25</v>
      </c>
      <c r="C4506" s="29">
        <f t="shared" si="579"/>
        <v>2</v>
      </c>
      <c r="D4506" s="29" t="str">
        <f t="shared" si="576"/>
        <v>5</v>
      </c>
      <c r="E4506" s="42" t="str">
        <f t="shared" si="577"/>
        <v>25</v>
      </c>
      <c r="F4506" s="1">
        <v>50</v>
      </c>
      <c r="G4506" s="28" t="str">
        <f t="shared" si="578"/>
        <v>550</v>
      </c>
      <c r="H4506" s="1">
        <v>4</v>
      </c>
      <c r="I4506" s="1">
        <v>9549</v>
      </c>
      <c r="J4506" s="1">
        <v>47</v>
      </c>
      <c r="K4506" s="1">
        <v>26184</v>
      </c>
      <c r="L4506" s="1">
        <v>99999999</v>
      </c>
      <c r="M4506" s="1">
        <v>14132068</v>
      </c>
      <c r="N4506" s="2">
        <f>INT(VLOOKUP(--D4506,'属性表（单）'!$H$7:$I$11,2,0)*VLOOKUP(F4506,'属性表（单）'!$B$4:$D$53,3,0))</f>
        <v>103800</v>
      </c>
      <c r="O4506" s="34">
        <f t="shared" si="580"/>
        <v>15570</v>
      </c>
      <c r="P4506" s="1">
        <f>IF(H4506=26,VLOOKUP(G4506,'属性表（单核）'!$H$2:$I$251,2,0),IF(H4506=59,VLOOKUP(G4506,'属性表（单核）'!$C$2:$D$251,2,0),INT(N4506/VLOOKUP(H4506,'属性表（单）'!$N$4:$O$24,2,0))))</f>
        <v>10380</v>
      </c>
      <c r="Q4506" s="34">
        <f t="shared" si="581"/>
        <v>243280</v>
      </c>
      <c r="R4506" s="1">
        <f>IF(J4506=26,VLOOKUP(G4506,'属性表（单核）'!$H$2:$I$251,2,0),IF(J4506=59,VLOOKUP(G4506,'属性表（单核）'!$C$2:$D$251,2,0),INT(N4506/VLOOKUP(J4506,'属性表（单）'!$N$4:$O$24,2,0))))</f>
        <v>162187</v>
      </c>
      <c r="S4506" s="1">
        <f t="shared" si="582"/>
        <v>1131053</v>
      </c>
      <c r="T4506" s="28">
        <f>VLOOKUP(--F4506,经验表!$A$4:$B$53,2,0)*VLOOKUP(--E4506,经验表!$W$8:$X$17,2,0)</f>
        <v>1131053.6250000002</v>
      </c>
      <c r="U4506" s="1">
        <f t="shared" si="583"/>
        <v>15598385</v>
      </c>
      <c r="V4506" s="1">
        <f t="shared" si="584"/>
        <v>15598385</v>
      </c>
    </row>
    <row r="4507" spans="1:22" x14ac:dyDescent="0.35">
      <c r="A4507" s="1">
        <v>90100191</v>
      </c>
      <c r="B4507" s="3" t="s">
        <v>26</v>
      </c>
      <c r="C4507" s="29">
        <f t="shared" si="579"/>
        <v>2</v>
      </c>
      <c r="D4507" s="29" t="str">
        <f t="shared" si="576"/>
        <v>1</v>
      </c>
      <c r="E4507" s="42" t="str">
        <f t="shared" si="577"/>
        <v>21</v>
      </c>
      <c r="F4507" s="1">
        <v>1</v>
      </c>
      <c r="G4507" s="28" t="str">
        <f t="shared" si="578"/>
        <v>11</v>
      </c>
      <c r="H4507" s="1">
        <v>5</v>
      </c>
      <c r="I4507" s="1">
        <v>251</v>
      </c>
      <c r="J4507" s="1">
        <v>6</v>
      </c>
      <c r="K4507" s="1">
        <v>251</v>
      </c>
      <c r="L4507" s="1">
        <v>1668</v>
      </c>
      <c r="M4507" s="1">
        <v>0</v>
      </c>
      <c r="N4507" s="2">
        <f>INT(VLOOKUP(--D4507,'属性表（单）'!$H$7:$I$11,2,0)*VLOOKUP(F4507,'属性表（单）'!$B$4:$D$53,3,0))</f>
        <v>1600</v>
      </c>
      <c r="O4507" s="34">
        <f t="shared" si="580"/>
        <v>240</v>
      </c>
      <c r="P4507" s="1">
        <f>IF(H4507=26,VLOOKUP(G4507,'属性表（单核）'!$H$2:$I$251,2,0),IF(H4507=59,VLOOKUP(G4507,'属性表（单核）'!$C$2:$D$251,2,0),INT(N4507/VLOOKUP(H4507,'属性表（单）'!$N$4:$O$24,2,0))))</f>
        <v>160</v>
      </c>
      <c r="Q4507" s="34">
        <f t="shared" si="581"/>
        <v>240</v>
      </c>
      <c r="R4507" s="1">
        <f>IF(J4507=26,VLOOKUP(G4507,'属性表（单核）'!$H$2:$I$251,2,0),IF(J4507=59,VLOOKUP(G4507,'属性表（单核）'!$C$2:$D$251,2,0),INT(N4507/VLOOKUP(J4507,'属性表（单）'!$N$4:$O$24,2,0))))</f>
        <v>160</v>
      </c>
      <c r="S4507" s="1">
        <f t="shared" si="582"/>
        <v>0</v>
      </c>
      <c r="T4507" s="28">
        <f>VLOOKUP(--F4507,经验表!$A$4:$B$53,2,0)*VLOOKUP(--E4507,经验表!$W$8:$X$17,2,0)</f>
        <v>0</v>
      </c>
      <c r="U4507" s="1">
        <f t="shared" si="583"/>
        <v>0</v>
      </c>
      <c r="V4507" s="1">
        <f t="shared" si="584"/>
        <v>16729438</v>
      </c>
    </row>
    <row r="4508" spans="1:22" x14ac:dyDescent="0.35">
      <c r="A4508" s="1">
        <v>90200191</v>
      </c>
      <c r="B4508" s="3" t="s">
        <v>26</v>
      </c>
      <c r="C4508" s="29">
        <f t="shared" si="579"/>
        <v>2</v>
      </c>
      <c r="D4508" s="29" t="str">
        <f t="shared" si="576"/>
        <v>1</v>
      </c>
      <c r="E4508" s="42" t="str">
        <f t="shared" si="577"/>
        <v>21</v>
      </c>
      <c r="F4508" s="1">
        <v>2</v>
      </c>
      <c r="G4508" s="28" t="str">
        <f t="shared" si="578"/>
        <v>12</v>
      </c>
      <c r="H4508" s="1">
        <v>5</v>
      </c>
      <c r="I4508" s="1">
        <v>269</v>
      </c>
      <c r="J4508" s="1">
        <v>6</v>
      </c>
      <c r="K4508" s="1">
        <v>269</v>
      </c>
      <c r="L4508" s="1">
        <v>2229</v>
      </c>
      <c r="M4508" s="1">
        <v>1668</v>
      </c>
      <c r="N4508" s="2">
        <f>INT(VLOOKUP(--D4508,'属性表（单）'!$H$7:$I$11,2,0)*VLOOKUP(F4508,'属性表（单）'!$B$4:$D$53,3,0))</f>
        <v>1700</v>
      </c>
      <c r="O4508" s="34">
        <f t="shared" si="580"/>
        <v>255</v>
      </c>
      <c r="P4508" s="1">
        <f>IF(H4508=26,VLOOKUP(G4508,'属性表（单核）'!$H$2:$I$251,2,0),IF(H4508=59,VLOOKUP(G4508,'属性表（单核）'!$C$2:$D$251,2,0),INT(N4508/VLOOKUP(H4508,'属性表（单）'!$N$4:$O$24,2,0))))</f>
        <v>170</v>
      </c>
      <c r="Q4508" s="34">
        <f t="shared" si="581"/>
        <v>255</v>
      </c>
      <c r="R4508" s="1">
        <f>IF(J4508=26,VLOOKUP(G4508,'属性表（单核）'!$H$2:$I$251,2,0),IF(J4508=59,VLOOKUP(G4508,'属性表（单核）'!$C$2:$D$251,2,0),INT(N4508/VLOOKUP(J4508,'属性表（单）'!$N$4:$O$24,2,0))))</f>
        <v>170</v>
      </c>
      <c r="S4508" s="1">
        <f t="shared" si="582"/>
        <v>0</v>
      </c>
      <c r="T4508" s="28">
        <f>VLOOKUP(--F4508,经验表!$A$4:$B$53,2,0)*VLOOKUP(--E4508,经验表!$W$8:$X$17,2,0)</f>
        <v>0</v>
      </c>
      <c r="U4508" s="1">
        <f t="shared" si="583"/>
        <v>0</v>
      </c>
      <c r="V4508" s="1">
        <f t="shared" si="584"/>
        <v>0</v>
      </c>
    </row>
    <row r="4509" spans="1:22" x14ac:dyDescent="0.35">
      <c r="A4509" s="1">
        <v>90300191</v>
      </c>
      <c r="B4509" s="3" t="s">
        <v>26</v>
      </c>
      <c r="C4509" s="29">
        <f t="shared" si="579"/>
        <v>2</v>
      </c>
      <c r="D4509" s="29" t="str">
        <f t="shared" si="576"/>
        <v>1</v>
      </c>
      <c r="E4509" s="42" t="str">
        <f t="shared" si="577"/>
        <v>21</v>
      </c>
      <c r="F4509" s="1">
        <v>3</v>
      </c>
      <c r="G4509" s="28" t="str">
        <f t="shared" si="578"/>
        <v>13</v>
      </c>
      <c r="H4509" s="1">
        <v>5</v>
      </c>
      <c r="I4509" s="1">
        <v>286</v>
      </c>
      <c r="J4509" s="1">
        <v>6</v>
      </c>
      <c r="K4509" s="1">
        <v>286</v>
      </c>
      <c r="L4509" s="1">
        <v>2864</v>
      </c>
      <c r="M4509" s="1">
        <v>3897</v>
      </c>
      <c r="N4509" s="2">
        <f>INT(VLOOKUP(--D4509,'属性表（单）'!$H$7:$I$11,2,0)*VLOOKUP(F4509,'属性表（单）'!$B$4:$D$53,3,0))</f>
        <v>1800</v>
      </c>
      <c r="O4509" s="34">
        <f t="shared" si="580"/>
        <v>270</v>
      </c>
      <c r="P4509" s="1">
        <f>IF(H4509=26,VLOOKUP(G4509,'属性表（单核）'!$H$2:$I$251,2,0),IF(H4509=59,VLOOKUP(G4509,'属性表（单核）'!$C$2:$D$251,2,0),INT(N4509/VLOOKUP(H4509,'属性表（单）'!$N$4:$O$24,2,0))))</f>
        <v>180</v>
      </c>
      <c r="Q4509" s="34">
        <f t="shared" si="581"/>
        <v>270</v>
      </c>
      <c r="R4509" s="1">
        <f>IF(J4509=26,VLOOKUP(G4509,'属性表（单核）'!$H$2:$I$251,2,0),IF(J4509=59,VLOOKUP(G4509,'属性表（单核）'!$C$2:$D$251,2,0),INT(N4509/VLOOKUP(J4509,'属性表（单）'!$N$4:$O$24,2,0))))</f>
        <v>180</v>
      </c>
      <c r="S4509" s="1">
        <f t="shared" si="582"/>
        <v>0</v>
      </c>
      <c r="T4509" s="28">
        <f>VLOOKUP(--F4509,经验表!$A$4:$B$53,2,0)*VLOOKUP(--E4509,经验表!$W$8:$X$17,2,0)</f>
        <v>0</v>
      </c>
      <c r="U4509" s="1">
        <f t="shared" si="583"/>
        <v>0</v>
      </c>
      <c r="V4509" s="1">
        <f t="shared" si="584"/>
        <v>0</v>
      </c>
    </row>
    <row r="4510" spans="1:22" x14ac:dyDescent="0.35">
      <c r="A4510" s="1">
        <v>90400191</v>
      </c>
      <c r="B4510" s="3" t="s">
        <v>26</v>
      </c>
      <c r="C4510" s="29">
        <f t="shared" si="579"/>
        <v>2</v>
      </c>
      <c r="D4510" s="29" t="str">
        <f t="shared" si="576"/>
        <v>1</v>
      </c>
      <c r="E4510" s="42" t="str">
        <f t="shared" si="577"/>
        <v>21</v>
      </c>
      <c r="F4510" s="1">
        <v>4</v>
      </c>
      <c r="G4510" s="28" t="str">
        <f t="shared" si="578"/>
        <v>14</v>
      </c>
      <c r="H4510" s="1">
        <v>5</v>
      </c>
      <c r="I4510" s="1">
        <v>306</v>
      </c>
      <c r="J4510" s="1">
        <v>6</v>
      </c>
      <c r="K4510" s="1">
        <v>306</v>
      </c>
      <c r="L4510" s="1">
        <v>3584</v>
      </c>
      <c r="M4510" s="1">
        <v>6761</v>
      </c>
      <c r="N4510" s="2">
        <f>INT(VLOOKUP(--D4510,'属性表（单）'!$H$7:$I$11,2,0)*VLOOKUP(F4510,'属性表（单）'!$B$4:$D$53,3,0))</f>
        <v>1900</v>
      </c>
      <c r="O4510" s="34">
        <f t="shared" si="580"/>
        <v>285</v>
      </c>
      <c r="P4510" s="1">
        <f>IF(H4510=26,VLOOKUP(G4510,'属性表（单核）'!$H$2:$I$251,2,0),IF(H4510=59,VLOOKUP(G4510,'属性表（单核）'!$C$2:$D$251,2,0),INT(N4510/VLOOKUP(H4510,'属性表（单）'!$N$4:$O$24,2,0))))</f>
        <v>190</v>
      </c>
      <c r="Q4510" s="34">
        <f t="shared" si="581"/>
        <v>285</v>
      </c>
      <c r="R4510" s="1">
        <f>IF(J4510=26,VLOOKUP(G4510,'属性表（单核）'!$H$2:$I$251,2,0),IF(J4510=59,VLOOKUP(G4510,'属性表（单核）'!$C$2:$D$251,2,0),INT(N4510/VLOOKUP(J4510,'属性表（单）'!$N$4:$O$24,2,0))))</f>
        <v>190</v>
      </c>
      <c r="S4510" s="1">
        <f t="shared" si="582"/>
        <v>0</v>
      </c>
      <c r="T4510" s="28">
        <f>VLOOKUP(--F4510,经验表!$A$4:$B$53,2,0)*VLOOKUP(--E4510,经验表!$W$8:$X$17,2,0)</f>
        <v>0</v>
      </c>
      <c r="U4510" s="1">
        <f t="shared" si="583"/>
        <v>0</v>
      </c>
      <c r="V4510" s="1">
        <f t="shared" si="584"/>
        <v>0</v>
      </c>
    </row>
    <row r="4511" spans="1:22" x14ac:dyDescent="0.35">
      <c r="A4511" s="1">
        <v>90500191</v>
      </c>
      <c r="B4511" s="3" t="s">
        <v>26</v>
      </c>
      <c r="C4511" s="29">
        <f t="shared" si="579"/>
        <v>2</v>
      </c>
      <c r="D4511" s="29" t="str">
        <f t="shared" si="576"/>
        <v>1</v>
      </c>
      <c r="E4511" s="42" t="str">
        <f t="shared" si="577"/>
        <v>21</v>
      </c>
      <c r="F4511" s="1">
        <v>5</v>
      </c>
      <c r="G4511" s="28" t="str">
        <f t="shared" si="578"/>
        <v>15</v>
      </c>
      <c r="H4511" s="1">
        <v>5</v>
      </c>
      <c r="I4511" s="1">
        <v>325</v>
      </c>
      <c r="J4511" s="1">
        <v>6</v>
      </c>
      <c r="K4511" s="1">
        <v>325</v>
      </c>
      <c r="L4511" s="1">
        <v>4393</v>
      </c>
      <c r="M4511" s="1">
        <v>10345</v>
      </c>
      <c r="N4511" s="2">
        <f>INT(VLOOKUP(--D4511,'属性表（单）'!$H$7:$I$11,2,0)*VLOOKUP(F4511,'属性表（单）'!$B$4:$D$53,3,0))</f>
        <v>2000</v>
      </c>
      <c r="O4511" s="34">
        <f t="shared" si="580"/>
        <v>300</v>
      </c>
      <c r="P4511" s="1">
        <f>IF(H4511=26,VLOOKUP(G4511,'属性表（单核）'!$H$2:$I$251,2,0),IF(H4511=59,VLOOKUP(G4511,'属性表（单核）'!$C$2:$D$251,2,0),INT(N4511/VLOOKUP(H4511,'属性表（单）'!$N$4:$O$24,2,0))))</f>
        <v>200</v>
      </c>
      <c r="Q4511" s="34">
        <f t="shared" si="581"/>
        <v>300</v>
      </c>
      <c r="R4511" s="1">
        <f>IF(J4511=26,VLOOKUP(G4511,'属性表（单核）'!$H$2:$I$251,2,0),IF(J4511=59,VLOOKUP(G4511,'属性表（单核）'!$C$2:$D$251,2,0),INT(N4511/VLOOKUP(J4511,'属性表（单）'!$N$4:$O$24,2,0))))</f>
        <v>200</v>
      </c>
      <c r="S4511" s="1">
        <f t="shared" si="582"/>
        <v>0</v>
      </c>
      <c r="T4511" s="28">
        <f>VLOOKUP(--F4511,经验表!$A$4:$B$53,2,0)*VLOOKUP(--E4511,经验表!$W$8:$X$17,2,0)</f>
        <v>0</v>
      </c>
      <c r="U4511" s="1">
        <f t="shared" si="583"/>
        <v>0</v>
      </c>
      <c r="V4511" s="1">
        <f t="shared" si="584"/>
        <v>0</v>
      </c>
    </row>
    <row r="4512" spans="1:22" x14ac:dyDescent="0.35">
      <c r="A4512" s="1">
        <v>90600191</v>
      </c>
      <c r="B4512" s="3" t="s">
        <v>26</v>
      </c>
      <c r="C4512" s="29">
        <f t="shared" si="579"/>
        <v>2</v>
      </c>
      <c r="D4512" s="29" t="str">
        <f t="shared" si="576"/>
        <v>1</v>
      </c>
      <c r="E4512" s="42" t="str">
        <f t="shared" si="577"/>
        <v>21</v>
      </c>
      <c r="F4512" s="1">
        <v>6</v>
      </c>
      <c r="G4512" s="28" t="str">
        <f t="shared" si="578"/>
        <v>16</v>
      </c>
      <c r="H4512" s="1">
        <v>5</v>
      </c>
      <c r="I4512" s="1">
        <v>344</v>
      </c>
      <c r="J4512" s="1">
        <v>6</v>
      </c>
      <c r="K4512" s="1">
        <v>344</v>
      </c>
      <c r="L4512" s="1">
        <v>5309</v>
      </c>
      <c r="M4512" s="1">
        <v>14738</v>
      </c>
      <c r="N4512" s="2">
        <f>INT(VLOOKUP(--D4512,'属性表（单）'!$H$7:$I$11,2,0)*VLOOKUP(F4512,'属性表（单）'!$B$4:$D$53,3,0))</f>
        <v>2100</v>
      </c>
      <c r="O4512" s="34">
        <f t="shared" si="580"/>
        <v>315</v>
      </c>
      <c r="P4512" s="1">
        <f>IF(H4512=26,VLOOKUP(G4512,'属性表（单核）'!$H$2:$I$251,2,0),IF(H4512=59,VLOOKUP(G4512,'属性表（单核）'!$C$2:$D$251,2,0),INT(N4512/VLOOKUP(H4512,'属性表（单）'!$N$4:$O$24,2,0))))</f>
        <v>210</v>
      </c>
      <c r="Q4512" s="34">
        <f t="shared" si="581"/>
        <v>315</v>
      </c>
      <c r="R4512" s="1">
        <f>IF(J4512=26,VLOOKUP(G4512,'属性表（单核）'!$H$2:$I$251,2,0),IF(J4512=59,VLOOKUP(G4512,'属性表（单核）'!$C$2:$D$251,2,0),INT(N4512/VLOOKUP(J4512,'属性表（单）'!$N$4:$O$24,2,0))))</f>
        <v>210</v>
      </c>
      <c r="S4512" s="1">
        <f t="shared" si="582"/>
        <v>0</v>
      </c>
      <c r="T4512" s="28">
        <f>VLOOKUP(--F4512,经验表!$A$4:$B$53,2,0)*VLOOKUP(--E4512,经验表!$W$8:$X$17,2,0)</f>
        <v>0</v>
      </c>
      <c r="U4512" s="1">
        <f t="shared" si="583"/>
        <v>0</v>
      </c>
      <c r="V4512" s="1">
        <f t="shared" si="584"/>
        <v>0</v>
      </c>
    </row>
    <row r="4513" spans="1:22" x14ac:dyDescent="0.35">
      <c r="A4513" s="1">
        <v>90700191</v>
      </c>
      <c r="B4513" s="3" t="s">
        <v>26</v>
      </c>
      <c r="C4513" s="29">
        <f t="shared" si="579"/>
        <v>2</v>
      </c>
      <c r="D4513" s="29" t="str">
        <f t="shared" si="576"/>
        <v>1</v>
      </c>
      <c r="E4513" s="42" t="str">
        <f t="shared" si="577"/>
        <v>21</v>
      </c>
      <c r="F4513" s="1">
        <v>7</v>
      </c>
      <c r="G4513" s="28" t="str">
        <f t="shared" si="578"/>
        <v>17</v>
      </c>
      <c r="H4513" s="1">
        <v>5</v>
      </c>
      <c r="I4513" s="1">
        <v>365</v>
      </c>
      <c r="J4513" s="1">
        <v>6</v>
      </c>
      <c r="K4513" s="1">
        <v>365</v>
      </c>
      <c r="L4513" s="1">
        <v>6338</v>
      </c>
      <c r="M4513" s="1">
        <v>20047</v>
      </c>
      <c r="N4513" s="2">
        <f>INT(VLOOKUP(--D4513,'属性表（单）'!$H$7:$I$11,2,0)*VLOOKUP(F4513,'属性表（单）'!$B$4:$D$53,3,0))</f>
        <v>2250</v>
      </c>
      <c r="O4513" s="34">
        <f t="shared" si="580"/>
        <v>337</v>
      </c>
      <c r="P4513" s="1">
        <f>IF(H4513=26,VLOOKUP(G4513,'属性表（单核）'!$H$2:$I$251,2,0),IF(H4513=59,VLOOKUP(G4513,'属性表（单核）'!$C$2:$D$251,2,0),INT(N4513/VLOOKUP(H4513,'属性表（单）'!$N$4:$O$24,2,0))))</f>
        <v>225</v>
      </c>
      <c r="Q4513" s="34">
        <f t="shared" si="581"/>
        <v>337</v>
      </c>
      <c r="R4513" s="1">
        <f>IF(J4513=26,VLOOKUP(G4513,'属性表（单核）'!$H$2:$I$251,2,0),IF(J4513=59,VLOOKUP(G4513,'属性表（单核）'!$C$2:$D$251,2,0),INT(N4513/VLOOKUP(J4513,'属性表（单）'!$N$4:$O$24,2,0))))</f>
        <v>225</v>
      </c>
      <c r="S4513" s="1">
        <f t="shared" si="582"/>
        <v>0</v>
      </c>
      <c r="T4513" s="28">
        <f>VLOOKUP(--F4513,经验表!$A$4:$B$53,2,0)*VLOOKUP(--E4513,经验表!$W$8:$X$17,2,0)</f>
        <v>0</v>
      </c>
      <c r="U4513" s="1">
        <f t="shared" si="583"/>
        <v>0</v>
      </c>
      <c r="V4513" s="1">
        <f t="shared" si="584"/>
        <v>0</v>
      </c>
    </row>
    <row r="4514" spans="1:22" x14ac:dyDescent="0.35">
      <c r="A4514" s="1">
        <v>90800191</v>
      </c>
      <c r="B4514" s="3" t="s">
        <v>26</v>
      </c>
      <c r="C4514" s="29">
        <f t="shared" si="579"/>
        <v>2</v>
      </c>
      <c r="D4514" s="29" t="str">
        <f t="shared" si="576"/>
        <v>1</v>
      </c>
      <c r="E4514" s="42" t="str">
        <f t="shared" si="577"/>
        <v>21</v>
      </c>
      <c r="F4514" s="1">
        <v>8</v>
      </c>
      <c r="G4514" s="28" t="str">
        <f t="shared" si="578"/>
        <v>18</v>
      </c>
      <c r="H4514" s="1">
        <v>5</v>
      </c>
      <c r="I4514" s="1">
        <v>386</v>
      </c>
      <c r="J4514" s="1">
        <v>6</v>
      </c>
      <c r="K4514" s="1">
        <v>386</v>
      </c>
      <c r="L4514" s="1">
        <v>7498</v>
      </c>
      <c r="M4514" s="1">
        <v>26385</v>
      </c>
      <c r="N4514" s="2">
        <f>INT(VLOOKUP(--D4514,'属性表（单）'!$H$7:$I$11,2,0)*VLOOKUP(F4514,'属性表（单）'!$B$4:$D$53,3,0))</f>
        <v>2400</v>
      </c>
      <c r="O4514" s="34">
        <f t="shared" si="580"/>
        <v>360</v>
      </c>
      <c r="P4514" s="1">
        <f>IF(H4514=26,VLOOKUP(G4514,'属性表（单核）'!$H$2:$I$251,2,0),IF(H4514=59,VLOOKUP(G4514,'属性表（单核）'!$C$2:$D$251,2,0),INT(N4514/VLOOKUP(H4514,'属性表（单）'!$N$4:$O$24,2,0))))</f>
        <v>240</v>
      </c>
      <c r="Q4514" s="34">
        <f t="shared" si="581"/>
        <v>360</v>
      </c>
      <c r="R4514" s="1">
        <f>IF(J4514=26,VLOOKUP(G4514,'属性表（单核）'!$H$2:$I$251,2,0),IF(J4514=59,VLOOKUP(G4514,'属性表（单核）'!$C$2:$D$251,2,0),INT(N4514/VLOOKUP(J4514,'属性表（单）'!$N$4:$O$24,2,0))))</f>
        <v>240</v>
      </c>
      <c r="S4514" s="1">
        <f t="shared" si="582"/>
        <v>0</v>
      </c>
      <c r="T4514" s="28">
        <f>VLOOKUP(--F4514,经验表!$A$4:$B$53,2,0)*VLOOKUP(--E4514,经验表!$W$8:$X$17,2,0)</f>
        <v>0</v>
      </c>
      <c r="U4514" s="1">
        <f t="shared" si="583"/>
        <v>0</v>
      </c>
      <c r="V4514" s="1">
        <f t="shared" si="584"/>
        <v>0</v>
      </c>
    </row>
    <row r="4515" spans="1:22" x14ac:dyDescent="0.35">
      <c r="A4515" s="1">
        <v>90900191</v>
      </c>
      <c r="B4515" s="3" t="s">
        <v>26</v>
      </c>
      <c r="C4515" s="29">
        <f t="shared" si="579"/>
        <v>2</v>
      </c>
      <c r="D4515" s="29" t="str">
        <f t="shared" si="576"/>
        <v>1</v>
      </c>
      <c r="E4515" s="42" t="str">
        <f t="shared" si="577"/>
        <v>21</v>
      </c>
      <c r="F4515" s="1">
        <v>9</v>
      </c>
      <c r="G4515" s="28" t="str">
        <f t="shared" si="578"/>
        <v>19</v>
      </c>
      <c r="H4515" s="1">
        <v>5</v>
      </c>
      <c r="I4515" s="1">
        <v>408</v>
      </c>
      <c r="J4515" s="1">
        <v>6</v>
      </c>
      <c r="K4515" s="1">
        <v>408</v>
      </c>
      <c r="L4515" s="1">
        <v>8800</v>
      </c>
      <c r="M4515" s="1">
        <v>33883</v>
      </c>
      <c r="N4515" s="2">
        <f>INT(VLOOKUP(--D4515,'属性表（单）'!$H$7:$I$11,2,0)*VLOOKUP(F4515,'属性表（单）'!$B$4:$D$53,3,0))</f>
        <v>2550</v>
      </c>
      <c r="O4515" s="34">
        <f t="shared" si="580"/>
        <v>382</v>
      </c>
      <c r="P4515" s="1">
        <f>IF(H4515=26,VLOOKUP(G4515,'属性表（单核）'!$H$2:$I$251,2,0),IF(H4515=59,VLOOKUP(G4515,'属性表（单核）'!$C$2:$D$251,2,0),INT(N4515/VLOOKUP(H4515,'属性表（单）'!$N$4:$O$24,2,0))))</f>
        <v>255</v>
      </c>
      <c r="Q4515" s="34">
        <f t="shared" si="581"/>
        <v>382</v>
      </c>
      <c r="R4515" s="1">
        <f>IF(J4515=26,VLOOKUP(G4515,'属性表（单核）'!$H$2:$I$251,2,0),IF(J4515=59,VLOOKUP(G4515,'属性表（单核）'!$C$2:$D$251,2,0),INT(N4515/VLOOKUP(J4515,'属性表（单）'!$N$4:$O$24,2,0))))</f>
        <v>255</v>
      </c>
      <c r="S4515" s="1">
        <f t="shared" si="582"/>
        <v>0</v>
      </c>
      <c r="T4515" s="28">
        <f>VLOOKUP(--F4515,经验表!$A$4:$B$53,2,0)*VLOOKUP(--E4515,经验表!$W$8:$X$17,2,0)</f>
        <v>0</v>
      </c>
      <c r="U4515" s="1">
        <f t="shared" si="583"/>
        <v>0</v>
      </c>
      <c r="V4515" s="1">
        <f t="shared" si="584"/>
        <v>0</v>
      </c>
    </row>
    <row r="4516" spans="1:22" x14ac:dyDescent="0.35">
      <c r="A4516" s="1">
        <v>91000191</v>
      </c>
      <c r="B4516" s="3" t="s">
        <v>26</v>
      </c>
      <c r="C4516" s="29">
        <f t="shared" si="579"/>
        <v>2</v>
      </c>
      <c r="D4516" s="29" t="str">
        <f t="shared" si="576"/>
        <v>1</v>
      </c>
      <c r="E4516" s="42" t="str">
        <f t="shared" si="577"/>
        <v>21</v>
      </c>
      <c r="F4516" s="1">
        <v>10</v>
      </c>
      <c r="G4516" s="28" t="str">
        <f t="shared" si="578"/>
        <v>110</v>
      </c>
      <c r="H4516" s="1">
        <v>5</v>
      </c>
      <c r="I4516" s="1">
        <v>430</v>
      </c>
      <c r="J4516" s="1">
        <v>6</v>
      </c>
      <c r="K4516" s="1">
        <v>430</v>
      </c>
      <c r="L4516" s="1">
        <v>10261</v>
      </c>
      <c r="M4516" s="1">
        <v>42683</v>
      </c>
      <c r="N4516" s="2">
        <f>INT(VLOOKUP(--D4516,'属性表（单）'!$H$7:$I$11,2,0)*VLOOKUP(F4516,'属性表（单）'!$B$4:$D$53,3,0))</f>
        <v>2700</v>
      </c>
      <c r="O4516" s="34">
        <f t="shared" si="580"/>
        <v>405</v>
      </c>
      <c r="P4516" s="1">
        <f>IF(H4516=26,VLOOKUP(G4516,'属性表（单核）'!$H$2:$I$251,2,0),IF(H4516=59,VLOOKUP(G4516,'属性表（单核）'!$C$2:$D$251,2,0),INT(N4516/VLOOKUP(H4516,'属性表（单）'!$N$4:$O$24,2,0))))</f>
        <v>270</v>
      </c>
      <c r="Q4516" s="34">
        <f t="shared" si="581"/>
        <v>405</v>
      </c>
      <c r="R4516" s="1">
        <f>IF(J4516=26,VLOOKUP(G4516,'属性表（单核）'!$H$2:$I$251,2,0),IF(J4516=59,VLOOKUP(G4516,'属性表（单核）'!$C$2:$D$251,2,0),INT(N4516/VLOOKUP(J4516,'属性表（单）'!$N$4:$O$24,2,0))))</f>
        <v>270</v>
      </c>
      <c r="S4516" s="1">
        <f t="shared" si="582"/>
        <v>0</v>
      </c>
      <c r="T4516" s="28">
        <f>VLOOKUP(--F4516,经验表!$A$4:$B$53,2,0)*VLOOKUP(--E4516,经验表!$W$8:$X$17,2,0)</f>
        <v>0</v>
      </c>
      <c r="U4516" s="1">
        <f t="shared" si="583"/>
        <v>0</v>
      </c>
      <c r="V4516" s="1">
        <f t="shared" si="584"/>
        <v>0</v>
      </c>
    </row>
    <row r="4517" spans="1:22" x14ac:dyDescent="0.35">
      <c r="A4517" s="1">
        <v>91100191</v>
      </c>
      <c r="B4517" s="3" t="s">
        <v>26</v>
      </c>
      <c r="C4517" s="29">
        <f t="shared" si="579"/>
        <v>2</v>
      </c>
      <c r="D4517" s="29" t="str">
        <f t="shared" si="576"/>
        <v>1</v>
      </c>
      <c r="E4517" s="42" t="str">
        <f t="shared" si="577"/>
        <v>21</v>
      </c>
      <c r="F4517" s="1">
        <v>11</v>
      </c>
      <c r="G4517" s="28" t="str">
        <f t="shared" si="578"/>
        <v>111</v>
      </c>
      <c r="H4517" s="1">
        <v>5</v>
      </c>
      <c r="I4517" s="1">
        <v>453</v>
      </c>
      <c r="J4517" s="1">
        <v>6</v>
      </c>
      <c r="K4517" s="1">
        <v>453</v>
      </c>
      <c r="L4517" s="1">
        <v>11902</v>
      </c>
      <c r="M4517" s="1">
        <v>52944</v>
      </c>
      <c r="N4517" s="2">
        <f>INT(VLOOKUP(--D4517,'属性表（单）'!$H$7:$I$11,2,0)*VLOOKUP(F4517,'属性表（单）'!$B$4:$D$53,3,0))</f>
        <v>2850</v>
      </c>
      <c r="O4517" s="34">
        <f t="shared" si="580"/>
        <v>427</v>
      </c>
      <c r="P4517" s="1">
        <f>IF(H4517=26,VLOOKUP(G4517,'属性表（单核）'!$H$2:$I$251,2,0),IF(H4517=59,VLOOKUP(G4517,'属性表（单核）'!$C$2:$D$251,2,0),INT(N4517/VLOOKUP(H4517,'属性表（单）'!$N$4:$O$24,2,0))))</f>
        <v>285</v>
      </c>
      <c r="Q4517" s="34">
        <f t="shared" si="581"/>
        <v>427</v>
      </c>
      <c r="R4517" s="1">
        <f>IF(J4517=26,VLOOKUP(G4517,'属性表（单核）'!$H$2:$I$251,2,0),IF(J4517=59,VLOOKUP(G4517,'属性表（单核）'!$C$2:$D$251,2,0),INT(N4517/VLOOKUP(J4517,'属性表（单）'!$N$4:$O$24,2,0))))</f>
        <v>285</v>
      </c>
      <c r="S4517" s="1">
        <f t="shared" si="582"/>
        <v>0</v>
      </c>
      <c r="T4517" s="28">
        <f>VLOOKUP(--F4517,经验表!$A$4:$B$53,2,0)*VLOOKUP(--E4517,经验表!$W$8:$X$17,2,0)</f>
        <v>0</v>
      </c>
      <c r="U4517" s="1">
        <f t="shared" si="583"/>
        <v>0</v>
      </c>
      <c r="V4517" s="1">
        <f t="shared" si="584"/>
        <v>0</v>
      </c>
    </row>
    <row r="4518" spans="1:22" x14ac:dyDescent="0.35">
      <c r="A4518" s="1">
        <v>91200191</v>
      </c>
      <c r="B4518" s="3" t="s">
        <v>26</v>
      </c>
      <c r="C4518" s="29">
        <f t="shared" si="579"/>
        <v>2</v>
      </c>
      <c r="D4518" s="29" t="str">
        <f t="shared" si="576"/>
        <v>1</v>
      </c>
      <c r="E4518" s="42" t="str">
        <f t="shared" si="577"/>
        <v>21</v>
      </c>
      <c r="F4518" s="1">
        <v>12</v>
      </c>
      <c r="G4518" s="28" t="str">
        <f t="shared" si="578"/>
        <v>112</v>
      </c>
      <c r="H4518" s="1">
        <v>5</v>
      </c>
      <c r="I4518" s="1">
        <v>477</v>
      </c>
      <c r="J4518" s="1">
        <v>6</v>
      </c>
      <c r="K4518" s="1">
        <v>477</v>
      </c>
      <c r="L4518" s="1">
        <v>13741</v>
      </c>
      <c r="M4518" s="1">
        <v>64846</v>
      </c>
      <c r="N4518" s="2">
        <f>INT(VLOOKUP(--D4518,'属性表（单）'!$H$7:$I$11,2,0)*VLOOKUP(F4518,'属性表（单）'!$B$4:$D$53,3,0))</f>
        <v>3050</v>
      </c>
      <c r="O4518" s="34">
        <f t="shared" si="580"/>
        <v>457</v>
      </c>
      <c r="P4518" s="1">
        <f>IF(H4518=26,VLOOKUP(G4518,'属性表（单核）'!$H$2:$I$251,2,0),IF(H4518=59,VLOOKUP(G4518,'属性表（单核）'!$C$2:$D$251,2,0),INT(N4518/VLOOKUP(H4518,'属性表（单）'!$N$4:$O$24,2,0))))</f>
        <v>305</v>
      </c>
      <c r="Q4518" s="34">
        <f t="shared" si="581"/>
        <v>457</v>
      </c>
      <c r="R4518" s="1">
        <f>IF(J4518=26,VLOOKUP(G4518,'属性表（单核）'!$H$2:$I$251,2,0),IF(J4518=59,VLOOKUP(G4518,'属性表（单核）'!$C$2:$D$251,2,0),INT(N4518/VLOOKUP(J4518,'属性表（单）'!$N$4:$O$24,2,0))))</f>
        <v>305</v>
      </c>
      <c r="S4518" s="1">
        <f t="shared" si="582"/>
        <v>0</v>
      </c>
      <c r="T4518" s="28">
        <f>VLOOKUP(--F4518,经验表!$A$4:$B$53,2,0)*VLOOKUP(--E4518,经验表!$W$8:$X$17,2,0)</f>
        <v>0</v>
      </c>
      <c r="U4518" s="1">
        <f t="shared" si="583"/>
        <v>0</v>
      </c>
      <c r="V4518" s="1">
        <f t="shared" si="584"/>
        <v>0</v>
      </c>
    </row>
    <row r="4519" spans="1:22" x14ac:dyDescent="0.35">
      <c r="A4519" s="1">
        <v>91300191</v>
      </c>
      <c r="B4519" s="3" t="s">
        <v>26</v>
      </c>
      <c r="C4519" s="29">
        <f t="shared" si="579"/>
        <v>2</v>
      </c>
      <c r="D4519" s="29" t="str">
        <f t="shared" si="576"/>
        <v>1</v>
      </c>
      <c r="E4519" s="42" t="str">
        <f t="shared" si="577"/>
        <v>21</v>
      </c>
      <c r="F4519" s="1">
        <v>13</v>
      </c>
      <c r="G4519" s="28" t="str">
        <f t="shared" si="578"/>
        <v>113</v>
      </c>
      <c r="H4519" s="1">
        <v>5</v>
      </c>
      <c r="I4519" s="1">
        <v>501</v>
      </c>
      <c r="J4519" s="1">
        <v>6</v>
      </c>
      <c r="K4519" s="1">
        <v>501</v>
      </c>
      <c r="L4519" s="1">
        <v>15805</v>
      </c>
      <c r="M4519" s="1">
        <v>78587</v>
      </c>
      <c r="N4519" s="2">
        <f>INT(VLOOKUP(--D4519,'属性表（单）'!$H$7:$I$11,2,0)*VLOOKUP(F4519,'属性表（单）'!$B$4:$D$53,3,0))</f>
        <v>3250</v>
      </c>
      <c r="O4519" s="34">
        <f t="shared" si="580"/>
        <v>487</v>
      </c>
      <c r="P4519" s="1">
        <f>IF(H4519=26,VLOOKUP(G4519,'属性表（单核）'!$H$2:$I$251,2,0),IF(H4519=59,VLOOKUP(G4519,'属性表（单核）'!$C$2:$D$251,2,0),INT(N4519/VLOOKUP(H4519,'属性表（单）'!$N$4:$O$24,2,0))))</f>
        <v>325</v>
      </c>
      <c r="Q4519" s="34">
        <f t="shared" si="581"/>
        <v>487</v>
      </c>
      <c r="R4519" s="1">
        <f>IF(J4519=26,VLOOKUP(G4519,'属性表（单核）'!$H$2:$I$251,2,0),IF(J4519=59,VLOOKUP(G4519,'属性表（单核）'!$C$2:$D$251,2,0),INT(N4519/VLOOKUP(J4519,'属性表（单）'!$N$4:$O$24,2,0))))</f>
        <v>325</v>
      </c>
      <c r="S4519" s="1">
        <f t="shared" si="582"/>
        <v>0</v>
      </c>
      <c r="T4519" s="28">
        <f>VLOOKUP(--F4519,经验表!$A$4:$B$53,2,0)*VLOOKUP(--E4519,经验表!$W$8:$X$17,2,0)</f>
        <v>0</v>
      </c>
      <c r="U4519" s="1">
        <f t="shared" si="583"/>
        <v>0</v>
      </c>
      <c r="V4519" s="1">
        <f t="shared" si="584"/>
        <v>0</v>
      </c>
    </row>
    <row r="4520" spans="1:22" x14ac:dyDescent="0.35">
      <c r="A4520" s="1">
        <v>91400191</v>
      </c>
      <c r="B4520" s="3" t="s">
        <v>26</v>
      </c>
      <c r="C4520" s="29">
        <f t="shared" si="579"/>
        <v>2</v>
      </c>
      <c r="D4520" s="29" t="str">
        <f t="shared" si="576"/>
        <v>1</v>
      </c>
      <c r="E4520" s="42" t="str">
        <f t="shared" si="577"/>
        <v>21</v>
      </c>
      <c r="F4520" s="1">
        <v>14</v>
      </c>
      <c r="G4520" s="28" t="str">
        <f t="shared" si="578"/>
        <v>114</v>
      </c>
      <c r="H4520" s="1">
        <v>5</v>
      </c>
      <c r="I4520" s="1">
        <v>526</v>
      </c>
      <c r="J4520" s="1">
        <v>6</v>
      </c>
      <c r="K4520" s="1">
        <v>526</v>
      </c>
      <c r="L4520" s="1">
        <v>18113</v>
      </c>
      <c r="M4520" s="1">
        <v>94392</v>
      </c>
      <c r="N4520" s="2">
        <f>INT(VLOOKUP(--D4520,'属性表（单）'!$H$7:$I$11,2,0)*VLOOKUP(F4520,'属性表（单）'!$B$4:$D$53,3,0))</f>
        <v>3450</v>
      </c>
      <c r="O4520" s="34">
        <f t="shared" si="580"/>
        <v>517</v>
      </c>
      <c r="P4520" s="1">
        <f>IF(H4520=26,VLOOKUP(G4520,'属性表（单核）'!$H$2:$I$251,2,0),IF(H4520=59,VLOOKUP(G4520,'属性表（单核）'!$C$2:$D$251,2,0),INT(N4520/VLOOKUP(H4520,'属性表（单）'!$N$4:$O$24,2,0))))</f>
        <v>345</v>
      </c>
      <c r="Q4520" s="34">
        <f t="shared" si="581"/>
        <v>517</v>
      </c>
      <c r="R4520" s="1">
        <f>IF(J4520=26,VLOOKUP(G4520,'属性表（单核）'!$H$2:$I$251,2,0),IF(J4520=59,VLOOKUP(G4520,'属性表（单核）'!$C$2:$D$251,2,0),INT(N4520/VLOOKUP(J4520,'属性表（单）'!$N$4:$O$24,2,0))))</f>
        <v>345</v>
      </c>
      <c r="S4520" s="1">
        <f t="shared" si="582"/>
        <v>0</v>
      </c>
      <c r="T4520" s="28">
        <f>VLOOKUP(--F4520,经验表!$A$4:$B$53,2,0)*VLOOKUP(--E4520,经验表!$W$8:$X$17,2,0)</f>
        <v>0</v>
      </c>
      <c r="U4520" s="1">
        <f t="shared" si="583"/>
        <v>0</v>
      </c>
      <c r="V4520" s="1">
        <f t="shared" si="584"/>
        <v>0</v>
      </c>
    </row>
    <row r="4521" spans="1:22" x14ac:dyDescent="0.35">
      <c r="A4521" s="1">
        <v>91500191</v>
      </c>
      <c r="B4521" s="3" t="s">
        <v>26</v>
      </c>
      <c r="C4521" s="29">
        <f t="shared" si="579"/>
        <v>2</v>
      </c>
      <c r="D4521" s="29" t="str">
        <f t="shared" si="576"/>
        <v>1</v>
      </c>
      <c r="E4521" s="42" t="str">
        <f t="shared" si="577"/>
        <v>21</v>
      </c>
      <c r="F4521" s="1">
        <v>15</v>
      </c>
      <c r="G4521" s="28" t="str">
        <f t="shared" si="578"/>
        <v>115</v>
      </c>
      <c r="H4521" s="1">
        <v>5</v>
      </c>
      <c r="I4521" s="1">
        <v>552</v>
      </c>
      <c r="J4521" s="1">
        <v>6</v>
      </c>
      <c r="K4521" s="1">
        <v>552</v>
      </c>
      <c r="L4521" s="1">
        <v>20698</v>
      </c>
      <c r="M4521" s="1">
        <v>112505</v>
      </c>
      <c r="N4521" s="2">
        <f>INT(VLOOKUP(--D4521,'属性表（单）'!$H$7:$I$11,2,0)*VLOOKUP(F4521,'属性表（单）'!$B$4:$D$53,3,0))</f>
        <v>3650</v>
      </c>
      <c r="O4521" s="34">
        <f t="shared" si="580"/>
        <v>547</v>
      </c>
      <c r="P4521" s="1">
        <f>IF(H4521=26,VLOOKUP(G4521,'属性表（单核）'!$H$2:$I$251,2,0),IF(H4521=59,VLOOKUP(G4521,'属性表（单核）'!$C$2:$D$251,2,0),INT(N4521/VLOOKUP(H4521,'属性表（单）'!$N$4:$O$24,2,0))))</f>
        <v>365</v>
      </c>
      <c r="Q4521" s="34">
        <f t="shared" si="581"/>
        <v>547</v>
      </c>
      <c r="R4521" s="1">
        <f>IF(J4521=26,VLOOKUP(G4521,'属性表（单核）'!$H$2:$I$251,2,0),IF(J4521=59,VLOOKUP(G4521,'属性表（单核）'!$C$2:$D$251,2,0),INT(N4521/VLOOKUP(J4521,'属性表（单）'!$N$4:$O$24,2,0))))</f>
        <v>365</v>
      </c>
      <c r="S4521" s="1">
        <f t="shared" si="582"/>
        <v>0</v>
      </c>
      <c r="T4521" s="28">
        <f>VLOOKUP(--F4521,经验表!$A$4:$B$53,2,0)*VLOOKUP(--E4521,经验表!$W$8:$X$17,2,0)</f>
        <v>0</v>
      </c>
      <c r="U4521" s="1">
        <f t="shared" si="583"/>
        <v>0</v>
      </c>
      <c r="V4521" s="1">
        <f t="shared" si="584"/>
        <v>0</v>
      </c>
    </row>
    <row r="4522" spans="1:22" x14ac:dyDescent="0.35">
      <c r="A4522" s="1">
        <v>91600191</v>
      </c>
      <c r="B4522" s="3" t="s">
        <v>26</v>
      </c>
      <c r="C4522" s="29">
        <f t="shared" si="579"/>
        <v>2</v>
      </c>
      <c r="D4522" s="29" t="str">
        <f t="shared" si="576"/>
        <v>1</v>
      </c>
      <c r="E4522" s="42" t="str">
        <f t="shared" si="577"/>
        <v>21</v>
      </c>
      <c r="F4522" s="1">
        <v>16</v>
      </c>
      <c r="G4522" s="28" t="str">
        <f t="shared" si="578"/>
        <v>116</v>
      </c>
      <c r="H4522" s="1">
        <v>5</v>
      </c>
      <c r="I4522" s="1">
        <v>578</v>
      </c>
      <c r="J4522" s="1">
        <v>6</v>
      </c>
      <c r="K4522" s="1">
        <v>578</v>
      </c>
      <c r="L4522" s="1">
        <v>23588</v>
      </c>
      <c r="M4522" s="1">
        <v>133203</v>
      </c>
      <c r="N4522" s="2">
        <f>INT(VLOOKUP(--D4522,'属性表（单）'!$H$7:$I$11,2,0)*VLOOKUP(F4522,'属性表（单）'!$B$4:$D$53,3,0))</f>
        <v>3850</v>
      </c>
      <c r="O4522" s="34">
        <f t="shared" si="580"/>
        <v>577</v>
      </c>
      <c r="P4522" s="1">
        <f>IF(H4522=26,VLOOKUP(G4522,'属性表（单核）'!$H$2:$I$251,2,0),IF(H4522=59,VLOOKUP(G4522,'属性表（单核）'!$C$2:$D$251,2,0),INT(N4522/VLOOKUP(H4522,'属性表（单）'!$N$4:$O$24,2,0))))</f>
        <v>385</v>
      </c>
      <c r="Q4522" s="34">
        <f t="shared" si="581"/>
        <v>577</v>
      </c>
      <c r="R4522" s="1">
        <f>IF(J4522=26,VLOOKUP(G4522,'属性表（单核）'!$H$2:$I$251,2,0),IF(J4522=59,VLOOKUP(G4522,'属性表（单核）'!$C$2:$D$251,2,0),INT(N4522/VLOOKUP(J4522,'属性表（单）'!$N$4:$O$24,2,0))))</f>
        <v>385</v>
      </c>
      <c r="S4522" s="1">
        <f t="shared" si="582"/>
        <v>0</v>
      </c>
      <c r="T4522" s="28">
        <f>VLOOKUP(--F4522,经验表!$A$4:$B$53,2,0)*VLOOKUP(--E4522,经验表!$W$8:$X$17,2,0)</f>
        <v>0</v>
      </c>
      <c r="U4522" s="1">
        <f t="shared" si="583"/>
        <v>0</v>
      </c>
      <c r="V4522" s="1">
        <f t="shared" si="584"/>
        <v>0</v>
      </c>
    </row>
    <row r="4523" spans="1:22" x14ac:dyDescent="0.35">
      <c r="A4523" s="1">
        <v>91700191</v>
      </c>
      <c r="B4523" s="3" t="s">
        <v>26</v>
      </c>
      <c r="C4523" s="29">
        <f t="shared" si="579"/>
        <v>2</v>
      </c>
      <c r="D4523" s="29" t="str">
        <f t="shared" si="576"/>
        <v>1</v>
      </c>
      <c r="E4523" s="42" t="str">
        <f t="shared" si="577"/>
        <v>21</v>
      </c>
      <c r="F4523" s="1">
        <v>17</v>
      </c>
      <c r="G4523" s="28" t="str">
        <f t="shared" si="578"/>
        <v>117</v>
      </c>
      <c r="H4523" s="1">
        <v>5</v>
      </c>
      <c r="I4523" s="1">
        <v>605</v>
      </c>
      <c r="J4523" s="1">
        <v>6</v>
      </c>
      <c r="K4523" s="1">
        <v>605</v>
      </c>
      <c r="L4523" s="1">
        <v>26822</v>
      </c>
      <c r="M4523" s="1">
        <v>156791</v>
      </c>
      <c r="N4523" s="2">
        <f>INT(VLOOKUP(--D4523,'属性表（单）'!$H$7:$I$11,2,0)*VLOOKUP(F4523,'属性表（单）'!$B$4:$D$53,3,0))</f>
        <v>4100</v>
      </c>
      <c r="O4523" s="34">
        <f t="shared" si="580"/>
        <v>615</v>
      </c>
      <c r="P4523" s="1">
        <f>IF(H4523=26,VLOOKUP(G4523,'属性表（单核）'!$H$2:$I$251,2,0),IF(H4523=59,VLOOKUP(G4523,'属性表（单核）'!$C$2:$D$251,2,0),INT(N4523/VLOOKUP(H4523,'属性表（单）'!$N$4:$O$24,2,0))))</f>
        <v>410</v>
      </c>
      <c r="Q4523" s="34">
        <f t="shared" si="581"/>
        <v>615</v>
      </c>
      <c r="R4523" s="1">
        <f>IF(J4523=26,VLOOKUP(G4523,'属性表（单核）'!$H$2:$I$251,2,0),IF(J4523=59,VLOOKUP(G4523,'属性表（单核）'!$C$2:$D$251,2,0),INT(N4523/VLOOKUP(J4523,'属性表（单）'!$N$4:$O$24,2,0))))</f>
        <v>410</v>
      </c>
      <c r="S4523" s="1">
        <f t="shared" si="582"/>
        <v>0</v>
      </c>
      <c r="T4523" s="28">
        <f>VLOOKUP(--F4523,经验表!$A$4:$B$53,2,0)*VLOOKUP(--E4523,经验表!$W$8:$X$17,2,0)</f>
        <v>0</v>
      </c>
      <c r="U4523" s="1">
        <f t="shared" si="583"/>
        <v>0</v>
      </c>
      <c r="V4523" s="1">
        <f t="shared" si="584"/>
        <v>0</v>
      </c>
    </row>
    <row r="4524" spans="1:22" x14ac:dyDescent="0.35">
      <c r="A4524" s="1">
        <v>91800191</v>
      </c>
      <c r="B4524" s="3" t="s">
        <v>26</v>
      </c>
      <c r="C4524" s="29">
        <f t="shared" si="579"/>
        <v>2</v>
      </c>
      <c r="D4524" s="29" t="str">
        <f t="shared" si="576"/>
        <v>1</v>
      </c>
      <c r="E4524" s="42" t="str">
        <f t="shared" si="577"/>
        <v>21</v>
      </c>
      <c r="F4524" s="1">
        <v>18</v>
      </c>
      <c r="G4524" s="28" t="str">
        <f t="shared" si="578"/>
        <v>118</v>
      </c>
      <c r="H4524" s="1">
        <v>5</v>
      </c>
      <c r="I4524" s="1">
        <v>634</v>
      </c>
      <c r="J4524" s="1">
        <v>6</v>
      </c>
      <c r="K4524" s="1">
        <v>634</v>
      </c>
      <c r="L4524" s="1">
        <v>30437</v>
      </c>
      <c r="M4524" s="1">
        <v>183613</v>
      </c>
      <c r="N4524" s="2">
        <f>INT(VLOOKUP(--D4524,'属性表（单）'!$H$7:$I$11,2,0)*VLOOKUP(F4524,'属性表（单）'!$B$4:$D$53,3,0))</f>
        <v>4350</v>
      </c>
      <c r="O4524" s="34">
        <f t="shared" si="580"/>
        <v>652</v>
      </c>
      <c r="P4524" s="1">
        <f>IF(H4524=26,VLOOKUP(G4524,'属性表（单核）'!$H$2:$I$251,2,0),IF(H4524=59,VLOOKUP(G4524,'属性表（单核）'!$C$2:$D$251,2,0),INT(N4524/VLOOKUP(H4524,'属性表（单）'!$N$4:$O$24,2,0))))</f>
        <v>435</v>
      </c>
      <c r="Q4524" s="34">
        <f t="shared" si="581"/>
        <v>652</v>
      </c>
      <c r="R4524" s="1">
        <f>IF(J4524=26,VLOOKUP(G4524,'属性表（单核）'!$H$2:$I$251,2,0),IF(J4524=59,VLOOKUP(G4524,'属性表（单核）'!$C$2:$D$251,2,0),INT(N4524/VLOOKUP(J4524,'属性表（单）'!$N$4:$O$24,2,0))))</f>
        <v>435</v>
      </c>
      <c r="S4524" s="1">
        <f t="shared" si="582"/>
        <v>0</v>
      </c>
      <c r="T4524" s="28">
        <f>VLOOKUP(--F4524,经验表!$A$4:$B$53,2,0)*VLOOKUP(--E4524,经验表!$W$8:$X$17,2,0)</f>
        <v>0</v>
      </c>
      <c r="U4524" s="1">
        <f t="shared" si="583"/>
        <v>0</v>
      </c>
      <c r="V4524" s="1">
        <f t="shared" si="584"/>
        <v>0</v>
      </c>
    </row>
    <row r="4525" spans="1:22" x14ac:dyDescent="0.35">
      <c r="A4525" s="1">
        <v>91900191</v>
      </c>
      <c r="B4525" s="3" t="s">
        <v>26</v>
      </c>
      <c r="C4525" s="29">
        <f t="shared" si="579"/>
        <v>2</v>
      </c>
      <c r="D4525" s="29" t="str">
        <f t="shared" si="576"/>
        <v>1</v>
      </c>
      <c r="E4525" s="42" t="str">
        <f t="shared" si="577"/>
        <v>21</v>
      </c>
      <c r="F4525" s="1">
        <v>19</v>
      </c>
      <c r="G4525" s="28" t="str">
        <f t="shared" si="578"/>
        <v>119</v>
      </c>
      <c r="H4525" s="1">
        <v>5</v>
      </c>
      <c r="I4525" s="1">
        <v>662</v>
      </c>
      <c r="J4525" s="1">
        <v>6</v>
      </c>
      <c r="K4525" s="1">
        <v>662</v>
      </c>
      <c r="L4525" s="1">
        <v>34476</v>
      </c>
      <c r="M4525" s="1">
        <v>214050</v>
      </c>
      <c r="N4525" s="2">
        <f>INT(VLOOKUP(--D4525,'属性表（单）'!$H$7:$I$11,2,0)*VLOOKUP(F4525,'属性表（单）'!$B$4:$D$53,3,0))</f>
        <v>4600</v>
      </c>
      <c r="O4525" s="34">
        <f t="shared" si="580"/>
        <v>690</v>
      </c>
      <c r="P4525" s="1">
        <f>IF(H4525=26,VLOOKUP(G4525,'属性表（单核）'!$H$2:$I$251,2,0),IF(H4525=59,VLOOKUP(G4525,'属性表（单核）'!$C$2:$D$251,2,0),INT(N4525/VLOOKUP(H4525,'属性表（单）'!$N$4:$O$24,2,0))))</f>
        <v>460</v>
      </c>
      <c r="Q4525" s="34">
        <f t="shared" si="581"/>
        <v>690</v>
      </c>
      <c r="R4525" s="1">
        <f>IF(J4525=26,VLOOKUP(G4525,'属性表（单核）'!$H$2:$I$251,2,0),IF(J4525=59,VLOOKUP(G4525,'属性表（单核）'!$C$2:$D$251,2,0),INT(N4525/VLOOKUP(J4525,'属性表（单）'!$N$4:$O$24,2,0))))</f>
        <v>460</v>
      </c>
      <c r="S4525" s="1">
        <f t="shared" si="582"/>
        <v>0</v>
      </c>
      <c r="T4525" s="28">
        <f>VLOOKUP(--F4525,经验表!$A$4:$B$53,2,0)*VLOOKUP(--E4525,经验表!$W$8:$X$17,2,0)</f>
        <v>0</v>
      </c>
      <c r="U4525" s="1">
        <f t="shared" si="583"/>
        <v>0</v>
      </c>
      <c r="V4525" s="1">
        <f t="shared" si="584"/>
        <v>0</v>
      </c>
    </row>
    <row r="4526" spans="1:22" x14ac:dyDescent="0.35">
      <c r="A4526" s="1">
        <v>92000191</v>
      </c>
      <c r="B4526" s="3" t="s">
        <v>26</v>
      </c>
      <c r="C4526" s="29">
        <f t="shared" si="579"/>
        <v>2</v>
      </c>
      <c r="D4526" s="29" t="str">
        <f t="shared" si="576"/>
        <v>1</v>
      </c>
      <c r="E4526" s="42" t="str">
        <f t="shared" si="577"/>
        <v>21</v>
      </c>
      <c r="F4526" s="1">
        <v>20</v>
      </c>
      <c r="G4526" s="28" t="str">
        <f t="shared" si="578"/>
        <v>120</v>
      </c>
      <c r="H4526" s="1">
        <v>5</v>
      </c>
      <c r="I4526" s="1">
        <v>693</v>
      </c>
      <c r="J4526" s="1">
        <v>6</v>
      </c>
      <c r="K4526" s="1">
        <v>693</v>
      </c>
      <c r="L4526" s="1">
        <v>38986</v>
      </c>
      <c r="M4526" s="1">
        <v>248526</v>
      </c>
      <c r="N4526" s="2">
        <f>INT(VLOOKUP(--D4526,'属性表（单）'!$H$7:$I$11,2,0)*VLOOKUP(F4526,'属性表（单）'!$B$4:$D$53,3,0))</f>
        <v>4850</v>
      </c>
      <c r="O4526" s="34">
        <f t="shared" si="580"/>
        <v>727</v>
      </c>
      <c r="P4526" s="1">
        <f>IF(H4526=26,VLOOKUP(G4526,'属性表（单核）'!$H$2:$I$251,2,0),IF(H4526=59,VLOOKUP(G4526,'属性表（单核）'!$C$2:$D$251,2,0),INT(N4526/VLOOKUP(H4526,'属性表（单）'!$N$4:$O$24,2,0))))</f>
        <v>485</v>
      </c>
      <c r="Q4526" s="34">
        <f t="shared" si="581"/>
        <v>727</v>
      </c>
      <c r="R4526" s="1">
        <f>IF(J4526=26,VLOOKUP(G4526,'属性表（单核）'!$H$2:$I$251,2,0),IF(J4526=59,VLOOKUP(G4526,'属性表（单核）'!$C$2:$D$251,2,0),INT(N4526/VLOOKUP(J4526,'属性表（单）'!$N$4:$O$24,2,0))))</f>
        <v>485</v>
      </c>
      <c r="S4526" s="1">
        <f t="shared" si="582"/>
        <v>0</v>
      </c>
      <c r="T4526" s="28">
        <f>VLOOKUP(--F4526,经验表!$A$4:$B$53,2,0)*VLOOKUP(--E4526,经验表!$W$8:$X$17,2,0)</f>
        <v>0</v>
      </c>
      <c r="U4526" s="1">
        <f t="shared" si="583"/>
        <v>0</v>
      </c>
      <c r="V4526" s="1">
        <f t="shared" si="584"/>
        <v>0</v>
      </c>
    </row>
    <row r="4527" spans="1:22" x14ac:dyDescent="0.35">
      <c r="A4527" s="1">
        <v>92100191</v>
      </c>
      <c r="B4527" s="3" t="s">
        <v>26</v>
      </c>
      <c r="C4527" s="29">
        <f t="shared" si="579"/>
        <v>2</v>
      </c>
      <c r="D4527" s="29" t="str">
        <f t="shared" si="576"/>
        <v>1</v>
      </c>
      <c r="E4527" s="42" t="str">
        <f t="shared" si="577"/>
        <v>21</v>
      </c>
      <c r="F4527" s="1">
        <v>21</v>
      </c>
      <c r="G4527" s="28" t="str">
        <f t="shared" si="578"/>
        <v>121</v>
      </c>
      <c r="H4527" s="1">
        <v>5</v>
      </c>
      <c r="I4527" s="1">
        <v>723</v>
      </c>
      <c r="J4527" s="1">
        <v>6</v>
      </c>
      <c r="K4527" s="1">
        <v>723</v>
      </c>
      <c r="L4527" s="1">
        <v>44024</v>
      </c>
      <c r="M4527" s="1">
        <v>287512</v>
      </c>
      <c r="N4527" s="2">
        <f>INT(VLOOKUP(--D4527,'属性表（单）'!$H$7:$I$11,2,0)*VLOOKUP(F4527,'属性表（单）'!$B$4:$D$53,3,0))</f>
        <v>5100</v>
      </c>
      <c r="O4527" s="34">
        <f t="shared" si="580"/>
        <v>765</v>
      </c>
      <c r="P4527" s="1">
        <f>IF(H4527=26,VLOOKUP(G4527,'属性表（单核）'!$H$2:$I$251,2,0),IF(H4527=59,VLOOKUP(G4527,'属性表（单核）'!$C$2:$D$251,2,0),INT(N4527/VLOOKUP(H4527,'属性表（单）'!$N$4:$O$24,2,0))))</f>
        <v>510</v>
      </c>
      <c r="Q4527" s="34">
        <f t="shared" si="581"/>
        <v>765</v>
      </c>
      <c r="R4527" s="1">
        <f>IF(J4527=26,VLOOKUP(G4527,'属性表（单核）'!$H$2:$I$251,2,0),IF(J4527=59,VLOOKUP(G4527,'属性表（单核）'!$C$2:$D$251,2,0),INT(N4527/VLOOKUP(J4527,'属性表（单）'!$N$4:$O$24,2,0))))</f>
        <v>510</v>
      </c>
      <c r="S4527" s="1">
        <f t="shared" si="582"/>
        <v>0</v>
      </c>
      <c r="T4527" s="28">
        <f>VLOOKUP(--F4527,经验表!$A$4:$B$53,2,0)*VLOOKUP(--E4527,经验表!$W$8:$X$17,2,0)</f>
        <v>0</v>
      </c>
      <c r="U4527" s="1">
        <f t="shared" si="583"/>
        <v>0</v>
      </c>
      <c r="V4527" s="1">
        <f t="shared" si="584"/>
        <v>0</v>
      </c>
    </row>
    <row r="4528" spans="1:22" x14ac:dyDescent="0.35">
      <c r="A4528" s="1">
        <v>92200191</v>
      </c>
      <c r="B4528" s="3" t="s">
        <v>26</v>
      </c>
      <c r="C4528" s="29">
        <f t="shared" si="579"/>
        <v>2</v>
      </c>
      <c r="D4528" s="29" t="str">
        <f t="shared" si="576"/>
        <v>1</v>
      </c>
      <c r="E4528" s="42" t="str">
        <f t="shared" si="577"/>
        <v>21</v>
      </c>
      <c r="F4528" s="1">
        <v>22</v>
      </c>
      <c r="G4528" s="28" t="str">
        <f t="shared" si="578"/>
        <v>122</v>
      </c>
      <c r="H4528" s="1">
        <v>5</v>
      </c>
      <c r="I4528" s="1">
        <v>755</v>
      </c>
      <c r="J4528" s="1">
        <v>6</v>
      </c>
      <c r="K4528" s="1">
        <v>755</v>
      </c>
      <c r="L4528" s="1">
        <v>49647</v>
      </c>
      <c r="M4528" s="1">
        <v>331536</v>
      </c>
      <c r="N4528" s="2">
        <f>INT(VLOOKUP(--D4528,'属性表（单）'!$H$7:$I$11,2,0)*VLOOKUP(F4528,'属性表（单）'!$B$4:$D$53,3,0))</f>
        <v>5400</v>
      </c>
      <c r="O4528" s="34">
        <f t="shared" si="580"/>
        <v>810</v>
      </c>
      <c r="P4528" s="1">
        <f>IF(H4528=26,VLOOKUP(G4528,'属性表（单核）'!$H$2:$I$251,2,0),IF(H4528=59,VLOOKUP(G4528,'属性表（单核）'!$C$2:$D$251,2,0),INT(N4528/VLOOKUP(H4528,'属性表（单）'!$N$4:$O$24,2,0))))</f>
        <v>540</v>
      </c>
      <c r="Q4528" s="34">
        <f t="shared" si="581"/>
        <v>810</v>
      </c>
      <c r="R4528" s="1">
        <f>IF(J4528=26,VLOOKUP(G4528,'属性表（单核）'!$H$2:$I$251,2,0),IF(J4528=59,VLOOKUP(G4528,'属性表（单核）'!$C$2:$D$251,2,0),INT(N4528/VLOOKUP(J4528,'属性表（单）'!$N$4:$O$24,2,0))))</f>
        <v>540</v>
      </c>
      <c r="S4528" s="1">
        <f t="shared" si="582"/>
        <v>0</v>
      </c>
      <c r="T4528" s="28">
        <f>VLOOKUP(--F4528,经验表!$A$4:$B$53,2,0)*VLOOKUP(--E4528,经验表!$W$8:$X$17,2,0)</f>
        <v>0</v>
      </c>
      <c r="U4528" s="1">
        <f t="shared" si="583"/>
        <v>0</v>
      </c>
      <c r="V4528" s="1">
        <f t="shared" si="584"/>
        <v>0</v>
      </c>
    </row>
    <row r="4529" spans="1:22" x14ac:dyDescent="0.35">
      <c r="A4529" s="1">
        <v>92300191</v>
      </c>
      <c r="B4529" s="3" t="s">
        <v>26</v>
      </c>
      <c r="C4529" s="29">
        <f t="shared" si="579"/>
        <v>2</v>
      </c>
      <c r="D4529" s="29" t="str">
        <f t="shared" si="576"/>
        <v>1</v>
      </c>
      <c r="E4529" s="42" t="str">
        <f t="shared" si="577"/>
        <v>21</v>
      </c>
      <c r="F4529" s="1">
        <v>23</v>
      </c>
      <c r="G4529" s="28" t="str">
        <f t="shared" si="578"/>
        <v>123</v>
      </c>
      <c r="H4529" s="1">
        <v>5</v>
      </c>
      <c r="I4529" s="1">
        <v>789</v>
      </c>
      <c r="J4529" s="1">
        <v>6</v>
      </c>
      <c r="K4529" s="1">
        <v>789</v>
      </c>
      <c r="L4529" s="1">
        <v>55922</v>
      </c>
      <c r="M4529" s="1">
        <v>381183</v>
      </c>
      <c r="N4529" s="2">
        <f>INT(VLOOKUP(--D4529,'属性表（单）'!$H$7:$I$11,2,0)*VLOOKUP(F4529,'属性表（单）'!$B$4:$D$53,3,0))</f>
        <v>5700</v>
      </c>
      <c r="O4529" s="34">
        <f t="shared" si="580"/>
        <v>855</v>
      </c>
      <c r="P4529" s="1">
        <f>IF(H4529=26,VLOOKUP(G4529,'属性表（单核）'!$H$2:$I$251,2,0),IF(H4529=59,VLOOKUP(G4529,'属性表（单核）'!$C$2:$D$251,2,0),INT(N4529/VLOOKUP(H4529,'属性表（单）'!$N$4:$O$24,2,0))))</f>
        <v>570</v>
      </c>
      <c r="Q4529" s="34">
        <f t="shared" si="581"/>
        <v>855</v>
      </c>
      <c r="R4529" s="1">
        <f>IF(J4529=26,VLOOKUP(G4529,'属性表（单核）'!$H$2:$I$251,2,0),IF(J4529=59,VLOOKUP(G4529,'属性表（单核）'!$C$2:$D$251,2,0),INT(N4529/VLOOKUP(J4529,'属性表（单）'!$N$4:$O$24,2,0))))</f>
        <v>570</v>
      </c>
      <c r="S4529" s="1">
        <f t="shared" si="582"/>
        <v>0</v>
      </c>
      <c r="T4529" s="28">
        <f>VLOOKUP(--F4529,经验表!$A$4:$B$53,2,0)*VLOOKUP(--E4529,经验表!$W$8:$X$17,2,0)</f>
        <v>0</v>
      </c>
      <c r="U4529" s="1">
        <f t="shared" si="583"/>
        <v>0</v>
      </c>
      <c r="V4529" s="1">
        <f t="shared" si="584"/>
        <v>0</v>
      </c>
    </row>
    <row r="4530" spans="1:22" x14ac:dyDescent="0.35">
      <c r="A4530" s="1">
        <v>92400191</v>
      </c>
      <c r="B4530" s="3" t="s">
        <v>26</v>
      </c>
      <c r="C4530" s="29">
        <f t="shared" si="579"/>
        <v>2</v>
      </c>
      <c r="D4530" s="29" t="str">
        <f t="shared" si="576"/>
        <v>1</v>
      </c>
      <c r="E4530" s="42" t="str">
        <f t="shared" si="577"/>
        <v>21</v>
      </c>
      <c r="F4530" s="1">
        <v>24</v>
      </c>
      <c r="G4530" s="28" t="str">
        <f t="shared" si="578"/>
        <v>124</v>
      </c>
      <c r="H4530" s="1">
        <v>5</v>
      </c>
      <c r="I4530" s="1">
        <v>822</v>
      </c>
      <c r="J4530" s="1">
        <v>6</v>
      </c>
      <c r="K4530" s="1">
        <v>822</v>
      </c>
      <c r="L4530" s="1">
        <v>62922</v>
      </c>
      <c r="M4530" s="1">
        <v>437105</v>
      </c>
      <c r="N4530" s="2">
        <f>INT(VLOOKUP(--D4530,'属性表（单）'!$H$7:$I$11,2,0)*VLOOKUP(F4530,'属性表（单）'!$B$4:$D$53,3,0))</f>
        <v>6000</v>
      </c>
      <c r="O4530" s="34">
        <f t="shared" si="580"/>
        <v>900</v>
      </c>
      <c r="P4530" s="1">
        <f>IF(H4530=26,VLOOKUP(G4530,'属性表（单核）'!$H$2:$I$251,2,0),IF(H4530=59,VLOOKUP(G4530,'属性表（单核）'!$C$2:$D$251,2,0),INT(N4530/VLOOKUP(H4530,'属性表（单）'!$N$4:$O$24,2,0))))</f>
        <v>600</v>
      </c>
      <c r="Q4530" s="34">
        <f t="shared" si="581"/>
        <v>900</v>
      </c>
      <c r="R4530" s="1">
        <f>IF(J4530=26,VLOOKUP(G4530,'属性表（单核）'!$H$2:$I$251,2,0),IF(J4530=59,VLOOKUP(G4530,'属性表（单核）'!$C$2:$D$251,2,0),INT(N4530/VLOOKUP(J4530,'属性表（单）'!$N$4:$O$24,2,0))))</f>
        <v>600</v>
      </c>
      <c r="S4530" s="1">
        <f t="shared" si="582"/>
        <v>0</v>
      </c>
      <c r="T4530" s="28">
        <f>VLOOKUP(--F4530,经验表!$A$4:$B$53,2,0)*VLOOKUP(--E4530,经验表!$W$8:$X$17,2,0)</f>
        <v>0</v>
      </c>
      <c r="U4530" s="1">
        <f t="shared" si="583"/>
        <v>0</v>
      </c>
      <c r="V4530" s="1">
        <f t="shared" si="584"/>
        <v>0</v>
      </c>
    </row>
    <row r="4531" spans="1:22" x14ac:dyDescent="0.35">
      <c r="A4531" s="1">
        <v>92500191</v>
      </c>
      <c r="B4531" s="3" t="s">
        <v>26</v>
      </c>
      <c r="C4531" s="29">
        <f t="shared" si="579"/>
        <v>2</v>
      </c>
      <c r="D4531" s="29" t="str">
        <f t="shared" si="576"/>
        <v>1</v>
      </c>
      <c r="E4531" s="42" t="str">
        <f t="shared" si="577"/>
        <v>21</v>
      </c>
      <c r="F4531" s="1">
        <v>25</v>
      </c>
      <c r="G4531" s="28" t="str">
        <f t="shared" si="578"/>
        <v>125</v>
      </c>
      <c r="H4531" s="1">
        <v>5</v>
      </c>
      <c r="I4531" s="1">
        <v>856</v>
      </c>
      <c r="J4531" s="1">
        <v>6</v>
      </c>
      <c r="K4531" s="1">
        <v>856</v>
      </c>
      <c r="L4531" s="1">
        <v>70732</v>
      </c>
      <c r="M4531" s="1">
        <v>500027</v>
      </c>
      <c r="N4531" s="2">
        <f>INT(VLOOKUP(--D4531,'属性表（单）'!$H$7:$I$11,2,0)*VLOOKUP(F4531,'属性表（单）'!$B$4:$D$53,3,0))</f>
        <v>6300</v>
      </c>
      <c r="O4531" s="34">
        <f t="shared" si="580"/>
        <v>945</v>
      </c>
      <c r="P4531" s="1">
        <f>IF(H4531=26,VLOOKUP(G4531,'属性表（单核）'!$H$2:$I$251,2,0),IF(H4531=59,VLOOKUP(G4531,'属性表（单核）'!$C$2:$D$251,2,0),INT(N4531/VLOOKUP(H4531,'属性表（单）'!$N$4:$O$24,2,0))))</f>
        <v>630</v>
      </c>
      <c r="Q4531" s="34">
        <f t="shared" si="581"/>
        <v>945</v>
      </c>
      <c r="R4531" s="1">
        <f>IF(J4531=26,VLOOKUP(G4531,'属性表（单核）'!$H$2:$I$251,2,0),IF(J4531=59,VLOOKUP(G4531,'属性表（单核）'!$C$2:$D$251,2,0),INT(N4531/VLOOKUP(J4531,'属性表（单）'!$N$4:$O$24,2,0))))</f>
        <v>630</v>
      </c>
      <c r="S4531" s="1">
        <f t="shared" si="582"/>
        <v>0</v>
      </c>
      <c r="T4531" s="28">
        <f>VLOOKUP(--F4531,经验表!$A$4:$B$53,2,0)*VLOOKUP(--E4531,经验表!$W$8:$X$17,2,0)</f>
        <v>0</v>
      </c>
      <c r="U4531" s="1">
        <f t="shared" si="583"/>
        <v>0</v>
      </c>
      <c r="V4531" s="1">
        <f t="shared" si="584"/>
        <v>0</v>
      </c>
    </row>
    <row r="4532" spans="1:22" x14ac:dyDescent="0.35">
      <c r="A4532" s="1">
        <v>92600191</v>
      </c>
      <c r="B4532" s="3" t="s">
        <v>26</v>
      </c>
      <c r="C4532" s="29">
        <f t="shared" si="579"/>
        <v>2</v>
      </c>
      <c r="D4532" s="29" t="str">
        <f t="shared" si="576"/>
        <v>1</v>
      </c>
      <c r="E4532" s="42" t="str">
        <f t="shared" si="577"/>
        <v>21</v>
      </c>
      <c r="F4532" s="1">
        <v>26</v>
      </c>
      <c r="G4532" s="28" t="str">
        <f t="shared" si="578"/>
        <v>126</v>
      </c>
      <c r="H4532" s="1">
        <v>5</v>
      </c>
      <c r="I4532" s="1">
        <v>893</v>
      </c>
      <c r="J4532" s="1">
        <v>6</v>
      </c>
      <c r="K4532" s="1">
        <v>893</v>
      </c>
      <c r="L4532" s="1">
        <v>79442</v>
      </c>
      <c r="M4532" s="1">
        <v>570759</v>
      </c>
      <c r="N4532" s="2">
        <f>INT(VLOOKUP(--D4532,'属性表（单）'!$H$7:$I$11,2,0)*VLOOKUP(F4532,'属性表（单）'!$B$4:$D$53,3,0))</f>
        <v>6600</v>
      </c>
      <c r="O4532" s="34">
        <f t="shared" si="580"/>
        <v>990</v>
      </c>
      <c r="P4532" s="1">
        <f>IF(H4532=26,VLOOKUP(G4532,'属性表（单核）'!$H$2:$I$251,2,0),IF(H4532=59,VLOOKUP(G4532,'属性表（单核）'!$C$2:$D$251,2,0),INT(N4532/VLOOKUP(H4532,'属性表（单）'!$N$4:$O$24,2,0))))</f>
        <v>660</v>
      </c>
      <c r="Q4532" s="34">
        <f t="shared" si="581"/>
        <v>990</v>
      </c>
      <c r="R4532" s="1">
        <f>IF(J4532=26,VLOOKUP(G4532,'属性表（单核）'!$H$2:$I$251,2,0),IF(J4532=59,VLOOKUP(G4532,'属性表（单核）'!$C$2:$D$251,2,0),INT(N4532/VLOOKUP(J4532,'属性表（单）'!$N$4:$O$24,2,0))))</f>
        <v>660</v>
      </c>
      <c r="S4532" s="1">
        <f t="shared" si="582"/>
        <v>0</v>
      </c>
      <c r="T4532" s="28">
        <f>VLOOKUP(--F4532,经验表!$A$4:$B$53,2,0)*VLOOKUP(--E4532,经验表!$W$8:$X$17,2,0)</f>
        <v>0</v>
      </c>
      <c r="U4532" s="1">
        <f t="shared" si="583"/>
        <v>0</v>
      </c>
      <c r="V4532" s="1">
        <f t="shared" si="584"/>
        <v>0</v>
      </c>
    </row>
    <row r="4533" spans="1:22" x14ac:dyDescent="0.35">
      <c r="A4533" s="1">
        <v>92700191</v>
      </c>
      <c r="B4533" s="3" t="s">
        <v>26</v>
      </c>
      <c r="C4533" s="29">
        <f t="shared" si="579"/>
        <v>2</v>
      </c>
      <c r="D4533" s="29" t="str">
        <f t="shared" si="576"/>
        <v>1</v>
      </c>
      <c r="E4533" s="42" t="str">
        <f t="shared" si="577"/>
        <v>21</v>
      </c>
      <c r="F4533" s="1">
        <v>27</v>
      </c>
      <c r="G4533" s="28" t="str">
        <f t="shared" si="578"/>
        <v>127</v>
      </c>
      <c r="H4533" s="1">
        <v>5</v>
      </c>
      <c r="I4533" s="1">
        <v>930</v>
      </c>
      <c r="J4533" s="1">
        <v>6</v>
      </c>
      <c r="K4533" s="1">
        <v>930</v>
      </c>
      <c r="L4533" s="1">
        <v>89155</v>
      </c>
      <c r="M4533" s="1">
        <v>650201</v>
      </c>
      <c r="N4533" s="2">
        <f>INT(VLOOKUP(--D4533,'属性表（单）'!$H$7:$I$11,2,0)*VLOOKUP(F4533,'属性表（单）'!$B$4:$D$53,3,0))</f>
        <v>6950</v>
      </c>
      <c r="O4533" s="34">
        <f t="shared" si="580"/>
        <v>1042</v>
      </c>
      <c r="P4533" s="1">
        <f>IF(H4533=26,VLOOKUP(G4533,'属性表（单核）'!$H$2:$I$251,2,0),IF(H4533=59,VLOOKUP(G4533,'属性表（单核）'!$C$2:$D$251,2,0),INT(N4533/VLOOKUP(H4533,'属性表（单）'!$N$4:$O$24,2,0))))</f>
        <v>695</v>
      </c>
      <c r="Q4533" s="34">
        <f t="shared" si="581"/>
        <v>1042</v>
      </c>
      <c r="R4533" s="1">
        <f>IF(J4533=26,VLOOKUP(G4533,'属性表（单核）'!$H$2:$I$251,2,0),IF(J4533=59,VLOOKUP(G4533,'属性表（单核）'!$C$2:$D$251,2,0),INT(N4533/VLOOKUP(J4533,'属性表（单）'!$N$4:$O$24,2,0))))</f>
        <v>695</v>
      </c>
      <c r="S4533" s="1">
        <f t="shared" si="582"/>
        <v>0</v>
      </c>
      <c r="T4533" s="28">
        <f>VLOOKUP(--F4533,经验表!$A$4:$B$53,2,0)*VLOOKUP(--E4533,经验表!$W$8:$X$17,2,0)</f>
        <v>0</v>
      </c>
      <c r="U4533" s="1">
        <f t="shared" si="583"/>
        <v>0</v>
      </c>
      <c r="V4533" s="1">
        <f t="shared" si="584"/>
        <v>0</v>
      </c>
    </row>
    <row r="4534" spans="1:22" x14ac:dyDescent="0.35">
      <c r="A4534" s="1">
        <v>92800191</v>
      </c>
      <c r="B4534" s="3" t="s">
        <v>26</v>
      </c>
      <c r="C4534" s="29">
        <f t="shared" si="579"/>
        <v>2</v>
      </c>
      <c r="D4534" s="29" t="str">
        <f t="shared" si="576"/>
        <v>1</v>
      </c>
      <c r="E4534" s="42" t="str">
        <f t="shared" si="577"/>
        <v>21</v>
      </c>
      <c r="F4534" s="1">
        <v>28</v>
      </c>
      <c r="G4534" s="28" t="str">
        <f t="shared" si="578"/>
        <v>128</v>
      </c>
      <c r="H4534" s="1">
        <v>5</v>
      </c>
      <c r="I4534" s="1">
        <v>966</v>
      </c>
      <c r="J4534" s="1">
        <v>6</v>
      </c>
      <c r="K4534" s="1">
        <v>966</v>
      </c>
      <c r="L4534" s="1">
        <v>99981</v>
      </c>
      <c r="M4534" s="1">
        <v>739356</v>
      </c>
      <c r="N4534" s="2">
        <f>INT(VLOOKUP(--D4534,'属性表（单）'!$H$7:$I$11,2,0)*VLOOKUP(F4534,'属性表（单）'!$B$4:$D$53,3,0))</f>
        <v>7300</v>
      </c>
      <c r="O4534" s="34">
        <f t="shared" si="580"/>
        <v>1095</v>
      </c>
      <c r="P4534" s="1">
        <f>IF(H4534=26,VLOOKUP(G4534,'属性表（单核）'!$H$2:$I$251,2,0),IF(H4534=59,VLOOKUP(G4534,'属性表（单核）'!$C$2:$D$251,2,0),INT(N4534/VLOOKUP(H4534,'属性表（单）'!$N$4:$O$24,2,0))))</f>
        <v>730</v>
      </c>
      <c r="Q4534" s="34">
        <f t="shared" si="581"/>
        <v>1095</v>
      </c>
      <c r="R4534" s="1">
        <f>IF(J4534=26,VLOOKUP(G4534,'属性表（单核）'!$H$2:$I$251,2,0),IF(J4534=59,VLOOKUP(G4534,'属性表（单核）'!$C$2:$D$251,2,0),INT(N4534/VLOOKUP(J4534,'属性表（单）'!$N$4:$O$24,2,0))))</f>
        <v>730</v>
      </c>
      <c r="S4534" s="1">
        <f t="shared" si="582"/>
        <v>0</v>
      </c>
      <c r="T4534" s="28">
        <f>VLOOKUP(--F4534,经验表!$A$4:$B$53,2,0)*VLOOKUP(--E4534,经验表!$W$8:$X$17,2,0)</f>
        <v>0</v>
      </c>
      <c r="U4534" s="1">
        <f t="shared" si="583"/>
        <v>0</v>
      </c>
      <c r="V4534" s="1">
        <f t="shared" si="584"/>
        <v>0</v>
      </c>
    </row>
    <row r="4535" spans="1:22" x14ac:dyDescent="0.35">
      <c r="A4535" s="1">
        <v>92900191</v>
      </c>
      <c r="B4535" s="3" t="s">
        <v>26</v>
      </c>
      <c r="C4535" s="29">
        <f t="shared" si="579"/>
        <v>2</v>
      </c>
      <c r="D4535" s="29" t="str">
        <f t="shared" si="576"/>
        <v>1</v>
      </c>
      <c r="E4535" s="42" t="str">
        <f t="shared" si="577"/>
        <v>21</v>
      </c>
      <c r="F4535" s="1">
        <v>29</v>
      </c>
      <c r="G4535" s="28" t="str">
        <f t="shared" si="578"/>
        <v>129</v>
      </c>
      <c r="H4535" s="1">
        <v>5</v>
      </c>
      <c r="I4535" s="1">
        <v>1006</v>
      </c>
      <c r="J4535" s="1">
        <v>6</v>
      </c>
      <c r="K4535" s="1">
        <v>1006</v>
      </c>
      <c r="L4535" s="1">
        <v>112048</v>
      </c>
      <c r="M4535" s="1">
        <v>839337</v>
      </c>
      <c r="N4535" s="2">
        <f>INT(VLOOKUP(--D4535,'属性表（单）'!$H$7:$I$11,2,0)*VLOOKUP(F4535,'属性表（单）'!$B$4:$D$53,3,0))</f>
        <v>7650</v>
      </c>
      <c r="O4535" s="34">
        <f t="shared" si="580"/>
        <v>1147</v>
      </c>
      <c r="P4535" s="1">
        <f>IF(H4535=26,VLOOKUP(G4535,'属性表（单核）'!$H$2:$I$251,2,0),IF(H4535=59,VLOOKUP(G4535,'属性表（单核）'!$C$2:$D$251,2,0),INT(N4535/VLOOKUP(H4535,'属性表（单）'!$N$4:$O$24,2,0))))</f>
        <v>765</v>
      </c>
      <c r="Q4535" s="34">
        <f t="shared" si="581"/>
        <v>1147</v>
      </c>
      <c r="R4535" s="1">
        <f>IF(J4535=26,VLOOKUP(G4535,'属性表（单核）'!$H$2:$I$251,2,0),IF(J4535=59,VLOOKUP(G4535,'属性表（单核）'!$C$2:$D$251,2,0),INT(N4535/VLOOKUP(J4535,'属性表（单）'!$N$4:$O$24,2,0))))</f>
        <v>765</v>
      </c>
      <c r="S4535" s="1">
        <f t="shared" si="582"/>
        <v>0</v>
      </c>
      <c r="T4535" s="28">
        <f>VLOOKUP(--F4535,经验表!$A$4:$B$53,2,0)*VLOOKUP(--E4535,经验表!$W$8:$X$17,2,0)</f>
        <v>0</v>
      </c>
      <c r="U4535" s="1">
        <f t="shared" si="583"/>
        <v>0</v>
      </c>
      <c r="V4535" s="1">
        <f t="shared" si="584"/>
        <v>0</v>
      </c>
    </row>
    <row r="4536" spans="1:22" x14ac:dyDescent="0.35">
      <c r="A4536" s="1">
        <v>93000191</v>
      </c>
      <c r="B4536" s="3" t="s">
        <v>26</v>
      </c>
      <c r="C4536" s="29">
        <f t="shared" si="579"/>
        <v>2</v>
      </c>
      <c r="D4536" s="29" t="str">
        <f t="shared" si="576"/>
        <v>1</v>
      </c>
      <c r="E4536" s="42" t="str">
        <f t="shared" si="577"/>
        <v>21</v>
      </c>
      <c r="F4536" s="1">
        <v>30</v>
      </c>
      <c r="G4536" s="28" t="str">
        <f t="shared" si="578"/>
        <v>130</v>
      </c>
      <c r="H4536" s="1">
        <v>5</v>
      </c>
      <c r="I4536" s="1">
        <v>1046</v>
      </c>
      <c r="J4536" s="1">
        <v>6</v>
      </c>
      <c r="K4536" s="1">
        <v>1046</v>
      </c>
      <c r="L4536" s="1">
        <v>125499</v>
      </c>
      <c r="M4536" s="1">
        <v>951385</v>
      </c>
      <c r="N4536" s="2">
        <f>INT(VLOOKUP(--D4536,'属性表（单）'!$H$7:$I$11,2,0)*VLOOKUP(F4536,'属性表（单）'!$B$4:$D$53,3,0))</f>
        <v>8000</v>
      </c>
      <c r="O4536" s="34">
        <f t="shared" si="580"/>
        <v>1200</v>
      </c>
      <c r="P4536" s="1">
        <f>IF(H4536=26,VLOOKUP(G4536,'属性表（单核）'!$H$2:$I$251,2,0),IF(H4536=59,VLOOKUP(G4536,'属性表（单核）'!$C$2:$D$251,2,0),INT(N4536/VLOOKUP(H4536,'属性表（单）'!$N$4:$O$24,2,0))))</f>
        <v>800</v>
      </c>
      <c r="Q4536" s="34">
        <f t="shared" si="581"/>
        <v>1200</v>
      </c>
      <c r="R4536" s="1">
        <f>IF(J4536=26,VLOOKUP(G4536,'属性表（单核）'!$H$2:$I$251,2,0),IF(J4536=59,VLOOKUP(G4536,'属性表（单核）'!$C$2:$D$251,2,0),INT(N4536/VLOOKUP(J4536,'属性表（单）'!$N$4:$O$24,2,0))))</f>
        <v>800</v>
      </c>
      <c r="S4536" s="1">
        <f t="shared" si="582"/>
        <v>0</v>
      </c>
      <c r="T4536" s="28">
        <f>VLOOKUP(--F4536,经验表!$A$4:$B$53,2,0)*VLOOKUP(--E4536,经验表!$W$8:$X$17,2,0)</f>
        <v>0</v>
      </c>
      <c r="U4536" s="1">
        <f t="shared" si="583"/>
        <v>0</v>
      </c>
      <c r="V4536" s="1">
        <f t="shared" si="584"/>
        <v>0</v>
      </c>
    </row>
    <row r="4537" spans="1:22" x14ac:dyDescent="0.35">
      <c r="A4537" s="1">
        <v>93100191</v>
      </c>
      <c r="B4537" s="3" t="s">
        <v>26</v>
      </c>
      <c r="C4537" s="29">
        <f t="shared" si="579"/>
        <v>2</v>
      </c>
      <c r="D4537" s="29" t="str">
        <f t="shared" si="576"/>
        <v>1</v>
      </c>
      <c r="E4537" s="42" t="str">
        <f t="shared" si="577"/>
        <v>21</v>
      </c>
      <c r="F4537" s="1">
        <v>31</v>
      </c>
      <c r="G4537" s="28" t="str">
        <f t="shared" si="578"/>
        <v>131</v>
      </c>
      <c r="H4537" s="1">
        <v>5</v>
      </c>
      <c r="I4537" s="1">
        <v>1088</v>
      </c>
      <c r="J4537" s="1">
        <v>6</v>
      </c>
      <c r="K4537" s="1">
        <v>1088</v>
      </c>
      <c r="L4537" s="1">
        <v>140485</v>
      </c>
      <c r="M4537" s="1">
        <v>1076884</v>
      </c>
      <c r="N4537" s="2">
        <f>INT(VLOOKUP(--D4537,'属性表（单）'!$H$7:$I$11,2,0)*VLOOKUP(F4537,'属性表（单）'!$B$4:$D$53,3,0))</f>
        <v>8350</v>
      </c>
      <c r="O4537" s="34">
        <f t="shared" si="580"/>
        <v>1252</v>
      </c>
      <c r="P4537" s="1">
        <f>IF(H4537=26,VLOOKUP(G4537,'属性表（单核）'!$H$2:$I$251,2,0),IF(H4537=59,VLOOKUP(G4537,'属性表（单核）'!$C$2:$D$251,2,0),INT(N4537/VLOOKUP(H4537,'属性表（单）'!$N$4:$O$24,2,0))))</f>
        <v>835</v>
      </c>
      <c r="Q4537" s="34">
        <f t="shared" si="581"/>
        <v>1252</v>
      </c>
      <c r="R4537" s="1">
        <f>IF(J4537=26,VLOOKUP(G4537,'属性表（单核）'!$H$2:$I$251,2,0),IF(J4537=59,VLOOKUP(G4537,'属性表（单核）'!$C$2:$D$251,2,0),INT(N4537/VLOOKUP(J4537,'属性表（单）'!$N$4:$O$24,2,0))))</f>
        <v>835</v>
      </c>
      <c r="S4537" s="1">
        <f t="shared" si="582"/>
        <v>0</v>
      </c>
      <c r="T4537" s="28">
        <f>VLOOKUP(--F4537,经验表!$A$4:$B$53,2,0)*VLOOKUP(--E4537,经验表!$W$8:$X$17,2,0)</f>
        <v>0</v>
      </c>
      <c r="U4537" s="1">
        <f t="shared" si="583"/>
        <v>0</v>
      </c>
      <c r="V4537" s="1">
        <f t="shared" si="584"/>
        <v>0</v>
      </c>
    </row>
    <row r="4538" spans="1:22" x14ac:dyDescent="0.35">
      <c r="A4538" s="1">
        <v>93200191</v>
      </c>
      <c r="B4538" s="3" t="s">
        <v>26</v>
      </c>
      <c r="C4538" s="29">
        <f t="shared" si="579"/>
        <v>2</v>
      </c>
      <c r="D4538" s="29" t="str">
        <f t="shared" si="576"/>
        <v>1</v>
      </c>
      <c r="E4538" s="42" t="str">
        <f t="shared" si="577"/>
        <v>21</v>
      </c>
      <c r="F4538" s="1">
        <v>32</v>
      </c>
      <c r="G4538" s="28" t="str">
        <f t="shared" si="578"/>
        <v>132</v>
      </c>
      <c r="H4538" s="1">
        <v>5</v>
      </c>
      <c r="I4538" s="1">
        <v>1131</v>
      </c>
      <c r="J4538" s="1">
        <v>6</v>
      </c>
      <c r="K4538" s="1">
        <v>1131</v>
      </c>
      <c r="L4538" s="1">
        <v>157181</v>
      </c>
      <c r="M4538" s="1">
        <v>1217369</v>
      </c>
      <c r="N4538" s="2">
        <f>INT(VLOOKUP(--D4538,'属性表（单）'!$H$7:$I$11,2,0)*VLOOKUP(F4538,'属性表（单）'!$B$4:$D$53,3,0))</f>
        <v>8750</v>
      </c>
      <c r="O4538" s="34">
        <f t="shared" si="580"/>
        <v>1312</v>
      </c>
      <c r="P4538" s="1">
        <f>IF(H4538=26,VLOOKUP(G4538,'属性表（单核）'!$H$2:$I$251,2,0),IF(H4538=59,VLOOKUP(G4538,'属性表（单核）'!$C$2:$D$251,2,0),INT(N4538/VLOOKUP(H4538,'属性表（单）'!$N$4:$O$24,2,0))))</f>
        <v>875</v>
      </c>
      <c r="Q4538" s="34">
        <f t="shared" si="581"/>
        <v>1312</v>
      </c>
      <c r="R4538" s="1">
        <f>IF(J4538=26,VLOOKUP(G4538,'属性表（单核）'!$H$2:$I$251,2,0),IF(J4538=59,VLOOKUP(G4538,'属性表（单核）'!$C$2:$D$251,2,0),INT(N4538/VLOOKUP(J4538,'属性表（单）'!$N$4:$O$24,2,0))))</f>
        <v>875</v>
      </c>
      <c r="S4538" s="1">
        <f t="shared" si="582"/>
        <v>0</v>
      </c>
      <c r="T4538" s="28">
        <f>VLOOKUP(--F4538,经验表!$A$4:$B$53,2,0)*VLOOKUP(--E4538,经验表!$W$8:$X$17,2,0)</f>
        <v>0</v>
      </c>
      <c r="U4538" s="1">
        <f t="shared" si="583"/>
        <v>0</v>
      </c>
      <c r="V4538" s="1">
        <f t="shared" si="584"/>
        <v>0</v>
      </c>
    </row>
    <row r="4539" spans="1:22" x14ac:dyDescent="0.35">
      <c r="A4539" s="1">
        <v>93300191</v>
      </c>
      <c r="B4539" s="3" t="s">
        <v>26</v>
      </c>
      <c r="C4539" s="29">
        <f t="shared" si="579"/>
        <v>2</v>
      </c>
      <c r="D4539" s="29" t="str">
        <f t="shared" si="576"/>
        <v>1</v>
      </c>
      <c r="E4539" s="42" t="str">
        <f t="shared" si="577"/>
        <v>21</v>
      </c>
      <c r="F4539" s="1">
        <v>33</v>
      </c>
      <c r="G4539" s="28" t="str">
        <f t="shared" si="578"/>
        <v>133</v>
      </c>
      <c r="H4539" s="1">
        <v>5</v>
      </c>
      <c r="I4539" s="1">
        <v>1174</v>
      </c>
      <c r="J4539" s="1">
        <v>6</v>
      </c>
      <c r="K4539" s="1">
        <v>1174</v>
      </c>
      <c r="L4539" s="1">
        <v>175782</v>
      </c>
      <c r="M4539" s="1">
        <v>1374550</v>
      </c>
      <c r="N4539" s="2">
        <f>INT(VLOOKUP(--D4539,'属性表（单）'!$H$7:$I$11,2,0)*VLOOKUP(F4539,'属性表（单）'!$B$4:$D$53,3,0))</f>
        <v>9150</v>
      </c>
      <c r="O4539" s="34">
        <f t="shared" si="580"/>
        <v>1372</v>
      </c>
      <c r="P4539" s="1">
        <f>IF(H4539=26,VLOOKUP(G4539,'属性表（单核）'!$H$2:$I$251,2,0),IF(H4539=59,VLOOKUP(G4539,'属性表（单核）'!$C$2:$D$251,2,0),INT(N4539/VLOOKUP(H4539,'属性表（单）'!$N$4:$O$24,2,0))))</f>
        <v>915</v>
      </c>
      <c r="Q4539" s="34">
        <f t="shared" si="581"/>
        <v>1372</v>
      </c>
      <c r="R4539" s="1">
        <f>IF(J4539=26,VLOOKUP(G4539,'属性表（单核）'!$H$2:$I$251,2,0),IF(J4539=59,VLOOKUP(G4539,'属性表（单核）'!$C$2:$D$251,2,0),INT(N4539/VLOOKUP(J4539,'属性表（单）'!$N$4:$O$24,2,0))))</f>
        <v>915</v>
      </c>
      <c r="S4539" s="1">
        <f t="shared" si="582"/>
        <v>0</v>
      </c>
      <c r="T4539" s="28">
        <f>VLOOKUP(--F4539,经验表!$A$4:$B$53,2,0)*VLOOKUP(--E4539,经验表!$W$8:$X$17,2,0)</f>
        <v>0</v>
      </c>
      <c r="U4539" s="1">
        <f t="shared" si="583"/>
        <v>0</v>
      </c>
      <c r="V4539" s="1">
        <f t="shared" si="584"/>
        <v>0</v>
      </c>
    </row>
    <row r="4540" spans="1:22" x14ac:dyDescent="0.35">
      <c r="A4540" s="1">
        <v>93400191</v>
      </c>
      <c r="B4540" s="3" t="s">
        <v>26</v>
      </c>
      <c r="C4540" s="29">
        <f t="shared" si="579"/>
        <v>2</v>
      </c>
      <c r="D4540" s="29" t="str">
        <f t="shared" si="576"/>
        <v>1</v>
      </c>
      <c r="E4540" s="42" t="str">
        <f t="shared" si="577"/>
        <v>21</v>
      </c>
      <c r="F4540" s="1">
        <v>34</v>
      </c>
      <c r="G4540" s="28" t="str">
        <f t="shared" si="578"/>
        <v>134</v>
      </c>
      <c r="H4540" s="1">
        <v>5</v>
      </c>
      <c r="I4540" s="1">
        <v>1219</v>
      </c>
      <c r="J4540" s="1">
        <v>6</v>
      </c>
      <c r="K4540" s="1">
        <v>1219</v>
      </c>
      <c r="L4540" s="1">
        <v>196502</v>
      </c>
      <c r="M4540" s="1">
        <v>1550332</v>
      </c>
      <c r="N4540" s="2">
        <f>INT(VLOOKUP(--D4540,'属性表（单）'!$H$7:$I$11,2,0)*VLOOKUP(F4540,'属性表（单）'!$B$4:$D$53,3,0))</f>
        <v>9550</v>
      </c>
      <c r="O4540" s="34">
        <f t="shared" si="580"/>
        <v>1432</v>
      </c>
      <c r="P4540" s="1">
        <f>IF(H4540=26,VLOOKUP(G4540,'属性表（单核）'!$H$2:$I$251,2,0),IF(H4540=59,VLOOKUP(G4540,'属性表（单核）'!$C$2:$D$251,2,0),INT(N4540/VLOOKUP(H4540,'属性表（单）'!$N$4:$O$24,2,0))))</f>
        <v>955</v>
      </c>
      <c r="Q4540" s="34">
        <f t="shared" si="581"/>
        <v>1432</v>
      </c>
      <c r="R4540" s="1">
        <f>IF(J4540=26,VLOOKUP(G4540,'属性表（单核）'!$H$2:$I$251,2,0),IF(J4540=59,VLOOKUP(G4540,'属性表（单核）'!$C$2:$D$251,2,0),INT(N4540/VLOOKUP(J4540,'属性表（单）'!$N$4:$O$24,2,0))))</f>
        <v>955</v>
      </c>
      <c r="S4540" s="1">
        <f t="shared" si="582"/>
        <v>0</v>
      </c>
      <c r="T4540" s="28">
        <f>VLOOKUP(--F4540,经验表!$A$4:$B$53,2,0)*VLOOKUP(--E4540,经验表!$W$8:$X$17,2,0)</f>
        <v>0</v>
      </c>
      <c r="U4540" s="1">
        <f t="shared" si="583"/>
        <v>0</v>
      </c>
      <c r="V4540" s="1">
        <f t="shared" si="584"/>
        <v>0</v>
      </c>
    </row>
    <row r="4541" spans="1:22" x14ac:dyDescent="0.35">
      <c r="A4541" s="1">
        <v>93500191</v>
      </c>
      <c r="B4541" s="3" t="s">
        <v>26</v>
      </c>
      <c r="C4541" s="29">
        <f t="shared" si="579"/>
        <v>2</v>
      </c>
      <c r="D4541" s="29" t="str">
        <f t="shared" si="576"/>
        <v>1</v>
      </c>
      <c r="E4541" s="42" t="str">
        <f t="shared" si="577"/>
        <v>21</v>
      </c>
      <c r="F4541" s="1">
        <v>35</v>
      </c>
      <c r="G4541" s="28" t="str">
        <f t="shared" si="578"/>
        <v>135</v>
      </c>
      <c r="H4541" s="1">
        <v>5</v>
      </c>
      <c r="I4541" s="1">
        <v>1267</v>
      </c>
      <c r="J4541" s="1">
        <v>6</v>
      </c>
      <c r="K4541" s="1">
        <v>1267</v>
      </c>
      <c r="L4541" s="1">
        <v>219580</v>
      </c>
      <c r="M4541" s="1">
        <v>1746834</v>
      </c>
      <c r="N4541" s="2">
        <f>INT(VLOOKUP(--D4541,'属性表（单）'!$H$7:$I$11,2,0)*VLOOKUP(F4541,'属性表（单）'!$B$4:$D$53,3,0))</f>
        <v>9950</v>
      </c>
      <c r="O4541" s="34">
        <f t="shared" si="580"/>
        <v>1492</v>
      </c>
      <c r="P4541" s="1">
        <f>IF(H4541=26,VLOOKUP(G4541,'属性表（单核）'!$H$2:$I$251,2,0),IF(H4541=59,VLOOKUP(G4541,'属性表（单核）'!$C$2:$D$251,2,0),INT(N4541/VLOOKUP(H4541,'属性表（单）'!$N$4:$O$24,2,0))))</f>
        <v>995</v>
      </c>
      <c r="Q4541" s="34">
        <f t="shared" si="581"/>
        <v>1492</v>
      </c>
      <c r="R4541" s="1">
        <f>IF(J4541=26,VLOOKUP(G4541,'属性表（单核）'!$H$2:$I$251,2,0),IF(J4541=59,VLOOKUP(G4541,'属性表（单核）'!$C$2:$D$251,2,0),INT(N4541/VLOOKUP(J4541,'属性表（单）'!$N$4:$O$24,2,0))))</f>
        <v>995</v>
      </c>
      <c r="S4541" s="1">
        <f t="shared" si="582"/>
        <v>0</v>
      </c>
      <c r="T4541" s="28">
        <f>VLOOKUP(--F4541,经验表!$A$4:$B$53,2,0)*VLOOKUP(--E4541,经验表!$W$8:$X$17,2,0)</f>
        <v>0</v>
      </c>
      <c r="U4541" s="1">
        <f t="shared" si="583"/>
        <v>0</v>
      </c>
      <c r="V4541" s="1">
        <f t="shared" si="584"/>
        <v>0</v>
      </c>
    </row>
    <row r="4542" spans="1:22" x14ac:dyDescent="0.35">
      <c r="A4542" s="1">
        <v>93600191</v>
      </c>
      <c r="B4542" s="3" t="s">
        <v>26</v>
      </c>
      <c r="C4542" s="29">
        <f t="shared" si="579"/>
        <v>2</v>
      </c>
      <c r="D4542" s="29" t="str">
        <f t="shared" si="576"/>
        <v>1</v>
      </c>
      <c r="E4542" s="42" t="str">
        <f t="shared" si="577"/>
        <v>21</v>
      </c>
      <c r="F4542" s="1">
        <v>36</v>
      </c>
      <c r="G4542" s="28" t="str">
        <f t="shared" si="578"/>
        <v>136</v>
      </c>
      <c r="H4542" s="1">
        <v>5</v>
      </c>
      <c r="I4542" s="1">
        <v>1315</v>
      </c>
      <c r="J4542" s="1">
        <v>6</v>
      </c>
      <c r="K4542" s="1">
        <v>1315</v>
      </c>
      <c r="L4542" s="1">
        <v>245282</v>
      </c>
      <c r="M4542" s="1">
        <v>1966414</v>
      </c>
      <c r="N4542" s="2">
        <f>INT(VLOOKUP(--D4542,'属性表（单）'!$H$7:$I$11,2,0)*VLOOKUP(F4542,'属性表（单）'!$B$4:$D$53,3,0))</f>
        <v>10350</v>
      </c>
      <c r="O4542" s="34">
        <f t="shared" si="580"/>
        <v>1552</v>
      </c>
      <c r="P4542" s="1">
        <f>IF(H4542=26,VLOOKUP(G4542,'属性表（单核）'!$H$2:$I$251,2,0),IF(H4542=59,VLOOKUP(G4542,'属性表（单核）'!$C$2:$D$251,2,0),INT(N4542/VLOOKUP(H4542,'属性表（单）'!$N$4:$O$24,2,0))))</f>
        <v>1035</v>
      </c>
      <c r="Q4542" s="34">
        <f t="shared" si="581"/>
        <v>1552</v>
      </c>
      <c r="R4542" s="1">
        <f>IF(J4542=26,VLOOKUP(G4542,'属性表（单核）'!$H$2:$I$251,2,0),IF(J4542=59,VLOOKUP(G4542,'属性表（单核）'!$C$2:$D$251,2,0),INT(N4542/VLOOKUP(J4542,'属性表（单）'!$N$4:$O$24,2,0))))</f>
        <v>1035</v>
      </c>
      <c r="S4542" s="1">
        <f t="shared" si="582"/>
        <v>0</v>
      </c>
      <c r="T4542" s="28">
        <f>VLOOKUP(--F4542,经验表!$A$4:$B$53,2,0)*VLOOKUP(--E4542,经验表!$W$8:$X$17,2,0)</f>
        <v>0</v>
      </c>
      <c r="U4542" s="1">
        <f t="shared" si="583"/>
        <v>0</v>
      </c>
      <c r="V4542" s="1">
        <f t="shared" si="584"/>
        <v>0</v>
      </c>
    </row>
    <row r="4543" spans="1:22" x14ac:dyDescent="0.35">
      <c r="A4543" s="1">
        <v>93700191</v>
      </c>
      <c r="B4543" s="3" t="s">
        <v>26</v>
      </c>
      <c r="C4543" s="29">
        <f t="shared" si="579"/>
        <v>2</v>
      </c>
      <c r="D4543" s="29" t="str">
        <f t="shared" si="576"/>
        <v>1</v>
      </c>
      <c r="E4543" s="42" t="str">
        <f t="shared" si="577"/>
        <v>21</v>
      </c>
      <c r="F4543" s="1">
        <v>37</v>
      </c>
      <c r="G4543" s="28" t="str">
        <f t="shared" si="578"/>
        <v>137</v>
      </c>
      <c r="H4543" s="1">
        <v>5</v>
      </c>
      <c r="I4543" s="1">
        <v>1363</v>
      </c>
      <c r="J4543" s="1">
        <v>6</v>
      </c>
      <c r="K4543" s="1">
        <v>1363</v>
      </c>
      <c r="L4543" s="1">
        <v>273902</v>
      </c>
      <c r="M4543" s="1">
        <v>2211696</v>
      </c>
      <c r="N4543" s="2">
        <f>INT(VLOOKUP(--D4543,'属性表（单）'!$H$7:$I$11,2,0)*VLOOKUP(F4543,'属性表（单）'!$B$4:$D$53,3,0))</f>
        <v>10800</v>
      </c>
      <c r="O4543" s="34">
        <f t="shared" si="580"/>
        <v>1620</v>
      </c>
      <c r="P4543" s="1">
        <f>IF(H4543=26,VLOOKUP(G4543,'属性表（单核）'!$H$2:$I$251,2,0),IF(H4543=59,VLOOKUP(G4543,'属性表（单核）'!$C$2:$D$251,2,0),INT(N4543/VLOOKUP(H4543,'属性表（单）'!$N$4:$O$24,2,0))))</f>
        <v>1080</v>
      </c>
      <c r="Q4543" s="34">
        <f t="shared" si="581"/>
        <v>1620</v>
      </c>
      <c r="R4543" s="1">
        <f>IF(J4543=26,VLOOKUP(G4543,'属性表（单核）'!$H$2:$I$251,2,0),IF(J4543=59,VLOOKUP(G4543,'属性表（单核）'!$C$2:$D$251,2,0),INT(N4543/VLOOKUP(J4543,'属性表（单）'!$N$4:$O$24,2,0))))</f>
        <v>1080</v>
      </c>
      <c r="S4543" s="1">
        <f t="shared" si="582"/>
        <v>0</v>
      </c>
      <c r="T4543" s="28">
        <f>VLOOKUP(--F4543,经验表!$A$4:$B$53,2,0)*VLOOKUP(--E4543,经验表!$W$8:$X$17,2,0)</f>
        <v>0</v>
      </c>
      <c r="U4543" s="1">
        <f t="shared" si="583"/>
        <v>0</v>
      </c>
      <c r="V4543" s="1">
        <f t="shared" si="584"/>
        <v>0</v>
      </c>
    </row>
    <row r="4544" spans="1:22" x14ac:dyDescent="0.35">
      <c r="A4544" s="1">
        <v>93800191</v>
      </c>
      <c r="B4544" s="3" t="s">
        <v>26</v>
      </c>
      <c r="C4544" s="29">
        <f t="shared" si="579"/>
        <v>2</v>
      </c>
      <c r="D4544" s="29" t="str">
        <f t="shared" si="576"/>
        <v>1</v>
      </c>
      <c r="E4544" s="42" t="str">
        <f t="shared" si="577"/>
        <v>21</v>
      </c>
      <c r="F4544" s="1">
        <v>38</v>
      </c>
      <c r="G4544" s="28" t="str">
        <f t="shared" si="578"/>
        <v>138</v>
      </c>
      <c r="H4544" s="1">
        <v>5</v>
      </c>
      <c r="I4544" s="1">
        <v>1414</v>
      </c>
      <c r="J4544" s="1">
        <v>6</v>
      </c>
      <c r="K4544" s="1">
        <v>1414</v>
      </c>
      <c r="L4544" s="1">
        <v>305774</v>
      </c>
      <c r="M4544" s="1">
        <v>2485598</v>
      </c>
      <c r="N4544" s="2">
        <f>INT(VLOOKUP(--D4544,'属性表（单）'!$H$7:$I$11,2,0)*VLOOKUP(F4544,'属性表（单）'!$B$4:$D$53,3,0))</f>
        <v>11250</v>
      </c>
      <c r="O4544" s="34">
        <f t="shared" si="580"/>
        <v>1687</v>
      </c>
      <c r="P4544" s="1">
        <f>IF(H4544=26,VLOOKUP(G4544,'属性表（单核）'!$H$2:$I$251,2,0),IF(H4544=59,VLOOKUP(G4544,'属性表（单核）'!$C$2:$D$251,2,0),INT(N4544/VLOOKUP(H4544,'属性表（单）'!$N$4:$O$24,2,0))))</f>
        <v>1125</v>
      </c>
      <c r="Q4544" s="34">
        <f t="shared" si="581"/>
        <v>1687</v>
      </c>
      <c r="R4544" s="1">
        <f>IF(J4544=26,VLOOKUP(G4544,'属性表（单核）'!$H$2:$I$251,2,0),IF(J4544=59,VLOOKUP(G4544,'属性表（单核）'!$C$2:$D$251,2,0),INT(N4544/VLOOKUP(J4544,'属性表（单）'!$N$4:$O$24,2,0))))</f>
        <v>1125</v>
      </c>
      <c r="S4544" s="1">
        <f t="shared" si="582"/>
        <v>0</v>
      </c>
      <c r="T4544" s="28">
        <f>VLOOKUP(--F4544,经验表!$A$4:$B$53,2,0)*VLOOKUP(--E4544,经验表!$W$8:$X$17,2,0)</f>
        <v>0</v>
      </c>
      <c r="U4544" s="1">
        <f t="shared" si="583"/>
        <v>0</v>
      </c>
      <c r="V4544" s="1">
        <f t="shared" si="584"/>
        <v>0</v>
      </c>
    </row>
    <row r="4545" spans="1:22" x14ac:dyDescent="0.35">
      <c r="A4545" s="1">
        <v>93900191</v>
      </c>
      <c r="B4545" s="3" t="s">
        <v>26</v>
      </c>
      <c r="C4545" s="29">
        <f t="shared" si="579"/>
        <v>2</v>
      </c>
      <c r="D4545" s="29" t="str">
        <f t="shared" si="576"/>
        <v>1</v>
      </c>
      <c r="E4545" s="42" t="str">
        <f t="shared" si="577"/>
        <v>21</v>
      </c>
      <c r="F4545" s="1">
        <v>39</v>
      </c>
      <c r="G4545" s="28" t="str">
        <f t="shared" si="578"/>
        <v>139</v>
      </c>
      <c r="H4545" s="1">
        <v>5</v>
      </c>
      <c r="I4545" s="1">
        <v>1467</v>
      </c>
      <c r="J4545" s="1">
        <v>6</v>
      </c>
      <c r="K4545" s="1">
        <v>1467</v>
      </c>
      <c r="L4545" s="1">
        <v>341257</v>
      </c>
      <c r="M4545" s="1">
        <v>2791372</v>
      </c>
      <c r="N4545" s="2">
        <f>INT(VLOOKUP(--D4545,'属性表（单）'!$H$7:$I$11,2,0)*VLOOKUP(F4545,'属性表（单）'!$B$4:$D$53,3,0))</f>
        <v>11700</v>
      </c>
      <c r="O4545" s="34">
        <f t="shared" si="580"/>
        <v>1755</v>
      </c>
      <c r="P4545" s="1">
        <f>IF(H4545=26,VLOOKUP(G4545,'属性表（单核）'!$H$2:$I$251,2,0),IF(H4545=59,VLOOKUP(G4545,'属性表（单核）'!$C$2:$D$251,2,0),INT(N4545/VLOOKUP(H4545,'属性表（单）'!$N$4:$O$24,2,0))))</f>
        <v>1170</v>
      </c>
      <c r="Q4545" s="34">
        <f t="shared" si="581"/>
        <v>1755</v>
      </c>
      <c r="R4545" s="1">
        <f>IF(J4545=26,VLOOKUP(G4545,'属性表（单核）'!$H$2:$I$251,2,0),IF(J4545=59,VLOOKUP(G4545,'属性表（单核）'!$C$2:$D$251,2,0),INT(N4545/VLOOKUP(J4545,'属性表（单）'!$N$4:$O$24,2,0))))</f>
        <v>1170</v>
      </c>
      <c r="S4545" s="1">
        <f t="shared" si="582"/>
        <v>0</v>
      </c>
      <c r="T4545" s="28">
        <f>VLOOKUP(--F4545,经验表!$A$4:$B$53,2,0)*VLOOKUP(--E4545,经验表!$W$8:$X$17,2,0)</f>
        <v>0</v>
      </c>
      <c r="U4545" s="1">
        <f t="shared" si="583"/>
        <v>0</v>
      </c>
      <c r="V4545" s="1">
        <f t="shared" si="584"/>
        <v>0</v>
      </c>
    </row>
    <row r="4546" spans="1:22" x14ac:dyDescent="0.35">
      <c r="A4546" s="1">
        <v>94000191</v>
      </c>
      <c r="B4546" s="3" t="s">
        <v>26</v>
      </c>
      <c r="C4546" s="29">
        <f t="shared" si="579"/>
        <v>2</v>
      </c>
      <c r="D4546" s="29" t="str">
        <f t="shared" si="576"/>
        <v>1</v>
      </c>
      <c r="E4546" s="42" t="str">
        <f t="shared" si="577"/>
        <v>21</v>
      </c>
      <c r="F4546" s="1">
        <v>40</v>
      </c>
      <c r="G4546" s="28" t="str">
        <f t="shared" si="578"/>
        <v>140</v>
      </c>
      <c r="H4546" s="1">
        <v>5</v>
      </c>
      <c r="I4546" s="1">
        <v>1522</v>
      </c>
      <c r="J4546" s="1">
        <v>6</v>
      </c>
      <c r="K4546" s="1">
        <v>1522</v>
      </c>
      <c r="L4546" s="1">
        <v>380763</v>
      </c>
      <c r="M4546" s="1">
        <v>3132629</v>
      </c>
      <c r="N4546" s="2">
        <f>INT(VLOOKUP(--D4546,'属性表（单）'!$H$7:$I$11,2,0)*VLOOKUP(F4546,'属性表（单）'!$B$4:$D$53,3,0))</f>
        <v>12150</v>
      </c>
      <c r="O4546" s="34">
        <f t="shared" si="580"/>
        <v>1822</v>
      </c>
      <c r="P4546" s="1">
        <f>IF(H4546=26,VLOOKUP(G4546,'属性表（单核）'!$H$2:$I$251,2,0),IF(H4546=59,VLOOKUP(G4546,'属性表（单核）'!$C$2:$D$251,2,0),INT(N4546/VLOOKUP(H4546,'属性表（单）'!$N$4:$O$24,2,0))))</f>
        <v>1215</v>
      </c>
      <c r="Q4546" s="34">
        <f t="shared" si="581"/>
        <v>1822</v>
      </c>
      <c r="R4546" s="1">
        <f>IF(J4546=26,VLOOKUP(G4546,'属性表（单核）'!$H$2:$I$251,2,0),IF(J4546=59,VLOOKUP(G4546,'属性表（单核）'!$C$2:$D$251,2,0),INT(N4546/VLOOKUP(J4546,'属性表（单）'!$N$4:$O$24,2,0))))</f>
        <v>1215</v>
      </c>
      <c r="S4546" s="1">
        <f t="shared" si="582"/>
        <v>0</v>
      </c>
      <c r="T4546" s="28">
        <f>VLOOKUP(--F4546,经验表!$A$4:$B$53,2,0)*VLOOKUP(--E4546,经验表!$W$8:$X$17,2,0)</f>
        <v>0</v>
      </c>
      <c r="U4546" s="1">
        <f t="shared" si="583"/>
        <v>0</v>
      </c>
      <c r="V4546" s="1">
        <f t="shared" si="584"/>
        <v>0</v>
      </c>
    </row>
    <row r="4547" spans="1:22" x14ac:dyDescent="0.35">
      <c r="A4547" s="1">
        <v>94100191</v>
      </c>
      <c r="B4547" s="3" t="s">
        <v>26</v>
      </c>
      <c r="C4547" s="29">
        <f t="shared" si="579"/>
        <v>2</v>
      </c>
      <c r="D4547" s="29" t="str">
        <f t="shared" ref="D4547:D4610" si="585">RIGHT(A4547,1)</f>
        <v>1</v>
      </c>
      <c r="E4547" s="42" t="str">
        <f t="shared" ref="E4547:E4610" si="586">IF(C4547=1,RIGHT(A4547,1),C4547&amp;RIGHT(A4547,1))</f>
        <v>21</v>
      </c>
      <c r="F4547" s="1">
        <v>41</v>
      </c>
      <c r="G4547" s="28" t="str">
        <f t="shared" ref="G4547:G4610" si="587">D4547&amp;F4547</f>
        <v>141</v>
      </c>
      <c r="H4547" s="1">
        <v>5</v>
      </c>
      <c r="I4547" s="1">
        <v>1578</v>
      </c>
      <c r="J4547" s="1">
        <v>6</v>
      </c>
      <c r="K4547" s="1">
        <v>1578</v>
      </c>
      <c r="L4547" s="1">
        <v>424743</v>
      </c>
      <c r="M4547" s="1">
        <v>3513392</v>
      </c>
      <c r="N4547" s="2">
        <f>INT(VLOOKUP(--D4547,'属性表（单）'!$H$7:$I$11,2,0)*VLOOKUP(F4547,'属性表（单）'!$B$4:$D$53,3,0))</f>
        <v>12600</v>
      </c>
      <c r="O4547" s="34">
        <f t="shared" si="580"/>
        <v>1890</v>
      </c>
      <c r="P4547" s="1">
        <f>IF(H4547=26,VLOOKUP(G4547,'属性表（单核）'!$H$2:$I$251,2,0),IF(H4547=59,VLOOKUP(G4547,'属性表（单核）'!$C$2:$D$251,2,0),INT(N4547/VLOOKUP(H4547,'属性表（单）'!$N$4:$O$24,2,0))))</f>
        <v>1260</v>
      </c>
      <c r="Q4547" s="34">
        <f t="shared" si="581"/>
        <v>1890</v>
      </c>
      <c r="R4547" s="1">
        <f>IF(J4547=26,VLOOKUP(G4547,'属性表（单核）'!$H$2:$I$251,2,0),IF(J4547=59,VLOOKUP(G4547,'属性表（单核）'!$C$2:$D$251,2,0),INT(N4547/VLOOKUP(J4547,'属性表（单）'!$N$4:$O$24,2,0))))</f>
        <v>1260</v>
      </c>
      <c r="S4547" s="1">
        <f t="shared" si="582"/>
        <v>0</v>
      </c>
      <c r="T4547" s="28">
        <f>VLOOKUP(--F4547,经验表!$A$4:$B$53,2,0)*VLOOKUP(--E4547,经验表!$W$8:$X$17,2,0)</f>
        <v>0</v>
      </c>
      <c r="U4547" s="1">
        <f t="shared" si="583"/>
        <v>0</v>
      </c>
      <c r="V4547" s="1">
        <f t="shared" si="584"/>
        <v>0</v>
      </c>
    </row>
    <row r="4548" spans="1:22" x14ac:dyDescent="0.35">
      <c r="A4548" s="1">
        <v>94200191</v>
      </c>
      <c r="B4548" s="3" t="s">
        <v>26</v>
      </c>
      <c r="C4548" s="29">
        <f t="shared" ref="C4548:C4611" si="588">C4547</f>
        <v>2</v>
      </c>
      <c r="D4548" s="29" t="str">
        <f t="shared" si="585"/>
        <v>1</v>
      </c>
      <c r="E4548" s="42" t="str">
        <f t="shared" si="586"/>
        <v>21</v>
      </c>
      <c r="F4548" s="1">
        <v>42</v>
      </c>
      <c r="G4548" s="28" t="str">
        <f t="shared" si="587"/>
        <v>142</v>
      </c>
      <c r="H4548" s="1">
        <v>5</v>
      </c>
      <c r="I4548" s="1">
        <v>1635</v>
      </c>
      <c r="J4548" s="1">
        <v>6</v>
      </c>
      <c r="K4548" s="1">
        <v>1635</v>
      </c>
      <c r="L4548" s="1">
        <v>473704</v>
      </c>
      <c r="M4548" s="1">
        <v>3938135</v>
      </c>
      <c r="N4548" s="2">
        <f>INT(VLOOKUP(--D4548,'属性表（单）'!$H$7:$I$11,2,0)*VLOOKUP(F4548,'属性表（单）'!$B$4:$D$53,3,0))</f>
        <v>13100</v>
      </c>
      <c r="O4548" s="34">
        <f t="shared" si="580"/>
        <v>1965</v>
      </c>
      <c r="P4548" s="1">
        <f>IF(H4548=26,VLOOKUP(G4548,'属性表（单核）'!$H$2:$I$251,2,0),IF(H4548=59,VLOOKUP(G4548,'属性表（单核）'!$C$2:$D$251,2,0),INT(N4548/VLOOKUP(H4548,'属性表（单）'!$N$4:$O$24,2,0))))</f>
        <v>1310</v>
      </c>
      <c r="Q4548" s="34">
        <f t="shared" si="581"/>
        <v>1965</v>
      </c>
      <c r="R4548" s="1">
        <f>IF(J4548=26,VLOOKUP(G4548,'属性表（单核）'!$H$2:$I$251,2,0),IF(J4548=59,VLOOKUP(G4548,'属性表（单核）'!$C$2:$D$251,2,0),INT(N4548/VLOOKUP(J4548,'属性表（单）'!$N$4:$O$24,2,0))))</f>
        <v>1310</v>
      </c>
      <c r="S4548" s="1">
        <f t="shared" si="582"/>
        <v>0</v>
      </c>
      <c r="T4548" s="28">
        <f>VLOOKUP(--F4548,经验表!$A$4:$B$53,2,0)*VLOOKUP(--E4548,经验表!$W$8:$X$17,2,0)</f>
        <v>0</v>
      </c>
      <c r="U4548" s="1">
        <f t="shared" si="583"/>
        <v>0</v>
      </c>
      <c r="V4548" s="1">
        <f t="shared" si="584"/>
        <v>0</v>
      </c>
    </row>
    <row r="4549" spans="1:22" x14ac:dyDescent="0.35">
      <c r="A4549" s="1">
        <v>94300191</v>
      </c>
      <c r="B4549" s="3" t="s">
        <v>26</v>
      </c>
      <c r="C4549" s="29">
        <f t="shared" si="588"/>
        <v>2</v>
      </c>
      <c r="D4549" s="29" t="str">
        <f t="shared" si="585"/>
        <v>1</v>
      </c>
      <c r="E4549" s="42" t="str">
        <f t="shared" si="586"/>
        <v>21</v>
      </c>
      <c r="F4549" s="1">
        <v>43</v>
      </c>
      <c r="G4549" s="28" t="str">
        <f t="shared" si="587"/>
        <v>143</v>
      </c>
      <c r="H4549" s="1">
        <v>5</v>
      </c>
      <c r="I4549" s="1">
        <v>1693</v>
      </c>
      <c r="J4549" s="1">
        <v>6</v>
      </c>
      <c r="K4549" s="1">
        <v>1693</v>
      </c>
      <c r="L4549" s="1">
        <v>528202</v>
      </c>
      <c r="M4549" s="1">
        <v>4411839</v>
      </c>
      <c r="N4549" s="2">
        <f>INT(VLOOKUP(--D4549,'属性表（单）'!$H$7:$I$11,2,0)*VLOOKUP(F4549,'属性表（单）'!$B$4:$D$53,3,0))</f>
        <v>13600</v>
      </c>
      <c r="O4549" s="34">
        <f t="shared" si="580"/>
        <v>2040</v>
      </c>
      <c r="P4549" s="1">
        <f>IF(H4549=26,VLOOKUP(G4549,'属性表（单核）'!$H$2:$I$251,2,0),IF(H4549=59,VLOOKUP(G4549,'属性表（单核）'!$C$2:$D$251,2,0),INT(N4549/VLOOKUP(H4549,'属性表（单）'!$N$4:$O$24,2,0))))</f>
        <v>1360</v>
      </c>
      <c r="Q4549" s="34">
        <f t="shared" si="581"/>
        <v>2040</v>
      </c>
      <c r="R4549" s="1">
        <f>IF(J4549=26,VLOOKUP(G4549,'属性表（单核）'!$H$2:$I$251,2,0),IF(J4549=59,VLOOKUP(G4549,'属性表（单核）'!$C$2:$D$251,2,0),INT(N4549/VLOOKUP(J4549,'属性表（单）'!$N$4:$O$24,2,0))))</f>
        <v>1360</v>
      </c>
      <c r="S4549" s="1">
        <f t="shared" si="582"/>
        <v>0</v>
      </c>
      <c r="T4549" s="28">
        <f>VLOOKUP(--F4549,经验表!$A$4:$B$53,2,0)*VLOOKUP(--E4549,经验表!$W$8:$X$17,2,0)</f>
        <v>0</v>
      </c>
      <c r="U4549" s="1">
        <f t="shared" si="583"/>
        <v>0</v>
      </c>
      <c r="V4549" s="1">
        <f t="shared" si="584"/>
        <v>0</v>
      </c>
    </row>
    <row r="4550" spans="1:22" x14ac:dyDescent="0.35">
      <c r="A4550" s="1">
        <v>94400191</v>
      </c>
      <c r="B4550" s="3" t="s">
        <v>26</v>
      </c>
      <c r="C4550" s="29">
        <f t="shared" si="588"/>
        <v>2</v>
      </c>
      <c r="D4550" s="29" t="str">
        <f t="shared" si="585"/>
        <v>1</v>
      </c>
      <c r="E4550" s="42" t="str">
        <f t="shared" si="586"/>
        <v>21</v>
      </c>
      <c r="F4550" s="1">
        <v>44</v>
      </c>
      <c r="G4550" s="28" t="str">
        <f t="shared" si="587"/>
        <v>144</v>
      </c>
      <c r="H4550" s="1">
        <v>5</v>
      </c>
      <c r="I4550" s="1">
        <v>1754</v>
      </c>
      <c r="J4550" s="1">
        <v>6</v>
      </c>
      <c r="K4550" s="1">
        <v>1754</v>
      </c>
      <c r="L4550" s="1">
        <v>588865</v>
      </c>
      <c r="M4550" s="1">
        <v>4940041</v>
      </c>
      <c r="N4550" s="2">
        <f>INT(VLOOKUP(--D4550,'属性表（单）'!$H$7:$I$11,2,0)*VLOOKUP(F4550,'属性表（单）'!$B$4:$D$53,3,0))</f>
        <v>14100</v>
      </c>
      <c r="O4550" s="34">
        <f t="shared" si="580"/>
        <v>2115</v>
      </c>
      <c r="P4550" s="1">
        <f>IF(H4550=26,VLOOKUP(G4550,'属性表（单核）'!$H$2:$I$251,2,0),IF(H4550=59,VLOOKUP(G4550,'属性表（单核）'!$C$2:$D$251,2,0),INT(N4550/VLOOKUP(H4550,'属性表（单）'!$N$4:$O$24,2,0))))</f>
        <v>1410</v>
      </c>
      <c r="Q4550" s="34">
        <f t="shared" si="581"/>
        <v>2115</v>
      </c>
      <c r="R4550" s="1">
        <f>IF(J4550=26,VLOOKUP(G4550,'属性表（单核）'!$H$2:$I$251,2,0),IF(J4550=59,VLOOKUP(G4550,'属性表（单核）'!$C$2:$D$251,2,0),INT(N4550/VLOOKUP(J4550,'属性表（单）'!$N$4:$O$24,2,0))))</f>
        <v>1410</v>
      </c>
      <c r="S4550" s="1">
        <f t="shared" si="582"/>
        <v>0</v>
      </c>
      <c r="T4550" s="28">
        <f>VLOOKUP(--F4550,经验表!$A$4:$B$53,2,0)*VLOOKUP(--E4550,经验表!$W$8:$X$17,2,0)</f>
        <v>0</v>
      </c>
      <c r="U4550" s="1">
        <f t="shared" si="583"/>
        <v>0</v>
      </c>
      <c r="V4550" s="1">
        <f t="shared" si="584"/>
        <v>0</v>
      </c>
    </row>
    <row r="4551" spans="1:22" x14ac:dyDescent="0.35">
      <c r="A4551" s="1">
        <v>94500191</v>
      </c>
      <c r="B4551" s="3" t="s">
        <v>26</v>
      </c>
      <c r="C4551" s="29">
        <f t="shared" si="588"/>
        <v>2</v>
      </c>
      <c r="D4551" s="29" t="str">
        <f t="shared" si="585"/>
        <v>1</v>
      </c>
      <c r="E4551" s="42" t="str">
        <f t="shared" si="586"/>
        <v>21</v>
      </c>
      <c r="F4551" s="1">
        <v>45</v>
      </c>
      <c r="G4551" s="28" t="str">
        <f t="shared" si="587"/>
        <v>145</v>
      </c>
      <c r="H4551" s="1">
        <v>5</v>
      </c>
      <c r="I4551" s="1">
        <v>1818</v>
      </c>
      <c r="J4551" s="1">
        <v>6</v>
      </c>
      <c r="K4551" s="1">
        <v>1818</v>
      </c>
      <c r="L4551" s="1">
        <v>656385</v>
      </c>
      <c r="M4551" s="1">
        <v>5528906</v>
      </c>
      <c r="N4551" s="2">
        <f>INT(VLOOKUP(--D4551,'属性表（单）'!$H$7:$I$11,2,0)*VLOOKUP(F4551,'属性表（单）'!$B$4:$D$53,3,0))</f>
        <v>14600</v>
      </c>
      <c r="O4551" s="34">
        <f t="shared" ref="O4551:O4614" si="589">INT(IF(C4551=1,P4551,P4551*$X$14))</f>
        <v>2190</v>
      </c>
      <c r="P4551" s="1">
        <f>IF(H4551=26,VLOOKUP(G4551,'属性表（单核）'!$H$2:$I$251,2,0),IF(H4551=59,VLOOKUP(G4551,'属性表（单核）'!$C$2:$D$251,2,0),INT(N4551/VLOOKUP(H4551,'属性表（单）'!$N$4:$O$24,2,0))))</f>
        <v>1460</v>
      </c>
      <c r="Q4551" s="34">
        <f t="shared" si="581"/>
        <v>2190</v>
      </c>
      <c r="R4551" s="1">
        <f>IF(J4551=26,VLOOKUP(G4551,'属性表（单核）'!$H$2:$I$251,2,0),IF(J4551=59,VLOOKUP(G4551,'属性表（单核）'!$C$2:$D$251,2,0),INT(N4551/VLOOKUP(J4551,'属性表（单）'!$N$4:$O$24,2,0))))</f>
        <v>1460</v>
      </c>
      <c r="S4551" s="1">
        <f t="shared" si="582"/>
        <v>0</v>
      </c>
      <c r="T4551" s="28">
        <f>VLOOKUP(--F4551,经验表!$A$4:$B$53,2,0)*VLOOKUP(--E4551,经验表!$W$8:$X$17,2,0)</f>
        <v>0</v>
      </c>
      <c r="U4551" s="1">
        <f t="shared" si="583"/>
        <v>0</v>
      </c>
      <c r="V4551" s="1">
        <f t="shared" si="584"/>
        <v>0</v>
      </c>
    </row>
    <row r="4552" spans="1:22" x14ac:dyDescent="0.35">
      <c r="A4552" s="1">
        <v>94600191</v>
      </c>
      <c r="B4552" s="3" t="s">
        <v>26</v>
      </c>
      <c r="C4552" s="29">
        <f t="shared" si="588"/>
        <v>2</v>
      </c>
      <c r="D4552" s="29" t="str">
        <f t="shared" si="585"/>
        <v>1</v>
      </c>
      <c r="E4552" s="42" t="str">
        <f t="shared" si="586"/>
        <v>21</v>
      </c>
      <c r="F4552" s="1">
        <v>46</v>
      </c>
      <c r="G4552" s="28" t="str">
        <f t="shared" si="587"/>
        <v>146</v>
      </c>
      <c r="H4552" s="1">
        <v>5</v>
      </c>
      <c r="I4552" s="1">
        <v>1882</v>
      </c>
      <c r="J4552" s="1">
        <v>6</v>
      </c>
      <c r="K4552" s="1">
        <v>1882</v>
      </c>
      <c r="L4552" s="1">
        <v>731535</v>
      </c>
      <c r="M4552" s="1">
        <v>6185291</v>
      </c>
      <c r="N4552" s="2">
        <f>INT(VLOOKUP(--D4552,'属性表（单）'!$H$7:$I$11,2,0)*VLOOKUP(F4552,'属性表（单）'!$B$4:$D$53,3,0))</f>
        <v>15100</v>
      </c>
      <c r="O4552" s="34">
        <f t="shared" si="589"/>
        <v>2265</v>
      </c>
      <c r="P4552" s="1">
        <f>IF(H4552=26,VLOOKUP(G4552,'属性表（单核）'!$H$2:$I$251,2,0),IF(H4552=59,VLOOKUP(G4552,'属性表（单核）'!$C$2:$D$251,2,0),INT(N4552/VLOOKUP(H4552,'属性表（单）'!$N$4:$O$24,2,0))))</f>
        <v>1510</v>
      </c>
      <c r="Q4552" s="34">
        <f t="shared" ref="Q4552:Q4615" si="590">INT(IF(C4552=1,R4552,R4552*$X$14))</f>
        <v>2265</v>
      </c>
      <c r="R4552" s="1">
        <f>IF(J4552=26,VLOOKUP(G4552,'属性表（单核）'!$H$2:$I$251,2,0),IF(J4552=59,VLOOKUP(G4552,'属性表（单核）'!$C$2:$D$251,2,0),INT(N4552/VLOOKUP(J4552,'属性表（单）'!$N$4:$O$24,2,0))))</f>
        <v>1510</v>
      </c>
      <c r="S4552" s="1">
        <f t="shared" ref="S4552:S4615" si="591">INT(T4552)</f>
        <v>0</v>
      </c>
      <c r="T4552" s="28">
        <f>VLOOKUP(--F4552,经验表!$A$4:$B$53,2,0)*VLOOKUP(--E4552,经验表!$W$8:$X$17,2,0)</f>
        <v>0</v>
      </c>
      <c r="U4552" s="1">
        <f t="shared" ref="U4552:U4615" si="592">INT(IF(C4552=1,IF(F4552=1,VLOOKUP(--D4552,$X$8:$Y$12,2,0),V4552),IF(F4552=1,VLOOKUP(--D4552,$X$17:$Y$21,2,0),V4552)))</f>
        <v>0</v>
      </c>
      <c r="V4552" s="1">
        <f t="shared" si="584"/>
        <v>0</v>
      </c>
    </row>
    <row r="4553" spans="1:22" x14ac:dyDescent="0.35">
      <c r="A4553" s="1">
        <v>94700191</v>
      </c>
      <c r="B4553" s="3" t="s">
        <v>26</v>
      </c>
      <c r="C4553" s="29">
        <f t="shared" si="588"/>
        <v>2</v>
      </c>
      <c r="D4553" s="29" t="str">
        <f t="shared" si="585"/>
        <v>1</v>
      </c>
      <c r="E4553" s="42" t="str">
        <f t="shared" si="586"/>
        <v>21</v>
      </c>
      <c r="F4553" s="1">
        <v>47</v>
      </c>
      <c r="G4553" s="28" t="str">
        <f t="shared" si="587"/>
        <v>147</v>
      </c>
      <c r="H4553" s="1">
        <v>5</v>
      </c>
      <c r="I4553" s="1">
        <v>1949</v>
      </c>
      <c r="J4553" s="1">
        <v>6</v>
      </c>
      <c r="K4553" s="1">
        <v>1949</v>
      </c>
      <c r="L4553" s="1">
        <v>815173</v>
      </c>
      <c r="M4553" s="1">
        <v>6916826</v>
      </c>
      <c r="N4553" s="2">
        <f>INT(VLOOKUP(--D4553,'属性表（单）'!$H$7:$I$11,2,0)*VLOOKUP(F4553,'属性表（单）'!$B$4:$D$53,3,0))</f>
        <v>15650</v>
      </c>
      <c r="O4553" s="34">
        <f t="shared" si="589"/>
        <v>2347</v>
      </c>
      <c r="P4553" s="1">
        <f>IF(H4553=26,VLOOKUP(G4553,'属性表（单核）'!$H$2:$I$251,2,0),IF(H4553=59,VLOOKUP(G4553,'属性表（单核）'!$C$2:$D$251,2,0),INT(N4553/VLOOKUP(H4553,'属性表（单）'!$N$4:$O$24,2,0))))</f>
        <v>1565</v>
      </c>
      <c r="Q4553" s="34">
        <f t="shared" si="590"/>
        <v>2347</v>
      </c>
      <c r="R4553" s="1">
        <f>IF(J4553=26,VLOOKUP(G4553,'属性表（单核）'!$H$2:$I$251,2,0),IF(J4553=59,VLOOKUP(G4553,'属性表（单核）'!$C$2:$D$251,2,0),INT(N4553/VLOOKUP(J4553,'属性表（单）'!$N$4:$O$24,2,0))))</f>
        <v>1565</v>
      </c>
      <c r="S4553" s="1">
        <f t="shared" si="591"/>
        <v>0</v>
      </c>
      <c r="T4553" s="28">
        <f>VLOOKUP(--F4553,经验表!$A$4:$B$53,2,0)*VLOOKUP(--E4553,经验表!$W$8:$X$17,2,0)</f>
        <v>0</v>
      </c>
      <c r="U4553" s="1">
        <f t="shared" si="592"/>
        <v>0</v>
      </c>
      <c r="V4553" s="1">
        <f t="shared" ref="V4553:V4616" si="593">S4552+U4552</f>
        <v>0</v>
      </c>
    </row>
    <row r="4554" spans="1:22" x14ac:dyDescent="0.35">
      <c r="A4554" s="1">
        <v>94800191</v>
      </c>
      <c r="B4554" s="3" t="s">
        <v>26</v>
      </c>
      <c r="C4554" s="29">
        <f t="shared" si="588"/>
        <v>2</v>
      </c>
      <c r="D4554" s="29" t="str">
        <f t="shared" si="585"/>
        <v>1</v>
      </c>
      <c r="E4554" s="42" t="str">
        <f t="shared" si="586"/>
        <v>21</v>
      </c>
      <c r="F4554" s="1">
        <v>48</v>
      </c>
      <c r="G4554" s="28" t="str">
        <f t="shared" si="587"/>
        <v>148</v>
      </c>
      <c r="H4554" s="1">
        <v>5</v>
      </c>
      <c r="I4554" s="1">
        <v>2016</v>
      </c>
      <c r="J4554" s="1">
        <v>6</v>
      </c>
      <c r="K4554" s="1">
        <v>2016</v>
      </c>
      <c r="L4554" s="1">
        <v>908252</v>
      </c>
      <c r="M4554" s="1">
        <v>7731999</v>
      </c>
      <c r="N4554" s="2">
        <f>INT(VLOOKUP(--D4554,'属性表（单）'!$H$7:$I$11,2,0)*VLOOKUP(F4554,'属性表（单）'!$B$4:$D$53,3,0))</f>
        <v>16200</v>
      </c>
      <c r="O4554" s="34">
        <f t="shared" si="589"/>
        <v>2430</v>
      </c>
      <c r="P4554" s="1">
        <f>IF(H4554=26,VLOOKUP(G4554,'属性表（单核）'!$H$2:$I$251,2,0),IF(H4554=59,VLOOKUP(G4554,'属性表（单核）'!$C$2:$D$251,2,0),INT(N4554/VLOOKUP(H4554,'属性表（单）'!$N$4:$O$24,2,0))))</f>
        <v>1620</v>
      </c>
      <c r="Q4554" s="34">
        <f t="shared" si="590"/>
        <v>2430</v>
      </c>
      <c r="R4554" s="1">
        <f>IF(J4554=26,VLOOKUP(G4554,'属性表（单核）'!$H$2:$I$251,2,0),IF(J4554=59,VLOOKUP(G4554,'属性表（单核）'!$C$2:$D$251,2,0),INT(N4554/VLOOKUP(J4554,'属性表（单）'!$N$4:$O$24,2,0))))</f>
        <v>1620</v>
      </c>
      <c r="S4554" s="1">
        <f t="shared" si="591"/>
        <v>0</v>
      </c>
      <c r="T4554" s="28">
        <f>VLOOKUP(--F4554,经验表!$A$4:$B$53,2,0)*VLOOKUP(--E4554,经验表!$W$8:$X$17,2,0)</f>
        <v>0</v>
      </c>
      <c r="U4554" s="1">
        <f t="shared" si="592"/>
        <v>0</v>
      </c>
      <c r="V4554" s="1">
        <f t="shared" si="593"/>
        <v>0</v>
      </c>
    </row>
    <row r="4555" spans="1:22" x14ac:dyDescent="0.35">
      <c r="A4555" s="1">
        <v>94900191</v>
      </c>
      <c r="B4555" s="3" t="s">
        <v>26</v>
      </c>
      <c r="C4555" s="29">
        <f t="shared" si="588"/>
        <v>2</v>
      </c>
      <c r="D4555" s="29" t="str">
        <f t="shared" si="585"/>
        <v>1</v>
      </c>
      <c r="E4555" s="42" t="str">
        <f t="shared" si="586"/>
        <v>21</v>
      </c>
      <c r="F4555" s="1">
        <v>49</v>
      </c>
      <c r="G4555" s="28" t="str">
        <f t="shared" si="587"/>
        <v>149</v>
      </c>
      <c r="H4555" s="1">
        <v>5</v>
      </c>
      <c r="I4555" s="1">
        <v>2086</v>
      </c>
      <c r="J4555" s="1">
        <v>6</v>
      </c>
      <c r="K4555" s="1">
        <v>2086</v>
      </c>
      <c r="L4555" s="1">
        <v>1011839</v>
      </c>
      <c r="M4555" s="1">
        <v>8640251</v>
      </c>
      <c r="N4555" s="2">
        <f>INT(VLOOKUP(--D4555,'属性表（单）'!$H$7:$I$11,2,0)*VLOOKUP(F4555,'属性表（单）'!$B$4:$D$53,3,0))</f>
        <v>16750</v>
      </c>
      <c r="O4555" s="34">
        <f t="shared" si="589"/>
        <v>2512</v>
      </c>
      <c r="P4555" s="1">
        <f>IF(H4555=26,VLOOKUP(G4555,'属性表（单核）'!$H$2:$I$251,2,0),IF(H4555=59,VLOOKUP(G4555,'属性表（单核）'!$C$2:$D$251,2,0),INT(N4555/VLOOKUP(H4555,'属性表（单）'!$N$4:$O$24,2,0))))</f>
        <v>1675</v>
      </c>
      <c r="Q4555" s="34">
        <f t="shared" si="590"/>
        <v>2512</v>
      </c>
      <c r="R4555" s="1">
        <f>IF(J4555=26,VLOOKUP(G4555,'属性表（单核）'!$H$2:$I$251,2,0),IF(J4555=59,VLOOKUP(G4555,'属性表（单核）'!$C$2:$D$251,2,0),INT(N4555/VLOOKUP(J4555,'属性表（单）'!$N$4:$O$24,2,0))))</f>
        <v>1675</v>
      </c>
      <c r="S4555" s="1">
        <f t="shared" si="591"/>
        <v>0</v>
      </c>
      <c r="T4555" s="28">
        <f>VLOOKUP(--F4555,经验表!$A$4:$B$53,2,0)*VLOOKUP(--E4555,经验表!$W$8:$X$17,2,0)</f>
        <v>0</v>
      </c>
      <c r="U4555" s="1">
        <f t="shared" si="592"/>
        <v>0</v>
      </c>
      <c r="V4555" s="1">
        <f t="shared" si="593"/>
        <v>0</v>
      </c>
    </row>
    <row r="4556" spans="1:22" x14ac:dyDescent="0.35">
      <c r="A4556" s="1">
        <v>95000191</v>
      </c>
      <c r="B4556" s="3" t="s">
        <v>26</v>
      </c>
      <c r="C4556" s="29">
        <f t="shared" si="588"/>
        <v>2</v>
      </c>
      <c r="D4556" s="29" t="str">
        <f t="shared" si="585"/>
        <v>1</v>
      </c>
      <c r="E4556" s="42" t="str">
        <f t="shared" si="586"/>
        <v>21</v>
      </c>
      <c r="F4556" s="1">
        <v>50</v>
      </c>
      <c r="G4556" s="28" t="str">
        <f t="shared" si="587"/>
        <v>150</v>
      </c>
      <c r="H4556" s="1">
        <v>5</v>
      </c>
      <c r="I4556" s="1">
        <v>2160</v>
      </c>
      <c r="J4556" s="1">
        <v>6</v>
      </c>
      <c r="K4556" s="1">
        <v>2160</v>
      </c>
      <c r="L4556" s="1">
        <v>99999999</v>
      </c>
      <c r="M4556" s="1">
        <v>9652090</v>
      </c>
      <c r="N4556" s="2">
        <f>INT(VLOOKUP(--D4556,'属性表（单）'!$H$7:$I$11,2,0)*VLOOKUP(F4556,'属性表（单）'!$B$4:$D$53,3,0))</f>
        <v>17300</v>
      </c>
      <c r="O4556" s="34">
        <f t="shared" si="589"/>
        <v>2595</v>
      </c>
      <c r="P4556" s="1">
        <f>IF(H4556=26,VLOOKUP(G4556,'属性表（单核）'!$H$2:$I$251,2,0),IF(H4556=59,VLOOKUP(G4556,'属性表（单核）'!$C$2:$D$251,2,0),INT(N4556/VLOOKUP(H4556,'属性表（单）'!$N$4:$O$24,2,0))))</f>
        <v>1730</v>
      </c>
      <c r="Q4556" s="34">
        <f t="shared" si="590"/>
        <v>2595</v>
      </c>
      <c r="R4556" s="1">
        <f>IF(J4556=26,VLOOKUP(G4556,'属性表（单核）'!$H$2:$I$251,2,0),IF(J4556=59,VLOOKUP(G4556,'属性表（单核）'!$C$2:$D$251,2,0),INT(N4556/VLOOKUP(J4556,'属性表（单）'!$N$4:$O$24,2,0))))</f>
        <v>1730</v>
      </c>
      <c r="S4556" s="1">
        <f t="shared" si="591"/>
        <v>0</v>
      </c>
      <c r="T4556" s="28">
        <f>VLOOKUP(--F4556,经验表!$A$4:$B$53,2,0)*VLOOKUP(--E4556,经验表!$W$8:$X$17,2,0)</f>
        <v>0</v>
      </c>
      <c r="U4556" s="1">
        <f t="shared" si="592"/>
        <v>0</v>
      </c>
      <c r="V4556" s="1">
        <f t="shared" si="593"/>
        <v>0</v>
      </c>
    </row>
    <row r="4557" spans="1:22" x14ac:dyDescent="0.35">
      <c r="A4557" s="1">
        <v>90100192</v>
      </c>
      <c r="B4557" s="3" t="s">
        <v>26</v>
      </c>
      <c r="C4557" s="29">
        <f t="shared" si="588"/>
        <v>2</v>
      </c>
      <c r="D4557" s="29" t="str">
        <f t="shared" si="585"/>
        <v>2</v>
      </c>
      <c r="E4557" s="42" t="str">
        <f t="shared" si="586"/>
        <v>22</v>
      </c>
      <c r="F4557" s="1">
        <v>1</v>
      </c>
      <c r="G4557" s="28" t="str">
        <f t="shared" si="587"/>
        <v>21</v>
      </c>
      <c r="H4557" s="1">
        <v>5</v>
      </c>
      <c r="I4557" s="1">
        <v>440</v>
      </c>
      <c r="J4557" s="1">
        <v>6</v>
      </c>
      <c r="K4557" s="1">
        <v>440</v>
      </c>
      <c r="L4557" s="1">
        <v>2171</v>
      </c>
      <c r="M4557" s="1">
        <v>0</v>
      </c>
      <c r="N4557" s="2">
        <f>INT(VLOOKUP(--D4557,'属性表（单）'!$H$7:$I$11,2,0)*VLOOKUP(F4557,'属性表（单）'!$B$4:$D$53,3,0))</f>
        <v>2400</v>
      </c>
      <c r="O4557" s="34">
        <f t="shared" si="589"/>
        <v>360</v>
      </c>
      <c r="P4557" s="1">
        <f>IF(H4557=26,VLOOKUP(G4557,'属性表（单核）'!$H$2:$I$251,2,0),IF(H4557=59,VLOOKUP(G4557,'属性表（单核）'!$C$2:$D$251,2,0),INT(N4557/VLOOKUP(H4557,'属性表（单）'!$N$4:$O$24,2,0))))</f>
        <v>240</v>
      </c>
      <c r="Q4557" s="34">
        <f t="shared" si="590"/>
        <v>360</v>
      </c>
      <c r="R4557" s="1">
        <f>IF(J4557=26,VLOOKUP(G4557,'属性表（单核）'!$H$2:$I$251,2,0),IF(J4557=59,VLOOKUP(G4557,'属性表（单核）'!$C$2:$D$251,2,0),INT(N4557/VLOOKUP(J4557,'属性表（单）'!$N$4:$O$24,2,0))))</f>
        <v>240</v>
      </c>
      <c r="S4557" s="1">
        <f t="shared" si="591"/>
        <v>0</v>
      </c>
      <c r="T4557" s="28">
        <f>VLOOKUP(--F4557,经验表!$A$4:$B$53,2,0)*VLOOKUP(--E4557,经验表!$W$8:$X$17,2,0)</f>
        <v>0</v>
      </c>
      <c r="U4557" s="1">
        <f t="shared" si="592"/>
        <v>0</v>
      </c>
      <c r="V4557" s="1">
        <f t="shared" si="593"/>
        <v>0</v>
      </c>
    </row>
    <row r="4558" spans="1:22" x14ac:dyDescent="0.35">
      <c r="A4558" s="1">
        <v>90200192</v>
      </c>
      <c r="B4558" s="3" t="s">
        <v>26</v>
      </c>
      <c r="C4558" s="29">
        <f t="shared" si="588"/>
        <v>2</v>
      </c>
      <c r="D4558" s="29" t="str">
        <f t="shared" si="585"/>
        <v>2</v>
      </c>
      <c r="E4558" s="42" t="str">
        <f t="shared" si="586"/>
        <v>22</v>
      </c>
      <c r="F4558" s="1">
        <v>2</v>
      </c>
      <c r="G4558" s="28" t="str">
        <f t="shared" si="587"/>
        <v>22</v>
      </c>
      <c r="H4558" s="1">
        <v>5</v>
      </c>
      <c r="I4558" s="1">
        <v>469</v>
      </c>
      <c r="J4558" s="1">
        <v>6</v>
      </c>
      <c r="K4558" s="1">
        <v>469</v>
      </c>
      <c r="L4558" s="1">
        <v>2886</v>
      </c>
      <c r="M4558" s="1">
        <v>2171</v>
      </c>
      <c r="N4558" s="2">
        <f>INT(VLOOKUP(--D4558,'属性表（单）'!$H$7:$I$11,2,0)*VLOOKUP(F4558,'属性表（单）'!$B$4:$D$53,3,0))</f>
        <v>2550</v>
      </c>
      <c r="O4558" s="34">
        <f t="shared" si="589"/>
        <v>382</v>
      </c>
      <c r="P4558" s="1">
        <f>IF(H4558=26,VLOOKUP(G4558,'属性表（单核）'!$H$2:$I$251,2,0),IF(H4558=59,VLOOKUP(G4558,'属性表（单核）'!$C$2:$D$251,2,0),INT(N4558/VLOOKUP(H4558,'属性表（单）'!$N$4:$O$24,2,0))))</f>
        <v>255</v>
      </c>
      <c r="Q4558" s="34">
        <f t="shared" si="590"/>
        <v>382</v>
      </c>
      <c r="R4558" s="1">
        <f>IF(J4558=26,VLOOKUP(G4558,'属性表（单核）'!$H$2:$I$251,2,0),IF(J4558=59,VLOOKUP(G4558,'属性表（单核）'!$C$2:$D$251,2,0),INT(N4558/VLOOKUP(J4558,'属性表（单）'!$N$4:$O$24,2,0))))</f>
        <v>255</v>
      </c>
      <c r="S4558" s="1">
        <f t="shared" si="591"/>
        <v>0</v>
      </c>
      <c r="T4558" s="28">
        <f>VLOOKUP(--F4558,经验表!$A$4:$B$53,2,0)*VLOOKUP(--E4558,经验表!$W$8:$X$17,2,0)</f>
        <v>0</v>
      </c>
      <c r="U4558" s="1">
        <f t="shared" si="592"/>
        <v>0</v>
      </c>
      <c r="V4558" s="1">
        <f t="shared" si="593"/>
        <v>0</v>
      </c>
    </row>
    <row r="4559" spans="1:22" x14ac:dyDescent="0.35">
      <c r="A4559" s="1">
        <v>90300192</v>
      </c>
      <c r="B4559" s="3" t="s">
        <v>26</v>
      </c>
      <c r="C4559" s="29">
        <f t="shared" si="588"/>
        <v>2</v>
      </c>
      <c r="D4559" s="29" t="str">
        <f t="shared" si="585"/>
        <v>2</v>
      </c>
      <c r="E4559" s="42" t="str">
        <f t="shared" si="586"/>
        <v>22</v>
      </c>
      <c r="F4559" s="1">
        <v>3</v>
      </c>
      <c r="G4559" s="28" t="str">
        <f t="shared" si="587"/>
        <v>23</v>
      </c>
      <c r="H4559" s="1">
        <v>5</v>
      </c>
      <c r="I4559" s="1">
        <v>498</v>
      </c>
      <c r="J4559" s="1">
        <v>6</v>
      </c>
      <c r="K4559" s="1">
        <v>498</v>
      </c>
      <c r="L4559" s="1">
        <v>3692</v>
      </c>
      <c r="M4559" s="1">
        <v>5057</v>
      </c>
      <c r="N4559" s="2">
        <f>INT(VLOOKUP(--D4559,'属性表（单）'!$H$7:$I$11,2,0)*VLOOKUP(F4559,'属性表（单）'!$B$4:$D$53,3,0))</f>
        <v>2700</v>
      </c>
      <c r="O4559" s="34">
        <f t="shared" si="589"/>
        <v>405</v>
      </c>
      <c r="P4559" s="1">
        <f>IF(H4559=26,VLOOKUP(G4559,'属性表（单核）'!$H$2:$I$251,2,0),IF(H4559=59,VLOOKUP(G4559,'属性表（单核）'!$C$2:$D$251,2,0),INT(N4559/VLOOKUP(H4559,'属性表（单）'!$N$4:$O$24,2,0))))</f>
        <v>270</v>
      </c>
      <c r="Q4559" s="34">
        <f t="shared" si="590"/>
        <v>405</v>
      </c>
      <c r="R4559" s="1">
        <f>IF(J4559=26,VLOOKUP(G4559,'属性表（单核）'!$H$2:$I$251,2,0),IF(J4559=59,VLOOKUP(G4559,'属性表（单核）'!$C$2:$D$251,2,0),INT(N4559/VLOOKUP(J4559,'属性表（单）'!$N$4:$O$24,2,0))))</f>
        <v>270</v>
      </c>
      <c r="S4559" s="1">
        <f t="shared" si="591"/>
        <v>0</v>
      </c>
      <c r="T4559" s="28">
        <f>VLOOKUP(--F4559,经验表!$A$4:$B$53,2,0)*VLOOKUP(--E4559,经验表!$W$8:$X$17,2,0)</f>
        <v>0</v>
      </c>
      <c r="U4559" s="1">
        <f t="shared" si="592"/>
        <v>0</v>
      </c>
      <c r="V4559" s="1">
        <f t="shared" si="593"/>
        <v>0</v>
      </c>
    </row>
    <row r="4560" spans="1:22" x14ac:dyDescent="0.35">
      <c r="A4560" s="1">
        <v>90400192</v>
      </c>
      <c r="B4560" s="3" t="s">
        <v>26</v>
      </c>
      <c r="C4560" s="29">
        <f t="shared" si="588"/>
        <v>2</v>
      </c>
      <c r="D4560" s="29" t="str">
        <f t="shared" si="585"/>
        <v>2</v>
      </c>
      <c r="E4560" s="42" t="str">
        <f t="shared" si="586"/>
        <v>22</v>
      </c>
      <c r="F4560" s="1">
        <v>4</v>
      </c>
      <c r="G4560" s="28" t="str">
        <f t="shared" si="587"/>
        <v>24</v>
      </c>
      <c r="H4560" s="1">
        <v>5</v>
      </c>
      <c r="I4560" s="1">
        <v>528</v>
      </c>
      <c r="J4560" s="1">
        <v>6</v>
      </c>
      <c r="K4560" s="1">
        <v>528</v>
      </c>
      <c r="L4560" s="1">
        <v>4594</v>
      </c>
      <c r="M4560" s="1">
        <v>8749</v>
      </c>
      <c r="N4560" s="2">
        <f>INT(VLOOKUP(--D4560,'属性表（单）'!$H$7:$I$11,2,0)*VLOOKUP(F4560,'属性表（单）'!$B$4:$D$53,3,0))</f>
        <v>2850</v>
      </c>
      <c r="O4560" s="34">
        <f t="shared" si="589"/>
        <v>427</v>
      </c>
      <c r="P4560" s="1">
        <f>IF(H4560=26,VLOOKUP(G4560,'属性表（单核）'!$H$2:$I$251,2,0),IF(H4560=59,VLOOKUP(G4560,'属性表（单核）'!$C$2:$D$251,2,0),INT(N4560/VLOOKUP(H4560,'属性表（单）'!$N$4:$O$24,2,0))))</f>
        <v>285</v>
      </c>
      <c r="Q4560" s="34">
        <f t="shared" si="590"/>
        <v>427</v>
      </c>
      <c r="R4560" s="1">
        <f>IF(J4560=26,VLOOKUP(G4560,'属性表（单核）'!$H$2:$I$251,2,0),IF(J4560=59,VLOOKUP(G4560,'属性表（单核）'!$C$2:$D$251,2,0),INT(N4560/VLOOKUP(J4560,'属性表（单）'!$N$4:$O$24,2,0))))</f>
        <v>285</v>
      </c>
      <c r="S4560" s="1">
        <f t="shared" si="591"/>
        <v>0</v>
      </c>
      <c r="T4560" s="28">
        <f>VLOOKUP(--F4560,经验表!$A$4:$B$53,2,0)*VLOOKUP(--E4560,经验表!$W$8:$X$17,2,0)</f>
        <v>0</v>
      </c>
      <c r="U4560" s="1">
        <f t="shared" si="592"/>
        <v>0</v>
      </c>
      <c r="V4560" s="1">
        <f t="shared" si="593"/>
        <v>0</v>
      </c>
    </row>
    <row r="4561" spans="1:22" x14ac:dyDescent="0.35">
      <c r="A4561" s="1">
        <v>90500192</v>
      </c>
      <c r="B4561" s="3" t="s">
        <v>26</v>
      </c>
      <c r="C4561" s="29">
        <f t="shared" si="588"/>
        <v>2</v>
      </c>
      <c r="D4561" s="29" t="str">
        <f t="shared" si="585"/>
        <v>2</v>
      </c>
      <c r="E4561" s="42" t="str">
        <f t="shared" si="586"/>
        <v>22</v>
      </c>
      <c r="F4561" s="1">
        <v>5</v>
      </c>
      <c r="G4561" s="28" t="str">
        <f t="shared" si="587"/>
        <v>25</v>
      </c>
      <c r="H4561" s="1">
        <v>5</v>
      </c>
      <c r="I4561" s="1">
        <v>558</v>
      </c>
      <c r="J4561" s="1">
        <v>6</v>
      </c>
      <c r="K4561" s="1">
        <v>558</v>
      </c>
      <c r="L4561" s="1">
        <v>5608</v>
      </c>
      <c r="M4561" s="1">
        <v>13343</v>
      </c>
      <c r="N4561" s="2">
        <f>INT(VLOOKUP(--D4561,'属性表（单）'!$H$7:$I$11,2,0)*VLOOKUP(F4561,'属性表（单）'!$B$4:$D$53,3,0))</f>
        <v>3000</v>
      </c>
      <c r="O4561" s="34">
        <f t="shared" si="589"/>
        <v>450</v>
      </c>
      <c r="P4561" s="1">
        <f>IF(H4561=26,VLOOKUP(G4561,'属性表（单核）'!$H$2:$I$251,2,0),IF(H4561=59,VLOOKUP(G4561,'属性表（单核）'!$C$2:$D$251,2,0),INT(N4561/VLOOKUP(H4561,'属性表（单）'!$N$4:$O$24,2,0))))</f>
        <v>300</v>
      </c>
      <c r="Q4561" s="34">
        <f t="shared" si="590"/>
        <v>450</v>
      </c>
      <c r="R4561" s="1">
        <f>IF(J4561=26,VLOOKUP(G4561,'属性表（单核）'!$H$2:$I$251,2,0),IF(J4561=59,VLOOKUP(G4561,'属性表（单核）'!$C$2:$D$251,2,0),INT(N4561/VLOOKUP(J4561,'属性表（单）'!$N$4:$O$24,2,0))))</f>
        <v>300</v>
      </c>
      <c r="S4561" s="1">
        <f t="shared" si="591"/>
        <v>0</v>
      </c>
      <c r="T4561" s="28">
        <f>VLOOKUP(--F4561,经验表!$A$4:$B$53,2,0)*VLOOKUP(--E4561,经验表!$W$8:$X$17,2,0)</f>
        <v>0</v>
      </c>
      <c r="U4561" s="1">
        <f t="shared" si="592"/>
        <v>0</v>
      </c>
      <c r="V4561" s="1">
        <f t="shared" si="593"/>
        <v>0</v>
      </c>
    </row>
    <row r="4562" spans="1:22" x14ac:dyDescent="0.35">
      <c r="A4562" s="1">
        <v>90600192</v>
      </c>
      <c r="B4562" s="3" t="s">
        <v>26</v>
      </c>
      <c r="C4562" s="29">
        <f t="shared" si="588"/>
        <v>2</v>
      </c>
      <c r="D4562" s="29" t="str">
        <f t="shared" si="585"/>
        <v>2</v>
      </c>
      <c r="E4562" s="42" t="str">
        <f t="shared" si="586"/>
        <v>22</v>
      </c>
      <c r="F4562" s="1">
        <v>6</v>
      </c>
      <c r="G4562" s="28" t="str">
        <f t="shared" si="587"/>
        <v>26</v>
      </c>
      <c r="H4562" s="1">
        <v>5</v>
      </c>
      <c r="I4562" s="1">
        <v>590</v>
      </c>
      <c r="J4562" s="1">
        <v>6</v>
      </c>
      <c r="K4562" s="1">
        <v>590</v>
      </c>
      <c r="L4562" s="1">
        <v>6741</v>
      </c>
      <c r="M4562" s="1">
        <v>18951</v>
      </c>
      <c r="N4562" s="2">
        <f>INT(VLOOKUP(--D4562,'属性表（单）'!$H$7:$I$11,2,0)*VLOOKUP(F4562,'属性表（单）'!$B$4:$D$53,3,0))</f>
        <v>3150</v>
      </c>
      <c r="O4562" s="34">
        <f t="shared" si="589"/>
        <v>472</v>
      </c>
      <c r="P4562" s="1">
        <f>IF(H4562=26,VLOOKUP(G4562,'属性表（单核）'!$H$2:$I$251,2,0),IF(H4562=59,VLOOKUP(G4562,'属性表（单核）'!$C$2:$D$251,2,0),INT(N4562/VLOOKUP(H4562,'属性表（单）'!$N$4:$O$24,2,0))))</f>
        <v>315</v>
      </c>
      <c r="Q4562" s="34">
        <f t="shared" si="590"/>
        <v>472</v>
      </c>
      <c r="R4562" s="1">
        <f>IF(J4562=26,VLOOKUP(G4562,'属性表（单核）'!$H$2:$I$251,2,0),IF(J4562=59,VLOOKUP(G4562,'属性表（单核）'!$C$2:$D$251,2,0),INT(N4562/VLOOKUP(J4562,'属性表（单）'!$N$4:$O$24,2,0))))</f>
        <v>315</v>
      </c>
      <c r="S4562" s="1">
        <f t="shared" si="591"/>
        <v>0</v>
      </c>
      <c r="T4562" s="28">
        <f>VLOOKUP(--F4562,经验表!$A$4:$B$53,2,0)*VLOOKUP(--E4562,经验表!$W$8:$X$17,2,0)</f>
        <v>0</v>
      </c>
      <c r="U4562" s="1">
        <f t="shared" si="592"/>
        <v>0</v>
      </c>
      <c r="V4562" s="1">
        <f t="shared" si="593"/>
        <v>0</v>
      </c>
    </row>
    <row r="4563" spans="1:22" x14ac:dyDescent="0.35">
      <c r="A4563" s="1">
        <v>90700192</v>
      </c>
      <c r="B4563" s="3" t="s">
        <v>26</v>
      </c>
      <c r="C4563" s="29">
        <f t="shared" si="588"/>
        <v>2</v>
      </c>
      <c r="D4563" s="29" t="str">
        <f t="shared" si="585"/>
        <v>2</v>
      </c>
      <c r="E4563" s="42" t="str">
        <f t="shared" si="586"/>
        <v>22</v>
      </c>
      <c r="F4563" s="1">
        <v>7</v>
      </c>
      <c r="G4563" s="28" t="str">
        <f t="shared" si="587"/>
        <v>27</v>
      </c>
      <c r="H4563" s="1">
        <v>5</v>
      </c>
      <c r="I4563" s="1">
        <v>622</v>
      </c>
      <c r="J4563" s="1">
        <v>6</v>
      </c>
      <c r="K4563" s="1">
        <v>622</v>
      </c>
      <c r="L4563" s="1">
        <v>8008</v>
      </c>
      <c r="M4563" s="1">
        <v>25692</v>
      </c>
      <c r="N4563" s="2">
        <f>INT(VLOOKUP(--D4563,'属性表（单）'!$H$7:$I$11,2,0)*VLOOKUP(F4563,'属性表（单）'!$B$4:$D$53,3,0))</f>
        <v>3375</v>
      </c>
      <c r="O4563" s="34">
        <f t="shared" si="589"/>
        <v>505</v>
      </c>
      <c r="P4563" s="1">
        <f>IF(H4563=26,VLOOKUP(G4563,'属性表（单核）'!$H$2:$I$251,2,0),IF(H4563=59,VLOOKUP(G4563,'属性表（单核）'!$C$2:$D$251,2,0),INT(N4563/VLOOKUP(H4563,'属性表（单）'!$N$4:$O$24,2,0))))</f>
        <v>337</v>
      </c>
      <c r="Q4563" s="34">
        <f t="shared" si="590"/>
        <v>505</v>
      </c>
      <c r="R4563" s="1">
        <f>IF(J4563=26,VLOOKUP(G4563,'属性表（单核）'!$H$2:$I$251,2,0),IF(J4563=59,VLOOKUP(G4563,'属性表（单核）'!$C$2:$D$251,2,0),INT(N4563/VLOOKUP(J4563,'属性表（单）'!$N$4:$O$24,2,0))))</f>
        <v>337</v>
      </c>
      <c r="S4563" s="1">
        <f t="shared" si="591"/>
        <v>0</v>
      </c>
      <c r="T4563" s="28">
        <f>VLOOKUP(--F4563,经验表!$A$4:$B$53,2,0)*VLOOKUP(--E4563,经验表!$W$8:$X$17,2,0)</f>
        <v>0</v>
      </c>
      <c r="U4563" s="1">
        <f t="shared" si="592"/>
        <v>0</v>
      </c>
      <c r="V4563" s="1">
        <f t="shared" si="593"/>
        <v>0</v>
      </c>
    </row>
    <row r="4564" spans="1:22" x14ac:dyDescent="0.35">
      <c r="A4564" s="1">
        <v>90800192</v>
      </c>
      <c r="B4564" s="3" t="s">
        <v>26</v>
      </c>
      <c r="C4564" s="29">
        <f t="shared" si="588"/>
        <v>2</v>
      </c>
      <c r="D4564" s="29" t="str">
        <f t="shared" si="585"/>
        <v>2</v>
      </c>
      <c r="E4564" s="42" t="str">
        <f t="shared" si="586"/>
        <v>22</v>
      </c>
      <c r="F4564" s="1">
        <v>8</v>
      </c>
      <c r="G4564" s="28" t="str">
        <f t="shared" si="587"/>
        <v>28</v>
      </c>
      <c r="H4564" s="1">
        <v>5</v>
      </c>
      <c r="I4564" s="1">
        <v>656</v>
      </c>
      <c r="J4564" s="1">
        <v>6</v>
      </c>
      <c r="K4564" s="1">
        <v>656</v>
      </c>
      <c r="L4564" s="1">
        <v>9427</v>
      </c>
      <c r="M4564" s="1">
        <v>33700</v>
      </c>
      <c r="N4564" s="2">
        <f>INT(VLOOKUP(--D4564,'属性表（单）'!$H$7:$I$11,2,0)*VLOOKUP(F4564,'属性表（单）'!$B$4:$D$53,3,0))</f>
        <v>3600</v>
      </c>
      <c r="O4564" s="34">
        <f t="shared" si="589"/>
        <v>540</v>
      </c>
      <c r="P4564" s="1">
        <f>IF(H4564=26,VLOOKUP(G4564,'属性表（单核）'!$H$2:$I$251,2,0),IF(H4564=59,VLOOKUP(G4564,'属性表（单核）'!$C$2:$D$251,2,0),INT(N4564/VLOOKUP(H4564,'属性表（单）'!$N$4:$O$24,2,0))))</f>
        <v>360</v>
      </c>
      <c r="Q4564" s="34">
        <f t="shared" si="590"/>
        <v>540</v>
      </c>
      <c r="R4564" s="1">
        <f>IF(J4564=26,VLOOKUP(G4564,'属性表（单核）'!$H$2:$I$251,2,0),IF(J4564=59,VLOOKUP(G4564,'属性表（单核）'!$C$2:$D$251,2,0),INT(N4564/VLOOKUP(J4564,'属性表（单）'!$N$4:$O$24,2,0))))</f>
        <v>360</v>
      </c>
      <c r="S4564" s="1">
        <f t="shared" si="591"/>
        <v>0</v>
      </c>
      <c r="T4564" s="28">
        <f>VLOOKUP(--F4564,经验表!$A$4:$B$53,2,0)*VLOOKUP(--E4564,经验表!$W$8:$X$17,2,0)</f>
        <v>0</v>
      </c>
      <c r="U4564" s="1">
        <f t="shared" si="592"/>
        <v>0</v>
      </c>
      <c r="V4564" s="1">
        <f t="shared" si="593"/>
        <v>0</v>
      </c>
    </row>
    <row r="4565" spans="1:22" x14ac:dyDescent="0.35">
      <c r="A4565" s="1">
        <v>90900192</v>
      </c>
      <c r="B4565" s="3" t="s">
        <v>26</v>
      </c>
      <c r="C4565" s="29">
        <f t="shared" si="588"/>
        <v>2</v>
      </c>
      <c r="D4565" s="29" t="str">
        <f t="shared" si="585"/>
        <v>2</v>
      </c>
      <c r="E4565" s="42" t="str">
        <f t="shared" si="586"/>
        <v>22</v>
      </c>
      <c r="F4565" s="1">
        <v>9</v>
      </c>
      <c r="G4565" s="28" t="str">
        <f t="shared" si="587"/>
        <v>29</v>
      </c>
      <c r="H4565" s="1">
        <v>5</v>
      </c>
      <c r="I4565" s="1">
        <v>690</v>
      </c>
      <c r="J4565" s="1">
        <v>6</v>
      </c>
      <c r="K4565" s="1">
        <v>690</v>
      </c>
      <c r="L4565" s="1">
        <v>11011</v>
      </c>
      <c r="M4565" s="1">
        <v>43127</v>
      </c>
      <c r="N4565" s="2">
        <f>INT(VLOOKUP(--D4565,'属性表（单）'!$H$7:$I$11,2,0)*VLOOKUP(F4565,'属性表（单）'!$B$4:$D$53,3,0))</f>
        <v>3825</v>
      </c>
      <c r="O4565" s="34">
        <f t="shared" si="589"/>
        <v>573</v>
      </c>
      <c r="P4565" s="1">
        <f>IF(H4565=26,VLOOKUP(G4565,'属性表（单核）'!$H$2:$I$251,2,0),IF(H4565=59,VLOOKUP(G4565,'属性表（单核）'!$C$2:$D$251,2,0),INT(N4565/VLOOKUP(H4565,'属性表（单）'!$N$4:$O$24,2,0))))</f>
        <v>382</v>
      </c>
      <c r="Q4565" s="34">
        <f t="shared" si="590"/>
        <v>573</v>
      </c>
      <c r="R4565" s="1">
        <f>IF(J4565=26,VLOOKUP(G4565,'属性表（单核）'!$H$2:$I$251,2,0),IF(J4565=59,VLOOKUP(G4565,'属性表（单核）'!$C$2:$D$251,2,0),INT(N4565/VLOOKUP(J4565,'属性表（单）'!$N$4:$O$24,2,0))))</f>
        <v>382</v>
      </c>
      <c r="S4565" s="1">
        <f t="shared" si="591"/>
        <v>0</v>
      </c>
      <c r="T4565" s="28">
        <f>VLOOKUP(--F4565,经验表!$A$4:$B$53,2,0)*VLOOKUP(--E4565,经验表!$W$8:$X$17,2,0)</f>
        <v>0</v>
      </c>
      <c r="U4565" s="1">
        <f t="shared" si="592"/>
        <v>0</v>
      </c>
      <c r="V4565" s="1">
        <f t="shared" si="593"/>
        <v>0</v>
      </c>
    </row>
    <row r="4566" spans="1:22" x14ac:dyDescent="0.35">
      <c r="A4566" s="1">
        <v>91000192</v>
      </c>
      <c r="B4566" s="3" t="s">
        <v>26</v>
      </c>
      <c r="C4566" s="29">
        <f t="shared" si="588"/>
        <v>2</v>
      </c>
      <c r="D4566" s="29" t="str">
        <f t="shared" si="585"/>
        <v>2</v>
      </c>
      <c r="E4566" s="42" t="str">
        <f t="shared" si="586"/>
        <v>22</v>
      </c>
      <c r="F4566" s="1">
        <v>10</v>
      </c>
      <c r="G4566" s="28" t="str">
        <f t="shared" si="587"/>
        <v>210</v>
      </c>
      <c r="H4566" s="1">
        <v>5</v>
      </c>
      <c r="I4566" s="1">
        <v>725</v>
      </c>
      <c r="J4566" s="1">
        <v>6</v>
      </c>
      <c r="K4566" s="1">
        <v>725</v>
      </c>
      <c r="L4566" s="1">
        <v>12778</v>
      </c>
      <c r="M4566" s="1">
        <v>54138</v>
      </c>
      <c r="N4566" s="2">
        <f>INT(VLOOKUP(--D4566,'属性表（单）'!$H$7:$I$11,2,0)*VLOOKUP(F4566,'属性表（单）'!$B$4:$D$53,3,0))</f>
        <v>4050</v>
      </c>
      <c r="O4566" s="34">
        <f t="shared" si="589"/>
        <v>607</v>
      </c>
      <c r="P4566" s="1">
        <f>IF(H4566=26,VLOOKUP(G4566,'属性表（单核）'!$H$2:$I$251,2,0),IF(H4566=59,VLOOKUP(G4566,'属性表（单核）'!$C$2:$D$251,2,0),INT(N4566/VLOOKUP(H4566,'属性表（单）'!$N$4:$O$24,2,0))))</f>
        <v>405</v>
      </c>
      <c r="Q4566" s="34">
        <f t="shared" si="590"/>
        <v>607</v>
      </c>
      <c r="R4566" s="1">
        <f>IF(J4566=26,VLOOKUP(G4566,'属性表（单核）'!$H$2:$I$251,2,0),IF(J4566=59,VLOOKUP(G4566,'属性表（单核）'!$C$2:$D$251,2,0),INT(N4566/VLOOKUP(J4566,'属性表（单）'!$N$4:$O$24,2,0))))</f>
        <v>405</v>
      </c>
      <c r="S4566" s="1">
        <f t="shared" si="591"/>
        <v>0</v>
      </c>
      <c r="T4566" s="28">
        <f>VLOOKUP(--F4566,经验表!$A$4:$B$53,2,0)*VLOOKUP(--E4566,经验表!$W$8:$X$17,2,0)</f>
        <v>0</v>
      </c>
      <c r="U4566" s="1">
        <f t="shared" si="592"/>
        <v>0</v>
      </c>
      <c r="V4566" s="1">
        <f t="shared" si="593"/>
        <v>0</v>
      </c>
    </row>
    <row r="4567" spans="1:22" x14ac:dyDescent="0.35">
      <c r="A4567" s="1">
        <v>91100192</v>
      </c>
      <c r="B4567" s="3" t="s">
        <v>26</v>
      </c>
      <c r="C4567" s="29">
        <f t="shared" si="588"/>
        <v>2</v>
      </c>
      <c r="D4567" s="29" t="str">
        <f t="shared" si="585"/>
        <v>2</v>
      </c>
      <c r="E4567" s="42" t="str">
        <f t="shared" si="586"/>
        <v>22</v>
      </c>
      <c r="F4567" s="1">
        <v>11</v>
      </c>
      <c r="G4567" s="28" t="str">
        <f t="shared" si="587"/>
        <v>211</v>
      </c>
      <c r="H4567" s="1">
        <v>5</v>
      </c>
      <c r="I4567" s="1">
        <v>760</v>
      </c>
      <c r="J4567" s="1">
        <v>6</v>
      </c>
      <c r="K4567" s="1">
        <v>760</v>
      </c>
      <c r="L4567" s="1">
        <v>14749</v>
      </c>
      <c r="M4567" s="1">
        <v>66916</v>
      </c>
      <c r="N4567" s="2">
        <f>INT(VLOOKUP(--D4567,'属性表（单）'!$H$7:$I$11,2,0)*VLOOKUP(F4567,'属性表（单）'!$B$4:$D$53,3,0))</f>
        <v>4275</v>
      </c>
      <c r="O4567" s="34">
        <f t="shared" si="589"/>
        <v>640</v>
      </c>
      <c r="P4567" s="1">
        <f>IF(H4567=26,VLOOKUP(G4567,'属性表（单核）'!$H$2:$I$251,2,0),IF(H4567=59,VLOOKUP(G4567,'属性表（单核）'!$C$2:$D$251,2,0),INT(N4567/VLOOKUP(H4567,'属性表（单）'!$N$4:$O$24,2,0))))</f>
        <v>427</v>
      </c>
      <c r="Q4567" s="34">
        <f t="shared" si="590"/>
        <v>640</v>
      </c>
      <c r="R4567" s="1">
        <f>IF(J4567=26,VLOOKUP(G4567,'属性表（单核）'!$H$2:$I$251,2,0),IF(J4567=59,VLOOKUP(G4567,'属性表（单核）'!$C$2:$D$251,2,0),INT(N4567/VLOOKUP(J4567,'属性表（单）'!$N$4:$O$24,2,0))))</f>
        <v>427</v>
      </c>
      <c r="S4567" s="1">
        <f t="shared" si="591"/>
        <v>0</v>
      </c>
      <c r="T4567" s="28">
        <f>VLOOKUP(--F4567,经验表!$A$4:$B$53,2,0)*VLOOKUP(--E4567,经验表!$W$8:$X$17,2,0)</f>
        <v>0</v>
      </c>
      <c r="U4567" s="1">
        <f t="shared" si="592"/>
        <v>0</v>
      </c>
      <c r="V4567" s="1">
        <f t="shared" si="593"/>
        <v>0</v>
      </c>
    </row>
    <row r="4568" spans="1:22" x14ac:dyDescent="0.35">
      <c r="A4568" s="1">
        <v>91200192</v>
      </c>
      <c r="B4568" s="3" t="s">
        <v>26</v>
      </c>
      <c r="C4568" s="29">
        <f t="shared" si="588"/>
        <v>2</v>
      </c>
      <c r="D4568" s="29" t="str">
        <f t="shared" si="585"/>
        <v>2</v>
      </c>
      <c r="E4568" s="42" t="str">
        <f t="shared" si="586"/>
        <v>22</v>
      </c>
      <c r="F4568" s="1">
        <v>12</v>
      </c>
      <c r="G4568" s="28" t="str">
        <f t="shared" si="587"/>
        <v>212</v>
      </c>
      <c r="H4568" s="1">
        <v>5</v>
      </c>
      <c r="I4568" s="1">
        <v>797</v>
      </c>
      <c r="J4568" s="1">
        <v>6</v>
      </c>
      <c r="K4568" s="1">
        <v>797</v>
      </c>
      <c r="L4568" s="1">
        <v>16947</v>
      </c>
      <c r="M4568" s="1">
        <v>81665</v>
      </c>
      <c r="N4568" s="2">
        <f>INT(VLOOKUP(--D4568,'属性表（单）'!$H$7:$I$11,2,0)*VLOOKUP(F4568,'属性表（单）'!$B$4:$D$53,3,0))</f>
        <v>4575</v>
      </c>
      <c r="O4568" s="34">
        <f t="shared" si="589"/>
        <v>685</v>
      </c>
      <c r="P4568" s="1">
        <f>IF(H4568=26,VLOOKUP(G4568,'属性表（单核）'!$H$2:$I$251,2,0),IF(H4568=59,VLOOKUP(G4568,'属性表（单核）'!$C$2:$D$251,2,0),INT(N4568/VLOOKUP(H4568,'属性表（单）'!$N$4:$O$24,2,0))))</f>
        <v>457</v>
      </c>
      <c r="Q4568" s="34">
        <f t="shared" si="590"/>
        <v>685</v>
      </c>
      <c r="R4568" s="1">
        <f>IF(J4568=26,VLOOKUP(G4568,'属性表（单核）'!$H$2:$I$251,2,0),IF(J4568=59,VLOOKUP(G4568,'属性表（单核）'!$C$2:$D$251,2,0),INT(N4568/VLOOKUP(J4568,'属性表（单）'!$N$4:$O$24,2,0))))</f>
        <v>457</v>
      </c>
      <c r="S4568" s="1">
        <f t="shared" si="591"/>
        <v>0</v>
      </c>
      <c r="T4568" s="28">
        <f>VLOOKUP(--F4568,经验表!$A$4:$B$53,2,0)*VLOOKUP(--E4568,经验表!$W$8:$X$17,2,0)</f>
        <v>0</v>
      </c>
      <c r="U4568" s="1">
        <f t="shared" si="592"/>
        <v>0</v>
      </c>
      <c r="V4568" s="1">
        <f t="shared" si="593"/>
        <v>0</v>
      </c>
    </row>
    <row r="4569" spans="1:22" x14ac:dyDescent="0.35">
      <c r="A4569" s="1">
        <v>91300192</v>
      </c>
      <c r="B4569" s="3" t="s">
        <v>26</v>
      </c>
      <c r="C4569" s="29">
        <f t="shared" si="588"/>
        <v>2</v>
      </c>
      <c r="D4569" s="29" t="str">
        <f t="shared" si="585"/>
        <v>2</v>
      </c>
      <c r="E4569" s="42" t="str">
        <f t="shared" si="586"/>
        <v>22</v>
      </c>
      <c r="F4569" s="1">
        <v>13</v>
      </c>
      <c r="G4569" s="28" t="str">
        <f t="shared" si="587"/>
        <v>213</v>
      </c>
      <c r="H4569" s="1">
        <v>5</v>
      </c>
      <c r="I4569" s="1">
        <v>835</v>
      </c>
      <c r="J4569" s="1">
        <v>6</v>
      </c>
      <c r="K4569" s="1">
        <v>835</v>
      </c>
      <c r="L4569" s="1">
        <v>19395</v>
      </c>
      <c r="M4569" s="1">
        <v>98612</v>
      </c>
      <c r="N4569" s="2">
        <f>INT(VLOOKUP(--D4569,'属性表（单）'!$H$7:$I$11,2,0)*VLOOKUP(F4569,'属性表（单）'!$B$4:$D$53,3,0))</f>
        <v>4875</v>
      </c>
      <c r="O4569" s="34">
        <f t="shared" si="589"/>
        <v>730</v>
      </c>
      <c r="P4569" s="1">
        <f>IF(H4569=26,VLOOKUP(G4569,'属性表（单核）'!$H$2:$I$251,2,0),IF(H4569=59,VLOOKUP(G4569,'属性表（单核）'!$C$2:$D$251,2,0),INT(N4569/VLOOKUP(H4569,'属性表（单）'!$N$4:$O$24,2,0))))</f>
        <v>487</v>
      </c>
      <c r="Q4569" s="34">
        <f t="shared" si="590"/>
        <v>730</v>
      </c>
      <c r="R4569" s="1">
        <f>IF(J4569=26,VLOOKUP(G4569,'属性表（单核）'!$H$2:$I$251,2,0),IF(J4569=59,VLOOKUP(G4569,'属性表（单核）'!$C$2:$D$251,2,0),INT(N4569/VLOOKUP(J4569,'属性表（单）'!$N$4:$O$24,2,0))))</f>
        <v>487</v>
      </c>
      <c r="S4569" s="1">
        <f t="shared" si="591"/>
        <v>0</v>
      </c>
      <c r="T4569" s="28">
        <f>VLOOKUP(--F4569,经验表!$A$4:$B$53,2,0)*VLOOKUP(--E4569,经验表!$W$8:$X$17,2,0)</f>
        <v>0</v>
      </c>
      <c r="U4569" s="1">
        <f t="shared" si="592"/>
        <v>0</v>
      </c>
      <c r="V4569" s="1">
        <f t="shared" si="593"/>
        <v>0</v>
      </c>
    </row>
    <row r="4570" spans="1:22" x14ac:dyDescent="0.35">
      <c r="A4570" s="1">
        <v>91400192</v>
      </c>
      <c r="B4570" s="3" t="s">
        <v>26</v>
      </c>
      <c r="C4570" s="29">
        <f t="shared" si="588"/>
        <v>2</v>
      </c>
      <c r="D4570" s="29" t="str">
        <f t="shared" si="585"/>
        <v>2</v>
      </c>
      <c r="E4570" s="42" t="str">
        <f t="shared" si="586"/>
        <v>22</v>
      </c>
      <c r="F4570" s="1">
        <v>14</v>
      </c>
      <c r="G4570" s="28" t="str">
        <f t="shared" si="587"/>
        <v>214</v>
      </c>
      <c r="H4570" s="1">
        <v>5</v>
      </c>
      <c r="I4570" s="1">
        <v>874</v>
      </c>
      <c r="J4570" s="1">
        <v>6</v>
      </c>
      <c r="K4570" s="1">
        <v>874</v>
      </c>
      <c r="L4570" s="1">
        <v>22121</v>
      </c>
      <c r="M4570" s="1">
        <v>118007</v>
      </c>
      <c r="N4570" s="2">
        <f>INT(VLOOKUP(--D4570,'属性表（单）'!$H$7:$I$11,2,0)*VLOOKUP(F4570,'属性表（单）'!$B$4:$D$53,3,0))</f>
        <v>5175</v>
      </c>
      <c r="O4570" s="34">
        <f t="shared" si="589"/>
        <v>775</v>
      </c>
      <c r="P4570" s="1">
        <f>IF(H4570=26,VLOOKUP(G4570,'属性表（单核）'!$H$2:$I$251,2,0),IF(H4570=59,VLOOKUP(G4570,'属性表（单核）'!$C$2:$D$251,2,0),INT(N4570/VLOOKUP(H4570,'属性表（单）'!$N$4:$O$24,2,0))))</f>
        <v>517</v>
      </c>
      <c r="Q4570" s="34">
        <f t="shared" si="590"/>
        <v>775</v>
      </c>
      <c r="R4570" s="1">
        <f>IF(J4570=26,VLOOKUP(G4570,'属性表（单核）'!$H$2:$I$251,2,0),IF(J4570=59,VLOOKUP(G4570,'属性表（单核）'!$C$2:$D$251,2,0),INT(N4570/VLOOKUP(J4570,'属性表（单）'!$N$4:$O$24,2,0))))</f>
        <v>517</v>
      </c>
      <c r="S4570" s="1">
        <f t="shared" si="591"/>
        <v>0</v>
      </c>
      <c r="T4570" s="28">
        <f>VLOOKUP(--F4570,经验表!$A$4:$B$53,2,0)*VLOOKUP(--E4570,经验表!$W$8:$X$17,2,0)</f>
        <v>0</v>
      </c>
      <c r="U4570" s="1">
        <f t="shared" si="592"/>
        <v>0</v>
      </c>
      <c r="V4570" s="1">
        <f t="shared" si="593"/>
        <v>0</v>
      </c>
    </row>
    <row r="4571" spans="1:22" x14ac:dyDescent="0.35">
      <c r="A4571" s="1">
        <v>91500192</v>
      </c>
      <c r="B4571" s="3" t="s">
        <v>26</v>
      </c>
      <c r="C4571" s="29">
        <f t="shared" si="588"/>
        <v>2</v>
      </c>
      <c r="D4571" s="29" t="str">
        <f t="shared" si="585"/>
        <v>2</v>
      </c>
      <c r="E4571" s="42" t="str">
        <f t="shared" si="586"/>
        <v>22</v>
      </c>
      <c r="F4571" s="1">
        <v>15</v>
      </c>
      <c r="G4571" s="28" t="str">
        <f t="shared" si="587"/>
        <v>215</v>
      </c>
      <c r="H4571" s="1">
        <v>5</v>
      </c>
      <c r="I4571" s="1">
        <v>912</v>
      </c>
      <c r="J4571" s="1">
        <v>6</v>
      </c>
      <c r="K4571" s="1">
        <v>912</v>
      </c>
      <c r="L4571" s="1">
        <v>25155</v>
      </c>
      <c r="M4571" s="1">
        <v>140128</v>
      </c>
      <c r="N4571" s="2">
        <f>INT(VLOOKUP(--D4571,'属性表（单）'!$H$7:$I$11,2,0)*VLOOKUP(F4571,'属性表（单）'!$B$4:$D$53,3,0))</f>
        <v>5475</v>
      </c>
      <c r="O4571" s="34">
        <f t="shared" si="589"/>
        <v>820</v>
      </c>
      <c r="P4571" s="1">
        <f>IF(H4571=26,VLOOKUP(G4571,'属性表（单核）'!$H$2:$I$251,2,0),IF(H4571=59,VLOOKUP(G4571,'属性表（单核）'!$C$2:$D$251,2,0),INT(N4571/VLOOKUP(H4571,'属性表（单）'!$N$4:$O$24,2,0))))</f>
        <v>547</v>
      </c>
      <c r="Q4571" s="34">
        <f t="shared" si="590"/>
        <v>820</v>
      </c>
      <c r="R4571" s="1">
        <f>IF(J4571=26,VLOOKUP(G4571,'属性表（单核）'!$H$2:$I$251,2,0),IF(J4571=59,VLOOKUP(G4571,'属性表（单核）'!$C$2:$D$251,2,0),INT(N4571/VLOOKUP(J4571,'属性表（单）'!$N$4:$O$24,2,0))))</f>
        <v>547</v>
      </c>
      <c r="S4571" s="1">
        <f t="shared" si="591"/>
        <v>0</v>
      </c>
      <c r="T4571" s="28">
        <f>VLOOKUP(--F4571,经验表!$A$4:$B$53,2,0)*VLOOKUP(--E4571,经验表!$W$8:$X$17,2,0)</f>
        <v>0</v>
      </c>
      <c r="U4571" s="1">
        <f t="shared" si="592"/>
        <v>0</v>
      </c>
      <c r="V4571" s="1">
        <f t="shared" si="593"/>
        <v>0</v>
      </c>
    </row>
    <row r="4572" spans="1:22" x14ac:dyDescent="0.35">
      <c r="A4572" s="1">
        <v>91600192</v>
      </c>
      <c r="B4572" s="3" t="s">
        <v>26</v>
      </c>
      <c r="C4572" s="29">
        <f t="shared" si="588"/>
        <v>2</v>
      </c>
      <c r="D4572" s="29" t="str">
        <f t="shared" si="585"/>
        <v>2</v>
      </c>
      <c r="E4572" s="42" t="str">
        <f t="shared" si="586"/>
        <v>22</v>
      </c>
      <c r="F4572" s="1">
        <v>16</v>
      </c>
      <c r="G4572" s="28" t="str">
        <f t="shared" si="587"/>
        <v>216</v>
      </c>
      <c r="H4572" s="1">
        <v>5</v>
      </c>
      <c r="I4572" s="1">
        <v>954</v>
      </c>
      <c r="J4572" s="1">
        <v>6</v>
      </c>
      <c r="K4572" s="1">
        <v>954</v>
      </c>
      <c r="L4572" s="1">
        <v>28530</v>
      </c>
      <c r="M4572" s="1">
        <v>165283</v>
      </c>
      <c r="N4572" s="2">
        <f>INT(VLOOKUP(--D4572,'属性表（单）'!$H$7:$I$11,2,0)*VLOOKUP(F4572,'属性表（单）'!$B$4:$D$53,3,0))</f>
        <v>5775</v>
      </c>
      <c r="O4572" s="34">
        <f t="shared" si="589"/>
        <v>865</v>
      </c>
      <c r="P4572" s="1">
        <f>IF(H4572=26,VLOOKUP(G4572,'属性表（单核）'!$H$2:$I$251,2,0),IF(H4572=59,VLOOKUP(G4572,'属性表（单核）'!$C$2:$D$251,2,0),INT(N4572/VLOOKUP(H4572,'属性表（单）'!$N$4:$O$24,2,0))))</f>
        <v>577</v>
      </c>
      <c r="Q4572" s="34">
        <f t="shared" si="590"/>
        <v>865</v>
      </c>
      <c r="R4572" s="1">
        <f>IF(J4572=26,VLOOKUP(G4572,'属性表（单核）'!$H$2:$I$251,2,0),IF(J4572=59,VLOOKUP(G4572,'属性表（单核）'!$C$2:$D$251,2,0),INT(N4572/VLOOKUP(J4572,'属性表（单）'!$N$4:$O$24,2,0))))</f>
        <v>577</v>
      </c>
      <c r="S4572" s="1">
        <f t="shared" si="591"/>
        <v>0</v>
      </c>
      <c r="T4572" s="28">
        <f>VLOOKUP(--F4572,经验表!$A$4:$B$53,2,0)*VLOOKUP(--E4572,经验表!$W$8:$X$17,2,0)</f>
        <v>0</v>
      </c>
      <c r="U4572" s="1">
        <f t="shared" si="592"/>
        <v>0</v>
      </c>
      <c r="V4572" s="1">
        <f t="shared" si="593"/>
        <v>0</v>
      </c>
    </row>
    <row r="4573" spans="1:22" x14ac:dyDescent="0.35">
      <c r="A4573" s="1">
        <v>91700192</v>
      </c>
      <c r="B4573" s="3" t="s">
        <v>26</v>
      </c>
      <c r="C4573" s="29">
        <f t="shared" si="588"/>
        <v>2</v>
      </c>
      <c r="D4573" s="29" t="str">
        <f t="shared" si="585"/>
        <v>2</v>
      </c>
      <c r="E4573" s="42" t="str">
        <f t="shared" si="586"/>
        <v>22</v>
      </c>
      <c r="F4573" s="1">
        <v>17</v>
      </c>
      <c r="G4573" s="28" t="str">
        <f t="shared" si="587"/>
        <v>217</v>
      </c>
      <c r="H4573" s="1">
        <v>5</v>
      </c>
      <c r="I4573" s="1">
        <v>994</v>
      </c>
      <c r="J4573" s="1">
        <v>6</v>
      </c>
      <c r="K4573" s="1">
        <v>994</v>
      </c>
      <c r="L4573" s="1">
        <v>32283</v>
      </c>
      <c r="M4573" s="1">
        <v>193813</v>
      </c>
      <c r="N4573" s="2">
        <f>INT(VLOOKUP(--D4573,'属性表（单）'!$H$7:$I$11,2,0)*VLOOKUP(F4573,'属性表（单）'!$B$4:$D$53,3,0))</f>
        <v>6150</v>
      </c>
      <c r="O4573" s="34">
        <f t="shared" si="589"/>
        <v>922</v>
      </c>
      <c r="P4573" s="1">
        <f>IF(H4573=26,VLOOKUP(G4573,'属性表（单核）'!$H$2:$I$251,2,0),IF(H4573=59,VLOOKUP(G4573,'属性表（单核）'!$C$2:$D$251,2,0),INT(N4573/VLOOKUP(H4573,'属性表（单）'!$N$4:$O$24,2,0))))</f>
        <v>615</v>
      </c>
      <c r="Q4573" s="34">
        <f t="shared" si="590"/>
        <v>922</v>
      </c>
      <c r="R4573" s="1">
        <f>IF(J4573=26,VLOOKUP(G4573,'属性表（单核）'!$H$2:$I$251,2,0),IF(J4573=59,VLOOKUP(G4573,'属性表（单核）'!$C$2:$D$251,2,0),INT(N4573/VLOOKUP(J4573,'属性表（单）'!$N$4:$O$24,2,0))))</f>
        <v>615</v>
      </c>
      <c r="S4573" s="1">
        <f t="shared" si="591"/>
        <v>0</v>
      </c>
      <c r="T4573" s="28">
        <f>VLOOKUP(--F4573,经验表!$A$4:$B$53,2,0)*VLOOKUP(--E4573,经验表!$W$8:$X$17,2,0)</f>
        <v>0</v>
      </c>
      <c r="U4573" s="1">
        <f t="shared" si="592"/>
        <v>0</v>
      </c>
      <c r="V4573" s="1">
        <f t="shared" si="593"/>
        <v>0</v>
      </c>
    </row>
    <row r="4574" spans="1:22" x14ac:dyDescent="0.35">
      <c r="A4574" s="1">
        <v>91800192</v>
      </c>
      <c r="B4574" s="3" t="s">
        <v>26</v>
      </c>
      <c r="C4574" s="29">
        <f t="shared" si="588"/>
        <v>2</v>
      </c>
      <c r="D4574" s="29" t="str">
        <f t="shared" si="585"/>
        <v>2</v>
      </c>
      <c r="E4574" s="42" t="str">
        <f t="shared" si="586"/>
        <v>22</v>
      </c>
      <c r="F4574" s="1">
        <v>18</v>
      </c>
      <c r="G4574" s="28" t="str">
        <f t="shared" si="587"/>
        <v>218</v>
      </c>
      <c r="H4574" s="1">
        <v>5</v>
      </c>
      <c r="I4574" s="1">
        <v>1037</v>
      </c>
      <c r="J4574" s="1">
        <v>6</v>
      </c>
      <c r="K4574" s="1">
        <v>1037</v>
      </c>
      <c r="L4574" s="1">
        <v>36454</v>
      </c>
      <c r="M4574" s="1">
        <v>226096</v>
      </c>
      <c r="N4574" s="2">
        <f>INT(VLOOKUP(--D4574,'属性表（单）'!$H$7:$I$11,2,0)*VLOOKUP(F4574,'属性表（单）'!$B$4:$D$53,3,0))</f>
        <v>6525</v>
      </c>
      <c r="O4574" s="34">
        <f t="shared" si="589"/>
        <v>978</v>
      </c>
      <c r="P4574" s="1">
        <f>IF(H4574=26,VLOOKUP(G4574,'属性表（单核）'!$H$2:$I$251,2,0),IF(H4574=59,VLOOKUP(G4574,'属性表（单核）'!$C$2:$D$251,2,0),INT(N4574/VLOOKUP(H4574,'属性表（单）'!$N$4:$O$24,2,0))))</f>
        <v>652</v>
      </c>
      <c r="Q4574" s="34">
        <f t="shared" si="590"/>
        <v>978</v>
      </c>
      <c r="R4574" s="1">
        <f>IF(J4574=26,VLOOKUP(G4574,'属性表（单核）'!$H$2:$I$251,2,0),IF(J4574=59,VLOOKUP(G4574,'属性表（单核）'!$C$2:$D$251,2,0),INT(N4574/VLOOKUP(J4574,'属性表（单）'!$N$4:$O$24,2,0))))</f>
        <v>652</v>
      </c>
      <c r="S4574" s="1">
        <f t="shared" si="591"/>
        <v>0</v>
      </c>
      <c r="T4574" s="28">
        <f>VLOOKUP(--F4574,经验表!$A$4:$B$53,2,0)*VLOOKUP(--E4574,经验表!$W$8:$X$17,2,0)</f>
        <v>0</v>
      </c>
      <c r="U4574" s="1">
        <f t="shared" si="592"/>
        <v>0</v>
      </c>
      <c r="V4574" s="1">
        <f t="shared" si="593"/>
        <v>0</v>
      </c>
    </row>
    <row r="4575" spans="1:22" x14ac:dyDescent="0.35">
      <c r="A4575" s="1">
        <v>91900192</v>
      </c>
      <c r="B4575" s="3" t="s">
        <v>26</v>
      </c>
      <c r="C4575" s="29">
        <f t="shared" si="588"/>
        <v>2</v>
      </c>
      <c r="D4575" s="29" t="str">
        <f t="shared" si="585"/>
        <v>2</v>
      </c>
      <c r="E4575" s="42" t="str">
        <f t="shared" si="586"/>
        <v>22</v>
      </c>
      <c r="F4575" s="1">
        <v>19</v>
      </c>
      <c r="G4575" s="28" t="str">
        <f t="shared" si="587"/>
        <v>219</v>
      </c>
      <c r="H4575" s="1">
        <v>5</v>
      </c>
      <c r="I4575" s="1">
        <v>1080</v>
      </c>
      <c r="J4575" s="1">
        <v>6</v>
      </c>
      <c r="K4575" s="1">
        <v>1080</v>
      </c>
      <c r="L4575" s="1">
        <v>41092</v>
      </c>
      <c r="M4575" s="1">
        <v>262550</v>
      </c>
      <c r="N4575" s="2">
        <f>INT(VLOOKUP(--D4575,'属性表（单）'!$H$7:$I$11,2,0)*VLOOKUP(F4575,'属性表（单）'!$B$4:$D$53,3,0))</f>
        <v>6900</v>
      </c>
      <c r="O4575" s="34">
        <f t="shared" si="589"/>
        <v>1035</v>
      </c>
      <c r="P4575" s="1">
        <f>IF(H4575=26,VLOOKUP(G4575,'属性表（单核）'!$H$2:$I$251,2,0),IF(H4575=59,VLOOKUP(G4575,'属性表（单核）'!$C$2:$D$251,2,0),INT(N4575/VLOOKUP(H4575,'属性表（单）'!$N$4:$O$24,2,0))))</f>
        <v>690</v>
      </c>
      <c r="Q4575" s="34">
        <f t="shared" si="590"/>
        <v>1035</v>
      </c>
      <c r="R4575" s="1">
        <f>IF(J4575=26,VLOOKUP(G4575,'属性表（单核）'!$H$2:$I$251,2,0),IF(J4575=59,VLOOKUP(G4575,'属性表（单核）'!$C$2:$D$251,2,0),INT(N4575/VLOOKUP(J4575,'属性表（单）'!$N$4:$O$24,2,0))))</f>
        <v>690</v>
      </c>
      <c r="S4575" s="1">
        <f t="shared" si="591"/>
        <v>0</v>
      </c>
      <c r="T4575" s="28">
        <f>VLOOKUP(--F4575,经验表!$A$4:$B$53,2,0)*VLOOKUP(--E4575,经验表!$W$8:$X$17,2,0)</f>
        <v>0</v>
      </c>
      <c r="U4575" s="1">
        <f t="shared" si="592"/>
        <v>0</v>
      </c>
      <c r="V4575" s="1">
        <f t="shared" si="593"/>
        <v>0</v>
      </c>
    </row>
    <row r="4576" spans="1:22" x14ac:dyDescent="0.35">
      <c r="A4576" s="1">
        <v>92000192</v>
      </c>
      <c r="B4576" s="3" t="s">
        <v>26</v>
      </c>
      <c r="C4576" s="29">
        <f t="shared" si="588"/>
        <v>2</v>
      </c>
      <c r="D4576" s="29" t="str">
        <f t="shared" si="585"/>
        <v>2</v>
      </c>
      <c r="E4576" s="42" t="str">
        <f t="shared" si="586"/>
        <v>22</v>
      </c>
      <c r="F4576" s="1">
        <v>20</v>
      </c>
      <c r="G4576" s="28" t="str">
        <f t="shared" si="587"/>
        <v>220</v>
      </c>
      <c r="H4576" s="1">
        <v>5</v>
      </c>
      <c r="I4576" s="1">
        <v>1125</v>
      </c>
      <c r="J4576" s="1">
        <v>6</v>
      </c>
      <c r="K4576" s="1">
        <v>1125</v>
      </c>
      <c r="L4576" s="1">
        <v>46242</v>
      </c>
      <c r="M4576" s="1">
        <v>303642</v>
      </c>
      <c r="N4576" s="2">
        <f>INT(VLOOKUP(--D4576,'属性表（单）'!$H$7:$I$11,2,0)*VLOOKUP(F4576,'属性表（单）'!$B$4:$D$53,3,0))</f>
        <v>7275</v>
      </c>
      <c r="O4576" s="34">
        <f t="shared" si="589"/>
        <v>1090</v>
      </c>
      <c r="P4576" s="1">
        <f>IF(H4576=26,VLOOKUP(G4576,'属性表（单核）'!$H$2:$I$251,2,0),IF(H4576=59,VLOOKUP(G4576,'属性表（单核）'!$C$2:$D$251,2,0),INT(N4576/VLOOKUP(H4576,'属性表（单）'!$N$4:$O$24,2,0))))</f>
        <v>727</v>
      </c>
      <c r="Q4576" s="34">
        <f t="shared" si="590"/>
        <v>1090</v>
      </c>
      <c r="R4576" s="1">
        <f>IF(J4576=26,VLOOKUP(G4576,'属性表（单核）'!$H$2:$I$251,2,0),IF(J4576=59,VLOOKUP(G4576,'属性表（单核）'!$C$2:$D$251,2,0),INT(N4576/VLOOKUP(J4576,'属性表（单）'!$N$4:$O$24,2,0))))</f>
        <v>727</v>
      </c>
      <c r="S4576" s="1">
        <f t="shared" si="591"/>
        <v>0</v>
      </c>
      <c r="T4576" s="28">
        <f>VLOOKUP(--F4576,经验表!$A$4:$B$53,2,0)*VLOOKUP(--E4576,经验表!$W$8:$X$17,2,0)</f>
        <v>0</v>
      </c>
      <c r="U4576" s="1">
        <f t="shared" si="592"/>
        <v>0</v>
      </c>
      <c r="V4576" s="1">
        <f t="shared" si="593"/>
        <v>0</v>
      </c>
    </row>
    <row r="4577" spans="1:22" x14ac:dyDescent="0.35">
      <c r="A4577" s="1">
        <v>92100192</v>
      </c>
      <c r="B4577" s="3" t="s">
        <v>26</v>
      </c>
      <c r="C4577" s="29">
        <f t="shared" si="588"/>
        <v>2</v>
      </c>
      <c r="D4577" s="29" t="str">
        <f t="shared" si="585"/>
        <v>2</v>
      </c>
      <c r="E4577" s="42" t="str">
        <f t="shared" si="586"/>
        <v>22</v>
      </c>
      <c r="F4577" s="1">
        <v>21</v>
      </c>
      <c r="G4577" s="28" t="str">
        <f t="shared" si="587"/>
        <v>221</v>
      </c>
      <c r="H4577" s="1">
        <v>5</v>
      </c>
      <c r="I4577" s="1">
        <v>1171</v>
      </c>
      <c r="J4577" s="1">
        <v>6</v>
      </c>
      <c r="K4577" s="1">
        <v>1171</v>
      </c>
      <c r="L4577" s="1">
        <v>51962</v>
      </c>
      <c r="M4577" s="1">
        <v>349884</v>
      </c>
      <c r="N4577" s="2">
        <f>INT(VLOOKUP(--D4577,'属性表（单）'!$H$7:$I$11,2,0)*VLOOKUP(F4577,'属性表（单）'!$B$4:$D$53,3,0))</f>
        <v>7650</v>
      </c>
      <c r="O4577" s="34">
        <f t="shared" si="589"/>
        <v>1147</v>
      </c>
      <c r="P4577" s="1">
        <f>IF(H4577=26,VLOOKUP(G4577,'属性表（单核）'!$H$2:$I$251,2,0),IF(H4577=59,VLOOKUP(G4577,'属性表（单核）'!$C$2:$D$251,2,0),INT(N4577/VLOOKUP(H4577,'属性表（单）'!$N$4:$O$24,2,0))))</f>
        <v>765</v>
      </c>
      <c r="Q4577" s="34">
        <f t="shared" si="590"/>
        <v>1147</v>
      </c>
      <c r="R4577" s="1">
        <f>IF(J4577=26,VLOOKUP(G4577,'属性表（单核）'!$H$2:$I$251,2,0),IF(J4577=59,VLOOKUP(G4577,'属性表（单核）'!$C$2:$D$251,2,0),INT(N4577/VLOOKUP(J4577,'属性表（单）'!$N$4:$O$24,2,0))))</f>
        <v>765</v>
      </c>
      <c r="S4577" s="1">
        <f t="shared" si="591"/>
        <v>0</v>
      </c>
      <c r="T4577" s="28">
        <f>VLOOKUP(--F4577,经验表!$A$4:$B$53,2,0)*VLOOKUP(--E4577,经验表!$W$8:$X$17,2,0)</f>
        <v>0</v>
      </c>
      <c r="U4577" s="1">
        <f t="shared" si="592"/>
        <v>0</v>
      </c>
      <c r="V4577" s="1">
        <f t="shared" si="593"/>
        <v>0</v>
      </c>
    </row>
    <row r="4578" spans="1:22" x14ac:dyDescent="0.35">
      <c r="A4578" s="1">
        <v>92200192</v>
      </c>
      <c r="B4578" s="3" t="s">
        <v>26</v>
      </c>
      <c r="C4578" s="29">
        <f t="shared" si="588"/>
        <v>2</v>
      </c>
      <c r="D4578" s="29" t="str">
        <f t="shared" si="585"/>
        <v>2</v>
      </c>
      <c r="E4578" s="42" t="str">
        <f t="shared" si="586"/>
        <v>22</v>
      </c>
      <c r="F4578" s="1">
        <v>22</v>
      </c>
      <c r="G4578" s="28" t="str">
        <f t="shared" si="587"/>
        <v>222</v>
      </c>
      <c r="H4578" s="1">
        <v>5</v>
      </c>
      <c r="I4578" s="1">
        <v>1218</v>
      </c>
      <c r="J4578" s="1">
        <v>6</v>
      </c>
      <c r="K4578" s="1">
        <v>1218</v>
      </c>
      <c r="L4578" s="1">
        <v>58315</v>
      </c>
      <c r="M4578" s="1">
        <v>401846</v>
      </c>
      <c r="N4578" s="2">
        <f>INT(VLOOKUP(--D4578,'属性表（单）'!$H$7:$I$11,2,0)*VLOOKUP(F4578,'属性表（单）'!$B$4:$D$53,3,0))</f>
        <v>8100</v>
      </c>
      <c r="O4578" s="34">
        <f t="shared" si="589"/>
        <v>1215</v>
      </c>
      <c r="P4578" s="1">
        <f>IF(H4578=26,VLOOKUP(G4578,'属性表（单核）'!$H$2:$I$251,2,0),IF(H4578=59,VLOOKUP(G4578,'属性表（单核）'!$C$2:$D$251,2,0),INT(N4578/VLOOKUP(H4578,'属性表（单）'!$N$4:$O$24,2,0))))</f>
        <v>810</v>
      </c>
      <c r="Q4578" s="34">
        <f t="shared" si="590"/>
        <v>1215</v>
      </c>
      <c r="R4578" s="1">
        <f>IF(J4578=26,VLOOKUP(G4578,'属性表（单核）'!$H$2:$I$251,2,0),IF(J4578=59,VLOOKUP(G4578,'属性表（单核）'!$C$2:$D$251,2,0),INT(N4578/VLOOKUP(J4578,'属性表（单）'!$N$4:$O$24,2,0))))</f>
        <v>810</v>
      </c>
      <c r="S4578" s="1">
        <f t="shared" si="591"/>
        <v>0</v>
      </c>
      <c r="T4578" s="28">
        <f>VLOOKUP(--F4578,经验表!$A$4:$B$53,2,0)*VLOOKUP(--E4578,经验表!$W$8:$X$17,2,0)</f>
        <v>0</v>
      </c>
      <c r="U4578" s="1">
        <f t="shared" si="592"/>
        <v>0</v>
      </c>
      <c r="V4578" s="1">
        <f t="shared" si="593"/>
        <v>0</v>
      </c>
    </row>
    <row r="4579" spans="1:22" x14ac:dyDescent="0.35">
      <c r="A4579" s="1">
        <v>92300192</v>
      </c>
      <c r="B4579" s="3" t="s">
        <v>26</v>
      </c>
      <c r="C4579" s="29">
        <f t="shared" si="588"/>
        <v>2</v>
      </c>
      <c r="D4579" s="29" t="str">
        <f t="shared" si="585"/>
        <v>2</v>
      </c>
      <c r="E4579" s="42" t="str">
        <f t="shared" si="586"/>
        <v>22</v>
      </c>
      <c r="F4579" s="1">
        <v>23</v>
      </c>
      <c r="G4579" s="28" t="str">
        <f t="shared" si="587"/>
        <v>223</v>
      </c>
      <c r="H4579" s="1">
        <v>5</v>
      </c>
      <c r="I4579" s="1">
        <v>1266</v>
      </c>
      <c r="J4579" s="1">
        <v>6</v>
      </c>
      <c r="K4579" s="1">
        <v>1266</v>
      </c>
      <c r="L4579" s="1">
        <v>65366</v>
      </c>
      <c r="M4579" s="1">
        <v>460161</v>
      </c>
      <c r="N4579" s="2">
        <f>INT(VLOOKUP(--D4579,'属性表（单）'!$H$7:$I$11,2,0)*VLOOKUP(F4579,'属性表（单）'!$B$4:$D$53,3,0))</f>
        <v>8550</v>
      </c>
      <c r="O4579" s="34">
        <f t="shared" si="589"/>
        <v>1282</v>
      </c>
      <c r="P4579" s="1">
        <f>IF(H4579=26,VLOOKUP(G4579,'属性表（单核）'!$H$2:$I$251,2,0),IF(H4579=59,VLOOKUP(G4579,'属性表（单核）'!$C$2:$D$251,2,0),INT(N4579/VLOOKUP(H4579,'属性表（单）'!$N$4:$O$24,2,0))))</f>
        <v>855</v>
      </c>
      <c r="Q4579" s="34">
        <f t="shared" si="590"/>
        <v>1282</v>
      </c>
      <c r="R4579" s="1">
        <f>IF(J4579=26,VLOOKUP(G4579,'属性表（单核）'!$H$2:$I$251,2,0),IF(J4579=59,VLOOKUP(G4579,'属性表（单核）'!$C$2:$D$251,2,0),INT(N4579/VLOOKUP(J4579,'属性表（单）'!$N$4:$O$24,2,0))))</f>
        <v>855</v>
      </c>
      <c r="S4579" s="1">
        <f t="shared" si="591"/>
        <v>0</v>
      </c>
      <c r="T4579" s="28">
        <f>VLOOKUP(--F4579,经验表!$A$4:$B$53,2,0)*VLOOKUP(--E4579,经验表!$W$8:$X$17,2,0)</f>
        <v>0</v>
      </c>
      <c r="U4579" s="1">
        <f t="shared" si="592"/>
        <v>0</v>
      </c>
      <c r="V4579" s="1">
        <f t="shared" si="593"/>
        <v>0</v>
      </c>
    </row>
    <row r="4580" spans="1:22" x14ac:dyDescent="0.35">
      <c r="A4580" s="1">
        <v>92400192</v>
      </c>
      <c r="B4580" s="3" t="s">
        <v>26</v>
      </c>
      <c r="C4580" s="29">
        <f t="shared" si="588"/>
        <v>2</v>
      </c>
      <c r="D4580" s="29" t="str">
        <f t="shared" si="585"/>
        <v>2</v>
      </c>
      <c r="E4580" s="42" t="str">
        <f t="shared" si="586"/>
        <v>22</v>
      </c>
      <c r="F4580" s="1">
        <v>24</v>
      </c>
      <c r="G4580" s="28" t="str">
        <f t="shared" si="587"/>
        <v>224</v>
      </c>
      <c r="H4580" s="1">
        <v>5</v>
      </c>
      <c r="I4580" s="1">
        <v>1315</v>
      </c>
      <c r="J4580" s="1">
        <v>6</v>
      </c>
      <c r="K4580" s="1">
        <v>1315</v>
      </c>
      <c r="L4580" s="1">
        <v>73194</v>
      </c>
      <c r="M4580" s="1">
        <v>525527</v>
      </c>
      <c r="N4580" s="2">
        <f>INT(VLOOKUP(--D4580,'属性表（单）'!$H$7:$I$11,2,0)*VLOOKUP(F4580,'属性表（单）'!$B$4:$D$53,3,0))</f>
        <v>9000</v>
      </c>
      <c r="O4580" s="34">
        <f t="shared" si="589"/>
        <v>1350</v>
      </c>
      <c r="P4580" s="1">
        <f>IF(H4580=26,VLOOKUP(G4580,'属性表（单核）'!$H$2:$I$251,2,0),IF(H4580=59,VLOOKUP(G4580,'属性表（单核）'!$C$2:$D$251,2,0),INT(N4580/VLOOKUP(H4580,'属性表（单）'!$N$4:$O$24,2,0))))</f>
        <v>900</v>
      </c>
      <c r="Q4580" s="34">
        <f t="shared" si="590"/>
        <v>1350</v>
      </c>
      <c r="R4580" s="1">
        <f>IF(J4580=26,VLOOKUP(G4580,'属性表（单核）'!$H$2:$I$251,2,0),IF(J4580=59,VLOOKUP(G4580,'属性表（单核）'!$C$2:$D$251,2,0),INT(N4580/VLOOKUP(J4580,'属性表（单）'!$N$4:$O$24,2,0))))</f>
        <v>900</v>
      </c>
      <c r="S4580" s="1">
        <f t="shared" si="591"/>
        <v>0</v>
      </c>
      <c r="T4580" s="28">
        <f>VLOOKUP(--F4580,经验表!$A$4:$B$53,2,0)*VLOOKUP(--E4580,经验表!$W$8:$X$17,2,0)</f>
        <v>0</v>
      </c>
      <c r="U4580" s="1">
        <f t="shared" si="592"/>
        <v>0</v>
      </c>
      <c r="V4580" s="1">
        <f t="shared" si="593"/>
        <v>0</v>
      </c>
    </row>
    <row r="4581" spans="1:22" x14ac:dyDescent="0.35">
      <c r="A4581" s="1">
        <v>92500192</v>
      </c>
      <c r="B4581" s="3" t="s">
        <v>26</v>
      </c>
      <c r="C4581" s="29">
        <f t="shared" si="588"/>
        <v>2</v>
      </c>
      <c r="D4581" s="29" t="str">
        <f t="shared" si="585"/>
        <v>2</v>
      </c>
      <c r="E4581" s="42" t="str">
        <f t="shared" si="586"/>
        <v>22</v>
      </c>
      <c r="F4581" s="1">
        <v>25</v>
      </c>
      <c r="G4581" s="28" t="str">
        <f t="shared" si="587"/>
        <v>225</v>
      </c>
      <c r="H4581" s="1">
        <v>5</v>
      </c>
      <c r="I4581" s="1">
        <v>1365</v>
      </c>
      <c r="J4581" s="1">
        <v>6</v>
      </c>
      <c r="K4581" s="1">
        <v>1365</v>
      </c>
      <c r="L4581" s="1">
        <v>81880</v>
      </c>
      <c r="M4581" s="1">
        <v>598721</v>
      </c>
      <c r="N4581" s="2">
        <f>INT(VLOOKUP(--D4581,'属性表（单）'!$H$7:$I$11,2,0)*VLOOKUP(F4581,'属性表（单）'!$B$4:$D$53,3,0))</f>
        <v>9450</v>
      </c>
      <c r="O4581" s="34">
        <f t="shared" si="589"/>
        <v>1417</v>
      </c>
      <c r="P4581" s="1">
        <f>IF(H4581=26,VLOOKUP(G4581,'属性表（单核）'!$H$2:$I$251,2,0),IF(H4581=59,VLOOKUP(G4581,'属性表（单核）'!$C$2:$D$251,2,0),INT(N4581/VLOOKUP(H4581,'属性表（单）'!$N$4:$O$24,2,0))))</f>
        <v>945</v>
      </c>
      <c r="Q4581" s="34">
        <f t="shared" si="590"/>
        <v>1417</v>
      </c>
      <c r="R4581" s="1">
        <f>IF(J4581=26,VLOOKUP(G4581,'属性表（单核）'!$H$2:$I$251,2,0),IF(J4581=59,VLOOKUP(G4581,'属性表（单核）'!$C$2:$D$251,2,0),INT(N4581/VLOOKUP(J4581,'属性表（单）'!$N$4:$O$24,2,0))))</f>
        <v>945</v>
      </c>
      <c r="S4581" s="1">
        <f t="shared" si="591"/>
        <v>0</v>
      </c>
      <c r="T4581" s="28">
        <f>VLOOKUP(--F4581,经验表!$A$4:$B$53,2,0)*VLOOKUP(--E4581,经验表!$W$8:$X$17,2,0)</f>
        <v>0</v>
      </c>
      <c r="U4581" s="1">
        <f t="shared" si="592"/>
        <v>0</v>
      </c>
      <c r="V4581" s="1">
        <f t="shared" si="593"/>
        <v>0</v>
      </c>
    </row>
    <row r="4582" spans="1:22" x14ac:dyDescent="0.35">
      <c r="A4582" s="1">
        <v>92600192</v>
      </c>
      <c r="B4582" s="3" t="s">
        <v>26</v>
      </c>
      <c r="C4582" s="29">
        <f t="shared" si="588"/>
        <v>2</v>
      </c>
      <c r="D4582" s="29" t="str">
        <f t="shared" si="585"/>
        <v>2</v>
      </c>
      <c r="E4582" s="42" t="str">
        <f t="shared" si="586"/>
        <v>22</v>
      </c>
      <c r="F4582" s="1">
        <v>26</v>
      </c>
      <c r="G4582" s="28" t="str">
        <f t="shared" si="587"/>
        <v>226</v>
      </c>
      <c r="H4582" s="1">
        <v>5</v>
      </c>
      <c r="I4582" s="1">
        <v>1418</v>
      </c>
      <c r="J4582" s="1">
        <v>6</v>
      </c>
      <c r="K4582" s="1">
        <v>1418</v>
      </c>
      <c r="L4582" s="1">
        <v>91516</v>
      </c>
      <c r="M4582" s="1">
        <v>680601</v>
      </c>
      <c r="N4582" s="2">
        <f>INT(VLOOKUP(--D4582,'属性表（单）'!$H$7:$I$11,2,0)*VLOOKUP(F4582,'属性表（单）'!$B$4:$D$53,3,0))</f>
        <v>9900</v>
      </c>
      <c r="O4582" s="34">
        <f t="shared" si="589"/>
        <v>1485</v>
      </c>
      <c r="P4582" s="1">
        <f>IF(H4582=26,VLOOKUP(G4582,'属性表（单核）'!$H$2:$I$251,2,0),IF(H4582=59,VLOOKUP(G4582,'属性表（单核）'!$C$2:$D$251,2,0),INT(N4582/VLOOKUP(H4582,'属性表（单）'!$N$4:$O$24,2,0))))</f>
        <v>990</v>
      </c>
      <c r="Q4582" s="34">
        <f t="shared" si="590"/>
        <v>1485</v>
      </c>
      <c r="R4582" s="1">
        <f>IF(J4582=26,VLOOKUP(G4582,'属性表（单核）'!$H$2:$I$251,2,0),IF(J4582=59,VLOOKUP(G4582,'属性表（单核）'!$C$2:$D$251,2,0),INT(N4582/VLOOKUP(J4582,'属性表（单）'!$N$4:$O$24,2,0))))</f>
        <v>990</v>
      </c>
      <c r="S4582" s="1">
        <f t="shared" si="591"/>
        <v>0</v>
      </c>
      <c r="T4582" s="28">
        <f>VLOOKUP(--F4582,经验表!$A$4:$B$53,2,0)*VLOOKUP(--E4582,经验表!$W$8:$X$17,2,0)</f>
        <v>0</v>
      </c>
      <c r="U4582" s="1">
        <f t="shared" si="592"/>
        <v>0</v>
      </c>
      <c r="V4582" s="1">
        <f t="shared" si="593"/>
        <v>0</v>
      </c>
    </row>
    <row r="4583" spans="1:22" x14ac:dyDescent="0.35">
      <c r="A4583" s="1">
        <v>92700192</v>
      </c>
      <c r="B4583" s="3" t="s">
        <v>26</v>
      </c>
      <c r="C4583" s="29">
        <f t="shared" si="588"/>
        <v>2</v>
      </c>
      <c r="D4583" s="29" t="str">
        <f t="shared" si="585"/>
        <v>2</v>
      </c>
      <c r="E4583" s="42" t="str">
        <f t="shared" si="586"/>
        <v>22</v>
      </c>
      <c r="F4583" s="1">
        <v>27</v>
      </c>
      <c r="G4583" s="28" t="str">
        <f t="shared" si="587"/>
        <v>227</v>
      </c>
      <c r="H4583" s="1">
        <v>5</v>
      </c>
      <c r="I4583" s="1">
        <v>1470</v>
      </c>
      <c r="J4583" s="1">
        <v>6</v>
      </c>
      <c r="K4583" s="1">
        <v>1470</v>
      </c>
      <c r="L4583" s="1">
        <v>102205</v>
      </c>
      <c r="M4583" s="1">
        <v>772117</v>
      </c>
      <c r="N4583" s="2">
        <f>INT(VLOOKUP(--D4583,'属性表（单）'!$H$7:$I$11,2,0)*VLOOKUP(F4583,'属性表（单）'!$B$4:$D$53,3,0))</f>
        <v>10425</v>
      </c>
      <c r="O4583" s="34">
        <f t="shared" si="589"/>
        <v>1563</v>
      </c>
      <c r="P4583" s="1">
        <f>IF(H4583=26,VLOOKUP(G4583,'属性表（单核）'!$H$2:$I$251,2,0),IF(H4583=59,VLOOKUP(G4583,'属性表（单核）'!$C$2:$D$251,2,0),INT(N4583/VLOOKUP(H4583,'属性表（单）'!$N$4:$O$24,2,0))))</f>
        <v>1042</v>
      </c>
      <c r="Q4583" s="34">
        <f t="shared" si="590"/>
        <v>1563</v>
      </c>
      <c r="R4583" s="1">
        <f>IF(J4583=26,VLOOKUP(G4583,'属性表（单核）'!$H$2:$I$251,2,0),IF(J4583=59,VLOOKUP(G4583,'属性表（单核）'!$C$2:$D$251,2,0),INT(N4583/VLOOKUP(J4583,'属性表（单）'!$N$4:$O$24,2,0))))</f>
        <v>1042</v>
      </c>
      <c r="S4583" s="1">
        <f t="shared" si="591"/>
        <v>0</v>
      </c>
      <c r="T4583" s="28">
        <f>VLOOKUP(--F4583,经验表!$A$4:$B$53,2,0)*VLOOKUP(--E4583,经验表!$W$8:$X$17,2,0)</f>
        <v>0</v>
      </c>
      <c r="U4583" s="1">
        <f t="shared" si="592"/>
        <v>0</v>
      </c>
      <c r="V4583" s="1">
        <f t="shared" si="593"/>
        <v>0</v>
      </c>
    </row>
    <row r="4584" spans="1:22" x14ac:dyDescent="0.35">
      <c r="A4584" s="1">
        <v>92800192</v>
      </c>
      <c r="B4584" s="3" t="s">
        <v>26</v>
      </c>
      <c r="C4584" s="29">
        <f t="shared" si="588"/>
        <v>2</v>
      </c>
      <c r="D4584" s="29" t="str">
        <f t="shared" si="585"/>
        <v>2</v>
      </c>
      <c r="E4584" s="42" t="str">
        <f t="shared" si="586"/>
        <v>22</v>
      </c>
      <c r="F4584" s="1">
        <v>28</v>
      </c>
      <c r="G4584" s="28" t="str">
        <f t="shared" si="587"/>
        <v>228</v>
      </c>
      <c r="H4584" s="1">
        <v>5</v>
      </c>
      <c r="I4584" s="1">
        <v>1525</v>
      </c>
      <c r="J4584" s="1">
        <v>6</v>
      </c>
      <c r="K4584" s="1">
        <v>1525</v>
      </c>
      <c r="L4584" s="1">
        <v>114059</v>
      </c>
      <c r="M4584" s="1">
        <v>874322</v>
      </c>
      <c r="N4584" s="2">
        <f>INT(VLOOKUP(--D4584,'属性表（单）'!$H$7:$I$11,2,0)*VLOOKUP(F4584,'属性表（单）'!$B$4:$D$53,3,0))</f>
        <v>10950</v>
      </c>
      <c r="O4584" s="34">
        <f t="shared" si="589"/>
        <v>1642</v>
      </c>
      <c r="P4584" s="1">
        <f>IF(H4584=26,VLOOKUP(G4584,'属性表（单核）'!$H$2:$I$251,2,0),IF(H4584=59,VLOOKUP(G4584,'属性表（单核）'!$C$2:$D$251,2,0),INT(N4584/VLOOKUP(H4584,'属性表（单）'!$N$4:$O$24,2,0))))</f>
        <v>1095</v>
      </c>
      <c r="Q4584" s="34">
        <f t="shared" si="590"/>
        <v>1642</v>
      </c>
      <c r="R4584" s="1">
        <f>IF(J4584=26,VLOOKUP(G4584,'属性表（单核）'!$H$2:$I$251,2,0),IF(J4584=59,VLOOKUP(G4584,'属性表（单核）'!$C$2:$D$251,2,0),INT(N4584/VLOOKUP(J4584,'属性表（单）'!$N$4:$O$24,2,0))))</f>
        <v>1095</v>
      </c>
      <c r="S4584" s="1">
        <f t="shared" si="591"/>
        <v>0</v>
      </c>
      <c r="T4584" s="28">
        <f>VLOOKUP(--F4584,经验表!$A$4:$B$53,2,0)*VLOOKUP(--E4584,经验表!$W$8:$X$17,2,0)</f>
        <v>0</v>
      </c>
      <c r="U4584" s="1">
        <f t="shared" si="592"/>
        <v>0</v>
      </c>
      <c r="V4584" s="1">
        <f t="shared" si="593"/>
        <v>0</v>
      </c>
    </row>
    <row r="4585" spans="1:22" x14ac:dyDescent="0.35">
      <c r="A4585" s="1">
        <v>92900192</v>
      </c>
      <c r="B4585" s="3" t="s">
        <v>26</v>
      </c>
      <c r="C4585" s="29">
        <f t="shared" si="588"/>
        <v>2</v>
      </c>
      <c r="D4585" s="29" t="str">
        <f t="shared" si="585"/>
        <v>2</v>
      </c>
      <c r="E4585" s="42" t="str">
        <f t="shared" si="586"/>
        <v>22</v>
      </c>
      <c r="F4585" s="1">
        <v>29</v>
      </c>
      <c r="G4585" s="28" t="str">
        <f t="shared" si="587"/>
        <v>229</v>
      </c>
      <c r="H4585" s="1">
        <v>5</v>
      </c>
      <c r="I4585" s="1">
        <v>1579</v>
      </c>
      <c r="J4585" s="1">
        <v>6</v>
      </c>
      <c r="K4585" s="1">
        <v>1579</v>
      </c>
      <c r="L4585" s="1">
        <v>127206</v>
      </c>
      <c r="M4585" s="1">
        <v>988381</v>
      </c>
      <c r="N4585" s="2">
        <f>INT(VLOOKUP(--D4585,'属性表（单）'!$H$7:$I$11,2,0)*VLOOKUP(F4585,'属性表（单）'!$B$4:$D$53,3,0))</f>
        <v>11475</v>
      </c>
      <c r="O4585" s="34">
        <f t="shared" si="589"/>
        <v>1720</v>
      </c>
      <c r="P4585" s="1">
        <f>IF(H4585=26,VLOOKUP(G4585,'属性表（单核）'!$H$2:$I$251,2,0),IF(H4585=59,VLOOKUP(G4585,'属性表（单核）'!$C$2:$D$251,2,0),INT(N4585/VLOOKUP(H4585,'属性表（单）'!$N$4:$O$24,2,0))))</f>
        <v>1147</v>
      </c>
      <c r="Q4585" s="34">
        <f t="shared" si="590"/>
        <v>1720</v>
      </c>
      <c r="R4585" s="1">
        <f>IF(J4585=26,VLOOKUP(G4585,'属性表（单核）'!$H$2:$I$251,2,0),IF(J4585=59,VLOOKUP(G4585,'属性表（单核）'!$C$2:$D$251,2,0),INT(N4585/VLOOKUP(J4585,'属性表（单）'!$N$4:$O$24,2,0))))</f>
        <v>1147</v>
      </c>
      <c r="S4585" s="1">
        <f t="shared" si="591"/>
        <v>0</v>
      </c>
      <c r="T4585" s="28">
        <f>VLOOKUP(--F4585,经验表!$A$4:$B$53,2,0)*VLOOKUP(--E4585,经验表!$W$8:$X$17,2,0)</f>
        <v>0</v>
      </c>
      <c r="U4585" s="1">
        <f t="shared" si="592"/>
        <v>0</v>
      </c>
      <c r="V4585" s="1">
        <f t="shared" si="593"/>
        <v>0</v>
      </c>
    </row>
    <row r="4586" spans="1:22" x14ac:dyDescent="0.35">
      <c r="A4586" s="1">
        <v>93000192</v>
      </c>
      <c r="B4586" s="3" t="s">
        <v>26</v>
      </c>
      <c r="C4586" s="29">
        <f t="shared" si="588"/>
        <v>2</v>
      </c>
      <c r="D4586" s="29" t="str">
        <f t="shared" si="585"/>
        <v>2</v>
      </c>
      <c r="E4586" s="42" t="str">
        <f t="shared" si="586"/>
        <v>22</v>
      </c>
      <c r="F4586" s="1">
        <v>30</v>
      </c>
      <c r="G4586" s="28" t="str">
        <f t="shared" si="587"/>
        <v>230</v>
      </c>
      <c r="H4586" s="1">
        <v>5</v>
      </c>
      <c r="I4586" s="1">
        <v>1637</v>
      </c>
      <c r="J4586" s="1">
        <v>6</v>
      </c>
      <c r="K4586" s="1">
        <v>1637</v>
      </c>
      <c r="L4586" s="1">
        <v>141783</v>
      </c>
      <c r="M4586" s="1">
        <v>1115587</v>
      </c>
      <c r="N4586" s="2">
        <f>INT(VLOOKUP(--D4586,'属性表（单）'!$H$7:$I$11,2,0)*VLOOKUP(F4586,'属性表（单）'!$B$4:$D$53,3,0))</f>
        <v>12000</v>
      </c>
      <c r="O4586" s="34">
        <f t="shared" si="589"/>
        <v>1800</v>
      </c>
      <c r="P4586" s="1">
        <f>IF(H4586=26,VLOOKUP(G4586,'属性表（单核）'!$H$2:$I$251,2,0),IF(H4586=59,VLOOKUP(G4586,'属性表（单核）'!$C$2:$D$251,2,0),INT(N4586/VLOOKUP(H4586,'属性表（单）'!$N$4:$O$24,2,0))))</f>
        <v>1200</v>
      </c>
      <c r="Q4586" s="34">
        <f t="shared" si="590"/>
        <v>1800</v>
      </c>
      <c r="R4586" s="1">
        <f>IF(J4586=26,VLOOKUP(G4586,'属性表（单核）'!$H$2:$I$251,2,0),IF(J4586=59,VLOOKUP(G4586,'属性表（单核）'!$C$2:$D$251,2,0),INT(N4586/VLOOKUP(J4586,'属性表（单）'!$N$4:$O$24,2,0))))</f>
        <v>1200</v>
      </c>
      <c r="S4586" s="1">
        <f t="shared" si="591"/>
        <v>0</v>
      </c>
      <c r="T4586" s="28">
        <f>VLOOKUP(--F4586,经验表!$A$4:$B$53,2,0)*VLOOKUP(--E4586,经验表!$W$8:$X$17,2,0)</f>
        <v>0</v>
      </c>
      <c r="U4586" s="1">
        <f t="shared" si="592"/>
        <v>0</v>
      </c>
      <c r="V4586" s="1">
        <f t="shared" si="593"/>
        <v>0</v>
      </c>
    </row>
    <row r="4587" spans="1:22" x14ac:dyDescent="0.35">
      <c r="A4587" s="1">
        <v>93100192</v>
      </c>
      <c r="B4587" s="3" t="s">
        <v>26</v>
      </c>
      <c r="C4587" s="29">
        <f t="shared" si="588"/>
        <v>2</v>
      </c>
      <c r="D4587" s="29" t="str">
        <f t="shared" si="585"/>
        <v>2</v>
      </c>
      <c r="E4587" s="42" t="str">
        <f t="shared" si="586"/>
        <v>22</v>
      </c>
      <c r="F4587" s="1">
        <v>31</v>
      </c>
      <c r="G4587" s="28" t="str">
        <f t="shared" si="587"/>
        <v>231</v>
      </c>
      <c r="H4587" s="1">
        <v>5</v>
      </c>
      <c r="I4587" s="1">
        <v>1696</v>
      </c>
      <c r="J4587" s="1">
        <v>6</v>
      </c>
      <c r="K4587" s="1">
        <v>1696</v>
      </c>
      <c r="L4587" s="1">
        <v>157942</v>
      </c>
      <c r="M4587" s="1">
        <v>1257370</v>
      </c>
      <c r="N4587" s="2">
        <f>INT(VLOOKUP(--D4587,'属性表（单）'!$H$7:$I$11,2,0)*VLOOKUP(F4587,'属性表（单）'!$B$4:$D$53,3,0))</f>
        <v>12525</v>
      </c>
      <c r="O4587" s="34">
        <f t="shared" si="589"/>
        <v>1878</v>
      </c>
      <c r="P4587" s="1">
        <f>IF(H4587=26,VLOOKUP(G4587,'属性表（单核）'!$H$2:$I$251,2,0),IF(H4587=59,VLOOKUP(G4587,'属性表（单核）'!$C$2:$D$251,2,0),INT(N4587/VLOOKUP(H4587,'属性表（单）'!$N$4:$O$24,2,0))))</f>
        <v>1252</v>
      </c>
      <c r="Q4587" s="34">
        <f t="shared" si="590"/>
        <v>1878</v>
      </c>
      <c r="R4587" s="1">
        <f>IF(J4587=26,VLOOKUP(G4587,'属性表（单核）'!$H$2:$I$251,2,0),IF(J4587=59,VLOOKUP(G4587,'属性表（单核）'!$C$2:$D$251,2,0),INT(N4587/VLOOKUP(J4587,'属性表（单）'!$N$4:$O$24,2,0))))</f>
        <v>1252</v>
      </c>
      <c r="S4587" s="1">
        <f t="shared" si="591"/>
        <v>0</v>
      </c>
      <c r="T4587" s="28">
        <f>VLOOKUP(--F4587,经验表!$A$4:$B$53,2,0)*VLOOKUP(--E4587,经验表!$W$8:$X$17,2,0)</f>
        <v>0</v>
      </c>
      <c r="U4587" s="1">
        <f t="shared" si="592"/>
        <v>0</v>
      </c>
      <c r="V4587" s="1">
        <f t="shared" si="593"/>
        <v>0</v>
      </c>
    </row>
    <row r="4588" spans="1:22" x14ac:dyDescent="0.35">
      <c r="A4588" s="1">
        <v>93200192</v>
      </c>
      <c r="B4588" s="3" t="s">
        <v>26</v>
      </c>
      <c r="C4588" s="29">
        <f t="shared" si="588"/>
        <v>2</v>
      </c>
      <c r="D4588" s="29" t="str">
        <f t="shared" si="585"/>
        <v>2</v>
      </c>
      <c r="E4588" s="42" t="str">
        <f t="shared" si="586"/>
        <v>22</v>
      </c>
      <c r="F4588" s="1">
        <v>32</v>
      </c>
      <c r="G4588" s="28" t="str">
        <f t="shared" si="587"/>
        <v>232</v>
      </c>
      <c r="H4588" s="1">
        <v>5</v>
      </c>
      <c r="I4588" s="1">
        <v>1755</v>
      </c>
      <c r="J4588" s="1">
        <v>6</v>
      </c>
      <c r="K4588" s="1">
        <v>1755</v>
      </c>
      <c r="L4588" s="1">
        <v>175857</v>
      </c>
      <c r="M4588" s="1">
        <v>1415312</v>
      </c>
      <c r="N4588" s="2">
        <f>INT(VLOOKUP(--D4588,'属性表（单）'!$H$7:$I$11,2,0)*VLOOKUP(F4588,'属性表（单）'!$B$4:$D$53,3,0))</f>
        <v>13125</v>
      </c>
      <c r="O4588" s="34">
        <f t="shared" si="589"/>
        <v>1968</v>
      </c>
      <c r="P4588" s="1">
        <f>IF(H4588=26,VLOOKUP(G4588,'属性表（单核）'!$H$2:$I$251,2,0),IF(H4588=59,VLOOKUP(G4588,'属性表（单核）'!$C$2:$D$251,2,0),INT(N4588/VLOOKUP(H4588,'属性表（单）'!$N$4:$O$24,2,0))))</f>
        <v>1312</v>
      </c>
      <c r="Q4588" s="34">
        <f t="shared" si="590"/>
        <v>1968</v>
      </c>
      <c r="R4588" s="1">
        <f>IF(J4588=26,VLOOKUP(G4588,'属性表（单核）'!$H$2:$I$251,2,0),IF(J4588=59,VLOOKUP(G4588,'属性表（单核）'!$C$2:$D$251,2,0),INT(N4588/VLOOKUP(J4588,'属性表（单）'!$N$4:$O$24,2,0))))</f>
        <v>1312</v>
      </c>
      <c r="S4588" s="1">
        <f t="shared" si="591"/>
        <v>0</v>
      </c>
      <c r="T4588" s="28">
        <f>VLOOKUP(--F4588,经验表!$A$4:$B$53,2,0)*VLOOKUP(--E4588,经验表!$W$8:$X$17,2,0)</f>
        <v>0</v>
      </c>
      <c r="U4588" s="1">
        <f t="shared" si="592"/>
        <v>0</v>
      </c>
      <c r="V4588" s="1">
        <f t="shared" si="593"/>
        <v>0</v>
      </c>
    </row>
    <row r="4589" spans="1:22" x14ac:dyDescent="0.35">
      <c r="A4589" s="1">
        <v>93300192</v>
      </c>
      <c r="B4589" s="3" t="s">
        <v>26</v>
      </c>
      <c r="C4589" s="29">
        <f t="shared" si="588"/>
        <v>2</v>
      </c>
      <c r="D4589" s="29" t="str">
        <f t="shared" si="585"/>
        <v>2</v>
      </c>
      <c r="E4589" s="42" t="str">
        <f t="shared" si="586"/>
        <v>22</v>
      </c>
      <c r="F4589" s="1">
        <v>33</v>
      </c>
      <c r="G4589" s="28" t="str">
        <f t="shared" si="587"/>
        <v>233</v>
      </c>
      <c r="H4589" s="1">
        <v>5</v>
      </c>
      <c r="I4589" s="1">
        <v>1818</v>
      </c>
      <c r="J4589" s="1">
        <v>6</v>
      </c>
      <c r="K4589" s="1">
        <v>1818</v>
      </c>
      <c r="L4589" s="1">
        <v>195714</v>
      </c>
      <c r="M4589" s="1">
        <v>1591169</v>
      </c>
      <c r="N4589" s="2">
        <f>INT(VLOOKUP(--D4589,'属性表（单）'!$H$7:$I$11,2,0)*VLOOKUP(F4589,'属性表（单）'!$B$4:$D$53,3,0))</f>
        <v>13725</v>
      </c>
      <c r="O4589" s="34">
        <f t="shared" si="589"/>
        <v>2058</v>
      </c>
      <c r="P4589" s="1">
        <f>IF(H4589=26,VLOOKUP(G4589,'属性表（单核）'!$H$2:$I$251,2,0),IF(H4589=59,VLOOKUP(G4589,'属性表（单核）'!$C$2:$D$251,2,0),INT(N4589/VLOOKUP(H4589,'属性表（单）'!$N$4:$O$24,2,0))))</f>
        <v>1372</v>
      </c>
      <c r="Q4589" s="34">
        <f t="shared" si="590"/>
        <v>2058</v>
      </c>
      <c r="R4589" s="1">
        <f>IF(J4589=26,VLOOKUP(G4589,'属性表（单核）'!$H$2:$I$251,2,0),IF(J4589=59,VLOOKUP(G4589,'属性表（单核）'!$C$2:$D$251,2,0),INT(N4589/VLOOKUP(J4589,'属性表（单）'!$N$4:$O$24,2,0))))</f>
        <v>1372</v>
      </c>
      <c r="S4589" s="1">
        <f t="shared" si="591"/>
        <v>0</v>
      </c>
      <c r="T4589" s="28">
        <f>VLOOKUP(--F4589,经验表!$A$4:$B$53,2,0)*VLOOKUP(--E4589,经验表!$W$8:$X$17,2,0)</f>
        <v>0</v>
      </c>
      <c r="U4589" s="1">
        <f t="shared" si="592"/>
        <v>0</v>
      </c>
      <c r="V4589" s="1">
        <f t="shared" si="593"/>
        <v>0</v>
      </c>
    </row>
    <row r="4590" spans="1:22" x14ac:dyDescent="0.35">
      <c r="A4590" s="1">
        <v>93400192</v>
      </c>
      <c r="B4590" s="3" t="s">
        <v>26</v>
      </c>
      <c r="C4590" s="29">
        <f t="shared" si="588"/>
        <v>2</v>
      </c>
      <c r="D4590" s="29" t="str">
        <f t="shared" si="585"/>
        <v>2</v>
      </c>
      <c r="E4590" s="42" t="str">
        <f t="shared" si="586"/>
        <v>22</v>
      </c>
      <c r="F4590" s="1">
        <v>34</v>
      </c>
      <c r="G4590" s="28" t="str">
        <f t="shared" si="587"/>
        <v>234</v>
      </c>
      <c r="H4590" s="1">
        <v>5</v>
      </c>
      <c r="I4590" s="1">
        <v>1880</v>
      </c>
      <c r="J4590" s="1">
        <v>6</v>
      </c>
      <c r="K4590" s="1">
        <v>1880</v>
      </c>
      <c r="L4590" s="1">
        <v>217721</v>
      </c>
      <c r="M4590" s="1">
        <v>1786883</v>
      </c>
      <c r="N4590" s="2">
        <f>INT(VLOOKUP(--D4590,'属性表（单）'!$H$7:$I$11,2,0)*VLOOKUP(F4590,'属性表（单）'!$B$4:$D$53,3,0))</f>
        <v>14325</v>
      </c>
      <c r="O4590" s="34">
        <f t="shared" si="589"/>
        <v>2148</v>
      </c>
      <c r="P4590" s="1">
        <f>IF(H4590=26,VLOOKUP(G4590,'属性表（单核）'!$H$2:$I$251,2,0),IF(H4590=59,VLOOKUP(G4590,'属性表（单核）'!$C$2:$D$251,2,0),INT(N4590/VLOOKUP(H4590,'属性表（单）'!$N$4:$O$24,2,0))))</f>
        <v>1432</v>
      </c>
      <c r="Q4590" s="34">
        <f t="shared" si="590"/>
        <v>2148</v>
      </c>
      <c r="R4590" s="1">
        <f>IF(J4590=26,VLOOKUP(G4590,'属性表（单核）'!$H$2:$I$251,2,0),IF(J4590=59,VLOOKUP(G4590,'属性表（单核）'!$C$2:$D$251,2,0),INT(N4590/VLOOKUP(J4590,'属性表（单）'!$N$4:$O$24,2,0))))</f>
        <v>1432</v>
      </c>
      <c r="S4590" s="1">
        <f t="shared" si="591"/>
        <v>0</v>
      </c>
      <c r="T4590" s="28">
        <f>VLOOKUP(--F4590,经验表!$A$4:$B$53,2,0)*VLOOKUP(--E4590,经验表!$W$8:$X$17,2,0)</f>
        <v>0</v>
      </c>
      <c r="U4590" s="1">
        <f t="shared" si="592"/>
        <v>0</v>
      </c>
      <c r="V4590" s="1">
        <f t="shared" si="593"/>
        <v>0</v>
      </c>
    </row>
    <row r="4591" spans="1:22" x14ac:dyDescent="0.35">
      <c r="A4591" s="1">
        <v>93500192</v>
      </c>
      <c r="B4591" s="3" t="s">
        <v>26</v>
      </c>
      <c r="C4591" s="29">
        <f t="shared" si="588"/>
        <v>2</v>
      </c>
      <c r="D4591" s="29" t="str">
        <f t="shared" si="585"/>
        <v>2</v>
      </c>
      <c r="E4591" s="42" t="str">
        <f t="shared" si="586"/>
        <v>22</v>
      </c>
      <c r="F4591" s="1">
        <v>35</v>
      </c>
      <c r="G4591" s="28" t="str">
        <f t="shared" si="587"/>
        <v>235</v>
      </c>
      <c r="H4591" s="1">
        <v>5</v>
      </c>
      <c r="I4591" s="1">
        <v>1944</v>
      </c>
      <c r="J4591" s="1">
        <v>6</v>
      </c>
      <c r="K4591" s="1">
        <v>1944</v>
      </c>
      <c r="L4591" s="1">
        <v>242110</v>
      </c>
      <c r="M4591" s="1">
        <v>2004604</v>
      </c>
      <c r="N4591" s="2">
        <f>INT(VLOOKUP(--D4591,'属性表（单）'!$H$7:$I$11,2,0)*VLOOKUP(F4591,'属性表（单）'!$B$4:$D$53,3,0))</f>
        <v>14925</v>
      </c>
      <c r="O4591" s="34">
        <f t="shared" si="589"/>
        <v>2238</v>
      </c>
      <c r="P4591" s="1">
        <f>IF(H4591=26,VLOOKUP(G4591,'属性表（单核）'!$H$2:$I$251,2,0),IF(H4591=59,VLOOKUP(G4591,'属性表（单核）'!$C$2:$D$251,2,0),INT(N4591/VLOOKUP(H4591,'属性表（单）'!$N$4:$O$24,2,0))))</f>
        <v>1492</v>
      </c>
      <c r="Q4591" s="34">
        <f t="shared" si="590"/>
        <v>2238</v>
      </c>
      <c r="R4591" s="1">
        <f>IF(J4591=26,VLOOKUP(G4591,'属性表（单核）'!$H$2:$I$251,2,0),IF(J4591=59,VLOOKUP(G4591,'属性表（单核）'!$C$2:$D$251,2,0),INT(N4591/VLOOKUP(J4591,'属性表（单）'!$N$4:$O$24,2,0))))</f>
        <v>1492</v>
      </c>
      <c r="S4591" s="1">
        <f t="shared" si="591"/>
        <v>0</v>
      </c>
      <c r="T4591" s="28">
        <f>VLOOKUP(--F4591,经验表!$A$4:$B$53,2,0)*VLOOKUP(--E4591,经验表!$W$8:$X$17,2,0)</f>
        <v>0</v>
      </c>
      <c r="U4591" s="1">
        <f t="shared" si="592"/>
        <v>0</v>
      </c>
      <c r="V4591" s="1">
        <f t="shared" si="593"/>
        <v>0</v>
      </c>
    </row>
    <row r="4592" spans="1:22" x14ac:dyDescent="0.35">
      <c r="A4592" s="1">
        <v>93600192</v>
      </c>
      <c r="B4592" s="3" t="s">
        <v>26</v>
      </c>
      <c r="C4592" s="29">
        <f t="shared" si="588"/>
        <v>2</v>
      </c>
      <c r="D4592" s="29" t="str">
        <f t="shared" si="585"/>
        <v>2</v>
      </c>
      <c r="E4592" s="42" t="str">
        <f t="shared" si="586"/>
        <v>22</v>
      </c>
      <c r="F4592" s="1">
        <v>36</v>
      </c>
      <c r="G4592" s="28" t="str">
        <f t="shared" si="587"/>
        <v>236</v>
      </c>
      <c r="H4592" s="1">
        <v>5</v>
      </c>
      <c r="I4592" s="1">
        <v>2011</v>
      </c>
      <c r="J4592" s="1">
        <v>6</v>
      </c>
      <c r="K4592" s="1">
        <v>2011</v>
      </c>
      <c r="L4592" s="1">
        <v>269135</v>
      </c>
      <c r="M4592" s="1">
        <v>2246714</v>
      </c>
      <c r="N4592" s="2">
        <f>INT(VLOOKUP(--D4592,'属性表（单）'!$H$7:$I$11,2,0)*VLOOKUP(F4592,'属性表（单）'!$B$4:$D$53,3,0))</f>
        <v>15525</v>
      </c>
      <c r="O4592" s="34">
        <f t="shared" si="589"/>
        <v>2328</v>
      </c>
      <c r="P4592" s="1">
        <f>IF(H4592=26,VLOOKUP(G4592,'属性表（单核）'!$H$2:$I$251,2,0),IF(H4592=59,VLOOKUP(G4592,'属性表（单核）'!$C$2:$D$251,2,0),INT(N4592/VLOOKUP(H4592,'属性表（单）'!$N$4:$O$24,2,0))))</f>
        <v>1552</v>
      </c>
      <c r="Q4592" s="34">
        <f t="shared" si="590"/>
        <v>2328</v>
      </c>
      <c r="R4592" s="1">
        <f>IF(J4592=26,VLOOKUP(G4592,'属性表（单核）'!$H$2:$I$251,2,0),IF(J4592=59,VLOOKUP(G4592,'属性表（单核）'!$C$2:$D$251,2,0),INT(N4592/VLOOKUP(J4592,'属性表（单）'!$N$4:$O$24,2,0))))</f>
        <v>1552</v>
      </c>
      <c r="S4592" s="1">
        <f t="shared" si="591"/>
        <v>0</v>
      </c>
      <c r="T4592" s="28">
        <f>VLOOKUP(--F4592,经验表!$A$4:$B$53,2,0)*VLOOKUP(--E4592,经验表!$W$8:$X$17,2,0)</f>
        <v>0</v>
      </c>
      <c r="U4592" s="1">
        <f t="shared" si="592"/>
        <v>0</v>
      </c>
      <c r="V4592" s="1">
        <f t="shared" si="593"/>
        <v>0</v>
      </c>
    </row>
    <row r="4593" spans="1:22" x14ac:dyDescent="0.35">
      <c r="A4593" s="1">
        <v>93700192</v>
      </c>
      <c r="B4593" s="3" t="s">
        <v>26</v>
      </c>
      <c r="C4593" s="29">
        <f t="shared" si="588"/>
        <v>2</v>
      </c>
      <c r="D4593" s="29" t="str">
        <f t="shared" si="585"/>
        <v>2</v>
      </c>
      <c r="E4593" s="42" t="str">
        <f t="shared" si="586"/>
        <v>22</v>
      </c>
      <c r="F4593" s="1">
        <v>37</v>
      </c>
      <c r="G4593" s="28" t="str">
        <f t="shared" si="587"/>
        <v>237</v>
      </c>
      <c r="H4593" s="1">
        <v>5</v>
      </c>
      <c r="I4593" s="1">
        <v>2078</v>
      </c>
      <c r="J4593" s="1">
        <v>6</v>
      </c>
      <c r="K4593" s="1">
        <v>2078</v>
      </c>
      <c r="L4593" s="1">
        <v>299081</v>
      </c>
      <c r="M4593" s="1">
        <v>2515849</v>
      </c>
      <c r="N4593" s="2">
        <f>INT(VLOOKUP(--D4593,'属性表（单）'!$H$7:$I$11,2,0)*VLOOKUP(F4593,'属性表（单）'!$B$4:$D$53,3,0))</f>
        <v>16200</v>
      </c>
      <c r="O4593" s="34">
        <f t="shared" si="589"/>
        <v>2430</v>
      </c>
      <c r="P4593" s="1">
        <f>IF(H4593=26,VLOOKUP(G4593,'属性表（单核）'!$H$2:$I$251,2,0),IF(H4593=59,VLOOKUP(G4593,'属性表（单核）'!$C$2:$D$251,2,0),INT(N4593/VLOOKUP(H4593,'属性表（单）'!$N$4:$O$24,2,0))))</f>
        <v>1620</v>
      </c>
      <c r="Q4593" s="34">
        <f t="shared" si="590"/>
        <v>2430</v>
      </c>
      <c r="R4593" s="1">
        <f>IF(J4593=26,VLOOKUP(G4593,'属性表（单核）'!$H$2:$I$251,2,0),IF(J4593=59,VLOOKUP(G4593,'属性表（单核）'!$C$2:$D$251,2,0),INT(N4593/VLOOKUP(J4593,'属性表（单）'!$N$4:$O$24,2,0))))</f>
        <v>1620</v>
      </c>
      <c r="S4593" s="1">
        <f t="shared" si="591"/>
        <v>0</v>
      </c>
      <c r="T4593" s="28">
        <f>VLOOKUP(--F4593,经验表!$A$4:$B$53,2,0)*VLOOKUP(--E4593,经验表!$W$8:$X$17,2,0)</f>
        <v>0</v>
      </c>
      <c r="U4593" s="1">
        <f t="shared" si="592"/>
        <v>0</v>
      </c>
      <c r="V4593" s="1">
        <f t="shared" si="593"/>
        <v>0</v>
      </c>
    </row>
    <row r="4594" spans="1:22" x14ac:dyDescent="0.35">
      <c r="A4594" s="1">
        <v>93800192</v>
      </c>
      <c r="B4594" s="3" t="s">
        <v>26</v>
      </c>
      <c r="C4594" s="29">
        <f t="shared" si="588"/>
        <v>2</v>
      </c>
      <c r="D4594" s="29" t="str">
        <f t="shared" si="585"/>
        <v>2</v>
      </c>
      <c r="E4594" s="42" t="str">
        <f t="shared" si="586"/>
        <v>22</v>
      </c>
      <c r="F4594" s="1">
        <v>38</v>
      </c>
      <c r="G4594" s="28" t="str">
        <f t="shared" si="587"/>
        <v>238</v>
      </c>
      <c r="H4594" s="1">
        <v>5</v>
      </c>
      <c r="I4594" s="1">
        <v>2149</v>
      </c>
      <c r="J4594" s="1">
        <v>6</v>
      </c>
      <c r="K4594" s="1">
        <v>2149</v>
      </c>
      <c r="L4594" s="1">
        <v>332259</v>
      </c>
      <c r="M4594" s="1">
        <v>2814930</v>
      </c>
      <c r="N4594" s="2">
        <f>INT(VLOOKUP(--D4594,'属性表（单）'!$H$7:$I$11,2,0)*VLOOKUP(F4594,'属性表（单）'!$B$4:$D$53,3,0))</f>
        <v>16875</v>
      </c>
      <c r="O4594" s="34">
        <f t="shared" si="589"/>
        <v>2530</v>
      </c>
      <c r="P4594" s="1">
        <f>IF(H4594=26,VLOOKUP(G4594,'属性表（单核）'!$H$2:$I$251,2,0),IF(H4594=59,VLOOKUP(G4594,'属性表（单核）'!$C$2:$D$251,2,0),INT(N4594/VLOOKUP(H4594,'属性表（单）'!$N$4:$O$24,2,0))))</f>
        <v>1687</v>
      </c>
      <c r="Q4594" s="34">
        <f t="shared" si="590"/>
        <v>2530</v>
      </c>
      <c r="R4594" s="1">
        <f>IF(J4594=26,VLOOKUP(G4594,'属性表（单核）'!$H$2:$I$251,2,0),IF(J4594=59,VLOOKUP(G4594,'属性表（单核）'!$C$2:$D$251,2,0),INT(N4594/VLOOKUP(J4594,'属性表（单）'!$N$4:$O$24,2,0))))</f>
        <v>1687</v>
      </c>
      <c r="S4594" s="1">
        <f t="shared" si="591"/>
        <v>0</v>
      </c>
      <c r="T4594" s="28">
        <f>VLOOKUP(--F4594,经验表!$A$4:$B$53,2,0)*VLOOKUP(--E4594,经验表!$W$8:$X$17,2,0)</f>
        <v>0</v>
      </c>
      <c r="U4594" s="1">
        <f t="shared" si="592"/>
        <v>0</v>
      </c>
      <c r="V4594" s="1">
        <f t="shared" si="593"/>
        <v>0</v>
      </c>
    </row>
    <row r="4595" spans="1:22" x14ac:dyDescent="0.35">
      <c r="A4595" s="1">
        <v>93900192</v>
      </c>
      <c r="B4595" s="3" t="s">
        <v>26</v>
      </c>
      <c r="C4595" s="29">
        <f t="shared" si="588"/>
        <v>2</v>
      </c>
      <c r="D4595" s="29" t="str">
        <f t="shared" si="585"/>
        <v>2</v>
      </c>
      <c r="E4595" s="42" t="str">
        <f t="shared" si="586"/>
        <v>22</v>
      </c>
      <c r="F4595" s="1">
        <v>39</v>
      </c>
      <c r="G4595" s="28" t="str">
        <f t="shared" si="587"/>
        <v>239</v>
      </c>
      <c r="H4595" s="1">
        <v>5</v>
      </c>
      <c r="I4595" s="1">
        <v>2219</v>
      </c>
      <c r="J4595" s="1">
        <v>6</v>
      </c>
      <c r="K4595" s="1">
        <v>2219</v>
      </c>
      <c r="L4595" s="1">
        <v>369017</v>
      </c>
      <c r="M4595" s="1">
        <v>3147189</v>
      </c>
      <c r="N4595" s="2">
        <f>INT(VLOOKUP(--D4595,'属性表（单）'!$H$7:$I$11,2,0)*VLOOKUP(F4595,'属性表（单）'!$B$4:$D$53,3,0))</f>
        <v>17550</v>
      </c>
      <c r="O4595" s="34">
        <f t="shared" si="589"/>
        <v>2632</v>
      </c>
      <c r="P4595" s="1">
        <f>IF(H4595=26,VLOOKUP(G4595,'属性表（单核）'!$H$2:$I$251,2,0),IF(H4595=59,VLOOKUP(G4595,'属性表（单核）'!$C$2:$D$251,2,0),INT(N4595/VLOOKUP(H4595,'属性表（单）'!$N$4:$O$24,2,0))))</f>
        <v>1755</v>
      </c>
      <c r="Q4595" s="34">
        <f t="shared" si="590"/>
        <v>2632</v>
      </c>
      <c r="R4595" s="1">
        <f>IF(J4595=26,VLOOKUP(G4595,'属性表（单核）'!$H$2:$I$251,2,0),IF(J4595=59,VLOOKUP(G4595,'属性表（单核）'!$C$2:$D$251,2,0),INT(N4595/VLOOKUP(J4595,'属性表（单）'!$N$4:$O$24,2,0))))</f>
        <v>1755</v>
      </c>
      <c r="S4595" s="1">
        <f t="shared" si="591"/>
        <v>0</v>
      </c>
      <c r="T4595" s="28">
        <f>VLOOKUP(--F4595,经验表!$A$4:$B$53,2,0)*VLOOKUP(--E4595,经验表!$W$8:$X$17,2,0)</f>
        <v>0</v>
      </c>
      <c r="U4595" s="1">
        <f t="shared" si="592"/>
        <v>0</v>
      </c>
      <c r="V4595" s="1">
        <f t="shared" si="593"/>
        <v>0</v>
      </c>
    </row>
    <row r="4596" spans="1:22" x14ac:dyDescent="0.35">
      <c r="A4596" s="1">
        <v>94000192</v>
      </c>
      <c r="B4596" s="3" t="s">
        <v>26</v>
      </c>
      <c r="C4596" s="29">
        <f t="shared" si="588"/>
        <v>2</v>
      </c>
      <c r="D4596" s="29" t="str">
        <f t="shared" si="585"/>
        <v>2</v>
      </c>
      <c r="E4596" s="42" t="str">
        <f t="shared" si="586"/>
        <v>22</v>
      </c>
      <c r="F4596" s="1">
        <v>40</v>
      </c>
      <c r="G4596" s="28" t="str">
        <f t="shared" si="587"/>
        <v>240</v>
      </c>
      <c r="H4596" s="1">
        <v>5</v>
      </c>
      <c r="I4596" s="1">
        <v>2293</v>
      </c>
      <c r="J4596" s="1">
        <v>6</v>
      </c>
      <c r="K4596" s="1">
        <v>2293</v>
      </c>
      <c r="L4596" s="1">
        <v>409739</v>
      </c>
      <c r="M4596" s="1">
        <v>3516206</v>
      </c>
      <c r="N4596" s="2">
        <f>INT(VLOOKUP(--D4596,'属性表（单）'!$H$7:$I$11,2,0)*VLOOKUP(F4596,'属性表（单）'!$B$4:$D$53,3,0))</f>
        <v>18225</v>
      </c>
      <c r="O4596" s="34">
        <f t="shared" si="589"/>
        <v>2733</v>
      </c>
      <c r="P4596" s="1">
        <f>IF(H4596=26,VLOOKUP(G4596,'属性表（单核）'!$H$2:$I$251,2,0),IF(H4596=59,VLOOKUP(G4596,'属性表（单核）'!$C$2:$D$251,2,0),INT(N4596/VLOOKUP(H4596,'属性表（单）'!$N$4:$O$24,2,0))))</f>
        <v>1822</v>
      </c>
      <c r="Q4596" s="34">
        <f t="shared" si="590"/>
        <v>2733</v>
      </c>
      <c r="R4596" s="1">
        <f>IF(J4596=26,VLOOKUP(G4596,'属性表（单核）'!$H$2:$I$251,2,0),IF(J4596=59,VLOOKUP(G4596,'属性表（单核）'!$C$2:$D$251,2,0),INT(N4596/VLOOKUP(J4596,'属性表（单）'!$N$4:$O$24,2,0))))</f>
        <v>1822</v>
      </c>
      <c r="S4596" s="1">
        <f t="shared" si="591"/>
        <v>0</v>
      </c>
      <c r="T4596" s="28">
        <f>VLOOKUP(--F4596,经验表!$A$4:$B$53,2,0)*VLOOKUP(--E4596,经验表!$W$8:$X$17,2,0)</f>
        <v>0</v>
      </c>
      <c r="U4596" s="1">
        <f t="shared" si="592"/>
        <v>0</v>
      </c>
      <c r="V4596" s="1">
        <f t="shared" si="593"/>
        <v>0</v>
      </c>
    </row>
    <row r="4597" spans="1:22" x14ac:dyDescent="0.35">
      <c r="A4597" s="1">
        <v>94100192</v>
      </c>
      <c r="B4597" s="3" t="s">
        <v>26</v>
      </c>
      <c r="C4597" s="29">
        <f t="shared" si="588"/>
        <v>2</v>
      </c>
      <c r="D4597" s="29" t="str">
        <f t="shared" si="585"/>
        <v>2</v>
      </c>
      <c r="E4597" s="42" t="str">
        <f t="shared" si="586"/>
        <v>22</v>
      </c>
      <c r="F4597" s="1">
        <v>41</v>
      </c>
      <c r="G4597" s="28" t="str">
        <f t="shared" si="587"/>
        <v>241</v>
      </c>
      <c r="H4597" s="1">
        <v>5</v>
      </c>
      <c r="I4597" s="1">
        <v>2368</v>
      </c>
      <c r="J4597" s="1">
        <v>6</v>
      </c>
      <c r="K4597" s="1">
        <v>2368</v>
      </c>
      <c r="L4597" s="1">
        <v>454848</v>
      </c>
      <c r="M4597" s="1">
        <v>3925945</v>
      </c>
      <c r="N4597" s="2">
        <f>INT(VLOOKUP(--D4597,'属性表（单）'!$H$7:$I$11,2,0)*VLOOKUP(F4597,'属性表（单）'!$B$4:$D$53,3,0))</f>
        <v>18900</v>
      </c>
      <c r="O4597" s="34">
        <f t="shared" si="589"/>
        <v>2835</v>
      </c>
      <c r="P4597" s="1">
        <f>IF(H4597=26,VLOOKUP(G4597,'属性表（单核）'!$H$2:$I$251,2,0),IF(H4597=59,VLOOKUP(G4597,'属性表（单核）'!$C$2:$D$251,2,0),INT(N4597/VLOOKUP(H4597,'属性表（单）'!$N$4:$O$24,2,0))))</f>
        <v>1890</v>
      </c>
      <c r="Q4597" s="34">
        <f t="shared" si="590"/>
        <v>2835</v>
      </c>
      <c r="R4597" s="1">
        <f>IF(J4597=26,VLOOKUP(G4597,'属性表（单核）'!$H$2:$I$251,2,0),IF(J4597=59,VLOOKUP(G4597,'属性表（单核）'!$C$2:$D$251,2,0),INT(N4597/VLOOKUP(J4597,'属性表（单）'!$N$4:$O$24,2,0))))</f>
        <v>1890</v>
      </c>
      <c r="S4597" s="1">
        <f t="shared" si="591"/>
        <v>0</v>
      </c>
      <c r="T4597" s="28">
        <f>VLOOKUP(--F4597,经验表!$A$4:$B$53,2,0)*VLOOKUP(--E4597,经验表!$W$8:$X$17,2,0)</f>
        <v>0</v>
      </c>
      <c r="U4597" s="1">
        <f t="shared" si="592"/>
        <v>0</v>
      </c>
      <c r="V4597" s="1">
        <f t="shared" si="593"/>
        <v>0</v>
      </c>
    </row>
    <row r="4598" spans="1:22" x14ac:dyDescent="0.35">
      <c r="A4598" s="1">
        <v>94200192</v>
      </c>
      <c r="B4598" s="3" t="s">
        <v>26</v>
      </c>
      <c r="C4598" s="29">
        <f t="shared" si="588"/>
        <v>2</v>
      </c>
      <c r="D4598" s="29" t="str">
        <f t="shared" si="585"/>
        <v>2</v>
      </c>
      <c r="E4598" s="42" t="str">
        <f t="shared" si="586"/>
        <v>22</v>
      </c>
      <c r="F4598" s="1">
        <v>42</v>
      </c>
      <c r="G4598" s="28" t="str">
        <f t="shared" si="587"/>
        <v>242</v>
      </c>
      <c r="H4598" s="1">
        <v>5</v>
      </c>
      <c r="I4598" s="1">
        <v>2445</v>
      </c>
      <c r="J4598" s="1">
        <v>6</v>
      </c>
      <c r="K4598" s="1">
        <v>2445</v>
      </c>
      <c r="L4598" s="1">
        <v>504814</v>
      </c>
      <c r="M4598" s="1">
        <v>4380793</v>
      </c>
      <c r="N4598" s="2">
        <f>INT(VLOOKUP(--D4598,'属性表（单）'!$H$7:$I$11,2,0)*VLOOKUP(F4598,'属性表（单）'!$B$4:$D$53,3,0))</f>
        <v>19650</v>
      </c>
      <c r="O4598" s="34">
        <f t="shared" si="589"/>
        <v>2947</v>
      </c>
      <c r="P4598" s="1">
        <f>IF(H4598=26,VLOOKUP(G4598,'属性表（单核）'!$H$2:$I$251,2,0),IF(H4598=59,VLOOKUP(G4598,'属性表（单核）'!$C$2:$D$251,2,0),INT(N4598/VLOOKUP(H4598,'属性表（单）'!$N$4:$O$24,2,0))))</f>
        <v>1965</v>
      </c>
      <c r="Q4598" s="34">
        <f t="shared" si="590"/>
        <v>2947</v>
      </c>
      <c r="R4598" s="1">
        <f>IF(J4598=26,VLOOKUP(G4598,'属性表（单核）'!$H$2:$I$251,2,0),IF(J4598=59,VLOOKUP(G4598,'属性表（单核）'!$C$2:$D$251,2,0),INT(N4598/VLOOKUP(J4598,'属性表（单）'!$N$4:$O$24,2,0))))</f>
        <v>1965</v>
      </c>
      <c r="S4598" s="1">
        <f t="shared" si="591"/>
        <v>0</v>
      </c>
      <c r="T4598" s="28">
        <f>VLOOKUP(--F4598,经验表!$A$4:$B$53,2,0)*VLOOKUP(--E4598,经验表!$W$8:$X$17,2,0)</f>
        <v>0</v>
      </c>
      <c r="U4598" s="1">
        <f t="shared" si="592"/>
        <v>0</v>
      </c>
      <c r="V4598" s="1">
        <f t="shared" si="593"/>
        <v>0</v>
      </c>
    </row>
    <row r="4599" spans="1:22" x14ac:dyDescent="0.35">
      <c r="A4599" s="1">
        <v>94300192</v>
      </c>
      <c r="B4599" s="3" t="s">
        <v>26</v>
      </c>
      <c r="C4599" s="29">
        <f t="shared" si="588"/>
        <v>2</v>
      </c>
      <c r="D4599" s="29" t="str">
        <f t="shared" si="585"/>
        <v>2</v>
      </c>
      <c r="E4599" s="42" t="str">
        <f t="shared" si="586"/>
        <v>22</v>
      </c>
      <c r="F4599" s="1">
        <v>43</v>
      </c>
      <c r="G4599" s="28" t="str">
        <f t="shared" si="587"/>
        <v>243</v>
      </c>
      <c r="H4599" s="1">
        <v>5</v>
      </c>
      <c r="I4599" s="1">
        <v>2523</v>
      </c>
      <c r="J4599" s="1">
        <v>6</v>
      </c>
      <c r="K4599" s="1">
        <v>2523</v>
      </c>
      <c r="L4599" s="1">
        <v>560162</v>
      </c>
      <c r="M4599" s="1">
        <v>4885607</v>
      </c>
      <c r="N4599" s="2">
        <f>INT(VLOOKUP(--D4599,'属性表（单）'!$H$7:$I$11,2,0)*VLOOKUP(F4599,'属性表（单）'!$B$4:$D$53,3,0))</f>
        <v>20400</v>
      </c>
      <c r="O4599" s="34">
        <f t="shared" si="589"/>
        <v>3060</v>
      </c>
      <c r="P4599" s="1">
        <f>IF(H4599=26,VLOOKUP(G4599,'属性表（单核）'!$H$2:$I$251,2,0),IF(H4599=59,VLOOKUP(G4599,'属性表（单核）'!$C$2:$D$251,2,0),INT(N4599/VLOOKUP(H4599,'属性表（单）'!$N$4:$O$24,2,0))))</f>
        <v>2040</v>
      </c>
      <c r="Q4599" s="34">
        <f t="shared" si="590"/>
        <v>3060</v>
      </c>
      <c r="R4599" s="1">
        <f>IF(J4599=26,VLOOKUP(G4599,'属性表（单核）'!$H$2:$I$251,2,0),IF(J4599=59,VLOOKUP(G4599,'属性表（单核）'!$C$2:$D$251,2,0),INT(N4599/VLOOKUP(J4599,'属性表（单）'!$N$4:$O$24,2,0))))</f>
        <v>2040</v>
      </c>
      <c r="S4599" s="1">
        <f t="shared" si="591"/>
        <v>0</v>
      </c>
      <c r="T4599" s="28">
        <f>VLOOKUP(--F4599,经验表!$A$4:$B$53,2,0)*VLOOKUP(--E4599,经验表!$W$8:$X$17,2,0)</f>
        <v>0</v>
      </c>
      <c r="U4599" s="1">
        <f t="shared" si="592"/>
        <v>0</v>
      </c>
      <c r="V4599" s="1">
        <f t="shared" si="593"/>
        <v>0</v>
      </c>
    </row>
    <row r="4600" spans="1:22" x14ac:dyDescent="0.35">
      <c r="A4600" s="1">
        <v>94400192</v>
      </c>
      <c r="B4600" s="3" t="s">
        <v>26</v>
      </c>
      <c r="C4600" s="29">
        <f t="shared" si="588"/>
        <v>2</v>
      </c>
      <c r="D4600" s="29" t="str">
        <f t="shared" si="585"/>
        <v>2</v>
      </c>
      <c r="E4600" s="42" t="str">
        <f t="shared" si="586"/>
        <v>22</v>
      </c>
      <c r="F4600" s="1">
        <v>44</v>
      </c>
      <c r="G4600" s="28" t="str">
        <f t="shared" si="587"/>
        <v>244</v>
      </c>
      <c r="H4600" s="1">
        <v>5</v>
      </c>
      <c r="I4600" s="1">
        <v>2603</v>
      </c>
      <c r="J4600" s="1">
        <v>6</v>
      </c>
      <c r="K4600" s="1">
        <v>2603</v>
      </c>
      <c r="L4600" s="1">
        <v>621463</v>
      </c>
      <c r="M4600" s="1">
        <v>5445769</v>
      </c>
      <c r="N4600" s="2">
        <f>INT(VLOOKUP(--D4600,'属性表（单）'!$H$7:$I$11,2,0)*VLOOKUP(F4600,'属性表（单）'!$B$4:$D$53,3,0))</f>
        <v>21150</v>
      </c>
      <c r="O4600" s="34">
        <f t="shared" si="589"/>
        <v>3172</v>
      </c>
      <c r="P4600" s="1">
        <f>IF(H4600=26,VLOOKUP(G4600,'属性表（单核）'!$H$2:$I$251,2,0),IF(H4600=59,VLOOKUP(G4600,'属性表（单核）'!$C$2:$D$251,2,0),INT(N4600/VLOOKUP(H4600,'属性表（单）'!$N$4:$O$24,2,0))))</f>
        <v>2115</v>
      </c>
      <c r="Q4600" s="34">
        <f t="shared" si="590"/>
        <v>3172</v>
      </c>
      <c r="R4600" s="1">
        <f>IF(J4600=26,VLOOKUP(G4600,'属性表（单核）'!$H$2:$I$251,2,0),IF(J4600=59,VLOOKUP(G4600,'属性表（单核）'!$C$2:$D$251,2,0),INT(N4600/VLOOKUP(J4600,'属性表（单）'!$N$4:$O$24,2,0))))</f>
        <v>2115</v>
      </c>
      <c r="S4600" s="1">
        <f t="shared" si="591"/>
        <v>0</v>
      </c>
      <c r="T4600" s="28">
        <f>VLOOKUP(--F4600,经验表!$A$4:$B$53,2,0)*VLOOKUP(--E4600,经验表!$W$8:$X$17,2,0)</f>
        <v>0</v>
      </c>
      <c r="U4600" s="1">
        <f t="shared" si="592"/>
        <v>0</v>
      </c>
      <c r="V4600" s="1">
        <f t="shared" si="593"/>
        <v>0</v>
      </c>
    </row>
    <row r="4601" spans="1:22" x14ac:dyDescent="0.35">
      <c r="A4601" s="1">
        <v>94500192</v>
      </c>
      <c r="B4601" s="3" t="s">
        <v>26</v>
      </c>
      <c r="C4601" s="29">
        <f t="shared" si="588"/>
        <v>2</v>
      </c>
      <c r="D4601" s="29" t="str">
        <f t="shared" si="585"/>
        <v>2</v>
      </c>
      <c r="E4601" s="42" t="str">
        <f t="shared" si="586"/>
        <v>22</v>
      </c>
      <c r="F4601" s="1">
        <v>45</v>
      </c>
      <c r="G4601" s="28" t="str">
        <f t="shared" si="587"/>
        <v>245</v>
      </c>
      <c r="H4601" s="1">
        <v>5</v>
      </c>
      <c r="I4601" s="1">
        <v>2686</v>
      </c>
      <c r="J4601" s="1">
        <v>6</v>
      </c>
      <c r="K4601" s="1">
        <v>2686</v>
      </c>
      <c r="L4601" s="1">
        <v>689357</v>
      </c>
      <c r="M4601" s="1">
        <v>6067232</v>
      </c>
      <c r="N4601" s="2">
        <f>INT(VLOOKUP(--D4601,'属性表（单）'!$H$7:$I$11,2,0)*VLOOKUP(F4601,'属性表（单）'!$B$4:$D$53,3,0))</f>
        <v>21900</v>
      </c>
      <c r="O4601" s="34">
        <f t="shared" si="589"/>
        <v>3285</v>
      </c>
      <c r="P4601" s="1">
        <f>IF(H4601=26,VLOOKUP(G4601,'属性表（单核）'!$H$2:$I$251,2,0),IF(H4601=59,VLOOKUP(G4601,'属性表（单核）'!$C$2:$D$251,2,0),INT(N4601/VLOOKUP(H4601,'属性表（单）'!$N$4:$O$24,2,0))))</f>
        <v>2190</v>
      </c>
      <c r="Q4601" s="34">
        <f t="shared" si="590"/>
        <v>3285</v>
      </c>
      <c r="R4601" s="1">
        <f>IF(J4601=26,VLOOKUP(G4601,'属性表（单核）'!$H$2:$I$251,2,0),IF(J4601=59,VLOOKUP(G4601,'属性表（单核）'!$C$2:$D$251,2,0),INT(N4601/VLOOKUP(J4601,'属性表（单）'!$N$4:$O$24,2,0))))</f>
        <v>2190</v>
      </c>
      <c r="S4601" s="1">
        <f t="shared" si="591"/>
        <v>0</v>
      </c>
      <c r="T4601" s="28">
        <f>VLOOKUP(--F4601,经验表!$A$4:$B$53,2,0)*VLOOKUP(--E4601,经验表!$W$8:$X$17,2,0)</f>
        <v>0</v>
      </c>
      <c r="U4601" s="1">
        <f t="shared" si="592"/>
        <v>0</v>
      </c>
      <c r="V4601" s="1">
        <f t="shared" si="593"/>
        <v>0</v>
      </c>
    </row>
    <row r="4602" spans="1:22" x14ac:dyDescent="0.35">
      <c r="A4602" s="1">
        <v>94600192</v>
      </c>
      <c r="B4602" s="3" t="s">
        <v>26</v>
      </c>
      <c r="C4602" s="29">
        <f t="shared" si="588"/>
        <v>2</v>
      </c>
      <c r="D4602" s="29" t="str">
        <f t="shared" si="585"/>
        <v>2</v>
      </c>
      <c r="E4602" s="42" t="str">
        <f t="shared" si="586"/>
        <v>22</v>
      </c>
      <c r="F4602" s="1">
        <v>46</v>
      </c>
      <c r="G4602" s="28" t="str">
        <f t="shared" si="587"/>
        <v>246</v>
      </c>
      <c r="H4602" s="1">
        <v>5</v>
      </c>
      <c r="I4602" s="1">
        <v>2771</v>
      </c>
      <c r="J4602" s="1">
        <v>6</v>
      </c>
      <c r="K4602" s="1">
        <v>2771</v>
      </c>
      <c r="L4602" s="1">
        <v>764553</v>
      </c>
      <c r="M4602" s="1">
        <v>6756589</v>
      </c>
      <c r="N4602" s="2">
        <f>INT(VLOOKUP(--D4602,'属性表（单）'!$H$7:$I$11,2,0)*VLOOKUP(F4602,'属性表（单）'!$B$4:$D$53,3,0))</f>
        <v>22650</v>
      </c>
      <c r="O4602" s="34">
        <f t="shared" si="589"/>
        <v>3397</v>
      </c>
      <c r="P4602" s="1">
        <f>IF(H4602=26,VLOOKUP(G4602,'属性表（单核）'!$H$2:$I$251,2,0),IF(H4602=59,VLOOKUP(G4602,'属性表（单核）'!$C$2:$D$251,2,0),INT(N4602/VLOOKUP(H4602,'属性表（单）'!$N$4:$O$24,2,0))))</f>
        <v>2265</v>
      </c>
      <c r="Q4602" s="34">
        <f t="shared" si="590"/>
        <v>3397</v>
      </c>
      <c r="R4602" s="1">
        <f>IF(J4602=26,VLOOKUP(G4602,'属性表（单核）'!$H$2:$I$251,2,0),IF(J4602=59,VLOOKUP(G4602,'属性表（单核）'!$C$2:$D$251,2,0),INT(N4602/VLOOKUP(J4602,'属性表（单）'!$N$4:$O$24,2,0))))</f>
        <v>2265</v>
      </c>
      <c r="S4602" s="1">
        <f t="shared" si="591"/>
        <v>0</v>
      </c>
      <c r="T4602" s="28">
        <f>VLOOKUP(--F4602,经验表!$A$4:$B$53,2,0)*VLOOKUP(--E4602,经验表!$W$8:$X$17,2,0)</f>
        <v>0</v>
      </c>
      <c r="U4602" s="1">
        <f t="shared" si="592"/>
        <v>0</v>
      </c>
      <c r="V4602" s="1">
        <f t="shared" si="593"/>
        <v>0</v>
      </c>
    </row>
    <row r="4603" spans="1:22" x14ac:dyDescent="0.35">
      <c r="A4603" s="1">
        <v>94700192</v>
      </c>
      <c r="B4603" s="3" t="s">
        <v>26</v>
      </c>
      <c r="C4603" s="29">
        <f t="shared" si="588"/>
        <v>2</v>
      </c>
      <c r="D4603" s="29" t="str">
        <f t="shared" si="585"/>
        <v>2</v>
      </c>
      <c r="E4603" s="42" t="str">
        <f t="shared" si="586"/>
        <v>22</v>
      </c>
      <c r="F4603" s="1">
        <v>47</v>
      </c>
      <c r="G4603" s="28" t="str">
        <f t="shared" si="587"/>
        <v>247</v>
      </c>
      <c r="H4603" s="1">
        <v>5</v>
      </c>
      <c r="I4603" s="1">
        <v>2858</v>
      </c>
      <c r="J4603" s="1">
        <v>6</v>
      </c>
      <c r="K4603" s="1">
        <v>2858</v>
      </c>
      <c r="L4603" s="1">
        <v>847829</v>
      </c>
      <c r="M4603" s="1">
        <v>7521142</v>
      </c>
      <c r="N4603" s="2">
        <f>INT(VLOOKUP(--D4603,'属性表（单）'!$H$7:$I$11,2,0)*VLOOKUP(F4603,'属性表（单）'!$B$4:$D$53,3,0))</f>
        <v>23475</v>
      </c>
      <c r="O4603" s="34">
        <f t="shared" si="589"/>
        <v>3520</v>
      </c>
      <c r="P4603" s="1">
        <f>IF(H4603=26,VLOOKUP(G4603,'属性表（单核）'!$H$2:$I$251,2,0),IF(H4603=59,VLOOKUP(G4603,'属性表（单核）'!$C$2:$D$251,2,0),INT(N4603/VLOOKUP(H4603,'属性表（单）'!$N$4:$O$24,2,0))))</f>
        <v>2347</v>
      </c>
      <c r="Q4603" s="34">
        <f t="shared" si="590"/>
        <v>3520</v>
      </c>
      <c r="R4603" s="1">
        <f>IF(J4603=26,VLOOKUP(G4603,'属性表（单核）'!$H$2:$I$251,2,0),IF(J4603=59,VLOOKUP(G4603,'属性表（单核）'!$C$2:$D$251,2,0),INT(N4603/VLOOKUP(J4603,'属性表（单）'!$N$4:$O$24,2,0))))</f>
        <v>2347</v>
      </c>
      <c r="S4603" s="1">
        <f t="shared" si="591"/>
        <v>0</v>
      </c>
      <c r="T4603" s="28">
        <f>VLOOKUP(--F4603,经验表!$A$4:$B$53,2,0)*VLOOKUP(--E4603,经验表!$W$8:$X$17,2,0)</f>
        <v>0</v>
      </c>
      <c r="U4603" s="1">
        <f t="shared" si="592"/>
        <v>0</v>
      </c>
      <c r="V4603" s="1">
        <f t="shared" si="593"/>
        <v>0</v>
      </c>
    </row>
    <row r="4604" spans="1:22" x14ac:dyDescent="0.35">
      <c r="A4604" s="1">
        <v>94800192</v>
      </c>
      <c r="B4604" s="3" t="s">
        <v>26</v>
      </c>
      <c r="C4604" s="29">
        <f t="shared" si="588"/>
        <v>2</v>
      </c>
      <c r="D4604" s="29" t="str">
        <f t="shared" si="585"/>
        <v>2</v>
      </c>
      <c r="E4604" s="42" t="str">
        <f t="shared" si="586"/>
        <v>22</v>
      </c>
      <c r="F4604" s="1">
        <v>48</v>
      </c>
      <c r="G4604" s="28" t="str">
        <f t="shared" si="587"/>
        <v>248</v>
      </c>
      <c r="H4604" s="1">
        <v>5</v>
      </c>
      <c r="I4604" s="1">
        <v>2947</v>
      </c>
      <c r="J4604" s="1">
        <v>6</v>
      </c>
      <c r="K4604" s="1">
        <v>2947</v>
      </c>
      <c r="L4604" s="1">
        <v>940053</v>
      </c>
      <c r="M4604" s="1">
        <v>8368971</v>
      </c>
      <c r="N4604" s="2">
        <f>INT(VLOOKUP(--D4604,'属性表（单）'!$H$7:$I$11,2,0)*VLOOKUP(F4604,'属性表（单）'!$B$4:$D$53,3,0))</f>
        <v>24300</v>
      </c>
      <c r="O4604" s="34">
        <f t="shared" si="589"/>
        <v>3645</v>
      </c>
      <c r="P4604" s="1">
        <f>IF(H4604=26,VLOOKUP(G4604,'属性表（单核）'!$H$2:$I$251,2,0),IF(H4604=59,VLOOKUP(G4604,'属性表（单核）'!$C$2:$D$251,2,0),INT(N4604/VLOOKUP(H4604,'属性表（单）'!$N$4:$O$24,2,0))))</f>
        <v>2430</v>
      </c>
      <c r="Q4604" s="34">
        <f t="shared" si="590"/>
        <v>3645</v>
      </c>
      <c r="R4604" s="1">
        <f>IF(J4604=26,VLOOKUP(G4604,'属性表（单核）'!$H$2:$I$251,2,0),IF(J4604=59,VLOOKUP(G4604,'属性表（单核）'!$C$2:$D$251,2,0),INT(N4604/VLOOKUP(J4604,'属性表（单）'!$N$4:$O$24,2,0))))</f>
        <v>2430</v>
      </c>
      <c r="S4604" s="1">
        <f t="shared" si="591"/>
        <v>0</v>
      </c>
      <c r="T4604" s="28">
        <f>VLOOKUP(--F4604,经验表!$A$4:$B$53,2,0)*VLOOKUP(--E4604,经验表!$W$8:$X$17,2,0)</f>
        <v>0</v>
      </c>
      <c r="U4604" s="1">
        <f t="shared" si="592"/>
        <v>0</v>
      </c>
      <c r="V4604" s="1">
        <f t="shared" si="593"/>
        <v>0</v>
      </c>
    </row>
    <row r="4605" spans="1:22" x14ac:dyDescent="0.35">
      <c r="A4605" s="1">
        <v>94900192</v>
      </c>
      <c r="B4605" s="3" t="s">
        <v>26</v>
      </c>
      <c r="C4605" s="29">
        <f t="shared" si="588"/>
        <v>2</v>
      </c>
      <c r="D4605" s="29" t="str">
        <f t="shared" si="585"/>
        <v>2</v>
      </c>
      <c r="E4605" s="42" t="str">
        <f t="shared" si="586"/>
        <v>22</v>
      </c>
      <c r="F4605" s="1">
        <v>49</v>
      </c>
      <c r="G4605" s="28" t="str">
        <f t="shared" si="587"/>
        <v>249</v>
      </c>
      <c r="H4605" s="1">
        <v>5</v>
      </c>
      <c r="I4605" s="1">
        <v>3038</v>
      </c>
      <c r="J4605" s="1">
        <v>6</v>
      </c>
      <c r="K4605" s="1">
        <v>3038</v>
      </c>
      <c r="L4605" s="1">
        <v>1042182</v>
      </c>
      <c r="M4605" s="1">
        <v>9309024</v>
      </c>
      <c r="N4605" s="2">
        <f>INT(VLOOKUP(--D4605,'属性表（单）'!$H$7:$I$11,2,0)*VLOOKUP(F4605,'属性表（单）'!$B$4:$D$53,3,0))</f>
        <v>25125</v>
      </c>
      <c r="O4605" s="34">
        <f t="shared" si="589"/>
        <v>3768</v>
      </c>
      <c r="P4605" s="1">
        <f>IF(H4605=26,VLOOKUP(G4605,'属性表（单核）'!$H$2:$I$251,2,0),IF(H4605=59,VLOOKUP(G4605,'属性表（单核）'!$C$2:$D$251,2,0),INT(N4605/VLOOKUP(H4605,'属性表（单）'!$N$4:$O$24,2,0))))</f>
        <v>2512</v>
      </c>
      <c r="Q4605" s="34">
        <f t="shared" si="590"/>
        <v>3768</v>
      </c>
      <c r="R4605" s="1">
        <f>IF(J4605=26,VLOOKUP(G4605,'属性表（单核）'!$H$2:$I$251,2,0),IF(J4605=59,VLOOKUP(G4605,'属性表（单核）'!$C$2:$D$251,2,0),INT(N4605/VLOOKUP(J4605,'属性表（单）'!$N$4:$O$24,2,0))))</f>
        <v>2512</v>
      </c>
      <c r="S4605" s="1">
        <f t="shared" si="591"/>
        <v>0</v>
      </c>
      <c r="T4605" s="28">
        <f>VLOOKUP(--F4605,经验表!$A$4:$B$53,2,0)*VLOOKUP(--E4605,经验表!$W$8:$X$17,2,0)</f>
        <v>0</v>
      </c>
      <c r="U4605" s="1">
        <f t="shared" si="592"/>
        <v>0</v>
      </c>
      <c r="V4605" s="1">
        <f t="shared" si="593"/>
        <v>0</v>
      </c>
    </row>
    <row r="4606" spans="1:22" x14ac:dyDescent="0.35">
      <c r="A4606" s="1">
        <v>95000192</v>
      </c>
      <c r="B4606" s="3" t="s">
        <v>26</v>
      </c>
      <c r="C4606" s="29">
        <f t="shared" si="588"/>
        <v>2</v>
      </c>
      <c r="D4606" s="29" t="str">
        <f t="shared" si="585"/>
        <v>2</v>
      </c>
      <c r="E4606" s="42" t="str">
        <f t="shared" si="586"/>
        <v>22</v>
      </c>
      <c r="F4606" s="1">
        <v>50</v>
      </c>
      <c r="G4606" s="28" t="str">
        <f t="shared" si="587"/>
        <v>250</v>
      </c>
      <c r="H4606" s="1">
        <v>5</v>
      </c>
      <c r="I4606" s="1">
        <v>3133</v>
      </c>
      <c r="J4606" s="1">
        <v>6</v>
      </c>
      <c r="K4606" s="1">
        <v>3133</v>
      </c>
      <c r="L4606" s="1">
        <v>99999999</v>
      </c>
      <c r="M4606" s="1">
        <v>10351206</v>
      </c>
      <c r="N4606" s="2">
        <f>INT(VLOOKUP(--D4606,'属性表（单）'!$H$7:$I$11,2,0)*VLOOKUP(F4606,'属性表（单）'!$B$4:$D$53,3,0))</f>
        <v>25950</v>
      </c>
      <c r="O4606" s="34">
        <f t="shared" si="589"/>
        <v>3892</v>
      </c>
      <c r="P4606" s="1">
        <f>IF(H4606=26,VLOOKUP(G4606,'属性表（单核）'!$H$2:$I$251,2,0),IF(H4606=59,VLOOKUP(G4606,'属性表（单核）'!$C$2:$D$251,2,0),INT(N4606/VLOOKUP(H4606,'属性表（单）'!$N$4:$O$24,2,0))))</f>
        <v>2595</v>
      </c>
      <c r="Q4606" s="34">
        <f t="shared" si="590"/>
        <v>3892</v>
      </c>
      <c r="R4606" s="1">
        <f>IF(J4606=26,VLOOKUP(G4606,'属性表（单核）'!$H$2:$I$251,2,0),IF(J4606=59,VLOOKUP(G4606,'属性表（单核）'!$C$2:$D$251,2,0),INT(N4606/VLOOKUP(J4606,'属性表（单）'!$N$4:$O$24,2,0))))</f>
        <v>2595</v>
      </c>
      <c r="S4606" s="1">
        <f t="shared" si="591"/>
        <v>0</v>
      </c>
      <c r="T4606" s="28">
        <f>VLOOKUP(--F4606,经验表!$A$4:$B$53,2,0)*VLOOKUP(--E4606,经验表!$W$8:$X$17,2,0)</f>
        <v>0</v>
      </c>
      <c r="U4606" s="1">
        <f t="shared" si="592"/>
        <v>0</v>
      </c>
      <c r="V4606" s="1">
        <f t="shared" si="593"/>
        <v>0</v>
      </c>
    </row>
    <row r="4607" spans="1:22" x14ac:dyDescent="0.35">
      <c r="A4607" s="1">
        <v>90100193</v>
      </c>
      <c r="B4607" s="3" t="s">
        <v>26</v>
      </c>
      <c r="C4607" s="29">
        <f t="shared" si="588"/>
        <v>2</v>
      </c>
      <c r="D4607" s="29" t="str">
        <f t="shared" si="585"/>
        <v>3</v>
      </c>
      <c r="E4607" s="42" t="str">
        <f t="shared" si="586"/>
        <v>23</v>
      </c>
      <c r="F4607" s="1">
        <v>1</v>
      </c>
      <c r="G4607" s="28" t="str">
        <f t="shared" si="587"/>
        <v>31</v>
      </c>
      <c r="H4607" s="1">
        <v>5</v>
      </c>
      <c r="I4607" s="1">
        <v>768</v>
      </c>
      <c r="J4607" s="1">
        <v>6</v>
      </c>
      <c r="K4607" s="1">
        <v>768</v>
      </c>
      <c r="L4607" s="1">
        <v>2913</v>
      </c>
      <c r="M4607" s="1">
        <v>0</v>
      </c>
      <c r="N4607" s="2">
        <f>INT(VLOOKUP(--D4607,'属性表（单）'!$H$7:$I$11,2,0)*VLOOKUP(F4607,'属性表（单）'!$B$4:$D$53,3,0))</f>
        <v>3600</v>
      </c>
      <c r="O4607" s="34">
        <f t="shared" si="589"/>
        <v>540</v>
      </c>
      <c r="P4607" s="1">
        <f>IF(H4607=26,VLOOKUP(G4607,'属性表（单核）'!$H$2:$I$251,2,0),IF(H4607=59,VLOOKUP(G4607,'属性表（单核）'!$C$2:$D$251,2,0),INT(N4607/VLOOKUP(H4607,'属性表（单）'!$N$4:$O$24,2,0))))</f>
        <v>360</v>
      </c>
      <c r="Q4607" s="34">
        <f t="shared" si="590"/>
        <v>540</v>
      </c>
      <c r="R4607" s="1">
        <f>IF(J4607=26,VLOOKUP(G4607,'属性表（单核）'!$H$2:$I$251,2,0),IF(J4607=59,VLOOKUP(G4607,'属性表（单核）'!$C$2:$D$251,2,0),INT(N4607/VLOOKUP(J4607,'属性表（单）'!$N$4:$O$24,2,0))))</f>
        <v>360</v>
      </c>
      <c r="S4607" s="1">
        <f t="shared" si="591"/>
        <v>2250</v>
      </c>
      <c r="T4607" s="28">
        <f>VLOOKUP(--F4607,经验表!$A$4:$B$53,2,0)*VLOOKUP(--E4607,经验表!$W$8:$X$17,2,0)</f>
        <v>2250</v>
      </c>
      <c r="U4607" s="1">
        <f t="shared" si="592"/>
        <v>75000</v>
      </c>
      <c r="V4607" s="1">
        <f t="shared" si="593"/>
        <v>0</v>
      </c>
    </row>
    <row r="4608" spans="1:22" x14ac:dyDescent="0.35">
      <c r="A4608" s="1">
        <v>90200193</v>
      </c>
      <c r="B4608" s="3" t="s">
        <v>26</v>
      </c>
      <c r="C4608" s="29">
        <f t="shared" si="588"/>
        <v>2</v>
      </c>
      <c r="D4608" s="29" t="str">
        <f t="shared" si="585"/>
        <v>3</v>
      </c>
      <c r="E4608" s="42" t="str">
        <f t="shared" si="586"/>
        <v>23</v>
      </c>
      <c r="F4608" s="1">
        <v>2</v>
      </c>
      <c r="G4608" s="28" t="str">
        <f t="shared" si="587"/>
        <v>32</v>
      </c>
      <c r="H4608" s="1">
        <v>5</v>
      </c>
      <c r="I4608" s="1">
        <v>813</v>
      </c>
      <c r="J4608" s="1">
        <v>6</v>
      </c>
      <c r="K4608" s="1">
        <v>813</v>
      </c>
      <c r="L4608" s="1">
        <v>3854</v>
      </c>
      <c r="M4608" s="1">
        <v>2913</v>
      </c>
      <c r="N4608" s="2">
        <f>INT(VLOOKUP(--D4608,'属性表（单）'!$H$7:$I$11,2,0)*VLOOKUP(F4608,'属性表（单）'!$B$4:$D$53,3,0))</f>
        <v>3825</v>
      </c>
      <c r="O4608" s="34">
        <f t="shared" si="589"/>
        <v>573</v>
      </c>
      <c r="P4608" s="1">
        <f>IF(H4608=26,VLOOKUP(G4608,'属性表（单核）'!$H$2:$I$251,2,0),IF(H4608=59,VLOOKUP(G4608,'属性表（单核）'!$C$2:$D$251,2,0),INT(N4608/VLOOKUP(H4608,'属性表（单）'!$N$4:$O$24,2,0))))</f>
        <v>382</v>
      </c>
      <c r="Q4608" s="34">
        <f t="shared" si="590"/>
        <v>573</v>
      </c>
      <c r="R4608" s="1">
        <f>IF(J4608=26,VLOOKUP(G4608,'属性表（单核）'!$H$2:$I$251,2,0),IF(J4608=59,VLOOKUP(G4608,'属性表（单核）'!$C$2:$D$251,2,0),INT(N4608/VLOOKUP(J4608,'属性表（单）'!$N$4:$O$24,2,0))))</f>
        <v>382</v>
      </c>
      <c r="S4608" s="1">
        <f t="shared" si="591"/>
        <v>3150</v>
      </c>
      <c r="T4608" s="28">
        <f>VLOOKUP(--F4608,经验表!$A$4:$B$53,2,0)*VLOOKUP(--E4608,经验表!$W$8:$X$17,2,0)</f>
        <v>3150</v>
      </c>
      <c r="U4608" s="1">
        <f t="shared" si="592"/>
        <v>77250</v>
      </c>
      <c r="V4608" s="1">
        <f t="shared" si="593"/>
        <v>77250</v>
      </c>
    </row>
    <row r="4609" spans="1:22" x14ac:dyDescent="0.35">
      <c r="A4609" s="1">
        <v>90300193</v>
      </c>
      <c r="B4609" s="3" t="s">
        <v>26</v>
      </c>
      <c r="C4609" s="29">
        <f t="shared" si="588"/>
        <v>2</v>
      </c>
      <c r="D4609" s="29" t="str">
        <f t="shared" si="585"/>
        <v>3</v>
      </c>
      <c r="E4609" s="42" t="str">
        <f t="shared" si="586"/>
        <v>23</v>
      </c>
      <c r="F4609" s="1">
        <v>3</v>
      </c>
      <c r="G4609" s="28" t="str">
        <f t="shared" si="587"/>
        <v>33</v>
      </c>
      <c r="H4609" s="1">
        <v>5</v>
      </c>
      <c r="I4609" s="1">
        <v>861</v>
      </c>
      <c r="J4609" s="1">
        <v>6</v>
      </c>
      <c r="K4609" s="1">
        <v>861</v>
      </c>
      <c r="L4609" s="1">
        <v>4906</v>
      </c>
      <c r="M4609" s="1">
        <v>6767</v>
      </c>
      <c r="N4609" s="2">
        <f>INT(VLOOKUP(--D4609,'属性表（单）'!$H$7:$I$11,2,0)*VLOOKUP(F4609,'属性表（单）'!$B$4:$D$53,3,0))</f>
        <v>4050</v>
      </c>
      <c r="O4609" s="34">
        <f t="shared" si="589"/>
        <v>607</v>
      </c>
      <c r="P4609" s="1">
        <f>IF(H4609=26,VLOOKUP(G4609,'属性表（单核）'!$H$2:$I$251,2,0),IF(H4609=59,VLOOKUP(G4609,'属性表（单核）'!$C$2:$D$251,2,0),INT(N4609/VLOOKUP(H4609,'属性表（单）'!$N$4:$O$24,2,0))))</f>
        <v>405</v>
      </c>
      <c r="Q4609" s="34">
        <f t="shared" si="590"/>
        <v>607</v>
      </c>
      <c r="R4609" s="1">
        <f>IF(J4609=26,VLOOKUP(G4609,'属性表（单核）'!$H$2:$I$251,2,0),IF(J4609=59,VLOOKUP(G4609,'属性表（单核）'!$C$2:$D$251,2,0),INT(N4609/VLOOKUP(J4609,'属性表（单）'!$N$4:$O$24,2,0))))</f>
        <v>405</v>
      </c>
      <c r="S4609" s="1">
        <f t="shared" si="591"/>
        <v>4050</v>
      </c>
      <c r="T4609" s="28">
        <f>VLOOKUP(--F4609,经验表!$A$4:$B$53,2,0)*VLOOKUP(--E4609,经验表!$W$8:$X$17,2,0)</f>
        <v>4050</v>
      </c>
      <c r="U4609" s="1">
        <f t="shared" si="592"/>
        <v>80400</v>
      </c>
      <c r="V4609" s="1">
        <f t="shared" si="593"/>
        <v>80400</v>
      </c>
    </row>
    <row r="4610" spans="1:22" x14ac:dyDescent="0.35">
      <c r="A4610" s="1">
        <v>90400193</v>
      </c>
      <c r="B4610" s="3" t="s">
        <v>26</v>
      </c>
      <c r="C4610" s="29">
        <f t="shared" si="588"/>
        <v>2</v>
      </c>
      <c r="D4610" s="29" t="str">
        <f t="shared" si="585"/>
        <v>3</v>
      </c>
      <c r="E4610" s="42" t="str">
        <f t="shared" si="586"/>
        <v>23</v>
      </c>
      <c r="F4610" s="1">
        <v>4</v>
      </c>
      <c r="G4610" s="28" t="str">
        <f t="shared" si="587"/>
        <v>34</v>
      </c>
      <c r="H4610" s="1">
        <v>5</v>
      </c>
      <c r="I4610" s="1">
        <v>909</v>
      </c>
      <c r="J4610" s="1">
        <v>6</v>
      </c>
      <c r="K4610" s="1">
        <v>909</v>
      </c>
      <c r="L4610" s="1">
        <v>6076</v>
      </c>
      <c r="M4610" s="1">
        <v>11673</v>
      </c>
      <c r="N4610" s="2">
        <f>INT(VLOOKUP(--D4610,'属性表（单）'!$H$7:$I$11,2,0)*VLOOKUP(F4610,'属性表（单）'!$B$4:$D$53,3,0))</f>
        <v>4275</v>
      </c>
      <c r="O4610" s="34">
        <f t="shared" si="589"/>
        <v>640</v>
      </c>
      <c r="P4610" s="1">
        <f>IF(H4610=26,VLOOKUP(G4610,'属性表（单核）'!$H$2:$I$251,2,0),IF(H4610=59,VLOOKUP(G4610,'属性表（单核）'!$C$2:$D$251,2,0),INT(N4610/VLOOKUP(H4610,'属性表（单）'!$N$4:$O$24,2,0))))</f>
        <v>427</v>
      </c>
      <c r="Q4610" s="34">
        <f t="shared" si="590"/>
        <v>640</v>
      </c>
      <c r="R4610" s="1">
        <f>IF(J4610=26,VLOOKUP(G4610,'属性表（单核）'!$H$2:$I$251,2,0),IF(J4610=59,VLOOKUP(G4610,'属性表（单核）'!$C$2:$D$251,2,0),INT(N4610/VLOOKUP(J4610,'属性表（单）'!$N$4:$O$24,2,0))))</f>
        <v>427</v>
      </c>
      <c r="S4610" s="1">
        <f t="shared" si="591"/>
        <v>4950</v>
      </c>
      <c r="T4610" s="28">
        <f>VLOOKUP(--F4610,经验表!$A$4:$B$53,2,0)*VLOOKUP(--E4610,经验表!$W$8:$X$17,2,0)</f>
        <v>4950</v>
      </c>
      <c r="U4610" s="1">
        <f t="shared" si="592"/>
        <v>84450</v>
      </c>
      <c r="V4610" s="1">
        <f t="shared" si="593"/>
        <v>84450</v>
      </c>
    </row>
    <row r="4611" spans="1:22" x14ac:dyDescent="0.35">
      <c r="A4611" s="1">
        <v>90500193</v>
      </c>
      <c r="B4611" s="3" t="s">
        <v>26</v>
      </c>
      <c r="C4611" s="29">
        <f t="shared" si="588"/>
        <v>2</v>
      </c>
      <c r="D4611" s="29" t="str">
        <f t="shared" ref="D4611:D4674" si="594">RIGHT(A4611,1)</f>
        <v>3</v>
      </c>
      <c r="E4611" s="42" t="str">
        <f t="shared" ref="E4611:E4674" si="595">IF(C4611=1,RIGHT(A4611,1),C4611&amp;RIGHT(A4611,1))</f>
        <v>23</v>
      </c>
      <c r="F4611" s="1">
        <v>5</v>
      </c>
      <c r="G4611" s="28" t="str">
        <f t="shared" ref="G4611:G4674" si="596">D4611&amp;F4611</f>
        <v>35</v>
      </c>
      <c r="H4611" s="1">
        <v>5</v>
      </c>
      <c r="I4611" s="1">
        <v>957</v>
      </c>
      <c r="J4611" s="1">
        <v>6</v>
      </c>
      <c r="K4611" s="1">
        <v>957</v>
      </c>
      <c r="L4611" s="1">
        <v>7379</v>
      </c>
      <c r="M4611" s="1">
        <v>17749</v>
      </c>
      <c r="N4611" s="2">
        <f>INT(VLOOKUP(--D4611,'属性表（单）'!$H$7:$I$11,2,0)*VLOOKUP(F4611,'属性表（单）'!$B$4:$D$53,3,0))</f>
        <v>4500</v>
      </c>
      <c r="O4611" s="34">
        <f t="shared" si="589"/>
        <v>675</v>
      </c>
      <c r="P4611" s="1">
        <f>IF(H4611=26,VLOOKUP(G4611,'属性表（单核）'!$H$2:$I$251,2,0),IF(H4611=59,VLOOKUP(G4611,'属性表（单核）'!$C$2:$D$251,2,0),INT(N4611/VLOOKUP(H4611,'属性表（单）'!$N$4:$O$24,2,0))))</f>
        <v>450</v>
      </c>
      <c r="Q4611" s="34">
        <f t="shared" si="590"/>
        <v>675</v>
      </c>
      <c r="R4611" s="1">
        <f>IF(J4611=26,VLOOKUP(G4611,'属性表（单核）'!$H$2:$I$251,2,0),IF(J4611=59,VLOOKUP(G4611,'属性表（单核）'!$C$2:$D$251,2,0),INT(N4611/VLOOKUP(J4611,'属性表（单）'!$N$4:$O$24,2,0))))</f>
        <v>450</v>
      </c>
      <c r="S4611" s="1">
        <f t="shared" si="591"/>
        <v>5850</v>
      </c>
      <c r="T4611" s="28">
        <f>VLOOKUP(--F4611,经验表!$A$4:$B$53,2,0)*VLOOKUP(--E4611,经验表!$W$8:$X$17,2,0)</f>
        <v>5850</v>
      </c>
      <c r="U4611" s="1">
        <f t="shared" si="592"/>
        <v>89400</v>
      </c>
      <c r="V4611" s="1">
        <f t="shared" si="593"/>
        <v>89400</v>
      </c>
    </row>
    <row r="4612" spans="1:22" x14ac:dyDescent="0.35">
      <c r="A4612" s="1">
        <v>90600193</v>
      </c>
      <c r="B4612" s="3" t="s">
        <v>26</v>
      </c>
      <c r="C4612" s="29">
        <f t="shared" ref="C4612:C4675" si="597">C4611</f>
        <v>2</v>
      </c>
      <c r="D4612" s="29" t="str">
        <f t="shared" si="594"/>
        <v>3</v>
      </c>
      <c r="E4612" s="42" t="str">
        <f t="shared" si="595"/>
        <v>23</v>
      </c>
      <c r="F4612" s="1">
        <v>6</v>
      </c>
      <c r="G4612" s="28" t="str">
        <f t="shared" si="596"/>
        <v>36</v>
      </c>
      <c r="H4612" s="1">
        <v>5</v>
      </c>
      <c r="I4612" s="1">
        <v>1008</v>
      </c>
      <c r="J4612" s="1">
        <v>6</v>
      </c>
      <c r="K4612" s="1">
        <v>1008</v>
      </c>
      <c r="L4612" s="1">
        <v>8829</v>
      </c>
      <c r="M4612" s="1">
        <v>25128</v>
      </c>
      <c r="N4612" s="2">
        <f>INT(VLOOKUP(--D4612,'属性表（单）'!$H$7:$I$11,2,0)*VLOOKUP(F4612,'属性表（单）'!$B$4:$D$53,3,0))</f>
        <v>4725</v>
      </c>
      <c r="O4612" s="34">
        <f t="shared" si="589"/>
        <v>708</v>
      </c>
      <c r="P4612" s="1">
        <f>IF(H4612=26,VLOOKUP(G4612,'属性表（单核）'!$H$2:$I$251,2,0),IF(H4612=59,VLOOKUP(G4612,'属性表（单核）'!$C$2:$D$251,2,0),INT(N4612/VLOOKUP(H4612,'属性表（单）'!$N$4:$O$24,2,0))))</f>
        <v>472</v>
      </c>
      <c r="Q4612" s="34">
        <f t="shared" si="590"/>
        <v>708</v>
      </c>
      <c r="R4612" s="1">
        <f>IF(J4612=26,VLOOKUP(G4612,'属性表（单核）'!$H$2:$I$251,2,0),IF(J4612=59,VLOOKUP(G4612,'属性表（单核）'!$C$2:$D$251,2,0),INT(N4612/VLOOKUP(J4612,'属性表（单）'!$N$4:$O$24,2,0))))</f>
        <v>472</v>
      </c>
      <c r="S4612" s="1">
        <f t="shared" si="591"/>
        <v>7350</v>
      </c>
      <c r="T4612" s="28">
        <f>VLOOKUP(--F4612,经验表!$A$4:$B$53,2,0)*VLOOKUP(--E4612,经验表!$W$8:$X$17,2,0)</f>
        <v>7350</v>
      </c>
      <c r="U4612" s="1">
        <f t="shared" si="592"/>
        <v>95250</v>
      </c>
      <c r="V4612" s="1">
        <f t="shared" si="593"/>
        <v>95250</v>
      </c>
    </row>
    <row r="4613" spans="1:22" x14ac:dyDescent="0.35">
      <c r="A4613" s="1">
        <v>90700193</v>
      </c>
      <c r="B4613" s="3" t="s">
        <v>26</v>
      </c>
      <c r="C4613" s="29">
        <f t="shared" si="597"/>
        <v>2</v>
      </c>
      <c r="D4613" s="29" t="str">
        <f t="shared" si="594"/>
        <v>3</v>
      </c>
      <c r="E4613" s="42" t="str">
        <f t="shared" si="595"/>
        <v>23</v>
      </c>
      <c r="F4613" s="1">
        <v>7</v>
      </c>
      <c r="G4613" s="28" t="str">
        <f t="shared" si="596"/>
        <v>37</v>
      </c>
      <c r="H4613" s="1">
        <v>5</v>
      </c>
      <c r="I4613" s="1">
        <v>1058</v>
      </c>
      <c r="J4613" s="1">
        <v>6</v>
      </c>
      <c r="K4613" s="1">
        <v>1058</v>
      </c>
      <c r="L4613" s="1">
        <v>10437</v>
      </c>
      <c r="M4613" s="1">
        <v>33957</v>
      </c>
      <c r="N4613" s="2">
        <f>INT(VLOOKUP(--D4613,'属性表（单）'!$H$7:$I$11,2,0)*VLOOKUP(F4613,'属性表（单）'!$B$4:$D$53,3,0))</f>
        <v>5062</v>
      </c>
      <c r="O4613" s="34">
        <f t="shared" si="589"/>
        <v>759</v>
      </c>
      <c r="P4613" s="1">
        <f>IF(H4613=26,VLOOKUP(G4613,'属性表（单核）'!$H$2:$I$251,2,0),IF(H4613=59,VLOOKUP(G4613,'属性表（单核）'!$C$2:$D$251,2,0),INT(N4613/VLOOKUP(H4613,'属性表（单）'!$N$4:$O$24,2,0))))</f>
        <v>506</v>
      </c>
      <c r="Q4613" s="34">
        <f t="shared" si="590"/>
        <v>759</v>
      </c>
      <c r="R4613" s="1">
        <f>IF(J4613=26,VLOOKUP(G4613,'属性表（单核）'!$H$2:$I$251,2,0),IF(J4613=59,VLOOKUP(G4613,'属性表（单核）'!$C$2:$D$251,2,0),INT(N4613/VLOOKUP(J4613,'属性表（单）'!$N$4:$O$24,2,0))))</f>
        <v>506</v>
      </c>
      <c r="S4613" s="1">
        <f t="shared" si="591"/>
        <v>8850</v>
      </c>
      <c r="T4613" s="28">
        <f>VLOOKUP(--F4613,经验表!$A$4:$B$53,2,0)*VLOOKUP(--E4613,经验表!$W$8:$X$17,2,0)</f>
        <v>8850</v>
      </c>
      <c r="U4613" s="1">
        <f t="shared" si="592"/>
        <v>102600</v>
      </c>
      <c r="V4613" s="1">
        <f t="shared" si="593"/>
        <v>102600</v>
      </c>
    </row>
    <row r="4614" spans="1:22" x14ac:dyDescent="0.35">
      <c r="A4614" s="1">
        <v>90800193</v>
      </c>
      <c r="B4614" s="3" t="s">
        <v>26</v>
      </c>
      <c r="C4614" s="29">
        <f t="shared" si="597"/>
        <v>2</v>
      </c>
      <c r="D4614" s="29" t="str">
        <f t="shared" si="594"/>
        <v>3</v>
      </c>
      <c r="E4614" s="42" t="str">
        <f t="shared" si="595"/>
        <v>23</v>
      </c>
      <c r="F4614" s="1">
        <v>8</v>
      </c>
      <c r="G4614" s="28" t="str">
        <f t="shared" si="596"/>
        <v>38</v>
      </c>
      <c r="H4614" s="1">
        <v>5</v>
      </c>
      <c r="I4614" s="1">
        <v>1110</v>
      </c>
      <c r="J4614" s="1">
        <v>6</v>
      </c>
      <c r="K4614" s="1">
        <v>1110</v>
      </c>
      <c r="L4614" s="1">
        <v>12225</v>
      </c>
      <c r="M4614" s="1">
        <v>44394</v>
      </c>
      <c r="N4614" s="2">
        <f>INT(VLOOKUP(--D4614,'属性表（单）'!$H$7:$I$11,2,0)*VLOOKUP(F4614,'属性表（单）'!$B$4:$D$53,3,0))</f>
        <v>5400</v>
      </c>
      <c r="O4614" s="34">
        <f t="shared" si="589"/>
        <v>810</v>
      </c>
      <c r="P4614" s="1">
        <f>IF(H4614=26,VLOOKUP(G4614,'属性表（单核）'!$H$2:$I$251,2,0),IF(H4614=59,VLOOKUP(G4614,'属性表（单核）'!$C$2:$D$251,2,0),INT(N4614/VLOOKUP(H4614,'属性表（单）'!$N$4:$O$24,2,0))))</f>
        <v>540</v>
      </c>
      <c r="Q4614" s="34">
        <f t="shared" si="590"/>
        <v>810</v>
      </c>
      <c r="R4614" s="1">
        <f>IF(J4614=26,VLOOKUP(G4614,'属性表（单核）'!$H$2:$I$251,2,0),IF(J4614=59,VLOOKUP(G4614,'属性表（单核）'!$C$2:$D$251,2,0),INT(N4614/VLOOKUP(J4614,'属性表（单）'!$N$4:$O$24,2,0))))</f>
        <v>540</v>
      </c>
      <c r="S4614" s="1">
        <f t="shared" si="591"/>
        <v>10350</v>
      </c>
      <c r="T4614" s="28">
        <f>VLOOKUP(--F4614,经验表!$A$4:$B$53,2,0)*VLOOKUP(--E4614,经验表!$W$8:$X$17,2,0)</f>
        <v>10350</v>
      </c>
      <c r="U4614" s="1">
        <f t="shared" si="592"/>
        <v>111450</v>
      </c>
      <c r="V4614" s="1">
        <f t="shared" si="593"/>
        <v>111450</v>
      </c>
    </row>
    <row r="4615" spans="1:22" x14ac:dyDescent="0.35">
      <c r="A4615" s="1">
        <v>90900193</v>
      </c>
      <c r="B4615" s="3" t="s">
        <v>26</v>
      </c>
      <c r="C4615" s="29">
        <f t="shared" si="597"/>
        <v>2</v>
      </c>
      <c r="D4615" s="29" t="str">
        <f t="shared" si="594"/>
        <v>3</v>
      </c>
      <c r="E4615" s="42" t="str">
        <f t="shared" si="595"/>
        <v>23</v>
      </c>
      <c r="F4615" s="1">
        <v>9</v>
      </c>
      <c r="G4615" s="28" t="str">
        <f t="shared" si="596"/>
        <v>39</v>
      </c>
      <c r="H4615" s="1">
        <v>5</v>
      </c>
      <c r="I4615" s="1">
        <v>1163</v>
      </c>
      <c r="J4615" s="1">
        <v>6</v>
      </c>
      <c r="K4615" s="1">
        <v>1163</v>
      </c>
      <c r="L4615" s="1">
        <v>14210</v>
      </c>
      <c r="M4615" s="1">
        <v>56619</v>
      </c>
      <c r="N4615" s="2">
        <f>INT(VLOOKUP(--D4615,'属性表（单）'!$H$7:$I$11,2,0)*VLOOKUP(F4615,'属性表（单）'!$B$4:$D$53,3,0))</f>
        <v>5737</v>
      </c>
      <c r="O4615" s="34">
        <f t="shared" ref="O4615:O4678" si="598">INT(IF(C4615=1,P4615,P4615*$X$14))</f>
        <v>859</v>
      </c>
      <c r="P4615" s="1">
        <f>IF(H4615=26,VLOOKUP(G4615,'属性表（单核）'!$H$2:$I$251,2,0),IF(H4615=59,VLOOKUP(G4615,'属性表（单核）'!$C$2:$D$251,2,0),INT(N4615/VLOOKUP(H4615,'属性表（单）'!$N$4:$O$24,2,0))))</f>
        <v>573</v>
      </c>
      <c r="Q4615" s="34">
        <f t="shared" si="590"/>
        <v>859</v>
      </c>
      <c r="R4615" s="1">
        <f>IF(J4615=26,VLOOKUP(G4615,'属性表（单核）'!$H$2:$I$251,2,0),IF(J4615=59,VLOOKUP(G4615,'属性表（单核）'!$C$2:$D$251,2,0),INT(N4615/VLOOKUP(J4615,'属性表（单）'!$N$4:$O$24,2,0))))</f>
        <v>573</v>
      </c>
      <c r="S4615" s="1">
        <f t="shared" si="591"/>
        <v>11850</v>
      </c>
      <c r="T4615" s="28">
        <f>VLOOKUP(--F4615,经验表!$A$4:$B$53,2,0)*VLOOKUP(--E4615,经验表!$W$8:$X$17,2,0)</f>
        <v>11850</v>
      </c>
      <c r="U4615" s="1">
        <f t="shared" si="592"/>
        <v>121800</v>
      </c>
      <c r="V4615" s="1">
        <f t="shared" si="593"/>
        <v>121800</v>
      </c>
    </row>
    <row r="4616" spans="1:22" x14ac:dyDescent="0.35">
      <c r="A4616" s="1">
        <v>91000193</v>
      </c>
      <c r="B4616" s="3" t="s">
        <v>26</v>
      </c>
      <c r="C4616" s="29">
        <f t="shared" si="597"/>
        <v>2</v>
      </c>
      <c r="D4616" s="29" t="str">
        <f t="shared" si="594"/>
        <v>3</v>
      </c>
      <c r="E4616" s="42" t="str">
        <f t="shared" si="595"/>
        <v>23</v>
      </c>
      <c r="F4616" s="1">
        <v>10</v>
      </c>
      <c r="G4616" s="28" t="str">
        <f t="shared" si="596"/>
        <v>310</v>
      </c>
      <c r="H4616" s="1">
        <v>5</v>
      </c>
      <c r="I4616" s="1">
        <v>1216</v>
      </c>
      <c r="J4616" s="1">
        <v>6</v>
      </c>
      <c r="K4616" s="1">
        <v>1216</v>
      </c>
      <c r="L4616" s="1">
        <v>16410</v>
      </c>
      <c r="M4616" s="1">
        <v>70829</v>
      </c>
      <c r="N4616" s="2">
        <f>INT(VLOOKUP(--D4616,'属性表（单）'!$H$7:$I$11,2,0)*VLOOKUP(F4616,'属性表（单）'!$B$4:$D$53,3,0))</f>
        <v>6075</v>
      </c>
      <c r="O4616" s="34">
        <f t="shared" si="598"/>
        <v>910</v>
      </c>
      <c r="P4616" s="1">
        <f>IF(H4616=26,VLOOKUP(G4616,'属性表（单核）'!$H$2:$I$251,2,0),IF(H4616=59,VLOOKUP(G4616,'属性表（单核）'!$C$2:$D$251,2,0),INT(N4616/VLOOKUP(H4616,'属性表（单）'!$N$4:$O$24,2,0))))</f>
        <v>607</v>
      </c>
      <c r="Q4616" s="34">
        <f t="shared" ref="Q4616:Q4679" si="599">INT(IF(C4616=1,R4616,R4616*$X$14))</f>
        <v>910</v>
      </c>
      <c r="R4616" s="1">
        <f>IF(J4616=26,VLOOKUP(G4616,'属性表（单核）'!$H$2:$I$251,2,0),IF(J4616=59,VLOOKUP(G4616,'属性表（单核）'!$C$2:$D$251,2,0),INT(N4616/VLOOKUP(J4616,'属性表（单）'!$N$4:$O$24,2,0))))</f>
        <v>607</v>
      </c>
      <c r="S4616" s="1">
        <f t="shared" ref="S4616:S4679" si="600">INT(T4616)</f>
        <v>14250</v>
      </c>
      <c r="T4616" s="28">
        <f>VLOOKUP(--F4616,经验表!$A$4:$B$53,2,0)*VLOOKUP(--E4616,经验表!$W$8:$X$17,2,0)</f>
        <v>14250</v>
      </c>
      <c r="U4616" s="1">
        <f t="shared" ref="U4616:U4679" si="601">INT(IF(C4616=1,IF(F4616=1,VLOOKUP(--D4616,$X$8:$Y$12,2,0),V4616),IF(F4616=1,VLOOKUP(--D4616,$X$17:$Y$21,2,0),V4616)))</f>
        <v>133650</v>
      </c>
      <c r="V4616" s="1">
        <f t="shared" si="593"/>
        <v>133650</v>
      </c>
    </row>
    <row r="4617" spans="1:22" x14ac:dyDescent="0.35">
      <c r="A4617" s="1">
        <v>91100193</v>
      </c>
      <c r="B4617" s="3" t="s">
        <v>26</v>
      </c>
      <c r="C4617" s="29">
        <f t="shared" si="597"/>
        <v>2</v>
      </c>
      <c r="D4617" s="29" t="str">
        <f t="shared" si="594"/>
        <v>3</v>
      </c>
      <c r="E4617" s="42" t="str">
        <f t="shared" si="595"/>
        <v>23</v>
      </c>
      <c r="F4617" s="1">
        <v>11</v>
      </c>
      <c r="G4617" s="28" t="str">
        <f t="shared" si="596"/>
        <v>311</v>
      </c>
      <c r="H4617" s="1">
        <v>5</v>
      </c>
      <c r="I4617" s="1">
        <v>1272</v>
      </c>
      <c r="J4617" s="1">
        <v>6</v>
      </c>
      <c r="K4617" s="1">
        <v>1272</v>
      </c>
      <c r="L4617" s="1">
        <v>18850</v>
      </c>
      <c r="M4617" s="1">
        <v>87239</v>
      </c>
      <c r="N4617" s="2">
        <f>INT(VLOOKUP(--D4617,'属性表（单）'!$H$7:$I$11,2,0)*VLOOKUP(F4617,'属性表（单）'!$B$4:$D$53,3,0))</f>
        <v>6412</v>
      </c>
      <c r="O4617" s="34">
        <f t="shared" si="598"/>
        <v>961</v>
      </c>
      <c r="P4617" s="1">
        <f>IF(H4617=26,VLOOKUP(G4617,'属性表（单核）'!$H$2:$I$251,2,0),IF(H4617=59,VLOOKUP(G4617,'属性表（单核）'!$C$2:$D$251,2,0),INT(N4617/VLOOKUP(H4617,'属性表（单）'!$N$4:$O$24,2,0))))</f>
        <v>641</v>
      </c>
      <c r="Q4617" s="34">
        <f t="shared" si="599"/>
        <v>961</v>
      </c>
      <c r="R4617" s="1">
        <f>IF(J4617=26,VLOOKUP(G4617,'属性表（单核）'!$H$2:$I$251,2,0),IF(J4617=59,VLOOKUP(G4617,'属性表（单核）'!$C$2:$D$251,2,0),INT(N4617/VLOOKUP(J4617,'属性表（单）'!$N$4:$O$24,2,0))))</f>
        <v>641</v>
      </c>
      <c r="S4617" s="1">
        <f t="shared" si="600"/>
        <v>16650</v>
      </c>
      <c r="T4617" s="28">
        <f>VLOOKUP(--F4617,经验表!$A$4:$B$53,2,0)*VLOOKUP(--E4617,经验表!$W$8:$X$17,2,0)</f>
        <v>16650</v>
      </c>
      <c r="U4617" s="1">
        <f t="shared" si="601"/>
        <v>147900</v>
      </c>
      <c r="V4617" s="1">
        <f t="shared" ref="V4617:V4680" si="602">S4616+U4616</f>
        <v>147900</v>
      </c>
    </row>
    <row r="4618" spans="1:22" x14ac:dyDescent="0.35">
      <c r="A4618" s="1">
        <v>91200193</v>
      </c>
      <c r="B4618" s="3" t="s">
        <v>26</v>
      </c>
      <c r="C4618" s="29">
        <f t="shared" si="597"/>
        <v>2</v>
      </c>
      <c r="D4618" s="29" t="str">
        <f t="shared" si="594"/>
        <v>3</v>
      </c>
      <c r="E4618" s="42" t="str">
        <f t="shared" si="595"/>
        <v>23</v>
      </c>
      <c r="F4618" s="1">
        <v>12</v>
      </c>
      <c r="G4618" s="28" t="str">
        <f t="shared" si="596"/>
        <v>312</v>
      </c>
      <c r="H4618" s="1">
        <v>5</v>
      </c>
      <c r="I4618" s="1">
        <v>1328</v>
      </c>
      <c r="J4618" s="1">
        <v>6</v>
      </c>
      <c r="K4618" s="1">
        <v>1328</v>
      </c>
      <c r="L4618" s="1">
        <v>21553</v>
      </c>
      <c r="M4618" s="1">
        <v>106089</v>
      </c>
      <c r="N4618" s="2">
        <f>INT(VLOOKUP(--D4618,'属性表（单）'!$H$7:$I$11,2,0)*VLOOKUP(F4618,'属性表（单）'!$B$4:$D$53,3,0))</f>
        <v>6862</v>
      </c>
      <c r="O4618" s="34">
        <f t="shared" si="598"/>
        <v>1029</v>
      </c>
      <c r="P4618" s="1">
        <f>IF(H4618=26,VLOOKUP(G4618,'属性表（单核）'!$H$2:$I$251,2,0),IF(H4618=59,VLOOKUP(G4618,'属性表（单核）'!$C$2:$D$251,2,0),INT(N4618/VLOOKUP(H4618,'属性表（单）'!$N$4:$O$24,2,0))))</f>
        <v>686</v>
      </c>
      <c r="Q4618" s="34">
        <f t="shared" si="599"/>
        <v>1029</v>
      </c>
      <c r="R4618" s="1">
        <f>IF(J4618=26,VLOOKUP(G4618,'属性表（单核）'!$H$2:$I$251,2,0),IF(J4618=59,VLOOKUP(G4618,'属性表（单核）'!$C$2:$D$251,2,0),INT(N4618/VLOOKUP(J4618,'属性表（单）'!$N$4:$O$24,2,0))))</f>
        <v>686</v>
      </c>
      <c r="S4618" s="1">
        <f t="shared" si="600"/>
        <v>19050</v>
      </c>
      <c r="T4618" s="28">
        <f>VLOOKUP(--F4618,经验表!$A$4:$B$53,2,0)*VLOOKUP(--E4618,经验表!$W$8:$X$17,2,0)</f>
        <v>19050</v>
      </c>
      <c r="U4618" s="1">
        <f t="shared" si="601"/>
        <v>164550</v>
      </c>
      <c r="V4618" s="1">
        <f t="shared" si="602"/>
        <v>164550</v>
      </c>
    </row>
    <row r="4619" spans="1:22" x14ac:dyDescent="0.35">
      <c r="A4619" s="1">
        <v>91300193</v>
      </c>
      <c r="B4619" s="3" t="s">
        <v>26</v>
      </c>
      <c r="C4619" s="29">
        <f t="shared" si="597"/>
        <v>2</v>
      </c>
      <c r="D4619" s="29" t="str">
        <f t="shared" si="594"/>
        <v>3</v>
      </c>
      <c r="E4619" s="42" t="str">
        <f t="shared" si="595"/>
        <v>23</v>
      </c>
      <c r="F4619" s="1">
        <v>13</v>
      </c>
      <c r="G4619" s="28" t="str">
        <f t="shared" si="596"/>
        <v>313</v>
      </c>
      <c r="H4619" s="1">
        <v>5</v>
      </c>
      <c r="I4619" s="1">
        <v>1386</v>
      </c>
      <c r="J4619" s="1">
        <v>6</v>
      </c>
      <c r="K4619" s="1">
        <v>1386</v>
      </c>
      <c r="L4619" s="1">
        <v>24545</v>
      </c>
      <c r="M4619" s="1">
        <v>127642</v>
      </c>
      <c r="N4619" s="2">
        <f>INT(VLOOKUP(--D4619,'属性表（单）'!$H$7:$I$11,2,0)*VLOOKUP(F4619,'属性表（单）'!$B$4:$D$53,3,0))</f>
        <v>7312</v>
      </c>
      <c r="O4619" s="34">
        <f t="shared" si="598"/>
        <v>1096</v>
      </c>
      <c r="P4619" s="1">
        <f>IF(H4619=26,VLOOKUP(G4619,'属性表（单核）'!$H$2:$I$251,2,0),IF(H4619=59,VLOOKUP(G4619,'属性表（单核）'!$C$2:$D$251,2,0),INT(N4619/VLOOKUP(H4619,'属性表（单）'!$N$4:$O$24,2,0))))</f>
        <v>731</v>
      </c>
      <c r="Q4619" s="34">
        <f t="shared" si="599"/>
        <v>1096</v>
      </c>
      <c r="R4619" s="1">
        <f>IF(J4619=26,VLOOKUP(G4619,'属性表（单核）'!$H$2:$I$251,2,0),IF(J4619=59,VLOOKUP(G4619,'属性表（单核）'!$C$2:$D$251,2,0),INT(N4619/VLOOKUP(J4619,'属性表（单）'!$N$4:$O$24,2,0))))</f>
        <v>731</v>
      </c>
      <c r="S4619" s="1">
        <f t="shared" si="600"/>
        <v>21450</v>
      </c>
      <c r="T4619" s="28">
        <f>VLOOKUP(--F4619,经验表!$A$4:$B$53,2,0)*VLOOKUP(--E4619,经验表!$W$8:$X$17,2,0)</f>
        <v>21450</v>
      </c>
      <c r="U4619" s="1">
        <f t="shared" si="601"/>
        <v>183600</v>
      </c>
      <c r="V4619" s="1">
        <f t="shared" si="602"/>
        <v>183600</v>
      </c>
    </row>
    <row r="4620" spans="1:22" x14ac:dyDescent="0.35">
      <c r="A4620" s="1">
        <v>91400193</v>
      </c>
      <c r="B4620" s="3" t="s">
        <v>26</v>
      </c>
      <c r="C4620" s="29">
        <f t="shared" si="597"/>
        <v>2</v>
      </c>
      <c r="D4620" s="29" t="str">
        <f t="shared" si="594"/>
        <v>3</v>
      </c>
      <c r="E4620" s="42" t="str">
        <f t="shared" si="595"/>
        <v>23</v>
      </c>
      <c r="F4620" s="1">
        <v>14</v>
      </c>
      <c r="G4620" s="28" t="str">
        <f t="shared" si="596"/>
        <v>314</v>
      </c>
      <c r="H4620" s="1">
        <v>5</v>
      </c>
      <c r="I4620" s="1">
        <v>1443</v>
      </c>
      <c r="J4620" s="1">
        <v>6</v>
      </c>
      <c r="K4620" s="1">
        <v>1443</v>
      </c>
      <c r="L4620" s="1">
        <v>27859</v>
      </c>
      <c r="M4620" s="1">
        <v>152187</v>
      </c>
      <c r="N4620" s="2">
        <f>INT(VLOOKUP(--D4620,'属性表（单）'!$H$7:$I$11,2,0)*VLOOKUP(F4620,'属性表（单）'!$B$4:$D$53,3,0))</f>
        <v>7762</v>
      </c>
      <c r="O4620" s="34">
        <f t="shared" si="598"/>
        <v>1164</v>
      </c>
      <c r="P4620" s="1">
        <f>IF(H4620=26,VLOOKUP(G4620,'属性表（单核）'!$H$2:$I$251,2,0),IF(H4620=59,VLOOKUP(G4620,'属性表（单核）'!$C$2:$D$251,2,0),INT(N4620/VLOOKUP(H4620,'属性表（单）'!$N$4:$O$24,2,0))))</f>
        <v>776</v>
      </c>
      <c r="Q4620" s="34">
        <f t="shared" si="599"/>
        <v>1164</v>
      </c>
      <c r="R4620" s="1">
        <f>IF(J4620=26,VLOOKUP(G4620,'属性表（单核）'!$H$2:$I$251,2,0),IF(J4620=59,VLOOKUP(G4620,'属性表（单核）'!$C$2:$D$251,2,0),INT(N4620/VLOOKUP(J4620,'属性表（单）'!$N$4:$O$24,2,0))))</f>
        <v>776</v>
      </c>
      <c r="S4620" s="1">
        <f t="shared" si="600"/>
        <v>25050</v>
      </c>
      <c r="T4620" s="28">
        <f>VLOOKUP(--F4620,经验表!$A$4:$B$53,2,0)*VLOOKUP(--E4620,经验表!$W$8:$X$17,2,0)</f>
        <v>25050</v>
      </c>
      <c r="U4620" s="1">
        <f t="shared" si="601"/>
        <v>205050</v>
      </c>
      <c r="V4620" s="1">
        <f t="shared" si="602"/>
        <v>205050</v>
      </c>
    </row>
    <row r="4621" spans="1:22" x14ac:dyDescent="0.35">
      <c r="A4621" s="1">
        <v>91500193</v>
      </c>
      <c r="B4621" s="3" t="s">
        <v>26</v>
      </c>
      <c r="C4621" s="29">
        <f t="shared" si="597"/>
        <v>2</v>
      </c>
      <c r="D4621" s="29" t="str">
        <f t="shared" si="594"/>
        <v>3</v>
      </c>
      <c r="E4621" s="42" t="str">
        <f t="shared" si="595"/>
        <v>23</v>
      </c>
      <c r="F4621" s="1">
        <v>15</v>
      </c>
      <c r="G4621" s="28" t="str">
        <f t="shared" si="596"/>
        <v>315</v>
      </c>
      <c r="H4621" s="1">
        <v>5</v>
      </c>
      <c r="I4621" s="1">
        <v>1504</v>
      </c>
      <c r="J4621" s="1">
        <v>6</v>
      </c>
      <c r="K4621" s="1">
        <v>1504</v>
      </c>
      <c r="L4621" s="1">
        <v>31524</v>
      </c>
      <c r="M4621" s="1">
        <v>180046</v>
      </c>
      <c r="N4621" s="2">
        <f>INT(VLOOKUP(--D4621,'属性表（单）'!$H$7:$I$11,2,0)*VLOOKUP(F4621,'属性表（单）'!$B$4:$D$53,3,0))</f>
        <v>8212</v>
      </c>
      <c r="O4621" s="34">
        <f t="shared" si="598"/>
        <v>1231</v>
      </c>
      <c r="P4621" s="1">
        <f>IF(H4621=26,VLOOKUP(G4621,'属性表（单核）'!$H$2:$I$251,2,0),IF(H4621=59,VLOOKUP(G4621,'属性表（单核）'!$C$2:$D$251,2,0),INT(N4621/VLOOKUP(H4621,'属性表（单）'!$N$4:$O$24,2,0))))</f>
        <v>821</v>
      </c>
      <c r="Q4621" s="34">
        <f t="shared" si="599"/>
        <v>1231</v>
      </c>
      <c r="R4621" s="1">
        <f>IF(J4621=26,VLOOKUP(G4621,'属性表（单核）'!$H$2:$I$251,2,0),IF(J4621=59,VLOOKUP(G4621,'属性表（单核）'!$C$2:$D$251,2,0),INT(N4621/VLOOKUP(J4621,'属性表（单）'!$N$4:$O$24,2,0))))</f>
        <v>821</v>
      </c>
      <c r="S4621" s="1">
        <f t="shared" si="600"/>
        <v>28650</v>
      </c>
      <c r="T4621" s="28">
        <f>VLOOKUP(--F4621,经验表!$A$4:$B$53,2,0)*VLOOKUP(--E4621,经验表!$W$8:$X$17,2,0)</f>
        <v>28650</v>
      </c>
      <c r="U4621" s="1">
        <f t="shared" si="601"/>
        <v>230100</v>
      </c>
      <c r="V4621" s="1">
        <f t="shared" si="602"/>
        <v>230100</v>
      </c>
    </row>
    <row r="4622" spans="1:22" x14ac:dyDescent="0.35">
      <c r="A4622" s="1">
        <v>91600193</v>
      </c>
      <c r="B4622" s="3" t="s">
        <v>26</v>
      </c>
      <c r="C4622" s="29">
        <f t="shared" si="597"/>
        <v>2</v>
      </c>
      <c r="D4622" s="29" t="str">
        <f t="shared" si="594"/>
        <v>3</v>
      </c>
      <c r="E4622" s="42" t="str">
        <f t="shared" si="595"/>
        <v>23</v>
      </c>
      <c r="F4622" s="1">
        <v>16</v>
      </c>
      <c r="G4622" s="28" t="str">
        <f t="shared" si="596"/>
        <v>316</v>
      </c>
      <c r="H4622" s="1">
        <v>5</v>
      </c>
      <c r="I4622" s="1">
        <v>1565</v>
      </c>
      <c r="J4622" s="1">
        <v>6</v>
      </c>
      <c r="K4622" s="1">
        <v>1565</v>
      </c>
      <c r="L4622" s="1">
        <v>35581</v>
      </c>
      <c r="M4622" s="1">
        <v>211570</v>
      </c>
      <c r="N4622" s="2">
        <f>INT(VLOOKUP(--D4622,'属性表（单）'!$H$7:$I$11,2,0)*VLOOKUP(F4622,'属性表（单）'!$B$4:$D$53,3,0))</f>
        <v>8662</v>
      </c>
      <c r="O4622" s="34">
        <f t="shared" si="598"/>
        <v>1299</v>
      </c>
      <c r="P4622" s="1">
        <f>IF(H4622=26,VLOOKUP(G4622,'属性表（单核）'!$H$2:$I$251,2,0),IF(H4622=59,VLOOKUP(G4622,'属性表（单核）'!$C$2:$D$251,2,0),INT(N4622/VLOOKUP(H4622,'属性表（单）'!$N$4:$O$24,2,0))))</f>
        <v>866</v>
      </c>
      <c r="Q4622" s="34">
        <f t="shared" si="599"/>
        <v>1299</v>
      </c>
      <c r="R4622" s="1">
        <f>IF(J4622=26,VLOOKUP(G4622,'属性表（单核）'!$H$2:$I$251,2,0),IF(J4622=59,VLOOKUP(G4622,'属性表（单核）'!$C$2:$D$251,2,0),INT(N4622/VLOOKUP(J4622,'属性表（单）'!$N$4:$O$24,2,0))))</f>
        <v>866</v>
      </c>
      <c r="S4622" s="1">
        <f t="shared" si="600"/>
        <v>32250</v>
      </c>
      <c r="T4622" s="28">
        <f>VLOOKUP(--F4622,经验表!$A$4:$B$53,2,0)*VLOOKUP(--E4622,经验表!$W$8:$X$17,2,0)</f>
        <v>32250</v>
      </c>
      <c r="U4622" s="1">
        <f t="shared" si="601"/>
        <v>258750</v>
      </c>
      <c r="V4622" s="1">
        <f t="shared" si="602"/>
        <v>258750</v>
      </c>
    </row>
    <row r="4623" spans="1:22" x14ac:dyDescent="0.35">
      <c r="A4623" s="1">
        <v>91700193</v>
      </c>
      <c r="B4623" s="3" t="s">
        <v>26</v>
      </c>
      <c r="C4623" s="29">
        <f t="shared" si="597"/>
        <v>2</v>
      </c>
      <c r="D4623" s="29" t="str">
        <f t="shared" si="594"/>
        <v>3</v>
      </c>
      <c r="E4623" s="42" t="str">
        <f t="shared" si="595"/>
        <v>23</v>
      </c>
      <c r="F4623" s="1">
        <v>17</v>
      </c>
      <c r="G4623" s="28" t="str">
        <f t="shared" si="596"/>
        <v>317</v>
      </c>
      <c r="H4623" s="1">
        <v>5</v>
      </c>
      <c r="I4623" s="1">
        <v>1626</v>
      </c>
      <c r="J4623" s="1">
        <v>6</v>
      </c>
      <c r="K4623" s="1">
        <v>1626</v>
      </c>
      <c r="L4623" s="1">
        <v>40064</v>
      </c>
      <c r="M4623" s="1">
        <v>247151</v>
      </c>
      <c r="N4623" s="2">
        <f>INT(VLOOKUP(--D4623,'属性表（单）'!$H$7:$I$11,2,0)*VLOOKUP(F4623,'属性表（单）'!$B$4:$D$53,3,0))</f>
        <v>9225</v>
      </c>
      <c r="O4623" s="34">
        <f t="shared" si="598"/>
        <v>1383</v>
      </c>
      <c r="P4623" s="1">
        <f>IF(H4623=26,VLOOKUP(G4623,'属性表（单核）'!$H$2:$I$251,2,0),IF(H4623=59,VLOOKUP(G4623,'属性表（单核）'!$C$2:$D$251,2,0),INT(N4623/VLOOKUP(H4623,'属性表（单）'!$N$4:$O$24,2,0))))</f>
        <v>922</v>
      </c>
      <c r="Q4623" s="34">
        <f t="shared" si="599"/>
        <v>1383</v>
      </c>
      <c r="R4623" s="1">
        <f>IF(J4623=26,VLOOKUP(G4623,'属性表（单核）'!$H$2:$I$251,2,0),IF(J4623=59,VLOOKUP(G4623,'属性表（单核）'!$C$2:$D$251,2,0),INT(N4623/VLOOKUP(J4623,'属性表（单）'!$N$4:$O$24,2,0))))</f>
        <v>922</v>
      </c>
      <c r="S4623" s="1">
        <f t="shared" si="600"/>
        <v>35850</v>
      </c>
      <c r="T4623" s="28">
        <f>VLOOKUP(--F4623,经验表!$A$4:$B$53,2,0)*VLOOKUP(--E4623,经验表!$W$8:$X$17,2,0)</f>
        <v>35850</v>
      </c>
      <c r="U4623" s="1">
        <f t="shared" si="601"/>
        <v>291000</v>
      </c>
      <c r="V4623" s="1">
        <f t="shared" si="602"/>
        <v>291000</v>
      </c>
    </row>
    <row r="4624" spans="1:22" x14ac:dyDescent="0.35">
      <c r="A4624" s="1">
        <v>91800193</v>
      </c>
      <c r="B4624" s="3" t="s">
        <v>26</v>
      </c>
      <c r="C4624" s="29">
        <f t="shared" si="597"/>
        <v>2</v>
      </c>
      <c r="D4624" s="29" t="str">
        <f t="shared" si="594"/>
        <v>3</v>
      </c>
      <c r="E4624" s="42" t="str">
        <f t="shared" si="595"/>
        <v>23</v>
      </c>
      <c r="F4624" s="1">
        <v>18</v>
      </c>
      <c r="G4624" s="28" t="str">
        <f t="shared" si="596"/>
        <v>318</v>
      </c>
      <c r="H4624" s="1">
        <v>5</v>
      </c>
      <c r="I4624" s="1">
        <v>1690</v>
      </c>
      <c r="J4624" s="1">
        <v>6</v>
      </c>
      <c r="K4624" s="1">
        <v>1690</v>
      </c>
      <c r="L4624" s="1">
        <v>45021</v>
      </c>
      <c r="M4624" s="1">
        <v>287215</v>
      </c>
      <c r="N4624" s="2">
        <f>INT(VLOOKUP(--D4624,'属性表（单）'!$H$7:$I$11,2,0)*VLOOKUP(F4624,'属性表（单）'!$B$4:$D$53,3,0))</f>
        <v>9787</v>
      </c>
      <c r="O4624" s="34">
        <f t="shared" si="598"/>
        <v>1467</v>
      </c>
      <c r="P4624" s="1">
        <f>IF(H4624=26,VLOOKUP(G4624,'属性表（单核）'!$H$2:$I$251,2,0),IF(H4624=59,VLOOKUP(G4624,'属性表（单核）'!$C$2:$D$251,2,0),INT(N4624/VLOOKUP(H4624,'属性表（单）'!$N$4:$O$24,2,0))))</f>
        <v>978</v>
      </c>
      <c r="Q4624" s="34">
        <f t="shared" si="599"/>
        <v>1467</v>
      </c>
      <c r="R4624" s="1">
        <f>IF(J4624=26,VLOOKUP(G4624,'属性表（单核）'!$H$2:$I$251,2,0),IF(J4624=59,VLOOKUP(G4624,'属性表（单核）'!$C$2:$D$251,2,0),INT(N4624/VLOOKUP(J4624,'属性表（单）'!$N$4:$O$24,2,0))))</f>
        <v>978</v>
      </c>
      <c r="S4624" s="1">
        <f t="shared" si="600"/>
        <v>40950</v>
      </c>
      <c r="T4624" s="28">
        <f>VLOOKUP(--F4624,经验表!$A$4:$B$53,2,0)*VLOOKUP(--E4624,经验表!$W$8:$X$17,2,0)</f>
        <v>40950</v>
      </c>
      <c r="U4624" s="1">
        <f t="shared" si="601"/>
        <v>326850</v>
      </c>
      <c r="V4624" s="1">
        <f t="shared" si="602"/>
        <v>326850</v>
      </c>
    </row>
    <row r="4625" spans="1:22" x14ac:dyDescent="0.35">
      <c r="A4625" s="1">
        <v>91900193</v>
      </c>
      <c r="B4625" s="3" t="s">
        <v>26</v>
      </c>
      <c r="C4625" s="29">
        <f t="shared" si="597"/>
        <v>2</v>
      </c>
      <c r="D4625" s="29" t="str">
        <f t="shared" si="594"/>
        <v>3</v>
      </c>
      <c r="E4625" s="42" t="str">
        <f t="shared" si="595"/>
        <v>23</v>
      </c>
      <c r="F4625" s="1">
        <v>19</v>
      </c>
      <c r="G4625" s="28" t="str">
        <f t="shared" si="596"/>
        <v>319</v>
      </c>
      <c r="H4625" s="1">
        <v>5</v>
      </c>
      <c r="I4625" s="1">
        <v>1754</v>
      </c>
      <c r="J4625" s="1">
        <v>6</v>
      </c>
      <c r="K4625" s="1">
        <v>1754</v>
      </c>
      <c r="L4625" s="1">
        <v>50499</v>
      </c>
      <c r="M4625" s="1">
        <v>332236</v>
      </c>
      <c r="N4625" s="2">
        <f>INT(VLOOKUP(--D4625,'属性表（单）'!$H$7:$I$11,2,0)*VLOOKUP(F4625,'属性表（单）'!$B$4:$D$53,3,0))</f>
        <v>10350</v>
      </c>
      <c r="O4625" s="34">
        <f t="shared" si="598"/>
        <v>1552</v>
      </c>
      <c r="P4625" s="1">
        <f>IF(H4625=26,VLOOKUP(G4625,'属性表（单核）'!$H$2:$I$251,2,0),IF(H4625=59,VLOOKUP(G4625,'属性表（单核）'!$C$2:$D$251,2,0),INT(N4625/VLOOKUP(H4625,'属性表（单）'!$N$4:$O$24,2,0))))</f>
        <v>1035</v>
      </c>
      <c r="Q4625" s="34">
        <f t="shared" si="599"/>
        <v>1552</v>
      </c>
      <c r="R4625" s="1">
        <f>IF(J4625=26,VLOOKUP(G4625,'属性表（单核）'!$H$2:$I$251,2,0),IF(J4625=59,VLOOKUP(G4625,'属性表（单核）'!$C$2:$D$251,2,0),INT(N4625/VLOOKUP(J4625,'属性表（单）'!$N$4:$O$24,2,0))))</f>
        <v>1035</v>
      </c>
      <c r="S4625" s="1">
        <f t="shared" si="600"/>
        <v>46050</v>
      </c>
      <c r="T4625" s="28">
        <f>VLOOKUP(--F4625,经验表!$A$4:$B$53,2,0)*VLOOKUP(--E4625,经验表!$W$8:$X$17,2,0)</f>
        <v>46050</v>
      </c>
      <c r="U4625" s="1">
        <f t="shared" si="601"/>
        <v>367800</v>
      </c>
      <c r="V4625" s="1">
        <f t="shared" si="602"/>
        <v>367800</v>
      </c>
    </row>
    <row r="4626" spans="1:22" x14ac:dyDescent="0.35">
      <c r="A4626" s="1">
        <v>92000193</v>
      </c>
      <c r="B4626" s="3" t="s">
        <v>26</v>
      </c>
      <c r="C4626" s="29">
        <f t="shared" si="597"/>
        <v>2</v>
      </c>
      <c r="D4626" s="29" t="str">
        <f t="shared" si="594"/>
        <v>3</v>
      </c>
      <c r="E4626" s="42" t="str">
        <f t="shared" si="595"/>
        <v>23</v>
      </c>
      <c r="F4626" s="1">
        <v>20</v>
      </c>
      <c r="G4626" s="28" t="str">
        <f t="shared" si="596"/>
        <v>320</v>
      </c>
      <c r="H4626" s="1">
        <v>5</v>
      </c>
      <c r="I4626" s="1">
        <v>1819</v>
      </c>
      <c r="J4626" s="1">
        <v>6</v>
      </c>
      <c r="K4626" s="1">
        <v>1819</v>
      </c>
      <c r="L4626" s="1">
        <v>56553</v>
      </c>
      <c r="M4626" s="1">
        <v>382735</v>
      </c>
      <c r="N4626" s="2">
        <f>INT(VLOOKUP(--D4626,'属性表（单）'!$H$7:$I$11,2,0)*VLOOKUP(F4626,'属性表（单）'!$B$4:$D$53,3,0))</f>
        <v>10912</v>
      </c>
      <c r="O4626" s="34">
        <f t="shared" si="598"/>
        <v>1636</v>
      </c>
      <c r="P4626" s="1">
        <f>IF(H4626=26,VLOOKUP(G4626,'属性表（单核）'!$H$2:$I$251,2,0),IF(H4626=59,VLOOKUP(G4626,'属性表（单核）'!$C$2:$D$251,2,0),INT(N4626/VLOOKUP(H4626,'属性表（单）'!$N$4:$O$24,2,0))))</f>
        <v>1091</v>
      </c>
      <c r="Q4626" s="34">
        <f t="shared" si="599"/>
        <v>1636</v>
      </c>
      <c r="R4626" s="1">
        <f>IF(J4626=26,VLOOKUP(G4626,'属性表（单核）'!$H$2:$I$251,2,0),IF(J4626=59,VLOOKUP(G4626,'属性表（单核）'!$C$2:$D$251,2,0),INT(N4626/VLOOKUP(J4626,'属性表（单）'!$N$4:$O$24,2,0))))</f>
        <v>1091</v>
      </c>
      <c r="S4626" s="1">
        <f t="shared" si="600"/>
        <v>51150</v>
      </c>
      <c r="T4626" s="28">
        <f>VLOOKUP(--F4626,经验表!$A$4:$B$53,2,0)*VLOOKUP(--E4626,经验表!$W$8:$X$17,2,0)</f>
        <v>51150</v>
      </c>
      <c r="U4626" s="1">
        <f t="shared" si="601"/>
        <v>413850</v>
      </c>
      <c r="V4626" s="1">
        <f t="shared" si="602"/>
        <v>413850</v>
      </c>
    </row>
    <row r="4627" spans="1:22" x14ac:dyDescent="0.35">
      <c r="A4627" s="1">
        <v>92100193</v>
      </c>
      <c r="B4627" s="3" t="s">
        <v>26</v>
      </c>
      <c r="C4627" s="29">
        <f t="shared" si="597"/>
        <v>2</v>
      </c>
      <c r="D4627" s="29" t="str">
        <f t="shared" si="594"/>
        <v>3</v>
      </c>
      <c r="E4627" s="42" t="str">
        <f t="shared" si="595"/>
        <v>23</v>
      </c>
      <c r="F4627" s="1">
        <v>21</v>
      </c>
      <c r="G4627" s="28" t="str">
        <f t="shared" si="596"/>
        <v>321</v>
      </c>
      <c r="H4627" s="1">
        <v>5</v>
      </c>
      <c r="I4627" s="1">
        <v>1886</v>
      </c>
      <c r="J4627" s="1">
        <v>6</v>
      </c>
      <c r="K4627" s="1">
        <v>1886</v>
      </c>
      <c r="L4627" s="1">
        <v>63239</v>
      </c>
      <c r="M4627" s="1">
        <v>439288</v>
      </c>
      <c r="N4627" s="2">
        <f>INT(VLOOKUP(--D4627,'属性表（单）'!$H$7:$I$11,2,0)*VLOOKUP(F4627,'属性表（单）'!$B$4:$D$53,3,0))</f>
        <v>11475</v>
      </c>
      <c r="O4627" s="34">
        <f t="shared" si="598"/>
        <v>1720</v>
      </c>
      <c r="P4627" s="1">
        <f>IF(H4627=26,VLOOKUP(G4627,'属性表（单核）'!$H$2:$I$251,2,0),IF(H4627=59,VLOOKUP(G4627,'属性表（单核）'!$C$2:$D$251,2,0),INT(N4627/VLOOKUP(H4627,'属性表（单）'!$N$4:$O$24,2,0))))</f>
        <v>1147</v>
      </c>
      <c r="Q4627" s="34">
        <f t="shared" si="599"/>
        <v>1720</v>
      </c>
      <c r="R4627" s="1">
        <f>IF(J4627=26,VLOOKUP(G4627,'属性表（单核）'!$H$2:$I$251,2,0),IF(J4627=59,VLOOKUP(G4627,'属性表（单核）'!$C$2:$D$251,2,0),INT(N4627/VLOOKUP(J4627,'属性表（单）'!$N$4:$O$24,2,0))))</f>
        <v>1147</v>
      </c>
      <c r="S4627" s="1">
        <f t="shared" si="600"/>
        <v>56250</v>
      </c>
      <c r="T4627" s="28">
        <f>VLOOKUP(--F4627,经验表!$A$4:$B$53,2,0)*VLOOKUP(--E4627,经验表!$W$8:$X$17,2,0)</f>
        <v>56250</v>
      </c>
      <c r="U4627" s="1">
        <f t="shared" si="601"/>
        <v>465000</v>
      </c>
      <c r="V4627" s="1">
        <f t="shared" si="602"/>
        <v>465000</v>
      </c>
    </row>
    <row r="4628" spans="1:22" x14ac:dyDescent="0.35">
      <c r="A4628" s="1">
        <v>92200193</v>
      </c>
      <c r="B4628" s="3" t="s">
        <v>26</v>
      </c>
      <c r="C4628" s="29">
        <f t="shared" si="597"/>
        <v>2</v>
      </c>
      <c r="D4628" s="29" t="str">
        <f t="shared" si="594"/>
        <v>3</v>
      </c>
      <c r="E4628" s="42" t="str">
        <f t="shared" si="595"/>
        <v>23</v>
      </c>
      <c r="F4628" s="1">
        <v>22</v>
      </c>
      <c r="G4628" s="28" t="str">
        <f t="shared" si="596"/>
        <v>322</v>
      </c>
      <c r="H4628" s="1">
        <v>5</v>
      </c>
      <c r="I4628" s="1">
        <v>1955</v>
      </c>
      <c r="J4628" s="1">
        <v>6</v>
      </c>
      <c r="K4628" s="1">
        <v>1955</v>
      </c>
      <c r="L4628" s="1">
        <v>70624</v>
      </c>
      <c r="M4628" s="1">
        <v>502527</v>
      </c>
      <c r="N4628" s="2">
        <f>INT(VLOOKUP(--D4628,'属性表（单）'!$H$7:$I$11,2,0)*VLOOKUP(F4628,'属性表（单）'!$B$4:$D$53,3,0))</f>
        <v>12150</v>
      </c>
      <c r="O4628" s="34">
        <f t="shared" si="598"/>
        <v>1822</v>
      </c>
      <c r="P4628" s="1">
        <f>IF(H4628=26,VLOOKUP(G4628,'属性表（单核）'!$H$2:$I$251,2,0),IF(H4628=59,VLOOKUP(G4628,'属性表（单核）'!$C$2:$D$251,2,0),INT(N4628/VLOOKUP(H4628,'属性表（单）'!$N$4:$O$24,2,0))))</f>
        <v>1215</v>
      </c>
      <c r="Q4628" s="34">
        <f t="shared" si="599"/>
        <v>1822</v>
      </c>
      <c r="R4628" s="1">
        <f>IF(J4628=26,VLOOKUP(G4628,'属性表（单核）'!$H$2:$I$251,2,0),IF(J4628=59,VLOOKUP(G4628,'属性表（单核）'!$C$2:$D$251,2,0),INT(N4628/VLOOKUP(J4628,'属性表（单）'!$N$4:$O$24,2,0))))</f>
        <v>1215</v>
      </c>
      <c r="S4628" s="1">
        <f t="shared" si="600"/>
        <v>63150</v>
      </c>
      <c r="T4628" s="28">
        <f>VLOOKUP(--F4628,经验表!$A$4:$B$53,2,0)*VLOOKUP(--E4628,经验表!$W$8:$X$17,2,0)</f>
        <v>63150</v>
      </c>
      <c r="U4628" s="1">
        <f t="shared" si="601"/>
        <v>521250</v>
      </c>
      <c r="V4628" s="1">
        <f t="shared" si="602"/>
        <v>521250</v>
      </c>
    </row>
    <row r="4629" spans="1:22" x14ac:dyDescent="0.35">
      <c r="A4629" s="1">
        <v>92300193</v>
      </c>
      <c r="B4629" s="3" t="s">
        <v>26</v>
      </c>
      <c r="C4629" s="29">
        <f t="shared" si="597"/>
        <v>2</v>
      </c>
      <c r="D4629" s="29" t="str">
        <f t="shared" si="594"/>
        <v>3</v>
      </c>
      <c r="E4629" s="42" t="str">
        <f t="shared" si="595"/>
        <v>23</v>
      </c>
      <c r="F4629" s="1">
        <v>23</v>
      </c>
      <c r="G4629" s="28" t="str">
        <f t="shared" si="596"/>
        <v>323</v>
      </c>
      <c r="H4629" s="1">
        <v>5</v>
      </c>
      <c r="I4629" s="1">
        <v>2026</v>
      </c>
      <c r="J4629" s="1">
        <v>6</v>
      </c>
      <c r="K4629" s="1">
        <v>2026</v>
      </c>
      <c r="L4629" s="1">
        <v>78780</v>
      </c>
      <c r="M4629" s="1">
        <v>573151</v>
      </c>
      <c r="N4629" s="2">
        <f>INT(VLOOKUP(--D4629,'属性表（单）'!$H$7:$I$11,2,0)*VLOOKUP(F4629,'属性表（单）'!$B$4:$D$53,3,0))</f>
        <v>12825</v>
      </c>
      <c r="O4629" s="34">
        <f t="shared" si="598"/>
        <v>1923</v>
      </c>
      <c r="P4629" s="1">
        <f>IF(H4629=26,VLOOKUP(G4629,'属性表（单核）'!$H$2:$I$251,2,0),IF(H4629=59,VLOOKUP(G4629,'属性表（单核）'!$C$2:$D$251,2,0),INT(N4629/VLOOKUP(H4629,'属性表（单）'!$N$4:$O$24,2,0))))</f>
        <v>1282</v>
      </c>
      <c r="Q4629" s="34">
        <f t="shared" si="599"/>
        <v>1923</v>
      </c>
      <c r="R4629" s="1">
        <f>IF(J4629=26,VLOOKUP(G4629,'属性表（单核）'!$H$2:$I$251,2,0),IF(J4629=59,VLOOKUP(G4629,'属性表（单核）'!$C$2:$D$251,2,0),INT(N4629/VLOOKUP(J4629,'属性表（单）'!$N$4:$O$24,2,0))))</f>
        <v>1282</v>
      </c>
      <c r="S4629" s="1">
        <f t="shared" si="600"/>
        <v>70050</v>
      </c>
      <c r="T4629" s="28">
        <f>VLOOKUP(--F4629,经验表!$A$4:$B$53,2,0)*VLOOKUP(--E4629,经验表!$W$8:$X$17,2,0)</f>
        <v>70050</v>
      </c>
      <c r="U4629" s="1">
        <f t="shared" si="601"/>
        <v>584400</v>
      </c>
      <c r="V4629" s="1">
        <f t="shared" si="602"/>
        <v>584400</v>
      </c>
    </row>
    <row r="4630" spans="1:22" x14ac:dyDescent="0.35">
      <c r="A4630" s="1">
        <v>92400193</v>
      </c>
      <c r="B4630" s="3" t="s">
        <v>26</v>
      </c>
      <c r="C4630" s="29">
        <f t="shared" si="597"/>
        <v>2</v>
      </c>
      <c r="D4630" s="29" t="str">
        <f t="shared" si="594"/>
        <v>3</v>
      </c>
      <c r="E4630" s="42" t="str">
        <f t="shared" si="595"/>
        <v>23</v>
      </c>
      <c r="F4630" s="1">
        <v>24</v>
      </c>
      <c r="G4630" s="28" t="str">
        <f t="shared" si="596"/>
        <v>324</v>
      </c>
      <c r="H4630" s="1">
        <v>5</v>
      </c>
      <c r="I4630" s="1">
        <v>2096</v>
      </c>
      <c r="J4630" s="1">
        <v>6</v>
      </c>
      <c r="K4630" s="1">
        <v>2096</v>
      </c>
      <c r="L4630" s="1">
        <v>87782</v>
      </c>
      <c r="M4630" s="1">
        <v>651931</v>
      </c>
      <c r="N4630" s="2">
        <f>INT(VLOOKUP(--D4630,'属性表（单）'!$H$7:$I$11,2,0)*VLOOKUP(F4630,'属性表（单）'!$B$4:$D$53,3,0))</f>
        <v>13500</v>
      </c>
      <c r="O4630" s="34">
        <f t="shared" si="598"/>
        <v>2025</v>
      </c>
      <c r="P4630" s="1">
        <f>IF(H4630=26,VLOOKUP(G4630,'属性表（单核）'!$H$2:$I$251,2,0),IF(H4630=59,VLOOKUP(G4630,'属性表（单核）'!$C$2:$D$251,2,0),INT(N4630/VLOOKUP(H4630,'属性表（单）'!$N$4:$O$24,2,0))))</f>
        <v>1350</v>
      </c>
      <c r="Q4630" s="34">
        <f t="shared" si="599"/>
        <v>2025</v>
      </c>
      <c r="R4630" s="1">
        <f>IF(J4630=26,VLOOKUP(G4630,'属性表（单核）'!$H$2:$I$251,2,0),IF(J4630=59,VLOOKUP(G4630,'属性表（单核）'!$C$2:$D$251,2,0),INT(N4630/VLOOKUP(J4630,'属性表（单）'!$N$4:$O$24,2,0))))</f>
        <v>1350</v>
      </c>
      <c r="S4630" s="1">
        <f t="shared" si="600"/>
        <v>76950</v>
      </c>
      <c r="T4630" s="28">
        <f>VLOOKUP(--F4630,经验表!$A$4:$B$53,2,0)*VLOOKUP(--E4630,经验表!$W$8:$X$17,2,0)</f>
        <v>76950</v>
      </c>
      <c r="U4630" s="1">
        <f t="shared" si="601"/>
        <v>654450</v>
      </c>
      <c r="V4630" s="1">
        <f t="shared" si="602"/>
        <v>654450</v>
      </c>
    </row>
    <row r="4631" spans="1:22" x14ac:dyDescent="0.35">
      <c r="A4631" s="1">
        <v>92500193</v>
      </c>
      <c r="B4631" s="3" t="s">
        <v>26</v>
      </c>
      <c r="C4631" s="29">
        <f t="shared" si="597"/>
        <v>2</v>
      </c>
      <c r="D4631" s="29" t="str">
        <f t="shared" si="594"/>
        <v>3</v>
      </c>
      <c r="E4631" s="42" t="str">
        <f t="shared" si="595"/>
        <v>23</v>
      </c>
      <c r="F4631" s="1">
        <v>25</v>
      </c>
      <c r="G4631" s="28" t="str">
        <f t="shared" si="596"/>
        <v>325</v>
      </c>
      <c r="H4631" s="1">
        <v>5</v>
      </c>
      <c r="I4631" s="1">
        <v>2168</v>
      </c>
      <c r="J4631" s="1">
        <v>6</v>
      </c>
      <c r="K4631" s="1">
        <v>2168</v>
      </c>
      <c r="L4631" s="1">
        <v>97720</v>
      </c>
      <c r="M4631" s="1">
        <v>739713</v>
      </c>
      <c r="N4631" s="2">
        <f>INT(VLOOKUP(--D4631,'属性表（单）'!$H$7:$I$11,2,0)*VLOOKUP(F4631,'属性表（单）'!$B$4:$D$53,3,0))</f>
        <v>14175</v>
      </c>
      <c r="O4631" s="34">
        <f t="shared" si="598"/>
        <v>2125</v>
      </c>
      <c r="P4631" s="1">
        <f>IF(H4631=26,VLOOKUP(G4631,'属性表（单核）'!$H$2:$I$251,2,0),IF(H4631=59,VLOOKUP(G4631,'属性表（单核）'!$C$2:$D$251,2,0),INT(N4631/VLOOKUP(H4631,'属性表（单）'!$N$4:$O$24,2,0))))</f>
        <v>1417</v>
      </c>
      <c r="Q4631" s="34">
        <f t="shared" si="599"/>
        <v>2125</v>
      </c>
      <c r="R4631" s="1">
        <f>IF(J4631=26,VLOOKUP(G4631,'属性表（单核）'!$H$2:$I$251,2,0),IF(J4631=59,VLOOKUP(G4631,'属性表（单核）'!$C$2:$D$251,2,0),INT(N4631/VLOOKUP(J4631,'属性表（单）'!$N$4:$O$24,2,0))))</f>
        <v>1417</v>
      </c>
      <c r="S4631" s="1">
        <f t="shared" si="600"/>
        <v>83850</v>
      </c>
      <c r="T4631" s="28">
        <f>VLOOKUP(--F4631,经验表!$A$4:$B$53,2,0)*VLOOKUP(--E4631,经验表!$W$8:$X$17,2,0)</f>
        <v>83850</v>
      </c>
      <c r="U4631" s="1">
        <f t="shared" si="601"/>
        <v>731400</v>
      </c>
      <c r="V4631" s="1">
        <f t="shared" si="602"/>
        <v>731400</v>
      </c>
    </row>
    <row r="4632" spans="1:22" x14ac:dyDescent="0.35">
      <c r="A4632" s="1">
        <v>92600193</v>
      </c>
      <c r="B4632" s="3" t="s">
        <v>26</v>
      </c>
      <c r="C4632" s="29">
        <f t="shared" si="597"/>
        <v>2</v>
      </c>
      <c r="D4632" s="29" t="str">
        <f t="shared" si="594"/>
        <v>3</v>
      </c>
      <c r="E4632" s="42" t="str">
        <f t="shared" si="595"/>
        <v>23</v>
      </c>
      <c r="F4632" s="1">
        <v>26</v>
      </c>
      <c r="G4632" s="28" t="str">
        <f t="shared" si="596"/>
        <v>326</v>
      </c>
      <c r="H4632" s="1">
        <v>5</v>
      </c>
      <c r="I4632" s="1">
        <v>2243</v>
      </c>
      <c r="J4632" s="1">
        <v>6</v>
      </c>
      <c r="K4632" s="1">
        <v>2243</v>
      </c>
      <c r="L4632" s="1">
        <v>108687</v>
      </c>
      <c r="M4632" s="1">
        <v>837433</v>
      </c>
      <c r="N4632" s="2">
        <f>INT(VLOOKUP(--D4632,'属性表（单）'!$H$7:$I$11,2,0)*VLOOKUP(F4632,'属性表（单）'!$B$4:$D$53,3,0))</f>
        <v>14850</v>
      </c>
      <c r="O4632" s="34">
        <f t="shared" si="598"/>
        <v>2227</v>
      </c>
      <c r="P4632" s="1">
        <f>IF(H4632=26,VLOOKUP(G4632,'属性表（单核）'!$H$2:$I$251,2,0),IF(H4632=59,VLOOKUP(G4632,'属性表（单核）'!$C$2:$D$251,2,0),INT(N4632/VLOOKUP(H4632,'属性表（单）'!$N$4:$O$24,2,0))))</f>
        <v>1485</v>
      </c>
      <c r="Q4632" s="34">
        <f t="shared" si="599"/>
        <v>2227</v>
      </c>
      <c r="R4632" s="1">
        <f>IF(J4632=26,VLOOKUP(G4632,'属性表（单核）'!$H$2:$I$251,2,0),IF(J4632=59,VLOOKUP(G4632,'属性表（单核）'!$C$2:$D$251,2,0),INT(N4632/VLOOKUP(J4632,'属性表（单）'!$N$4:$O$24,2,0))))</f>
        <v>1485</v>
      </c>
      <c r="S4632" s="1">
        <f t="shared" si="600"/>
        <v>92850</v>
      </c>
      <c r="T4632" s="28">
        <f>VLOOKUP(--F4632,经验表!$A$4:$B$53,2,0)*VLOOKUP(--E4632,经验表!$W$8:$X$17,2,0)</f>
        <v>92850</v>
      </c>
      <c r="U4632" s="1">
        <f t="shared" si="601"/>
        <v>815250</v>
      </c>
      <c r="V4632" s="1">
        <f t="shared" si="602"/>
        <v>815250</v>
      </c>
    </row>
    <row r="4633" spans="1:22" x14ac:dyDescent="0.35">
      <c r="A4633" s="1">
        <v>92700193</v>
      </c>
      <c r="B4633" s="3" t="s">
        <v>26</v>
      </c>
      <c r="C4633" s="29">
        <f t="shared" si="597"/>
        <v>2</v>
      </c>
      <c r="D4633" s="29" t="str">
        <f t="shared" si="594"/>
        <v>3</v>
      </c>
      <c r="E4633" s="42" t="str">
        <f t="shared" si="595"/>
        <v>23</v>
      </c>
      <c r="F4633" s="1">
        <v>27</v>
      </c>
      <c r="G4633" s="28" t="str">
        <f t="shared" si="596"/>
        <v>327</v>
      </c>
      <c r="H4633" s="1">
        <v>5</v>
      </c>
      <c r="I4633" s="1">
        <v>2318</v>
      </c>
      <c r="J4633" s="1">
        <v>6</v>
      </c>
      <c r="K4633" s="1">
        <v>2318</v>
      </c>
      <c r="L4633" s="1">
        <v>120789</v>
      </c>
      <c r="M4633" s="1">
        <v>946120</v>
      </c>
      <c r="N4633" s="2">
        <f>INT(VLOOKUP(--D4633,'属性表（单）'!$H$7:$I$11,2,0)*VLOOKUP(F4633,'属性表（单）'!$B$4:$D$53,3,0))</f>
        <v>15637</v>
      </c>
      <c r="O4633" s="34">
        <f t="shared" si="598"/>
        <v>2344</v>
      </c>
      <c r="P4633" s="1">
        <f>IF(H4633=26,VLOOKUP(G4633,'属性表（单核）'!$H$2:$I$251,2,0),IF(H4633=59,VLOOKUP(G4633,'属性表（单核）'!$C$2:$D$251,2,0),INT(N4633/VLOOKUP(H4633,'属性表（单）'!$N$4:$O$24,2,0))))</f>
        <v>1563</v>
      </c>
      <c r="Q4633" s="34">
        <f t="shared" si="599"/>
        <v>2344</v>
      </c>
      <c r="R4633" s="1">
        <f>IF(J4633=26,VLOOKUP(G4633,'属性表（单核）'!$H$2:$I$251,2,0),IF(J4633=59,VLOOKUP(G4633,'属性表（单核）'!$C$2:$D$251,2,0),INT(N4633/VLOOKUP(J4633,'属性表（单）'!$N$4:$O$24,2,0))))</f>
        <v>1563</v>
      </c>
      <c r="S4633" s="1">
        <f t="shared" si="600"/>
        <v>101850</v>
      </c>
      <c r="T4633" s="28">
        <f>VLOOKUP(--F4633,经验表!$A$4:$B$53,2,0)*VLOOKUP(--E4633,经验表!$W$8:$X$17,2,0)</f>
        <v>101850</v>
      </c>
      <c r="U4633" s="1">
        <f t="shared" si="601"/>
        <v>908100</v>
      </c>
      <c r="V4633" s="1">
        <f t="shared" si="602"/>
        <v>908100</v>
      </c>
    </row>
    <row r="4634" spans="1:22" x14ac:dyDescent="0.35">
      <c r="A4634" s="1">
        <v>92800193</v>
      </c>
      <c r="B4634" s="3" t="s">
        <v>26</v>
      </c>
      <c r="C4634" s="29">
        <f t="shared" si="597"/>
        <v>2</v>
      </c>
      <c r="D4634" s="29" t="str">
        <f t="shared" si="594"/>
        <v>3</v>
      </c>
      <c r="E4634" s="42" t="str">
        <f t="shared" si="595"/>
        <v>23</v>
      </c>
      <c r="F4634" s="1">
        <v>28</v>
      </c>
      <c r="G4634" s="28" t="str">
        <f t="shared" si="596"/>
        <v>328</v>
      </c>
      <c r="H4634" s="1">
        <v>5</v>
      </c>
      <c r="I4634" s="1">
        <v>2395</v>
      </c>
      <c r="J4634" s="1">
        <v>6</v>
      </c>
      <c r="K4634" s="1">
        <v>2395</v>
      </c>
      <c r="L4634" s="1">
        <v>134143</v>
      </c>
      <c r="M4634" s="1">
        <v>1066909</v>
      </c>
      <c r="N4634" s="2">
        <f>INT(VLOOKUP(--D4634,'属性表（单）'!$H$7:$I$11,2,0)*VLOOKUP(F4634,'属性表（单）'!$B$4:$D$53,3,0))</f>
        <v>16425</v>
      </c>
      <c r="O4634" s="34">
        <f t="shared" si="598"/>
        <v>2463</v>
      </c>
      <c r="P4634" s="1">
        <f>IF(H4634=26,VLOOKUP(G4634,'属性表（单核）'!$H$2:$I$251,2,0),IF(H4634=59,VLOOKUP(G4634,'属性表（单核）'!$C$2:$D$251,2,0),INT(N4634/VLOOKUP(H4634,'属性表（单）'!$N$4:$O$24,2,0))))</f>
        <v>1642</v>
      </c>
      <c r="Q4634" s="34">
        <f t="shared" si="599"/>
        <v>2463</v>
      </c>
      <c r="R4634" s="1">
        <f>IF(J4634=26,VLOOKUP(G4634,'属性表（单核）'!$H$2:$I$251,2,0),IF(J4634=59,VLOOKUP(G4634,'属性表（单核）'!$C$2:$D$251,2,0),INT(N4634/VLOOKUP(J4634,'属性表（单）'!$N$4:$O$24,2,0))))</f>
        <v>1642</v>
      </c>
      <c r="S4634" s="1">
        <f t="shared" si="600"/>
        <v>110850</v>
      </c>
      <c r="T4634" s="28">
        <f>VLOOKUP(--F4634,经验表!$A$4:$B$53,2,0)*VLOOKUP(--E4634,经验表!$W$8:$X$17,2,0)</f>
        <v>110850</v>
      </c>
      <c r="U4634" s="1">
        <f t="shared" si="601"/>
        <v>1009950</v>
      </c>
      <c r="V4634" s="1">
        <f t="shared" si="602"/>
        <v>1009950</v>
      </c>
    </row>
    <row r="4635" spans="1:22" x14ac:dyDescent="0.35">
      <c r="A4635" s="1">
        <v>92900193</v>
      </c>
      <c r="B4635" s="3" t="s">
        <v>26</v>
      </c>
      <c r="C4635" s="29">
        <f t="shared" si="597"/>
        <v>2</v>
      </c>
      <c r="D4635" s="29" t="str">
        <f t="shared" si="594"/>
        <v>3</v>
      </c>
      <c r="E4635" s="42" t="str">
        <f t="shared" si="595"/>
        <v>23</v>
      </c>
      <c r="F4635" s="1">
        <v>29</v>
      </c>
      <c r="G4635" s="28" t="str">
        <f t="shared" si="596"/>
        <v>329</v>
      </c>
      <c r="H4635" s="1">
        <v>5</v>
      </c>
      <c r="I4635" s="1">
        <v>2474</v>
      </c>
      <c r="J4635" s="1">
        <v>6</v>
      </c>
      <c r="K4635" s="1">
        <v>2474</v>
      </c>
      <c r="L4635" s="1">
        <v>148874</v>
      </c>
      <c r="M4635" s="1">
        <v>1201052</v>
      </c>
      <c r="N4635" s="2">
        <f>INT(VLOOKUP(--D4635,'属性表（单）'!$H$7:$I$11,2,0)*VLOOKUP(F4635,'属性表（单）'!$B$4:$D$53,3,0))</f>
        <v>17212</v>
      </c>
      <c r="O4635" s="34">
        <f t="shared" si="598"/>
        <v>2581</v>
      </c>
      <c r="P4635" s="1">
        <f>IF(H4635=26,VLOOKUP(G4635,'属性表（单核）'!$H$2:$I$251,2,0),IF(H4635=59,VLOOKUP(G4635,'属性表（单核）'!$C$2:$D$251,2,0),INT(N4635/VLOOKUP(H4635,'属性表（单）'!$N$4:$O$24,2,0))))</f>
        <v>1721</v>
      </c>
      <c r="Q4635" s="34">
        <f t="shared" si="599"/>
        <v>2581</v>
      </c>
      <c r="R4635" s="1">
        <f>IF(J4635=26,VLOOKUP(G4635,'属性表（单核）'!$H$2:$I$251,2,0),IF(J4635=59,VLOOKUP(G4635,'属性表（单核）'!$C$2:$D$251,2,0),INT(N4635/VLOOKUP(J4635,'属性表（单）'!$N$4:$O$24,2,0))))</f>
        <v>1721</v>
      </c>
      <c r="S4635" s="1">
        <f t="shared" si="600"/>
        <v>119850</v>
      </c>
      <c r="T4635" s="28">
        <f>VLOOKUP(--F4635,经验表!$A$4:$B$53,2,0)*VLOOKUP(--E4635,经验表!$W$8:$X$17,2,0)</f>
        <v>119850</v>
      </c>
      <c r="U4635" s="1">
        <f t="shared" si="601"/>
        <v>1120800</v>
      </c>
      <c r="V4635" s="1">
        <f t="shared" si="602"/>
        <v>1120800</v>
      </c>
    </row>
    <row r="4636" spans="1:22" x14ac:dyDescent="0.35">
      <c r="A4636" s="1">
        <v>93000193</v>
      </c>
      <c r="B4636" s="3" t="s">
        <v>26</v>
      </c>
      <c r="C4636" s="29">
        <f t="shared" si="597"/>
        <v>2</v>
      </c>
      <c r="D4636" s="29" t="str">
        <f t="shared" si="594"/>
        <v>3</v>
      </c>
      <c r="E4636" s="42" t="str">
        <f t="shared" si="595"/>
        <v>23</v>
      </c>
      <c r="F4636" s="1">
        <v>30</v>
      </c>
      <c r="G4636" s="28" t="str">
        <f t="shared" si="596"/>
        <v>330</v>
      </c>
      <c r="H4636" s="1">
        <v>5</v>
      </c>
      <c r="I4636" s="1">
        <v>2554</v>
      </c>
      <c r="J4636" s="1">
        <v>6</v>
      </c>
      <c r="K4636" s="1">
        <v>2554</v>
      </c>
      <c r="L4636" s="1">
        <v>165123</v>
      </c>
      <c r="M4636" s="1">
        <v>1349926</v>
      </c>
      <c r="N4636" s="2">
        <f>INT(VLOOKUP(--D4636,'属性表（单）'!$H$7:$I$11,2,0)*VLOOKUP(F4636,'属性表（单）'!$B$4:$D$53,3,0))</f>
        <v>18000</v>
      </c>
      <c r="O4636" s="34">
        <f t="shared" si="598"/>
        <v>2700</v>
      </c>
      <c r="P4636" s="1">
        <f>IF(H4636=26,VLOOKUP(G4636,'属性表（单核）'!$H$2:$I$251,2,0),IF(H4636=59,VLOOKUP(G4636,'属性表（单核）'!$C$2:$D$251,2,0),INT(N4636/VLOOKUP(H4636,'属性表（单）'!$N$4:$O$24,2,0))))</f>
        <v>1800</v>
      </c>
      <c r="Q4636" s="34">
        <f t="shared" si="599"/>
        <v>2700</v>
      </c>
      <c r="R4636" s="1">
        <f>IF(J4636=26,VLOOKUP(G4636,'属性表（单核）'!$H$2:$I$251,2,0),IF(J4636=59,VLOOKUP(G4636,'属性表（单核）'!$C$2:$D$251,2,0),INT(N4636/VLOOKUP(J4636,'属性表（单）'!$N$4:$O$24,2,0))))</f>
        <v>1800</v>
      </c>
      <c r="S4636" s="1">
        <f t="shared" si="600"/>
        <v>131250</v>
      </c>
      <c r="T4636" s="28">
        <f>VLOOKUP(--F4636,经验表!$A$4:$B$53,2,0)*VLOOKUP(--E4636,经验表!$W$8:$X$17,2,0)</f>
        <v>131250</v>
      </c>
      <c r="U4636" s="1">
        <f t="shared" si="601"/>
        <v>1240650</v>
      </c>
      <c r="V4636" s="1">
        <f t="shared" si="602"/>
        <v>1240650</v>
      </c>
    </row>
    <row r="4637" spans="1:22" x14ac:dyDescent="0.35">
      <c r="A4637" s="1">
        <v>93100193</v>
      </c>
      <c r="B4637" s="3" t="s">
        <v>26</v>
      </c>
      <c r="C4637" s="29">
        <f t="shared" si="597"/>
        <v>2</v>
      </c>
      <c r="D4637" s="29" t="str">
        <f t="shared" si="594"/>
        <v>3</v>
      </c>
      <c r="E4637" s="42" t="str">
        <f t="shared" si="595"/>
        <v>23</v>
      </c>
      <c r="F4637" s="1">
        <v>31</v>
      </c>
      <c r="G4637" s="28" t="str">
        <f t="shared" si="596"/>
        <v>331</v>
      </c>
      <c r="H4637" s="1">
        <v>5</v>
      </c>
      <c r="I4637" s="1">
        <v>2637</v>
      </c>
      <c r="J4637" s="1">
        <v>6</v>
      </c>
      <c r="K4637" s="1">
        <v>2637</v>
      </c>
      <c r="L4637" s="1">
        <v>183047</v>
      </c>
      <c r="M4637" s="1">
        <v>1515049</v>
      </c>
      <c r="N4637" s="2">
        <f>INT(VLOOKUP(--D4637,'属性表（单）'!$H$7:$I$11,2,0)*VLOOKUP(F4637,'属性表（单）'!$B$4:$D$53,3,0))</f>
        <v>18787</v>
      </c>
      <c r="O4637" s="34">
        <f t="shared" si="598"/>
        <v>2817</v>
      </c>
      <c r="P4637" s="1">
        <f>IF(H4637=26,VLOOKUP(G4637,'属性表（单核）'!$H$2:$I$251,2,0),IF(H4637=59,VLOOKUP(G4637,'属性表（单核）'!$C$2:$D$251,2,0),INT(N4637/VLOOKUP(H4637,'属性表（单）'!$N$4:$O$24,2,0))))</f>
        <v>1878</v>
      </c>
      <c r="Q4637" s="34">
        <f t="shared" si="599"/>
        <v>2817</v>
      </c>
      <c r="R4637" s="1">
        <f>IF(J4637=26,VLOOKUP(G4637,'属性表（单核）'!$H$2:$I$251,2,0),IF(J4637=59,VLOOKUP(G4637,'属性表（单核）'!$C$2:$D$251,2,0),INT(N4637/VLOOKUP(J4637,'属性表（单）'!$N$4:$O$24,2,0))))</f>
        <v>1878</v>
      </c>
      <c r="S4637" s="1">
        <f t="shared" si="600"/>
        <v>142650</v>
      </c>
      <c r="T4637" s="28">
        <f>VLOOKUP(--F4637,经验表!$A$4:$B$53,2,0)*VLOOKUP(--E4637,经验表!$W$8:$X$17,2,0)</f>
        <v>142650</v>
      </c>
      <c r="U4637" s="1">
        <f t="shared" si="601"/>
        <v>1371900</v>
      </c>
      <c r="V4637" s="1">
        <f t="shared" si="602"/>
        <v>1371900</v>
      </c>
    </row>
    <row r="4638" spans="1:22" x14ac:dyDescent="0.35">
      <c r="A4638" s="1">
        <v>93200193</v>
      </c>
      <c r="B4638" s="3" t="s">
        <v>26</v>
      </c>
      <c r="C4638" s="29">
        <f t="shared" si="597"/>
        <v>2</v>
      </c>
      <c r="D4638" s="29" t="str">
        <f t="shared" si="594"/>
        <v>3</v>
      </c>
      <c r="E4638" s="42" t="str">
        <f t="shared" si="595"/>
        <v>23</v>
      </c>
      <c r="F4638" s="1">
        <v>32</v>
      </c>
      <c r="G4638" s="28" t="str">
        <f t="shared" si="596"/>
        <v>332</v>
      </c>
      <c r="H4638" s="1">
        <v>5</v>
      </c>
      <c r="I4638" s="1">
        <v>2720</v>
      </c>
      <c r="J4638" s="1">
        <v>6</v>
      </c>
      <c r="K4638" s="1">
        <v>2720</v>
      </c>
      <c r="L4638" s="1">
        <v>202816</v>
      </c>
      <c r="M4638" s="1">
        <v>1698096</v>
      </c>
      <c r="N4638" s="2">
        <f>INT(VLOOKUP(--D4638,'属性表（单）'!$H$7:$I$11,2,0)*VLOOKUP(F4638,'属性表（单）'!$B$4:$D$53,3,0))</f>
        <v>19687</v>
      </c>
      <c r="O4638" s="34">
        <f t="shared" si="598"/>
        <v>2952</v>
      </c>
      <c r="P4638" s="1">
        <f>IF(H4638=26,VLOOKUP(G4638,'属性表（单核）'!$H$2:$I$251,2,0),IF(H4638=59,VLOOKUP(G4638,'属性表（单核）'!$C$2:$D$251,2,0),INT(N4638/VLOOKUP(H4638,'属性表（单）'!$N$4:$O$24,2,0))))</f>
        <v>1968</v>
      </c>
      <c r="Q4638" s="34">
        <f t="shared" si="599"/>
        <v>2952</v>
      </c>
      <c r="R4638" s="1">
        <f>IF(J4638=26,VLOOKUP(G4638,'属性表（单核）'!$H$2:$I$251,2,0),IF(J4638=59,VLOOKUP(G4638,'属性表（单核）'!$C$2:$D$251,2,0),INT(N4638/VLOOKUP(J4638,'属性表（单）'!$N$4:$O$24,2,0))))</f>
        <v>1968</v>
      </c>
      <c r="S4638" s="1">
        <f t="shared" si="600"/>
        <v>154050</v>
      </c>
      <c r="T4638" s="28">
        <f>VLOOKUP(--F4638,经验表!$A$4:$B$53,2,0)*VLOOKUP(--E4638,经验表!$W$8:$X$17,2,0)</f>
        <v>154050</v>
      </c>
      <c r="U4638" s="1">
        <f t="shared" si="601"/>
        <v>1514550</v>
      </c>
      <c r="V4638" s="1">
        <f t="shared" si="602"/>
        <v>1514550</v>
      </c>
    </row>
    <row r="4639" spans="1:22" x14ac:dyDescent="0.35">
      <c r="A4639" s="1">
        <v>93300193</v>
      </c>
      <c r="B4639" s="3" t="s">
        <v>26</v>
      </c>
      <c r="C4639" s="29">
        <f t="shared" si="597"/>
        <v>2</v>
      </c>
      <c r="D4639" s="29" t="str">
        <f t="shared" si="594"/>
        <v>3</v>
      </c>
      <c r="E4639" s="42" t="str">
        <f t="shared" si="595"/>
        <v>23</v>
      </c>
      <c r="F4639" s="1">
        <v>33</v>
      </c>
      <c r="G4639" s="28" t="str">
        <f t="shared" si="596"/>
        <v>333</v>
      </c>
      <c r="H4639" s="1">
        <v>5</v>
      </c>
      <c r="I4639" s="1">
        <v>2805</v>
      </c>
      <c r="J4639" s="1">
        <v>6</v>
      </c>
      <c r="K4639" s="1">
        <v>2805</v>
      </c>
      <c r="L4639" s="1">
        <v>224613</v>
      </c>
      <c r="M4639" s="1">
        <v>1900912</v>
      </c>
      <c r="N4639" s="2">
        <f>INT(VLOOKUP(--D4639,'属性表（单）'!$H$7:$I$11,2,0)*VLOOKUP(F4639,'属性表（单）'!$B$4:$D$53,3,0))</f>
        <v>20587</v>
      </c>
      <c r="O4639" s="34">
        <f t="shared" si="598"/>
        <v>3087</v>
      </c>
      <c r="P4639" s="1">
        <f>IF(H4639=26,VLOOKUP(G4639,'属性表（单核）'!$H$2:$I$251,2,0),IF(H4639=59,VLOOKUP(G4639,'属性表（单核）'!$C$2:$D$251,2,0),INT(N4639/VLOOKUP(H4639,'属性表（单）'!$N$4:$O$24,2,0))))</f>
        <v>2058</v>
      </c>
      <c r="Q4639" s="34">
        <f t="shared" si="599"/>
        <v>3087</v>
      </c>
      <c r="R4639" s="1">
        <f>IF(J4639=26,VLOOKUP(G4639,'属性表（单核）'!$H$2:$I$251,2,0),IF(J4639=59,VLOOKUP(G4639,'属性表（单核）'!$C$2:$D$251,2,0),INT(N4639/VLOOKUP(J4639,'属性表（单）'!$N$4:$O$24,2,0))))</f>
        <v>2058</v>
      </c>
      <c r="S4639" s="1">
        <f t="shared" si="600"/>
        <v>165450</v>
      </c>
      <c r="T4639" s="28">
        <f>VLOOKUP(--F4639,经验表!$A$4:$B$53,2,0)*VLOOKUP(--E4639,经验表!$W$8:$X$17,2,0)</f>
        <v>165450</v>
      </c>
      <c r="U4639" s="1">
        <f t="shared" si="601"/>
        <v>1668600</v>
      </c>
      <c r="V4639" s="1">
        <f t="shared" si="602"/>
        <v>1668600</v>
      </c>
    </row>
    <row r="4640" spans="1:22" x14ac:dyDescent="0.35">
      <c r="A4640" s="1">
        <v>93400193</v>
      </c>
      <c r="B4640" s="3" t="s">
        <v>26</v>
      </c>
      <c r="C4640" s="29">
        <f t="shared" si="597"/>
        <v>2</v>
      </c>
      <c r="D4640" s="29" t="str">
        <f t="shared" si="594"/>
        <v>3</v>
      </c>
      <c r="E4640" s="42" t="str">
        <f t="shared" si="595"/>
        <v>23</v>
      </c>
      <c r="F4640" s="1">
        <v>34</v>
      </c>
      <c r="G4640" s="28" t="str">
        <f t="shared" si="596"/>
        <v>334</v>
      </c>
      <c r="H4640" s="1">
        <v>5</v>
      </c>
      <c r="I4640" s="1">
        <v>2891</v>
      </c>
      <c r="J4640" s="1">
        <v>6</v>
      </c>
      <c r="K4640" s="1">
        <v>2891</v>
      </c>
      <c r="L4640" s="1">
        <v>248653</v>
      </c>
      <c r="M4640" s="1">
        <v>2125525</v>
      </c>
      <c r="N4640" s="2">
        <f>INT(VLOOKUP(--D4640,'属性表（单）'!$H$7:$I$11,2,0)*VLOOKUP(F4640,'属性表（单）'!$B$4:$D$53,3,0))</f>
        <v>21487</v>
      </c>
      <c r="O4640" s="34">
        <f t="shared" si="598"/>
        <v>3222</v>
      </c>
      <c r="P4640" s="1">
        <f>IF(H4640=26,VLOOKUP(G4640,'属性表（单核）'!$H$2:$I$251,2,0),IF(H4640=59,VLOOKUP(G4640,'属性表（单核）'!$C$2:$D$251,2,0),INT(N4640/VLOOKUP(H4640,'属性表（单）'!$N$4:$O$24,2,0))))</f>
        <v>2148</v>
      </c>
      <c r="Q4640" s="34">
        <f t="shared" si="599"/>
        <v>3222</v>
      </c>
      <c r="R4640" s="1">
        <f>IF(J4640=26,VLOOKUP(G4640,'属性表（单核）'!$H$2:$I$251,2,0),IF(J4640=59,VLOOKUP(G4640,'属性表（单核）'!$C$2:$D$251,2,0),INT(N4640/VLOOKUP(J4640,'属性表（单）'!$N$4:$O$24,2,0))))</f>
        <v>2148</v>
      </c>
      <c r="S4640" s="1">
        <f t="shared" si="600"/>
        <v>179550</v>
      </c>
      <c r="T4640" s="28">
        <f>VLOOKUP(--F4640,经验表!$A$4:$B$53,2,0)*VLOOKUP(--E4640,经验表!$W$8:$X$17,2,0)</f>
        <v>179550</v>
      </c>
      <c r="U4640" s="1">
        <f t="shared" si="601"/>
        <v>1834050</v>
      </c>
      <c r="V4640" s="1">
        <f t="shared" si="602"/>
        <v>1834050</v>
      </c>
    </row>
    <row r="4641" spans="1:22" x14ac:dyDescent="0.35">
      <c r="A4641" s="1">
        <v>93500193</v>
      </c>
      <c r="B4641" s="3" t="s">
        <v>26</v>
      </c>
      <c r="C4641" s="29">
        <f t="shared" si="597"/>
        <v>2</v>
      </c>
      <c r="D4641" s="29" t="str">
        <f t="shared" si="594"/>
        <v>3</v>
      </c>
      <c r="E4641" s="42" t="str">
        <f t="shared" si="595"/>
        <v>23</v>
      </c>
      <c r="F4641" s="1">
        <v>35</v>
      </c>
      <c r="G4641" s="28" t="str">
        <f t="shared" si="596"/>
        <v>335</v>
      </c>
      <c r="H4641" s="1">
        <v>5</v>
      </c>
      <c r="I4641" s="1">
        <v>2979</v>
      </c>
      <c r="J4641" s="1">
        <v>6</v>
      </c>
      <c r="K4641" s="1">
        <v>2979</v>
      </c>
      <c r="L4641" s="1">
        <v>275156</v>
      </c>
      <c r="M4641" s="1">
        <v>2374178</v>
      </c>
      <c r="N4641" s="2">
        <f>INT(VLOOKUP(--D4641,'属性表（单）'!$H$7:$I$11,2,0)*VLOOKUP(F4641,'属性表（单）'!$B$4:$D$53,3,0))</f>
        <v>22387</v>
      </c>
      <c r="O4641" s="34">
        <f t="shared" si="598"/>
        <v>3357</v>
      </c>
      <c r="P4641" s="1">
        <f>IF(H4641=26,VLOOKUP(G4641,'属性表（单核）'!$H$2:$I$251,2,0),IF(H4641=59,VLOOKUP(G4641,'属性表（单核）'!$C$2:$D$251,2,0),INT(N4641/VLOOKUP(H4641,'属性表（单）'!$N$4:$O$24,2,0))))</f>
        <v>2238</v>
      </c>
      <c r="Q4641" s="34">
        <f t="shared" si="599"/>
        <v>3357</v>
      </c>
      <c r="R4641" s="1">
        <f>IF(J4641=26,VLOOKUP(G4641,'属性表（单核）'!$H$2:$I$251,2,0),IF(J4641=59,VLOOKUP(G4641,'属性表（单核）'!$C$2:$D$251,2,0),INT(N4641/VLOOKUP(J4641,'属性表（单）'!$N$4:$O$24,2,0))))</f>
        <v>2238</v>
      </c>
      <c r="S4641" s="1">
        <f t="shared" si="600"/>
        <v>193650</v>
      </c>
      <c r="T4641" s="28">
        <f>VLOOKUP(--F4641,经验表!$A$4:$B$53,2,0)*VLOOKUP(--E4641,经验表!$W$8:$X$17,2,0)</f>
        <v>193650</v>
      </c>
      <c r="U4641" s="1">
        <f t="shared" si="601"/>
        <v>2013600</v>
      </c>
      <c r="V4641" s="1">
        <f t="shared" si="602"/>
        <v>2013600</v>
      </c>
    </row>
    <row r="4642" spans="1:22" x14ac:dyDescent="0.35">
      <c r="A4642" s="1">
        <v>93600193</v>
      </c>
      <c r="B4642" s="3" t="s">
        <v>26</v>
      </c>
      <c r="C4642" s="29">
        <f t="shared" si="597"/>
        <v>2</v>
      </c>
      <c r="D4642" s="29" t="str">
        <f t="shared" si="594"/>
        <v>3</v>
      </c>
      <c r="E4642" s="42" t="str">
        <f t="shared" si="595"/>
        <v>23</v>
      </c>
      <c r="F4642" s="1">
        <v>36</v>
      </c>
      <c r="G4642" s="28" t="str">
        <f t="shared" si="596"/>
        <v>336</v>
      </c>
      <c r="H4642" s="1">
        <v>5</v>
      </c>
      <c r="I4642" s="1">
        <v>3070</v>
      </c>
      <c r="J4642" s="1">
        <v>6</v>
      </c>
      <c r="K4642" s="1">
        <v>3070</v>
      </c>
      <c r="L4642" s="1">
        <v>304379</v>
      </c>
      <c r="M4642" s="1">
        <v>2649334</v>
      </c>
      <c r="N4642" s="2">
        <f>INT(VLOOKUP(--D4642,'属性表（单）'!$H$7:$I$11,2,0)*VLOOKUP(F4642,'属性表（单）'!$B$4:$D$53,3,0))</f>
        <v>23287</v>
      </c>
      <c r="O4642" s="34">
        <f t="shared" si="598"/>
        <v>3492</v>
      </c>
      <c r="P4642" s="1">
        <f>IF(H4642=26,VLOOKUP(G4642,'属性表（单核）'!$H$2:$I$251,2,0),IF(H4642=59,VLOOKUP(G4642,'属性表（单核）'!$C$2:$D$251,2,0),INT(N4642/VLOOKUP(H4642,'属性表（单）'!$N$4:$O$24,2,0))))</f>
        <v>2328</v>
      </c>
      <c r="Q4642" s="34">
        <f t="shared" si="599"/>
        <v>3492</v>
      </c>
      <c r="R4642" s="1">
        <f>IF(J4642=26,VLOOKUP(G4642,'属性表（单核）'!$H$2:$I$251,2,0),IF(J4642=59,VLOOKUP(G4642,'属性表（单核）'!$C$2:$D$251,2,0),INT(N4642/VLOOKUP(J4642,'属性表（单）'!$N$4:$O$24,2,0))))</f>
        <v>2328</v>
      </c>
      <c r="S4642" s="1">
        <f t="shared" si="600"/>
        <v>207750</v>
      </c>
      <c r="T4642" s="28">
        <f>VLOOKUP(--F4642,经验表!$A$4:$B$53,2,0)*VLOOKUP(--E4642,经验表!$W$8:$X$17,2,0)</f>
        <v>207750</v>
      </c>
      <c r="U4642" s="1">
        <f t="shared" si="601"/>
        <v>2207250</v>
      </c>
      <c r="V4642" s="1">
        <f t="shared" si="602"/>
        <v>2207250</v>
      </c>
    </row>
    <row r="4643" spans="1:22" x14ac:dyDescent="0.35">
      <c r="A4643" s="1">
        <v>93700193</v>
      </c>
      <c r="B4643" s="3" t="s">
        <v>26</v>
      </c>
      <c r="C4643" s="29">
        <f t="shared" si="597"/>
        <v>2</v>
      </c>
      <c r="D4643" s="29" t="str">
        <f t="shared" si="594"/>
        <v>3</v>
      </c>
      <c r="E4643" s="42" t="str">
        <f t="shared" si="595"/>
        <v>23</v>
      </c>
      <c r="F4643" s="1">
        <v>37</v>
      </c>
      <c r="G4643" s="28" t="str">
        <f t="shared" si="596"/>
        <v>337</v>
      </c>
      <c r="H4643" s="1">
        <v>5</v>
      </c>
      <c r="I4643" s="1">
        <v>3162</v>
      </c>
      <c r="J4643" s="1">
        <v>6</v>
      </c>
      <c r="K4643" s="1">
        <v>3162</v>
      </c>
      <c r="L4643" s="1">
        <v>336596</v>
      </c>
      <c r="M4643" s="1">
        <v>2953713</v>
      </c>
      <c r="N4643" s="2">
        <f>INT(VLOOKUP(--D4643,'属性表（单）'!$H$7:$I$11,2,0)*VLOOKUP(F4643,'属性表（单）'!$B$4:$D$53,3,0))</f>
        <v>24300</v>
      </c>
      <c r="O4643" s="34">
        <f t="shared" si="598"/>
        <v>3645</v>
      </c>
      <c r="P4643" s="1">
        <f>IF(H4643=26,VLOOKUP(G4643,'属性表（单核）'!$H$2:$I$251,2,0),IF(H4643=59,VLOOKUP(G4643,'属性表（单核）'!$C$2:$D$251,2,0),INT(N4643/VLOOKUP(H4643,'属性表（单）'!$N$4:$O$24,2,0))))</f>
        <v>2430</v>
      </c>
      <c r="Q4643" s="34">
        <f t="shared" si="599"/>
        <v>3645</v>
      </c>
      <c r="R4643" s="1">
        <f>IF(J4643=26,VLOOKUP(G4643,'属性表（单核）'!$H$2:$I$251,2,0),IF(J4643=59,VLOOKUP(G4643,'属性表（单核）'!$C$2:$D$251,2,0),INT(N4643/VLOOKUP(J4643,'属性表（单）'!$N$4:$O$24,2,0))))</f>
        <v>2430</v>
      </c>
      <c r="S4643" s="1">
        <f t="shared" si="600"/>
        <v>221850</v>
      </c>
      <c r="T4643" s="28">
        <f>VLOOKUP(--F4643,经验表!$A$4:$B$53,2,0)*VLOOKUP(--E4643,经验表!$W$8:$X$17,2,0)</f>
        <v>221850</v>
      </c>
      <c r="U4643" s="1">
        <f t="shared" si="601"/>
        <v>2415000</v>
      </c>
      <c r="V4643" s="1">
        <f t="shared" si="602"/>
        <v>2415000</v>
      </c>
    </row>
    <row r="4644" spans="1:22" x14ac:dyDescent="0.35">
      <c r="A4644" s="1">
        <v>93800193</v>
      </c>
      <c r="B4644" s="3" t="s">
        <v>26</v>
      </c>
      <c r="C4644" s="29">
        <f t="shared" si="597"/>
        <v>2</v>
      </c>
      <c r="D4644" s="29" t="str">
        <f t="shared" si="594"/>
        <v>3</v>
      </c>
      <c r="E4644" s="42" t="str">
        <f t="shared" si="595"/>
        <v>23</v>
      </c>
      <c r="F4644" s="1">
        <v>38</v>
      </c>
      <c r="G4644" s="28" t="str">
        <f t="shared" si="596"/>
        <v>338</v>
      </c>
      <c r="H4644" s="1">
        <v>5</v>
      </c>
      <c r="I4644" s="1">
        <v>3256</v>
      </c>
      <c r="J4644" s="1">
        <v>6</v>
      </c>
      <c r="K4644" s="1">
        <v>3256</v>
      </c>
      <c r="L4644" s="1">
        <v>372112</v>
      </c>
      <c r="M4644" s="1">
        <v>3290309</v>
      </c>
      <c r="N4644" s="2">
        <f>INT(VLOOKUP(--D4644,'属性表（单）'!$H$7:$I$11,2,0)*VLOOKUP(F4644,'属性表（单）'!$B$4:$D$53,3,0))</f>
        <v>25312</v>
      </c>
      <c r="O4644" s="34">
        <f t="shared" si="598"/>
        <v>3796</v>
      </c>
      <c r="P4644" s="1">
        <f>IF(H4644=26,VLOOKUP(G4644,'属性表（单核）'!$H$2:$I$251,2,0),IF(H4644=59,VLOOKUP(G4644,'属性表（单核）'!$C$2:$D$251,2,0),INT(N4644/VLOOKUP(H4644,'属性表（单）'!$N$4:$O$24,2,0))))</f>
        <v>2531</v>
      </c>
      <c r="Q4644" s="34">
        <f t="shared" si="599"/>
        <v>3796</v>
      </c>
      <c r="R4644" s="1">
        <f>IF(J4644=26,VLOOKUP(G4644,'属性表（单核）'!$H$2:$I$251,2,0),IF(J4644=59,VLOOKUP(G4644,'属性表（单核）'!$C$2:$D$251,2,0),INT(N4644/VLOOKUP(J4644,'属性表（单）'!$N$4:$O$24,2,0))))</f>
        <v>2531</v>
      </c>
      <c r="S4644" s="1">
        <f t="shared" si="600"/>
        <v>238950</v>
      </c>
      <c r="T4644" s="28">
        <f>VLOOKUP(--F4644,经验表!$A$4:$B$53,2,0)*VLOOKUP(--E4644,经验表!$W$8:$X$17,2,0)</f>
        <v>238950</v>
      </c>
      <c r="U4644" s="1">
        <f t="shared" si="601"/>
        <v>2636850</v>
      </c>
      <c r="V4644" s="1">
        <f t="shared" si="602"/>
        <v>2636850</v>
      </c>
    </row>
    <row r="4645" spans="1:22" x14ac:dyDescent="0.35">
      <c r="A4645" s="1">
        <v>93900193</v>
      </c>
      <c r="B4645" s="3" t="s">
        <v>26</v>
      </c>
      <c r="C4645" s="29">
        <f t="shared" si="597"/>
        <v>2</v>
      </c>
      <c r="D4645" s="29" t="str">
        <f t="shared" si="594"/>
        <v>3</v>
      </c>
      <c r="E4645" s="42" t="str">
        <f t="shared" si="595"/>
        <v>23</v>
      </c>
      <c r="F4645" s="1">
        <v>39</v>
      </c>
      <c r="G4645" s="28" t="str">
        <f t="shared" si="596"/>
        <v>339</v>
      </c>
      <c r="H4645" s="1">
        <v>5</v>
      </c>
      <c r="I4645" s="1">
        <v>3352</v>
      </c>
      <c r="J4645" s="1">
        <v>6</v>
      </c>
      <c r="K4645" s="1">
        <v>3352</v>
      </c>
      <c r="L4645" s="1">
        <v>411264</v>
      </c>
      <c r="M4645" s="1">
        <v>3662421</v>
      </c>
      <c r="N4645" s="2">
        <f>INT(VLOOKUP(--D4645,'属性表（单）'!$H$7:$I$11,2,0)*VLOOKUP(F4645,'属性表（单）'!$B$4:$D$53,3,0))</f>
        <v>26325</v>
      </c>
      <c r="O4645" s="34">
        <f t="shared" si="598"/>
        <v>3948</v>
      </c>
      <c r="P4645" s="1">
        <f>IF(H4645=26,VLOOKUP(G4645,'属性表（单核）'!$H$2:$I$251,2,0),IF(H4645=59,VLOOKUP(G4645,'属性表（单核）'!$C$2:$D$251,2,0),INT(N4645/VLOOKUP(H4645,'属性表（单）'!$N$4:$O$24,2,0))))</f>
        <v>2632</v>
      </c>
      <c r="Q4645" s="34">
        <f t="shared" si="599"/>
        <v>3948</v>
      </c>
      <c r="R4645" s="1">
        <f>IF(J4645=26,VLOOKUP(G4645,'属性表（单核）'!$H$2:$I$251,2,0),IF(J4645=59,VLOOKUP(G4645,'属性表（单核）'!$C$2:$D$251,2,0),INT(N4645/VLOOKUP(J4645,'属性表（单）'!$N$4:$O$24,2,0))))</f>
        <v>2632</v>
      </c>
      <c r="S4645" s="1">
        <f t="shared" si="600"/>
        <v>256050</v>
      </c>
      <c r="T4645" s="28">
        <f>VLOOKUP(--F4645,经验表!$A$4:$B$53,2,0)*VLOOKUP(--E4645,经验表!$W$8:$X$17,2,0)</f>
        <v>256050</v>
      </c>
      <c r="U4645" s="1">
        <f t="shared" si="601"/>
        <v>2875800</v>
      </c>
      <c r="V4645" s="1">
        <f t="shared" si="602"/>
        <v>2875800</v>
      </c>
    </row>
    <row r="4646" spans="1:22" x14ac:dyDescent="0.35">
      <c r="A4646" s="1">
        <v>94000193</v>
      </c>
      <c r="B4646" s="3" t="s">
        <v>26</v>
      </c>
      <c r="C4646" s="29">
        <f t="shared" si="597"/>
        <v>2</v>
      </c>
      <c r="D4646" s="29" t="str">
        <f t="shared" si="594"/>
        <v>3</v>
      </c>
      <c r="E4646" s="42" t="str">
        <f t="shared" si="595"/>
        <v>23</v>
      </c>
      <c r="F4646" s="1">
        <v>40</v>
      </c>
      <c r="G4646" s="28" t="str">
        <f t="shared" si="596"/>
        <v>340</v>
      </c>
      <c r="H4646" s="1">
        <v>5</v>
      </c>
      <c r="I4646" s="1">
        <v>3450</v>
      </c>
      <c r="J4646" s="1">
        <v>6</v>
      </c>
      <c r="K4646" s="1">
        <v>3450</v>
      </c>
      <c r="L4646" s="1">
        <v>454419</v>
      </c>
      <c r="M4646" s="1">
        <v>4073685</v>
      </c>
      <c r="N4646" s="2">
        <f>INT(VLOOKUP(--D4646,'属性表（单）'!$H$7:$I$11,2,0)*VLOOKUP(F4646,'属性表（单）'!$B$4:$D$53,3,0))</f>
        <v>27337</v>
      </c>
      <c r="O4646" s="34">
        <f t="shared" si="598"/>
        <v>4099</v>
      </c>
      <c r="P4646" s="1">
        <f>IF(H4646=26,VLOOKUP(G4646,'属性表（单核）'!$H$2:$I$251,2,0),IF(H4646=59,VLOOKUP(G4646,'属性表（单核）'!$C$2:$D$251,2,0),INT(N4646/VLOOKUP(H4646,'属性表（单）'!$N$4:$O$24,2,0))))</f>
        <v>2733</v>
      </c>
      <c r="Q4646" s="34">
        <f t="shared" si="599"/>
        <v>4099</v>
      </c>
      <c r="R4646" s="1">
        <f>IF(J4646=26,VLOOKUP(G4646,'属性表（单核）'!$H$2:$I$251,2,0),IF(J4646=59,VLOOKUP(G4646,'属性表（单核）'!$C$2:$D$251,2,0),INT(N4646/VLOOKUP(J4646,'属性表（单）'!$N$4:$O$24,2,0))))</f>
        <v>2733</v>
      </c>
      <c r="S4646" s="1">
        <f t="shared" si="600"/>
        <v>273150</v>
      </c>
      <c r="T4646" s="28">
        <f>VLOOKUP(--F4646,经验表!$A$4:$B$53,2,0)*VLOOKUP(--E4646,经验表!$W$8:$X$17,2,0)</f>
        <v>273150</v>
      </c>
      <c r="U4646" s="1">
        <f t="shared" si="601"/>
        <v>3131850</v>
      </c>
      <c r="V4646" s="1">
        <f t="shared" si="602"/>
        <v>3131850</v>
      </c>
    </row>
    <row r="4647" spans="1:22" x14ac:dyDescent="0.35">
      <c r="A4647" s="1">
        <v>94100193</v>
      </c>
      <c r="B4647" s="3" t="s">
        <v>26</v>
      </c>
      <c r="C4647" s="29">
        <f t="shared" si="597"/>
        <v>2</v>
      </c>
      <c r="D4647" s="29" t="str">
        <f t="shared" si="594"/>
        <v>3</v>
      </c>
      <c r="E4647" s="42" t="str">
        <f t="shared" si="595"/>
        <v>23</v>
      </c>
      <c r="F4647" s="1">
        <v>41</v>
      </c>
      <c r="G4647" s="28" t="str">
        <f t="shared" si="596"/>
        <v>341</v>
      </c>
      <c r="H4647" s="1">
        <v>5</v>
      </c>
      <c r="I4647" s="1">
        <v>3549</v>
      </c>
      <c r="J4647" s="1">
        <v>6</v>
      </c>
      <c r="K4647" s="1">
        <v>3549</v>
      </c>
      <c r="L4647" s="1">
        <v>501985</v>
      </c>
      <c r="M4647" s="1">
        <v>4528104</v>
      </c>
      <c r="N4647" s="2">
        <f>INT(VLOOKUP(--D4647,'属性表（单）'!$H$7:$I$11,2,0)*VLOOKUP(F4647,'属性表（单）'!$B$4:$D$53,3,0))</f>
        <v>28350</v>
      </c>
      <c r="O4647" s="34">
        <f t="shared" si="598"/>
        <v>4252</v>
      </c>
      <c r="P4647" s="1">
        <f>IF(H4647=26,VLOOKUP(G4647,'属性表（单核）'!$H$2:$I$251,2,0),IF(H4647=59,VLOOKUP(G4647,'属性表（单核）'!$C$2:$D$251,2,0),INT(N4647/VLOOKUP(H4647,'属性表（单）'!$N$4:$O$24,2,0))))</f>
        <v>2835</v>
      </c>
      <c r="Q4647" s="34">
        <f t="shared" si="599"/>
        <v>4252</v>
      </c>
      <c r="R4647" s="1">
        <f>IF(J4647=26,VLOOKUP(G4647,'属性表（单核）'!$H$2:$I$251,2,0),IF(J4647=59,VLOOKUP(G4647,'属性表（单核）'!$C$2:$D$251,2,0),INT(N4647/VLOOKUP(J4647,'属性表（单）'!$N$4:$O$24,2,0))))</f>
        <v>2835</v>
      </c>
      <c r="S4647" s="1">
        <f t="shared" si="600"/>
        <v>290250</v>
      </c>
      <c r="T4647" s="28">
        <f>VLOOKUP(--F4647,经验表!$A$4:$B$53,2,0)*VLOOKUP(--E4647,经验表!$W$8:$X$17,2,0)</f>
        <v>290250</v>
      </c>
      <c r="U4647" s="1">
        <f t="shared" si="601"/>
        <v>3405000</v>
      </c>
      <c r="V4647" s="1">
        <f t="shared" si="602"/>
        <v>3405000</v>
      </c>
    </row>
    <row r="4648" spans="1:22" x14ac:dyDescent="0.35">
      <c r="A4648" s="1">
        <v>94200193</v>
      </c>
      <c r="B4648" s="3" t="s">
        <v>26</v>
      </c>
      <c r="C4648" s="29">
        <f t="shared" si="597"/>
        <v>2</v>
      </c>
      <c r="D4648" s="29" t="str">
        <f t="shared" si="594"/>
        <v>3</v>
      </c>
      <c r="E4648" s="42" t="str">
        <f t="shared" si="595"/>
        <v>23</v>
      </c>
      <c r="F4648" s="1">
        <v>42</v>
      </c>
      <c r="G4648" s="28" t="str">
        <f t="shared" si="596"/>
        <v>342</v>
      </c>
      <c r="H4648" s="1">
        <v>5</v>
      </c>
      <c r="I4648" s="1">
        <v>3651</v>
      </c>
      <c r="J4648" s="1">
        <v>6</v>
      </c>
      <c r="K4648" s="1">
        <v>3651</v>
      </c>
      <c r="L4648" s="1">
        <v>554413</v>
      </c>
      <c r="M4648" s="1">
        <v>5030089</v>
      </c>
      <c r="N4648" s="2">
        <f>INT(VLOOKUP(--D4648,'属性表（单）'!$H$7:$I$11,2,0)*VLOOKUP(F4648,'属性表（单）'!$B$4:$D$53,3,0))</f>
        <v>29475</v>
      </c>
      <c r="O4648" s="34">
        <f t="shared" si="598"/>
        <v>4420</v>
      </c>
      <c r="P4648" s="1">
        <f>IF(H4648=26,VLOOKUP(G4648,'属性表（单核）'!$H$2:$I$251,2,0),IF(H4648=59,VLOOKUP(G4648,'属性表（单核）'!$C$2:$D$251,2,0),INT(N4648/VLOOKUP(H4648,'属性表（单）'!$N$4:$O$24,2,0))))</f>
        <v>2947</v>
      </c>
      <c r="Q4648" s="34">
        <f t="shared" si="599"/>
        <v>4420</v>
      </c>
      <c r="R4648" s="1">
        <f>IF(J4648=26,VLOOKUP(G4648,'属性表（单核）'!$H$2:$I$251,2,0),IF(J4648=59,VLOOKUP(G4648,'属性表（单核）'!$C$2:$D$251,2,0),INT(N4648/VLOOKUP(J4648,'属性表（单）'!$N$4:$O$24,2,0))))</f>
        <v>2947</v>
      </c>
      <c r="S4648" s="1">
        <f t="shared" si="600"/>
        <v>310650</v>
      </c>
      <c r="T4648" s="28">
        <f>VLOOKUP(--F4648,经验表!$A$4:$B$53,2,0)*VLOOKUP(--E4648,经验表!$W$8:$X$17,2,0)</f>
        <v>310650</v>
      </c>
      <c r="U4648" s="1">
        <f t="shared" si="601"/>
        <v>3695250</v>
      </c>
      <c r="V4648" s="1">
        <f t="shared" si="602"/>
        <v>3695250</v>
      </c>
    </row>
    <row r="4649" spans="1:22" x14ac:dyDescent="0.35">
      <c r="A4649" s="1">
        <v>94300193</v>
      </c>
      <c r="B4649" s="3" t="s">
        <v>26</v>
      </c>
      <c r="C4649" s="29">
        <f t="shared" si="597"/>
        <v>2</v>
      </c>
      <c r="D4649" s="29" t="str">
        <f t="shared" si="594"/>
        <v>3</v>
      </c>
      <c r="E4649" s="42" t="str">
        <f t="shared" si="595"/>
        <v>23</v>
      </c>
      <c r="F4649" s="1">
        <v>43</v>
      </c>
      <c r="G4649" s="28" t="str">
        <f t="shared" si="596"/>
        <v>343</v>
      </c>
      <c r="H4649" s="1">
        <v>5</v>
      </c>
      <c r="I4649" s="1">
        <v>3755</v>
      </c>
      <c r="J4649" s="1">
        <v>6</v>
      </c>
      <c r="K4649" s="1">
        <v>3755</v>
      </c>
      <c r="L4649" s="1">
        <v>612196</v>
      </c>
      <c r="M4649" s="1">
        <v>5584502</v>
      </c>
      <c r="N4649" s="2">
        <f>INT(VLOOKUP(--D4649,'属性表（单）'!$H$7:$I$11,2,0)*VLOOKUP(F4649,'属性表（单）'!$B$4:$D$53,3,0))</f>
        <v>30600</v>
      </c>
      <c r="O4649" s="34">
        <f t="shared" si="598"/>
        <v>4590</v>
      </c>
      <c r="P4649" s="1">
        <f>IF(H4649=26,VLOOKUP(G4649,'属性表（单核）'!$H$2:$I$251,2,0),IF(H4649=59,VLOOKUP(G4649,'属性表（单核）'!$C$2:$D$251,2,0),INT(N4649/VLOOKUP(H4649,'属性表（单）'!$N$4:$O$24,2,0))))</f>
        <v>3060</v>
      </c>
      <c r="Q4649" s="34">
        <f t="shared" si="599"/>
        <v>4590</v>
      </c>
      <c r="R4649" s="1">
        <f>IF(J4649=26,VLOOKUP(G4649,'属性表（单核）'!$H$2:$I$251,2,0),IF(J4649=59,VLOOKUP(G4649,'属性表（单核）'!$C$2:$D$251,2,0),INT(N4649/VLOOKUP(J4649,'属性表（单）'!$N$4:$O$24,2,0))))</f>
        <v>3060</v>
      </c>
      <c r="S4649" s="1">
        <f t="shared" si="600"/>
        <v>331050</v>
      </c>
      <c r="T4649" s="28">
        <f>VLOOKUP(--F4649,经验表!$A$4:$B$53,2,0)*VLOOKUP(--E4649,经验表!$W$8:$X$17,2,0)</f>
        <v>331050</v>
      </c>
      <c r="U4649" s="1">
        <f t="shared" si="601"/>
        <v>4005900</v>
      </c>
      <c r="V4649" s="1">
        <f t="shared" si="602"/>
        <v>4005900</v>
      </c>
    </row>
    <row r="4650" spans="1:22" x14ac:dyDescent="0.35">
      <c r="A4650" s="1">
        <v>94400193</v>
      </c>
      <c r="B4650" s="3" t="s">
        <v>26</v>
      </c>
      <c r="C4650" s="29">
        <f t="shared" si="597"/>
        <v>2</v>
      </c>
      <c r="D4650" s="29" t="str">
        <f t="shared" si="594"/>
        <v>3</v>
      </c>
      <c r="E4650" s="42" t="str">
        <f t="shared" si="595"/>
        <v>23</v>
      </c>
      <c r="F4650" s="1">
        <v>44</v>
      </c>
      <c r="G4650" s="28" t="str">
        <f t="shared" si="596"/>
        <v>344</v>
      </c>
      <c r="H4650" s="1">
        <v>5</v>
      </c>
      <c r="I4650" s="1">
        <v>3861</v>
      </c>
      <c r="J4650" s="1">
        <v>6</v>
      </c>
      <c r="K4650" s="1">
        <v>3861</v>
      </c>
      <c r="L4650" s="1">
        <v>675880</v>
      </c>
      <c r="M4650" s="1">
        <v>6196698</v>
      </c>
      <c r="N4650" s="2">
        <f>INT(VLOOKUP(--D4650,'属性表（单）'!$H$7:$I$11,2,0)*VLOOKUP(F4650,'属性表（单）'!$B$4:$D$53,3,0))</f>
        <v>31725</v>
      </c>
      <c r="O4650" s="34">
        <f t="shared" si="598"/>
        <v>4758</v>
      </c>
      <c r="P4650" s="1">
        <f>IF(H4650=26,VLOOKUP(G4650,'属性表（单核）'!$H$2:$I$251,2,0),IF(H4650=59,VLOOKUP(G4650,'属性表（单核）'!$C$2:$D$251,2,0),INT(N4650/VLOOKUP(H4650,'属性表（单）'!$N$4:$O$24,2,0))))</f>
        <v>3172</v>
      </c>
      <c r="Q4650" s="34">
        <f t="shared" si="599"/>
        <v>4758</v>
      </c>
      <c r="R4650" s="1">
        <f>IF(J4650=26,VLOOKUP(G4650,'属性表（单核）'!$H$2:$I$251,2,0),IF(J4650=59,VLOOKUP(G4650,'属性表（单核）'!$C$2:$D$251,2,0),INT(N4650/VLOOKUP(J4650,'属性表（单）'!$N$4:$O$24,2,0))))</f>
        <v>3172</v>
      </c>
      <c r="S4650" s="1">
        <f t="shared" si="600"/>
        <v>351450</v>
      </c>
      <c r="T4650" s="28">
        <f>VLOOKUP(--F4650,经验表!$A$4:$B$53,2,0)*VLOOKUP(--E4650,经验表!$W$8:$X$17,2,0)</f>
        <v>351450</v>
      </c>
      <c r="U4650" s="1">
        <f t="shared" si="601"/>
        <v>4336950</v>
      </c>
      <c r="V4650" s="1">
        <f t="shared" si="602"/>
        <v>4336950</v>
      </c>
    </row>
    <row r="4651" spans="1:22" x14ac:dyDescent="0.35">
      <c r="A4651" s="1">
        <v>94500193</v>
      </c>
      <c r="B4651" s="3" t="s">
        <v>26</v>
      </c>
      <c r="C4651" s="29">
        <f t="shared" si="597"/>
        <v>2</v>
      </c>
      <c r="D4651" s="29" t="str">
        <f t="shared" si="594"/>
        <v>3</v>
      </c>
      <c r="E4651" s="42" t="str">
        <f t="shared" si="595"/>
        <v>23</v>
      </c>
      <c r="F4651" s="1">
        <v>45</v>
      </c>
      <c r="G4651" s="28" t="str">
        <f t="shared" si="596"/>
        <v>345</v>
      </c>
      <c r="H4651" s="1">
        <v>5</v>
      </c>
      <c r="I4651" s="1">
        <v>3968</v>
      </c>
      <c r="J4651" s="1">
        <v>6</v>
      </c>
      <c r="K4651" s="1">
        <v>3968</v>
      </c>
      <c r="L4651" s="1">
        <v>746062</v>
      </c>
      <c r="M4651" s="1">
        <v>6872578</v>
      </c>
      <c r="N4651" s="2">
        <f>INT(VLOOKUP(--D4651,'属性表（单）'!$H$7:$I$11,2,0)*VLOOKUP(F4651,'属性表（单）'!$B$4:$D$53,3,0))</f>
        <v>32850</v>
      </c>
      <c r="O4651" s="34">
        <f t="shared" si="598"/>
        <v>4927</v>
      </c>
      <c r="P4651" s="1">
        <f>IF(H4651=26,VLOOKUP(G4651,'属性表（单核）'!$H$2:$I$251,2,0),IF(H4651=59,VLOOKUP(G4651,'属性表（单核）'!$C$2:$D$251,2,0),INT(N4651/VLOOKUP(H4651,'属性表（单）'!$N$4:$O$24,2,0))))</f>
        <v>3285</v>
      </c>
      <c r="Q4651" s="34">
        <f t="shared" si="599"/>
        <v>4927</v>
      </c>
      <c r="R4651" s="1">
        <f>IF(J4651=26,VLOOKUP(G4651,'属性表（单核）'!$H$2:$I$251,2,0),IF(J4651=59,VLOOKUP(G4651,'属性表（单核）'!$C$2:$D$251,2,0),INT(N4651/VLOOKUP(J4651,'属性表（单）'!$N$4:$O$24,2,0))))</f>
        <v>3285</v>
      </c>
      <c r="S4651" s="1">
        <f t="shared" si="600"/>
        <v>371850</v>
      </c>
      <c r="T4651" s="28">
        <f>VLOOKUP(--F4651,经验表!$A$4:$B$53,2,0)*VLOOKUP(--E4651,经验表!$W$8:$X$17,2,0)</f>
        <v>371850</v>
      </c>
      <c r="U4651" s="1">
        <f t="shared" si="601"/>
        <v>4688400</v>
      </c>
      <c r="V4651" s="1">
        <f t="shared" si="602"/>
        <v>4688400</v>
      </c>
    </row>
    <row r="4652" spans="1:22" x14ac:dyDescent="0.35">
      <c r="A4652" s="1">
        <v>94600193</v>
      </c>
      <c r="B4652" s="3" t="s">
        <v>26</v>
      </c>
      <c r="C4652" s="29">
        <f t="shared" si="597"/>
        <v>2</v>
      </c>
      <c r="D4652" s="29" t="str">
        <f t="shared" si="594"/>
        <v>3</v>
      </c>
      <c r="E4652" s="42" t="str">
        <f t="shared" si="595"/>
        <v>23</v>
      </c>
      <c r="F4652" s="1">
        <v>46</v>
      </c>
      <c r="G4652" s="28" t="str">
        <f t="shared" si="596"/>
        <v>346</v>
      </c>
      <c r="H4652" s="1">
        <v>5</v>
      </c>
      <c r="I4652" s="1">
        <v>4078</v>
      </c>
      <c r="J4652" s="1">
        <v>6</v>
      </c>
      <c r="K4652" s="1">
        <v>4078</v>
      </c>
      <c r="L4652" s="1">
        <v>823407</v>
      </c>
      <c r="M4652" s="1">
        <v>7618640</v>
      </c>
      <c r="N4652" s="2">
        <f>INT(VLOOKUP(--D4652,'属性表（单）'!$H$7:$I$11,2,0)*VLOOKUP(F4652,'属性表（单）'!$B$4:$D$53,3,0))</f>
        <v>33975</v>
      </c>
      <c r="O4652" s="34">
        <f t="shared" si="598"/>
        <v>5095</v>
      </c>
      <c r="P4652" s="1">
        <f>IF(H4652=26,VLOOKUP(G4652,'属性表（单核）'!$H$2:$I$251,2,0),IF(H4652=59,VLOOKUP(G4652,'属性表（单核）'!$C$2:$D$251,2,0),INT(N4652/VLOOKUP(H4652,'属性表（单）'!$N$4:$O$24,2,0))))</f>
        <v>3397</v>
      </c>
      <c r="Q4652" s="34">
        <f t="shared" si="599"/>
        <v>5095</v>
      </c>
      <c r="R4652" s="1">
        <f>IF(J4652=26,VLOOKUP(G4652,'属性表（单核）'!$H$2:$I$251,2,0),IF(J4652=59,VLOOKUP(G4652,'属性表（单核）'!$C$2:$D$251,2,0),INT(N4652/VLOOKUP(J4652,'属性表（单）'!$N$4:$O$24,2,0))))</f>
        <v>3397</v>
      </c>
      <c r="S4652" s="1">
        <f t="shared" si="600"/>
        <v>395850</v>
      </c>
      <c r="T4652" s="28">
        <f>VLOOKUP(--F4652,经验表!$A$4:$B$53,2,0)*VLOOKUP(--E4652,经验表!$W$8:$X$17,2,0)</f>
        <v>395850</v>
      </c>
      <c r="U4652" s="1">
        <f t="shared" si="601"/>
        <v>5060250</v>
      </c>
      <c r="V4652" s="1">
        <f t="shared" si="602"/>
        <v>5060250</v>
      </c>
    </row>
    <row r="4653" spans="1:22" x14ac:dyDescent="0.35">
      <c r="A4653" s="1">
        <v>94700193</v>
      </c>
      <c r="B4653" s="3" t="s">
        <v>26</v>
      </c>
      <c r="C4653" s="29">
        <f t="shared" si="597"/>
        <v>2</v>
      </c>
      <c r="D4653" s="29" t="str">
        <f t="shared" si="594"/>
        <v>3</v>
      </c>
      <c r="E4653" s="42" t="str">
        <f t="shared" si="595"/>
        <v>23</v>
      </c>
      <c r="F4653" s="1">
        <v>47</v>
      </c>
      <c r="G4653" s="28" t="str">
        <f t="shared" si="596"/>
        <v>347</v>
      </c>
      <c r="H4653" s="1">
        <v>5</v>
      </c>
      <c r="I4653" s="1">
        <v>4190</v>
      </c>
      <c r="J4653" s="1">
        <v>6</v>
      </c>
      <c r="K4653" s="1">
        <v>4190</v>
      </c>
      <c r="L4653" s="1">
        <v>908640</v>
      </c>
      <c r="M4653" s="1">
        <v>8442047</v>
      </c>
      <c r="N4653" s="2">
        <f>INT(VLOOKUP(--D4653,'属性表（单）'!$H$7:$I$11,2,0)*VLOOKUP(F4653,'属性表（单）'!$B$4:$D$53,3,0))</f>
        <v>35212</v>
      </c>
      <c r="O4653" s="34">
        <f t="shared" si="598"/>
        <v>5281</v>
      </c>
      <c r="P4653" s="1">
        <f>IF(H4653=26,VLOOKUP(G4653,'属性表（单核）'!$H$2:$I$251,2,0),IF(H4653=59,VLOOKUP(G4653,'属性表（单核）'!$C$2:$D$251,2,0),INT(N4653/VLOOKUP(H4653,'属性表（单）'!$N$4:$O$24,2,0))))</f>
        <v>3521</v>
      </c>
      <c r="Q4653" s="34">
        <f t="shared" si="599"/>
        <v>5281</v>
      </c>
      <c r="R4653" s="1">
        <f>IF(J4653=26,VLOOKUP(G4653,'属性表（单核）'!$H$2:$I$251,2,0),IF(J4653=59,VLOOKUP(G4653,'属性表（单核）'!$C$2:$D$251,2,0),INT(N4653/VLOOKUP(J4653,'属性表（单）'!$N$4:$O$24,2,0))))</f>
        <v>3521</v>
      </c>
      <c r="S4653" s="1">
        <f t="shared" si="600"/>
        <v>419850</v>
      </c>
      <c r="T4653" s="28">
        <f>VLOOKUP(--F4653,经验表!$A$4:$B$53,2,0)*VLOOKUP(--E4653,经验表!$W$8:$X$17,2,0)</f>
        <v>419850</v>
      </c>
      <c r="U4653" s="1">
        <f t="shared" si="601"/>
        <v>5456100</v>
      </c>
      <c r="V4653" s="1">
        <f t="shared" si="602"/>
        <v>5456100</v>
      </c>
    </row>
    <row r="4654" spans="1:22" x14ac:dyDescent="0.35">
      <c r="A4654" s="1">
        <v>94800193</v>
      </c>
      <c r="B4654" s="3" t="s">
        <v>26</v>
      </c>
      <c r="C4654" s="29">
        <f t="shared" si="597"/>
        <v>2</v>
      </c>
      <c r="D4654" s="29" t="str">
        <f t="shared" si="594"/>
        <v>3</v>
      </c>
      <c r="E4654" s="42" t="str">
        <f t="shared" si="595"/>
        <v>23</v>
      </c>
      <c r="F4654" s="1">
        <v>48</v>
      </c>
      <c r="G4654" s="28" t="str">
        <f t="shared" si="596"/>
        <v>348</v>
      </c>
      <c r="H4654" s="1">
        <v>5</v>
      </c>
      <c r="I4654" s="1">
        <v>4306</v>
      </c>
      <c r="J4654" s="1">
        <v>6</v>
      </c>
      <c r="K4654" s="1">
        <v>4306</v>
      </c>
      <c r="L4654" s="1">
        <v>1002564</v>
      </c>
      <c r="M4654" s="1">
        <v>9350687</v>
      </c>
      <c r="N4654" s="2">
        <f>INT(VLOOKUP(--D4654,'属性表（单）'!$H$7:$I$11,2,0)*VLOOKUP(F4654,'属性表（单）'!$B$4:$D$53,3,0))</f>
        <v>36450</v>
      </c>
      <c r="O4654" s="34">
        <f t="shared" si="598"/>
        <v>5467</v>
      </c>
      <c r="P4654" s="1">
        <f>IF(H4654=26,VLOOKUP(G4654,'属性表（单核）'!$H$2:$I$251,2,0),IF(H4654=59,VLOOKUP(G4654,'属性表（单核）'!$C$2:$D$251,2,0),INT(N4654/VLOOKUP(H4654,'属性表（单）'!$N$4:$O$24,2,0))))</f>
        <v>3645</v>
      </c>
      <c r="Q4654" s="34">
        <f t="shared" si="599"/>
        <v>5467</v>
      </c>
      <c r="R4654" s="1">
        <f>IF(J4654=26,VLOOKUP(G4654,'属性表（单核）'!$H$2:$I$251,2,0),IF(J4654=59,VLOOKUP(G4654,'属性表（单核）'!$C$2:$D$251,2,0),INT(N4654/VLOOKUP(J4654,'属性表（单）'!$N$4:$O$24,2,0))))</f>
        <v>3645</v>
      </c>
      <c r="S4654" s="1">
        <f t="shared" si="600"/>
        <v>443850</v>
      </c>
      <c r="T4654" s="28">
        <f>VLOOKUP(--F4654,经验表!$A$4:$B$53,2,0)*VLOOKUP(--E4654,经验表!$W$8:$X$17,2,0)</f>
        <v>443850</v>
      </c>
      <c r="U4654" s="1">
        <f t="shared" si="601"/>
        <v>5875950</v>
      </c>
      <c r="V4654" s="1">
        <f t="shared" si="602"/>
        <v>5875950</v>
      </c>
    </row>
    <row r="4655" spans="1:22" x14ac:dyDescent="0.35">
      <c r="A4655" s="1">
        <v>94900193</v>
      </c>
      <c r="B4655" s="3" t="s">
        <v>26</v>
      </c>
      <c r="C4655" s="29">
        <f t="shared" si="597"/>
        <v>2</v>
      </c>
      <c r="D4655" s="29" t="str">
        <f t="shared" si="594"/>
        <v>3</v>
      </c>
      <c r="E4655" s="42" t="str">
        <f t="shared" si="595"/>
        <v>23</v>
      </c>
      <c r="F4655" s="1">
        <v>49</v>
      </c>
      <c r="G4655" s="28" t="str">
        <f t="shared" si="596"/>
        <v>349</v>
      </c>
      <c r="H4655" s="1">
        <v>5</v>
      </c>
      <c r="I4655" s="1">
        <v>4422</v>
      </c>
      <c r="J4655" s="1">
        <v>6</v>
      </c>
      <c r="K4655" s="1">
        <v>4422</v>
      </c>
      <c r="L4655" s="1">
        <v>1106063</v>
      </c>
      <c r="M4655" s="1">
        <v>10353251</v>
      </c>
      <c r="N4655" s="2">
        <f>INT(VLOOKUP(--D4655,'属性表（单）'!$H$7:$I$11,2,0)*VLOOKUP(F4655,'属性表（单）'!$B$4:$D$53,3,0))</f>
        <v>37687</v>
      </c>
      <c r="O4655" s="34">
        <f t="shared" si="598"/>
        <v>5652</v>
      </c>
      <c r="P4655" s="1">
        <f>IF(H4655=26,VLOOKUP(G4655,'属性表（单核）'!$H$2:$I$251,2,0),IF(H4655=59,VLOOKUP(G4655,'属性表（单核）'!$C$2:$D$251,2,0),INT(N4655/VLOOKUP(H4655,'属性表（单）'!$N$4:$O$24,2,0))))</f>
        <v>3768</v>
      </c>
      <c r="Q4655" s="34">
        <f t="shared" si="599"/>
        <v>5652</v>
      </c>
      <c r="R4655" s="1">
        <f>IF(J4655=26,VLOOKUP(G4655,'属性表（单核）'!$H$2:$I$251,2,0),IF(J4655=59,VLOOKUP(G4655,'属性表（单核）'!$C$2:$D$251,2,0),INT(N4655/VLOOKUP(J4655,'属性表（单）'!$N$4:$O$24,2,0))))</f>
        <v>3768</v>
      </c>
      <c r="S4655" s="1">
        <f t="shared" si="600"/>
        <v>467850</v>
      </c>
      <c r="T4655" s="28">
        <f>VLOOKUP(--F4655,经验表!$A$4:$B$53,2,0)*VLOOKUP(--E4655,经验表!$W$8:$X$17,2,0)</f>
        <v>467850</v>
      </c>
      <c r="U4655" s="1">
        <f t="shared" si="601"/>
        <v>6319800</v>
      </c>
      <c r="V4655" s="1">
        <f t="shared" si="602"/>
        <v>6319800</v>
      </c>
    </row>
    <row r="4656" spans="1:22" x14ac:dyDescent="0.35">
      <c r="A4656" s="1">
        <v>95000193</v>
      </c>
      <c r="B4656" s="3" t="s">
        <v>26</v>
      </c>
      <c r="C4656" s="29">
        <f t="shared" si="597"/>
        <v>2</v>
      </c>
      <c r="D4656" s="29" t="str">
        <f t="shared" si="594"/>
        <v>3</v>
      </c>
      <c r="E4656" s="42" t="str">
        <f t="shared" si="595"/>
        <v>23</v>
      </c>
      <c r="F4656" s="1">
        <v>50</v>
      </c>
      <c r="G4656" s="28" t="str">
        <f t="shared" si="596"/>
        <v>350</v>
      </c>
      <c r="H4656" s="1">
        <v>5</v>
      </c>
      <c r="I4656" s="1">
        <v>4541</v>
      </c>
      <c r="J4656" s="1">
        <v>6</v>
      </c>
      <c r="K4656" s="1">
        <v>4541</v>
      </c>
      <c r="L4656" s="1">
        <v>99999999</v>
      </c>
      <c r="M4656" s="1">
        <v>11459314</v>
      </c>
      <c r="N4656" s="2">
        <f>INT(VLOOKUP(--D4656,'属性表（单）'!$H$7:$I$11,2,0)*VLOOKUP(F4656,'属性表（单）'!$B$4:$D$53,3,0))</f>
        <v>38925</v>
      </c>
      <c r="O4656" s="34">
        <f t="shared" si="598"/>
        <v>5838</v>
      </c>
      <c r="P4656" s="1">
        <f>IF(H4656=26,VLOOKUP(G4656,'属性表（单核）'!$H$2:$I$251,2,0),IF(H4656=59,VLOOKUP(G4656,'属性表（单核）'!$C$2:$D$251,2,0),INT(N4656/VLOOKUP(H4656,'属性表（单）'!$N$4:$O$24,2,0))))</f>
        <v>3892</v>
      </c>
      <c r="Q4656" s="34">
        <f t="shared" si="599"/>
        <v>5838</v>
      </c>
      <c r="R4656" s="1">
        <f>IF(J4656=26,VLOOKUP(G4656,'属性表（单核）'!$H$2:$I$251,2,0),IF(J4656=59,VLOOKUP(G4656,'属性表（单核）'!$C$2:$D$251,2,0),INT(N4656/VLOOKUP(J4656,'属性表（单）'!$N$4:$O$24,2,0))))</f>
        <v>3892</v>
      </c>
      <c r="S4656" s="1">
        <f t="shared" si="600"/>
        <v>495750</v>
      </c>
      <c r="T4656" s="28">
        <f>VLOOKUP(--F4656,经验表!$A$4:$B$53,2,0)*VLOOKUP(--E4656,经验表!$W$8:$X$17,2,0)</f>
        <v>495750</v>
      </c>
      <c r="U4656" s="1">
        <f t="shared" si="601"/>
        <v>6787650</v>
      </c>
      <c r="V4656" s="1">
        <f t="shared" si="602"/>
        <v>6787650</v>
      </c>
    </row>
    <row r="4657" spans="1:22" x14ac:dyDescent="0.35">
      <c r="A4657" s="1">
        <v>90100194</v>
      </c>
      <c r="B4657" s="3" t="s">
        <v>26</v>
      </c>
      <c r="C4657" s="29">
        <f t="shared" si="597"/>
        <v>2</v>
      </c>
      <c r="D4657" s="29" t="str">
        <f t="shared" si="594"/>
        <v>4</v>
      </c>
      <c r="E4657" s="42" t="str">
        <f t="shared" si="595"/>
        <v>24</v>
      </c>
      <c r="F4657" s="1">
        <v>1</v>
      </c>
      <c r="G4657" s="28" t="str">
        <f t="shared" si="596"/>
        <v>41</v>
      </c>
      <c r="H4657" s="1">
        <v>5</v>
      </c>
      <c r="I4657" s="1">
        <v>1094</v>
      </c>
      <c r="J4657" s="1">
        <v>6</v>
      </c>
      <c r="K4657" s="1">
        <v>1094</v>
      </c>
      <c r="L4657" s="1">
        <v>4096</v>
      </c>
      <c r="M4657" s="1">
        <v>0</v>
      </c>
      <c r="N4657" s="2">
        <f>INT(VLOOKUP(--D4657,'属性表（单）'!$H$7:$I$11,2,0)*VLOOKUP(F4657,'属性表（单）'!$B$4:$D$53,3,0))</f>
        <v>6400</v>
      </c>
      <c r="O4657" s="34">
        <f t="shared" si="598"/>
        <v>960</v>
      </c>
      <c r="P4657" s="1">
        <f>IF(H4657=26,VLOOKUP(G4657,'属性表（单核）'!$H$2:$I$251,2,0),IF(H4657=59,VLOOKUP(G4657,'属性表（单核）'!$C$2:$D$251,2,0),INT(N4657/VLOOKUP(H4657,'属性表（单）'!$N$4:$O$24,2,0))))</f>
        <v>640</v>
      </c>
      <c r="Q4657" s="34">
        <f t="shared" si="599"/>
        <v>960</v>
      </c>
      <c r="R4657" s="1">
        <f>IF(J4657=26,VLOOKUP(G4657,'属性表（单核）'!$H$2:$I$251,2,0),IF(J4657=59,VLOOKUP(G4657,'属性表（单核）'!$C$2:$D$251,2,0),INT(N4657/VLOOKUP(J4657,'属性表（单）'!$N$4:$O$24,2,0))))</f>
        <v>640</v>
      </c>
      <c r="S4657" s="1">
        <f t="shared" si="600"/>
        <v>3948</v>
      </c>
      <c r="T4657" s="28">
        <f>VLOOKUP(--F4657,经验表!$A$4:$B$53,2,0)*VLOOKUP(--E4657,经验表!$W$8:$X$17,2,0)</f>
        <v>3948.7500000000005</v>
      </c>
      <c r="U4657" s="1">
        <f t="shared" si="601"/>
        <v>94500</v>
      </c>
      <c r="V4657" s="1">
        <f t="shared" si="602"/>
        <v>7283400</v>
      </c>
    </row>
    <row r="4658" spans="1:22" x14ac:dyDescent="0.35">
      <c r="A4658" s="1">
        <v>90200194</v>
      </c>
      <c r="B4658" s="3" t="s">
        <v>26</v>
      </c>
      <c r="C4658" s="29">
        <f t="shared" si="597"/>
        <v>2</v>
      </c>
      <c r="D4658" s="29" t="str">
        <f t="shared" si="594"/>
        <v>4</v>
      </c>
      <c r="E4658" s="42" t="str">
        <f t="shared" si="595"/>
        <v>24</v>
      </c>
      <c r="F4658" s="1">
        <v>2</v>
      </c>
      <c r="G4658" s="28" t="str">
        <f t="shared" si="596"/>
        <v>42</v>
      </c>
      <c r="H4658" s="1">
        <v>5</v>
      </c>
      <c r="I4658" s="1">
        <v>1171</v>
      </c>
      <c r="J4658" s="1">
        <v>6</v>
      </c>
      <c r="K4658" s="1">
        <v>1171</v>
      </c>
      <c r="L4658" s="1">
        <v>5346</v>
      </c>
      <c r="M4658" s="1">
        <v>4096</v>
      </c>
      <c r="N4658" s="2">
        <f>INT(VLOOKUP(--D4658,'属性表（单）'!$H$7:$I$11,2,0)*VLOOKUP(F4658,'属性表（单）'!$B$4:$D$53,3,0))</f>
        <v>6800</v>
      </c>
      <c r="O4658" s="34">
        <f t="shared" si="598"/>
        <v>1020</v>
      </c>
      <c r="P4658" s="1">
        <f>IF(H4658=26,VLOOKUP(G4658,'属性表（单核）'!$H$2:$I$251,2,0),IF(H4658=59,VLOOKUP(G4658,'属性表（单核）'!$C$2:$D$251,2,0),INT(N4658/VLOOKUP(H4658,'属性表（单）'!$N$4:$O$24,2,0))))</f>
        <v>680</v>
      </c>
      <c r="Q4658" s="34">
        <f t="shared" si="599"/>
        <v>1020</v>
      </c>
      <c r="R4658" s="1">
        <f>IF(J4658=26,VLOOKUP(G4658,'属性表（单核）'!$H$2:$I$251,2,0),IF(J4658=59,VLOOKUP(G4658,'属性表（单核）'!$C$2:$D$251,2,0),INT(N4658/VLOOKUP(J4658,'属性表（单）'!$N$4:$O$24,2,0))))</f>
        <v>680</v>
      </c>
      <c r="S4658" s="1">
        <f t="shared" si="600"/>
        <v>5528</v>
      </c>
      <c r="T4658" s="28">
        <f>VLOOKUP(--F4658,经验表!$A$4:$B$53,2,0)*VLOOKUP(--E4658,经验表!$W$8:$X$17,2,0)</f>
        <v>5528.2500000000009</v>
      </c>
      <c r="U4658" s="1">
        <f t="shared" si="601"/>
        <v>98448</v>
      </c>
      <c r="V4658" s="1">
        <f t="shared" si="602"/>
        <v>98448</v>
      </c>
    </row>
    <row r="4659" spans="1:22" x14ac:dyDescent="0.35">
      <c r="A4659" s="1">
        <v>90300194</v>
      </c>
      <c r="B4659" s="3" t="s">
        <v>26</v>
      </c>
      <c r="C4659" s="29">
        <f t="shared" si="597"/>
        <v>2</v>
      </c>
      <c r="D4659" s="29" t="str">
        <f t="shared" si="594"/>
        <v>4</v>
      </c>
      <c r="E4659" s="42" t="str">
        <f t="shared" si="595"/>
        <v>24</v>
      </c>
      <c r="F4659" s="1">
        <v>3</v>
      </c>
      <c r="G4659" s="28" t="str">
        <f t="shared" si="596"/>
        <v>43</v>
      </c>
      <c r="H4659" s="1">
        <v>5</v>
      </c>
      <c r="I4659" s="1">
        <v>1250</v>
      </c>
      <c r="J4659" s="1">
        <v>6</v>
      </c>
      <c r="K4659" s="1">
        <v>1250</v>
      </c>
      <c r="L4659" s="1">
        <v>6730</v>
      </c>
      <c r="M4659" s="1">
        <v>9442</v>
      </c>
      <c r="N4659" s="2">
        <f>INT(VLOOKUP(--D4659,'属性表（单）'!$H$7:$I$11,2,0)*VLOOKUP(F4659,'属性表（单）'!$B$4:$D$53,3,0))</f>
        <v>7200</v>
      </c>
      <c r="O4659" s="34">
        <f t="shared" si="598"/>
        <v>1080</v>
      </c>
      <c r="P4659" s="1">
        <f>IF(H4659=26,VLOOKUP(G4659,'属性表（单核）'!$H$2:$I$251,2,0),IF(H4659=59,VLOOKUP(G4659,'属性表（单核）'!$C$2:$D$251,2,0),INT(N4659/VLOOKUP(H4659,'属性表（单）'!$N$4:$O$24,2,0))))</f>
        <v>720</v>
      </c>
      <c r="Q4659" s="34">
        <f t="shared" si="599"/>
        <v>1080</v>
      </c>
      <c r="R4659" s="1">
        <f>IF(J4659=26,VLOOKUP(G4659,'属性表（单核）'!$H$2:$I$251,2,0),IF(J4659=59,VLOOKUP(G4659,'属性表（单核）'!$C$2:$D$251,2,0),INT(N4659/VLOOKUP(J4659,'属性表（单）'!$N$4:$O$24,2,0))))</f>
        <v>720</v>
      </c>
      <c r="S4659" s="1">
        <f t="shared" si="600"/>
        <v>7107</v>
      </c>
      <c r="T4659" s="28">
        <f>VLOOKUP(--F4659,经验表!$A$4:$B$53,2,0)*VLOOKUP(--E4659,经验表!$W$8:$X$17,2,0)</f>
        <v>7107.7500000000009</v>
      </c>
      <c r="U4659" s="1">
        <f t="shared" si="601"/>
        <v>103976</v>
      </c>
      <c r="V4659" s="1">
        <f t="shared" si="602"/>
        <v>103976</v>
      </c>
    </row>
    <row r="4660" spans="1:22" x14ac:dyDescent="0.35">
      <c r="A4660" s="1">
        <v>90400194</v>
      </c>
      <c r="B4660" s="3" t="s">
        <v>26</v>
      </c>
      <c r="C4660" s="29">
        <f t="shared" si="597"/>
        <v>2</v>
      </c>
      <c r="D4660" s="29" t="str">
        <f t="shared" si="594"/>
        <v>4</v>
      </c>
      <c r="E4660" s="42" t="str">
        <f t="shared" si="595"/>
        <v>24</v>
      </c>
      <c r="F4660" s="1">
        <v>4</v>
      </c>
      <c r="G4660" s="28" t="str">
        <f t="shared" si="596"/>
        <v>44</v>
      </c>
      <c r="H4660" s="1">
        <v>5</v>
      </c>
      <c r="I4660" s="1">
        <v>1328</v>
      </c>
      <c r="J4660" s="1">
        <v>6</v>
      </c>
      <c r="K4660" s="1">
        <v>1328</v>
      </c>
      <c r="L4660" s="1">
        <v>8259</v>
      </c>
      <c r="M4660" s="1">
        <v>16172</v>
      </c>
      <c r="N4660" s="2">
        <f>INT(VLOOKUP(--D4660,'属性表（单）'!$H$7:$I$11,2,0)*VLOOKUP(F4660,'属性表（单）'!$B$4:$D$53,3,0))</f>
        <v>7600</v>
      </c>
      <c r="O4660" s="34">
        <f t="shared" si="598"/>
        <v>1140</v>
      </c>
      <c r="P4660" s="1">
        <f>IF(H4660=26,VLOOKUP(G4660,'属性表（单核）'!$H$2:$I$251,2,0),IF(H4660=59,VLOOKUP(G4660,'属性表（单核）'!$C$2:$D$251,2,0),INT(N4660/VLOOKUP(H4660,'属性表（单）'!$N$4:$O$24,2,0))))</f>
        <v>760</v>
      </c>
      <c r="Q4660" s="34">
        <f t="shared" si="599"/>
        <v>1140</v>
      </c>
      <c r="R4660" s="1">
        <f>IF(J4660=26,VLOOKUP(G4660,'属性表（单核）'!$H$2:$I$251,2,0),IF(J4660=59,VLOOKUP(G4660,'属性表（单核）'!$C$2:$D$251,2,0),INT(N4660/VLOOKUP(J4660,'属性表（单）'!$N$4:$O$24,2,0))))</f>
        <v>760</v>
      </c>
      <c r="S4660" s="1">
        <f t="shared" si="600"/>
        <v>8687</v>
      </c>
      <c r="T4660" s="28">
        <f>VLOOKUP(--F4660,经验表!$A$4:$B$53,2,0)*VLOOKUP(--E4660,经验表!$W$8:$X$17,2,0)</f>
        <v>8687.2500000000018</v>
      </c>
      <c r="U4660" s="1">
        <f t="shared" si="601"/>
        <v>111083</v>
      </c>
      <c r="V4660" s="1">
        <f t="shared" si="602"/>
        <v>111083</v>
      </c>
    </row>
    <row r="4661" spans="1:22" x14ac:dyDescent="0.35">
      <c r="A4661" s="1">
        <v>90500194</v>
      </c>
      <c r="B4661" s="3" t="s">
        <v>26</v>
      </c>
      <c r="C4661" s="29">
        <f t="shared" si="597"/>
        <v>2</v>
      </c>
      <c r="D4661" s="29" t="str">
        <f t="shared" si="594"/>
        <v>4</v>
      </c>
      <c r="E4661" s="42" t="str">
        <f t="shared" si="595"/>
        <v>24</v>
      </c>
      <c r="F4661" s="1">
        <v>5</v>
      </c>
      <c r="G4661" s="28" t="str">
        <f t="shared" si="596"/>
        <v>45</v>
      </c>
      <c r="H4661" s="1">
        <v>5</v>
      </c>
      <c r="I4661" s="1">
        <v>1408</v>
      </c>
      <c r="J4661" s="1">
        <v>6</v>
      </c>
      <c r="K4661" s="1">
        <v>1408</v>
      </c>
      <c r="L4661" s="1">
        <v>9948</v>
      </c>
      <c r="M4661" s="1">
        <v>24431</v>
      </c>
      <c r="N4661" s="2">
        <f>INT(VLOOKUP(--D4661,'属性表（单）'!$H$7:$I$11,2,0)*VLOOKUP(F4661,'属性表（单）'!$B$4:$D$53,3,0))</f>
        <v>8000</v>
      </c>
      <c r="O4661" s="34">
        <f t="shared" si="598"/>
        <v>1200</v>
      </c>
      <c r="P4661" s="1">
        <f>IF(H4661=26,VLOOKUP(G4661,'属性表（单核）'!$H$2:$I$251,2,0),IF(H4661=59,VLOOKUP(G4661,'属性表（单核）'!$C$2:$D$251,2,0),INT(N4661/VLOOKUP(H4661,'属性表（单）'!$N$4:$O$24,2,0))))</f>
        <v>800</v>
      </c>
      <c r="Q4661" s="34">
        <f t="shared" si="599"/>
        <v>1200</v>
      </c>
      <c r="R4661" s="1">
        <f>IF(J4661=26,VLOOKUP(G4661,'属性表（单核）'!$H$2:$I$251,2,0),IF(J4661=59,VLOOKUP(G4661,'属性表（单核）'!$C$2:$D$251,2,0),INT(N4661/VLOOKUP(J4661,'属性表（单）'!$N$4:$O$24,2,0))))</f>
        <v>800</v>
      </c>
      <c r="S4661" s="1">
        <f t="shared" si="600"/>
        <v>10266</v>
      </c>
      <c r="T4661" s="28">
        <f>VLOOKUP(--F4661,经验表!$A$4:$B$53,2,0)*VLOOKUP(--E4661,经验表!$W$8:$X$17,2,0)</f>
        <v>10266.750000000002</v>
      </c>
      <c r="U4661" s="1">
        <f t="shared" si="601"/>
        <v>119770</v>
      </c>
      <c r="V4661" s="1">
        <f t="shared" si="602"/>
        <v>119770</v>
      </c>
    </row>
    <row r="4662" spans="1:22" x14ac:dyDescent="0.35">
      <c r="A4662" s="1">
        <v>90600194</v>
      </c>
      <c r="B4662" s="3" t="s">
        <v>26</v>
      </c>
      <c r="C4662" s="29">
        <f t="shared" si="597"/>
        <v>2</v>
      </c>
      <c r="D4662" s="29" t="str">
        <f t="shared" si="594"/>
        <v>4</v>
      </c>
      <c r="E4662" s="42" t="str">
        <f t="shared" si="595"/>
        <v>24</v>
      </c>
      <c r="F4662" s="1">
        <v>6</v>
      </c>
      <c r="G4662" s="28" t="str">
        <f t="shared" si="596"/>
        <v>46</v>
      </c>
      <c r="H4662" s="1">
        <v>5</v>
      </c>
      <c r="I4662" s="1">
        <v>1490</v>
      </c>
      <c r="J4662" s="1">
        <v>6</v>
      </c>
      <c r="K4662" s="1">
        <v>1490</v>
      </c>
      <c r="L4662" s="1">
        <v>11814</v>
      </c>
      <c r="M4662" s="1">
        <v>34379</v>
      </c>
      <c r="N4662" s="2">
        <f>INT(VLOOKUP(--D4662,'属性表（单）'!$H$7:$I$11,2,0)*VLOOKUP(F4662,'属性表（单）'!$B$4:$D$53,3,0))</f>
        <v>8400</v>
      </c>
      <c r="O4662" s="34">
        <f t="shared" si="598"/>
        <v>1260</v>
      </c>
      <c r="P4662" s="1">
        <f>IF(H4662=26,VLOOKUP(G4662,'属性表（单核）'!$H$2:$I$251,2,0),IF(H4662=59,VLOOKUP(G4662,'属性表（单核）'!$C$2:$D$251,2,0),INT(N4662/VLOOKUP(H4662,'属性表（单）'!$N$4:$O$24,2,0))))</f>
        <v>840</v>
      </c>
      <c r="Q4662" s="34">
        <f t="shared" si="599"/>
        <v>1260</v>
      </c>
      <c r="R4662" s="1">
        <f>IF(J4662=26,VLOOKUP(G4662,'属性表（单核）'!$H$2:$I$251,2,0),IF(J4662=59,VLOOKUP(G4662,'属性表（单核）'!$C$2:$D$251,2,0),INT(N4662/VLOOKUP(J4662,'属性表（单）'!$N$4:$O$24,2,0))))</f>
        <v>840</v>
      </c>
      <c r="S4662" s="1">
        <f t="shared" si="600"/>
        <v>12899</v>
      </c>
      <c r="T4662" s="28">
        <f>VLOOKUP(--F4662,经验表!$A$4:$B$53,2,0)*VLOOKUP(--E4662,经验表!$W$8:$X$17,2,0)</f>
        <v>12899.250000000002</v>
      </c>
      <c r="U4662" s="1">
        <f t="shared" si="601"/>
        <v>130036</v>
      </c>
      <c r="V4662" s="1">
        <f t="shared" si="602"/>
        <v>130036</v>
      </c>
    </row>
    <row r="4663" spans="1:22" x14ac:dyDescent="0.35">
      <c r="A4663" s="1">
        <v>90700194</v>
      </c>
      <c r="B4663" s="3" t="s">
        <v>26</v>
      </c>
      <c r="C4663" s="29">
        <f t="shared" si="597"/>
        <v>2</v>
      </c>
      <c r="D4663" s="29" t="str">
        <f t="shared" si="594"/>
        <v>4</v>
      </c>
      <c r="E4663" s="42" t="str">
        <f t="shared" si="595"/>
        <v>24</v>
      </c>
      <c r="F4663" s="1">
        <v>7</v>
      </c>
      <c r="G4663" s="28" t="str">
        <f t="shared" si="596"/>
        <v>47</v>
      </c>
      <c r="H4663" s="1">
        <v>5</v>
      </c>
      <c r="I4663" s="1">
        <v>1573</v>
      </c>
      <c r="J4663" s="1">
        <v>6</v>
      </c>
      <c r="K4663" s="1">
        <v>1573</v>
      </c>
      <c r="L4663" s="1">
        <v>13871</v>
      </c>
      <c r="M4663" s="1">
        <v>46193</v>
      </c>
      <c r="N4663" s="2">
        <f>INT(VLOOKUP(--D4663,'属性表（单）'!$H$7:$I$11,2,0)*VLOOKUP(F4663,'属性表（单）'!$B$4:$D$53,3,0))</f>
        <v>9000</v>
      </c>
      <c r="O4663" s="34">
        <f t="shared" si="598"/>
        <v>1350</v>
      </c>
      <c r="P4663" s="1">
        <f>IF(H4663=26,VLOOKUP(G4663,'属性表（单核）'!$H$2:$I$251,2,0),IF(H4663=59,VLOOKUP(G4663,'属性表（单核）'!$C$2:$D$251,2,0),INT(N4663/VLOOKUP(H4663,'属性表（单）'!$N$4:$O$24,2,0))))</f>
        <v>900</v>
      </c>
      <c r="Q4663" s="34">
        <f t="shared" si="599"/>
        <v>1350</v>
      </c>
      <c r="R4663" s="1">
        <f>IF(J4663=26,VLOOKUP(G4663,'属性表（单核）'!$H$2:$I$251,2,0),IF(J4663=59,VLOOKUP(G4663,'属性表（单核）'!$C$2:$D$251,2,0),INT(N4663/VLOOKUP(J4663,'属性表（单）'!$N$4:$O$24,2,0))))</f>
        <v>900</v>
      </c>
      <c r="S4663" s="1">
        <f t="shared" si="600"/>
        <v>15531</v>
      </c>
      <c r="T4663" s="28">
        <f>VLOOKUP(--F4663,经验表!$A$4:$B$53,2,0)*VLOOKUP(--E4663,经验表!$W$8:$X$17,2,0)</f>
        <v>15531.750000000002</v>
      </c>
      <c r="U4663" s="1">
        <f t="shared" si="601"/>
        <v>142935</v>
      </c>
      <c r="V4663" s="1">
        <f t="shared" si="602"/>
        <v>142935</v>
      </c>
    </row>
    <row r="4664" spans="1:22" x14ac:dyDescent="0.35">
      <c r="A4664" s="1">
        <v>90800194</v>
      </c>
      <c r="B4664" s="3" t="s">
        <v>26</v>
      </c>
      <c r="C4664" s="29">
        <f t="shared" si="597"/>
        <v>2</v>
      </c>
      <c r="D4664" s="29" t="str">
        <f t="shared" si="594"/>
        <v>4</v>
      </c>
      <c r="E4664" s="42" t="str">
        <f t="shared" si="595"/>
        <v>24</v>
      </c>
      <c r="F4664" s="1">
        <v>8</v>
      </c>
      <c r="G4664" s="28" t="str">
        <f t="shared" si="596"/>
        <v>48</v>
      </c>
      <c r="H4664" s="1">
        <v>5</v>
      </c>
      <c r="I4664" s="1">
        <v>1656</v>
      </c>
      <c r="J4664" s="1">
        <v>6</v>
      </c>
      <c r="K4664" s="1">
        <v>1656</v>
      </c>
      <c r="L4664" s="1">
        <v>16141</v>
      </c>
      <c r="M4664" s="1">
        <v>60064</v>
      </c>
      <c r="N4664" s="2">
        <f>INT(VLOOKUP(--D4664,'属性表（单）'!$H$7:$I$11,2,0)*VLOOKUP(F4664,'属性表（单）'!$B$4:$D$53,3,0))</f>
        <v>9600</v>
      </c>
      <c r="O4664" s="34">
        <f t="shared" si="598"/>
        <v>1440</v>
      </c>
      <c r="P4664" s="1">
        <f>IF(H4664=26,VLOOKUP(G4664,'属性表（单核）'!$H$2:$I$251,2,0),IF(H4664=59,VLOOKUP(G4664,'属性表（单核）'!$C$2:$D$251,2,0),INT(N4664/VLOOKUP(H4664,'属性表（单）'!$N$4:$O$24,2,0))))</f>
        <v>960</v>
      </c>
      <c r="Q4664" s="34">
        <f t="shared" si="599"/>
        <v>1440</v>
      </c>
      <c r="R4664" s="1">
        <f>IF(J4664=26,VLOOKUP(G4664,'属性表（单核）'!$H$2:$I$251,2,0),IF(J4664=59,VLOOKUP(G4664,'属性表（单核）'!$C$2:$D$251,2,0),INT(N4664/VLOOKUP(J4664,'属性表（单）'!$N$4:$O$24,2,0))))</f>
        <v>960</v>
      </c>
      <c r="S4664" s="1">
        <f t="shared" si="600"/>
        <v>18164</v>
      </c>
      <c r="T4664" s="28">
        <f>VLOOKUP(--F4664,经验表!$A$4:$B$53,2,0)*VLOOKUP(--E4664,经验表!$W$8:$X$17,2,0)</f>
        <v>18164.250000000004</v>
      </c>
      <c r="U4664" s="1">
        <f t="shared" si="601"/>
        <v>158466</v>
      </c>
      <c r="V4664" s="1">
        <f t="shared" si="602"/>
        <v>158466</v>
      </c>
    </row>
    <row r="4665" spans="1:22" x14ac:dyDescent="0.35">
      <c r="A4665" s="1">
        <v>90900194</v>
      </c>
      <c r="B4665" s="3" t="s">
        <v>26</v>
      </c>
      <c r="C4665" s="29">
        <f t="shared" si="597"/>
        <v>2</v>
      </c>
      <c r="D4665" s="29" t="str">
        <f t="shared" si="594"/>
        <v>4</v>
      </c>
      <c r="E4665" s="42" t="str">
        <f t="shared" si="595"/>
        <v>24</v>
      </c>
      <c r="F4665" s="1">
        <v>9</v>
      </c>
      <c r="G4665" s="28" t="str">
        <f t="shared" si="596"/>
        <v>49</v>
      </c>
      <c r="H4665" s="1">
        <v>5</v>
      </c>
      <c r="I4665" s="1">
        <v>1741</v>
      </c>
      <c r="J4665" s="1">
        <v>6</v>
      </c>
      <c r="K4665" s="1">
        <v>1741</v>
      </c>
      <c r="L4665" s="1">
        <v>18645</v>
      </c>
      <c r="M4665" s="1">
        <v>76205</v>
      </c>
      <c r="N4665" s="2">
        <f>INT(VLOOKUP(--D4665,'属性表（单）'!$H$7:$I$11,2,0)*VLOOKUP(F4665,'属性表（单）'!$B$4:$D$53,3,0))</f>
        <v>10200</v>
      </c>
      <c r="O4665" s="34">
        <f t="shared" si="598"/>
        <v>1530</v>
      </c>
      <c r="P4665" s="1">
        <f>IF(H4665=26,VLOOKUP(G4665,'属性表（单核）'!$H$2:$I$251,2,0),IF(H4665=59,VLOOKUP(G4665,'属性表（单核）'!$C$2:$D$251,2,0),INT(N4665/VLOOKUP(H4665,'属性表（单）'!$N$4:$O$24,2,0))))</f>
        <v>1020</v>
      </c>
      <c r="Q4665" s="34">
        <f t="shared" si="599"/>
        <v>1530</v>
      </c>
      <c r="R4665" s="1">
        <f>IF(J4665=26,VLOOKUP(G4665,'属性表（单核）'!$H$2:$I$251,2,0),IF(J4665=59,VLOOKUP(G4665,'属性表（单核）'!$C$2:$D$251,2,0),INT(N4665/VLOOKUP(J4665,'属性表（单）'!$N$4:$O$24,2,0))))</f>
        <v>1020</v>
      </c>
      <c r="S4665" s="1">
        <f t="shared" si="600"/>
        <v>20796</v>
      </c>
      <c r="T4665" s="28">
        <f>VLOOKUP(--F4665,经验表!$A$4:$B$53,2,0)*VLOOKUP(--E4665,经验表!$W$8:$X$17,2,0)</f>
        <v>20796.750000000004</v>
      </c>
      <c r="U4665" s="1">
        <f t="shared" si="601"/>
        <v>176630</v>
      </c>
      <c r="V4665" s="1">
        <f t="shared" si="602"/>
        <v>176630</v>
      </c>
    </row>
    <row r="4666" spans="1:22" x14ac:dyDescent="0.35">
      <c r="A4666" s="1">
        <v>91000194</v>
      </c>
      <c r="B4666" s="3" t="s">
        <v>26</v>
      </c>
      <c r="C4666" s="29">
        <f t="shared" si="597"/>
        <v>2</v>
      </c>
      <c r="D4666" s="29" t="str">
        <f t="shared" si="594"/>
        <v>4</v>
      </c>
      <c r="E4666" s="42" t="str">
        <f t="shared" si="595"/>
        <v>24</v>
      </c>
      <c r="F4666" s="1">
        <v>10</v>
      </c>
      <c r="G4666" s="28" t="str">
        <f t="shared" si="596"/>
        <v>410</v>
      </c>
      <c r="H4666" s="1">
        <v>5</v>
      </c>
      <c r="I4666" s="1">
        <v>1827</v>
      </c>
      <c r="J4666" s="1">
        <v>6</v>
      </c>
      <c r="K4666" s="1">
        <v>1827</v>
      </c>
      <c r="L4666" s="1">
        <v>21404</v>
      </c>
      <c r="M4666" s="1">
        <v>94850</v>
      </c>
      <c r="N4666" s="2">
        <f>INT(VLOOKUP(--D4666,'属性表（单）'!$H$7:$I$11,2,0)*VLOOKUP(F4666,'属性表（单）'!$B$4:$D$53,3,0))</f>
        <v>10800</v>
      </c>
      <c r="O4666" s="34">
        <f t="shared" si="598"/>
        <v>1620</v>
      </c>
      <c r="P4666" s="1">
        <f>IF(H4666=26,VLOOKUP(G4666,'属性表（单核）'!$H$2:$I$251,2,0),IF(H4666=59,VLOOKUP(G4666,'属性表（单核）'!$C$2:$D$251,2,0),INT(N4666/VLOOKUP(H4666,'属性表（单）'!$N$4:$O$24,2,0))))</f>
        <v>1080</v>
      </c>
      <c r="Q4666" s="34">
        <f t="shared" si="599"/>
        <v>1620</v>
      </c>
      <c r="R4666" s="1">
        <f>IF(J4666=26,VLOOKUP(G4666,'属性表（单核）'!$H$2:$I$251,2,0),IF(J4666=59,VLOOKUP(G4666,'属性表（单核）'!$C$2:$D$251,2,0),INT(N4666/VLOOKUP(J4666,'属性表（单）'!$N$4:$O$24,2,0))))</f>
        <v>1080</v>
      </c>
      <c r="S4666" s="1">
        <f t="shared" si="600"/>
        <v>25008</v>
      </c>
      <c r="T4666" s="28">
        <f>VLOOKUP(--F4666,经验表!$A$4:$B$53,2,0)*VLOOKUP(--E4666,经验表!$W$8:$X$17,2,0)</f>
        <v>25008.750000000004</v>
      </c>
      <c r="U4666" s="1">
        <f t="shared" si="601"/>
        <v>197426</v>
      </c>
      <c r="V4666" s="1">
        <f t="shared" si="602"/>
        <v>197426</v>
      </c>
    </row>
    <row r="4667" spans="1:22" x14ac:dyDescent="0.35">
      <c r="A4667" s="1">
        <v>91100194</v>
      </c>
      <c r="B4667" s="3" t="s">
        <v>26</v>
      </c>
      <c r="C4667" s="29">
        <f t="shared" si="597"/>
        <v>2</v>
      </c>
      <c r="D4667" s="29" t="str">
        <f t="shared" si="594"/>
        <v>4</v>
      </c>
      <c r="E4667" s="42" t="str">
        <f t="shared" si="595"/>
        <v>24</v>
      </c>
      <c r="F4667" s="1">
        <v>11</v>
      </c>
      <c r="G4667" s="28" t="str">
        <f t="shared" si="596"/>
        <v>411</v>
      </c>
      <c r="H4667" s="1">
        <v>5</v>
      </c>
      <c r="I4667" s="1">
        <v>1915</v>
      </c>
      <c r="J4667" s="1">
        <v>6</v>
      </c>
      <c r="K4667" s="1">
        <v>1915</v>
      </c>
      <c r="L4667" s="1">
        <v>24442</v>
      </c>
      <c r="M4667" s="1">
        <v>116254</v>
      </c>
      <c r="N4667" s="2">
        <f>INT(VLOOKUP(--D4667,'属性表（单）'!$H$7:$I$11,2,0)*VLOOKUP(F4667,'属性表（单）'!$B$4:$D$53,3,0))</f>
        <v>11400</v>
      </c>
      <c r="O4667" s="34">
        <f t="shared" si="598"/>
        <v>1710</v>
      </c>
      <c r="P4667" s="1">
        <f>IF(H4667=26,VLOOKUP(G4667,'属性表（单核）'!$H$2:$I$251,2,0),IF(H4667=59,VLOOKUP(G4667,'属性表（单核）'!$C$2:$D$251,2,0),INT(N4667/VLOOKUP(H4667,'属性表（单）'!$N$4:$O$24,2,0))))</f>
        <v>1140</v>
      </c>
      <c r="Q4667" s="34">
        <f t="shared" si="599"/>
        <v>1710</v>
      </c>
      <c r="R4667" s="1">
        <f>IF(J4667=26,VLOOKUP(G4667,'属性表（单核）'!$H$2:$I$251,2,0),IF(J4667=59,VLOOKUP(G4667,'属性表（单核）'!$C$2:$D$251,2,0),INT(N4667/VLOOKUP(J4667,'属性表（单）'!$N$4:$O$24,2,0))))</f>
        <v>1140</v>
      </c>
      <c r="S4667" s="1">
        <f t="shared" si="600"/>
        <v>29220</v>
      </c>
      <c r="T4667" s="28">
        <f>VLOOKUP(--F4667,经验表!$A$4:$B$53,2,0)*VLOOKUP(--E4667,经验表!$W$8:$X$17,2,0)</f>
        <v>29220.750000000004</v>
      </c>
      <c r="U4667" s="1">
        <f t="shared" si="601"/>
        <v>222434</v>
      </c>
      <c r="V4667" s="1">
        <f t="shared" si="602"/>
        <v>222434</v>
      </c>
    </row>
    <row r="4668" spans="1:22" x14ac:dyDescent="0.35">
      <c r="A4668" s="1">
        <v>91200194</v>
      </c>
      <c r="B4668" s="3" t="s">
        <v>26</v>
      </c>
      <c r="C4668" s="29">
        <f t="shared" si="597"/>
        <v>2</v>
      </c>
      <c r="D4668" s="29" t="str">
        <f t="shared" si="594"/>
        <v>4</v>
      </c>
      <c r="E4668" s="42" t="str">
        <f t="shared" si="595"/>
        <v>24</v>
      </c>
      <c r="F4668" s="1">
        <v>12</v>
      </c>
      <c r="G4668" s="28" t="str">
        <f t="shared" si="596"/>
        <v>412</v>
      </c>
      <c r="H4668" s="1">
        <v>5</v>
      </c>
      <c r="I4668" s="1">
        <v>2005</v>
      </c>
      <c r="J4668" s="1">
        <v>6</v>
      </c>
      <c r="K4668" s="1">
        <v>2005</v>
      </c>
      <c r="L4668" s="1">
        <v>27786</v>
      </c>
      <c r="M4668" s="1">
        <v>140696</v>
      </c>
      <c r="N4668" s="2">
        <f>INT(VLOOKUP(--D4668,'属性表（单）'!$H$7:$I$11,2,0)*VLOOKUP(F4668,'属性表（单）'!$B$4:$D$53,3,0))</f>
        <v>12200</v>
      </c>
      <c r="O4668" s="34">
        <f t="shared" si="598"/>
        <v>1830</v>
      </c>
      <c r="P4668" s="1">
        <f>IF(H4668=26,VLOOKUP(G4668,'属性表（单核）'!$H$2:$I$251,2,0),IF(H4668=59,VLOOKUP(G4668,'属性表（单核）'!$C$2:$D$251,2,0),INT(N4668/VLOOKUP(H4668,'属性表（单）'!$N$4:$O$24,2,0))))</f>
        <v>1220</v>
      </c>
      <c r="Q4668" s="34">
        <f t="shared" si="599"/>
        <v>1830</v>
      </c>
      <c r="R4668" s="1">
        <f>IF(J4668=26,VLOOKUP(G4668,'属性表（单核）'!$H$2:$I$251,2,0),IF(J4668=59,VLOOKUP(G4668,'属性表（单核）'!$C$2:$D$251,2,0),INT(N4668/VLOOKUP(J4668,'属性表（单）'!$N$4:$O$24,2,0))))</f>
        <v>1220</v>
      </c>
      <c r="S4668" s="1">
        <f t="shared" si="600"/>
        <v>33432</v>
      </c>
      <c r="T4668" s="28">
        <f>VLOOKUP(--F4668,经验表!$A$4:$B$53,2,0)*VLOOKUP(--E4668,经验表!$W$8:$X$17,2,0)</f>
        <v>33432.75</v>
      </c>
      <c r="U4668" s="1">
        <f t="shared" si="601"/>
        <v>251654</v>
      </c>
      <c r="V4668" s="1">
        <f t="shared" si="602"/>
        <v>251654</v>
      </c>
    </row>
    <row r="4669" spans="1:22" x14ac:dyDescent="0.35">
      <c r="A4669" s="1">
        <v>91300194</v>
      </c>
      <c r="B4669" s="3" t="s">
        <v>26</v>
      </c>
      <c r="C4669" s="29">
        <f t="shared" si="597"/>
        <v>2</v>
      </c>
      <c r="D4669" s="29" t="str">
        <f t="shared" si="594"/>
        <v>4</v>
      </c>
      <c r="E4669" s="42" t="str">
        <f t="shared" si="595"/>
        <v>24</v>
      </c>
      <c r="F4669" s="1">
        <v>13</v>
      </c>
      <c r="G4669" s="28" t="str">
        <f t="shared" si="596"/>
        <v>413</v>
      </c>
      <c r="H4669" s="1">
        <v>5</v>
      </c>
      <c r="I4669" s="1">
        <v>2094</v>
      </c>
      <c r="J4669" s="1">
        <v>6</v>
      </c>
      <c r="K4669" s="1">
        <v>2094</v>
      </c>
      <c r="L4669" s="1">
        <v>31467</v>
      </c>
      <c r="M4669" s="1">
        <v>168482</v>
      </c>
      <c r="N4669" s="2">
        <f>INT(VLOOKUP(--D4669,'属性表（单）'!$H$7:$I$11,2,0)*VLOOKUP(F4669,'属性表（单）'!$B$4:$D$53,3,0))</f>
        <v>13000</v>
      </c>
      <c r="O4669" s="34">
        <f t="shared" si="598"/>
        <v>1950</v>
      </c>
      <c r="P4669" s="1">
        <f>IF(H4669=26,VLOOKUP(G4669,'属性表（单核）'!$H$2:$I$251,2,0),IF(H4669=59,VLOOKUP(G4669,'属性表（单核）'!$C$2:$D$251,2,0),INT(N4669/VLOOKUP(H4669,'属性表（单）'!$N$4:$O$24,2,0))))</f>
        <v>1300</v>
      </c>
      <c r="Q4669" s="34">
        <f t="shared" si="599"/>
        <v>1950</v>
      </c>
      <c r="R4669" s="1">
        <f>IF(J4669=26,VLOOKUP(G4669,'属性表（单核）'!$H$2:$I$251,2,0),IF(J4669=59,VLOOKUP(G4669,'属性表（单核）'!$C$2:$D$251,2,0),INT(N4669/VLOOKUP(J4669,'属性表（单）'!$N$4:$O$24,2,0))))</f>
        <v>1300</v>
      </c>
      <c r="S4669" s="1">
        <f t="shared" si="600"/>
        <v>37644</v>
      </c>
      <c r="T4669" s="28">
        <f>VLOOKUP(--F4669,经验表!$A$4:$B$53,2,0)*VLOOKUP(--E4669,经验表!$W$8:$X$17,2,0)</f>
        <v>37644.750000000007</v>
      </c>
      <c r="U4669" s="1">
        <f t="shared" si="601"/>
        <v>285086</v>
      </c>
      <c r="V4669" s="1">
        <f t="shared" si="602"/>
        <v>285086</v>
      </c>
    </row>
    <row r="4670" spans="1:22" x14ac:dyDescent="0.35">
      <c r="A4670" s="1">
        <v>91400194</v>
      </c>
      <c r="B4670" s="3" t="s">
        <v>26</v>
      </c>
      <c r="C4670" s="29">
        <f t="shared" si="597"/>
        <v>2</v>
      </c>
      <c r="D4670" s="29" t="str">
        <f t="shared" si="594"/>
        <v>4</v>
      </c>
      <c r="E4670" s="42" t="str">
        <f t="shared" si="595"/>
        <v>24</v>
      </c>
      <c r="F4670" s="1">
        <v>14</v>
      </c>
      <c r="G4670" s="28" t="str">
        <f t="shared" si="596"/>
        <v>414</v>
      </c>
      <c r="H4670" s="1">
        <v>5</v>
      </c>
      <c r="I4670" s="1">
        <v>2187</v>
      </c>
      <c r="J4670" s="1">
        <v>6</v>
      </c>
      <c r="K4670" s="1">
        <v>2187</v>
      </c>
      <c r="L4670" s="1">
        <v>35517</v>
      </c>
      <c r="M4670" s="1">
        <v>199949</v>
      </c>
      <c r="N4670" s="2">
        <f>INT(VLOOKUP(--D4670,'属性表（单）'!$H$7:$I$11,2,0)*VLOOKUP(F4670,'属性表（单）'!$B$4:$D$53,3,0))</f>
        <v>13800</v>
      </c>
      <c r="O4670" s="34">
        <f t="shared" si="598"/>
        <v>2070</v>
      </c>
      <c r="P4670" s="1">
        <f>IF(H4670=26,VLOOKUP(G4670,'属性表（单核）'!$H$2:$I$251,2,0),IF(H4670=59,VLOOKUP(G4670,'属性表（单核）'!$C$2:$D$251,2,0),INT(N4670/VLOOKUP(H4670,'属性表（单）'!$N$4:$O$24,2,0))))</f>
        <v>1380</v>
      </c>
      <c r="Q4670" s="34">
        <f t="shared" si="599"/>
        <v>2070</v>
      </c>
      <c r="R4670" s="1">
        <f>IF(J4670=26,VLOOKUP(G4670,'属性表（单核）'!$H$2:$I$251,2,0),IF(J4670=59,VLOOKUP(G4670,'属性表（单核）'!$C$2:$D$251,2,0),INT(N4670/VLOOKUP(J4670,'属性表（单）'!$N$4:$O$24,2,0))))</f>
        <v>1380</v>
      </c>
      <c r="S4670" s="1">
        <f t="shared" si="600"/>
        <v>43962</v>
      </c>
      <c r="T4670" s="28">
        <f>VLOOKUP(--F4670,经验表!$A$4:$B$53,2,0)*VLOOKUP(--E4670,经验表!$W$8:$X$17,2,0)</f>
        <v>43962.750000000007</v>
      </c>
      <c r="U4670" s="1">
        <f t="shared" si="601"/>
        <v>322730</v>
      </c>
      <c r="V4670" s="1">
        <f t="shared" si="602"/>
        <v>322730</v>
      </c>
    </row>
    <row r="4671" spans="1:22" x14ac:dyDescent="0.35">
      <c r="A4671" s="1">
        <v>91500194</v>
      </c>
      <c r="B4671" s="3" t="s">
        <v>26</v>
      </c>
      <c r="C4671" s="29">
        <f t="shared" si="597"/>
        <v>2</v>
      </c>
      <c r="D4671" s="29" t="str">
        <f t="shared" si="594"/>
        <v>4</v>
      </c>
      <c r="E4671" s="42" t="str">
        <f t="shared" si="595"/>
        <v>24</v>
      </c>
      <c r="F4671" s="1">
        <v>15</v>
      </c>
      <c r="G4671" s="28" t="str">
        <f t="shared" si="596"/>
        <v>415</v>
      </c>
      <c r="H4671" s="1">
        <v>5</v>
      </c>
      <c r="I4671" s="1">
        <v>2280</v>
      </c>
      <c r="J4671" s="1">
        <v>6</v>
      </c>
      <c r="K4671" s="1">
        <v>2280</v>
      </c>
      <c r="L4671" s="1">
        <v>39974</v>
      </c>
      <c r="M4671" s="1">
        <v>235466</v>
      </c>
      <c r="N4671" s="2">
        <f>INT(VLOOKUP(--D4671,'属性表（单）'!$H$7:$I$11,2,0)*VLOOKUP(F4671,'属性表（单）'!$B$4:$D$53,3,0))</f>
        <v>14600</v>
      </c>
      <c r="O4671" s="34">
        <f t="shared" si="598"/>
        <v>2190</v>
      </c>
      <c r="P4671" s="1">
        <f>IF(H4671=26,VLOOKUP(G4671,'属性表（单核）'!$H$2:$I$251,2,0),IF(H4671=59,VLOOKUP(G4671,'属性表（单核）'!$C$2:$D$251,2,0),INT(N4671/VLOOKUP(H4671,'属性表（单）'!$N$4:$O$24,2,0))))</f>
        <v>1460</v>
      </c>
      <c r="Q4671" s="34">
        <f t="shared" si="599"/>
        <v>2190</v>
      </c>
      <c r="R4671" s="1">
        <f>IF(J4671=26,VLOOKUP(G4671,'属性表（单核）'!$H$2:$I$251,2,0),IF(J4671=59,VLOOKUP(G4671,'属性表（单核）'!$C$2:$D$251,2,0),INT(N4671/VLOOKUP(J4671,'属性表（单）'!$N$4:$O$24,2,0))))</f>
        <v>1460</v>
      </c>
      <c r="S4671" s="1">
        <f t="shared" si="600"/>
        <v>50280</v>
      </c>
      <c r="T4671" s="28">
        <f>VLOOKUP(--F4671,经验表!$A$4:$B$53,2,0)*VLOOKUP(--E4671,经验表!$W$8:$X$17,2,0)</f>
        <v>50280.750000000007</v>
      </c>
      <c r="U4671" s="1">
        <f t="shared" si="601"/>
        <v>366692</v>
      </c>
      <c r="V4671" s="1">
        <f t="shared" si="602"/>
        <v>366692</v>
      </c>
    </row>
    <row r="4672" spans="1:22" x14ac:dyDescent="0.35">
      <c r="A4672" s="1">
        <v>91600194</v>
      </c>
      <c r="B4672" s="3" t="s">
        <v>26</v>
      </c>
      <c r="C4672" s="29">
        <f t="shared" si="597"/>
        <v>2</v>
      </c>
      <c r="D4672" s="29" t="str">
        <f t="shared" si="594"/>
        <v>4</v>
      </c>
      <c r="E4672" s="42" t="str">
        <f t="shared" si="595"/>
        <v>24</v>
      </c>
      <c r="F4672" s="1">
        <v>16</v>
      </c>
      <c r="G4672" s="28" t="str">
        <f t="shared" si="596"/>
        <v>416</v>
      </c>
      <c r="H4672" s="1">
        <v>5</v>
      </c>
      <c r="I4672" s="1">
        <v>2374</v>
      </c>
      <c r="J4672" s="1">
        <v>6</v>
      </c>
      <c r="K4672" s="1">
        <v>2374</v>
      </c>
      <c r="L4672" s="1">
        <v>44873</v>
      </c>
      <c r="M4672" s="1">
        <v>275440</v>
      </c>
      <c r="N4672" s="2">
        <f>INT(VLOOKUP(--D4672,'属性表（单）'!$H$7:$I$11,2,0)*VLOOKUP(F4672,'属性表（单）'!$B$4:$D$53,3,0))</f>
        <v>15400</v>
      </c>
      <c r="O4672" s="34">
        <f t="shared" si="598"/>
        <v>2310</v>
      </c>
      <c r="P4672" s="1">
        <f>IF(H4672=26,VLOOKUP(G4672,'属性表（单核）'!$H$2:$I$251,2,0),IF(H4672=59,VLOOKUP(G4672,'属性表（单核）'!$C$2:$D$251,2,0),INT(N4672/VLOOKUP(H4672,'属性表（单）'!$N$4:$O$24,2,0))))</f>
        <v>1540</v>
      </c>
      <c r="Q4672" s="34">
        <f t="shared" si="599"/>
        <v>2310</v>
      </c>
      <c r="R4672" s="1">
        <f>IF(J4672=26,VLOOKUP(G4672,'属性表（单核）'!$H$2:$I$251,2,0),IF(J4672=59,VLOOKUP(G4672,'属性表（单核）'!$C$2:$D$251,2,0),INT(N4672/VLOOKUP(J4672,'属性表（单）'!$N$4:$O$24,2,0))))</f>
        <v>1540</v>
      </c>
      <c r="S4672" s="1">
        <f t="shared" si="600"/>
        <v>56598</v>
      </c>
      <c r="T4672" s="28">
        <f>VLOOKUP(--F4672,经验表!$A$4:$B$53,2,0)*VLOOKUP(--E4672,经验表!$W$8:$X$17,2,0)</f>
        <v>56598.750000000007</v>
      </c>
      <c r="U4672" s="1">
        <f t="shared" si="601"/>
        <v>416972</v>
      </c>
      <c r="V4672" s="1">
        <f t="shared" si="602"/>
        <v>416972</v>
      </c>
    </row>
    <row r="4673" spans="1:22" x14ac:dyDescent="0.35">
      <c r="A4673" s="1">
        <v>91700194</v>
      </c>
      <c r="B4673" s="3" t="s">
        <v>26</v>
      </c>
      <c r="C4673" s="29">
        <f t="shared" si="597"/>
        <v>2</v>
      </c>
      <c r="D4673" s="29" t="str">
        <f t="shared" si="594"/>
        <v>4</v>
      </c>
      <c r="E4673" s="42" t="str">
        <f t="shared" si="595"/>
        <v>24</v>
      </c>
      <c r="F4673" s="1">
        <v>17</v>
      </c>
      <c r="G4673" s="28" t="str">
        <f t="shared" si="596"/>
        <v>417</v>
      </c>
      <c r="H4673" s="1">
        <v>5</v>
      </c>
      <c r="I4673" s="1">
        <v>2470</v>
      </c>
      <c r="J4673" s="1">
        <v>6</v>
      </c>
      <c r="K4673" s="1">
        <v>2470</v>
      </c>
      <c r="L4673" s="1">
        <v>50259</v>
      </c>
      <c r="M4673" s="1">
        <v>320313</v>
      </c>
      <c r="N4673" s="2">
        <f>INT(VLOOKUP(--D4673,'属性表（单）'!$H$7:$I$11,2,0)*VLOOKUP(F4673,'属性表（单）'!$B$4:$D$53,3,0))</f>
        <v>16400</v>
      </c>
      <c r="O4673" s="34">
        <f t="shared" si="598"/>
        <v>2460</v>
      </c>
      <c r="P4673" s="1">
        <f>IF(H4673=26,VLOOKUP(G4673,'属性表（单核）'!$H$2:$I$251,2,0),IF(H4673=59,VLOOKUP(G4673,'属性表（单核）'!$C$2:$D$251,2,0),INT(N4673/VLOOKUP(H4673,'属性表（单）'!$N$4:$O$24,2,0))))</f>
        <v>1640</v>
      </c>
      <c r="Q4673" s="34">
        <f t="shared" si="599"/>
        <v>2460</v>
      </c>
      <c r="R4673" s="1">
        <f>IF(J4673=26,VLOOKUP(G4673,'属性表（单核）'!$H$2:$I$251,2,0),IF(J4673=59,VLOOKUP(G4673,'属性表（单核）'!$C$2:$D$251,2,0),INT(N4673/VLOOKUP(J4673,'属性表（单）'!$N$4:$O$24,2,0))))</f>
        <v>1640</v>
      </c>
      <c r="S4673" s="1">
        <f t="shared" si="600"/>
        <v>62916</v>
      </c>
      <c r="T4673" s="28">
        <f>VLOOKUP(--F4673,经验表!$A$4:$B$53,2,0)*VLOOKUP(--E4673,经验表!$W$8:$X$17,2,0)</f>
        <v>62916.750000000007</v>
      </c>
      <c r="U4673" s="1">
        <f t="shared" si="601"/>
        <v>473570</v>
      </c>
      <c r="V4673" s="1">
        <f t="shared" si="602"/>
        <v>473570</v>
      </c>
    </row>
    <row r="4674" spans="1:22" x14ac:dyDescent="0.35">
      <c r="A4674" s="1">
        <v>91800194</v>
      </c>
      <c r="B4674" s="3" t="s">
        <v>26</v>
      </c>
      <c r="C4674" s="29">
        <f t="shared" si="597"/>
        <v>2</v>
      </c>
      <c r="D4674" s="29" t="str">
        <f t="shared" si="594"/>
        <v>4</v>
      </c>
      <c r="E4674" s="42" t="str">
        <f t="shared" si="595"/>
        <v>24</v>
      </c>
      <c r="F4674" s="1">
        <v>18</v>
      </c>
      <c r="G4674" s="28" t="str">
        <f t="shared" si="596"/>
        <v>418</v>
      </c>
      <c r="H4674" s="1">
        <v>5</v>
      </c>
      <c r="I4674" s="1">
        <v>2566</v>
      </c>
      <c r="J4674" s="1">
        <v>6</v>
      </c>
      <c r="K4674" s="1">
        <v>2566</v>
      </c>
      <c r="L4674" s="1">
        <v>56181</v>
      </c>
      <c r="M4674" s="1">
        <v>370572</v>
      </c>
      <c r="N4674" s="2">
        <f>INT(VLOOKUP(--D4674,'属性表（单）'!$H$7:$I$11,2,0)*VLOOKUP(F4674,'属性表（单）'!$B$4:$D$53,3,0))</f>
        <v>17400</v>
      </c>
      <c r="O4674" s="34">
        <f t="shared" si="598"/>
        <v>2610</v>
      </c>
      <c r="P4674" s="1">
        <f>IF(H4674=26,VLOOKUP(G4674,'属性表（单核）'!$H$2:$I$251,2,0),IF(H4674=59,VLOOKUP(G4674,'属性表（单核）'!$C$2:$D$251,2,0),INT(N4674/VLOOKUP(H4674,'属性表（单）'!$N$4:$O$24,2,0))))</f>
        <v>1740</v>
      </c>
      <c r="Q4674" s="34">
        <f t="shared" si="599"/>
        <v>2610</v>
      </c>
      <c r="R4674" s="1">
        <f>IF(J4674=26,VLOOKUP(G4674,'属性表（单核）'!$H$2:$I$251,2,0),IF(J4674=59,VLOOKUP(G4674,'属性表（单核）'!$C$2:$D$251,2,0),INT(N4674/VLOOKUP(J4674,'属性表（单）'!$N$4:$O$24,2,0))))</f>
        <v>1740</v>
      </c>
      <c r="S4674" s="1">
        <f t="shared" si="600"/>
        <v>71867</v>
      </c>
      <c r="T4674" s="28">
        <f>VLOOKUP(--F4674,经验表!$A$4:$B$53,2,0)*VLOOKUP(--E4674,经验表!$W$8:$X$17,2,0)</f>
        <v>71867.250000000015</v>
      </c>
      <c r="U4674" s="1">
        <f t="shared" si="601"/>
        <v>536486</v>
      </c>
      <c r="V4674" s="1">
        <f t="shared" si="602"/>
        <v>536486</v>
      </c>
    </row>
    <row r="4675" spans="1:22" x14ac:dyDescent="0.35">
      <c r="A4675" s="1">
        <v>91900194</v>
      </c>
      <c r="B4675" s="3" t="s">
        <v>26</v>
      </c>
      <c r="C4675" s="29">
        <f t="shared" si="597"/>
        <v>2</v>
      </c>
      <c r="D4675" s="29" t="str">
        <f t="shared" ref="D4675:D4738" si="603">RIGHT(A4675,1)</f>
        <v>4</v>
      </c>
      <c r="E4675" s="42" t="str">
        <f t="shared" ref="E4675:E4738" si="604">IF(C4675=1,RIGHT(A4675,1),C4675&amp;RIGHT(A4675,1))</f>
        <v>24</v>
      </c>
      <c r="F4675" s="1">
        <v>19</v>
      </c>
      <c r="G4675" s="28" t="str">
        <f t="shared" ref="G4675:G4738" si="605">D4675&amp;F4675</f>
        <v>419</v>
      </c>
      <c r="H4675" s="1">
        <v>5</v>
      </c>
      <c r="I4675" s="1">
        <v>2666</v>
      </c>
      <c r="J4675" s="1">
        <v>6</v>
      </c>
      <c r="K4675" s="1">
        <v>2666</v>
      </c>
      <c r="L4675" s="1">
        <v>62687</v>
      </c>
      <c r="M4675" s="1">
        <v>426753</v>
      </c>
      <c r="N4675" s="2">
        <f>INT(VLOOKUP(--D4675,'属性表（单）'!$H$7:$I$11,2,0)*VLOOKUP(F4675,'属性表（单）'!$B$4:$D$53,3,0))</f>
        <v>18400</v>
      </c>
      <c r="O4675" s="34">
        <f t="shared" si="598"/>
        <v>2760</v>
      </c>
      <c r="P4675" s="1">
        <f>IF(H4675=26,VLOOKUP(G4675,'属性表（单核）'!$H$2:$I$251,2,0),IF(H4675=59,VLOOKUP(G4675,'属性表（单核）'!$C$2:$D$251,2,0),INT(N4675/VLOOKUP(H4675,'属性表（单）'!$N$4:$O$24,2,0))))</f>
        <v>1840</v>
      </c>
      <c r="Q4675" s="34">
        <f t="shared" si="599"/>
        <v>2760</v>
      </c>
      <c r="R4675" s="1">
        <f>IF(J4675=26,VLOOKUP(G4675,'属性表（单核）'!$H$2:$I$251,2,0),IF(J4675=59,VLOOKUP(G4675,'属性表（单核）'!$C$2:$D$251,2,0),INT(N4675/VLOOKUP(J4675,'属性表（单）'!$N$4:$O$24,2,0))))</f>
        <v>1840</v>
      </c>
      <c r="S4675" s="1">
        <f t="shared" si="600"/>
        <v>80817</v>
      </c>
      <c r="T4675" s="28">
        <f>VLOOKUP(--F4675,经验表!$A$4:$B$53,2,0)*VLOOKUP(--E4675,经验表!$W$8:$X$17,2,0)</f>
        <v>80817.750000000015</v>
      </c>
      <c r="U4675" s="1">
        <f t="shared" si="601"/>
        <v>608353</v>
      </c>
      <c r="V4675" s="1">
        <f t="shared" si="602"/>
        <v>608353</v>
      </c>
    </row>
    <row r="4676" spans="1:22" x14ac:dyDescent="0.35">
      <c r="A4676" s="1">
        <v>92000194</v>
      </c>
      <c r="B4676" s="3" t="s">
        <v>26</v>
      </c>
      <c r="C4676" s="29">
        <f t="shared" ref="C4676:C4739" si="606">C4675</f>
        <v>2</v>
      </c>
      <c r="D4676" s="29" t="str">
        <f t="shared" si="603"/>
        <v>4</v>
      </c>
      <c r="E4676" s="42" t="str">
        <f t="shared" si="604"/>
        <v>24</v>
      </c>
      <c r="F4676" s="1">
        <v>20</v>
      </c>
      <c r="G4676" s="28" t="str">
        <f t="shared" si="605"/>
        <v>420</v>
      </c>
      <c r="H4676" s="1">
        <v>5</v>
      </c>
      <c r="I4676" s="1">
        <v>2766</v>
      </c>
      <c r="J4676" s="1">
        <v>6</v>
      </c>
      <c r="K4676" s="1">
        <v>2766</v>
      </c>
      <c r="L4676" s="1">
        <v>69837</v>
      </c>
      <c r="M4676" s="1">
        <v>489440</v>
      </c>
      <c r="N4676" s="2">
        <f>INT(VLOOKUP(--D4676,'属性表（单）'!$H$7:$I$11,2,0)*VLOOKUP(F4676,'属性表（单）'!$B$4:$D$53,3,0))</f>
        <v>19400</v>
      </c>
      <c r="O4676" s="34">
        <f t="shared" si="598"/>
        <v>2910</v>
      </c>
      <c r="P4676" s="1">
        <f>IF(H4676=26,VLOOKUP(G4676,'属性表（单核）'!$H$2:$I$251,2,0),IF(H4676=59,VLOOKUP(G4676,'属性表（单核）'!$C$2:$D$251,2,0),INT(N4676/VLOOKUP(H4676,'属性表（单）'!$N$4:$O$24,2,0))))</f>
        <v>1940</v>
      </c>
      <c r="Q4676" s="34">
        <f t="shared" si="599"/>
        <v>2910</v>
      </c>
      <c r="R4676" s="1">
        <f>IF(J4676=26,VLOOKUP(G4676,'属性表（单核）'!$H$2:$I$251,2,0),IF(J4676=59,VLOOKUP(G4676,'属性表（单核）'!$C$2:$D$251,2,0),INT(N4676/VLOOKUP(J4676,'属性表（单）'!$N$4:$O$24,2,0))))</f>
        <v>1940</v>
      </c>
      <c r="S4676" s="1">
        <f t="shared" si="600"/>
        <v>89768</v>
      </c>
      <c r="T4676" s="28">
        <f>VLOOKUP(--F4676,经验表!$A$4:$B$53,2,0)*VLOOKUP(--E4676,经验表!$W$8:$X$17,2,0)</f>
        <v>89768.250000000015</v>
      </c>
      <c r="U4676" s="1">
        <f t="shared" si="601"/>
        <v>689170</v>
      </c>
      <c r="V4676" s="1">
        <f t="shared" si="602"/>
        <v>689170</v>
      </c>
    </row>
    <row r="4677" spans="1:22" x14ac:dyDescent="0.35">
      <c r="A4677" s="1">
        <v>92100194</v>
      </c>
      <c r="B4677" s="3" t="s">
        <v>26</v>
      </c>
      <c r="C4677" s="29">
        <f t="shared" si="606"/>
        <v>2</v>
      </c>
      <c r="D4677" s="29" t="str">
        <f t="shared" si="603"/>
        <v>4</v>
      </c>
      <c r="E4677" s="42" t="str">
        <f t="shared" si="604"/>
        <v>24</v>
      </c>
      <c r="F4677" s="1">
        <v>21</v>
      </c>
      <c r="G4677" s="28" t="str">
        <f t="shared" si="605"/>
        <v>421</v>
      </c>
      <c r="H4677" s="1">
        <v>5</v>
      </c>
      <c r="I4677" s="1">
        <v>2867</v>
      </c>
      <c r="J4677" s="1">
        <v>6</v>
      </c>
      <c r="K4677" s="1">
        <v>2867</v>
      </c>
      <c r="L4677" s="1">
        <v>77691</v>
      </c>
      <c r="M4677" s="1">
        <v>559277</v>
      </c>
      <c r="N4677" s="2">
        <f>INT(VLOOKUP(--D4677,'属性表（单）'!$H$7:$I$11,2,0)*VLOOKUP(F4677,'属性表（单）'!$B$4:$D$53,3,0))</f>
        <v>20400</v>
      </c>
      <c r="O4677" s="34">
        <f t="shared" si="598"/>
        <v>3060</v>
      </c>
      <c r="P4677" s="1">
        <f>IF(H4677=26,VLOOKUP(G4677,'属性表（单核）'!$H$2:$I$251,2,0),IF(H4677=59,VLOOKUP(G4677,'属性表（单核）'!$C$2:$D$251,2,0),INT(N4677/VLOOKUP(H4677,'属性表（单）'!$N$4:$O$24,2,0))))</f>
        <v>2040</v>
      </c>
      <c r="Q4677" s="34">
        <f t="shared" si="599"/>
        <v>3060</v>
      </c>
      <c r="R4677" s="1">
        <f>IF(J4677=26,VLOOKUP(G4677,'属性表（单核）'!$H$2:$I$251,2,0),IF(J4677=59,VLOOKUP(G4677,'属性表（单核）'!$C$2:$D$251,2,0),INT(N4677/VLOOKUP(J4677,'属性表（单）'!$N$4:$O$24,2,0))))</f>
        <v>2040</v>
      </c>
      <c r="S4677" s="1">
        <f t="shared" si="600"/>
        <v>98718</v>
      </c>
      <c r="T4677" s="28">
        <f>VLOOKUP(--F4677,经验表!$A$4:$B$53,2,0)*VLOOKUP(--E4677,经验表!$W$8:$X$17,2,0)</f>
        <v>98718.750000000015</v>
      </c>
      <c r="U4677" s="1">
        <f t="shared" si="601"/>
        <v>778938</v>
      </c>
      <c r="V4677" s="1">
        <f t="shared" si="602"/>
        <v>778938</v>
      </c>
    </row>
    <row r="4678" spans="1:22" x14ac:dyDescent="0.35">
      <c r="A4678" s="1">
        <v>92200194</v>
      </c>
      <c r="B4678" s="3" t="s">
        <v>26</v>
      </c>
      <c r="C4678" s="29">
        <f t="shared" si="606"/>
        <v>2</v>
      </c>
      <c r="D4678" s="29" t="str">
        <f t="shared" si="603"/>
        <v>4</v>
      </c>
      <c r="E4678" s="42" t="str">
        <f t="shared" si="604"/>
        <v>24</v>
      </c>
      <c r="F4678" s="1">
        <v>22</v>
      </c>
      <c r="G4678" s="28" t="str">
        <f t="shared" si="605"/>
        <v>422</v>
      </c>
      <c r="H4678" s="1">
        <v>5</v>
      </c>
      <c r="I4678" s="1">
        <v>2971</v>
      </c>
      <c r="J4678" s="1">
        <v>6</v>
      </c>
      <c r="K4678" s="1">
        <v>2971</v>
      </c>
      <c r="L4678" s="1">
        <v>86319</v>
      </c>
      <c r="M4678" s="1">
        <v>636968</v>
      </c>
      <c r="N4678" s="2">
        <f>INT(VLOOKUP(--D4678,'属性表（单）'!$H$7:$I$11,2,0)*VLOOKUP(F4678,'属性表（单）'!$B$4:$D$53,3,0))</f>
        <v>21600</v>
      </c>
      <c r="O4678" s="34">
        <f t="shared" si="598"/>
        <v>3240</v>
      </c>
      <c r="P4678" s="1">
        <f>IF(H4678=26,VLOOKUP(G4678,'属性表（单核）'!$H$2:$I$251,2,0),IF(H4678=59,VLOOKUP(G4678,'属性表（单核）'!$C$2:$D$251,2,0),INT(N4678/VLOOKUP(H4678,'属性表（单）'!$N$4:$O$24,2,0))))</f>
        <v>2160</v>
      </c>
      <c r="Q4678" s="34">
        <f t="shared" si="599"/>
        <v>3240</v>
      </c>
      <c r="R4678" s="1">
        <f>IF(J4678=26,VLOOKUP(G4678,'属性表（单核）'!$H$2:$I$251,2,0),IF(J4678=59,VLOOKUP(G4678,'属性表（单核）'!$C$2:$D$251,2,0),INT(N4678/VLOOKUP(J4678,'属性表（单）'!$N$4:$O$24,2,0))))</f>
        <v>2160</v>
      </c>
      <c r="S4678" s="1">
        <f t="shared" si="600"/>
        <v>110828</v>
      </c>
      <c r="T4678" s="28">
        <f>VLOOKUP(--F4678,经验表!$A$4:$B$53,2,0)*VLOOKUP(--E4678,经验表!$W$8:$X$17,2,0)</f>
        <v>110828.25000000001</v>
      </c>
      <c r="U4678" s="1">
        <f t="shared" si="601"/>
        <v>877656</v>
      </c>
      <c r="V4678" s="1">
        <f t="shared" si="602"/>
        <v>877656</v>
      </c>
    </row>
    <row r="4679" spans="1:22" x14ac:dyDescent="0.35">
      <c r="A4679" s="1">
        <v>92300194</v>
      </c>
      <c r="B4679" s="3" t="s">
        <v>26</v>
      </c>
      <c r="C4679" s="29">
        <f t="shared" si="606"/>
        <v>2</v>
      </c>
      <c r="D4679" s="29" t="str">
        <f t="shared" si="603"/>
        <v>4</v>
      </c>
      <c r="E4679" s="42" t="str">
        <f t="shared" si="604"/>
        <v>24</v>
      </c>
      <c r="F4679" s="1">
        <v>23</v>
      </c>
      <c r="G4679" s="28" t="str">
        <f t="shared" si="605"/>
        <v>423</v>
      </c>
      <c r="H4679" s="1">
        <v>5</v>
      </c>
      <c r="I4679" s="1">
        <v>3075</v>
      </c>
      <c r="J4679" s="1">
        <v>6</v>
      </c>
      <c r="K4679" s="1">
        <v>3075</v>
      </c>
      <c r="L4679" s="1">
        <v>95792</v>
      </c>
      <c r="M4679" s="1">
        <v>723287</v>
      </c>
      <c r="N4679" s="2">
        <f>INT(VLOOKUP(--D4679,'属性表（单）'!$H$7:$I$11,2,0)*VLOOKUP(F4679,'属性表（单）'!$B$4:$D$53,3,0))</f>
        <v>22800</v>
      </c>
      <c r="O4679" s="34">
        <f t="shared" ref="O4679:O4742" si="607">INT(IF(C4679=1,P4679,P4679*$X$14))</f>
        <v>3420</v>
      </c>
      <c r="P4679" s="1">
        <f>IF(H4679=26,VLOOKUP(G4679,'属性表（单核）'!$H$2:$I$251,2,0),IF(H4679=59,VLOOKUP(G4679,'属性表（单核）'!$C$2:$D$251,2,0),INT(N4679/VLOOKUP(H4679,'属性表（单）'!$N$4:$O$24,2,0))))</f>
        <v>2280</v>
      </c>
      <c r="Q4679" s="34">
        <f t="shared" si="599"/>
        <v>3420</v>
      </c>
      <c r="R4679" s="1">
        <f>IF(J4679=26,VLOOKUP(G4679,'属性表（单核）'!$H$2:$I$251,2,0),IF(J4679=59,VLOOKUP(G4679,'属性表（单核）'!$C$2:$D$251,2,0),INT(N4679/VLOOKUP(J4679,'属性表（单）'!$N$4:$O$24,2,0))))</f>
        <v>2280</v>
      </c>
      <c r="S4679" s="1">
        <f t="shared" si="600"/>
        <v>122937</v>
      </c>
      <c r="T4679" s="28">
        <f>VLOOKUP(--F4679,经验表!$A$4:$B$53,2,0)*VLOOKUP(--E4679,经验表!$W$8:$X$17,2,0)</f>
        <v>122937.75000000001</v>
      </c>
      <c r="U4679" s="1">
        <f t="shared" si="601"/>
        <v>988484</v>
      </c>
      <c r="V4679" s="1">
        <f t="shared" si="602"/>
        <v>988484</v>
      </c>
    </row>
    <row r="4680" spans="1:22" x14ac:dyDescent="0.35">
      <c r="A4680" s="1">
        <v>92400194</v>
      </c>
      <c r="B4680" s="3" t="s">
        <v>26</v>
      </c>
      <c r="C4680" s="29">
        <f t="shared" si="606"/>
        <v>2</v>
      </c>
      <c r="D4680" s="29" t="str">
        <f t="shared" si="603"/>
        <v>4</v>
      </c>
      <c r="E4680" s="42" t="str">
        <f t="shared" si="604"/>
        <v>24</v>
      </c>
      <c r="F4680" s="1">
        <v>24</v>
      </c>
      <c r="G4680" s="28" t="str">
        <f t="shared" si="605"/>
        <v>424</v>
      </c>
      <c r="H4680" s="1">
        <v>5</v>
      </c>
      <c r="I4680" s="1">
        <v>3182</v>
      </c>
      <c r="J4680" s="1">
        <v>6</v>
      </c>
      <c r="K4680" s="1">
        <v>3182</v>
      </c>
      <c r="L4680" s="1">
        <v>106196</v>
      </c>
      <c r="M4680" s="1">
        <v>819079</v>
      </c>
      <c r="N4680" s="2">
        <f>INT(VLOOKUP(--D4680,'属性表（单）'!$H$7:$I$11,2,0)*VLOOKUP(F4680,'属性表（单）'!$B$4:$D$53,3,0))</f>
        <v>24000</v>
      </c>
      <c r="O4680" s="34">
        <f t="shared" si="607"/>
        <v>3600</v>
      </c>
      <c r="P4680" s="1">
        <f>IF(H4680=26,VLOOKUP(G4680,'属性表（单核）'!$H$2:$I$251,2,0),IF(H4680=59,VLOOKUP(G4680,'属性表（单核）'!$C$2:$D$251,2,0),INT(N4680/VLOOKUP(H4680,'属性表（单）'!$N$4:$O$24,2,0))))</f>
        <v>2400</v>
      </c>
      <c r="Q4680" s="34">
        <f t="shared" ref="Q4680:Q4743" si="608">INT(IF(C4680=1,R4680,R4680*$X$14))</f>
        <v>3600</v>
      </c>
      <c r="R4680" s="1">
        <f>IF(J4680=26,VLOOKUP(G4680,'属性表（单核）'!$H$2:$I$251,2,0),IF(J4680=59,VLOOKUP(G4680,'属性表（单核）'!$C$2:$D$251,2,0),INT(N4680/VLOOKUP(J4680,'属性表（单）'!$N$4:$O$24,2,0))))</f>
        <v>2400</v>
      </c>
      <c r="S4680" s="1">
        <f t="shared" ref="S4680:S4743" si="609">INT(T4680)</f>
        <v>135047</v>
      </c>
      <c r="T4680" s="28">
        <f>VLOOKUP(--F4680,经验表!$A$4:$B$53,2,0)*VLOOKUP(--E4680,经验表!$W$8:$X$17,2,0)</f>
        <v>135047.25000000003</v>
      </c>
      <c r="U4680" s="1">
        <f t="shared" ref="U4680:U4743" si="610">INT(IF(C4680=1,IF(F4680=1,VLOOKUP(--D4680,$X$8:$Y$12,2,0),V4680),IF(F4680=1,VLOOKUP(--D4680,$X$17:$Y$21,2,0),V4680)))</f>
        <v>1111421</v>
      </c>
      <c r="V4680" s="1">
        <f t="shared" si="602"/>
        <v>1111421</v>
      </c>
    </row>
    <row r="4681" spans="1:22" x14ac:dyDescent="0.35">
      <c r="A4681" s="1">
        <v>92500194</v>
      </c>
      <c r="B4681" s="3" t="s">
        <v>26</v>
      </c>
      <c r="C4681" s="29">
        <f t="shared" si="606"/>
        <v>2</v>
      </c>
      <c r="D4681" s="29" t="str">
        <f t="shared" si="603"/>
        <v>4</v>
      </c>
      <c r="E4681" s="42" t="str">
        <f t="shared" si="604"/>
        <v>24</v>
      </c>
      <c r="F4681" s="1">
        <v>25</v>
      </c>
      <c r="G4681" s="28" t="str">
        <f t="shared" si="605"/>
        <v>425</v>
      </c>
      <c r="H4681" s="1">
        <v>5</v>
      </c>
      <c r="I4681" s="1">
        <v>3290</v>
      </c>
      <c r="J4681" s="1">
        <v>6</v>
      </c>
      <c r="K4681" s="1">
        <v>3290</v>
      </c>
      <c r="L4681" s="1">
        <v>117616</v>
      </c>
      <c r="M4681" s="1">
        <v>925275</v>
      </c>
      <c r="N4681" s="2">
        <f>INT(VLOOKUP(--D4681,'属性表（单）'!$H$7:$I$11,2,0)*VLOOKUP(F4681,'属性表（单）'!$B$4:$D$53,3,0))</f>
        <v>25200</v>
      </c>
      <c r="O4681" s="34">
        <f t="shared" si="607"/>
        <v>3780</v>
      </c>
      <c r="P4681" s="1">
        <f>IF(H4681=26,VLOOKUP(G4681,'属性表（单核）'!$H$2:$I$251,2,0),IF(H4681=59,VLOOKUP(G4681,'属性表（单核）'!$C$2:$D$251,2,0),INT(N4681/VLOOKUP(H4681,'属性表（单）'!$N$4:$O$24,2,0))))</f>
        <v>2520</v>
      </c>
      <c r="Q4681" s="34">
        <f t="shared" si="608"/>
        <v>3780</v>
      </c>
      <c r="R4681" s="1">
        <f>IF(J4681=26,VLOOKUP(G4681,'属性表（单核）'!$H$2:$I$251,2,0),IF(J4681=59,VLOOKUP(G4681,'属性表（单核）'!$C$2:$D$251,2,0),INT(N4681/VLOOKUP(J4681,'属性表（单）'!$N$4:$O$24,2,0))))</f>
        <v>2520</v>
      </c>
      <c r="S4681" s="1">
        <f t="shared" si="609"/>
        <v>147156</v>
      </c>
      <c r="T4681" s="28">
        <f>VLOOKUP(--F4681,经验表!$A$4:$B$53,2,0)*VLOOKUP(--E4681,经验表!$W$8:$X$17,2,0)</f>
        <v>147156.75000000003</v>
      </c>
      <c r="U4681" s="1">
        <f t="shared" si="610"/>
        <v>1246468</v>
      </c>
      <c r="V4681" s="1">
        <f t="shared" ref="V4681:V4744" si="611">S4680+U4680</f>
        <v>1246468</v>
      </c>
    </row>
    <row r="4682" spans="1:22" x14ac:dyDescent="0.35">
      <c r="A4682" s="1">
        <v>92600194</v>
      </c>
      <c r="B4682" s="3" t="s">
        <v>26</v>
      </c>
      <c r="C4682" s="29">
        <f t="shared" si="606"/>
        <v>2</v>
      </c>
      <c r="D4682" s="29" t="str">
        <f t="shared" si="603"/>
        <v>4</v>
      </c>
      <c r="E4682" s="42" t="str">
        <f t="shared" si="604"/>
        <v>24</v>
      </c>
      <c r="F4682" s="1">
        <v>26</v>
      </c>
      <c r="G4682" s="28" t="str">
        <f t="shared" si="605"/>
        <v>426</v>
      </c>
      <c r="H4682" s="1">
        <v>5</v>
      </c>
      <c r="I4682" s="1">
        <v>3400</v>
      </c>
      <c r="J4682" s="1">
        <v>6</v>
      </c>
      <c r="K4682" s="1">
        <v>3400</v>
      </c>
      <c r="L4682" s="1">
        <v>130154</v>
      </c>
      <c r="M4682" s="1">
        <v>1042891</v>
      </c>
      <c r="N4682" s="2">
        <f>INT(VLOOKUP(--D4682,'属性表（单）'!$H$7:$I$11,2,0)*VLOOKUP(F4682,'属性表（单）'!$B$4:$D$53,3,0))</f>
        <v>26400</v>
      </c>
      <c r="O4682" s="34">
        <f t="shared" si="607"/>
        <v>3960</v>
      </c>
      <c r="P4682" s="1">
        <f>IF(H4682=26,VLOOKUP(G4682,'属性表（单核）'!$H$2:$I$251,2,0),IF(H4682=59,VLOOKUP(G4682,'属性表（单核）'!$C$2:$D$251,2,0),INT(N4682/VLOOKUP(H4682,'属性表（单）'!$N$4:$O$24,2,0))))</f>
        <v>2640</v>
      </c>
      <c r="Q4682" s="34">
        <f t="shared" si="608"/>
        <v>3960</v>
      </c>
      <c r="R4682" s="1">
        <f>IF(J4682=26,VLOOKUP(G4682,'属性表（单核）'!$H$2:$I$251,2,0),IF(J4682=59,VLOOKUP(G4682,'属性表（单核）'!$C$2:$D$251,2,0),INT(N4682/VLOOKUP(J4682,'属性表（单）'!$N$4:$O$24,2,0))))</f>
        <v>2640</v>
      </c>
      <c r="S4682" s="1">
        <f t="shared" si="609"/>
        <v>162951</v>
      </c>
      <c r="T4682" s="28">
        <f>VLOOKUP(--F4682,经验表!$A$4:$B$53,2,0)*VLOOKUP(--E4682,经验表!$W$8:$X$17,2,0)</f>
        <v>162951.75000000003</v>
      </c>
      <c r="U4682" s="1">
        <f t="shared" si="610"/>
        <v>1393624</v>
      </c>
      <c r="V4682" s="1">
        <f t="shared" si="611"/>
        <v>1393624</v>
      </c>
    </row>
    <row r="4683" spans="1:22" x14ac:dyDescent="0.35">
      <c r="A4683" s="1">
        <v>92700194</v>
      </c>
      <c r="B4683" s="3" t="s">
        <v>26</v>
      </c>
      <c r="C4683" s="29">
        <f t="shared" si="606"/>
        <v>2</v>
      </c>
      <c r="D4683" s="29" t="str">
        <f t="shared" si="603"/>
        <v>4</v>
      </c>
      <c r="E4683" s="42" t="str">
        <f t="shared" si="604"/>
        <v>24</v>
      </c>
      <c r="F4683" s="1">
        <v>27</v>
      </c>
      <c r="G4683" s="28" t="str">
        <f t="shared" si="605"/>
        <v>427</v>
      </c>
      <c r="H4683" s="1">
        <v>5</v>
      </c>
      <c r="I4683" s="1">
        <v>3510</v>
      </c>
      <c r="J4683" s="1">
        <v>6</v>
      </c>
      <c r="K4683" s="1">
        <v>3510</v>
      </c>
      <c r="L4683" s="1">
        <v>143917</v>
      </c>
      <c r="M4683" s="1">
        <v>1173045</v>
      </c>
      <c r="N4683" s="2">
        <f>INT(VLOOKUP(--D4683,'属性表（单）'!$H$7:$I$11,2,0)*VLOOKUP(F4683,'属性表（单）'!$B$4:$D$53,3,0))</f>
        <v>27800</v>
      </c>
      <c r="O4683" s="34">
        <f t="shared" si="607"/>
        <v>4170</v>
      </c>
      <c r="P4683" s="1">
        <f>IF(H4683=26,VLOOKUP(G4683,'属性表（单核）'!$H$2:$I$251,2,0),IF(H4683=59,VLOOKUP(G4683,'属性表（单核）'!$C$2:$D$251,2,0),INT(N4683/VLOOKUP(H4683,'属性表（单）'!$N$4:$O$24,2,0))))</f>
        <v>2780</v>
      </c>
      <c r="Q4683" s="34">
        <f t="shared" si="608"/>
        <v>4170</v>
      </c>
      <c r="R4683" s="1">
        <f>IF(J4683=26,VLOOKUP(G4683,'属性表（单核）'!$H$2:$I$251,2,0),IF(J4683=59,VLOOKUP(G4683,'属性表（单核）'!$C$2:$D$251,2,0),INT(N4683/VLOOKUP(J4683,'属性表（单）'!$N$4:$O$24,2,0))))</f>
        <v>2780</v>
      </c>
      <c r="S4683" s="1">
        <f t="shared" si="609"/>
        <v>178746</v>
      </c>
      <c r="T4683" s="28">
        <f>VLOOKUP(--F4683,经验表!$A$4:$B$53,2,0)*VLOOKUP(--E4683,经验表!$W$8:$X$17,2,0)</f>
        <v>178746.75000000003</v>
      </c>
      <c r="U4683" s="1">
        <f t="shared" si="610"/>
        <v>1556575</v>
      </c>
      <c r="V4683" s="1">
        <f t="shared" si="611"/>
        <v>1556575</v>
      </c>
    </row>
    <row r="4684" spans="1:22" x14ac:dyDescent="0.35">
      <c r="A4684" s="1">
        <v>92800194</v>
      </c>
      <c r="B4684" s="3" t="s">
        <v>26</v>
      </c>
      <c r="C4684" s="29">
        <f t="shared" si="606"/>
        <v>2</v>
      </c>
      <c r="D4684" s="29" t="str">
        <f t="shared" si="603"/>
        <v>4</v>
      </c>
      <c r="E4684" s="42" t="str">
        <f t="shared" si="604"/>
        <v>24</v>
      </c>
      <c r="F4684" s="1">
        <v>28</v>
      </c>
      <c r="G4684" s="28" t="str">
        <f t="shared" si="605"/>
        <v>428</v>
      </c>
      <c r="H4684" s="1">
        <v>5</v>
      </c>
      <c r="I4684" s="1">
        <v>3624</v>
      </c>
      <c r="J4684" s="1">
        <v>6</v>
      </c>
      <c r="K4684" s="1">
        <v>3624</v>
      </c>
      <c r="L4684" s="1">
        <v>159023</v>
      </c>
      <c r="M4684" s="1">
        <v>1316962</v>
      </c>
      <c r="N4684" s="2">
        <f>INT(VLOOKUP(--D4684,'属性表（单）'!$H$7:$I$11,2,0)*VLOOKUP(F4684,'属性表（单）'!$B$4:$D$53,3,0))</f>
        <v>29200</v>
      </c>
      <c r="O4684" s="34">
        <f t="shared" si="607"/>
        <v>4380</v>
      </c>
      <c r="P4684" s="1">
        <f>IF(H4684=26,VLOOKUP(G4684,'属性表（单核）'!$H$2:$I$251,2,0),IF(H4684=59,VLOOKUP(G4684,'属性表（单核）'!$C$2:$D$251,2,0),INT(N4684/VLOOKUP(H4684,'属性表（单）'!$N$4:$O$24,2,0))))</f>
        <v>2920</v>
      </c>
      <c r="Q4684" s="34">
        <f t="shared" si="608"/>
        <v>4380</v>
      </c>
      <c r="R4684" s="1">
        <f>IF(J4684=26,VLOOKUP(G4684,'属性表（单核）'!$H$2:$I$251,2,0),IF(J4684=59,VLOOKUP(G4684,'属性表（单核）'!$C$2:$D$251,2,0),INT(N4684/VLOOKUP(J4684,'属性表（单）'!$N$4:$O$24,2,0))))</f>
        <v>2920</v>
      </c>
      <c r="S4684" s="1">
        <f t="shared" si="609"/>
        <v>194541</v>
      </c>
      <c r="T4684" s="28">
        <f>VLOOKUP(--F4684,经验表!$A$4:$B$53,2,0)*VLOOKUP(--E4684,经验表!$W$8:$X$17,2,0)</f>
        <v>194541.75000000003</v>
      </c>
      <c r="U4684" s="1">
        <f t="shared" si="610"/>
        <v>1735321</v>
      </c>
      <c r="V4684" s="1">
        <f t="shared" si="611"/>
        <v>1735321</v>
      </c>
    </row>
    <row r="4685" spans="1:22" x14ac:dyDescent="0.35">
      <c r="A4685" s="1">
        <v>92900194</v>
      </c>
      <c r="B4685" s="3" t="s">
        <v>26</v>
      </c>
      <c r="C4685" s="29">
        <f t="shared" si="606"/>
        <v>2</v>
      </c>
      <c r="D4685" s="29" t="str">
        <f t="shared" si="603"/>
        <v>4</v>
      </c>
      <c r="E4685" s="42" t="str">
        <f t="shared" si="604"/>
        <v>24</v>
      </c>
      <c r="F4685" s="1">
        <v>29</v>
      </c>
      <c r="G4685" s="28" t="str">
        <f t="shared" si="605"/>
        <v>429</v>
      </c>
      <c r="H4685" s="1">
        <v>5</v>
      </c>
      <c r="I4685" s="1">
        <v>3739</v>
      </c>
      <c r="J4685" s="1">
        <v>6</v>
      </c>
      <c r="K4685" s="1">
        <v>3739</v>
      </c>
      <c r="L4685" s="1">
        <v>175602</v>
      </c>
      <c r="M4685" s="1">
        <v>1475985</v>
      </c>
      <c r="N4685" s="2">
        <f>INT(VLOOKUP(--D4685,'属性表（单）'!$H$7:$I$11,2,0)*VLOOKUP(F4685,'属性表（单）'!$B$4:$D$53,3,0))</f>
        <v>30600</v>
      </c>
      <c r="O4685" s="34">
        <f t="shared" si="607"/>
        <v>4590</v>
      </c>
      <c r="P4685" s="1">
        <f>IF(H4685=26,VLOOKUP(G4685,'属性表（单核）'!$H$2:$I$251,2,0),IF(H4685=59,VLOOKUP(G4685,'属性表（单核）'!$C$2:$D$251,2,0),INT(N4685/VLOOKUP(H4685,'属性表（单）'!$N$4:$O$24,2,0))))</f>
        <v>3060</v>
      </c>
      <c r="Q4685" s="34">
        <f t="shared" si="608"/>
        <v>4590</v>
      </c>
      <c r="R4685" s="1">
        <f>IF(J4685=26,VLOOKUP(G4685,'属性表（单核）'!$H$2:$I$251,2,0),IF(J4685=59,VLOOKUP(G4685,'属性表（单核）'!$C$2:$D$251,2,0),INT(N4685/VLOOKUP(J4685,'属性表（单）'!$N$4:$O$24,2,0))))</f>
        <v>3060</v>
      </c>
      <c r="S4685" s="1">
        <f t="shared" si="609"/>
        <v>210336</v>
      </c>
      <c r="T4685" s="28">
        <f>VLOOKUP(--F4685,经验表!$A$4:$B$53,2,0)*VLOOKUP(--E4685,经验表!$W$8:$X$17,2,0)</f>
        <v>210336.75000000003</v>
      </c>
      <c r="U4685" s="1">
        <f t="shared" si="610"/>
        <v>1929862</v>
      </c>
      <c r="V4685" s="1">
        <f t="shared" si="611"/>
        <v>1929862</v>
      </c>
    </row>
    <row r="4686" spans="1:22" x14ac:dyDescent="0.35">
      <c r="A4686" s="1">
        <v>93000194</v>
      </c>
      <c r="B4686" s="3" t="s">
        <v>26</v>
      </c>
      <c r="C4686" s="29">
        <f t="shared" si="606"/>
        <v>2</v>
      </c>
      <c r="D4686" s="29" t="str">
        <f t="shared" si="603"/>
        <v>4</v>
      </c>
      <c r="E4686" s="42" t="str">
        <f t="shared" si="604"/>
        <v>24</v>
      </c>
      <c r="F4686" s="1">
        <v>30</v>
      </c>
      <c r="G4686" s="28" t="str">
        <f t="shared" si="605"/>
        <v>430</v>
      </c>
      <c r="H4686" s="1">
        <v>5</v>
      </c>
      <c r="I4686" s="1">
        <v>3854</v>
      </c>
      <c r="J4686" s="1">
        <v>6</v>
      </c>
      <c r="K4686" s="1">
        <v>3854</v>
      </c>
      <c r="L4686" s="1">
        <v>193794</v>
      </c>
      <c r="M4686" s="1">
        <v>1651587</v>
      </c>
      <c r="N4686" s="2">
        <f>INT(VLOOKUP(--D4686,'属性表（单）'!$H$7:$I$11,2,0)*VLOOKUP(F4686,'属性表（单）'!$B$4:$D$53,3,0))</f>
        <v>32000</v>
      </c>
      <c r="O4686" s="34">
        <f t="shared" si="607"/>
        <v>4800</v>
      </c>
      <c r="P4686" s="1">
        <f>IF(H4686=26,VLOOKUP(G4686,'属性表（单核）'!$H$2:$I$251,2,0),IF(H4686=59,VLOOKUP(G4686,'属性表（单核）'!$C$2:$D$251,2,0),INT(N4686/VLOOKUP(H4686,'属性表（单）'!$N$4:$O$24,2,0))))</f>
        <v>3200</v>
      </c>
      <c r="Q4686" s="34">
        <f t="shared" si="608"/>
        <v>4800</v>
      </c>
      <c r="R4686" s="1">
        <f>IF(J4686=26,VLOOKUP(G4686,'属性表（单核）'!$H$2:$I$251,2,0),IF(J4686=59,VLOOKUP(G4686,'属性表（单核）'!$C$2:$D$251,2,0),INT(N4686/VLOOKUP(J4686,'属性表（单）'!$N$4:$O$24,2,0))))</f>
        <v>3200</v>
      </c>
      <c r="S4686" s="1">
        <f t="shared" si="609"/>
        <v>230343</v>
      </c>
      <c r="T4686" s="28">
        <f>VLOOKUP(--F4686,经验表!$A$4:$B$53,2,0)*VLOOKUP(--E4686,经验表!$W$8:$X$17,2,0)</f>
        <v>230343.75000000003</v>
      </c>
      <c r="U4686" s="1">
        <f t="shared" si="610"/>
        <v>2140198</v>
      </c>
      <c r="V4686" s="1">
        <f t="shared" si="611"/>
        <v>2140198</v>
      </c>
    </row>
    <row r="4687" spans="1:22" x14ac:dyDescent="0.35">
      <c r="A4687" s="1">
        <v>93100194</v>
      </c>
      <c r="B4687" s="3" t="s">
        <v>26</v>
      </c>
      <c r="C4687" s="29">
        <f t="shared" si="606"/>
        <v>2</v>
      </c>
      <c r="D4687" s="29" t="str">
        <f t="shared" si="603"/>
        <v>4</v>
      </c>
      <c r="E4687" s="42" t="str">
        <f t="shared" si="604"/>
        <v>24</v>
      </c>
      <c r="F4687" s="1">
        <v>31</v>
      </c>
      <c r="G4687" s="28" t="str">
        <f t="shared" si="605"/>
        <v>431</v>
      </c>
      <c r="H4687" s="1">
        <v>5</v>
      </c>
      <c r="I4687" s="1">
        <v>3973</v>
      </c>
      <c r="J4687" s="1">
        <v>6</v>
      </c>
      <c r="K4687" s="1">
        <v>3973</v>
      </c>
      <c r="L4687" s="1">
        <v>213754</v>
      </c>
      <c r="M4687" s="1">
        <v>1845381</v>
      </c>
      <c r="N4687" s="2">
        <f>INT(VLOOKUP(--D4687,'属性表（单）'!$H$7:$I$11,2,0)*VLOOKUP(F4687,'属性表（单）'!$B$4:$D$53,3,0))</f>
        <v>33400</v>
      </c>
      <c r="O4687" s="34">
        <f t="shared" si="607"/>
        <v>5010</v>
      </c>
      <c r="P4687" s="1">
        <f>IF(H4687=26,VLOOKUP(G4687,'属性表（单核）'!$H$2:$I$251,2,0),IF(H4687=59,VLOOKUP(G4687,'属性表（单核）'!$C$2:$D$251,2,0),INT(N4687/VLOOKUP(H4687,'属性表（单）'!$N$4:$O$24,2,0))))</f>
        <v>3340</v>
      </c>
      <c r="Q4687" s="34">
        <f t="shared" si="608"/>
        <v>5010</v>
      </c>
      <c r="R4687" s="1">
        <f>IF(J4687=26,VLOOKUP(G4687,'属性表（单核）'!$H$2:$I$251,2,0),IF(J4687=59,VLOOKUP(G4687,'属性表（单核）'!$C$2:$D$251,2,0),INT(N4687/VLOOKUP(J4687,'属性表（单）'!$N$4:$O$24,2,0))))</f>
        <v>3340</v>
      </c>
      <c r="S4687" s="1">
        <f t="shared" si="609"/>
        <v>250350</v>
      </c>
      <c r="T4687" s="28">
        <f>VLOOKUP(--F4687,经验表!$A$4:$B$53,2,0)*VLOOKUP(--E4687,经验表!$W$8:$X$17,2,0)</f>
        <v>250350.75000000003</v>
      </c>
      <c r="U4687" s="1">
        <f t="shared" si="610"/>
        <v>2370541</v>
      </c>
      <c r="V4687" s="1">
        <f t="shared" si="611"/>
        <v>2370541</v>
      </c>
    </row>
    <row r="4688" spans="1:22" x14ac:dyDescent="0.35">
      <c r="A4688" s="1">
        <v>93200194</v>
      </c>
      <c r="B4688" s="3" t="s">
        <v>26</v>
      </c>
      <c r="C4688" s="29">
        <f t="shared" si="606"/>
        <v>2</v>
      </c>
      <c r="D4688" s="29" t="str">
        <f t="shared" si="603"/>
        <v>4</v>
      </c>
      <c r="E4688" s="42" t="str">
        <f t="shared" si="604"/>
        <v>24</v>
      </c>
      <c r="F4688" s="1">
        <v>32</v>
      </c>
      <c r="G4688" s="28" t="str">
        <f t="shared" si="605"/>
        <v>432</v>
      </c>
      <c r="H4688" s="1">
        <v>5</v>
      </c>
      <c r="I4688" s="1">
        <v>4093</v>
      </c>
      <c r="J4688" s="1">
        <v>6</v>
      </c>
      <c r="K4688" s="1">
        <v>4093</v>
      </c>
      <c r="L4688" s="1">
        <v>235655</v>
      </c>
      <c r="M4688" s="1">
        <v>2059135</v>
      </c>
      <c r="N4688" s="2">
        <f>INT(VLOOKUP(--D4688,'属性表（单）'!$H$7:$I$11,2,0)*VLOOKUP(F4688,'属性表（单）'!$B$4:$D$53,3,0))</f>
        <v>35000</v>
      </c>
      <c r="O4688" s="34">
        <f t="shared" si="607"/>
        <v>5250</v>
      </c>
      <c r="P4688" s="1">
        <f>IF(H4688=26,VLOOKUP(G4688,'属性表（单核）'!$H$2:$I$251,2,0),IF(H4688=59,VLOOKUP(G4688,'属性表（单核）'!$C$2:$D$251,2,0),INT(N4688/VLOOKUP(H4688,'属性表（单）'!$N$4:$O$24,2,0))))</f>
        <v>3500</v>
      </c>
      <c r="Q4688" s="34">
        <f t="shared" si="608"/>
        <v>5250</v>
      </c>
      <c r="R4688" s="1">
        <f>IF(J4688=26,VLOOKUP(G4688,'属性表（单核）'!$H$2:$I$251,2,0),IF(J4688=59,VLOOKUP(G4688,'属性表（单核）'!$C$2:$D$251,2,0),INT(N4688/VLOOKUP(J4688,'属性表（单）'!$N$4:$O$24,2,0))))</f>
        <v>3500</v>
      </c>
      <c r="S4688" s="1">
        <f t="shared" si="609"/>
        <v>270357</v>
      </c>
      <c r="T4688" s="28">
        <f>VLOOKUP(--F4688,经验表!$A$4:$B$53,2,0)*VLOOKUP(--E4688,经验表!$W$8:$X$17,2,0)</f>
        <v>270357.75000000006</v>
      </c>
      <c r="U4688" s="1">
        <f t="shared" si="610"/>
        <v>2620891</v>
      </c>
      <c r="V4688" s="1">
        <f t="shared" si="611"/>
        <v>2620891</v>
      </c>
    </row>
    <row r="4689" spans="1:22" x14ac:dyDescent="0.35">
      <c r="A4689" s="1">
        <v>93300194</v>
      </c>
      <c r="B4689" s="3" t="s">
        <v>26</v>
      </c>
      <c r="C4689" s="29">
        <f t="shared" si="606"/>
        <v>2</v>
      </c>
      <c r="D4689" s="29" t="str">
        <f t="shared" si="603"/>
        <v>4</v>
      </c>
      <c r="E4689" s="42" t="str">
        <f t="shared" si="604"/>
        <v>24</v>
      </c>
      <c r="F4689" s="1">
        <v>33</v>
      </c>
      <c r="G4689" s="28" t="str">
        <f t="shared" si="605"/>
        <v>433</v>
      </c>
      <c r="H4689" s="1">
        <v>5</v>
      </c>
      <c r="I4689" s="1">
        <v>4214</v>
      </c>
      <c r="J4689" s="1">
        <v>6</v>
      </c>
      <c r="K4689" s="1">
        <v>4214</v>
      </c>
      <c r="L4689" s="1">
        <v>259684</v>
      </c>
      <c r="M4689" s="1">
        <v>2294790</v>
      </c>
      <c r="N4689" s="2">
        <f>INT(VLOOKUP(--D4689,'属性表（单）'!$H$7:$I$11,2,0)*VLOOKUP(F4689,'属性表（单）'!$B$4:$D$53,3,0))</f>
        <v>36600</v>
      </c>
      <c r="O4689" s="34">
        <f t="shared" si="607"/>
        <v>5490</v>
      </c>
      <c r="P4689" s="1">
        <f>IF(H4689=26,VLOOKUP(G4689,'属性表（单核）'!$H$2:$I$251,2,0),IF(H4689=59,VLOOKUP(G4689,'属性表（单核）'!$C$2:$D$251,2,0),INT(N4689/VLOOKUP(H4689,'属性表（单）'!$N$4:$O$24,2,0))))</f>
        <v>3660</v>
      </c>
      <c r="Q4689" s="34">
        <f t="shared" si="608"/>
        <v>5490</v>
      </c>
      <c r="R4689" s="1">
        <f>IF(J4689=26,VLOOKUP(G4689,'属性表（单核）'!$H$2:$I$251,2,0),IF(J4689=59,VLOOKUP(G4689,'属性表（单核）'!$C$2:$D$251,2,0),INT(N4689/VLOOKUP(J4689,'属性表（单）'!$N$4:$O$24,2,0))))</f>
        <v>3660</v>
      </c>
      <c r="S4689" s="1">
        <f t="shared" si="609"/>
        <v>290364</v>
      </c>
      <c r="T4689" s="28">
        <f>VLOOKUP(--F4689,经验表!$A$4:$B$53,2,0)*VLOOKUP(--E4689,经验表!$W$8:$X$17,2,0)</f>
        <v>290364.75000000006</v>
      </c>
      <c r="U4689" s="1">
        <f t="shared" si="610"/>
        <v>2891248</v>
      </c>
      <c r="V4689" s="1">
        <f t="shared" si="611"/>
        <v>2891248</v>
      </c>
    </row>
    <row r="4690" spans="1:22" x14ac:dyDescent="0.35">
      <c r="A4690" s="1">
        <v>93400194</v>
      </c>
      <c r="B4690" s="3" t="s">
        <v>26</v>
      </c>
      <c r="C4690" s="29">
        <f t="shared" si="606"/>
        <v>2</v>
      </c>
      <c r="D4690" s="29" t="str">
        <f t="shared" si="603"/>
        <v>4</v>
      </c>
      <c r="E4690" s="42" t="str">
        <f t="shared" si="604"/>
        <v>24</v>
      </c>
      <c r="F4690" s="1">
        <v>34</v>
      </c>
      <c r="G4690" s="28" t="str">
        <f t="shared" si="605"/>
        <v>434</v>
      </c>
      <c r="H4690" s="1">
        <v>5</v>
      </c>
      <c r="I4690" s="1">
        <v>4338</v>
      </c>
      <c r="J4690" s="1">
        <v>6</v>
      </c>
      <c r="K4690" s="1">
        <v>4338</v>
      </c>
      <c r="L4690" s="1">
        <v>286042</v>
      </c>
      <c r="M4690" s="1">
        <v>2554474</v>
      </c>
      <c r="N4690" s="2">
        <f>INT(VLOOKUP(--D4690,'属性表（单）'!$H$7:$I$11,2,0)*VLOOKUP(F4690,'属性表（单）'!$B$4:$D$53,3,0))</f>
        <v>38200</v>
      </c>
      <c r="O4690" s="34">
        <f t="shared" si="607"/>
        <v>5730</v>
      </c>
      <c r="P4690" s="1">
        <f>IF(H4690=26,VLOOKUP(G4690,'属性表（单核）'!$H$2:$I$251,2,0),IF(H4690=59,VLOOKUP(G4690,'属性表（单核）'!$C$2:$D$251,2,0),INT(N4690/VLOOKUP(H4690,'属性表（单）'!$N$4:$O$24,2,0))))</f>
        <v>3820</v>
      </c>
      <c r="Q4690" s="34">
        <f t="shared" si="608"/>
        <v>5730</v>
      </c>
      <c r="R4690" s="1">
        <f>IF(J4690=26,VLOOKUP(G4690,'属性表（单核）'!$H$2:$I$251,2,0),IF(J4690=59,VLOOKUP(G4690,'属性表（单核）'!$C$2:$D$251,2,0),INT(N4690/VLOOKUP(J4690,'属性表（单）'!$N$4:$O$24,2,0))))</f>
        <v>3820</v>
      </c>
      <c r="S4690" s="1">
        <f t="shared" si="609"/>
        <v>315110</v>
      </c>
      <c r="T4690" s="28">
        <f>VLOOKUP(--F4690,经验表!$A$4:$B$53,2,0)*VLOOKUP(--E4690,经验表!$W$8:$X$17,2,0)</f>
        <v>315110.25000000006</v>
      </c>
      <c r="U4690" s="1">
        <f t="shared" si="610"/>
        <v>3181612</v>
      </c>
      <c r="V4690" s="1">
        <f t="shared" si="611"/>
        <v>3181612</v>
      </c>
    </row>
    <row r="4691" spans="1:22" x14ac:dyDescent="0.35">
      <c r="A4691" s="1">
        <v>93500194</v>
      </c>
      <c r="B4691" s="3" t="s">
        <v>26</v>
      </c>
      <c r="C4691" s="29">
        <f t="shared" si="606"/>
        <v>2</v>
      </c>
      <c r="D4691" s="29" t="str">
        <f t="shared" si="603"/>
        <v>4</v>
      </c>
      <c r="E4691" s="42" t="str">
        <f t="shared" si="604"/>
        <v>24</v>
      </c>
      <c r="F4691" s="1">
        <v>35</v>
      </c>
      <c r="G4691" s="28" t="str">
        <f t="shared" si="605"/>
        <v>435</v>
      </c>
      <c r="H4691" s="1">
        <v>5</v>
      </c>
      <c r="I4691" s="1">
        <v>4464</v>
      </c>
      <c r="J4691" s="1">
        <v>6</v>
      </c>
      <c r="K4691" s="1">
        <v>4464</v>
      </c>
      <c r="L4691" s="1">
        <v>314959</v>
      </c>
      <c r="M4691" s="1">
        <v>2840516</v>
      </c>
      <c r="N4691" s="2">
        <f>INT(VLOOKUP(--D4691,'属性表（单）'!$H$7:$I$11,2,0)*VLOOKUP(F4691,'属性表（单）'!$B$4:$D$53,3,0))</f>
        <v>39800</v>
      </c>
      <c r="O4691" s="34">
        <f t="shared" si="607"/>
        <v>5970</v>
      </c>
      <c r="P4691" s="1">
        <f>IF(H4691=26,VLOOKUP(G4691,'属性表（单核）'!$H$2:$I$251,2,0),IF(H4691=59,VLOOKUP(G4691,'属性表（单核）'!$C$2:$D$251,2,0),INT(N4691/VLOOKUP(H4691,'属性表（单）'!$N$4:$O$24,2,0))))</f>
        <v>3980</v>
      </c>
      <c r="Q4691" s="34">
        <f t="shared" si="608"/>
        <v>5970</v>
      </c>
      <c r="R4691" s="1">
        <f>IF(J4691=26,VLOOKUP(G4691,'属性表（单核）'!$H$2:$I$251,2,0),IF(J4691=59,VLOOKUP(G4691,'属性表（单核）'!$C$2:$D$251,2,0),INT(N4691/VLOOKUP(J4691,'属性表（单）'!$N$4:$O$24,2,0))))</f>
        <v>3980</v>
      </c>
      <c r="S4691" s="1">
        <f t="shared" si="609"/>
        <v>339855</v>
      </c>
      <c r="T4691" s="28">
        <f>VLOOKUP(--F4691,经验表!$A$4:$B$53,2,0)*VLOOKUP(--E4691,经验表!$W$8:$X$17,2,0)</f>
        <v>339855.75000000006</v>
      </c>
      <c r="U4691" s="1">
        <f t="shared" si="610"/>
        <v>3496722</v>
      </c>
      <c r="V4691" s="1">
        <f t="shared" si="611"/>
        <v>3496722</v>
      </c>
    </row>
    <row r="4692" spans="1:22" x14ac:dyDescent="0.35">
      <c r="A4692" s="1">
        <v>93600194</v>
      </c>
      <c r="B4692" s="3" t="s">
        <v>26</v>
      </c>
      <c r="C4692" s="29">
        <f t="shared" si="606"/>
        <v>2</v>
      </c>
      <c r="D4692" s="29" t="str">
        <f t="shared" si="603"/>
        <v>4</v>
      </c>
      <c r="E4692" s="42" t="str">
        <f t="shared" si="604"/>
        <v>24</v>
      </c>
      <c r="F4692" s="1">
        <v>36</v>
      </c>
      <c r="G4692" s="28" t="str">
        <f t="shared" si="605"/>
        <v>436</v>
      </c>
      <c r="H4692" s="1">
        <v>5</v>
      </c>
      <c r="I4692" s="1">
        <v>4590</v>
      </c>
      <c r="J4692" s="1">
        <v>6</v>
      </c>
      <c r="K4692" s="1">
        <v>4590</v>
      </c>
      <c r="L4692" s="1">
        <v>346678</v>
      </c>
      <c r="M4692" s="1">
        <v>3155475</v>
      </c>
      <c r="N4692" s="2">
        <f>INT(VLOOKUP(--D4692,'属性表（单）'!$H$7:$I$11,2,0)*VLOOKUP(F4692,'属性表（单）'!$B$4:$D$53,3,0))</f>
        <v>41400</v>
      </c>
      <c r="O4692" s="34">
        <f t="shared" si="607"/>
        <v>6210</v>
      </c>
      <c r="P4692" s="1">
        <f>IF(H4692=26,VLOOKUP(G4692,'属性表（单核）'!$H$2:$I$251,2,0),IF(H4692=59,VLOOKUP(G4692,'属性表（单核）'!$C$2:$D$251,2,0),INT(N4692/VLOOKUP(H4692,'属性表（单）'!$N$4:$O$24,2,0))))</f>
        <v>4140</v>
      </c>
      <c r="Q4692" s="34">
        <f t="shared" si="608"/>
        <v>6210</v>
      </c>
      <c r="R4692" s="1">
        <f>IF(J4692=26,VLOOKUP(G4692,'属性表（单核）'!$H$2:$I$251,2,0),IF(J4692=59,VLOOKUP(G4692,'属性表（单核）'!$C$2:$D$251,2,0),INT(N4692/VLOOKUP(J4692,'属性表（单）'!$N$4:$O$24,2,0))))</f>
        <v>4140</v>
      </c>
      <c r="S4692" s="1">
        <f t="shared" si="609"/>
        <v>364601</v>
      </c>
      <c r="T4692" s="28">
        <f>VLOOKUP(--F4692,经验表!$A$4:$B$53,2,0)*VLOOKUP(--E4692,经验表!$W$8:$X$17,2,0)</f>
        <v>364601.25000000006</v>
      </c>
      <c r="U4692" s="1">
        <f t="shared" si="610"/>
        <v>3836577</v>
      </c>
      <c r="V4692" s="1">
        <f t="shared" si="611"/>
        <v>3836577</v>
      </c>
    </row>
    <row r="4693" spans="1:22" x14ac:dyDescent="0.35">
      <c r="A4693" s="1">
        <v>93700194</v>
      </c>
      <c r="B4693" s="3" t="s">
        <v>26</v>
      </c>
      <c r="C4693" s="29">
        <f t="shared" si="606"/>
        <v>2</v>
      </c>
      <c r="D4693" s="29" t="str">
        <f t="shared" si="603"/>
        <v>4</v>
      </c>
      <c r="E4693" s="42" t="str">
        <f t="shared" si="604"/>
        <v>24</v>
      </c>
      <c r="F4693" s="1">
        <v>37</v>
      </c>
      <c r="G4693" s="28" t="str">
        <f t="shared" si="605"/>
        <v>437</v>
      </c>
      <c r="H4693" s="1">
        <v>5</v>
      </c>
      <c r="I4693" s="1">
        <v>4720</v>
      </c>
      <c r="J4693" s="1">
        <v>6</v>
      </c>
      <c r="K4693" s="1">
        <v>4720</v>
      </c>
      <c r="L4693" s="1">
        <v>381469</v>
      </c>
      <c r="M4693" s="1">
        <v>3502153</v>
      </c>
      <c r="N4693" s="2">
        <f>INT(VLOOKUP(--D4693,'属性表（单）'!$H$7:$I$11,2,0)*VLOOKUP(F4693,'属性表（单）'!$B$4:$D$53,3,0))</f>
        <v>43200</v>
      </c>
      <c r="O4693" s="34">
        <f t="shared" si="607"/>
        <v>6480</v>
      </c>
      <c r="P4693" s="1">
        <f>IF(H4693=26,VLOOKUP(G4693,'属性表（单核）'!$H$2:$I$251,2,0),IF(H4693=59,VLOOKUP(G4693,'属性表（单核）'!$C$2:$D$251,2,0),INT(N4693/VLOOKUP(H4693,'属性表（单）'!$N$4:$O$24,2,0))))</f>
        <v>4320</v>
      </c>
      <c r="Q4693" s="34">
        <f t="shared" si="608"/>
        <v>6480</v>
      </c>
      <c r="R4693" s="1">
        <f>IF(J4693=26,VLOOKUP(G4693,'属性表（单核）'!$H$2:$I$251,2,0),IF(J4693=59,VLOOKUP(G4693,'属性表（单核）'!$C$2:$D$251,2,0),INT(N4693/VLOOKUP(J4693,'属性表（单）'!$N$4:$O$24,2,0))))</f>
        <v>4320</v>
      </c>
      <c r="S4693" s="1">
        <f t="shared" si="609"/>
        <v>389346</v>
      </c>
      <c r="T4693" s="28">
        <f>VLOOKUP(--F4693,经验表!$A$4:$B$53,2,0)*VLOOKUP(--E4693,经验表!$W$8:$X$17,2,0)</f>
        <v>389346.75000000006</v>
      </c>
      <c r="U4693" s="1">
        <f t="shared" si="610"/>
        <v>4201178</v>
      </c>
      <c r="V4693" s="1">
        <f t="shared" si="611"/>
        <v>4201178</v>
      </c>
    </row>
    <row r="4694" spans="1:22" x14ac:dyDescent="0.35">
      <c r="A4694" s="1">
        <v>93800194</v>
      </c>
      <c r="B4694" s="3" t="s">
        <v>26</v>
      </c>
      <c r="C4694" s="29">
        <f t="shared" si="606"/>
        <v>2</v>
      </c>
      <c r="D4694" s="29" t="str">
        <f t="shared" si="603"/>
        <v>4</v>
      </c>
      <c r="E4694" s="42" t="str">
        <f t="shared" si="604"/>
        <v>24</v>
      </c>
      <c r="F4694" s="1">
        <v>38</v>
      </c>
      <c r="G4694" s="28" t="str">
        <f t="shared" si="605"/>
        <v>438</v>
      </c>
      <c r="H4694" s="1">
        <v>5</v>
      </c>
      <c r="I4694" s="1">
        <v>4851</v>
      </c>
      <c r="J4694" s="1">
        <v>6</v>
      </c>
      <c r="K4694" s="1">
        <v>4851</v>
      </c>
      <c r="L4694" s="1">
        <v>419630</v>
      </c>
      <c r="M4694" s="1">
        <v>3883622</v>
      </c>
      <c r="N4694" s="2">
        <f>INT(VLOOKUP(--D4694,'属性表（单）'!$H$7:$I$11,2,0)*VLOOKUP(F4694,'属性表（单）'!$B$4:$D$53,3,0))</f>
        <v>45000</v>
      </c>
      <c r="O4694" s="34">
        <f t="shared" si="607"/>
        <v>6750</v>
      </c>
      <c r="P4694" s="1">
        <f>IF(H4694=26,VLOOKUP(G4694,'属性表（单核）'!$H$2:$I$251,2,0),IF(H4694=59,VLOOKUP(G4694,'属性表（单核）'!$C$2:$D$251,2,0),INT(N4694/VLOOKUP(H4694,'属性表（单）'!$N$4:$O$24,2,0))))</f>
        <v>4500</v>
      </c>
      <c r="Q4694" s="34">
        <f t="shared" si="608"/>
        <v>6750</v>
      </c>
      <c r="R4694" s="1">
        <f>IF(J4694=26,VLOOKUP(G4694,'属性表（单核）'!$H$2:$I$251,2,0),IF(J4694=59,VLOOKUP(G4694,'属性表（单核）'!$C$2:$D$251,2,0),INT(N4694/VLOOKUP(J4694,'属性表（单）'!$N$4:$O$24,2,0))))</f>
        <v>4500</v>
      </c>
      <c r="S4694" s="1">
        <f t="shared" si="609"/>
        <v>419357</v>
      </c>
      <c r="T4694" s="28">
        <f>VLOOKUP(--F4694,经验表!$A$4:$B$53,2,0)*VLOOKUP(--E4694,经验表!$W$8:$X$17,2,0)</f>
        <v>419357.25000000006</v>
      </c>
      <c r="U4694" s="1">
        <f t="shared" si="610"/>
        <v>4590524</v>
      </c>
      <c r="V4694" s="1">
        <f t="shared" si="611"/>
        <v>4590524</v>
      </c>
    </row>
    <row r="4695" spans="1:22" x14ac:dyDescent="0.35">
      <c r="A4695" s="1">
        <v>93900194</v>
      </c>
      <c r="B4695" s="3" t="s">
        <v>26</v>
      </c>
      <c r="C4695" s="29">
        <f t="shared" si="606"/>
        <v>2</v>
      </c>
      <c r="D4695" s="29" t="str">
        <f t="shared" si="603"/>
        <v>4</v>
      </c>
      <c r="E4695" s="42" t="str">
        <f t="shared" si="604"/>
        <v>24</v>
      </c>
      <c r="F4695" s="1">
        <v>39</v>
      </c>
      <c r="G4695" s="28" t="str">
        <f t="shared" si="605"/>
        <v>439</v>
      </c>
      <c r="H4695" s="1">
        <v>5</v>
      </c>
      <c r="I4695" s="1">
        <v>4984</v>
      </c>
      <c r="J4695" s="1">
        <v>6</v>
      </c>
      <c r="K4695" s="1">
        <v>4984</v>
      </c>
      <c r="L4695" s="1">
        <v>461483</v>
      </c>
      <c r="M4695" s="1">
        <v>4303252</v>
      </c>
      <c r="N4695" s="2">
        <f>INT(VLOOKUP(--D4695,'属性表（单）'!$H$7:$I$11,2,0)*VLOOKUP(F4695,'属性表（单）'!$B$4:$D$53,3,0))</f>
        <v>46800</v>
      </c>
      <c r="O4695" s="34">
        <f t="shared" si="607"/>
        <v>7020</v>
      </c>
      <c r="P4695" s="1">
        <f>IF(H4695=26,VLOOKUP(G4695,'属性表（单核）'!$H$2:$I$251,2,0),IF(H4695=59,VLOOKUP(G4695,'属性表（单核）'!$C$2:$D$251,2,0),INT(N4695/VLOOKUP(H4695,'属性表（单）'!$N$4:$O$24,2,0))))</f>
        <v>4680</v>
      </c>
      <c r="Q4695" s="34">
        <f t="shared" si="608"/>
        <v>7020</v>
      </c>
      <c r="R4695" s="1">
        <f>IF(J4695=26,VLOOKUP(G4695,'属性表（单核）'!$H$2:$I$251,2,0),IF(J4695=59,VLOOKUP(G4695,'属性表（单核）'!$C$2:$D$251,2,0),INT(N4695/VLOOKUP(J4695,'属性表（单）'!$N$4:$O$24,2,0))))</f>
        <v>4680</v>
      </c>
      <c r="S4695" s="1">
        <f t="shared" si="609"/>
        <v>449367</v>
      </c>
      <c r="T4695" s="28">
        <f>VLOOKUP(--F4695,经验表!$A$4:$B$53,2,0)*VLOOKUP(--E4695,经验表!$W$8:$X$17,2,0)</f>
        <v>449367.75000000006</v>
      </c>
      <c r="U4695" s="1">
        <f t="shared" si="610"/>
        <v>5009881</v>
      </c>
      <c r="V4695" s="1">
        <f t="shared" si="611"/>
        <v>5009881</v>
      </c>
    </row>
    <row r="4696" spans="1:22" x14ac:dyDescent="0.35">
      <c r="A4696" s="1">
        <v>94000194</v>
      </c>
      <c r="B4696" s="3" t="s">
        <v>26</v>
      </c>
      <c r="C4696" s="29">
        <f t="shared" si="606"/>
        <v>2</v>
      </c>
      <c r="D4696" s="29" t="str">
        <f t="shared" si="603"/>
        <v>4</v>
      </c>
      <c r="E4696" s="42" t="str">
        <f t="shared" si="604"/>
        <v>24</v>
      </c>
      <c r="F4696" s="1">
        <v>40</v>
      </c>
      <c r="G4696" s="28" t="str">
        <f t="shared" si="605"/>
        <v>440</v>
      </c>
      <c r="H4696" s="1">
        <v>5</v>
      </c>
      <c r="I4696" s="1">
        <v>5118</v>
      </c>
      <c r="J4696" s="1">
        <v>6</v>
      </c>
      <c r="K4696" s="1">
        <v>5118</v>
      </c>
      <c r="L4696" s="1">
        <v>507386</v>
      </c>
      <c r="M4696" s="1">
        <v>4764735</v>
      </c>
      <c r="N4696" s="2">
        <f>INT(VLOOKUP(--D4696,'属性表（单）'!$H$7:$I$11,2,0)*VLOOKUP(F4696,'属性表（单）'!$B$4:$D$53,3,0))</f>
        <v>48600</v>
      </c>
      <c r="O4696" s="34">
        <f t="shared" si="607"/>
        <v>7290</v>
      </c>
      <c r="P4696" s="1">
        <f>IF(H4696=26,VLOOKUP(G4696,'属性表（单核）'!$H$2:$I$251,2,0),IF(H4696=59,VLOOKUP(G4696,'属性表（单核）'!$C$2:$D$251,2,0),INT(N4696/VLOOKUP(H4696,'属性表（单）'!$N$4:$O$24,2,0))))</f>
        <v>4860</v>
      </c>
      <c r="Q4696" s="34">
        <f t="shared" si="608"/>
        <v>7290</v>
      </c>
      <c r="R4696" s="1">
        <f>IF(J4696=26,VLOOKUP(G4696,'属性表（单核）'!$H$2:$I$251,2,0),IF(J4696=59,VLOOKUP(G4696,'属性表（单核）'!$C$2:$D$251,2,0),INT(N4696/VLOOKUP(J4696,'属性表（单）'!$N$4:$O$24,2,0))))</f>
        <v>4860</v>
      </c>
      <c r="S4696" s="1">
        <f t="shared" si="609"/>
        <v>479378</v>
      </c>
      <c r="T4696" s="28">
        <f>VLOOKUP(--F4696,经验表!$A$4:$B$53,2,0)*VLOOKUP(--E4696,经验表!$W$8:$X$17,2,0)</f>
        <v>479378.25000000006</v>
      </c>
      <c r="U4696" s="1">
        <f t="shared" si="610"/>
        <v>5459248</v>
      </c>
      <c r="V4696" s="1">
        <f t="shared" si="611"/>
        <v>5459248</v>
      </c>
    </row>
    <row r="4697" spans="1:22" x14ac:dyDescent="0.35">
      <c r="A4697" s="1">
        <v>94100194</v>
      </c>
      <c r="B4697" s="3" t="s">
        <v>26</v>
      </c>
      <c r="C4697" s="29">
        <f t="shared" si="606"/>
        <v>2</v>
      </c>
      <c r="D4697" s="29" t="str">
        <f t="shared" si="603"/>
        <v>4</v>
      </c>
      <c r="E4697" s="42" t="str">
        <f t="shared" si="604"/>
        <v>24</v>
      </c>
      <c r="F4697" s="1">
        <v>41</v>
      </c>
      <c r="G4697" s="28" t="str">
        <f t="shared" si="605"/>
        <v>441</v>
      </c>
      <c r="H4697" s="1">
        <v>5</v>
      </c>
      <c r="I4697" s="1">
        <v>5256</v>
      </c>
      <c r="J4697" s="1">
        <v>6</v>
      </c>
      <c r="K4697" s="1">
        <v>5256</v>
      </c>
      <c r="L4697" s="1">
        <v>557726</v>
      </c>
      <c r="M4697" s="1">
        <v>5272121</v>
      </c>
      <c r="N4697" s="2">
        <f>INT(VLOOKUP(--D4697,'属性表（单）'!$H$7:$I$11,2,0)*VLOOKUP(F4697,'属性表（单）'!$B$4:$D$53,3,0))</f>
        <v>50400</v>
      </c>
      <c r="O4697" s="34">
        <f t="shared" si="607"/>
        <v>7560</v>
      </c>
      <c r="P4697" s="1">
        <f>IF(H4697=26,VLOOKUP(G4697,'属性表（单核）'!$H$2:$I$251,2,0),IF(H4697=59,VLOOKUP(G4697,'属性表（单核）'!$C$2:$D$251,2,0),INT(N4697/VLOOKUP(H4697,'属性表（单）'!$N$4:$O$24,2,0))))</f>
        <v>5040</v>
      </c>
      <c r="Q4697" s="34">
        <f t="shared" si="608"/>
        <v>7560</v>
      </c>
      <c r="R4697" s="1">
        <f>IF(J4697=26,VLOOKUP(G4697,'属性表（单核）'!$H$2:$I$251,2,0),IF(J4697=59,VLOOKUP(G4697,'属性表（单核）'!$C$2:$D$251,2,0),INT(N4697/VLOOKUP(J4697,'属性表（单）'!$N$4:$O$24,2,0))))</f>
        <v>5040</v>
      </c>
      <c r="S4697" s="1">
        <f t="shared" si="609"/>
        <v>509388</v>
      </c>
      <c r="T4697" s="28">
        <f>VLOOKUP(--F4697,经验表!$A$4:$B$53,2,0)*VLOOKUP(--E4697,经验表!$W$8:$X$17,2,0)</f>
        <v>509388.75000000006</v>
      </c>
      <c r="U4697" s="1">
        <f t="shared" si="610"/>
        <v>5938626</v>
      </c>
      <c r="V4697" s="1">
        <f t="shared" si="611"/>
        <v>5938626</v>
      </c>
    </row>
    <row r="4698" spans="1:22" x14ac:dyDescent="0.35">
      <c r="A4698" s="1">
        <v>94200194</v>
      </c>
      <c r="B4698" s="3" t="s">
        <v>26</v>
      </c>
      <c r="C4698" s="29">
        <f t="shared" si="606"/>
        <v>2</v>
      </c>
      <c r="D4698" s="29" t="str">
        <f t="shared" si="603"/>
        <v>4</v>
      </c>
      <c r="E4698" s="42" t="str">
        <f t="shared" si="604"/>
        <v>24</v>
      </c>
      <c r="F4698" s="1">
        <v>42</v>
      </c>
      <c r="G4698" s="28" t="str">
        <f t="shared" si="605"/>
        <v>442</v>
      </c>
      <c r="H4698" s="1">
        <v>5</v>
      </c>
      <c r="I4698" s="1">
        <v>5395</v>
      </c>
      <c r="J4698" s="1">
        <v>6</v>
      </c>
      <c r="K4698" s="1">
        <v>5395</v>
      </c>
      <c r="L4698" s="1">
        <v>612931</v>
      </c>
      <c r="M4698" s="1">
        <v>5829847</v>
      </c>
      <c r="N4698" s="2">
        <f>INT(VLOOKUP(--D4698,'属性表（单）'!$H$7:$I$11,2,0)*VLOOKUP(F4698,'属性表（单）'!$B$4:$D$53,3,0))</f>
        <v>52400</v>
      </c>
      <c r="O4698" s="34">
        <f t="shared" si="607"/>
        <v>7860</v>
      </c>
      <c r="P4698" s="1">
        <f>IF(H4698=26,VLOOKUP(G4698,'属性表（单核）'!$H$2:$I$251,2,0),IF(H4698=59,VLOOKUP(G4698,'属性表（单核）'!$C$2:$D$251,2,0),INT(N4698/VLOOKUP(H4698,'属性表（单）'!$N$4:$O$24,2,0))))</f>
        <v>5240</v>
      </c>
      <c r="Q4698" s="34">
        <f t="shared" si="608"/>
        <v>7860</v>
      </c>
      <c r="R4698" s="1">
        <f>IF(J4698=26,VLOOKUP(G4698,'属性表（单核）'!$H$2:$I$251,2,0),IF(J4698=59,VLOOKUP(G4698,'属性表（单核）'!$C$2:$D$251,2,0),INT(N4698/VLOOKUP(J4698,'属性表（单）'!$N$4:$O$24,2,0))))</f>
        <v>5240</v>
      </c>
      <c r="S4698" s="1">
        <f t="shared" si="609"/>
        <v>545190</v>
      </c>
      <c r="T4698" s="28">
        <f>VLOOKUP(--F4698,经验表!$A$4:$B$53,2,0)*VLOOKUP(--E4698,经验表!$W$8:$X$17,2,0)</f>
        <v>545190.75000000012</v>
      </c>
      <c r="U4698" s="1">
        <f t="shared" si="610"/>
        <v>6448014</v>
      </c>
      <c r="V4698" s="1">
        <f t="shared" si="611"/>
        <v>6448014</v>
      </c>
    </row>
    <row r="4699" spans="1:22" x14ac:dyDescent="0.35">
      <c r="A4699" s="1">
        <v>94300194</v>
      </c>
      <c r="B4699" s="3" t="s">
        <v>26</v>
      </c>
      <c r="C4699" s="29">
        <f t="shared" si="606"/>
        <v>2</v>
      </c>
      <c r="D4699" s="29" t="str">
        <f t="shared" si="603"/>
        <v>4</v>
      </c>
      <c r="E4699" s="42" t="str">
        <f t="shared" si="604"/>
        <v>24</v>
      </c>
      <c r="F4699" s="1">
        <v>43</v>
      </c>
      <c r="G4699" s="28" t="str">
        <f t="shared" si="605"/>
        <v>443</v>
      </c>
      <c r="H4699" s="1">
        <v>5</v>
      </c>
      <c r="I4699" s="1">
        <v>5536</v>
      </c>
      <c r="J4699" s="1">
        <v>6</v>
      </c>
      <c r="K4699" s="1">
        <v>5536</v>
      </c>
      <c r="L4699" s="1">
        <v>673473</v>
      </c>
      <c r="M4699" s="1">
        <v>6442778</v>
      </c>
      <c r="N4699" s="2">
        <f>INT(VLOOKUP(--D4699,'属性表（单）'!$H$7:$I$11,2,0)*VLOOKUP(F4699,'属性表（单）'!$B$4:$D$53,3,0))</f>
        <v>54400</v>
      </c>
      <c r="O4699" s="34">
        <f t="shared" si="607"/>
        <v>8160</v>
      </c>
      <c r="P4699" s="1">
        <f>IF(H4699=26,VLOOKUP(G4699,'属性表（单核）'!$H$2:$I$251,2,0),IF(H4699=59,VLOOKUP(G4699,'属性表（单核）'!$C$2:$D$251,2,0),INT(N4699/VLOOKUP(H4699,'属性表（单）'!$N$4:$O$24,2,0))))</f>
        <v>5440</v>
      </c>
      <c r="Q4699" s="34">
        <f t="shared" si="608"/>
        <v>8160</v>
      </c>
      <c r="R4699" s="1">
        <f>IF(J4699=26,VLOOKUP(G4699,'属性表（单核）'!$H$2:$I$251,2,0),IF(J4699=59,VLOOKUP(G4699,'属性表（单核）'!$C$2:$D$251,2,0),INT(N4699/VLOOKUP(J4699,'属性表（单）'!$N$4:$O$24,2,0))))</f>
        <v>5440</v>
      </c>
      <c r="S4699" s="1">
        <f t="shared" si="609"/>
        <v>580992</v>
      </c>
      <c r="T4699" s="28">
        <f>VLOOKUP(--F4699,经验表!$A$4:$B$53,2,0)*VLOOKUP(--E4699,经验表!$W$8:$X$17,2,0)</f>
        <v>580992.75000000012</v>
      </c>
      <c r="U4699" s="1">
        <f t="shared" si="610"/>
        <v>6993204</v>
      </c>
      <c r="V4699" s="1">
        <f t="shared" si="611"/>
        <v>6993204</v>
      </c>
    </row>
    <row r="4700" spans="1:22" x14ac:dyDescent="0.35">
      <c r="A4700" s="1">
        <v>94400194</v>
      </c>
      <c r="B4700" s="3" t="s">
        <v>26</v>
      </c>
      <c r="C4700" s="29">
        <f t="shared" si="606"/>
        <v>2</v>
      </c>
      <c r="D4700" s="29" t="str">
        <f t="shared" si="603"/>
        <v>4</v>
      </c>
      <c r="E4700" s="42" t="str">
        <f t="shared" si="604"/>
        <v>24</v>
      </c>
      <c r="F4700" s="1">
        <v>44</v>
      </c>
      <c r="G4700" s="28" t="str">
        <f t="shared" si="605"/>
        <v>444</v>
      </c>
      <c r="H4700" s="1">
        <v>5</v>
      </c>
      <c r="I4700" s="1">
        <v>5678</v>
      </c>
      <c r="J4700" s="1">
        <v>6</v>
      </c>
      <c r="K4700" s="1">
        <v>5678</v>
      </c>
      <c r="L4700" s="1">
        <v>739860</v>
      </c>
      <c r="M4700" s="1">
        <v>7116251</v>
      </c>
      <c r="N4700" s="2">
        <f>INT(VLOOKUP(--D4700,'属性表（单）'!$H$7:$I$11,2,0)*VLOOKUP(F4700,'属性表（单）'!$B$4:$D$53,3,0))</f>
        <v>56400</v>
      </c>
      <c r="O4700" s="34">
        <f t="shared" si="607"/>
        <v>8460</v>
      </c>
      <c r="P4700" s="1">
        <f>IF(H4700=26,VLOOKUP(G4700,'属性表（单核）'!$H$2:$I$251,2,0),IF(H4700=59,VLOOKUP(G4700,'属性表（单核）'!$C$2:$D$251,2,0),INT(N4700/VLOOKUP(H4700,'属性表（单）'!$N$4:$O$24,2,0))))</f>
        <v>5640</v>
      </c>
      <c r="Q4700" s="34">
        <f t="shared" si="608"/>
        <v>8460</v>
      </c>
      <c r="R4700" s="1">
        <f>IF(J4700=26,VLOOKUP(G4700,'属性表（单核）'!$H$2:$I$251,2,0),IF(J4700=59,VLOOKUP(G4700,'属性表（单核）'!$C$2:$D$251,2,0),INT(N4700/VLOOKUP(J4700,'属性表（单）'!$N$4:$O$24,2,0))))</f>
        <v>5640</v>
      </c>
      <c r="S4700" s="1">
        <f t="shared" si="609"/>
        <v>616794</v>
      </c>
      <c r="T4700" s="28">
        <f>VLOOKUP(--F4700,经验表!$A$4:$B$53,2,0)*VLOOKUP(--E4700,经验表!$W$8:$X$17,2,0)</f>
        <v>616794.75000000012</v>
      </c>
      <c r="U4700" s="1">
        <f t="shared" si="610"/>
        <v>7574196</v>
      </c>
      <c r="V4700" s="1">
        <f t="shared" si="611"/>
        <v>7574196</v>
      </c>
    </row>
    <row r="4701" spans="1:22" x14ac:dyDescent="0.35">
      <c r="A4701" s="1">
        <v>94500194</v>
      </c>
      <c r="B4701" s="3" t="s">
        <v>26</v>
      </c>
      <c r="C4701" s="29">
        <f t="shared" si="606"/>
        <v>2</v>
      </c>
      <c r="D4701" s="29" t="str">
        <f t="shared" si="603"/>
        <v>4</v>
      </c>
      <c r="E4701" s="42" t="str">
        <f t="shared" si="604"/>
        <v>24</v>
      </c>
      <c r="F4701" s="1">
        <v>45</v>
      </c>
      <c r="G4701" s="28" t="str">
        <f t="shared" si="605"/>
        <v>445</v>
      </c>
      <c r="H4701" s="1">
        <v>5</v>
      </c>
      <c r="I4701" s="1">
        <v>5824</v>
      </c>
      <c r="J4701" s="1">
        <v>6</v>
      </c>
      <c r="K4701" s="1">
        <v>5824</v>
      </c>
      <c r="L4701" s="1">
        <v>812658</v>
      </c>
      <c r="M4701" s="1">
        <v>7856111</v>
      </c>
      <c r="N4701" s="2">
        <f>INT(VLOOKUP(--D4701,'属性表（单）'!$H$7:$I$11,2,0)*VLOOKUP(F4701,'属性表（单）'!$B$4:$D$53,3,0))</f>
        <v>58400</v>
      </c>
      <c r="O4701" s="34">
        <f t="shared" si="607"/>
        <v>8760</v>
      </c>
      <c r="P4701" s="1">
        <f>IF(H4701=26,VLOOKUP(G4701,'属性表（单核）'!$H$2:$I$251,2,0),IF(H4701=59,VLOOKUP(G4701,'属性表（单核）'!$C$2:$D$251,2,0),INT(N4701/VLOOKUP(H4701,'属性表（单）'!$N$4:$O$24,2,0))))</f>
        <v>5840</v>
      </c>
      <c r="Q4701" s="34">
        <f t="shared" si="608"/>
        <v>8760</v>
      </c>
      <c r="R4701" s="1">
        <f>IF(J4701=26,VLOOKUP(G4701,'属性表（单核）'!$H$2:$I$251,2,0),IF(J4701=59,VLOOKUP(G4701,'属性表（单核）'!$C$2:$D$251,2,0),INT(N4701/VLOOKUP(J4701,'属性表（单）'!$N$4:$O$24,2,0))))</f>
        <v>5840</v>
      </c>
      <c r="S4701" s="1">
        <f t="shared" si="609"/>
        <v>652596</v>
      </c>
      <c r="T4701" s="28">
        <f>VLOOKUP(--F4701,经验表!$A$4:$B$53,2,0)*VLOOKUP(--E4701,经验表!$W$8:$X$17,2,0)</f>
        <v>652596.75000000012</v>
      </c>
      <c r="U4701" s="1">
        <f t="shared" si="610"/>
        <v>8190990</v>
      </c>
      <c r="V4701" s="1">
        <f t="shared" si="611"/>
        <v>8190990</v>
      </c>
    </row>
    <row r="4702" spans="1:22" x14ac:dyDescent="0.35">
      <c r="A4702" s="1">
        <v>94600194</v>
      </c>
      <c r="B4702" s="3" t="s">
        <v>26</v>
      </c>
      <c r="C4702" s="29">
        <f t="shared" si="606"/>
        <v>2</v>
      </c>
      <c r="D4702" s="29" t="str">
        <f t="shared" si="603"/>
        <v>4</v>
      </c>
      <c r="E4702" s="42" t="str">
        <f t="shared" si="604"/>
        <v>24</v>
      </c>
      <c r="F4702" s="1">
        <v>46</v>
      </c>
      <c r="G4702" s="28" t="str">
        <f t="shared" si="605"/>
        <v>446</v>
      </c>
      <c r="H4702" s="1">
        <v>5</v>
      </c>
      <c r="I4702" s="1">
        <v>5973</v>
      </c>
      <c r="J4702" s="1">
        <v>6</v>
      </c>
      <c r="K4702" s="1">
        <v>5973</v>
      </c>
      <c r="L4702" s="1">
        <v>892483</v>
      </c>
      <c r="M4702" s="1">
        <v>8668769</v>
      </c>
      <c r="N4702" s="2">
        <f>INT(VLOOKUP(--D4702,'属性表（单）'!$H$7:$I$11,2,0)*VLOOKUP(F4702,'属性表（单）'!$B$4:$D$53,3,0))</f>
        <v>60400</v>
      </c>
      <c r="O4702" s="34">
        <f t="shared" si="607"/>
        <v>9060</v>
      </c>
      <c r="P4702" s="1">
        <f>IF(H4702=26,VLOOKUP(G4702,'属性表（单核）'!$H$2:$I$251,2,0),IF(H4702=59,VLOOKUP(G4702,'属性表（单核）'!$C$2:$D$251,2,0),INT(N4702/VLOOKUP(H4702,'属性表（单）'!$N$4:$O$24,2,0))))</f>
        <v>6040</v>
      </c>
      <c r="Q4702" s="34">
        <f t="shared" si="608"/>
        <v>9060</v>
      </c>
      <c r="R4702" s="1">
        <f>IF(J4702=26,VLOOKUP(G4702,'属性表（单核）'!$H$2:$I$251,2,0),IF(J4702=59,VLOOKUP(G4702,'属性表（单核）'!$C$2:$D$251,2,0),INT(N4702/VLOOKUP(J4702,'属性表（单）'!$N$4:$O$24,2,0))))</f>
        <v>6040</v>
      </c>
      <c r="S4702" s="1">
        <f t="shared" si="609"/>
        <v>694716</v>
      </c>
      <c r="T4702" s="28">
        <f>VLOOKUP(--F4702,经验表!$A$4:$B$53,2,0)*VLOOKUP(--E4702,经验表!$W$8:$X$17,2,0)</f>
        <v>694716.75000000012</v>
      </c>
      <c r="U4702" s="1">
        <f t="shared" si="610"/>
        <v>8843586</v>
      </c>
      <c r="V4702" s="1">
        <f t="shared" si="611"/>
        <v>8843586</v>
      </c>
    </row>
    <row r="4703" spans="1:22" x14ac:dyDescent="0.35">
      <c r="A4703" s="1">
        <v>94700194</v>
      </c>
      <c r="B4703" s="3" t="s">
        <v>26</v>
      </c>
      <c r="C4703" s="29">
        <f t="shared" si="606"/>
        <v>2</v>
      </c>
      <c r="D4703" s="29" t="str">
        <f t="shared" si="603"/>
        <v>4</v>
      </c>
      <c r="E4703" s="42" t="str">
        <f t="shared" si="604"/>
        <v>24</v>
      </c>
      <c r="F4703" s="1">
        <v>47</v>
      </c>
      <c r="G4703" s="28" t="str">
        <f t="shared" si="605"/>
        <v>447</v>
      </c>
      <c r="H4703" s="1">
        <v>5</v>
      </c>
      <c r="I4703" s="1">
        <v>6122</v>
      </c>
      <c r="J4703" s="1">
        <v>6</v>
      </c>
      <c r="K4703" s="1">
        <v>6122</v>
      </c>
      <c r="L4703" s="1">
        <v>980012</v>
      </c>
      <c r="M4703" s="1">
        <v>9561252</v>
      </c>
      <c r="N4703" s="2">
        <f>INT(VLOOKUP(--D4703,'属性表（单）'!$H$7:$I$11,2,0)*VLOOKUP(F4703,'属性表（单）'!$B$4:$D$53,3,0))</f>
        <v>62600</v>
      </c>
      <c r="O4703" s="34">
        <f t="shared" si="607"/>
        <v>9390</v>
      </c>
      <c r="P4703" s="1">
        <f>IF(H4703=26,VLOOKUP(G4703,'属性表（单核）'!$H$2:$I$251,2,0),IF(H4703=59,VLOOKUP(G4703,'属性表（单核）'!$C$2:$D$251,2,0),INT(N4703/VLOOKUP(H4703,'属性表（单）'!$N$4:$O$24,2,0))))</f>
        <v>6260</v>
      </c>
      <c r="Q4703" s="34">
        <f t="shared" si="608"/>
        <v>9390</v>
      </c>
      <c r="R4703" s="1">
        <f>IF(J4703=26,VLOOKUP(G4703,'属性表（单核）'!$H$2:$I$251,2,0),IF(J4703=59,VLOOKUP(G4703,'属性表（单核）'!$C$2:$D$251,2,0),INT(N4703/VLOOKUP(J4703,'属性表（单）'!$N$4:$O$24,2,0))))</f>
        <v>6260</v>
      </c>
      <c r="S4703" s="1">
        <f t="shared" si="609"/>
        <v>736836</v>
      </c>
      <c r="T4703" s="28">
        <f>VLOOKUP(--F4703,经验表!$A$4:$B$53,2,0)*VLOOKUP(--E4703,经验表!$W$8:$X$17,2,0)</f>
        <v>736836.75000000012</v>
      </c>
      <c r="U4703" s="1">
        <f t="shared" si="610"/>
        <v>9538302</v>
      </c>
      <c r="V4703" s="1">
        <f t="shared" si="611"/>
        <v>9538302</v>
      </c>
    </row>
    <row r="4704" spans="1:22" x14ac:dyDescent="0.35">
      <c r="A4704" s="1">
        <v>94800194</v>
      </c>
      <c r="B4704" s="3" t="s">
        <v>26</v>
      </c>
      <c r="C4704" s="29">
        <f t="shared" si="606"/>
        <v>2</v>
      </c>
      <c r="D4704" s="29" t="str">
        <f t="shared" si="603"/>
        <v>4</v>
      </c>
      <c r="E4704" s="42" t="str">
        <f t="shared" si="604"/>
        <v>24</v>
      </c>
      <c r="F4704" s="1">
        <v>48</v>
      </c>
      <c r="G4704" s="28" t="str">
        <f t="shared" si="605"/>
        <v>448</v>
      </c>
      <c r="H4704" s="1">
        <v>5</v>
      </c>
      <c r="I4704" s="1">
        <v>6274</v>
      </c>
      <c r="J4704" s="1">
        <v>6</v>
      </c>
      <c r="K4704" s="1">
        <v>6274</v>
      </c>
      <c r="L4704" s="1">
        <v>1075989</v>
      </c>
      <c r="M4704" s="1">
        <v>10541264</v>
      </c>
      <c r="N4704" s="2">
        <f>INT(VLOOKUP(--D4704,'属性表（单）'!$H$7:$I$11,2,0)*VLOOKUP(F4704,'属性表（单）'!$B$4:$D$53,3,0))</f>
        <v>64800</v>
      </c>
      <c r="O4704" s="34">
        <f t="shared" si="607"/>
        <v>9720</v>
      </c>
      <c r="P4704" s="1">
        <f>IF(H4704=26,VLOOKUP(G4704,'属性表（单核）'!$H$2:$I$251,2,0),IF(H4704=59,VLOOKUP(G4704,'属性表（单核）'!$C$2:$D$251,2,0),INT(N4704/VLOOKUP(H4704,'属性表（单）'!$N$4:$O$24,2,0))))</f>
        <v>6480</v>
      </c>
      <c r="Q4704" s="34">
        <f t="shared" si="608"/>
        <v>9720</v>
      </c>
      <c r="R4704" s="1">
        <f>IF(J4704=26,VLOOKUP(G4704,'属性表（单核）'!$H$2:$I$251,2,0),IF(J4704=59,VLOOKUP(G4704,'属性表（单核）'!$C$2:$D$251,2,0),INT(N4704/VLOOKUP(J4704,'属性表（单）'!$N$4:$O$24,2,0))))</f>
        <v>6480</v>
      </c>
      <c r="S4704" s="1">
        <f t="shared" si="609"/>
        <v>778956</v>
      </c>
      <c r="T4704" s="28">
        <f>VLOOKUP(--F4704,经验表!$A$4:$B$53,2,0)*VLOOKUP(--E4704,经验表!$W$8:$X$17,2,0)</f>
        <v>778956.75000000012</v>
      </c>
      <c r="U4704" s="1">
        <f t="shared" si="610"/>
        <v>10275138</v>
      </c>
      <c r="V4704" s="1">
        <f t="shared" si="611"/>
        <v>10275138</v>
      </c>
    </row>
    <row r="4705" spans="1:22" x14ac:dyDescent="0.35">
      <c r="A4705" s="1">
        <v>94900194</v>
      </c>
      <c r="B4705" s="3" t="s">
        <v>26</v>
      </c>
      <c r="C4705" s="29">
        <f t="shared" si="606"/>
        <v>2</v>
      </c>
      <c r="D4705" s="29" t="str">
        <f t="shared" si="603"/>
        <v>4</v>
      </c>
      <c r="E4705" s="42" t="str">
        <f t="shared" si="604"/>
        <v>24</v>
      </c>
      <c r="F4705" s="1">
        <v>49</v>
      </c>
      <c r="G4705" s="28" t="str">
        <f t="shared" si="605"/>
        <v>449</v>
      </c>
      <c r="H4705" s="1">
        <v>5</v>
      </c>
      <c r="I4705" s="1">
        <v>6429</v>
      </c>
      <c r="J4705" s="1">
        <v>6</v>
      </c>
      <c r="K4705" s="1">
        <v>6429</v>
      </c>
      <c r="L4705" s="1">
        <v>1181222</v>
      </c>
      <c r="M4705" s="1">
        <v>11617253</v>
      </c>
      <c r="N4705" s="2">
        <f>INT(VLOOKUP(--D4705,'属性表（单）'!$H$7:$I$11,2,0)*VLOOKUP(F4705,'属性表（单）'!$B$4:$D$53,3,0))</f>
        <v>67000</v>
      </c>
      <c r="O4705" s="34">
        <f t="shared" si="607"/>
        <v>10050</v>
      </c>
      <c r="P4705" s="1">
        <f>IF(H4705=26,VLOOKUP(G4705,'属性表（单核）'!$H$2:$I$251,2,0),IF(H4705=59,VLOOKUP(G4705,'属性表（单核）'!$C$2:$D$251,2,0),INT(N4705/VLOOKUP(H4705,'属性表（单）'!$N$4:$O$24,2,0))))</f>
        <v>6700</v>
      </c>
      <c r="Q4705" s="34">
        <f t="shared" si="608"/>
        <v>10050</v>
      </c>
      <c r="R4705" s="1">
        <f>IF(J4705=26,VLOOKUP(G4705,'属性表（单核）'!$H$2:$I$251,2,0),IF(J4705=59,VLOOKUP(G4705,'属性表（单核）'!$C$2:$D$251,2,0),INT(N4705/VLOOKUP(J4705,'属性表（单）'!$N$4:$O$24,2,0))))</f>
        <v>6700</v>
      </c>
      <c r="S4705" s="1">
        <f t="shared" si="609"/>
        <v>821076</v>
      </c>
      <c r="T4705" s="28">
        <f>VLOOKUP(--F4705,经验表!$A$4:$B$53,2,0)*VLOOKUP(--E4705,经验表!$W$8:$X$17,2,0)</f>
        <v>821076.75000000012</v>
      </c>
      <c r="U4705" s="1">
        <f t="shared" si="610"/>
        <v>11054094</v>
      </c>
      <c r="V4705" s="1">
        <f t="shared" si="611"/>
        <v>11054094</v>
      </c>
    </row>
    <row r="4706" spans="1:22" x14ac:dyDescent="0.35">
      <c r="A4706" s="1">
        <v>95000194</v>
      </c>
      <c r="B4706" s="3" t="s">
        <v>26</v>
      </c>
      <c r="C4706" s="29">
        <f t="shared" si="606"/>
        <v>2</v>
      </c>
      <c r="D4706" s="29" t="str">
        <f t="shared" si="603"/>
        <v>4</v>
      </c>
      <c r="E4706" s="42" t="str">
        <f t="shared" si="604"/>
        <v>24</v>
      </c>
      <c r="F4706" s="1">
        <v>50</v>
      </c>
      <c r="G4706" s="28" t="str">
        <f t="shared" si="605"/>
        <v>450</v>
      </c>
      <c r="H4706" s="1">
        <v>5</v>
      </c>
      <c r="I4706" s="1">
        <v>6586</v>
      </c>
      <c r="J4706" s="1">
        <v>6</v>
      </c>
      <c r="K4706" s="1">
        <v>6586</v>
      </c>
      <c r="L4706" s="1">
        <v>99999999</v>
      </c>
      <c r="M4706" s="1">
        <v>12798475</v>
      </c>
      <c r="N4706" s="2">
        <f>INT(VLOOKUP(--D4706,'属性表（单）'!$H$7:$I$11,2,0)*VLOOKUP(F4706,'属性表（单）'!$B$4:$D$53,3,0))</f>
        <v>69200</v>
      </c>
      <c r="O4706" s="34">
        <f t="shared" si="607"/>
        <v>10380</v>
      </c>
      <c r="P4706" s="1">
        <f>IF(H4706=26,VLOOKUP(G4706,'属性表（单核）'!$H$2:$I$251,2,0),IF(H4706=59,VLOOKUP(G4706,'属性表（单核）'!$C$2:$D$251,2,0),INT(N4706/VLOOKUP(H4706,'属性表（单）'!$N$4:$O$24,2,0))))</f>
        <v>6920</v>
      </c>
      <c r="Q4706" s="34">
        <f t="shared" si="608"/>
        <v>10380</v>
      </c>
      <c r="R4706" s="1">
        <f>IF(J4706=26,VLOOKUP(G4706,'属性表（单核）'!$H$2:$I$251,2,0),IF(J4706=59,VLOOKUP(G4706,'属性表（单核）'!$C$2:$D$251,2,0),INT(N4706/VLOOKUP(J4706,'属性表（单）'!$N$4:$O$24,2,0))))</f>
        <v>6920</v>
      </c>
      <c r="S4706" s="1">
        <f t="shared" si="609"/>
        <v>870041</v>
      </c>
      <c r="T4706" s="28">
        <f>VLOOKUP(--F4706,经验表!$A$4:$B$53,2,0)*VLOOKUP(--E4706,经验表!$W$8:$X$17,2,0)</f>
        <v>870041.25000000012</v>
      </c>
      <c r="U4706" s="1">
        <f t="shared" si="610"/>
        <v>11875170</v>
      </c>
      <c r="V4706" s="1">
        <f t="shared" si="611"/>
        <v>11875170</v>
      </c>
    </row>
    <row r="4707" spans="1:22" x14ac:dyDescent="0.35">
      <c r="A4707" s="1">
        <v>90100195</v>
      </c>
      <c r="B4707" s="3" t="s">
        <v>26</v>
      </c>
      <c r="C4707" s="29">
        <f t="shared" si="606"/>
        <v>2</v>
      </c>
      <c r="D4707" s="29" t="str">
        <f t="shared" si="603"/>
        <v>5</v>
      </c>
      <c r="E4707" s="42" t="str">
        <f t="shared" si="604"/>
        <v>25</v>
      </c>
      <c r="F4707" s="1">
        <v>1</v>
      </c>
      <c r="G4707" s="28" t="str">
        <f t="shared" si="605"/>
        <v>51</v>
      </c>
      <c r="H4707" s="1">
        <v>5</v>
      </c>
      <c r="I4707" s="1">
        <v>1536</v>
      </c>
      <c r="J4707" s="1">
        <v>6</v>
      </c>
      <c r="K4707" s="1">
        <v>1536</v>
      </c>
      <c r="L4707" s="1">
        <v>5830</v>
      </c>
      <c r="M4707" s="1">
        <v>0</v>
      </c>
      <c r="N4707" s="2">
        <f>INT(VLOOKUP(--D4707,'属性表（单）'!$H$7:$I$11,2,0)*VLOOKUP(F4707,'属性表（单）'!$B$4:$D$53,3,0))</f>
        <v>9600</v>
      </c>
      <c r="O4707" s="34">
        <f t="shared" si="607"/>
        <v>1440</v>
      </c>
      <c r="P4707" s="1">
        <f>IF(H4707=26,VLOOKUP(G4707,'属性表（单核）'!$H$2:$I$251,2,0),IF(H4707=59,VLOOKUP(G4707,'属性表（单核）'!$C$2:$D$251,2,0),INT(N4707/VLOOKUP(H4707,'属性表（单）'!$N$4:$O$24,2,0))))</f>
        <v>960</v>
      </c>
      <c r="Q4707" s="34">
        <f t="shared" si="608"/>
        <v>1440</v>
      </c>
      <c r="R4707" s="1">
        <f>IF(J4707=26,VLOOKUP(G4707,'属性表（单核）'!$H$2:$I$251,2,0),IF(J4707=59,VLOOKUP(G4707,'属性表（单核）'!$C$2:$D$251,2,0),INT(N4707/VLOOKUP(J4707,'属性表（单）'!$N$4:$O$24,2,0))))</f>
        <v>960</v>
      </c>
      <c r="S4707" s="1">
        <f t="shared" si="609"/>
        <v>5133</v>
      </c>
      <c r="T4707" s="28">
        <f>VLOOKUP(--F4707,经验表!$A$4:$B$53,2,0)*VLOOKUP(--E4707,经验表!$W$8:$X$17,2,0)</f>
        <v>5133.3750000000009</v>
      </c>
      <c r="U4707" s="1">
        <f t="shared" si="610"/>
        <v>283500</v>
      </c>
      <c r="V4707" s="1">
        <f t="shared" si="611"/>
        <v>12745211</v>
      </c>
    </row>
    <row r="4708" spans="1:22" x14ac:dyDescent="0.35">
      <c r="A4708" s="1">
        <v>90200195</v>
      </c>
      <c r="B4708" s="3" t="s">
        <v>26</v>
      </c>
      <c r="C4708" s="29">
        <f t="shared" si="606"/>
        <v>2</v>
      </c>
      <c r="D4708" s="29" t="str">
        <f t="shared" si="603"/>
        <v>5</v>
      </c>
      <c r="E4708" s="42" t="str">
        <f t="shared" si="604"/>
        <v>25</v>
      </c>
      <c r="F4708" s="1">
        <v>2</v>
      </c>
      <c r="G4708" s="28" t="str">
        <f t="shared" si="605"/>
        <v>52</v>
      </c>
      <c r="H4708" s="1">
        <v>5</v>
      </c>
      <c r="I4708" s="1">
        <v>1664</v>
      </c>
      <c r="J4708" s="1">
        <v>6</v>
      </c>
      <c r="K4708" s="1">
        <v>1664</v>
      </c>
      <c r="L4708" s="1">
        <v>7467</v>
      </c>
      <c r="M4708" s="1">
        <v>5830</v>
      </c>
      <c r="N4708" s="2">
        <f>INT(VLOOKUP(--D4708,'属性表（单）'!$H$7:$I$11,2,0)*VLOOKUP(F4708,'属性表（单）'!$B$4:$D$53,3,0))</f>
        <v>10200</v>
      </c>
      <c r="O4708" s="34">
        <f t="shared" si="607"/>
        <v>1530</v>
      </c>
      <c r="P4708" s="1">
        <f>IF(H4708=26,VLOOKUP(G4708,'属性表（单核）'!$H$2:$I$251,2,0),IF(H4708=59,VLOOKUP(G4708,'属性表（单核）'!$C$2:$D$251,2,0),INT(N4708/VLOOKUP(H4708,'属性表（单）'!$N$4:$O$24,2,0))))</f>
        <v>1020</v>
      </c>
      <c r="Q4708" s="34">
        <f t="shared" si="608"/>
        <v>1530</v>
      </c>
      <c r="R4708" s="1">
        <f>IF(J4708=26,VLOOKUP(G4708,'属性表（单核）'!$H$2:$I$251,2,0),IF(J4708=59,VLOOKUP(G4708,'属性表（单核）'!$C$2:$D$251,2,0),INT(N4708/VLOOKUP(J4708,'属性表（单）'!$N$4:$O$24,2,0))))</f>
        <v>1020</v>
      </c>
      <c r="S4708" s="1">
        <f t="shared" si="609"/>
        <v>7186</v>
      </c>
      <c r="T4708" s="28">
        <f>VLOOKUP(--F4708,经验表!$A$4:$B$53,2,0)*VLOOKUP(--E4708,经验表!$W$8:$X$17,2,0)</f>
        <v>7186.7250000000013</v>
      </c>
      <c r="U4708" s="1">
        <f t="shared" si="610"/>
        <v>288633</v>
      </c>
      <c r="V4708" s="1">
        <f t="shared" si="611"/>
        <v>288633</v>
      </c>
    </row>
    <row r="4709" spans="1:22" x14ac:dyDescent="0.35">
      <c r="A4709" s="1">
        <v>90300195</v>
      </c>
      <c r="B4709" s="3" t="s">
        <v>26</v>
      </c>
      <c r="C4709" s="29">
        <f t="shared" si="606"/>
        <v>2</v>
      </c>
      <c r="D4709" s="29" t="str">
        <f t="shared" si="603"/>
        <v>5</v>
      </c>
      <c r="E4709" s="42" t="str">
        <f t="shared" si="604"/>
        <v>25</v>
      </c>
      <c r="F4709" s="1">
        <v>3</v>
      </c>
      <c r="G4709" s="28" t="str">
        <f t="shared" si="605"/>
        <v>53</v>
      </c>
      <c r="H4709" s="1">
        <v>5</v>
      </c>
      <c r="I4709" s="1">
        <v>1792</v>
      </c>
      <c r="J4709" s="1">
        <v>6</v>
      </c>
      <c r="K4709" s="1">
        <v>1792</v>
      </c>
      <c r="L4709" s="1">
        <v>9262</v>
      </c>
      <c r="M4709" s="1">
        <v>13297</v>
      </c>
      <c r="N4709" s="2">
        <f>INT(VLOOKUP(--D4709,'属性表（单）'!$H$7:$I$11,2,0)*VLOOKUP(F4709,'属性表（单）'!$B$4:$D$53,3,0))</f>
        <v>10800</v>
      </c>
      <c r="O4709" s="34">
        <f t="shared" si="607"/>
        <v>1620</v>
      </c>
      <c r="P4709" s="1">
        <f>IF(H4709=26,VLOOKUP(G4709,'属性表（单核）'!$H$2:$I$251,2,0),IF(H4709=59,VLOOKUP(G4709,'属性表（单核）'!$C$2:$D$251,2,0),INT(N4709/VLOOKUP(H4709,'属性表（单）'!$N$4:$O$24,2,0))))</f>
        <v>1080</v>
      </c>
      <c r="Q4709" s="34">
        <f t="shared" si="608"/>
        <v>1620</v>
      </c>
      <c r="R4709" s="1">
        <f>IF(J4709=26,VLOOKUP(G4709,'属性表（单核）'!$H$2:$I$251,2,0),IF(J4709=59,VLOOKUP(G4709,'属性表（单核）'!$C$2:$D$251,2,0),INT(N4709/VLOOKUP(J4709,'属性表（单）'!$N$4:$O$24,2,0))))</f>
        <v>1080</v>
      </c>
      <c r="S4709" s="1">
        <f t="shared" si="609"/>
        <v>9240</v>
      </c>
      <c r="T4709" s="28">
        <f>VLOOKUP(--F4709,经验表!$A$4:$B$53,2,0)*VLOOKUP(--E4709,经验表!$W$8:$X$17,2,0)</f>
        <v>9240.0750000000007</v>
      </c>
      <c r="U4709" s="1">
        <f t="shared" si="610"/>
        <v>295819</v>
      </c>
      <c r="V4709" s="1">
        <f t="shared" si="611"/>
        <v>295819</v>
      </c>
    </row>
    <row r="4710" spans="1:22" x14ac:dyDescent="0.35">
      <c r="A4710" s="1">
        <v>90400195</v>
      </c>
      <c r="B4710" s="3" t="s">
        <v>26</v>
      </c>
      <c r="C4710" s="29">
        <f t="shared" si="606"/>
        <v>2</v>
      </c>
      <c r="D4710" s="29" t="str">
        <f t="shared" si="603"/>
        <v>5</v>
      </c>
      <c r="E4710" s="42" t="str">
        <f t="shared" si="604"/>
        <v>25</v>
      </c>
      <c r="F4710" s="1">
        <v>4</v>
      </c>
      <c r="G4710" s="28" t="str">
        <f t="shared" si="605"/>
        <v>54</v>
      </c>
      <c r="H4710" s="1">
        <v>5</v>
      </c>
      <c r="I4710" s="1">
        <v>1923</v>
      </c>
      <c r="J4710" s="1">
        <v>6</v>
      </c>
      <c r="K4710" s="1">
        <v>1923</v>
      </c>
      <c r="L4710" s="1">
        <v>11231</v>
      </c>
      <c r="M4710" s="1">
        <v>22559</v>
      </c>
      <c r="N4710" s="2">
        <f>INT(VLOOKUP(--D4710,'属性表（单）'!$H$7:$I$11,2,0)*VLOOKUP(F4710,'属性表（单）'!$B$4:$D$53,3,0))</f>
        <v>11400</v>
      </c>
      <c r="O4710" s="34">
        <f t="shared" si="607"/>
        <v>1710</v>
      </c>
      <c r="P4710" s="1">
        <f>IF(H4710=26,VLOOKUP(G4710,'属性表（单核）'!$H$2:$I$251,2,0),IF(H4710=59,VLOOKUP(G4710,'属性表（单核）'!$C$2:$D$251,2,0),INT(N4710/VLOOKUP(H4710,'属性表（单）'!$N$4:$O$24,2,0))))</f>
        <v>1140</v>
      </c>
      <c r="Q4710" s="34">
        <f t="shared" si="608"/>
        <v>1710</v>
      </c>
      <c r="R4710" s="1">
        <f>IF(J4710=26,VLOOKUP(G4710,'属性表（单核）'!$H$2:$I$251,2,0),IF(J4710=59,VLOOKUP(G4710,'属性表（单核）'!$C$2:$D$251,2,0),INT(N4710/VLOOKUP(J4710,'属性表（单）'!$N$4:$O$24,2,0))))</f>
        <v>1140</v>
      </c>
      <c r="S4710" s="1">
        <f t="shared" si="609"/>
        <v>11293</v>
      </c>
      <c r="T4710" s="28">
        <f>VLOOKUP(--F4710,经验表!$A$4:$B$53,2,0)*VLOOKUP(--E4710,经验表!$W$8:$X$17,2,0)</f>
        <v>11293.425000000001</v>
      </c>
      <c r="U4710" s="1">
        <f t="shared" si="610"/>
        <v>305059</v>
      </c>
      <c r="V4710" s="1">
        <f t="shared" si="611"/>
        <v>305059</v>
      </c>
    </row>
    <row r="4711" spans="1:22" x14ac:dyDescent="0.35">
      <c r="A4711" s="1">
        <v>90500195</v>
      </c>
      <c r="B4711" s="3" t="s">
        <v>26</v>
      </c>
      <c r="C4711" s="29">
        <f t="shared" si="606"/>
        <v>2</v>
      </c>
      <c r="D4711" s="29" t="str">
        <f t="shared" si="603"/>
        <v>5</v>
      </c>
      <c r="E4711" s="42" t="str">
        <f t="shared" si="604"/>
        <v>25</v>
      </c>
      <c r="F4711" s="1">
        <v>5</v>
      </c>
      <c r="G4711" s="28" t="str">
        <f t="shared" si="605"/>
        <v>55</v>
      </c>
      <c r="H4711" s="1">
        <v>5</v>
      </c>
      <c r="I4711" s="1">
        <v>2054</v>
      </c>
      <c r="J4711" s="1">
        <v>6</v>
      </c>
      <c r="K4711" s="1">
        <v>2054</v>
      </c>
      <c r="L4711" s="1">
        <v>13391</v>
      </c>
      <c r="M4711" s="1">
        <v>33790</v>
      </c>
      <c r="N4711" s="2">
        <f>INT(VLOOKUP(--D4711,'属性表（单）'!$H$7:$I$11,2,0)*VLOOKUP(F4711,'属性表（单）'!$B$4:$D$53,3,0))</f>
        <v>12000</v>
      </c>
      <c r="O4711" s="34">
        <f t="shared" si="607"/>
        <v>1800</v>
      </c>
      <c r="P4711" s="1">
        <f>IF(H4711=26,VLOOKUP(G4711,'属性表（单核）'!$H$2:$I$251,2,0),IF(H4711=59,VLOOKUP(G4711,'属性表（单核）'!$C$2:$D$251,2,0),INT(N4711/VLOOKUP(H4711,'属性表（单）'!$N$4:$O$24,2,0))))</f>
        <v>1200</v>
      </c>
      <c r="Q4711" s="34">
        <f t="shared" si="608"/>
        <v>1800</v>
      </c>
      <c r="R4711" s="1">
        <f>IF(J4711=26,VLOOKUP(G4711,'属性表（单核）'!$H$2:$I$251,2,0),IF(J4711=59,VLOOKUP(G4711,'属性表（单核）'!$C$2:$D$251,2,0),INT(N4711/VLOOKUP(J4711,'属性表（单）'!$N$4:$O$24,2,0))))</f>
        <v>1200</v>
      </c>
      <c r="S4711" s="1">
        <f t="shared" si="609"/>
        <v>13346</v>
      </c>
      <c r="T4711" s="28">
        <f>VLOOKUP(--F4711,经验表!$A$4:$B$53,2,0)*VLOOKUP(--E4711,经验表!$W$8:$X$17,2,0)</f>
        <v>13346.775000000001</v>
      </c>
      <c r="U4711" s="1">
        <f t="shared" si="610"/>
        <v>316352</v>
      </c>
      <c r="V4711" s="1">
        <f t="shared" si="611"/>
        <v>316352</v>
      </c>
    </row>
    <row r="4712" spans="1:22" x14ac:dyDescent="0.35">
      <c r="A4712" s="1">
        <v>90600195</v>
      </c>
      <c r="B4712" s="3" t="s">
        <v>26</v>
      </c>
      <c r="C4712" s="29">
        <f t="shared" si="606"/>
        <v>2</v>
      </c>
      <c r="D4712" s="29" t="str">
        <f t="shared" si="603"/>
        <v>5</v>
      </c>
      <c r="E4712" s="42" t="str">
        <f t="shared" si="604"/>
        <v>25</v>
      </c>
      <c r="F4712" s="1">
        <v>6</v>
      </c>
      <c r="G4712" s="28" t="str">
        <f t="shared" si="605"/>
        <v>56</v>
      </c>
      <c r="H4712" s="1">
        <v>5</v>
      </c>
      <c r="I4712" s="1">
        <v>2187</v>
      </c>
      <c r="J4712" s="1">
        <v>6</v>
      </c>
      <c r="K4712" s="1">
        <v>2187</v>
      </c>
      <c r="L4712" s="1">
        <v>15759</v>
      </c>
      <c r="M4712" s="1">
        <v>47181</v>
      </c>
      <c r="N4712" s="2">
        <f>INT(VLOOKUP(--D4712,'属性表（单）'!$H$7:$I$11,2,0)*VLOOKUP(F4712,'属性表（单）'!$B$4:$D$53,3,0))</f>
        <v>12600</v>
      </c>
      <c r="O4712" s="34">
        <f t="shared" si="607"/>
        <v>1890</v>
      </c>
      <c r="P4712" s="1">
        <f>IF(H4712=26,VLOOKUP(G4712,'属性表（单核）'!$H$2:$I$251,2,0),IF(H4712=59,VLOOKUP(G4712,'属性表（单核）'!$C$2:$D$251,2,0),INT(N4712/VLOOKUP(H4712,'属性表（单）'!$N$4:$O$24,2,0))))</f>
        <v>1260</v>
      </c>
      <c r="Q4712" s="34">
        <f t="shared" si="608"/>
        <v>1890</v>
      </c>
      <c r="R4712" s="1">
        <f>IF(J4712=26,VLOOKUP(G4712,'属性表（单核）'!$H$2:$I$251,2,0),IF(J4712=59,VLOOKUP(G4712,'属性表（单核）'!$C$2:$D$251,2,0),INT(N4712/VLOOKUP(J4712,'属性表（单）'!$N$4:$O$24,2,0))))</f>
        <v>1260</v>
      </c>
      <c r="S4712" s="1">
        <f t="shared" si="609"/>
        <v>16769</v>
      </c>
      <c r="T4712" s="28">
        <f>VLOOKUP(--F4712,经验表!$A$4:$B$53,2,0)*VLOOKUP(--E4712,经验表!$W$8:$X$17,2,0)</f>
        <v>16769.025000000001</v>
      </c>
      <c r="U4712" s="1">
        <f t="shared" si="610"/>
        <v>329698</v>
      </c>
      <c r="V4712" s="1">
        <f t="shared" si="611"/>
        <v>329698</v>
      </c>
    </row>
    <row r="4713" spans="1:22" x14ac:dyDescent="0.35">
      <c r="A4713" s="1">
        <v>90700195</v>
      </c>
      <c r="B4713" s="3" t="s">
        <v>26</v>
      </c>
      <c r="C4713" s="29">
        <f t="shared" si="606"/>
        <v>2</v>
      </c>
      <c r="D4713" s="29" t="str">
        <f t="shared" si="603"/>
        <v>5</v>
      </c>
      <c r="E4713" s="42" t="str">
        <f t="shared" si="604"/>
        <v>25</v>
      </c>
      <c r="F4713" s="1">
        <v>7</v>
      </c>
      <c r="G4713" s="28" t="str">
        <f t="shared" si="605"/>
        <v>57</v>
      </c>
      <c r="H4713" s="1">
        <v>5</v>
      </c>
      <c r="I4713" s="1">
        <v>2320</v>
      </c>
      <c r="J4713" s="1">
        <v>6</v>
      </c>
      <c r="K4713" s="1">
        <v>2320</v>
      </c>
      <c r="L4713" s="1">
        <v>18352</v>
      </c>
      <c r="M4713" s="1">
        <v>62940</v>
      </c>
      <c r="N4713" s="2">
        <f>INT(VLOOKUP(--D4713,'属性表（单）'!$H$7:$I$11,2,0)*VLOOKUP(F4713,'属性表（单）'!$B$4:$D$53,3,0))</f>
        <v>13500</v>
      </c>
      <c r="O4713" s="34">
        <f t="shared" si="607"/>
        <v>2025</v>
      </c>
      <c r="P4713" s="1">
        <f>IF(H4713=26,VLOOKUP(G4713,'属性表（单核）'!$H$2:$I$251,2,0),IF(H4713=59,VLOOKUP(G4713,'属性表（单核）'!$C$2:$D$251,2,0),INT(N4713/VLOOKUP(H4713,'属性表（单）'!$N$4:$O$24,2,0))))</f>
        <v>1350</v>
      </c>
      <c r="Q4713" s="34">
        <f t="shared" si="608"/>
        <v>2025</v>
      </c>
      <c r="R4713" s="1">
        <f>IF(J4713=26,VLOOKUP(G4713,'属性表（单核）'!$H$2:$I$251,2,0),IF(J4713=59,VLOOKUP(G4713,'属性表（单核）'!$C$2:$D$251,2,0),INT(N4713/VLOOKUP(J4713,'属性表（单）'!$N$4:$O$24,2,0))))</f>
        <v>1350</v>
      </c>
      <c r="S4713" s="1">
        <f t="shared" si="609"/>
        <v>20191</v>
      </c>
      <c r="T4713" s="28">
        <f>VLOOKUP(--F4713,经验表!$A$4:$B$53,2,0)*VLOOKUP(--E4713,经验表!$W$8:$X$17,2,0)</f>
        <v>20191.275000000001</v>
      </c>
      <c r="U4713" s="1">
        <f t="shared" si="610"/>
        <v>346467</v>
      </c>
      <c r="V4713" s="1">
        <f t="shared" si="611"/>
        <v>346467</v>
      </c>
    </row>
    <row r="4714" spans="1:22" x14ac:dyDescent="0.35">
      <c r="A4714" s="1">
        <v>90800195</v>
      </c>
      <c r="B4714" s="3" t="s">
        <v>26</v>
      </c>
      <c r="C4714" s="29">
        <f t="shared" si="606"/>
        <v>2</v>
      </c>
      <c r="D4714" s="29" t="str">
        <f t="shared" si="603"/>
        <v>5</v>
      </c>
      <c r="E4714" s="42" t="str">
        <f t="shared" si="604"/>
        <v>25</v>
      </c>
      <c r="F4714" s="1">
        <v>8</v>
      </c>
      <c r="G4714" s="28" t="str">
        <f t="shared" si="605"/>
        <v>58</v>
      </c>
      <c r="H4714" s="1">
        <v>5</v>
      </c>
      <c r="I4714" s="1">
        <v>2456</v>
      </c>
      <c r="J4714" s="1">
        <v>6</v>
      </c>
      <c r="K4714" s="1">
        <v>2456</v>
      </c>
      <c r="L4714" s="1">
        <v>21195</v>
      </c>
      <c r="M4714" s="1">
        <v>81292</v>
      </c>
      <c r="N4714" s="2">
        <f>INT(VLOOKUP(--D4714,'属性表（单）'!$H$7:$I$11,2,0)*VLOOKUP(F4714,'属性表（单）'!$B$4:$D$53,3,0))</f>
        <v>14400</v>
      </c>
      <c r="O4714" s="34">
        <f t="shared" si="607"/>
        <v>2160</v>
      </c>
      <c r="P4714" s="1">
        <f>IF(H4714=26,VLOOKUP(G4714,'属性表（单核）'!$H$2:$I$251,2,0),IF(H4714=59,VLOOKUP(G4714,'属性表（单核）'!$C$2:$D$251,2,0),INT(N4714/VLOOKUP(H4714,'属性表（单）'!$N$4:$O$24,2,0))))</f>
        <v>1440</v>
      </c>
      <c r="Q4714" s="34">
        <f t="shared" si="608"/>
        <v>2160</v>
      </c>
      <c r="R4714" s="1">
        <f>IF(J4714=26,VLOOKUP(G4714,'属性表（单核）'!$H$2:$I$251,2,0),IF(J4714=59,VLOOKUP(G4714,'属性表（单核）'!$C$2:$D$251,2,0),INT(N4714/VLOOKUP(J4714,'属性表（单）'!$N$4:$O$24,2,0))))</f>
        <v>1440</v>
      </c>
      <c r="S4714" s="1">
        <f t="shared" si="609"/>
        <v>23613</v>
      </c>
      <c r="T4714" s="28">
        <f>VLOOKUP(--F4714,经验表!$A$4:$B$53,2,0)*VLOOKUP(--E4714,经验表!$W$8:$X$17,2,0)</f>
        <v>23613.525000000001</v>
      </c>
      <c r="U4714" s="1">
        <f t="shared" si="610"/>
        <v>366658</v>
      </c>
      <c r="V4714" s="1">
        <f t="shared" si="611"/>
        <v>366658</v>
      </c>
    </row>
    <row r="4715" spans="1:22" x14ac:dyDescent="0.35">
      <c r="A4715" s="1">
        <v>90900195</v>
      </c>
      <c r="B4715" s="3" t="s">
        <v>26</v>
      </c>
      <c r="C4715" s="29">
        <f t="shared" si="606"/>
        <v>2</v>
      </c>
      <c r="D4715" s="29" t="str">
        <f t="shared" si="603"/>
        <v>5</v>
      </c>
      <c r="E4715" s="42" t="str">
        <f t="shared" si="604"/>
        <v>25</v>
      </c>
      <c r="F4715" s="1">
        <v>9</v>
      </c>
      <c r="G4715" s="28" t="str">
        <f t="shared" si="605"/>
        <v>59</v>
      </c>
      <c r="H4715" s="1">
        <v>5</v>
      </c>
      <c r="I4715" s="1">
        <v>2592</v>
      </c>
      <c r="J4715" s="1">
        <v>6</v>
      </c>
      <c r="K4715" s="1">
        <v>2592</v>
      </c>
      <c r="L4715" s="1">
        <v>24306</v>
      </c>
      <c r="M4715" s="1">
        <v>102487</v>
      </c>
      <c r="N4715" s="2">
        <f>INT(VLOOKUP(--D4715,'属性表（单）'!$H$7:$I$11,2,0)*VLOOKUP(F4715,'属性表（单）'!$B$4:$D$53,3,0))</f>
        <v>15300</v>
      </c>
      <c r="O4715" s="34">
        <f t="shared" si="607"/>
        <v>2295</v>
      </c>
      <c r="P4715" s="1">
        <f>IF(H4715=26,VLOOKUP(G4715,'属性表（单核）'!$H$2:$I$251,2,0),IF(H4715=59,VLOOKUP(G4715,'属性表（单核）'!$C$2:$D$251,2,0),INT(N4715/VLOOKUP(H4715,'属性表（单）'!$N$4:$O$24,2,0))))</f>
        <v>1530</v>
      </c>
      <c r="Q4715" s="34">
        <f t="shared" si="608"/>
        <v>2295</v>
      </c>
      <c r="R4715" s="1">
        <f>IF(J4715=26,VLOOKUP(G4715,'属性表（单核）'!$H$2:$I$251,2,0),IF(J4715=59,VLOOKUP(G4715,'属性表（单核）'!$C$2:$D$251,2,0),INT(N4715/VLOOKUP(J4715,'属性表（单）'!$N$4:$O$24,2,0))))</f>
        <v>1530</v>
      </c>
      <c r="S4715" s="1">
        <f t="shared" si="609"/>
        <v>27035</v>
      </c>
      <c r="T4715" s="28">
        <f>VLOOKUP(--F4715,经验表!$A$4:$B$53,2,0)*VLOOKUP(--E4715,经验表!$W$8:$X$17,2,0)</f>
        <v>27035.775000000005</v>
      </c>
      <c r="U4715" s="1">
        <f t="shared" si="610"/>
        <v>390271</v>
      </c>
      <c r="V4715" s="1">
        <f t="shared" si="611"/>
        <v>390271</v>
      </c>
    </row>
    <row r="4716" spans="1:22" x14ac:dyDescent="0.35">
      <c r="A4716" s="1">
        <v>91000195</v>
      </c>
      <c r="B4716" s="3" t="s">
        <v>26</v>
      </c>
      <c r="C4716" s="29">
        <f t="shared" si="606"/>
        <v>2</v>
      </c>
      <c r="D4716" s="29" t="str">
        <f t="shared" si="603"/>
        <v>5</v>
      </c>
      <c r="E4716" s="42" t="str">
        <f t="shared" si="604"/>
        <v>25</v>
      </c>
      <c r="F4716" s="1">
        <v>10</v>
      </c>
      <c r="G4716" s="28" t="str">
        <f t="shared" si="605"/>
        <v>510</v>
      </c>
      <c r="H4716" s="1">
        <v>5</v>
      </c>
      <c r="I4716" s="1">
        <v>2731</v>
      </c>
      <c r="J4716" s="1">
        <v>6</v>
      </c>
      <c r="K4716" s="1">
        <v>2731</v>
      </c>
      <c r="L4716" s="1">
        <v>27711</v>
      </c>
      <c r="M4716" s="1">
        <v>126793</v>
      </c>
      <c r="N4716" s="2">
        <f>INT(VLOOKUP(--D4716,'属性表（单）'!$H$7:$I$11,2,0)*VLOOKUP(F4716,'属性表（单）'!$B$4:$D$53,3,0))</f>
        <v>16200</v>
      </c>
      <c r="O4716" s="34">
        <f t="shared" si="607"/>
        <v>2430</v>
      </c>
      <c r="P4716" s="1">
        <f>IF(H4716=26,VLOOKUP(G4716,'属性表（单核）'!$H$2:$I$251,2,0),IF(H4716=59,VLOOKUP(G4716,'属性表（单核）'!$C$2:$D$251,2,0),INT(N4716/VLOOKUP(H4716,'属性表（单）'!$N$4:$O$24,2,0))))</f>
        <v>1620</v>
      </c>
      <c r="Q4716" s="34">
        <f t="shared" si="608"/>
        <v>2430</v>
      </c>
      <c r="R4716" s="1">
        <f>IF(J4716=26,VLOOKUP(G4716,'属性表（单核）'!$H$2:$I$251,2,0),IF(J4716=59,VLOOKUP(G4716,'属性表（单核）'!$C$2:$D$251,2,0),INT(N4716/VLOOKUP(J4716,'属性表（单）'!$N$4:$O$24,2,0))))</f>
        <v>1620</v>
      </c>
      <c r="S4716" s="1">
        <f t="shared" si="609"/>
        <v>32511</v>
      </c>
      <c r="T4716" s="28">
        <f>VLOOKUP(--F4716,经验表!$A$4:$B$53,2,0)*VLOOKUP(--E4716,经验表!$W$8:$X$17,2,0)</f>
        <v>32511.375000000004</v>
      </c>
      <c r="U4716" s="1">
        <f t="shared" si="610"/>
        <v>417306</v>
      </c>
      <c r="V4716" s="1">
        <f t="shared" si="611"/>
        <v>417306</v>
      </c>
    </row>
    <row r="4717" spans="1:22" x14ac:dyDescent="0.35">
      <c r="A4717" s="1">
        <v>91100195</v>
      </c>
      <c r="B4717" s="3" t="s">
        <v>26</v>
      </c>
      <c r="C4717" s="29">
        <f t="shared" si="606"/>
        <v>2</v>
      </c>
      <c r="D4717" s="29" t="str">
        <f t="shared" si="603"/>
        <v>5</v>
      </c>
      <c r="E4717" s="42" t="str">
        <f t="shared" si="604"/>
        <v>25</v>
      </c>
      <c r="F4717" s="1">
        <v>11</v>
      </c>
      <c r="G4717" s="28" t="str">
        <f t="shared" si="605"/>
        <v>511</v>
      </c>
      <c r="H4717" s="1">
        <v>5</v>
      </c>
      <c r="I4717" s="1">
        <v>2870</v>
      </c>
      <c r="J4717" s="1">
        <v>6</v>
      </c>
      <c r="K4717" s="1">
        <v>2870</v>
      </c>
      <c r="L4717" s="1">
        <v>31438</v>
      </c>
      <c r="M4717" s="1">
        <v>154504</v>
      </c>
      <c r="N4717" s="2">
        <f>INT(VLOOKUP(--D4717,'属性表（单）'!$H$7:$I$11,2,0)*VLOOKUP(F4717,'属性表（单）'!$B$4:$D$53,3,0))</f>
        <v>17100</v>
      </c>
      <c r="O4717" s="34">
        <f t="shared" si="607"/>
        <v>2565</v>
      </c>
      <c r="P4717" s="1">
        <f>IF(H4717=26,VLOOKUP(G4717,'属性表（单核）'!$H$2:$I$251,2,0),IF(H4717=59,VLOOKUP(G4717,'属性表（单核）'!$C$2:$D$251,2,0),INT(N4717/VLOOKUP(H4717,'属性表（单）'!$N$4:$O$24,2,0))))</f>
        <v>1710</v>
      </c>
      <c r="Q4717" s="34">
        <f t="shared" si="608"/>
        <v>2565</v>
      </c>
      <c r="R4717" s="1">
        <f>IF(J4717=26,VLOOKUP(G4717,'属性表（单核）'!$H$2:$I$251,2,0),IF(J4717=59,VLOOKUP(G4717,'属性表（单核）'!$C$2:$D$251,2,0),INT(N4717/VLOOKUP(J4717,'属性表（单）'!$N$4:$O$24,2,0))))</f>
        <v>1710</v>
      </c>
      <c r="S4717" s="1">
        <f t="shared" si="609"/>
        <v>37986</v>
      </c>
      <c r="T4717" s="28">
        <f>VLOOKUP(--F4717,经验表!$A$4:$B$53,2,0)*VLOOKUP(--E4717,经验表!$W$8:$X$17,2,0)</f>
        <v>37986.975000000006</v>
      </c>
      <c r="U4717" s="1">
        <f t="shared" si="610"/>
        <v>449817</v>
      </c>
      <c r="V4717" s="1">
        <f t="shared" si="611"/>
        <v>449817</v>
      </c>
    </row>
    <row r="4718" spans="1:22" x14ac:dyDescent="0.35">
      <c r="A4718" s="1">
        <v>91200195</v>
      </c>
      <c r="B4718" s="3" t="s">
        <v>26</v>
      </c>
      <c r="C4718" s="29">
        <f t="shared" si="606"/>
        <v>2</v>
      </c>
      <c r="D4718" s="29" t="str">
        <f t="shared" si="603"/>
        <v>5</v>
      </c>
      <c r="E4718" s="42" t="str">
        <f t="shared" si="604"/>
        <v>25</v>
      </c>
      <c r="F4718" s="1">
        <v>12</v>
      </c>
      <c r="G4718" s="28" t="str">
        <f t="shared" si="605"/>
        <v>512</v>
      </c>
      <c r="H4718" s="1">
        <v>5</v>
      </c>
      <c r="I4718" s="1">
        <v>3011</v>
      </c>
      <c r="J4718" s="1">
        <v>6</v>
      </c>
      <c r="K4718" s="1">
        <v>3011</v>
      </c>
      <c r="L4718" s="1">
        <v>35515</v>
      </c>
      <c r="M4718" s="1">
        <v>185942</v>
      </c>
      <c r="N4718" s="2">
        <f>INT(VLOOKUP(--D4718,'属性表（单）'!$H$7:$I$11,2,0)*VLOOKUP(F4718,'属性表（单）'!$B$4:$D$53,3,0))</f>
        <v>18300</v>
      </c>
      <c r="O4718" s="34">
        <f t="shared" si="607"/>
        <v>2745</v>
      </c>
      <c r="P4718" s="1">
        <f>IF(H4718=26,VLOOKUP(G4718,'属性表（单核）'!$H$2:$I$251,2,0),IF(H4718=59,VLOOKUP(G4718,'属性表（单核）'!$C$2:$D$251,2,0),INT(N4718/VLOOKUP(H4718,'属性表（单）'!$N$4:$O$24,2,0))))</f>
        <v>1830</v>
      </c>
      <c r="Q4718" s="34">
        <f t="shared" si="608"/>
        <v>2745</v>
      </c>
      <c r="R4718" s="1">
        <f>IF(J4718=26,VLOOKUP(G4718,'属性表（单核）'!$H$2:$I$251,2,0),IF(J4718=59,VLOOKUP(G4718,'属性表（单核）'!$C$2:$D$251,2,0),INT(N4718/VLOOKUP(J4718,'属性表（单）'!$N$4:$O$24,2,0))))</f>
        <v>1830</v>
      </c>
      <c r="S4718" s="1">
        <f t="shared" si="609"/>
        <v>43462</v>
      </c>
      <c r="T4718" s="28">
        <f>VLOOKUP(--F4718,经验表!$A$4:$B$53,2,0)*VLOOKUP(--E4718,经验表!$W$8:$X$17,2,0)</f>
        <v>43462.575000000004</v>
      </c>
      <c r="U4718" s="1">
        <f t="shared" si="610"/>
        <v>487803</v>
      </c>
      <c r="V4718" s="1">
        <f t="shared" si="611"/>
        <v>487803</v>
      </c>
    </row>
    <row r="4719" spans="1:22" x14ac:dyDescent="0.35">
      <c r="A4719" s="1">
        <v>91300195</v>
      </c>
      <c r="B4719" s="3" t="s">
        <v>26</v>
      </c>
      <c r="C4719" s="29">
        <f t="shared" si="606"/>
        <v>2</v>
      </c>
      <c r="D4719" s="29" t="str">
        <f t="shared" si="603"/>
        <v>5</v>
      </c>
      <c r="E4719" s="42" t="str">
        <f t="shared" si="604"/>
        <v>25</v>
      </c>
      <c r="F4719" s="1">
        <v>13</v>
      </c>
      <c r="G4719" s="28" t="str">
        <f t="shared" si="605"/>
        <v>513</v>
      </c>
      <c r="H4719" s="1">
        <v>5</v>
      </c>
      <c r="I4719" s="1">
        <v>3154</v>
      </c>
      <c r="J4719" s="1">
        <v>6</v>
      </c>
      <c r="K4719" s="1">
        <v>3154</v>
      </c>
      <c r="L4719" s="1">
        <v>39974</v>
      </c>
      <c r="M4719" s="1">
        <v>221457</v>
      </c>
      <c r="N4719" s="2">
        <f>INT(VLOOKUP(--D4719,'属性表（单）'!$H$7:$I$11,2,0)*VLOOKUP(F4719,'属性表（单）'!$B$4:$D$53,3,0))</f>
        <v>19500</v>
      </c>
      <c r="O4719" s="34">
        <f t="shared" si="607"/>
        <v>2925</v>
      </c>
      <c r="P4719" s="1">
        <f>IF(H4719=26,VLOOKUP(G4719,'属性表（单核）'!$H$2:$I$251,2,0),IF(H4719=59,VLOOKUP(G4719,'属性表（单核）'!$C$2:$D$251,2,0),INT(N4719/VLOOKUP(H4719,'属性表（单）'!$N$4:$O$24,2,0))))</f>
        <v>1950</v>
      </c>
      <c r="Q4719" s="34">
        <f t="shared" si="608"/>
        <v>2925</v>
      </c>
      <c r="R4719" s="1">
        <f>IF(J4719=26,VLOOKUP(G4719,'属性表（单核）'!$H$2:$I$251,2,0),IF(J4719=59,VLOOKUP(G4719,'属性表（单核）'!$C$2:$D$251,2,0),INT(N4719/VLOOKUP(J4719,'属性表（单）'!$N$4:$O$24,2,0))))</f>
        <v>1950</v>
      </c>
      <c r="S4719" s="1">
        <f t="shared" si="609"/>
        <v>48938</v>
      </c>
      <c r="T4719" s="28">
        <f>VLOOKUP(--F4719,经验表!$A$4:$B$53,2,0)*VLOOKUP(--E4719,经验表!$W$8:$X$17,2,0)</f>
        <v>48938.17500000001</v>
      </c>
      <c r="U4719" s="1">
        <f t="shared" si="610"/>
        <v>531265</v>
      </c>
      <c r="V4719" s="1">
        <f t="shared" si="611"/>
        <v>531265</v>
      </c>
    </row>
    <row r="4720" spans="1:22" x14ac:dyDescent="0.35">
      <c r="A4720" s="1">
        <v>91400195</v>
      </c>
      <c r="B4720" s="3" t="s">
        <v>26</v>
      </c>
      <c r="C4720" s="29">
        <f t="shared" si="606"/>
        <v>2</v>
      </c>
      <c r="D4720" s="29" t="str">
        <f t="shared" si="603"/>
        <v>5</v>
      </c>
      <c r="E4720" s="42" t="str">
        <f t="shared" si="604"/>
        <v>25</v>
      </c>
      <c r="F4720" s="1">
        <v>14</v>
      </c>
      <c r="G4720" s="28" t="str">
        <f t="shared" si="605"/>
        <v>514</v>
      </c>
      <c r="H4720" s="1">
        <v>5</v>
      </c>
      <c r="I4720" s="1">
        <v>3298</v>
      </c>
      <c r="J4720" s="1">
        <v>6</v>
      </c>
      <c r="K4720" s="1">
        <v>3298</v>
      </c>
      <c r="L4720" s="1">
        <v>44851</v>
      </c>
      <c r="M4720" s="1">
        <v>261431</v>
      </c>
      <c r="N4720" s="2">
        <f>INT(VLOOKUP(--D4720,'属性表（单）'!$H$7:$I$11,2,0)*VLOOKUP(F4720,'属性表（单）'!$B$4:$D$53,3,0))</f>
        <v>20700</v>
      </c>
      <c r="O4720" s="34">
        <f t="shared" si="607"/>
        <v>3105</v>
      </c>
      <c r="P4720" s="1">
        <f>IF(H4720=26,VLOOKUP(G4720,'属性表（单核）'!$H$2:$I$251,2,0),IF(H4720=59,VLOOKUP(G4720,'属性表（单核）'!$C$2:$D$251,2,0),INT(N4720/VLOOKUP(H4720,'属性表（单）'!$N$4:$O$24,2,0))))</f>
        <v>2070</v>
      </c>
      <c r="Q4720" s="34">
        <f t="shared" si="608"/>
        <v>3105</v>
      </c>
      <c r="R4720" s="1">
        <f>IF(J4720=26,VLOOKUP(G4720,'属性表（单核）'!$H$2:$I$251,2,0),IF(J4720=59,VLOOKUP(G4720,'属性表（单核）'!$C$2:$D$251,2,0),INT(N4720/VLOOKUP(J4720,'属性表（单）'!$N$4:$O$24,2,0))))</f>
        <v>2070</v>
      </c>
      <c r="S4720" s="1">
        <f t="shared" si="609"/>
        <v>57151</v>
      </c>
      <c r="T4720" s="28">
        <f>VLOOKUP(--F4720,经验表!$A$4:$B$53,2,0)*VLOOKUP(--E4720,经验表!$W$8:$X$17,2,0)</f>
        <v>57151.575000000004</v>
      </c>
      <c r="U4720" s="1">
        <f t="shared" si="610"/>
        <v>580203</v>
      </c>
      <c r="V4720" s="1">
        <f t="shared" si="611"/>
        <v>580203</v>
      </c>
    </row>
    <row r="4721" spans="1:22" x14ac:dyDescent="0.35">
      <c r="A4721" s="1">
        <v>91500195</v>
      </c>
      <c r="B4721" s="3" t="s">
        <v>26</v>
      </c>
      <c r="C4721" s="29">
        <f t="shared" si="606"/>
        <v>2</v>
      </c>
      <c r="D4721" s="29" t="str">
        <f t="shared" si="603"/>
        <v>5</v>
      </c>
      <c r="E4721" s="42" t="str">
        <f t="shared" si="604"/>
        <v>25</v>
      </c>
      <c r="F4721" s="1">
        <v>15</v>
      </c>
      <c r="G4721" s="28" t="str">
        <f t="shared" si="605"/>
        <v>515</v>
      </c>
      <c r="H4721" s="1">
        <v>5</v>
      </c>
      <c r="I4721" s="1">
        <v>3442</v>
      </c>
      <c r="J4721" s="1">
        <v>6</v>
      </c>
      <c r="K4721" s="1">
        <v>3442</v>
      </c>
      <c r="L4721" s="1">
        <v>50184</v>
      </c>
      <c r="M4721" s="1">
        <v>306282</v>
      </c>
      <c r="N4721" s="2">
        <f>INT(VLOOKUP(--D4721,'属性表（单）'!$H$7:$I$11,2,0)*VLOOKUP(F4721,'属性表（单）'!$B$4:$D$53,3,0))</f>
        <v>21900</v>
      </c>
      <c r="O4721" s="34">
        <f t="shared" si="607"/>
        <v>3285</v>
      </c>
      <c r="P4721" s="1">
        <f>IF(H4721=26,VLOOKUP(G4721,'属性表（单核）'!$H$2:$I$251,2,0),IF(H4721=59,VLOOKUP(G4721,'属性表（单核）'!$C$2:$D$251,2,0),INT(N4721/VLOOKUP(H4721,'属性表（单）'!$N$4:$O$24,2,0))))</f>
        <v>2190</v>
      </c>
      <c r="Q4721" s="34">
        <f t="shared" si="608"/>
        <v>3285</v>
      </c>
      <c r="R4721" s="1">
        <f>IF(J4721=26,VLOOKUP(G4721,'属性表（单核）'!$H$2:$I$251,2,0),IF(J4721=59,VLOOKUP(G4721,'属性表（单核）'!$C$2:$D$251,2,0),INT(N4721/VLOOKUP(J4721,'属性表（单）'!$N$4:$O$24,2,0))))</f>
        <v>2190</v>
      </c>
      <c r="S4721" s="1">
        <f t="shared" si="609"/>
        <v>65364</v>
      </c>
      <c r="T4721" s="28">
        <f>VLOOKUP(--F4721,经验表!$A$4:$B$53,2,0)*VLOOKUP(--E4721,经验表!$W$8:$X$17,2,0)</f>
        <v>65364.975000000006</v>
      </c>
      <c r="U4721" s="1">
        <f t="shared" si="610"/>
        <v>637354</v>
      </c>
      <c r="V4721" s="1">
        <f t="shared" si="611"/>
        <v>637354</v>
      </c>
    </row>
    <row r="4722" spans="1:22" x14ac:dyDescent="0.35">
      <c r="A4722" s="1">
        <v>91600195</v>
      </c>
      <c r="B4722" s="3" t="s">
        <v>26</v>
      </c>
      <c r="C4722" s="29">
        <f t="shared" si="606"/>
        <v>2</v>
      </c>
      <c r="D4722" s="29" t="str">
        <f t="shared" si="603"/>
        <v>5</v>
      </c>
      <c r="E4722" s="42" t="str">
        <f t="shared" si="604"/>
        <v>25</v>
      </c>
      <c r="F4722" s="1">
        <v>16</v>
      </c>
      <c r="G4722" s="28" t="str">
        <f t="shared" si="605"/>
        <v>516</v>
      </c>
      <c r="H4722" s="1">
        <v>5</v>
      </c>
      <c r="I4722" s="1">
        <v>3589</v>
      </c>
      <c r="J4722" s="1">
        <v>6</v>
      </c>
      <c r="K4722" s="1">
        <v>3589</v>
      </c>
      <c r="L4722" s="1">
        <v>56012</v>
      </c>
      <c r="M4722" s="1">
        <v>356466</v>
      </c>
      <c r="N4722" s="2">
        <f>INT(VLOOKUP(--D4722,'属性表（单）'!$H$7:$I$11,2,0)*VLOOKUP(F4722,'属性表（单）'!$B$4:$D$53,3,0))</f>
        <v>23100</v>
      </c>
      <c r="O4722" s="34">
        <f t="shared" si="607"/>
        <v>3465</v>
      </c>
      <c r="P4722" s="1">
        <f>IF(H4722=26,VLOOKUP(G4722,'属性表（单核）'!$H$2:$I$251,2,0),IF(H4722=59,VLOOKUP(G4722,'属性表（单核）'!$C$2:$D$251,2,0),INT(N4722/VLOOKUP(H4722,'属性表（单）'!$N$4:$O$24,2,0))))</f>
        <v>2310</v>
      </c>
      <c r="Q4722" s="34">
        <f t="shared" si="608"/>
        <v>3465</v>
      </c>
      <c r="R4722" s="1">
        <f>IF(J4722=26,VLOOKUP(G4722,'属性表（单核）'!$H$2:$I$251,2,0),IF(J4722=59,VLOOKUP(G4722,'属性表（单核）'!$C$2:$D$251,2,0),INT(N4722/VLOOKUP(J4722,'属性表（单）'!$N$4:$O$24,2,0))))</f>
        <v>2310</v>
      </c>
      <c r="S4722" s="1">
        <f t="shared" si="609"/>
        <v>73578</v>
      </c>
      <c r="T4722" s="28">
        <f>VLOOKUP(--F4722,经验表!$A$4:$B$53,2,0)*VLOOKUP(--E4722,经验表!$W$8:$X$17,2,0)</f>
        <v>73578.375000000015</v>
      </c>
      <c r="U4722" s="1">
        <f t="shared" si="610"/>
        <v>702718</v>
      </c>
      <c r="V4722" s="1">
        <f t="shared" si="611"/>
        <v>702718</v>
      </c>
    </row>
    <row r="4723" spans="1:22" x14ac:dyDescent="0.35">
      <c r="A4723" s="1">
        <v>91700195</v>
      </c>
      <c r="B4723" s="3" t="s">
        <v>26</v>
      </c>
      <c r="C4723" s="29">
        <f t="shared" si="606"/>
        <v>2</v>
      </c>
      <c r="D4723" s="29" t="str">
        <f t="shared" si="603"/>
        <v>5</v>
      </c>
      <c r="E4723" s="42" t="str">
        <f t="shared" si="604"/>
        <v>25</v>
      </c>
      <c r="F4723" s="1">
        <v>17</v>
      </c>
      <c r="G4723" s="28" t="str">
        <f t="shared" si="605"/>
        <v>517</v>
      </c>
      <c r="H4723" s="1">
        <v>5</v>
      </c>
      <c r="I4723" s="1">
        <v>3738</v>
      </c>
      <c r="J4723" s="1">
        <v>6</v>
      </c>
      <c r="K4723" s="1">
        <v>3738</v>
      </c>
      <c r="L4723" s="1">
        <v>62383</v>
      </c>
      <c r="M4723" s="1">
        <v>412478</v>
      </c>
      <c r="N4723" s="2">
        <f>INT(VLOOKUP(--D4723,'属性表（单）'!$H$7:$I$11,2,0)*VLOOKUP(F4723,'属性表（单）'!$B$4:$D$53,3,0))</f>
        <v>24600</v>
      </c>
      <c r="O4723" s="34">
        <f t="shared" si="607"/>
        <v>3690</v>
      </c>
      <c r="P4723" s="1">
        <f>IF(H4723=26,VLOOKUP(G4723,'属性表（单核）'!$H$2:$I$251,2,0),IF(H4723=59,VLOOKUP(G4723,'属性表（单核）'!$C$2:$D$251,2,0),INT(N4723/VLOOKUP(H4723,'属性表（单）'!$N$4:$O$24,2,0))))</f>
        <v>2460</v>
      </c>
      <c r="Q4723" s="34">
        <f t="shared" si="608"/>
        <v>3690</v>
      </c>
      <c r="R4723" s="1">
        <f>IF(J4723=26,VLOOKUP(G4723,'属性表（单核）'!$H$2:$I$251,2,0),IF(J4723=59,VLOOKUP(G4723,'属性表（单核）'!$C$2:$D$251,2,0),INT(N4723/VLOOKUP(J4723,'属性表（单）'!$N$4:$O$24,2,0))))</f>
        <v>2460</v>
      </c>
      <c r="S4723" s="1">
        <f t="shared" si="609"/>
        <v>81791</v>
      </c>
      <c r="T4723" s="28">
        <f>VLOOKUP(--F4723,经验表!$A$4:$B$53,2,0)*VLOOKUP(--E4723,经验表!$W$8:$X$17,2,0)</f>
        <v>81791.775000000009</v>
      </c>
      <c r="U4723" s="1">
        <f t="shared" si="610"/>
        <v>776296</v>
      </c>
      <c r="V4723" s="1">
        <f t="shared" si="611"/>
        <v>776296</v>
      </c>
    </row>
    <row r="4724" spans="1:22" x14ac:dyDescent="0.35">
      <c r="A4724" s="1">
        <v>91800195</v>
      </c>
      <c r="B4724" s="3" t="s">
        <v>26</v>
      </c>
      <c r="C4724" s="29">
        <f t="shared" si="606"/>
        <v>2</v>
      </c>
      <c r="D4724" s="29" t="str">
        <f t="shared" si="603"/>
        <v>5</v>
      </c>
      <c r="E4724" s="42" t="str">
        <f t="shared" si="604"/>
        <v>25</v>
      </c>
      <c r="F4724" s="1">
        <v>18</v>
      </c>
      <c r="G4724" s="28" t="str">
        <f t="shared" si="605"/>
        <v>518</v>
      </c>
      <c r="H4724" s="1">
        <v>5</v>
      </c>
      <c r="I4724" s="1">
        <v>3886</v>
      </c>
      <c r="J4724" s="1">
        <v>6</v>
      </c>
      <c r="K4724" s="1">
        <v>3886</v>
      </c>
      <c r="L4724" s="1">
        <v>69346</v>
      </c>
      <c r="M4724" s="1">
        <v>474861</v>
      </c>
      <c r="N4724" s="2">
        <f>INT(VLOOKUP(--D4724,'属性表（单）'!$H$7:$I$11,2,0)*VLOOKUP(F4724,'属性表（单）'!$B$4:$D$53,3,0))</f>
        <v>26100</v>
      </c>
      <c r="O4724" s="34">
        <f t="shared" si="607"/>
        <v>3915</v>
      </c>
      <c r="P4724" s="1">
        <f>IF(H4724=26,VLOOKUP(G4724,'属性表（单核）'!$H$2:$I$251,2,0),IF(H4724=59,VLOOKUP(G4724,'属性表（单核）'!$C$2:$D$251,2,0),INT(N4724/VLOOKUP(H4724,'属性表（单）'!$N$4:$O$24,2,0))))</f>
        <v>2610</v>
      </c>
      <c r="Q4724" s="34">
        <f t="shared" si="608"/>
        <v>3915</v>
      </c>
      <c r="R4724" s="1">
        <f>IF(J4724=26,VLOOKUP(G4724,'属性表（单核）'!$H$2:$I$251,2,0),IF(J4724=59,VLOOKUP(G4724,'属性表（单核）'!$C$2:$D$251,2,0),INT(N4724/VLOOKUP(J4724,'属性表（单）'!$N$4:$O$24,2,0))))</f>
        <v>2610</v>
      </c>
      <c r="S4724" s="1">
        <f t="shared" si="609"/>
        <v>93427</v>
      </c>
      <c r="T4724" s="28">
        <f>VLOOKUP(--F4724,经验表!$A$4:$B$53,2,0)*VLOOKUP(--E4724,经验表!$W$8:$X$17,2,0)</f>
        <v>93427.425000000017</v>
      </c>
      <c r="U4724" s="1">
        <f t="shared" si="610"/>
        <v>858087</v>
      </c>
      <c r="V4724" s="1">
        <f t="shared" si="611"/>
        <v>858087</v>
      </c>
    </row>
    <row r="4725" spans="1:22" x14ac:dyDescent="0.35">
      <c r="A4725" s="1">
        <v>91900195</v>
      </c>
      <c r="B4725" s="3" t="s">
        <v>26</v>
      </c>
      <c r="C4725" s="29">
        <f t="shared" si="606"/>
        <v>2</v>
      </c>
      <c r="D4725" s="29" t="str">
        <f t="shared" si="603"/>
        <v>5</v>
      </c>
      <c r="E4725" s="42" t="str">
        <f t="shared" si="604"/>
        <v>25</v>
      </c>
      <c r="F4725" s="1">
        <v>19</v>
      </c>
      <c r="G4725" s="28" t="str">
        <f t="shared" si="605"/>
        <v>519</v>
      </c>
      <c r="H4725" s="1">
        <v>5</v>
      </c>
      <c r="I4725" s="1">
        <v>4037</v>
      </c>
      <c r="J4725" s="1">
        <v>6</v>
      </c>
      <c r="K4725" s="1">
        <v>4037</v>
      </c>
      <c r="L4725" s="1">
        <v>76952</v>
      </c>
      <c r="M4725" s="1">
        <v>544207</v>
      </c>
      <c r="N4725" s="2">
        <f>INT(VLOOKUP(--D4725,'属性表（单）'!$H$7:$I$11,2,0)*VLOOKUP(F4725,'属性表（单）'!$B$4:$D$53,3,0))</f>
        <v>27600</v>
      </c>
      <c r="O4725" s="34">
        <f t="shared" si="607"/>
        <v>4140</v>
      </c>
      <c r="P4725" s="1">
        <f>IF(H4725=26,VLOOKUP(G4725,'属性表（单核）'!$H$2:$I$251,2,0),IF(H4725=59,VLOOKUP(G4725,'属性表（单核）'!$C$2:$D$251,2,0),INT(N4725/VLOOKUP(H4725,'属性表（单）'!$N$4:$O$24,2,0))))</f>
        <v>2760</v>
      </c>
      <c r="Q4725" s="34">
        <f t="shared" si="608"/>
        <v>4140</v>
      </c>
      <c r="R4725" s="1">
        <f>IF(J4725=26,VLOOKUP(G4725,'属性表（单核）'!$H$2:$I$251,2,0),IF(J4725=59,VLOOKUP(G4725,'属性表（单核）'!$C$2:$D$251,2,0),INT(N4725/VLOOKUP(J4725,'属性表（单）'!$N$4:$O$24,2,0))))</f>
        <v>2760</v>
      </c>
      <c r="S4725" s="1">
        <f t="shared" si="609"/>
        <v>105063</v>
      </c>
      <c r="T4725" s="28">
        <f>VLOOKUP(--F4725,经验表!$A$4:$B$53,2,0)*VLOOKUP(--E4725,经验表!$W$8:$X$17,2,0)</f>
        <v>105063.07500000001</v>
      </c>
      <c r="U4725" s="1">
        <f t="shared" si="610"/>
        <v>951514</v>
      </c>
      <c r="V4725" s="1">
        <f t="shared" si="611"/>
        <v>951514</v>
      </c>
    </row>
    <row r="4726" spans="1:22" x14ac:dyDescent="0.35">
      <c r="A4726" s="1">
        <v>92000195</v>
      </c>
      <c r="B4726" s="3" t="s">
        <v>26</v>
      </c>
      <c r="C4726" s="29">
        <f t="shared" si="606"/>
        <v>2</v>
      </c>
      <c r="D4726" s="29" t="str">
        <f t="shared" si="603"/>
        <v>5</v>
      </c>
      <c r="E4726" s="42" t="str">
        <f t="shared" si="604"/>
        <v>25</v>
      </c>
      <c r="F4726" s="1">
        <v>20</v>
      </c>
      <c r="G4726" s="28" t="str">
        <f t="shared" si="605"/>
        <v>520</v>
      </c>
      <c r="H4726" s="1">
        <v>5</v>
      </c>
      <c r="I4726" s="1">
        <v>4190</v>
      </c>
      <c r="J4726" s="1">
        <v>6</v>
      </c>
      <c r="K4726" s="1">
        <v>4190</v>
      </c>
      <c r="L4726" s="1">
        <v>85263</v>
      </c>
      <c r="M4726" s="1">
        <v>621159</v>
      </c>
      <c r="N4726" s="2">
        <f>INT(VLOOKUP(--D4726,'属性表（单）'!$H$7:$I$11,2,0)*VLOOKUP(F4726,'属性表（单）'!$B$4:$D$53,3,0))</f>
        <v>29100</v>
      </c>
      <c r="O4726" s="34">
        <f t="shared" si="607"/>
        <v>4365</v>
      </c>
      <c r="P4726" s="1">
        <f>IF(H4726=26,VLOOKUP(G4726,'属性表（单核）'!$H$2:$I$251,2,0),IF(H4726=59,VLOOKUP(G4726,'属性表（单核）'!$C$2:$D$251,2,0),INT(N4726/VLOOKUP(H4726,'属性表（单）'!$N$4:$O$24,2,0))))</f>
        <v>2910</v>
      </c>
      <c r="Q4726" s="34">
        <f t="shared" si="608"/>
        <v>4365</v>
      </c>
      <c r="R4726" s="1">
        <f>IF(J4726=26,VLOOKUP(G4726,'属性表（单核）'!$H$2:$I$251,2,0),IF(J4726=59,VLOOKUP(G4726,'属性表（单核）'!$C$2:$D$251,2,0),INT(N4726/VLOOKUP(J4726,'属性表（单）'!$N$4:$O$24,2,0))))</f>
        <v>2910</v>
      </c>
      <c r="S4726" s="1">
        <f t="shared" si="609"/>
        <v>116698</v>
      </c>
      <c r="T4726" s="28">
        <f>VLOOKUP(--F4726,经验表!$A$4:$B$53,2,0)*VLOOKUP(--E4726,经验表!$W$8:$X$17,2,0)</f>
        <v>116698.72500000002</v>
      </c>
      <c r="U4726" s="1">
        <f t="shared" si="610"/>
        <v>1056577</v>
      </c>
      <c r="V4726" s="1">
        <f t="shared" si="611"/>
        <v>1056577</v>
      </c>
    </row>
    <row r="4727" spans="1:22" x14ac:dyDescent="0.35">
      <c r="A4727" s="1">
        <v>92100195</v>
      </c>
      <c r="B4727" s="3" t="s">
        <v>26</v>
      </c>
      <c r="C4727" s="29">
        <f t="shared" si="606"/>
        <v>2</v>
      </c>
      <c r="D4727" s="29" t="str">
        <f t="shared" si="603"/>
        <v>5</v>
      </c>
      <c r="E4727" s="42" t="str">
        <f t="shared" si="604"/>
        <v>25</v>
      </c>
      <c r="F4727" s="1">
        <v>21</v>
      </c>
      <c r="G4727" s="28" t="str">
        <f t="shared" si="605"/>
        <v>521</v>
      </c>
      <c r="H4727" s="1">
        <v>5</v>
      </c>
      <c r="I4727" s="1">
        <v>4344</v>
      </c>
      <c r="J4727" s="1">
        <v>6</v>
      </c>
      <c r="K4727" s="1">
        <v>4344</v>
      </c>
      <c r="L4727" s="1">
        <v>94343</v>
      </c>
      <c r="M4727" s="1">
        <v>706422</v>
      </c>
      <c r="N4727" s="2">
        <f>INT(VLOOKUP(--D4727,'属性表（单）'!$H$7:$I$11,2,0)*VLOOKUP(F4727,'属性表（单）'!$B$4:$D$53,3,0))</f>
        <v>30600</v>
      </c>
      <c r="O4727" s="34">
        <f t="shared" si="607"/>
        <v>4590</v>
      </c>
      <c r="P4727" s="1">
        <f>IF(H4727=26,VLOOKUP(G4727,'属性表（单核）'!$H$2:$I$251,2,0),IF(H4727=59,VLOOKUP(G4727,'属性表（单核）'!$C$2:$D$251,2,0),INT(N4727/VLOOKUP(H4727,'属性表（单）'!$N$4:$O$24,2,0))))</f>
        <v>3060</v>
      </c>
      <c r="Q4727" s="34">
        <f t="shared" si="608"/>
        <v>4590</v>
      </c>
      <c r="R4727" s="1">
        <f>IF(J4727=26,VLOOKUP(G4727,'属性表（单核）'!$H$2:$I$251,2,0),IF(J4727=59,VLOOKUP(G4727,'属性表（单核）'!$C$2:$D$251,2,0),INT(N4727/VLOOKUP(J4727,'属性表（单）'!$N$4:$O$24,2,0))))</f>
        <v>3060</v>
      </c>
      <c r="S4727" s="1">
        <f t="shared" si="609"/>
        <v>128334</v>
      </c>
      <c r="T4727" s="28">
        <f>VLOOKUP(--F4727,经验表!$A$4:$B$53,2,0)*VLOOKUP(--E4727,经验表!$W$8:$X$17,2,0)</f>
        <v>128334.37500000001</v>
      </c>
      <c r="U4727" s="1">
        <f t="shared" si="610"/>
        <v>1173275</v>
      </c>
      <c r="V4727" s="1">
        <f t="shared" si="611"/>
        <v>1173275</v>
      </c>
    </row>
    <row r="4728" spans="1:22" x14ac:dyDescent="0.35">
      <c r="A4728" s="1">
        <v>92200195</v>
      </c>
      <c r="B4728" s="3" t="s">
        <v>26</v>
      </c>
      <c r="C4728" s="29">
        <f t="shared" si="606"/>
        <v>2</v>
      </c>
      <c r="D4728" s="29" t="str">
        <f t="shared" si="603"/>
        <v>5</v>
      </c>
      <c r="E4728" s="42" t="str">
        <f t="shared" si="604"/>
        <v>25</v>
      </c>
      <c r="F4728" s="1">
        <v>22</v>
      </c>
      <c r="G4728" s="28" t="str">
        <f t="shared" si="605"/>
        <v>522</v>
      </c>
      <c r="H4728" s="1">
        <v>5</v>
      </c>
      <c r="I4728" s="1">
        <v>4499</v>
      </c>
      <c r="J4728" s="1">
        <v>6</v>
      </c>
      <c r="K4728" s="1">
        <v>4499</v>
      </c>
      <c r="L4728" s="1">
        <v>104260</v>
      </c>
      <c r="M4728" s="1">
        <v>800765</v>
      </c>
      <c r="N4728" s="2">
        <f>INT(VLOOKUP(--D4728,'属性表（单）'!$H$7:$I$11,2,0)*VLOOKUP(F4728,'属性表（单）'!$B$4:$D$53,3,0))</f>
        <v>32400</v>
      </c>
      <c r="O4728" s="34">
        <f t="shared" si="607"/>
        <v>4860</v>
      </c>
      <c r="P4728" s="1">
        <f>IF(H4728=26,VLOOKUP(G4728,'属性表（单核）'!$H$2:$I$251,2,0),IF(H4728=59,VLOOKUP(G4728,'属性表（单核）'!$C$2:$D$251,2,0),INT(N4728/VLOOKUP(H4728,'属性表（单）'!$N$4:$O$24,2,0))))</f>
        <v>3240</v>
      </c>
      <c r="Q4728" s="34">
        <f t="shared" si="608"/>
        <v>4860</v>
      </c>
      <c r="R4728" s="1">
        <f>IF(J4728=26,VLOOKUP(G4728,'属性表（单核）'!$H$2:$I$251,2,0),IF(J4728=59,VLOOKUP(G4728,'属性表（单核）'!$C$2:$D$251,2,0),INT(N4728/VLOOKUP(J4728,'属性表（单）'!$N$4:$O$24,2,0))))</f>
        <v>3240</v>
      </c>
      <c r="S4728" s="1">
        <f t="shared" si="609"/>
        <v>144076</v>
      </c>
      <c r="T4728" s="28">
        <f>VLOOKUP(--F4728,经验表!$A$4:$B$53,2,0)*VLOOKUP(--E4728,经验表!$W$8:$X$17,2,0)</f>
        <v>144076.72500000001</v>
      </c>
      <c r="U4728" s="1">
        <f t="shared" si="610"/>
        <v>1301609</v>
      </c>
      <c r="V4728" s="1">
        <f t="shared" si="611"/>
        <v>1301609</v>
      </c>
    </row>
    <row r="4729" spans="1:22" x14ac:dyDescent="0.35">
      <c r="A4729" s="1">
        <v>92300195</v>
      </c>
      <c r="B4729" s="3" t="s">
        <v>26</v>
      </c>
      <c r="C4729" s="29">
        <f t="shared" si="606"/>
        <v>2</v>
      </c>
      <c r="D4729" s="29" t="str">
        <f t="shared" si="603"/>
        <v>5</v>
      </c>
      <c r="E4729" s="42" t="str">
        <f t="shared" si="604"/>
        <v>25</v>
      </c>
      <c r="F4729" s="1">
        <v>23</v>
      </c>
      <c r="G4729" s="28" t="str">
        <f t="shared" si="605"/>
        <v>523</v>
      </c>
      <c r="H4729" s="1">
        <v>5</v>
      </c>
      <c r="I4729" s="1">
        <v>4656</v>
      </c>
      <c r="J4729" s="1">
        <v>6</v>
      </c>
      <c r="K4729" s="1">
        <v>4656</v>
      </c>
      <c r="L4729" s="1">
        <v>115091</v>
      </c>
      <c r="M4729" s="1">
        <v>905025</v>
      </c>
      <c r="N4729" s="2">
        <f>INT(VLOOKUP(--D4729,'属性表（单）'!$H$7:$I$11,2,0)*VLOOKUP(F4729,'属性表（单）'!$B$4:$D$53,3,0))</f>
        <v>34200</v>
      </c>
      <c r="O4729" s="34">
        <f t="shared" si="607"/>
        <v>5130</v>
      </c>
      <c r="P4729" s="1">
        <f>IF(H4729=26,VLOOKUP(G4729,'属性表（单核）'!$H$2:$I$251,2,0),IF(H4729=59,VLOOKUP(G4729,'属性表（单核）'!$C$2:$D$251,2,0),INT(N4729/VLOOKUP(H4729,'属性表（单）'!$N$4:$O$24,2,0))))</f>
        <v>3420</v>
      </c>
      <c r="Q4729" s="34">
        <f t="shared" si="608"/>
        <v>5130</v>
      </c>
      <c r="R4729" s="1">
        <f>IF(J4729=26,VLOOKUP(G4729,'属性表（单核）'!$H$2:$I$251,2,0),IF(J4729=59,VLOOKUP(G4729,'属性表（单核）'!$C$2:$D$251,2,0),INT(N4729/VLOOKUP(J4729,'属性表（单）'!$N$4:$O$24,2,0))))</f>
        <v>3420</v>
      </c>
      <c r="S4729" s="1">
        <f t="shared" si="609"/>
        <v>159819</v>
      </c>
      <c r="T4729" s="28">
        <f>VLOOKUP(--F4729,经验表!$A$4:$B$53,2,0)*VLOOKUP(--E4729,经验表!$W$8:$X$17,2,0)</f>
        <v>159819.07500000001</v>
      </c>
      <c r="U4729" s="1">
        <f t="shared" si="610"/>
        <v>1445685</v>
      </c>
      <c r="V4729" s="1">
        <f t="shared" si="611"/>
        <v>1445685</v>
      </c>
    </row>
    <row r="4730" spans="1:22" x14ac:dyDescent="0.35">
      <c r="A4730" s="1">
        <v>92400195</v>
      </c>
      <c r="B4730" s="3" t="s">
        <v>26</v>
      </c>
      <c r="C4730" s="29">
        <f t="shared" si="606"/>
        <v>2</v>
      </c>
      <c r="D4730" s="29" t="str">
        <f t="shared" si="603"/>
        <v>5</v>
      </c>
      <c r="E4730" s="42" t="str">
        <f t="shared" si="604"/>
        <v>25</v>
      </c>
      <c r="F4730" s="1">
        <v>24</v>
      </c>
      <c r="G4730" s="28" t="str">
        <f t="shared" si="605"/>
        <v>524</v>
      </c>
      <c r="H4730" s="1">
        <v>5</v>
      </c>
      <c r="I4730" s="1">
        <v>4816</v>
      </c>
      <c r="J4730" s="1">
        <v>6</v>
      </c>
      <c r="K4730" s="1">
        <v>4816</v>
      </c>
      <c r="L4730" s="1">
        <v>126918</v>
      </c>
      <c r="M4730" s="1">
        <v>1020116</v>
      </c>
      <c r="N4730" s="2">
        <f>INT(VLOOKUP(--D4730,'属性表（单）'!$H$7:$I$11,2,0)*VLOOKUP(F4730,'属性表（单）'!$B$4:$D$53,3,0))</f>
        <v>36000</v>
      </c>
      <c r="O4730" s="34">
        <f t="shared" si="607"/>
        <v>5400</v>
      </c>
      <c r="P4730" s="1">
        <f>IF(H4730=26,VLOOKUP(G4730,'属性表（单核）'!$H$2:$I$251,2,0),IF(H4730=59,VLOOKUP(G4730,'属性表（单核）'!$C$2:$D$251,2,0),INT(N4730/VLOOKUP(H4730,'属性表（单）'!$N$4:$O$24,2,0))))</f>
        <v>3600</v>
      </c>
      <c r="Q4730" s="34">
        <f t="shared" si="608"/>
        <v>5400</v>
      </c>
      <c r="R4730" s="1">
        <f>IF(J4730=26,VLOOKUP(G4730,'属性表（单核）'!$H$2:$I$251,2,0),IF(J4730=59,VLOOKUP(G4730,'属性表（单核）'!$C$2:$D$251,2,0),INT(N4730/VLOOKUP(J4730,'属性表（单）'!$N$4:$O$24,2,0))))</f>
        <v>3600</v>
      </c>
      <c r="S4730" s="1">
        <f t="shared" si="609"/>
        <v>175561</v>
      </c>
      <c r="T4730" s="28">
        <f>VLOOKUP(--F4730,经验表!$A$4:$B$53,2,0)*VLOOKUP(--E4730,经验表!$W$8:$X$17,2,0)</f>
        <v>175561.42500000002</v>
      </c>
      <c r="U4730" s="1">
        <f t="shared" si="610"/>
        <v>1605504</v>
      </c>
      <c r="V4730" s="1">
        <f t="shared" si="611"/>
        <v>1605504</v>
      </c>
    </row>
    <row r="4731" spans="1:22" x14ac:dyDescent="0.35">
      <c r="A4731" s="1">
        <v>92500195</v>
      </c>
      <c r="B4731" s="3" t="s">
        <v>26</v>
      </c>
      <c r="C4731" s="29">
        <f t="shared" si="606"/>
        <v>2</v>
      </c>
      <c r="D4731" s="29" t="str">
        <f t="shared" si="603"/>
        <v>5</v>
      </c>
      <c r="E4731" s="42" t="str">
        <f t="shared" si="604"/>
        <v>25</v>
      </c>
      <c r="F4731" s="1">
        <v>25</v>
      </c>
      <c r="G4731" s="28" t="str">
        <f t="shared" si="605"/>
        <v>525</v>
      </c>
      <c r="H4731" s="1">
        <v>5</v>
      </c>
      <c r="I4731" s="1">
        <v>4976</v>
      </c>
      <c r="J4731" s="1">
        <v>6</v>
      </c>
      <c r="K4731" s="1">
        <v>4976</v>
      </c>
      <c r="L4731" s="1">
        <v>139834</v>
      </c>
      <c r="M4731" s="1">
        <v>1147034</v>
      </c>
      <c r="N4731" s="2">
        <f>INT(VLOOKUP(--D4731,'属性表（单）'!$H$7:$I$11,2,0)*VLOOKUP(F4731,'属性表（单）'!$B$4:$D$53,3,0))</f>
        <v>37800</v>
      </c>
      <c r="O4731" s="34">
        <f t="shared" si="607"/>
        <v>5670</v>
      </c>
      <c r="P4731" s="1">
        <f>IF(H4731=26,VLOOKUP(G4731,'属性表（单核）'!$H$2:$I$251,2,0),IF(H4731=59,VLOOKUP(G4731,'属性表（单核）'!$C$2:$D$251,2,0),INT(N4731/VLOOKUP(H4731,'属性表（单）'!$N$4:$O$24,2,0))))</f>
        <v>3780</v>
      </c>
      <c r="Q4731" s="34">
        <f t="shared" si="608"/>
        <v>5670</v>
      </c>
      <c r="R4731" s="1">
        <f>IF(J4731=26,VLOOKUP(G4731,'属性表（单核）'!$H$2:$I$251,2,0),IF(J4731=59,VLOOKUP(G4731,'属性表（单核）'!$C$2:$D$251,2,0),INT(N4731/VLOOKUP(J4731,'属性表（单）'!$N$4:$O$24,2,0))))</f>
        <v>3780</v>
      </c>
      <c r="S4731" s="1">
        <f t="shared" si="609"/>
        <v>191303</v>
      </c>
      <c r="T4731" s="28">
        <f>VLOOKUP(--F4731,经验表!$A$4:$B$53,2,0)*VLOOKUP(--E4731,经验表!$W$8:$X$17,2,0)</f>
        <v>191303.77500000002</v>
      </c>
      <c r="U4731" s="1">
        <f t="shared" si="610"/>
        <v>1781065</v>
      </c>
      <c r="V4731" s="1">
        <f t="shared" si="611"/>
        <v>1781065</v>
      </c>
    </row>
    <row r="4732" spans="1:22" x14ac:dyDescent="0.35">
      <c r="A4732" s="1">
        <v>92600195</v>
      </c>
      <c r="B4732" s="3" t="s">
        <v>26</v>
      </c>
      <c r="C4732" s="29">
        <f t="shared" si="606"/>
        <v>2</v>
      </c>
      <c r="D4732" s="29" t="str">
        <f t="shared" si="603"/>
        <v>5</v>
      </c>
      <c r="E4732" s="42" t="str">
        <f t="shared" si="604"/>
        <v>25</v>
      </c>
      <c r="F4732" s="1">
        <v>26</v>
      </c>
      <c r="G4732" s="28" t="str">
        <f t="shared" si="605"/>
        <v>526</v>
      </c>
      <c r="H4732" s="1">
        <v>5</v>
      </c>
      <c r="I4732" s="1">
        <v>5138</v>
      </c>
      <c r="J4732" s="1">
        <v>6</v>
      </c>
      <c r="K4732" s="1">
        <v>5138</v>
      </c>
      <c r="L4732" s="1">
        <v>153936</v>
      </c>
      <c r="M4732" s="1">
        <v>1286868</v>
      </c>
      <c r="N4732" s="2">
        <f>INT(VLOOKUP(--D4732,'属性表（单）'!$H$7:$I$11,2,0)*VLOOKUP(F4732,'属性表（单）'!$B$4:$D$53,3,0))</f>
        <v>39600</v>
      </c>
      <c r="O4732" s="34">
        <f t="shared" si="607"/>
        <v>5940</v>
      </c>
      <c r="P4732" s="1">
        <f>IF(H4732=26,VLOOKUP(G4732,'属性表（单核）'!$H$2:$I$251,2,0),IF(H4732=59,VLOOKUP(G4732,'属性表（单核）'!$C$2:$D$251,2,0),INT(N4732/VLOOKUP(H4732,'属性表（单）'!$N$4:$O$24,2,0))))</f>
        <v>3960</v>
      </c>
      <c r="Q4732" s="34">
        <f t="shared" si="608"/>
        <v>5940</v>
      </c>
      <c r="R4732" s="1">
        <f>IF(J4732=26,VLOOKUP(G4732,'属性表（单核）'!$H$2:$I$251,2,0),IF(J4732=59,VLOOKUP(G4732,'属性表（单核）'!$C$2:$D$251,2,0),INT(N4732/VLOOKUP(J4732,'属性表（单）'!$N$4:$O$24,2,0))))</f>
        <v>3960</v>
      </c>
      <c r="S4732" s="1">
        <f t="shared" si="609"/>
        <v>211837</v>
      </c>
      <c r="T4732" s="28">
        <f>VLOOKUP(--F4732,经验表!$A$4:$B$53,2,0)*VLOOKUP(--E4732,经验表!$W$8:$X$17,2,0)</f>
        <v>211837.27500000002</v>
      </c>
      <c r="U4732" s="1">
        <f t="shared" si="610"/>
        <v>1972368</v>
      </c>
      <c r="V4732" s="1">
        <f t="shared" si="611"/>
        <v>1972368</v>
      </c>
    </row>
    <row r="4733" spans="1:22" x14ac:dyDescent="0.35">
      <c r="A4733" s="1">
        <v>92700195</v>
      </c>
      <c r="B4733" s="3" t="s">
        <v>26</v>
      </c>
      <c r="C4733" s="29">
        <f t="shared" si="606"/>
        <v>2</v>
      </c>
      <c r="D4733" s="29" t="str">
        <f t="shared" si="603"/>
        <v>5</v>
      </c>
      <c r="E4733" s="42" t="str">
        <f t="shared" si="604"/>
        <v>25</v>
      </c>
      <c r="F4733" s="1">
        <v>27</v>
      </c>
      <c r="G4733" s="28" t="str">
        <f t="shared" si="605"/>
        <v>527</v>
      </c>
      <c r="H4733" s="1">
        <v>5</v>
      </c>
      <c r="I4733" s="1">
        <v>5301</v>
      </c>
      <c r="J4733" s="1">
        <v>6</v>
      </c>
      <c r="K4733" s="1">
        <v>5301</v>
      </c>
      <c r="L4733" s="1">
        <v>169332</v>
      </c>
      <c r="M4733" s="1">
        <v>1440804</v>
      </c>
      <c r="N4733" s="2">
        <f>INT(VLOOKUP(--D4733,'属性表（单）'!$H$7:$I$11,2,0)*VLOOKUP(F4733,'属性表（单）'!$B$4:$D$53,3,0))</f>
        <v>41700</v>
      </c>
      <c r="O4733" s="34">
        <f t="shared" si="607"/>
        <v>6255</v>
      </c>
      <c r="P4733" s="1">
        <f>IF(H4733=26,VLOOKUP(G4733,'属性表（单核）'!$H$2:$I$251,2,0),IF(H4733=59,VLOOKUP(G4733,'属性表（单核）'!$C$2:$D$251,2,0),INT(N4733/VLOOKUP(H4733,'属性表（单）'!$N$4:$O$24,2,0))))</f>
        <v>4170</v>
      </c>
      <c r="Q4733" s="34">
        <f t="shared" si="608"/>
        <v>6255</v>
      </c>
      <c r="R4733" s="1">
        <f>IF(J4733=26,VLOOKUP(G4733,'属性表（单核）'!$H$2:$I$251,2,0),IF(J4733=59,VLOOKUP(G4733,'属性表（单核）'!$C$2:$D$251,2,0),INT(N4733/VLOOKUP(J4733,'属性表（单）'!$N$4:$O$24,2,0))))</f>
        <v>4170</v>
      </c>
      <c r="S4733" s="1">
        <f t="shared" si="609"/>
        <v>232370</v>
      </c>
      <c r="T4733" s="28">
        <f>VLOOKUP(--F4733,经验表!$A$4:$B$53,2,0)*VLOOKUP(--E4733,经验表!$W$8:$X$17,2,0)</f>
        <v>232370.77500000002</v>
      </c>
      <c r="U4733" s="1">
        <f t="shared" si="610"/>
        <v>2184205</v>
      </c>
      <c r="V4733" s="1">
        <f t="shared" si="611"/>
        <v>2184205</v>
      </c>
    </row>
    <row r="4734" spans="1:22" x14ac:dyDescent="0.35">
      <c r="A4734" s="1">
        <v>92800195</v>
      </c>
      <c r="B4734" s="3" t="s">
        <v>26</v>
      </c>
      <c r="C4734" s="29">
        <f t="shared" si="606"/>
        <v>2</v>
      </c>
      <c r="D4734" s="29" t="str">
        <f t="shared" si="603"/>
        <v>5</v>
      </c>
      <c r="E4734" s="42" t="str">
        <f t="shared" si="604"/>
        <v>25</v>
      </c>
      <c r="F4734" s="1">
        <v>28</v>
      </c>
      <c r="G4734" s="28" t="str">
        <f t="shared" si="605"/>
        <v>528</v>
      </c>
      <c r="H4734" s="1">
        <v>5</v>
      </c>
      <c r="I4734" s="1">
        <v>5466</v>
      </c>
      <c r="J4734" s="1">
        <v>6</v>
      </c>
      <c r="K4734" s="1">
        <v>5466</v>
      </c>
      <c r="L4734" s="1">
        <v>186142</v>
      </c>
      <c r="M4734" s="1">
        <v>1610136</v>
      </c>
      <c r="N4734" s="2">
        <f>INT(VLOOKUP(--D4734,'属性表（单）'!$H$7:$I$11,2,0)*VLOOKUP(F4734,'属性表（单）'!$B$4:$D$53,3,0))</f>
        <v>43800</v>
      </c>
      <c r="O4734" s="34">
        <f t="shared" si="607"/>
        <v>6570</v>
      </c>
      <c r="P4734" s="1">
        <f>IF(H4734=26,VLOOKUP(G4734,'属性表（单核）'!$H$2:$I$251,2,0),IF(H4734=59,VLOOKUP(G4734,'属性表（单核）'!$C$2:$D$251,2,0),INT(N4734/VLOOKUP(H4734,'属性表（单）'!$N$4:$O$24,2,0))))</f>
        <v>4380</v>
      </c>
      <c r="Q4734" s="34">
        <f t="shared" si="608"/>
        <v>6570</v>
      </c>
      <c r="R4734" s="1">
        <f>IF(J4734=26,VLOOKUP(G4734,'属性表（单核）'!$H$2:$I$251,2,0),IF(J4734=59,VLOOKUP(G4734,'属性表（单核）'!$C$2:$D$251,2,0),INT(N4734/VLOOKUP(J4734,'属性表（单）'!$N$4:$O$24,2,0))))</f>
        <v>4380</v>
      </c>
      <c r="S4734" s="1">
        <f t="shared" si="609"/>
        <v>252904</v>
      </c>
      <c r="T4734" s="28">
        <f>VLOOKUP(--F4734,经验表!$A$4:$B$53,2,0)*VLOOKUP(--E4734,经验表!$W$8:$X$17,2,0)</f>
        <v>252904.27500000002</v>
      </c>
      <c r="U4734" s="1">
        <f t="shared" si="610"/>
        <v>2416575</v>
      </c>
      <c r="V4734" s="1">
        <f t="shared" si="611"/>
        <v>2416575</v>
      </c>
    </row>
    <row r="4735" spans="1:22" x14ac:dyDescent="0.35">
      <c r="A4735" s="1">
        <v>92900195</v>
      </c>
      <c r="B4735" s="3" t="s">
        <v>26</v>
      </c>
      <c r="C4735" s="29">
        <f t="shared" si="606"/>
        <v>2</v>
      </c>
      <c r="D4735" s="29" t="str">
        <f t="shared" si="603"/>
        <v>5</v>
      </c>
      <c r="E4735" s="42" t="str">
        <f t="shared" si="604"/>
        <v>25</v>
      </c>
      <c r="F4735" s="1">
        <v>29</v>
      </c>
      <c r="G4735" s="28" t="str">
        <f t="shared" si="605"/>
        <v>529</v>
      </c>
      <c r="H4735" s="1">
        <v>5</v>
      </c>
      <c r="I4735" s="1">
        <v>5634</v>
      </c>
      <c r="J4735" s="1">
        <v>6</v>
      </c>
      <c r="K4735" s="1">
        <v>5634</v>
      </c>
      <c r="L4735" s="1">
        <v>204492</v>
      </c>
      <c r="M4735" s="1">
        <v>1796278</v>
      </c>
      <c r="N4735" s="2">
        <f>INT(VLOOKUP(--D4735,'属性表（单）'!$H$7:$I$11,2,0)*VLOOKUP(F4735,'属性表（单）'!$B$4:$D$53,3,0))</f>
        <v>45900</v>
      </c>
      <c r="O4735" s="34">
        <f t="shared" si="607"/>
        <v>6885</v>
      </c>
      <c r="P4735" s="1">
        <f>IF(H4735=26,VLOOKUP(G4735,'属性表（单核）'!$H$2:$I$251,2,0),IF(H4735=59,VLOOKUP(G4735,'属性表（单核）'!$C$2:$D$251,2,0),INT(N4735/VLOOKUP(H4735,'属性表（单）'!$N$4:$O$24,2,0))))</f>
        <v>4590</v>
      </c>
      <c r="Q4735" s="34">
        <f t="shared" si="608"/>
        <v>6885</v>
      </c>
      <c r="R4735" s="1">
        <f>IF(J4735=26,VLOOKUP(G4735,'属性表（单核）'!$H$2:$I$251,2,0),IF(J4735=59,VLOOKUP(G4735,'属性表（单核）'!$C$2:$D$251,2,0),INT(N4735/VLOOKUP(J4735,'属性表（单）'!$N$4:$O$24,2,0))))</f>
        <v>4590</v>
      </c>
      <c r="S4735" s="1">
        <f t="shared" si="609"/>
        <v>273437</v>
      </c>
      <c r="T4735" s="28">
        <f>VLOOKUP(--F4735,经验表!$A$4:$B$53,2,0)*VLOOKUP(--E4735,经验表!$W$8:$X$17,2,0)</f>
        <v>273437.77500000002</v>
      </c>
      <c r="U4735" s="1">
        <f t="shared" si="610"/>
        <v>2669479</v>
      </c>
      <c r="V4735" s="1">
        <f t="shared" si="611"/>
        <v>2669479</v>
      </c>
    </row>
    <row r="4736" spans="1:22" x14ac:dyDescent="0.35">
      <c r="A4736" s="1">
        <v>93000195</v>
      </c>
      <c r="B4736" s="3" t="s">
        <v>26</v>
      </c>
      <c r="C4736" s="29">
        <f t="shared" si="606"/>
        <v>2</v>
      </c>
      <c r="D4736" s="29" t="str">
        <f t="shared" si="603"/>
        <v>5</v>
      </c>
      <c r="E4736" s="42" t="str">
        <f t="shared" si="604"/>
        <v>25</v>
      </c>
      <c r="F4736" s="1">
        <v>30</v>
      </c>
      <c r="G4736" s="28" t="str">
        <f t="shared" si="605"/>
        <v>530</v>
      </c>
      <c r="H4736" s="1">
        <v>5</v>
      </c>
      <c r="I4736" s="1">
        <v>5802</v>
      </c>
      <c r="J4736" s="1">
        <v>6</v>
      </c>
      <c r="K4736" s="1">
        <v>5802</v>
      </c>
      <c r="L4736" s="1">
        <v>224521</v>
      </c>
      <c r="M4736" s="1">
        <v>2000770</v>
      </c>
      <c r="N4736" s="2">
        <f>INT(VLOOKUP(--D4736,'属性表（单）'!$H$7:$I$11,2,0)*VLOOKUP(F4736,'属性表（单）'!$B$4:$D$53,3,0))</f>
        <v>48000</v>
      </c>
      <c r="O4736" s="34">
        <f t="shared" si="607"/>
        <v>7200</v>
      </c>
      <c r="P4736" s="1">
        <f>IF(H4736=26,VLOOKUP(G4736,'属性表（单核）'!$H$2:$I$251,2,0),IF(H4736=59,VLOOKUP(G4736,'属性表（单核）'!$C$2:$D$251,2,0),INT(N4736/VLOOKUP(H4736,'属性表（单）'!$N$4:$O$24,2,0))))</f>
        <v>4800</v>
      </c>
      <c r="Q4736" s="34">
        <f t="shared" si="608"/>
        <v>7200</v>
      </c>
      <c r="R4736" s="1">
        <f>IF(J4736=26,VLOOKUP(G4736,'属性表（单核）'!$H$2:$I$251,2,0),IF(J4736=59,VLOOKUP(G4736,'属性表（单核）'!$C$2:$D$251,2,0),INT(N4736/VLOOKUP(J4736,'属性表（单）'!$N$4:$O$24,2,0))))</f>
        <v>4800</v>
      </c>
      <c r="S4736" s="1">
        <f t="shared" si="609"/>
        <v>299446</v>
      </c>
      <c r="T4736" s="28">
        <f>VLOOKUP(--F4736,经验表!$A$4:$B$53,2,0)*VLOOKUP(--E4736,经验表!$W$8:$X$17,2,0)</f>
        <v>299446.87500000006</v>
      </c>
      <c r="U4736" s="1">
        <f t="shared" si="610"/>
        <v>2942916</v>
      </c>
      <c r="V4736" s="1">
        <f t="shared" si="611"/>
        <v>2942916</v>
      </c>
    </row>
    <row r="4737" spans="1:22" x14ac:dyDescent="0.35">
      <c r="A4737" s="1">
        <v>93100195</v>
      </c>
      <c r="B4737" s="3" t="s">
        <v>26</v>
      </c>
      <c r="C4737" s="29">
        <f t="shared" si="606"/>
        <v>2</v>
      </c>
      <c r="D4737" s="29" t="str">
        <f t="shared" si="603"/>
        <v>5</v>
      </c>
      <c r="E4737" s="42" t="str">
        <f t="shared" si="604"/>
        <v>25</v>
      </c>
      <c r="F4737" s="1">
        <v>31</v>
      </c>
      <c r="G4737" s="28" t="str">
        <f t="shared" si="605"/>
        <v>531</v>
      </c>
      <c r="H4737" s="1">
        <v>5</v>
      </c>
      <c r="I4737" s="1">
        <v>5971</v>
      </c>
      <c r="J4737" s="1">
        <v>6</v>
      </c>
      <c r="K4737" s="1">
        <v>5971</v>
      </c>
      <c r="L4737" s="1">
        <v>246385</v>
      </c>
      <c r="M4737" s="1">
        <v>2225291</v>
      </c>
      <c r="N4737" s="2">
        <f>INT(VLOOKUP(--D4737,'属性表（单）'!$H$7:$I$11,2,0)*VLOOKUP(F4737,'属性表（单）'!$B$4:$D$53,3,0))</f>
        <v>50100</v>
      </c>
      <c r="O4737" s="34">
        <f t="shared" si="607"/>
        <v>7515</v>
      </c>
      <c r="P4737" s="1">
        <f>IF(H4737=26,VLOOKUP(G4737,'属性表（单核）'!$H$2:$I$251,2,0),IF(H4737=59,VLOOKUP(G4737,'属性表（单核）'!$C$2:$D$251,2,0),INT(N4737/VLOOKUP(H4737,'属性表（单）'!$N$4:$O$24,2,0))))</f>
        <v>5010</v>
      </c>
      <c r="Q4737" s="34">
        <f t="shared" si="608"/>
        <v>7515</v>
      </c>
      <c r="R4737" s="1">
        <f>IF(J4737=26,VLOOKUP(G4737,'属性表（单核）'!$H$2:$I$251,2,0),IF(J4737=59,VLOOKUP(G4737,'属性表（单核）'!$C$2:$D$251,2,0),INT(N4737/VLOOKUP(J4737,'属性表（单）'!$N$4:$O$24,2,0))))</f>
        <v>5010</v>
      </c>
      <c r="S4737" s="1">
        <f t="shared" si="609"/>
        <v>325455</v>
      </c>
      <c r="T4737" s="28">
        <f>VLOOKUP(--F4737,经验表!$A$4:$B$53,2,0)*VLOOKUP(--E4737,经验表!$W$8:$X$17,2,0)</f>
        <v>325455.97500000003</v>
      </c>
      <c r="U4737" s="1">
        <f t="shared" si="610"/>
        <v>3242362</v>
      </c>
      <c r="V4737" s="1">
        <f t="shared" si="611"/>
        <v>3242362</v>
      </c>
    </row>
    <row r="4738" spans="1:22" x14ac:dyDescent="0.35">
      <c r="A4738" s="1">
        <v>93200195</v>
      </c>
      <c r="B4738" s="3" t="s">
        <v>26</v>
      </c>
      <c r="C4738" s="29">
        <f t="shared" si="606"/>
        <v>2</v>
      </c>
      <c r="D4738" s="29" t="str">
        <f t="shared" si="603"/>
        <v>5</v>
      </c>
      <c r="E4738" s="42" t="str">
        <f t="shared" si="604"/>
        <v>25</v>
      </c>
      <c r="F4738" s="1">
        <v>32</v>
      </c>
      <c r="G4738" s="28" t="str">
        <f t="shared" si="605"/>
        <v>532</v>
      </c>
      <c r="H4738" s="1">
        <v>5</v>
      </c>
      <c r="I4738" s="1">
        <v>6144</v>
      </c>
      <c r="J4738" s="1">
        <v>6</v>
      </c>
      <c r="K4738" s="1">
        <v>6144</v>
      </c>
      <c r="L4738" s="1">
        <v>270248</v>
      </c>
      <c r="M4738" s="1">
        <v>2471676</v>
      </c>
      <c r="N4738" s="2">
        <f>INT(VLOOKUP(--D4738,'属性表（单）'!$H$7:$I$11,2,0)*VLOOKUP(F4738,'属性表（单）'!$B$4:$D$53,3,0))</f>
        <v>52500</v>
      </c>
      <c r="O4738" s="34">
        <f t="shared" si="607"/>
        <v>7875</v>
      </c>
      <c r="P4738" s="1">
        <f>IF(H4738=26,VLOOKUP(G4738,'属性表（单核）'!$H$2:$I$251,2,0),IF(H4738=59,VLOOKUP(G4738,'属性表（单核）'!$C$2:$D$251,2,0),INT(N4738/VLOOKUP(H4738,'属性表（单）'!$N$4:$O$24,2,0))))</f>
        <v>5250</v>
      </c>
      <c r="Q4738" s="34">
        <f t="shared" si="608"/>
        <v>7875</v>
      </c>
      <c r="R4738" s="1">
        <f>IF(J4738=26,VLOOKUP(G4738,'属性表（单核）'!$H$2:$I$251,2,0),IF(J4738=59,VLOOKUP(G4738,'属性表（单核）'!$C$2:$D$251,2,0),INT(N4738/VLOOKUP(J4738,'属性表（单）'!$N$4:$O$24,2,0))))</f>
        <v>5250</v>
      </c>
      <c r="S4738" s="1">
        <f t="shared" si="609"/>
        <v>351465</v>
      </c>
      <c r="T4738" s="28">
        <f>VLOOKUP(--F4738,经验表!$A$4:$B$53,2,0)*VLOOKUP(--E4738,经验表!$W$8:$X$17,2,0)</f>
        <v>351465.07500000007</v>
      </c>
      <c r="U4738" s="1">
        <f t="shared" si="610"/>
        <v>3567817</v>
      </c>
      <c r="V4738" s="1">
        <f t="shared" si="611"/>
        <v>3567817</v>
      </c>
    </row>
    <row r="4739" spans="1:22" x14ac:dyDescent="0.35">
      <c r="A4739" s="1">
        <v>93300195</v>
      </c>
      <c r="B4739" s="3" t="s">
        <v>26</v>
      </c>
      <c r="C4739" s="29">
        <f t="shared" si="606"/>
        <v>2</v>
      </c>
      <c r="D4739" s="29" t="str">
        <f t="shared" ref="D4739:D4802" si="612">RIGHT(A4739,1)</f>
        <v>5</v>
      </c>
      <c r="E4739" s="42" t="str">
        <f t="shared" ref="E4739:E4802" si="613">IF(C4739=1,RIGHT(A4739,1),C4739&amp;RIGHT(A4739,1))</f>
        <v>25</v>
      </c>
      <c r="F4739" s="1">
        <v>33</v>
      </c>
      <c r="G4739" s="28" t="str">
        <f t="shared" ref="G4739:G4802" si="614">D4739&amp;F4739</f>
        <v>533</v>
      </c>
      <c r="H4739" s="1">
        <v>5</v>
      </c>
      <c r="I4739" s="1">
        <v>6317</v>
      </c>
      <c r="J4739" s="1">
        <v>6</v>
      </c>
      <c r="K4739" s="1">
        <v>6317</v>
      </c>
      <c r="L4739" s="1">
        <v>296294</v>
      </c>
      <c r="M4739" s="1">
        <v>2741924</v>
      </c>
      <c r="N4739" s="2">
        <f>INT(VLOOKUP(--D4739,'属性表（单）'!$H$7:$I$11,2,0)*VLOOKUP(F4739,'属性表（单）'!$B$4:$D$53,3,0))</f>
        <v>54900</v>
      </c>
      <c r="O4739" s="34">
        <f t="shared" si="607"/>
        <v>8235</v>
      </c>
      <c r="P4739" s="1">
        <f>IF(H4739=26,VLOOKUP(G4739,'属性表（单核）'!$H$2:$I$251,2,0),IF(H4739=59,VLOOKUP(G4739,'属性表（单核）'!$C$2:$D$251,2,0),INT(N4739/VLOOKUP(H4739,'属性表（单）'!$N$4:$O$24,2,0))))</f>
        <v>5490</v>
      </c>
      <c r="Q4739" s="34">
        <f t="shared" si="608"/>
        <v>8235</v>
      </c>
      <c r="R4739" s="1">
        <f>IF(J4739=26,VLOOKUP(G4739,'属性表（单核）'!$H$2:$I$251,2,0),IF(J4739=59,VLOOKUP(G4739,'属性表（单核）'!$C$2:$D$251,2,0),INT(N4739/VLOOKUP(J4739,'属性表（单）'!$N$4:$O$24,2,0))))</f>
        <v>5490</v>
      </c>
      <c r="S4739" s="1">
        <f t="shared" si="609"/>
        <v>377474</v>
      </c>
      <c r="T4739" s="28">
        <f>VLOOKUP(--F4739,经验表!$A$4:$B$53,2,0)*VLOOKUP(--E4739,经验表!$W$8:$X$17,2,0)</f>
        <v>377474.17500000005</v>
      </c>
      <c r="U4739" s="1">
        <f t="shared" si="610"/>
        <v>3919282</v>
      </c>
      <c r="V4739" s="1">
        <f t="shared" si="611"/>
        <v>3919282</v>
      </c>
    </row>
    <row r="4740" spans="1:22" x14ac:dyDescent="0.35">
      <c r="A4740" s="1">
        <v>93400195</v>
      </c>
      <c r="B4740" s="3" t="s">
        <v>26</v>
      </c>
      <c r="C4740" s="29">
        <f t="shared" ref="C4740:C4803" si="615">C4739</f>
        <v>2</v>
      </c>
      <c r="D4740" s="29" t="str">
        <f t="shared" si="612"/>
        <v>5</v>
      </c>
      <c r="E4740" s="42" t="str">
        <f t="shared" si="613"/>
        <v>25</v>
      </c>
      <c r="F4740" s="1">
        <v>34</v>
      </c>
      <c r="G4740" s="28" t="str">
        <f t="shared" si="614"/>
        <v>534</v>
      </c>
      <c r="H4740" s="1">
        <v>5</v>
      </c>
      <c r="I4740" s="1">
        <v>6493</v>
      </c>
      <c r="J4740" s="1">
        <v>6</v>
      </c>
      <c r="K4740" s="1">
        <v>6493</v>
      </c>
      <c r="L4740" s="1">
        <v>324718</v>
      </c>
      <c r="M4740" s="1">
        <v>3038218</v>
      </c>
      <c r="N4740" s="2">
        <f>INT(VLOOKUP(--D4740,'属性表（单）'!$H$7:$I$11,2,0)*VLOOKUP(F4740,'属性表（单）'!$B$4:$D$53,3,0))</f>
        <v>57300</v>
      </c>
      <c r="O4740" s="34">
        <f t="shared" si="607"/>
        <v>8595</v>
      </c>
      <c r="P4740" s="1">
        <f>IF(H4740=26,VLOOKUP(G4740,'属性表（单核）'!$H$2:$I$251,2,0),IF(H4740=59,VLOOKUP(G4740,'属性表（单核）'!$C$2:$D$251,2,0),INT(N4740/VLOOKUP(H4740,'属性表（单）'!$N$4:$O$24,2,0))))</f>
        <v>5730</v>
      </c>
      <c r="Q4740" s="34">
        <f t="shared" si="608"/>
        <v>8595</v>
      </c>
      <c r="R4740" s="1">
        <f>IF(J4740=26,VLOOKUP(G4740,'属性表（单核）'!$H$2:$I$251,2,0),IF(J4740=59,VLOOKUP(G4740,'属性表（单核）'!$C$2:$D$251,2,0),INT(N4740/VLOOKUP(J4740,'属性表（单）'!$N$4:$O$24,2,0))))</f>
        <v>5730</v>
      </c>
      <c r="S4740" s="1">
        <f t="shared" si="609"/>
        <v>409643</v>
      </c>
      <c r="T4740" s="28">
        <f>VLOOKUP(--F4740,经验表!$A$4:$B$53,2,0)*VLOOKUP(--E4740,经验表!$W$8:$X$17,2,0)</f>
        <v>409643.32500000007</v>
      </c>
      <c r="U4740" s="1">
        <f t="shared" si="610"/>
        <v>4296756</v>
      </c>
      <c r="V4740" s="1">
        <f t="shared" si="611"/>
        <v>4296756</v>
      </c>
    </row>
    <row r="4741" spans="1:22" x14ac:dyDescent="0.35">
      <c r="A4741" s="1">
        <v>93500195</v>
      </c>
      <c r="B4741" s="3" t="s">
        <v>26</v>
      </c>
      <c r="C4741" s="29">
        <f t="shared" si="615"/>
        <v>2</v>
      </c>
      <c r="D4741" s="29" t="str">
        <f t="shared" si="612"/>
        <v>5</v>
      </c>
      <c r="E4741" s="42" t="str">
        <f t="shared" si="613"/>
        <v>25</v>
      </c>
      <c r="F4741" s="1">
        <v>35</v>
      </c>
      <c r="G4741" s="28" t="str">
        <f t="shared" si="614"/>
        <v>535</v>
      </c>
      <c r="H4741" s="1">
        <v>5</v>
      </c>
      <c r="I4741" s="1">
        <v>6669</v>
      </c>
      <c r="J4741" s="1">
        <v>6</v>
      </c>
      <c r="K4741" s="1">
        <v>6669</v>
      </c>
      <c r="L4741" s="1">
        <v>355740</v>
      </c>
      <c r="M4741" s="1">
        <v>3362936</v>
      </c>
      <c r="N4741" s="2">
        <f>INT(VLOOKUP(--D4741,'属性表（单）'!$H$7:$I$11,2,0)*VLOOKUP(F4741,'属性表（单）'!$B$4:$D$53,3,0))</f>
        <v>59700</v>
      </c>
      <c r="O4741" s="34">
        <f t="shared" si="607"/>
        <v>8955</v>
      </c>
      <c r="P4741" s="1">
        <f>IF(H4741=26,VLOOKUP(G4741,'属性表（单核）'!$H$2:$I$251,2,0),IF(H4741=59,VLOOKUP(G4741,'属性表（单核）'!$C$2:$D$251,2,0),INT(N4741/VLOOKUP(H4741,'属性表（单）'!$N$4:$O$24,2,0))))</f>
        <v>5970</v>
      </c>
      <c r="Q4741" s="34">
        <f t="shared" si="608"/>
        <v>8955</v>
      </c>
      <c r="R4741" s="1">
        <f>IF(J4741=26,VLOOKUP(G4741,'属性表（单核）'!$H$2:$I$251,2,0),IF(J4741=59,VLOOKUP(G4741,'属性表（单核）'!$C$2:$D$251,2,0),INT(N4741/VLOOKUP(J4741,'属性表（单）'!$N$4:$O$24,2,0))))</f>
        <v>5970</v>
      </c>
      <c r="S4741" s="1">
        <f t="shared" si="609"/>
        <v>441812</v>
      </c>
      <c r="T4741" s="28">
        <f>VLOOKUP(--F4741,经验表!$A$4:$B$53,2,0)*VLOOKUP(--E4741,经验表!$W$8:$X$17,2,0)</f>
        <v>441812.47500000003</v>
      </c>
      <c r="U4741" s="1">
        <f t="shared" si="610"/>
        <v>4706399</v>
      </c>
      <c r="V4741" s="1">
        <f t="shared" si="611"/>
        <v>4706399</v>
      </c>
    </row>
    <row r="4742" spans="1:22" x14ac:dyDescent="0.35">
      <c r="A4742" s="1">
        <v>93600195</v>
      </c>
      <c r="B4742" s="3" t="s">
        <v>26</v>
      </c>
      <c r="C4742" s="29">
        <f t="shared" si="615"/>
        <v>2</v>
      </c>
      <c r="D4742" s="29" t="str">
        <f t="shared" si="612"/>
        <v>5</v>
      </c>
      <c r="E4742" s="42" t="str">
        <f t="shared" si="613"/>
        <v>25</v>
      </c>
      <c r="F4742" s="1">
        <v>36</v>
      </c>
      <c r="G4742" s="28" t="str">
        <f t="shared" si="614"/>
        <v>536</v>
      </c>
      <c r="H4742" s="1">
        <v>5</v>
      </c>
      <c r="I4742" s="1">
        <v>6848</v>
      </c>
      <c r="J4742" s="1">
        <v>6</v>
      </c>
      <c r="K4742" s="1">
        <v>6848</v>
      </c>
      <c r="L4742" s="1">
        <v>389594</v>
      </c>
      <c r="M4742" s="1">
        <v>3718676</v>
      </c>
      <c r="N4742" s="2">
        <f>INT(VLOOKUP(--D4742,'属性表（单）'!$H$7:$I$11,2,0)*VLOOKUP(F4742,'属性表（单）'!$B$4:$D$53,3,0))</f>
        <v>62100</v>
      </c>
      <c r="O4742" s="34">
        <f t="shared" si="607"/>
        <v>9315</v>
      </c>
      <c r="P4742" s="1">
        <f>IF(H4742=26,VLOOKUP(G4742,'属性表（单核）'!$H$2:$I$251,2,0),IF(H4742=59,VLOOKUP(G4742,'属性表（单核）'!$C$2:$D$251,2,0),INT(N4742/VLOOKUP(H4742,'属性表（单）'!$N$4:$O$24,2,0))))</f>
        <v>6210</v>
      </c>
      <c r="Q4742" s="34">
        <f t="shared" si="608"/>
        <v>9315</v>
      </c>
      <c r="R4742" s="1">
        <f>IF(J4742=26,VLOOKUP(G4742,'属性表（单核）'!$H$2:$I$251,2,0),IF(J4742=59,VLOOKUP(G4742,'属性表（单核）'!$C$2:$D$251,2,0),INT(N4742/VLOOKUP(J4742,'属性表（单）'!$N$4:$O$24,2,0))))</f>
        <v>6210</v>
      </c>
      <c r="S4742" s="1">
        <f t="shared" si="609"/>
        <v>473981</v>
      </c>
      <c r="T4742" s="28">
        <f>VLOOKUP(--F4742,经验表!$A$4:$B$53,2,0)*VLOOKUP(--E4742,经验表!$W$8:$X$17,2,0)</f>
        <v>473981.62500000006</v>
      </c>
      <c r="U4742" s="1">
        <f t="shared" si="610"/>
        <v>5148211</v>
      </c>
      <c r="V4742" s="1">
        <f t="shared" si="611"/>
        <v>5148211</v>
      </c>
    </row>
    <row r="4743" spans="1:22" x14ac:dyDescent="0.35">
      <c r="A4743" s="1">
        <v>93700195</v>
      </c>
      <c r="B4743" s="3" t="s">
        <v>26</v>
      </c>
      <c r="C4743" s="29">
        <f t="shared" si="615"/>
        <v>2</v>
      </c>
      <c r="D4743" s="29" t="str">
        <f t="shared" si="612"/>
        <v>5</v>
      </c>
      <c r="E4743" s="42" t="str">
        <f t="shared" si="613"/>
        <v>25</v>
      </c>
      <c r="F4743" s="1">
        <v>37</v>
      </c>
      <c r="G4743" s="28" t="str">
        <f t="shared" si="614"/>
        <v>537</v>
      </c>
      <c r="H4743" s="1">
        <v>5</v>
      </c>
      <c r="I4743" s="1">
        <v>7029</v>
      </c>
      <c r="J4743" s="1">
        <v>6</v>
      </c>
      <c r="K4743" s="1">
        <v>7029</v>
      </c>
      <c r="L4743" s="1">
        <v>426536</v>
      </c>
      <c r="M4743" s="1">
        <v>4108270</v>
      </c>
      <c r="N4743" s="2">
        <f>INT(VLOOKUP(--D4743,'属性表（单）'!$H$7:$I$11,2,0)*VLOOKUP(F4743,'属性表（单）'!$B$4:$D$53,3,0))</f>
        <v>64800</v>
      </c>
      <c r="O4743" s="34">
        <f t="shared" ref="O4743:O4806" si="616">INT(IF(C4743=1,P4743,P4743*$X$14))</f>
        <v>9720</v>
      </c>
      <c r="P4743" s="1">
        <f>IF(H4743=26,VLOOKUP(G4743,'属性表（单核）'!$H$2:$I$251,2,0),IF(H4743=59,VLOOKUP(G4743,'属性表（单核）'!$C$2:$D$251,2,0),INT(N4743/VLOOKUP(H4743,'属性表（单）'!$N$4:$O$24,2,0))))</f>
        <v>6480</v>
      </c>
      <c r="Q4743" s="34">
        <f t="shared" si="608"/>
        <v>9720</v>
      </c>
      <c r="R4743" s="1">
        <f>IF(J4743=26,VLOOKUP(G4743,'属性表（单核）'!$H$2:$I$251,2,0),IF(J4743=59,VLOOKUP(G4743,'属性表（单核）'!$C$2:$D$251,2,0),INT(N4743/VLOOKUP(J4743,'属性表（单）'!$N$4:$O$24,2,0))))</f>
        <v>6480</v>
      </c>
      <c r="S4743" s="1">
        <f t="shared" si="609"/>
        <v>506150</v>
      </c>
      <c r="T4743" s="28">
        <f>VLOOKUP(--F4743,经验表!$A$4:$B$53,2,0)*VLOOKUP(--E4743,经验表!$W$8:$X$17,2,0)</f>
        <v>506150.77500000008</v>
      </c>
      <c r="U4743" s="1">
        <f t="shared" si="610"/>
        <v>5622192</v>
      </c>
      <c r="V4743" s="1">
        <f t="shared" si="611"/>
        <v>5622192</v>
      </c>
    </row>
    <row r="4744" spans="1:22" x14ac:dyDescent="0.35">
      <c r="A4744" s="1">
        <v>93800195</v>
      </c>
      <c r="B4744" s="3" t="s">
        <v>26</v>
      </c>
      <c r="C4744" s="29">
        <f t="shared" si="615"/>
        <v>2</v>
      </c>
      <c r="D4744" s="29" t="str">
        <f t="shared" si="612"/>
        <v>5</v>
      </c>
      <c r="E4744" s="42" t="str">
        <f t="shared" si="613"/>
        <v>25</v>
      </c>
      <c r="F4744" s="1">
        <v>38</v>
      </c>
      <c r="G4744" s="28" t="str">
        <f t="shared" si="614"/>
        <v>538</v>
      </c>
      <c r="H4744" s="1">
        <v>5</v>
      </c>
      <c r="I4744" s="1">
        <v>7211</v>
      </c>
      <c r="J4744" s="1">
        <v>6</v>
      </c>
      <c r="K4744" s="1">
        <v>7211</v>
      </c>
      <c r="L4744" s="1">
        <v>466849</v>
      </c>
      <c r="M4744" s="1">
        <v>4534806</v>
      </c>
      <c r="N4744" s="2">
        <f>INT(VLOOKUP(--D4744,'属性表（单）'!$H$7:$I$11,2,0)*VLOOKUP(F4744,'属性表（单）'!$B$4:$D$53,3,0))</f>
        <v>67500</v>
      </c>
      <c r="O4744" s="34">
        <f t="shared" si="616"/>
        <v>10125</v>
      </c>
      <c r="P4744" s="1">
        <f>IF(H4744=26,VLOOKUP(G4744,'属性表（单核）'!$H$2:$I$251,2,0),IF(H4744=59,VLOOKUP(G4744,'属性表（单核）'!$C$2:$D$251,2,0),INT(N4744/VLOOKUP(H4744,'属性表（单）'!$N$4:$O$24,2,0))))</f>
        <v>6750</v>
      </c>
      <c r="Q4744" s="34">
        <f t="shared" ref="Q4744:Q4807" si="617">INT(IF(C4744=1,R4744,R4744*$X$14))</f>
        <v>10125</v>
      </c>
      <c r="R4744" s="1">
        <f>IF(J4744=26,VLOOKUP(G4744,'属性表（单核）'!$H$2:$I$251,2,0),IF(J4744=59,VLOOKUP(G4744,'属性表（单核）'!$C$2:$D$251,2,0),INT(N4744/VLOOKUP(J4744,'属性表（单）'!$N$4:$O$24,2,0))))</f>
        <v>6750</v>
      </c>
      <c r="S4744" s="1">
        <f t="shared" ref="S4744:S4807" si="618">INT(T4744)</f>
        <v>545164</v>
      </c>
      <c r="T4744" s="28">
        <f>VLOOKUP(--F4744,经验表!$A$4:$B$53,2,0)*VLOOKUP(--E4744,经验表!$W$8:$X$17,2,0)</f>
        <v>545164.42500000005</v>
      </c>
      <c r="U4744" s="1">
        <f t="shared" ref="U4744:U4807" si="619">INT(IF(C4744=1,IF(F4744=1,VLOOKUP(--D4744,$X$8:$Y$12,2,0),V4744),IF(F4744=1,VLOOKUP(--D4744,$X$17:$Y$21,2,0),V4744)))</f>
        <v>6128342</v>
      </c>
      <c r="V4744" s="1">
        <f t="shared" si="611"/>
        <v>6128342</v>
      </c>
    </row>
    <row r="4745" spans="1:22" x14ac:dyDescent="0.35">
      <c r="A4745" s="1">
        <v>93900195</v>
      </c>
      <c r="B4745" s="3" t="s">
        <v>26</v>
      </c>
      <c r="C4745" s="29">
        <f t="shared" si="615"/>
        <v>2</v>
      </c>
      <c r="D4745" s="29" t="str">
        <f t="shared" si="612"/>
        <v>5</v>
      </c>
      <c r="E4745" s="42" t="str">
        <f t="shared" si="613"/>
        <v>25</v>
      </c>
      <c r="F4745" s="1">
        <v>39</v>
      </c>
      <c r="G4745" s="28" t="str">
        <f t="shared" si="614"/>
        <v>539</v>
      </c>
      <c r="H4745" s="1">
        <v>5</v>
      </c>
      <c r="I4745" s="1">
        <v>7395</v>
      </c>
      <c r="J4745" s="1">
        <v>6</v>
      </c>
      <c r="K4745" s="1">
        <v>7395</v>
      </c>
      <c r="L4745" s="1">
        <v>510840</v>
      </c>
      <c r="M4745" s="1">
        <v>5001655</v>
      </c>
      <c r="N4745" s="2">
        <f>INT(VLOOKUP(--D4745,'属性表（单）'!$H$7:$I$11,2,0)*VLOOKUP(F4745,'属性表（单）'!$B$4:$D$53,3,0))</f>
        <v>70200</v>
      </c>
      <c r="O4745" s="34">
        <f t="shared" si="616"/>
        <v>10530</v>
      </c>
      <c r="P4745" s="1">
        <f>IF(H4745=26,VLOOKUP(G4745,'属性表（单核）'!$H$2:$I$251,2,0),IF(H4745=59,VLOOKUP(G4745,'属性表（单核）'!$C$2:$D$251,2,0),INT(N4745/VLOOKUP(H4745,'属性表（单）'!$N$4:$O$24,2,0))))</f>
        <v>7020</v>
      </c>
      <c r="Q4745" s="34">
        <f t="shared" si="617"/>
        <v>10530</v>
      </c>
      <c r="R4745" s="1">
        <f>IF(J4745=26,VLOOKUP(G4745,'属性表（单核）'!$H$2:$I$251,2,0),IF(J4745=59,VLOOKUP(G4745,'属性表（单核）'!$C$2:$D$251,2,0),INT(N4745/VLOOKUP(J4745,'属性表（单）'!$N$4:$O$24,2,0))))</f>
        <v>7020</v>
      </c>
      <c r="S4745" s="1">
        <f t="shared" si="618"/>
        <v>584178</v>
      </c>
      <c r="T4745" s="28">
        <f>VLOOKUP(--F4745,经验表!$A$4:$B$53,2,0)*VLOOKUP(--E4745,经验表!$W$8:$X$17,2,0)</f>
        <v>584178.07500000007</v>
      </c>
      <c r="U4745" s="1">
        <f t="shared" si="619"/>
        <v>6673506</v>
      </c>
      <c r="V4745" s="1">
        <f t="shared" ref="V4745:V4808" si="620">S4744+U4744</f>
        <v>6673506</v>
      </c>
    </row>
    <row r="4746" spans="1:22" x14ac:dyDescent="0.35">
      <c r="A4746" s="1">
        <v>94000195</v>
      </c>
      <c r="B4746" s="3" t="s">
        <v>26</v>
      </c>
      <c r="C4746" s="29">
        <f t="shared" si="615"/>
        <v>2</v>
      </c>
      <c r="D4746" s="29" t="str">
        <f t="shared" si="612"/>
        <v>5</v>
      </c>
      <c r="E4746" s="42" t="str">
        <f t="shared" si="613"/>
        <v>25</v>
      </c>
      <c r="F4746" s="1">
        <v>40</v>
      </c>
      <c r="G4746" s="28" t="str">
        <f t="shared" si="614"/>
        <v>540</v>
      </c>
      <c r="H4746" s="1">
        <v>5</v>
      </c>
      <c r="I4746" s="1">
        <v>7582</v>
      </c>
      <c r="J4746" s="1">
        <v>6</v>
      </c>
      <c r="K4746" s="1">
        <v>7582</v>
      </c>
      <c r="L4746" s="1">
        <v>558837</v>
      </c>
      <c r="M4746" s="1">
        <v>5512495</v>
      </c>
      <c r="N4746" s="2">
        <f>INT(VLOOKUP(--D4746,'属性表（单）'!$H$7:$I$11,2,0)*VLOOKUP(F4746,'属性表（单）'!$B$4:$D$53,3,0))</f>
        <v>72900</v>
      </c>
      <c r="O4746" s="34">
        <f t="shared" si="616"/>
        <v>10935</v>
      </c>
      <c r="P4746" s="1">
        <f>IF(H4746=26,VLOOKUP(G4746,'属性表（单核）'!$H$2:$I$251,2,0),IF(H4746=59,VLOOKUP(G4746,'属性表（单核）'!$C$2:$D$251,2,0),INT(N4746/VLOOKUP(H4746,'属性表（单）'!$N$4:$O$24,2,0))))</f>
        <v>7290</v>
      </c>
      <c r="Q4746" s="34">
        <f t="shared" si="617"/>
        <v>10935</v>
      </c>
      <c r="R4746" s="1">
        <f>IF(J4746=26,VLOOKUP(G4746,'属性表（单核）'!$H$2:$I$251,2,0),IF(J4746=59,VLOOKUP(G4746,'属性表（单核）'!$C$2:$D$251,2,0),INT(N4746/VLOOKUP(J4746,'属性表（单）'!$N$4:$O$24,2,0))))</f>
        <v>7290</v>
      </c>
      <c r="S4746" s="1">
        <f t="shared" si="618"/>
        <v>623191</v>
      </c>
      <c r="T4746" s="28">
        <f>VLOOKUP(--F4746,经验表!$A$4:$B$53,2,0)*VLOOKUP(--E4746,经验表!$W$8:$X$17,2,0)</f>
        <v>623191.72500000009</v>
      </c>
      <c r="U4746" s="1">
        <f t="shared" si="619"/>
        <v>7257684</v>
      </c>
      <c r="V4746" s="1">
        <f t="shared" si="620"/>
        <v>7257684</v>
      </c>
    </row>
    <row r="4747" spans="1:22" x14ac:dyDescent="0.35">
      <c r="A4747" s="1">
        <v>94100195</v>
      </c>
      <c r="B4747" s="3" t="s">
        <v>26</v>
      </c>
      <c r="C4747" s="29">
        <f t="shared" si="615"/>
        <v>2</v>
      </c>
      <c r="D4747" s="29" t="str">
        <f t="shared" si="612"/>
        <v>5</v>
      </c>
      <c r="E4747" s="42" t="str">
        <f t="shared" si="613"/>
        <v>25</v>
      </c>
      <c r="F4747" s="1">
        <v>41</v>
      </c>
      <c r="G4747" s="28" t="str">
        <f t="shared" si="614"/>
        <v>541</v>
      </c>
      <c r="H4747" s="1">
        <v>5</v>
      </c>
      <c r="I4747" s="1">
        <v>7770</v>
      </c>
      <c r="J4747" s="1">
        <v>6</v>
      </c>
      <c r="K4747" s="1">
        <v>7770</v>
      </c>
      <c r="L4747" s="1">
        <v>611213</v>
      </c>
      <c r="M4747" s="1">
        <v>6071332</v>
      </c>
      <c r="N4747" s="2">
        <f>INT(VLOOKUP(--D4747,'属性表（单）'!$H$7:$I$11,2,0)*VLOOKUP(F4747,'属性表（单）'!$B$4:$D$53,3,0))</f>
        <v>75600</v>
      </c>
      <c r="O4747" s="34">
        <f t="shared" si="616"/>
        <v>11340</v>
      </c>
      <c r="P4747" s="1">
        <f>IF(H4747=26,VLOOKUP(G4747,'属性表（单核）'!$H$2:$I$251,2,0),IF(H4747=59,VLOOKUP(G4747,'属性表（单核）'!$C$2:$D$251,2,0),INT(N4747/VLOOKUP(H4747,'属性表（单）'!$N$4:$O$24,2,0))))</f>
        <v>7560</v>
      </c>
      <c r="Q4747" s="34">
        <f t="shared" si="617"/>
        <v>11340</v>
      </c>
      <c r="R4747" s="1">
        <f>IF(J4747=26,VLOOKUP(G4747,'属性表（单核）'!$H$2:$I$251,2,0),IF(J4747=59,VLOOKUP(G4747,'属性表（单核）'!$C$2:$D$251,2,0),INT(N4747/VLOOKUP(J4747,'属性表（单）'!$N$4:$O$24,2,0))))</f>
        <v>7560</v>
      </c>
      <c r="S4747" s="1">
        <f t="shared" si="618"/>
        <v>662205</v>
      </c>
      <c r="T4747" s="28">
        <f>VLOOKUP(--F4747,经验表!$A$4:$B$53,2,0)*VLOOKUP(--E4747,经验表!$W$8:$X$17,2,0)</f>
        <v>662205.37500000012</v>
      </c>
      <c r="U4747" s="1">
        <f t="shared" si="619"/>
        <v>7880875</v>
      </c>
      <c r="V4747" s="1">
        <f t="shared" si="620"/>
        <v>7880875</v>
      </c>
    </row>
    <row r="4748" spans="1:22" x14ac:dyDescent="0.35">
      <c r="A4748" s="1">
        <v>94200195</v>
      </c>
      <c r="B4748" s="3" t="s">
        <v>26</v>
      </c>
      <c r="C4748" s="29">
        <f t="shared" si="615"/>
        <v>2</v>
      </c>
      <c r="D4748" s="29" t="str">
        <f t="shared" si="612"/>
        <v>5</v>
      </c>
      <c r="E4748" s="42" t="str">
        <f t="shared" si="613"/>
        <v>25</v>
      </c>
      <c r="F4748" s="1">
        <v>42</v>
      </c>
      <c r="G4748" s="28" t="str">
        <f t="shared" si="614"/>
        <v>542</v>
      </c>
      <c r="H4748" s="1">
        <v>5</v>
      </c>
      <c r="I4748" s="1">
        <v>7960</v>
      </c>
      <c r="J4748" s="1">
        <v>6</v>
      </c>
      <c r="K4748" s="1">
        <v>7960</v>
      </c>
      <c r="L4748" s="1">
        <v>668358</v>
      </c>
      <c r="M4748" s="1">
        <v>6682545</v>
      </c>
      <c r="N4748" s="2">
        <f>INT(VLOOKUP(--D4748,'属性表（单）'!$H$7:$I$11,2,0)*VLOOKUP(F4748,'属性表（单）'!$B$4:$D$53,3,0))</f>
        <v>78600</v>
      </c>
      <c r="O4748" s="34">
        <f t="shared" si="616"/>
        <v>11790</v>
      </c>
      <c r="P4748" s="1">
        <f>IF(H4748=26,VLOOKUP(G4748,'属性表（单核）'!$H$2:$I$251,2,0),IF(H4748=59,VLOOKUP(G4748,'属性表（单核）'!$C$2:$D$251,2,0),INT(N4748/VLOOKUP(H4748,'属性表（单）'!$N$4:$O$24,2,0))))</f>
        <v>7860</v>
      </c>
      <c r="Q4748" s="34">
        <f t="shared" si="617"/>
        <v>11790</v>
      </c>
      <c r="R4748" s="1">
        <f>IF(J4748=26,VLOOKUP(G4748,'属性表（单核）'!$H$2:$I$251,2,0),IF(J4748=59,VLOOKUP(G4748,'属性表（单核）'!$C$2:$D$251,2,0),INT(N4748/VLOOKUP(J4748,'属性表（单）'!$N$4:$O$24,2,0))))</f>
        <v>7860</v>
      </c>
      <c r="S4748" s="1">
        <f t="shared" si="618"/>
        <v>708747</v>
      </c>
      <c r="T4748" s="28">
        <f>VLOOKUP(--F4748,经验表!$A$4:$B$53,2,0)*VLOOKUP(--E4748,经验表!$W$8:$X$17,2,0)</f>
        <v>708747.97500000009</v>
      </c>
      <c r="U4748" s="1">
        <f t="shared" si="619"/>
        <v>8543080</v>
      </c>
      <c r="V4748" s="1">
        <f t="shared" si="620"/>
        <v>8543080</v>
      </c>
    </row>
    <row r="4749" spans="1:22" x14ac:dyDescent="0.35">
      <c r="A4749" s="1">
        <v>94300195</v>
      </c>
      <c r="B4749" s="3" t="s">
        <v>26</v>
      </c>
      <c r="C4749" s="29">
        <f t="shared" si="615"/>
        <v>2</v>
      </c>
      <c r="D4749" s="29" t="str">
        <f t="shared" si="612"/>
        <v>5</v>
      </c>
      <c r="E4749" s="42" t="str">
        <f t="shared" si="613"/>
        <v>25</v>
      </c>
      <c r="F4749" s="1">
        <v>43</v>
      </c>
      <c r="G4749" s="28" t="str">
        <f t="shared" si="614"/>
        <v>543</v>
      </c>
      <c r="H4749" s="1">
        <v>5</v>
      </c>
      <c r="I4749" s="1">
        <v>8152</v>
      </c>
      <c r="J4749" s="1">
        <v>6</v>
      </c>
      <c r="K4749" s="1">
        <v>8152</v>
      </c>
      <c r="L4749" s="1">
        <v>730710</v>
      </c>
      <c r="M4749" s="1">
        <v>7350903</v>
      </c>
      <c r="N4749" s="2">
        <f>INT(VLOOKUP(--D4749,'属性表（单）'!$H$7:$I$11,2,0)*VLOOKUP(F4749,'属性表（单）'!$B$4:$D$53,3,0))</f>
        <v>81600</v>
      </c>
      <c r="O4749" s="34">
        <f t="shared" si="616"/>
        <v>12240</v>
      </c>
      <c r="P4749" s="1">
        <f>IF(H4749=26,VLOOKUP(G4749,'属性表（单核）'!$H$2:$I$251,2,0),IF(H4749=59,VLOOKUP(G4749,'属性表（单核）'!$C$2:$D$251,2,0),INT(N4749/VLOOKUP(H4749,'属性表（单）'!$N$4:$O$24,2,0))))</f>
        <v>8160</v>
      </c>
      <c r="Q4749" s="34">
        <f t="shared" si="617"/>
        <v>12240</v>
      </c>
      <c r="R4749" s="1">
        <f>IF(J4749=26,VLOOKUP(G4749,'属性表（单核）'!$H$2:$I$251,2,0),IF(J4749=59,VLOOKUP(G4749,'属性表（单核）'!$C$2:$D$251,2,0),INT(N4749/VLOOKUP(J4749,'属性表（单）'!$N$4:$O$24,2,0))))</f>
        <v>8160</v>
      </c>
      <c r="S4749" s="1">
        <f t="shared" si="618"/>
        <v>755290</v>
      </c>
      <c r="T4749" s="28">
        <f>VLOOKUP(--F4749,经验表!$A$4:$B$53,2,0)*VLOOKUP(--E4749,经验表!$W$8:$X$17,2,0)</f>
        <v>755290.57500000007</v>
      </c>
      <c r="U4749" s="1">
        <f t="shared" si="619"/>
        <v>9251827</v>
      </c>
      <c r="V4749" s="1">
        <f t="shared" si="620"/>
        <v>9251827</v>
      </c>
    </row>
    <row r="4750" spans="1:22" x14ac:dyDescent="0.35">
      <c r="A4750" s="1">
        <v>94400195</v>
      </c>
      <c r="B4750" s="3" t="s">
        <v>26</v>
      </c>
      <c r="C4750" s="29">
        <f t="shared" si="615"/>
        <v>2</v>
      </c>
      <c r="D4750" s="29" t="str">
        <f t="shared" si="612"/>
        <v>5</v>
      </c>
      <c r="E4750" s="42" t="str">
        <f t="shared" si="613"/>
        <v>25</v>
      </c>
      <c r="F4750" s="1">
        <v>44</v>
      </c>
      <c r="G4750" s="28" t="str">
        <f t="shared" si="614"/>
        <v>544</v>
      </c>
      <c r="H4750" s="1">
        <v>5</v>
      </c>
      <c r="I4750" s="1">
        <v>8346</v>
      </c>
      <c r="J4750" s="1">
        <v>6</v>
      </c>
      <c r="K4750" s="1">
        <v>8346</v>
      </c>
      <c r="L4750" s="1">
        <v>798739</v>
      </c>
      <c r="M4750" s="1">
        <v>8081613</v>
      </c>
      <c r="N4750" s="2">
        <f>INT(VLOOKUP(--D4750,'属性表（单）'!$H$7:$I$11,2,0)*VLOOKUP(F4750,'属性表（单）'!$B$4:$D$53,3,0))</f>
        <v>84600</v>
      </c>
      <c r="O4750" s="34">
        <f t="shared" si="616"/>
        <v>12690</v>
      </c>
      <c r="P4750" s="1">
        <f>IF(H4750=26,VLOOKUP(G4750,'属性表（单核）'!$H$2:$I$251,2,0),IF(H4750=59,VLOOKUP(G4750,'属性表（单核）'!$C$2:$D$251,2,0),INT(N4750/VLOOKUP(H4750,'属性表（单）'!$N$4:$O$24,2,0))))</f>
        <v>8460</v>
      </c>
      <c r="Q4750" s="34">
        <f t="shared" si="617"/>
        <v>12690</v>
      </c>
      <c r="R4750" s="1">
        <f>IF(J4750=26,VLOOKUP(G4750,'属性表（单核）'!$H$2:$I$251,2,0),IF(J4750=59,VLOOKUP(G4750,'属性表（单核）'!$C$2:$D$251,2,0),INT(N4750/VLOOKUP(J4750,'属性表（单）'!$N$4:$O$24,2,0))))</f>
        <v>8460</v>
      </c>
      <c r="S4750" s="1">
        <f t="shared" si="618"/>
        <v>801833</v>
      </c>
      <c r="T4750" s="28">
        <f>VLOOKUP(--F4750,经验表!$A$4:$B$53,2,0)*VLOOKUP(--E4750,经验表!$W$8:$X$17,2,0)</f>
        <v>801833.17500000016</v>
      </c>
      <c r="U4750" s="1">
        <f t="shared" si="619"/>
        <v>10007117</v>
      </c>
      <c r="V4750" s="1">
        <f t="shared" si="620"/>
        <v>10007117</v>
      </c>
    </row>
    <row r="4751" spans="1:22" x14ac:dyDescent="0.35">
      <c r="A4751" s="1">
        <v>94500195</v>
      </c>
      <c r="B4751" s="3" t="s">
        <v>26</v>
      </c>
      <c r="C4751" s="29">
        <f t="shared" si="615"/>
        <v>2</v>
      </c>
      <c r="D4751" s="29" t="str">
        <f t="shared" si="612"/>
        <v>5</v>
      </c>
      <c r="E4751" s="42" t="str">
        <f t="shared" si="613"/>
        <v>25</v>
      </c>
      <c r="F4751" s="1">
        <v>45</v>
      </c>
      <c r="G4751" s="28" t="str">
        <f t="shared" si="614"/>
        <v>545</v>
      </c>
      <c r="H4751" s="1">
        <v>5</v>
      </c>
      <c r="I4751" s="1">
        <v>8541</v>
      </c>
      <c r="J4751" s="1">
        <v>6</v>
      </c>
      <c r="K4751" s="1">
        <v>8541</v>
      </c>
      <c r="L4751" s="1">
        <v>872962</v>
      </c>
      <c r="M4751" s="1">
        <v>8880352</v>
      </c>
      <c r="N4751" s="2">
        <f>INT(VLOOKUP(--D4751,'属性表（单）'!$H$7:$I$11,2,0)*VLOOKUP(F4751,'属性表（单）'!$B$4:$D$53,3,0))</f>
        <v>87600</v>
      </c>
      <c r="O4751" s="34">
        <f t="shared" si="616"/>
        <v>13140</v>
      </c>
      <c r="P4751" s="1">
        <f>IF(H4751=26,VLOOKUP(G4751,'属性表（单核）'!$H$2:$I$251,2,0),IF(H4751=59,VLOOKUP(G4751,'属性表（单核）'!$C$2:$D$251,2,0),INT(N4751/VLOOKUP(H4751,'属性表（单）'!$N$4:$O$24,2,0))))</f>
        <v>8760</v>
      </c>
      <c r="Q4751" s="34">
        <f t="shared" si="617"/>
        <v>13140</v>
      </c>
      <c r="R4751" s="1">
        <f>IF(J4751=26,VLOOKUP(G4751,'属性表（单核）'!$H$2:$I$251,2,0),IF(J4751=59,VLOOKUP(G4751,'属性表（单核）'!$C$2:$D$251,2,0),INT(N4751/VLOOKUP(J4751,'属性表（单）'!$N$4:$O$24,2,0))))</f>
        <v>8760</v>
      </c>
      <c r="S4751" s="1">
        <f t="shared" si="618"/>
        <v>848375</v>
      </c>
      <c r="T4751" s="28">
        <f>VLOOKUP(--F4751,经验表!$A$4:$B$53,2,0)*VLOOKUP(--E4751,经验表!$W$8:$X$17,2,0)</f>
        <v>848375.77500000014</v>
      </c>
      <c r="U4751" s="1">
        <f t="shared" si="619"/>
        <v>10808950</v>
      </c>
      <c r="V4751" s="1">
        <f t="shared" si="620"/>
        <v>10808950</v>
      </c>
    </row>
    <row r="4752" spans="1:22" x14ac:dyDescent="0.35">
      <c r="A4752" s="1">
        <v>94600195</v>
      </c>
      <c r="B4752" s="3" t="s">
        <v>26</v>
      </c>
      <c r="C4752" s="29">
        <f t="shared" si="615"/>
        <v>2</v>
      </c>
      <c r="D4752" s="29" t="str">
        <f t="shared" si="612"/>
        <v>5</v>
      </c>
      <c r="E4752" s="42" t="str">
        <f t="shared" si="613"/>
        <v>25</v>
      </c>
      <c r="F4752" s="1">
        <v>46</v>
      </c>
      <c r="G4752" s="28" t="str">
        <f t="shared" si="614"/>
        <v>546</v>
      </c>
      <c r="H4752" s="1">
        <v>5</v>
      </c>
      <c r="I4752" s="1">
        <v>8738</v>
      </c>
      <c r="J4752" s="1">
        <v>6</v>
      </c>
      <c r="K4752" s="1">
        <v>8738</v>
      </c>
      <c r="L4752" s="1">
        <v>953942</v>
      </c>
      <c r="M4752" s="1">
        <v>9753314</v>
      </c>
      <c r="N4752" s="2">
        <f>INT(VLOOKUP(--D4752,'属性表（单）'!$H$7:$I$11,2,0)*VLOOKUP(F4752,'属性表（单）'!$B$4:$D$53,3,0))</f>
        <v>90600</v>
      </c>
      <c r="O4752" s="34">
        <f t="shared" si="616"/>
        <v>13590</v>
      </c>
      <c r="P4752" s="1">
        <f>IF(H4752=26,VLOOKUP(G4752,'属性表（单核）'!$H$2:$I$251,2,0),IF(H4752=59,VLOOKUP(G4752,'属性表（单核）'!$C$2:$D$251,2,0),INT(N4752/VLOOKUP(H4752,'属性表（单）'!$N$4:$O$24,2,0))))</f>
        <v>9060</v>
      </c>
      <c r="Q4752" s="34">
        <f t="shared" si="617"/>
        <v>13590</v>
      </c>
      <c r="R4752" s="1">
        <f>IF(J4752=26,VLOOKUP(G4752,'属性表（单核）'!$H$2:$I$251,2,0),IF(J4752=59,VLOOKUP(G4752,'属性表（单核）'!$C$2:$D$251,2,0),INT(N4752/VLOOKUP(J4752,'属性表（单）'!$N$4:$O$24,2,0))))</f>
        <v>9060</v>
      </c>
      <c r="S4752" s="1">
        <f t="shared" si="618"/>
        <v>903131</v>
      </c>
      <c r="T4752" s="28">
        <f>VLOOKUP(--F4752,经验表!$A$4:$B$53,2,0)*VLOOKUP(--E4752,经验表!$W$8:$X$17,2,0)</f>
        <v>903131.77500000014</v>
      </c>
      <c r="U4752" s="1">
        <f t="shared" si="619"/>
        <v>11657325</v>
      </c>
      <c r="V4752" s="1">
        <f t="shared" si="620"/>
        <v>11657325</v>
      </c>
    </row>
    <row r="4753" spans="1:22" x14ac:dyDescent="0.35">
      <c r="A4753" s="1">
        <v>94700195</v>
      </c>
      <c r="B4753" s="3" t="s">
        <v>26</v>
      </c>
      <c r="C4753" s="29">
        <f t="shared" si="615"/>
        <v>2</v>
      </c>
      <c r="D4753" s="29" t="str">
        <f t="shared" si="612"/>
        <v>5</v>
      </c>
      <c r="E4753" s="42" t="str">
        <f t="shared" si="613"/>
        <v>25</v>
      </c>
      <c r="F4753" s="1">
        <v>47</v>
      </c>
      <c r="G4753" s="28" t="str">
        <f t="shared" si="614"/>
        <v>547</v>
      </c>
      <c r="H4753" s="1">
        <v>5</v>
      </c>
      <c r="I4753" s="1">
        <v>8938</v>
      </c>
      <c r="J4753" s="1">
        <v>6</v>
      </c>
      <c r="K4753" s="1">
        <v>8938</v>
      </c>
      <c r="L4753" s="1">
        <v>1042292</v>
      </c>
      <c r="M4753" s="1">
        <v>10707256</v>
      </c>
      <c r="N4753" s="2">
        <f>INT(VLOOKUP(--D4753,'属性表（单）'!$H$7:$I$11,2,0)*VLOOKUP(F4753,'属性表（单）'!$B$4:$D$53,3,0))</f>
        <v>93900</v>
      </c>
      <c r="O4753" s="34">
        <f t="shared" si="616"/>
        <v>14085</v>
      </c>
      <c r="P4753" s="1">
        <f>IF(H4753=26,VLOOKUP(G4753,'属性表（单核）'!$H$2:$I$251,2,0),IF(H4753=59,VLOOKUP(G4753,'属性表（单核）'!$C$2:$D$251,2,0),INT(N4753/VLOOKUP(H4753,'属性表（单）'!$N$4:$O$24,2,0))))</f>
        <v>9390</v>
      </c>
      <c r="Q4753" s="34">
        <f t="shared" si="617"/>
        <v>14085</v>
      </c>
      <c r="R4753" s="1">
        <f>IF(J4753=26,VLOOKUP(G4753,'属性表（单核）'!$H$2:$I$251,2,0),IF(J4753=59,VLOOKUP(G4753,'属性表（单核）'!$C$2:$D$251,2,0),INT(N4753/VLOOKUP(J4753,'属性表（单）'!$N$4:$O$24,2,0))))</f>
        <v>9390</v>
      </c>
      <c r="S4753" s="1">
        <f t="shared" si="618"/>
        <v>957887</v>
      </c>
      <c r="T4753" s="28">
        <f>VLOOKUP(--F4753,经验表!$A$4:$B$53,2,0)*VLOOKUP(--E4753,经验表!$W$8:$X$17,2,0)</f>
        <v>957887.77500000014</v>
      </c>
      <c r="U4753" s="1">
        <f t="shared" si="619"/>
        <v>12560456</v>
      </c>
      <c r="V4753" s="1">
        <f t="shared" si="620"/>
        <v>12560456</v>
      </c>
    </row>
    <row r="4754" spans="1:22" x14ac:dyDescent="0.35">
      <c r="A4754" s="1">
        <v>94800195</v>
      </c>
      <c r="B4754" s="3" t="s">
        <v>26</v>
      </c>
      <c r="C4754" s="29">
        <f t="shared" si="615"/>
        <v>2</v>
      </c>
      <c r="D4754" s="29" t="str">
        <f t="shared" si="612"/>
        <v>5</v>
      </c>
      <c r="E4754" s="42" t="str">
        <f t="shared" si="613"/>
        <v>25</v>
      </c>
      <c r="F4754" s="1">
        <v>48</v>
      </c>
      <c r="G4754" s="28" t="str">
        <f t="shared" si="614"/>
        <v>548</v>
      </c>
      <c r="H4754" s="1">
        <v>5</v>
      </c>
      <c r="I4754" s="1">
        <v>9139</v>
      </c>
      <c r="J4754" s="1">
        <v>6</v>
      </c>
      <c r="K4754" s="1">
        <v>9139</v>
      </c>
      <c r="L4754" s="1">
        <v>1138680</v>
      </c>
      <c r="M4754" s="1">
        <v>11749548</v>
      </c>
      <c r="N4754" s="2">
        <f>INT(VLOOKUP(--D4754,'属性表（单）'!$H$7:$I$11,2,0)*VLOOKUP(F4754,'属性表（单）'!$B$4:$D$53,3,0))</f>
        <v>97200</v>
      </c>
      <c r="O4754" s="34">
        <f t="shared" si="616"/>
        <v>14580</v>
      </c>
      <c r="P4754" s="1">
        <f>IF(H4754=26,VLOOKUP(G4754,'属性表（单核）'!$H$2:$I$251,2,0),IF(H4754=59,VLOOKUP(G4754,'属性表（单核）'!$C$2:$D$251,2,0),INT(N4754/VLOOKUP(H4754,'属性表（单）'!$N$4:$O$24,2,0))))</f>
        <v>9720</v>
      </c>
      <c r="Q4754" s="34">
        <f t="shared" si="617"/>
        <v>14580</v>
      </c>
      <c r="R4754" s="1">
        <f>IF(J4754=26,VLOOKUP(G4754,'属性表（单核）'!$H$2:$I$251,2,0),IF(J4754=59,VLOOKUP(G4754,'属性表（单核）'!$C$2:$D$251,2,0),INT(N4754/VLOOKUP(J4754,'属性表（单）'!$N$4:$O$24,2,0))))</f>
        <v>9720</v>
      </c>
      <c r="S4754" s="1">
        <f t="shared" si="618"/>
        <v>1012643</v>
      </c>
      <c r="T4754" s="28">
        <f>VLOOKUP(--F4754,经验表!$A$4:$B$53,2,0)*VLOOKUP(--E4754,经验表!$W$8:$X$17,2,0)</f>
        <v>1012643.7750000001</v>
      </c>
      <c r="U4754" s="1">
        <f t="shared" si="619"/>
        <v>13518343</v>
      </c>
      <c r="V4754" s="1">
        <f t="shared" si="620"/>
        <v>13518343</v>
      </c>
    </row>
    <row r="4755" spans="1:22" x14ac:dyDescent="0.35">
      <c r="A4755" s="1">
        <v>94900195</v>
      </c>
      <c r="B4755" s="3" t="s">
        <v>26</v>
      </c>
      <c r="C4755" s="29">
        <f t="shared" si="615"/>
        <v>2</v>
      </c>
      <c r="D4755" s="29" t="str">
        <f t="shared" si="612"/>
        <v>5</v>
      </c>
      <c r="E4755" s="42" t="str">
        <f t="shared" si="613"/>
        <v>25</v>
      </c>
      <c r="F4755" s="1">
        <v>49</v>
      </c>
      <c r="G4755" s="28" t="str">
        <f t="shared" si="614"/>
        <v>549</v>
      </c>
      <c r="H4755" s="1">
        <v>5</v>
      </c>
      <c r="I4755" s="1">
        <v>9342</v>
      </c>
      <c r="J4755" s="1">
        <v>6</v>
      </c>
      <c r="K4755" s="1">
        <v>9342</v>
      </c>
      <c r="L4755" s="1">
        <v>1243840</v>
      </c>
      <c r="M4755" s="1">
        <v>12888228</v>
      </c>
      <c r="N4755" s="2">
        <f>INT(VLOOKUP(--D4755,'属性表（单）'!$H$7:$I$11,2,0)*VLOOKUP(F4755,'属性表（单）'!$B$4:$D$53,3,0))</f>
        <v>100500</v>
      </c>
      <c r="O4755" s="34">
        <f t="shared" si="616"/>
        <v>15075</v>
      </c>
      <c r="P4755" s="1">
        <f>IF(H4755=26,VLOOKUP(G4755,'属性表（单核）'!$H$2:$I$251,2,0),IF(H4755=59,VLOOKUP(G4755,'属性表（单核）'!$C$2:$D$251,2,0),INT(N4755/VLOOKUP(H4755,'属性表（单）'!$N$4:$O$24,2,0))))</f>
        <v>10050</v>
      </c>
      <c r="Q4755" s="34">
        <f t="shared" si="617"/>
        <v>15075</v>
      </c>
      <c r="R4755" s="1">
        <f>IF(J4755=26,VLOOKUP(G4755,'属性表（单核）'!$H$2:$I$251,2,0),IF(J4755=59,VLOOKUP(G4755,'属性表（单核）'!$C$2:$D$251,2,0),INT(N4755/VLOOKUP(J4755,'属性表（单）'!$N$4:$O$24,2,0))))</f>
        <v>10050</v>
      </c>
      <c r="S4755" s="1">
        <f t="shared" si="618"/>
        <v>1067399</v>
      </c>
      <c r="T4755" s="28">
        <f>VLOOKUP(--F4755,经验表!$A$4:$B$53,2,0)*VLOOKUP(--E4755,经验表!$W$8:$X$17,2,0)</f>
        <v>1067399.7750000001</v>
      </c>
      <c r="U4755" s="1">
        <f t="shared" si="619"/>
        <v>14530986</v>
      </c>
      <c r="V4755" s="1">
        <f t="shared" si="620"/>
        <v>14530986</v>
      </c>
    </row>
    <row r="4756" spans="1:22" x14ac:dyDescent="0.35">
      <c r="A4756" s="1">
        <v>95000195</v>
      </c>
      <c r="B4756" s="3" t="s">
        <v>26</v>
      </c>
      <c r="C4756" s="29">
        <f t="shared" si="615"/>
        <v>2</v>
      </c>
      <c r="D4756" s="29" t="str">
        <f t="shared" si="612"/>
        <v>5</v>
      </c>
      <c r="E4756" s="42" t="str">
        <f t="shared" si="613"/>
        <v>25</v>
      </c>
      <c r="F4756" s="1">
        <v>50</v>
      </c>
      <c r="G4756" s="28" t="str">
        <f t="shared" si="614"/>
        <v>550</v>
      </c>
      <c r="H4756" s="1">
        <v>5</v>
      </c>
      <c r="I4756" s="1">
        <v>9549</v>
      </c>
      <c r="J4756" s="1">
        <v>6</v>
      </c>
      <c r="K4756" s="1">
        <v>9549</v>
      </c>
      <c r="L4756" s="1">
        <v>99999999</v>
      </c>
      <c r="M4756" s="1">
        <v>14132068</v>
      </c>
      <c r="N4756" s="2">
        <f>INT(VLOOKUP(--D4756,'属性表（单）'!$H$7:$I$11,2,0)*VLOOKUP(F4756,'属性表（单）'!$B$4:$D$53,3,0))</f>
        <v>103800</v>
      </c>
      <c r="O4756" s="34">
        <f t="shared" si="616"/>
        <v>15570</v>
      </c>
      <c r="P4756" s="1">
        <f>IF(H4756=26,VLOOKUP(G4756,'属性表（单核）'!$H$2:$I$251,2,0),IF(H4756=59,VLOOKUP(G4756,'属性表（单核）'!$C$2:$D$251,2,0),INT(N4756/VLOOKUP(H4756,'属性表（单）'!$N$4:$O$24,2,0))))</f>
        <v>10380</v>
      </c>
      <c r="Q4756" s="34">
        <f t="shared" si="617"/>
        <v>15570</v>
      </c>
      <c r="R4756" s="1">
        <f>IF(J4756=26,VLOOKUP(G4756,'属性表（单核）'!$H$2:$I$251,2,0),IF(J4756=59,VLOOKUP(G4756,'属性表（单核）'!$C$2:$D$251,2,0),INT(N4756/VLOOKUP(J4756,'属性表（单）'!$N$4:$O$24,2,0))))</f>
        <v>10380</v>
      </c>
      <c r="S4756" s="1">
        <f t="shared" si="618"/>
        <v>1131053</v>
      </c>
      <c r="T4756" s="28">
        <f>VLOOKUP(--F4756,经验表!$A$4:$B$53,2,0)*VLOOKUP(--E4756,经验表!$W$8:$X$17,2,0)</f>
        <v>1131053.6250000002</v>
      </c>
      <c r="U4756" s="1">
        <f t="shared" si="619"/>
        <v>15598385</v>
      </c>
      <c r="V4756" s="1">
        <f t="shared" si="620"/>
        <v>15598385</v>
      </c>
    </row>
    <row r="4757" spans="1:22" x14ac:dyDescent="0.35">
      <c r="A4757" s="1">
        <v>90100201</v>
      </c>
      <c r="B4757" s="3" t="s">
        <v>27</v>
      </c>
      <c r="C4757" s="29">
        <f t="shared" si="615"/>
        <v>2</v>
      </c>
      <c r="D4757" s="29" t="str">
        <f t="shared" si="612"/>
        <v>1</v>
      </c>
      <c r="E4757" s="42" t="str">
        <f t="shared" si="613"/>
        <v>21</v>
      </c>
      <c r="F4757" s="1">
        <v>1</v>
      </c>
      <c r="G4757" s="28" t="str">
        <f t="shared" si="614"/>
        <v>11</v>
      </c>
      <c r="H4757" s="1">
        <v>26</v>
      </c>
      <c r="I4757" s="1">
        <v>264</v>
      </c>
      <c r="J4757" s="1">
        <v>59</v>
      </c>
      <c r="K4757" s="1">
        <v>376</v>
      </c>
      <c r="L4757" s="1">
        <v>1668</v>
      </c>
      <c r="M4757" s="1">
        <v>0</v>
      </c>
      <c r="N4757" s="2">
        <f>INT(VLOOKUP(--D4757,'属性表（单）'!$H$7:$I$11,2,0)*VLOOKUP(F4757,'属性表（单）'!$B$4:$D$53,3,0))</f>
        <v>1600</v>
      </c>
      <c r="O4757" s="34">
        <f t="shared" si="616"/>
        <v>247</v>
      </c>
      <c r="P4757" s="1">
        <f>IF(H4757=26,VLOOKUP(G4757,'属性表（单核）'!$H$2:$I$251,2,0),IF(H4757=59,VLOOKUP(G4757,'属性表（单核）'!$C$2:$D$251,2,0),INT(N4757/VLOOKUP(H4757,'属性表（单）'!$N$4:$O$24,2,0))))</f>
        <v>165</v>
      </c>
      <c r="Q4757" s="34">
        <f t="shared" si="617"/>
        <v>352</v>
      </c>
      <c r="R4757" s="1">
        <f>IF(J4757=26,VLOOKUP(G4757,'属性表（单核）'!$H$2:$I$251,2,0),IF(J4757=59,VLOOKUP(G4757,'属性表（单核）'!$C$2:$D$251,2,0),INT(N4757/VLOOKUP(J4757,'属性表（单）'!$N$4:$O$24,2,0))))</f>
        <v>235</v>
      </c>
      <c r="S4757" s="1">
        <f t="shared" si="618"/>
        <v>0</v>
      </c>
      <c r="T4757" s="28">
        <f>VLOOKUP(--F4757,经验表!$A$4:$B$53,2,0)*VLOOKUP(--E4757,经验表!$W$8:$X$17,2,0)</f>
        <v>0</v>
      </c>
      <c r="U4757" s="1">
        <f t="shared" si="619"/>
        <v>0</v>
      </c>
      <c r="V4757" s="1">
        <f t="shared" si="620"/>
        <v>16729438</v>
      </c>
    </row>
    <row r="4758" spans="1:22" x14ac:dyDescent="0.35">
      <c r="A4758" s="1">
        <v>90200201</v>
      </c>
      <c r="B4758" s="3" t="s">
        <v>27</v>
      </c>
      <c r="C4758" s="29">
        <f t="shared" si="615"/>
        <v>2</v>
      </c>
      <c r="D4758" s="29" t="str">
        <f t="shared" si="612"/>
        <v>1</v>
      </c>
      <c r="E4758" s="42" t="str">
        <f t="shared" si="613"/>
        <v>21</v>
      </c>
      <c r="F4758" s="1">
        <v>2</v>
      </c>
      <c r="G4758" s="28" t="str">
        <f t="shared" si="614"/>
        <v>12</v>
      </c>
      <c r="H4758" s="1">
        <v>26</v>
      </c>
      <c r="I4758" s="1">
        <v>328</v>
      </c>
      <c r="J4758" s="1">
        <v>59</v>
      </c>
      <c r="K4758" s="1">
        <v>464</v>
      </c>
      <c r="L4758" s="1">
        <v>2229</v>
      </c>
      <c r="M4758" s="1">
        <v>1668</v>
      </c>
      <c r="N4758" s="2">
        <f>INT(VLOOKUP(--D4758,'属性表（单）'!$H$7:$I$11,2,0)*VLOOKUP(F4758,'属性表（单）'!$B$4:$D$53,3,0))</f>
        <v>1700</v>
      </c>
      <c r="O4758" s="34">
        <f t="shared" si="616"/>
        <v>307</v>
      </c>
      <c r="P4758" s="1">
        <f>IF(H4758=26,VLOOKUP(G4758,'属性表（单核）'!$H$2:$I$251,2,0),IF(H4758=59,VLOOKUP(G4758,'属性表（单核）'!$C$2:$D$251,2,0),INT(N4758/VLOOKUP(H4758,'属性表（单）'!$N$4:$O$24,2,0))))</f>
        <v>205</v>
      </c>
      <c r="Q4758" s="34">
        <f t="shared" si="617"/>
        <v>435</v>
      </c>
      <c r="R4758" s="1">
        <f>IF(J4758=26,VLOOKUP(G4758,'属性表（单核）'!$H$2:$I$251,2,0),IF(J4758=59,VLOOKUP(G4758,'属性表（单核）'!$C$2:$D$251,2,0),INT(N4758/VLOOKUP(J4758,'属性表（单）'!$N$4:$O$24,2,0))))</f>
        <v>290</v>
      </c>
      <c r="S4758" s="1">
        <f t="shared" si="618"/>
        <v>0</v>
      </c>
      <c r="T4758" s="28">
        <f>VLOOKUP(--F4758,经验表!$A$4:$B$53,2,0)*VLOOKUP(--E4758,经验表!$W$8:$X$17,2,0)</f>
        <v>0</v>
      </c>
      <c r="U4758" s="1">
        <f t="shared" si="619"/>
        <v>0</v>
      </c>
      <c r="V4758" s="1">
        <f t="shared" si="620"/>
        <v>0</v>
      </c>
    </row>
    <row r="4759" spans="1:22" x14ac:dyDescent="0.35">
      <c r="A4759" s="1">
        <v>90300201</v>
      </c>
      <c r="B4759" s="3" t="s">
        <v>27</v>
      </c>
      <c r="C4759" s="29">
        <f t="shared" si="615"/>
        <v>2</v>
      </c>
      <c r="D4759" s="29" t="str">
        <f t="shared" si="612"/>
        <v>1</v>
      </c>
      <c r="E4759" s="42" t="str">
        <f t="shared" si="613"/>
        <v>21</v>
      </c>
      <c r="F4759" s="1">
        <v>3</v>
      </c>
      <c r="G4759" s="28" t="str">
        <f t="shared" si="614"/>
        <v>13</v>
      </c>
      <c r="H4759" s="1">
        <v>26</v>
      </c>
      <c r="I4759" s="1">
        <v>392</v>
      </c>
      <c r="J4759" s="1">
        <v>59</v>
      </c>
      <c r="K4759" s="1">
        <v>552</v>
      </c>
      <c r="L4759" s="1">
        <v>2864</v>
      </c>
      <c r="M4759" s="1">
        <v>3897</v>
      </c>
      <c r="N4759" s="2">
        <f>INT(VLOOKUP(--D4759,'属性表（单）'!$H$7:$I$11,2,0)*VLOOKUP(F4759,'属性表（单）'!$B$4:$D$53,3,0))</f>
        <v>1800</v>
      </c>
      <c r="O4759" s="34">
        <f t="shared" si="616"/>
        <v>367</v>
      </c>
      <c r="P4759" s="1">
        <f>IF(H4759=26,VLOOKUP(G4759,'属性表（单核）'!$H$2:$I$251,2,0),IF(H4759=59,VLOOKUP(G4759,'属性表（单核）'!$C$2:$D$251,2,0),INT(N4759/VLOOKUP(H4759,'属性表（单）'!$N$4:$O$24,2,0))))</f>
        <v>245</v>
      </c>
      <c r="Q4759" s="34">
        <f t="shared" si="617"/>
        <v>517</v>
      </c>
      <c r="R4759" s="1">
        <f>IF(J4759=26,VLOOKUP(G4759,'属性表（单核）'!$H$2:$I$251,2,0),IF(J4759=59,VLOOKUP(G4759,'属性表（单核）'!$C$2:$D$251,2,0),INT(N4759/VLOOKUP(J4759,'属性表（单）'!$N$4:$O$24,2,0))))</f>
        <v>345</v>
      </c>
      <c r="S4759" s="1">
        <f t="shared" si="618"/>
        <v>0</v>
      </c>
      <c r="T4759" s="28">
        <f>VLOOKUP(--F4759,经验表!$A$4:$B$53,2,0)*VLOOKUP(--E4759,经验表!$W$8:$X$17,2,0)</f>
        <v>0</v>
      </c>
      <c r="U4759" s="1">
        <f t="shared" si="619"/>
        <v>0</v>
      </c>
      <c r="V4759" s="1">
        <f t="shared" si="620"/>
        <v>0</v>
      </c>
    </row>
    <row r="4760" spans="1:22" x14ac:dyDescent="0.35">
      <c r="A4760" s="1">
        <v>90400201</v>
      </c>
      <c r="B4760" s="3" t="s">
        <v>27</v>
      </c>
      <c r="C4760" s="29">
        <f t="shared" si="615"/>
        <v>2</v>
      </c>
      <c r="D4760" s="29" t="str">
        <f t="shared" si="612"/>
        <v>1</v>
      </c>
      <c r="E4760" s="42" t="str">
        <f t="shared" si="613"/>
        <v>21</v>
      </c>
      <c r="F4760" s="1">
        <v>4</v>
      </c>
      <c r="G4760" s="28" t="str">
        <f t="shared" si="614"/>
        <v>14</v>
      </c>
      <c r="H4760" s="1">
        <v>26</v>
      </c>
      <c r="I4760" s="1">
        <v>456</v>
      </c>
      <c r="J4760" s="1">
        <v>59</v>
      </c>
      <c r="K4760" s="1">
        <v>640</v>
      </c>
      <c r="L4760" s="1">
        <v>3584</v>
      </c>
      <c r="M4760" s="1">
        <v>6761</v>
      </c>
      <c r="N4760" s="2">
        <f>INT(VLOOKUP(--D4760,'属性表（单）'!$H$7:$I$11,2,0)*VLOOKUP(F4760,'属性表（单）'!$B$4:$D$53,3,0))</f>
        <v>1900</v>
      </c>
      <c r="O4760" s="34">
        <f t="shared" si="616"/>
        <v>427</v>
      </c>
      <c r="P4760" s="1">
        <f>IF(H4760=26,VLOOKUP(G4760,'属性表（单核）'!$H$2:$I$251,2,0),IF(H4760=59,VLOOKUP(G4760,'属性表（单核）'!$C$2:$D$251,2,0),INT(N4760/VLOOKUP(H4760,'属性表（单）'!$N$4:$O$24,2,0))))</f>
        <v>285</v>
      </c>
      <c r="Q4760" s="34">
        <f t="shared" si="617"/>
        <v>600</v>
      </c>
      <c r="R4760" s="1">
        <f>IF(J4760=26,VLOOKUP(G4760,'属性表（单核）'!$H$2:$I$251,2,0),IF(J4760=59,VLOOKUP(G4760,'属性表（单核）'!$C$2:$D$251,2,0),INT(N4760/VLOOKUP(J4760,'属性表（单）'!$N$4:$O$24,2,0))))</f>
        <v>400</v>
      </c>
      <c r="S4760" s="1">
        <f t="shared" si="618"/>
        <v>0</v>
      </c>
      <c r="T4760" s="28">
        <f>VLOOKUP(--F4760,经验表!$A$4:$B$53,2,0)*VLOOKUP(--E4760,经验表!$W$8:$X$17,2,0)</f>
        <v>0</v>
      </c>
      <c r="U4760" s="1">
        <f t="shared" si="619"/>
        <v>0</v>
      </c>
      <c r="V4760" s="1">
        <f t="shared" si="620"/>
        <v>0</v>
      </c>
    </row>
    <row r="4761" spans="1:22" x14ac:dyDescent="0.35">
      <c r="A4761" s="1">
        <v>90500201</v>
      </c>
      <c r="B4761" s="3" t="s">
        <v>27</v>
      </c>
      <c r="C4761" s="29">
        <f t="shared" si="615"/>
        <v>2</v>
      </c>
      <c r="D4761" s="29" t="str">
        <f t="shared" si="612"/>
        <v>1</v>
      </c>
      <c r="E4761" s="42" t="str">
        <f t="shared" si="613"/>
        <v>21</v>
      </c>
      <c r="F4761" s="1">
        <v>5</v>
      </c>
      <c r="G4761" s="28" t="str">
        <f t="shared" si="614"/>
        <v>15</v>
      </c>
      <c r="H4761" s="1">
        <v>26</v>
      </c>
      <c r="I4761" s="1">
        <v>520</v>
      </c>
      <c r="J4761" s="1">
        <v>59</v>
      </c>
      <c r="K4761" s="1">
        <v>728</v>
      </c>
      <c r="L4761" s="1">
        <v>4393</v>
      </c>
      <c r="M4761" s="1">
        <v>10345</v>
      </c>
      <c r="N4761" s="2">
        <f>INT(VLOOKUP(--D4761,'属性表（单）'!$H$7:$I$11,2,0)*VLOOKUP(F4761,'属性表（单）'!$B$4:$D$53,3,0))</f>
        <v>2000</v>
      </c>
      <c r="O4761" s="34">
        <f t="shared" si="616"/>
        <v>487</v>
      </c>
      <c r="P4761" s="1">
        <f>IF(H4761=26,VLOOKUP(G4761,'属性表（单核）'!$H$2:$I$251,2,0),IF(H4761=59,VLOOKUP(G4761,'属性表（单核）'!$C$2:$D$251,2,0),INT(N4761/VLOOKUP(H4761,'属性表（单）'!$N$4:$O$24,2,0))))</f>
        <v>325</v>
      </c>
      <c r="Q4761" s="34">
        <f t="shared" si="617"/>
        <v>682</v>
      </c>
      <c r="R4761" s="1">
        <f>IF(J4761=26,VLOOKUP(G4761,'属性表（单核）'!$H$2:$I$251,2,0),IF(J4761=59,VLOOKUP(G4761,'属性表（单核）'!$C$2:$D$251,2,0),INT(N4761/VLOOKUP(J4761,'属性表（单）'!$N$4:$O$24,2,0))))</f>
        <v>455</v>
      </c>
      <c r="S4761" s="1">
        <f t="shared" si="618"/>
        <v>0</v>
      </c>
      <c r="T4761" s="28">
        <f>VLOOKUP(--F4761,经验表!$A$4:$B$53,2,0)*VLOOKUP(--E4761,经验表!$W$8:$X$17,2,0)</f>
        <v>0</v>
      </c>
      <c r="U4761" s="1">
        <f t="shared" si="619"/>
        <v>0</v>
      </c>
      <c r="V4761" s="1">
        <f t="shared" si="620"/>
        <v>0</v>
      </c>
    </row>
    <row r="4762" spans="1:22" x14ac:dyDescent="0.35">
      <c r="A4762" s="1">
        <v>90600201</v>
      </c>
      <c r="B4762" s="3" t="s">
        <v>27</v>
      </c>
      <c r="C4762" s="29">
        <f t="shared" si="615"/>
        <v>2</v>
      </c>
      <c r="D4762" s="29" t="str">
        <f t="shared" si="612"/>
        <v>1</v>
      </c>
      <c r="E4762" s="42" t="str">
        <f t="shared" si="613"/>
        <v>21</v>
      </c>
      <c r="F4762" s="1">
        <v>6</v>
      </c>
      <c r="G4762" s="28" t="str">
        <f t="shared" si="614"/>
        <v>16</v>
      </c>
      <c r="H4762" s="1">
        <v>26</v>
      </c>
      <c r="I4762" s="1">
        <v>584</v>
      </c>
      <c r="J4762" s="1">
        <v>59</v>
      </c>
      <c r="K4762" s="1">
        <v>816</v>
      </c>
      <c r="L4762" s="1">
        <v>5309</v>
      </c>
      <c r="M4762" s="1">
        <v>14738</v>
      </c>
      <c r="N4762" s="2">
        <f>INT(VLOOKUP(--D4762,'属性表（单）'!$H$7:$I$11,2,0)*VLOOKUP(F4762,'属性表（单）'!$B$4:$D$53,3,0))</f>
        <v>2100</v>
      </c>
      <c r="O4762" s="34">
        <f t="shared" si="616"/>
        <v>547</v>
      </c>
      <c r="P4762" s="1">
        <f>IF(H4762=26,VLOOKUP(G4762,'属性表（单核）'!$H$2:$I$251,2,0),IF(H4762=59,VLOOKUP(G4762,'属性表（单核）'!$C$2:$D$251,2,0),INT(N4762/VLOOKUP(H4762,'属性表（单）'!$N$4:$O$24,2,0))))</f>
        <v>365</v>
      </c>
      <c r="Q4762" s="34">
        <f t="shared" si="617"/>
        <v>765</v>
      </c>
      <c r="R4762" s="1">
        <f>IF(J4762=26,VLOOKUP(G4762,'属性表（单核）'!$H$2:$I$251,2,0),IF(J4762=59,VLOOKUP(G4762,'属性表（单核）'!$C$2:$D$251,2,0),INT(N4762/VLOOKUP(J4762,'属性表（单）'!$N$4:$O$24,2,0))))</f>
        <v>510</v>
      </c>
      <c r="S4762" s="1">
        <f t="shared" si="618"/>
        <v>0</v>
      </c>
      <c r="T4762" s="28">
        <f>VLOOKUP(--F4762,经验表!$A$4:$B$53,2,0)*VLOOKUP(--E4762,经验表!$W$8:$X$17,2,0)</f>
        <v>0</v>
      </c>
      <c r="U4762" s="1">
        <f t="shared" si="619"/>
        <v>0</v>
      </c>
      <c r="V4762" s="1">
        <f t="shared" si="620"/>
        <v>0</v>
      </c>
    </row>
    <row r="4763" spans="1:22" x14ac:dyDescent="0.35">
      <c r="A4763" s="1">
        <v>90700201</v>
      </c>
      <c r="B4763" s="3" t="s">
        <v>27</v>
      </c>
      <c r="C4763" s="29">
        <f t="shared" si="615"/>
        <v>2</v>
      </c>
      <c r="D4763" s="29" t="str">
        <f t="shared" si="612"/>
        <v>1</v>
      </c>
      <c r="E4763" s="42" t="str">
        <f t="shared" si="613"/>
        <v>21</v>
      </c>
      <c r="F4763" s="1">
        <v>7</v>
      </c>
      <c r="G4763" s="28" t="str">
        <f t="shared" si="614"/>
        <v>17</v>
      </c>
      <c r="H4763" s="1">
        <v>26</v>
      </c>
      <c r="I4763" s="1">
        <v>648</v>
      </c>
      <c r="J4763" s="1">
        <v>59</v>
      </c>
      <c r="K4763" s="1">
        <v>904</v>
      </c>
      <c r="L4763" s="1">
        <v>6338</v>
      </c>
      <c r="M4763" s="1">
        <v>20047</v>
      </c>
      <c r="N4763" s="2">
        <f>INT(VLOOKUP(--D4763,'属性表（单）'!$H$7:$I$11,2,0)*VLOOKUP(F4763,'属性表（单）'!$B$4:$D$53,3,0))</f>
        <v>2250</v>
      </c>
      <c r="O4763" s="34">
        <f t="shared" si="616"/>
        <v>607</v>
      </c>
      <c r="P4763" s="1">
        <f>IF(H4763=26,VLOOKUP(G4763,'属性表（单核）'!$H$2:$I$251,2,0),IF(H4763=59,VLOOKUP(G4763,'属性表（单核）'!$C$2:$D$251,2,0),INT(N4763/VLOOKUP(H4763,'属性表（单）'!$N$4:$O$24,2,0))))</f>
        <v>405</v>
      </c>
      <c r="Q4763" s="34">
        <f t="shared" si="617"/>
        <v>847</v>
      </c>
      <c r="R4763" s="1">
        <f>IF(J4763=26,VLOOKUP(G4763,'属性表（单核）'!$H$2:$I$251,2,0),IF(J4763=59,VLOOKUP(G4763,'属性表（单核）'!$C$2:$D$251,2,0),INT(N4763/VLOOKUP(J4763,'属性表（单）'!$N$4:$O$24,2,0))))</f>
        <v>565</v>
      </c>
      <c r="S4763" s="1">
        <f t="shared" si="618"/>
        <v>0</v>
      </c>
      <c r="T4763" s="28">
        <f>VLOOKUP(--F4763,经验表!$A$4:$B$53,2,0)*VLOOKUP(--E4763,经验表!$W$8:$X$17,2,0)</f>
        <v>0</v>
      </c>
      <c r="U4763" s="1">
        <f t="shared" si="619"/>
        <v>0</v>
      </c>
      <c r="V4763" s="1">
        <f t="shared" si="620"/>
        <v>0</v>
      </c>
    </row>
    <row r="4764" spans="1:22" x14ac:dyDescent="0.35">
      <c r="A4764" s="1">
        <v>90800201</v>
      </c>
      <c r="B4764" s="3" t="s">
        <v>27</v>
      </c>
      <c r="C4764" s="29">
        <f t="shared" si="615"/>
        <v>2</v>
      </c>
      <c r="D4764" s="29" t="str">
        <f t="shared" si="612"/>
        <v>1</v>
      </c>
      <c r="E4764" s="42" t="str">
        <f t="shared" si="613"/>
        <v>21</v>
      </c>
      <c r="F4764" s="1">
        <v>8</v>
      </c>
      <c r="G4764" s="28" t="str">
        <f t="shared" si="614"/>
        <v>18</v>
      </c>
      <c r="H4764" s="1">
        <v>26</v>
      </c>
      <c r="I4764" s="1">
        <v>712</v>
      </c>
      <c r="J4764" s="1">
        <v>59</v>
      </c>
      <c r="K4764" s="1">
        <v>992</v>
      </c>
      <c r="L4764" s="1">
        <v>7498</v>
      </c>
      <c r="M4764" s="1">
        <v>26385</v>
      </c>
      <c r="N4764" s="2">
        <f>INT(VLOOKUP(--D4764,'属性表（单）'!$H$7:$I$11,2,0)*VLOOKUP(F4764,'属性表（单）'!$B$4:$D$53,3,0))</f>
        <v>2400</v>
      </c>
      <c r="O4764" s="34">
        <f t="shared" si="616"/>
        <v>667</v>
      </c>
      <c r="P4764" s="1">
        <f>IF(H4764=26,VLOOKUP(G4764,'属性表（单核）'!$H$2:$I$251,2,0),IF(H4764=59,VLOOKUP(G4764,'属性表（单核）'!$C$2:$D$251,2,0),INT(N4764/VLOOKUP(H4764,'属性表（单）'!$N$4:$O$24,2,0))))</f>
        <v>445</v>
      </c>
      <c r="Q4764" s="34">
        <f t="shared" si="617"/>
        <v>930</v>
      </c>
      <c r="R4764" s="1">
        <f>IF(J4764=26,VLOOKUP(G4764,'属性表（单核）'!$H$2:$I$251,2,0),IF(J4764=59,VLOOKUP(G4764,'属性表（单核）'!$C$2:$D$251,2,0),INT(N4764/VLOOKUP(J4764,'属性表（单）'!$N$4:$O$24,2,0))))</f>
        <v>620</v>
      </c>
      <c r="S4764" s="1">
        <f t="shared" si="618"/>
        <v>0</v>
      </c>
      <c r="T4764" s="28">
        <f>VLOOKUP(--F4764,经验表!$A$4:$B$53,2,0)*VLOOKUP(--E4764,经验表!$W$8:$X$17,2,0)</f>
        <v>0</v>
      </c>
      <c r="U4764" s="1">
        <f t="shared" si="619"/>
        <v>0</v>
      </c>
      <c r="V4764" s="1">
        <f t="shared" si="620"/>
        <v>0</v>
      </c>
    </row>
    <row r="4765" spans="1:22" x14ac:dyDescent="0.35">
      <c r="A4765" s="1">
        <v>90900201</v>
      </c>
      <c r="B4765" s="3" t="s">
        <v>27</v>
      </c>
      <c r="C4765" s="29">
        <f t="shared" si="615"/>
        <v>2</v>
      </c>
      <c r="D4765" s="29" t="str">
        <f t="shared" si="612"/>
        <v>1</v>
      </c>
      <c r="E4765" s="42" t="str">
        <f t="shared" si="613"/>
        <v>21</v>
      </c>
      <c r="F4765" s="1">
        <v>9</v>
      </c>
      <c r="G4765" s="28" t="str">
        <f t="shared" si="614"/>
        <v>19</v>
      </c>
      <c r="H4765" s="1">
        <v>26</v>
      </c>
      <c r="I4765" s="1">
        <v>776</v>
      </c>
      <c r="J4765" s="1">
        <v>59</v>
      </c>
      <c r="K4765" s="1">
        <v>1080</v>
      </c>
      <c r="L4765" s="1">
        <v>8800</v>
      </c>
      <c r="M4765" s="1">
        <v>33883</v>
      </c>
      <c r="N4765" s="2">
        <f>INT(VLOOKUP(--D4765,'属性表（单）'!$H$7:$I$11,2,0)*VLOOKUP(F4765,'属性表（单）'!$B$4:$D$53,3,0))</f>
        <v>2550</v>
      </c>
      <c r="O4765" s="34">
        <f t="shared" si="616"/>
        <v>727</v>
      </c>
      <c r="P4765" s="1">
        <f>IF(H4765=26,VLOOKUP(G4765,'属性表（单核）'!$H$2:$I$251,2,0),IF(H4765=59,VLOOKUP(G4765,'属性表（单核）'!$C$2:$D$251,2,0),INT(N4765/VLOOKUP(H4765,'属性表（单）'!$N$4:$O$24,2,0))))</f>
        <v>485</v>
      </c>
      <c r="Q4765" s="34">
        <f t="shared" si="617"/>
        <v>1012</v>
      </c>
      <c r="R4765" s="1">
        <f>IF(J4765=26,VLOOKUP(G4765,'属性表（单核）'!$H$2:$I$251,2,0),IF(J4765=59,VLOOKUP(G4765,'属性表（单核）'!$C$2:$D$251,2,0),INT(N4765/VLOOKUP(J4765,'属性表（单）'!$N$4:$O$24,2,0))))</f>
        <v>675</v>
      </c>
      <c r="S4765" s="1">
        <f t="shared" si="618"/>
        <v>0</v>
      </c>
      <c r="T4765" s="28">
        <f>VLOOKUP(--F4765,经验表!$A$4:$B$53,2,0)*VLOOKUP(--E4765,经验表!$W$8:$X$17,2,0)</f>
        <v>0</v>
      </c>
      <c r="U4765" s="1">
        <f t="shared" si="619"/>
        <v>0</v>
      </c>
      <c r="V4765" s="1">
        <f t="shared" si="620"/>
        <v>0</v>
      </c>
    </row>
    <row r="4766" spans="1:22" x14ac:dyDescent="0.35">
      <c r="A4766" s="1">
        <v>91000201</v>
      </c>
      <c r="B4766" s="3" t="s">
        <v>27</v>
      </c>
      <c r="C4766" s="29">
        <f t="shared" si="615"/>
        <v>2</v>
      </c>
      <c r="D4766" s="29" t="str">
        <f t="shared" si="612"/>
        <v>1</v>
      </c>
      <c r="E4766" s="42" t="str">
        <f t="shared" si="613"/>
        <v>21</v>
      </c>
      <c r="F4766" s="1">
        <v>10</v>
      </c>
      <c r="G4766" s="28" t="str">
        <f t="shared" si="614"/>
        <v>110</v>
      </c>
      <c r="H4766" s="1">
        <v>26</v>
      </c>
      <c r="I4766" s="1">
        <v>840</v>
      </c>
      <c r="J4766" s="1">
        <v>59</v>
      </c>
      <c r="K4766" s="1">
        <v>1168</v>
      </c>
      <c r="L4766" s="1">
        <v>10261</v>
      </c>
      <c r="M4766" s="1">
        <v>42683</v>
      </c>
      <c r="N4766" s="2">
        <f>INT(VLOOKUP(--D4766,'属性表（单）'!$H$7:$I$11,2,0)*VLOOKUP(F4766,'属性表（单）'!$B$4:$D$53,3,0))</f>
        <v>2700</v>
      </c>
      <c r="O4766" s="34">
        <f t="shared" si="616"/>
        <v>787</v>
      </c>
      <c r="P4766" s="1">
        <f>IF(H4766=26,VLOOKUP(G4766,'属性表（单核）'!$H$2:$I$251,2,0),IF(H4766=59,VLOOKUP(G4766,'属性表（单核）'!$C$2:$D$251,2,0),INT(N4766/VLOOKUP(H4766,'属性表（单）'!$N$4:$O$24,2,0))))</f>
        <v>525</v>
      </c>
      <c r="Q4766" s="34">
        <f t="shared" si="617"/>
        <v>1095</v>
      </c>
      <c r="R4766" s="1">
        <f>IF(J4766=26,VLOOKUP(G4766,'属性表（单核）'!$H$2:$I$251,2,0),IF(J4766=59,VLOOKUP(G4766,'属性表（单核）'!$C$2:$D$251,2,0),INT(N4766/VLOOKUP(J4766,'属性表（单）'!$N$4:$O$24,2,0))))</f>
        <v>730</v>
      </c>
      <c r="S4766" s="1">
        <f t="shared" si="618"/>
        <v>0</v>
      </c>
      <c r="T4766" s="28">
        <f>VLOOKUP(--F4766,经验表!$A$4:$B$53,2,0)*VLOOKUP(--E4766,经验表!$W$8:$X$17,2,0)</f>
        <v>0</v>
      </c>
      <c r="U4766" s="1">
        <f t="shared" si="619"/>
        <v>0</v>
      </c>
      <c r="V4766" s="1">
        <f t="shared" si="620"/>
        <v>0</v>
      </c>
    </row>
    <row r="4767" spans="1:22" x14ac:dyDescent="0.35">
      <c r="A4767" s="1">
        <v>91100201</v>
      </c>
      <c r="B4767" s="3" t="s">
        <v>27</v>
      </c>
      <c r="C4767" s="29">
        <f t="shared" si="615"/>
        <v>2</v>
      </c>
      <c r="D4767" s="29" t="str">
        <f t="shared" si="612"/>
        <v>1</v>
      </c>
      <c r="E4767" s="42" t="str">
        <f t="shared" si="613"/>
        <v>21</v>
      </c>
      <c r="F4767" s="1">
        <v>11</v>
      </c>
      <c r="G4767" s="28" t="str">
        <f t="shared" si="614"/>
        <v>111</v>
      </c>
      <c r="H4767" s="1">
        <v>26</v>
      </c>
      <c r="I4767" s="1">
        <v>904</v>
      </c>
      <c r="J4767" s="1">
        <v>59</v>
      </c>
      <c r="K4767" s="1">
        <v>1256</v>
      </c>
      <c r="L4767" s="1">
        <v>11902</v>
      </c>
      <c r="M4767" s="1">
        <v>52944</v>
      </c>
      <c r="N4767" s="2">
        <f>INT(VLOOKUP(--D4767,'属性表（单）'!$H$7:$I$11,2,0)*VLOOKUP(F4767,'属性表（单）'!$B$4:$D$53,3,0))</f>
        <v>2850</v>
      </c>
      <c r="O4767" s="34">
        <f t="shared" si="616"/>
        <v>847</v>
      </c>
      <c r="P4767" s="1">
        <f>IF(H4767=26,VLOOKUP(G4767,'属性表（单核）'!$H$2:$I$251,2,0),IF(H4767=59,VLOOKUP(G4767,'属性表（单核）'!$C$2:$D$251,2,0),INT(N4767/VLOOKUP(H4767,'属性表（单）'!$N$4:$O$24,2,0))))</f>
        <v>565</v>
      </c>
      <c r="Q4767" s="34">
        <f t="shared" si="617"/>
        <v>1177</v>
      </c>
      <c r="R4767" s="1">
        <f>IF(J4767=26,VLOOKUP(G4767,'属性表（单核）'!$H$2:$I$251,2,0),IF(J4767=59,VLOOKUP(G4767,'属性表（单核）'!$C$2:$D$251,2,0),INT(N4767/VLOOKUP(J4767,'属性表（单）'!$N$4:$O$24,2,0))))</f>
        <v>785</v>
      </c>
      <c r="S4767" s="1">
        <f t="shared" si="618"/>
        <v>0</v>
      </c>
      <c r="T4767" s="28">
        <f>VLOOKUP(--F4767,经验表!$A$4:$B$53,2,0)*VLOOKUP(--E4767,经验表!$W$8:$X$17,2,0)</f>
        <v>0</v>
      </c>
      <c r="U4767" s="1">
        <f t="shared" si="619"/>
        <v>0</v>
      </c>
      <c r="V4767" s="1">
        <f t="shared" si="620"/>
        <v>0</v>
      </c>
    </row>
    <row r="4768" spans="1:22" x14ac:dyDescent="0.35">
      <c r="A4768" s="1">
        <v>91200201</v>
      </c>
      <c r="B4768" s="3" t="s">
        <v>27</v>
      </c>
      <c r="C4768" s="29">
        <f t="shared" si="615"/>
        <v>2</v>
      </c>
      <c r="D4768" s="29" t="str">
        <f t="shared" si="612"/>
        <v>1</v>
      </c>
      <c r="E4768" s="42" t="str">
        <f t="shared" si="613"/>
        <v>21</v>
      </c>
      <c r="F4768" s="1">
        <v>12</v>
      </c>
      <c r="G4768" s="28" t="str">
        <f t="shared" si="614"/>
        <v>112</v>
      </c>
      <c r="H4768" s="1">
        <v>26</v>
      </c>
      <c r="I4768" s="1">
        <v>968</v>
      </c>
      <c r="J4768" s="1">
        <v>59</v>
      </c>
      <c r="K4768" s="1">
        <v>1344</v>
      </c>
      <c r="L4768" s="1">
        <v>13741</v>
      </c>
      <c r="M4768" s="1">
        <v>64846</v>
      </c>
      <c r="N4768" s="2">
        <f>INT(VLOOKUP(--D4768,'属性表（单）'!$H$7:$I$11,2,0)*VLOOKUP(F4768,'属性表（单）'!$B$4:$D$53,3,0))</f>
        <v>3050</v>
      </c>
      <c r="O4768" s="34">
        <f t="shared" si="616"/>
        <v>907</v>
      </c>
      <c r="P4768" s="1">
        <f>IF(H4768=26,VLOOKUP(G4768,'属性表（单核）'!$H$2:$I$251,2,0),IF(H4768=59,VLOOKUP(G4768,'属性表（单核）'!$C$2:$D$251,2,0),INT(N4768/VLOOKUP(H4768,'属性表（单）'!$N$4:$O$24,2,0))))</f>
        <v>605</v>
      </c>
      <c r="Q4768" s="34">
        <f t="shared" si="617"/>
        <v>1260</v>
      </c>
      <c r="R4768" s="1">
        <f>IF(J4768=26,VLOOKUP(G4768,'属性表（单核）'!$H$2:$I$251,2,0),IF(J4768=59,VLOOKUP(G4768,'属性表（单核）'!$C$2:$D$251,2,0),INT(N4768/VLOOKUP(J4768,'属性表（单）'!$N$4:$O$24,2,0))))</f>
        <v>840</v>
      </c>
      <c r="S4768" s="1">
        <f t="shared" si="618"/>
        <v>0</v>
      </c>
      <c r="T4768" s="28">
        <f>VLOOKUP(--F4768,经验表!$A$4:$B$53,2,0)*VLOOKUP(--E4768,经验表!$W$8:$X$17,2,0)</f>
        <v>0</v>
      </c>
      <c r="U4768" s="1">
        <f t="shared" si="619"/>
        <v>0</v>
      </c>
      <c r="V4768" s="1">
        <f t="shared" si="620"/>
        <v>0</v>
      </c>
    </row>
    <row r="4769" spans="1:22" x14ac:dyDescent="0.35">
      <c r="A4769" s="1">
        <v>91300201</v>
      </c>
      <c r="B4769" s="3" t="s">
        <v>27</v>
      </c>
      <c r="C4769" s="29">
        <f t="shared" si="615"/>
        <v>2</v>
      </c>
      <c r="D4769" s="29" t="str">
        <f t="shared" si="612"/>
        <v>1</v>
      </c>
      <c r="E4769" s="42" t="str">
        <f t="shared" si="613"/>
        <v>21</v>
      </c>
      <c r="F4769" s="1">
        <v>13</v>
      </c>
      <c r="G4769" s="28" t="str">
        <f t="shared" si="614"/>
        <v>113</v>
      </c>
      <c r="H4769" s="1">
        <v>26</v>
      </c>
      <c r="I4769" s="1">
        <v>1032</v>
      </c>
      <c r="J4769" s="1">
        <v>59</v>
      </c>
      <c r="K4769" s="1">
        <v>1432</v>
      </c>
      <c r="L4769" s="1">
        <v>15805</v>
      </c>
      <c r="M4769" s="1">
        <v>78587</v>
      </c>
      <c r="N4769" s="2">
        <f>INT(VLOOKUP(--D4769,'属性表（单）'!$H$7:$I$11,2,0)*VLOOKUP(F4769,'属性表（单）'!$B$4:$D$53,3,0))</f>
        <v>3250</v>
      </c>
      <c r="O4769" s="34">
        <f t="shared" si="616"/>
        <v>967</v>
      </c>
      <c r="P4769" s="1">
        <f>IF(H4769=26,VLOOKUP(G4769,'属性表（单核）'!$H$2:$I$251,2,0),IF(H4769=59,VLOOKUP(G4769,'属性表（单核）'!$C$2:$D$251,2,0),INT(N4769/VLOOKUP(H4769,'属性表（单）'!$N$4:$O$24,2,0))))</f>
        <v>645</v>
      </c>
      <c r="Q4769" s="34">
        <f t="shared" si="617"/>
        <v>1342</v>
      </c>
      <c r="R4769" s="1">
        <f>IF(J4769=26,VLOOKUP(G4769,'属性表（单核）'!$H$2:$I$251,2,0),IF(J4769=59,VLOOKUP(G4769,'属性表（单核）'!$C$2:$D$251,2,0),INT(N4769/VLOOKUP(J4769,'属性表（单）'!$N$4:$O$24,2,0))))</f>
        <v>895</v>
      </c>
      <c r="S4769" s="1">
        <f t="shared" si="618"/>
        <v>0</v>
      </c>
      <c r="T4769" s="28">
        <f>VLOOKUP(--F4769,经验表!$A$4:$B$53,2,0)*VLOOKUP(--E4769,经验表!$W$8:$X$17,2,0)</f>
        <v>0</v>
      </c>
      <c r="U4769" s="1">
        <f t="shared" si="619"/>
        <v>0</v>
      </c>
      <c r="V4769" s="1">
        <f t="shared" si="620"/>
        <v>0</v>
      </c>
    </row>
    <row r="4770" spans="1:22" x14ac:dyDescent="0.35">
      <c r="A4770" s="1">
        <v>91400201</v>
      </c>
      <c r="B4770" s="3" t="s">
        <v>27</v>
      </c>
      <c r="C4770" s="29">
        <f t="shared" si="615"/>
        <v>2</v>
      </c>
      <c r="D4770" s="29" t="str">
        <f t="shared" si="612"/>
        <v>1</v>
      </c>
      <c r="E4770" s="42" t="str">
        <f t="shared" si="613"/>
        <v>21</v>
      </c>
      <c r="F4770" s="1">
        <v>14</v>
      </c>
      <c r="G4770" s="28" t="str">
        <f t="shared" si="614"/>
        <v>114</v>
      </c>
      <c r="H4770" s="1">
        <v>26</v>
      </c>
      <c r="I4770" s="1">
        <v>1096</v>
      </c>
      <c r="J4770" s="1">
        <v>59</v>
      </c>
      <c r="K4770" s="1">
        <v>1520</v>
      </c>
      <c r="L4770" s="1">
        <v>18113</v>
      </c>
      <c r="M4770" s="1">
        <v>94392</v>
      </c>
      <c r="N4770" s="2">
        <f>INT(VLOOKUP(--D4770,'属性表（单）'!$H$7:$I$11,2,0)*VLOOKUP(F4770,'属性表（单）'!$B$4:$D$53,3,0))</f>
        <v>3450</v>
      </c>
      <c r="O4770" s="34">
        <f t="shared" si="616"/>
        <v>1027</v>
      </c>
      <c r="P4770" s="1">
        <f>IF(H4770=26,VLOOKUP(G4770,'属性表（单核）'!$H$2:$I$251,2,0),IF(H4770=59,VLOOKUP(G4770,'属性表（单核）'!$C$2:$D$251,2,0),INT(N4770/VLOOKUP(H4770,'属性表（单）'!$N$4:$O$24,2,0))))</f>
        <v>685</v>
      </c>
      <c r="Q4770" s="34">
        <f t="shared" si="617"/>
        <v>1425</v>
      </c>
      <c r="R4770" s="1">
        <f>IF(J4770=26,VLOOKUP(G4770,'属性表（单核）'!$H$2:$I$251,2,0),IF(J4770=59,VLOOKUP(G4770,'属性表（单核）'!$C$2:$D$251,2,0),INT(N4770/VLOOKUP(J4770,'属性表（单）'!$N$4:$O$24,2,0))))</f>
        <v>950</v>
      </c>
      <c r="S4770" s="1">
        <f t="shared" si="618"/>
        <v>0</v>
      </c>
      <c r="T4770" s="28">
        <f>VLOOKUP(--F4770,经验表!$A$4:$B$53,2,0)*VLOOKUP(--E4770,经验表!$W$8:$X$17,2,0)</f>
        <v>0</v>
      </c>
      <c r="U4770" s="1">
        <f t="shared" si="619"/>
        <v>0</v>
      </c>
      <c r="V4770" s="1">
        <f t="shared" si="620"/>
        <v>0</v>
      </c>
    </row>
    <row r="4771" spans="1:22" x14ac:dyDescent="0.35">
      <c r="A4771" s="1">
        <v>91500201</v>
      </c>
      <c r="B4771" s="3" t="s">
        <v>27</v>
      </c>
      <c r="C4771" s="29">
        <f t="shared" si="615"/>
        <v>2</v>
      </c>
      <c r="D4771" s="29" t="str">
        <f t="shared" si="612"/>
        <v>1</v>
      </c>
      <c r="E4771" s="42" t="str">
        <f t="shared" si="613"/>
        <v>21</v>
      </c>
      <c r="F4771" s="1">
        <v>15</v>
      </c>
      <c r="G4771" s="28" t="str">
        <f t="shared" si="614"/>
        <v>115</v>
      </c>
      <c r="H4771" s="1">
        <v>26</v>
      </c>
      <c r="I4771" s="1">
        <v>1160</v>
      </c>
      <c r="J4771" s="1">
        <v>59</v>
      </c>
      <c r="K4771" s="1">
        <v>1608</v>
      </c>
      <c r="L4771" s="1">
        <v>20698</v>
      </c>
      <c r="M4771" s="1">
        <v>112505</v>
      </c>
      <c r="N4771" s="2">
        <f>INT(VLOOKUP(--D4771,'属性表（单）'!$H$7:$I$11,2,0)*VLOOKUP(F4771,'属性表（单）'!$B$4:$D$53,3,0))</f>
        <v>3650</v>
      </c>
      <c r="O4771" s="34">
        <f t="shared" si="616"/>
        <v>1087</v>
      </c>
      <c r="P4771" s="1">
        <f>IF(H4771=26,VLOOKUP(G4771,'属性表（单核）'!$H$2:$I$251,2,0),IF(H4771=59,VLOOKUP(G4771,'属性表（单核）'!$C$2:$D$251,2,0),INT(N4771/VLOOKUP(H4771,'属性表（单）'!$N$4:$O$24,2,0))))</f>
        <v>725</v>
      </c>
      <c r="Q4771" s="34">
        <f t="shared" si="617"/>
        <v>1507</v>
      </c>
      <c r="R4771" s="1">
        <f>IF(J4771=26,VLOOKUP(G4771,'属性表（单核）'!$H$2:$I$251,2,0),IF(J4771=59,VLOOKUP(G4771,'属性表（单核）'!$C$2:$D$251,2,0),INT(N4771/VLOOKUP(J4771,'属性表（单）'!$N$4:$O$24,2,0))))</f>
        <v>1005</v>
      </c>
      <c r="S4771" s="1">
        <f t="shared" si="618"/>
        <v>0</v>
      </c>
      <c r="T4771" s="28">
        <f>VLOOKUP(--F4771,经验表!$A$4:$B$53,2,0)*VLOOKUP(--E4771,经验表!$W$8:$X$17,2,0)</f>
        <v>0</v>
      </c>
      <c r="U4771" s="1">
        <f t="shared" si="619"/>
        <v>0</v>
      </c>
      <c r="V4771" s="1">
        <f t="shared" si="620"/>
        <v>0</v>
      </c>
    </row>
    <row r="4772" spans="1:22" x14ac:dyDescent="0.35">
      <c r="A4772" s="1">
        <v>91600201</v>
      </c>
      <c r="B4772" s="3" t="s">
        <v>27</v>
      </c>
      <c r="C4772" s="29">
        <f t="shared" si="615"/>
        <v>2</v>
      </c>
      <c r="D4772" s="29" t="str">
        <f t="shared" si="612"/>
        <v>1</v>
      </c>
      <c r="E4772" s="42" t="str">
        <f t="shared" si="613"/>
        <v>21</v>
      </c>
      <c r="F4772" s="1">
        <v>16</v>
      </c>
      <c r="G4772" s="28" t="str">
        <f t="shared" si="614"/>
        <v>116</v>
      </c>
      <c r="H4772" s="1">
        <v>26</v>
      </c>
      <c r="I4772" s="1">
        <v>1224</v>
      </c>
      <c r="J4772" s="1">
        <v>59</v>
      </c>
      <c r="K4772" s="1">
        <v>1696</v>
      </c>
      <c r="L4772" s="1">
        <v>23588</v>
      </c>
      <c r="M4772" s="1">
        <v>133203</v>
      </c>
      <c r="N4772" s="2">
        <f>INT(VLOOKUP(--D4772,'属性表（单）'!$H$7:$I$11,2,0)*VLOOKUP(F4772,'属性表（单）'!$B$4:$D$53,3,0))</f>
        <v>3850</v>
      </c>
      <c r="O4772" s="34">
        <f t="shared" si="616"/>
        <v>1147</v>
      </c>
      <c r="P4772" s="1">
        <f>IF(H4772=26,VLOOKUP(G4772,'属性表（单核）'!$H$2:$I$251,2,0),IF(H4772=59,VLOOKUP(G4772,'属性表（单核）'!$C$2:$D$251,2,0),INT(N4772/VLOOKUP(H4772,'属性表（单）'!$N$4:$O$24,2,0))))</f>
        <v>765</v>
      </c>
      <c r="Q4772" s="34">
        <f t="shared" si="617"/>
        <v>1590</v>
      </c>
      <c r="R4772" s="1">
        <f>IF(J4772=26,VLOOKUP(G4772,'属性表（单核）'!$H$2:$I$251,2,0),IF(J4772=59,VLOOKUP(G4772,'属性表（单核）'!$C$2:$D$251,2,0),INT(N4772/VLOOKUP(J4772,'属性表（单）'!$N$4:$O$24,2,0))))</f>
        <v>1060</v>
      </c>
      <c r="S4772" s="1">
        <f t="shared" si="618"/>
        <v>0</v>
      </c>
      <c r="T4772" s="28">
        <f>VLOOKUP(--F4772,经验表!$A$4:$B$53,2,0)*VLOOKUP(--E4772,经验表!$W$8:$X$17,2,0)</f>
        <v>0</v>
      </c>
      <c r="U4772" s="1">
        <f t="shared" si="619"/>
        <v>0</v>
      </c>
      <c r="V4772" s="1">
        <f t="shared" si="620"/>
        <v>0</v>
      </c>
    </row>
    <row r="4773" spans="1:22" x14ac:dyDescent="0.35">
      <c r="A4773" s="1">
        <v>91700201</v>
      </c>
      <c r="B4773" s="3" t="s">
        <v>27</v>
      </c>
      <c r="C4773" s="29">
        <f t="shared" si="615"/>
        <v>2</v>
      </c>
      <c r="D4773" s="29" t="str">
        <f t="shared" si="612"/>
        <v>1</v>
      </c>
      <c r="E4773" s="42" t="str">
        <f t="shared" si="613"/>
        <v>21</v>
      </c>
      <c r="F4773" s="1">
        <v>17</v>
      </c>
      <c r="G4773" s="28" t="str">
        <f t="shared" si="614"/>
        <v>117</v>
      </c>
      <c r="H4773" s="1">
        <v>26</v>
      </c>
      <c r="I4773" s="1">
        <v>1288</v>
      </c>
      <c r="J4773" s="1">
        <v>59</v>
      </c>
      <c r="K4773" s="1">
        <v>1784</v>
      </c>
      <c r="L4773" s="1">
        <v>26822</v>
      </c>
      <c r="M4773" s="1">
        <v>156791</v>
      </c>
      <c r="N4773" s="2">
        <f>INT(VLOOKUP(--D4773,'属性表（单）'!$H$7:$I$11,2,0)*VLOOKUP(F4773,'属性表（单）'!$B$4:$D$53,3,0))</f>
        <v>4100</v>
      </c>
      <c r="O4773" s="34">
        <f t="shared" si="616"/>
        <v>1207</v>
      </c>
      <c r="P4773" s="1">
        <f>IF(H4773=26,VLOOKUP(G4773,'属性表（单核）'!$H$2:$I$251,2,0),IF(H4773=59,VLOOKUP(G4773,'属性表（单核）'!$C$2:$D$251,2,0),INT(N4773/VLOOKUP(H4773,'属性表（单）'!$N$4:$O$24,2,0))))</f>
        <v>805</v>
      </c>
      <c r="Q4773" s="34">
        <f t="shared" si="617"/>
        <v>1672</v>
      </c>
      <c r="R4773" s="1">
        <f>IF(J4773=26,VLOOKUP(G4773,'属性表（单核）'!$H$2:$I$251,2,0),IF(J4773=59,VLOOKUP(G4773,'属性表（单核）'!$C$2:$D$251,2,0),INT(N4773/VLOOKUP(J4773,'属性表（单）'!$N$4:$O$24,2,0))))</f>
        <v>1115</v>
      </c>
      <c r="S4773" s="1">
        <f t="shared" si="618"/>
        <v>0</v>
      </c>
      <c r="T4773" s="28">
        <f>VLOOKUP(--F4773,经验表!$A$4:$B$53,2,0)*VLOOKUP(--E4773,经验表!$W$8:$X$17,2,0)</f>
        <v>0</v>
      </c>
      <c r="U4773" s="1">
        <f t="shared" si="619"/>
        <v>0</v>
      </c>
      <c r="V4773" s="1">
        <f t="shared" si="620"/>
        <v>0</v>
      </c>
    </row>
    <row r="4774" spans="1:22" x14ac:dyDescent="0.35">
      <c r="A4774" s="1">
        <v>91800201</v>
      </c>
      <c r="B4774" s="3" t="s">
        <v>27</v>
      </c>
      <c r="C4774" s="29">
        <f t="shared" si="615"/>
        <v>2</v>
      </c>
      <c r="D4774" s="29" t="str">
        <f t="shared" si="612"/>
        <v>1</v>
      </c>
      <c r="E4774" s="42" t="str">
        <f t="shared" si="613"/>
        <v>21</v>
      </c>
      <c r="F4774" s="1">
        <v>18</v>
      </c>
      <c r="G4774" s="28" t="str">
        <f t="shared" si="614"/>
        <v>118</v>
      </c>
      <c r="H4774" s="1">
        <v>26</v>
      </c>
      <c r="I4774" s="1">
        <v>1352</v>
      </c>
      <c r="J4774" s="1">
        <v>59</v>
      </c>
      <c r="K4774" s="1">
        <v>1872</v>
      </c>
      <c r="L4774" s="1">
        <v>30437</v>
      </c>
      <c r="M4774" s="1">
        <v>183613</v>
      </c>
      <c r="N4774" s="2">
        <f>INT(VLOOKUP(--D4774,'属性表（单）'!$H$7:$I$11,2,0)*VLOOKUP(F4774,'属性表（单）'!$B$4:$D$53,3,0))</f>
        <v>4350</v>
      </c>
      <c r="O4774" s="34">
        <f t="shared" si="616"/>
        <v>1267</v>
      </c>
      <c r="P4774" s="1">
        <f>IF(H4774=26,VLOOKUP(G4774,'属性表（单核）'!$H$2:$I$251,2,0),IF(H4774=59,VLOOKUP(G4774,'属性表（单核）'!$C$2:$D$251,2,0),INT(N4774/VLOOKUP(H4774,'属性表（单）'!$N$4:$O$24,2,0))))</f>
        <v>845</v>
      </c>
      <c r="Q4774" s="34">
        <f t="shared" si="617"/>
        <v>1755</v>
      </c>
      <c r="R4774" s="1">
        <f>IF(J4774=26,VLOOKUP(G4774,'属性表（单核）'!$H$2:$I$251,2,0),IF(J4774=59,VLOOKUP(G4774,'属性表（单核）'!$C$2:$D$251,2,0),INT(N4774/VLOOKUP(J4774,'属性表（单）'!$N$4:$O$24,2,0))))</f>
        <v>1170</v>
      </c>
      <c r="S4774" s="1">
        <f t="shared" si="618"/>
        <v>0</v>
      </c>
      <c r="T4774" s="28">
        <f>VLOOKUP(--F4774,经验表!$A$4:$B$53,2,0)*VLOOKUP(--E4774,经验表!$W$8:$X$17,2,0)</f>
        <v>0</v>
      </c>
      <c r="U4774" s="1">
        <f t="shared" si="619"/>
        <v>0</v>
      </c>
      <c r="V4774" s="1">
        <f t="shared" si="620"/>
        <v>0</v>
      </c>
    </row>
    <row r="4775" spans="1:22" x14ac:dyDescent="0.35">
      <c r="A4775" s="1">
        <v>91900201</v>
      </c>
      <c r="B4775" s="3" t="s">
        <v>27</v>
      </c>
      <c r="C4775" s="29">
        <f t="shared" si="615"/>
        <v>2</v>
      </c>
      <c r="D4775" s="29" t="str">
        <f t="shared" si="612"/>
        <v>1</v>
      </c>
      <c r="E4775" s="42" t="str">
        <f t="shared" si="613"/>
        <v>21</v>
      </c>
      <c r="F4775" s="1">
        <v>19</v>
      </c>
      <c r="G4775" s="28" t="str">
        <f t="shared" si="614"/>
        <v>119</v>
      </c>
      <c r="H4775" s="1">
        <v>26</v>
      </c>
      <c r="I4775" s="1">
        <v>1416</v>
      </c>
      <c r="J4775" s="1">
        <v>59</v>
      </c>
      <c r="K4775" s="1">
        <v>1960</v>
      </c>
      <c r="L4775" s="1">
        <v>34476</v>
      </c>
      <c r="M4775" s="1">
        <v>214050</v>
      </c>
      <c r="N4775" s="2">
        <f>INT(VLOOKUP(--D4775,'属性表（单）'!$H$7:$I$11,2,0)*VLOOKUP(F4775,'属性表（单）'!$B$4:$D$53,3,0))</f>
        <v>4600</v>
      </c>
      <c r="O4775" s="34">
        <f t="shared" si="616"/>
        <v>1327</v>
      </c>
      <c r="P4775" s="1">
        <f>IF(H4775=26,VLOOKUP(G4775,'属性表（单核）'!$H$2:$I$251,2,0),IF(H4775=59,VLOOKUP(G4775,'属性表（单核）'!$C$2:$D$251,2,0),INT(N4775/VLOOKUP(H4775,'属性表（单）'!$N$4:$O$24,2,0))))</f>
        <v>885</v>
      </c>
      <c r="Q4775" s="34">
        <f t="shared" si="617"/>
        <v>1837</v>
      </c>
      <c r="R4775" s="1">
        <f>IF(J4775=26,VLOOKUP(G4775,'属性表（单核）'!$H$2:$I$251,2,0),IF(J4775=59,VLOOKUP(G4775,'属性表（单核）'!$C$2:$D$251,2,0),INT(N4775/VLOOKUP(J4775,'属性表（单）'!$N$4:$O$24,2,0))))</f>
        <v>1225</v>
      </c>
      <c r="S4775" s="1">
        <f t="shared" si="618"/>
        <v>0</v>
      </c>
      <c r="T4775" s="28">
        <f>VLOOKUP(--F4775,经验表!$A$4:$B$53,2,0)*VLOOKUP(--E4775,经验表!$W$8:$X$17,2,0)</f>
        <v>0</v>
      </c>
      <c r="U4775" s="1">
        <f t="shared" si="619"/>
        <v>0</v>
      </c>
      <c r="V4775" s="1">
        <f t="shared" si="620"/>
        <v>0</v>
      </c>
    </row>
    <row r="4776" spans="1:22" x14ac:dyDescent="0.35">
      <c r="A4776" s="1">
        <v>92000201</v>
      </c>
      <c r="B4776" s="3" t="s">
        <v>27</v>
      </c>
      <c r="C4776" s="29">
        <f t="shared" si="615"/>
        <v>2</v>
      </c>
      <c r="D4776" s="29" t="str">
        <f t="shared" si="612"/>
        <v>1</v>
      </c>
      <c r="E4776" s="42" t="str">
        <f t="shared" si="613"/>
        <v>21</v>
      </c>
      <c r="F4776" s="1">
        <v>20</v>
      </c>
      <c r="G4776" s="28" t="str">
        <f t="shared" si="614"/>
        <v>120</v>
      </c>
      <c r="H4776" s="1">
        <v>26</v>
      </c>
      <c r="I4776" s="1">
        <v>1480</v>
      </c>
      <c r="J4776" s="1">
        <v>59</v>
      </c>
      <c r="K4776" s="1">
        <v>2048</v>
      </c>
      <c r="L4776" s="1">
        <v>38986</v>
      </c>
      <c r="M4776" s="1">
        <v>248526</v>
      </c>
      <c r="N4776" s="2">
        <f>INT(VLOOKUP(--D4776,'属性表（单）'!$H$7:$I$11,2,0)*VLOOKUP(F4776,'属性表（单）'!$B$4:$D$53,3,0))</f>
        <v>4850</v>
      </c>
      <c r="O4776" s="34">
        <f t="shared" si="616"/>
        <v>1387</v>
      </c>
      <c r="P4776" s="1">
        <f>IF(H4776=26,VLOOKUP(G4776,'属性表（单核）'!$H$2:$I$251,2,0),IF(H4776=59,VLOOKUP(G4776,'属性表（单核）'!$C$2:$D$251,2,0),INT(N4776/VLOOKUP(H4776,'属性表（单）'!$N$4:$O$24,2,0))))</f>
        <v>925</v>
      </c>
      <c r="Q4776" s="34">
        <f t="shared" si="617"/>
        <v>1920</v>
      </c>
      <c r="R4776" s="1">
        <f>IF(J4776=26,VLOOKUP(G4776,'属性表（单核）'!$H$2:$I$251,2,0),IF(J4776=59,VLOOKUP(G4776,'属性表（单核）'!$C$2:$D$251,2,0),INT(N4776/VLOOKUP(J4776,'属性表（单）'!$N$4:$O$24,2,0))))</f>
        <v>1280</v>
      </c>
      <c r="S4776" s="1">
        <f t="shared" si="618"/>
        <v>0</v>
      </c>
      <c r="T4776" s="28">
        <f>VLOOKUP(--F4776,经验表!$A$4:$B$53,2,0)*VLOOKUP(--E4776,经验表!$W$8:$X$17,2,0)</f>
        <v>0</v>
      </c>
      <c r="U4776" s="1">
        <f t="shared" si="619"/>
        <v>0</v>
      </c>
      <c r="V4776" s="1">
        <f t="shared" si="620"/>
        <v>0</v>
      </c>
    </row>
    <row r="4777" spans="1:22" x14ac:dyDescent="0.35">
      <c r="A4777" s="1">
        <v>92100201</v>
      </c>
      <c r="B4777" s="3" t="s">
        <v>27</v>
      </c>
      <c r="C4777" s="29">
        <f t="shared" si="615"/>
        <v>2</v>
      </c>
      <c r="D4777" s="29" t="str">
        <f t="shared" si="612"/>
        <v>1</v>
      </c>
      <c r="E4777" s="42" t="str">
        <f t="shared" si="613"/>
        <v>21</v>
      </c>
      <c r="F4777" s="1">
        <v>21</v>
      </c>
      <c r="G4777" s="28" t="str">
        <f t="shared" si="614"/>
        <v>121</v>
      </c>
      <c r="H4777" s="1">
        <v>26</v>
      </c>
      <c r="I4777" s="1">
        <v>1544</v>
      </c>
      <c r="J4777" s="1">
        <v>59</v>
      </c>
      <c r="K4777" s="1">
        <v>2136</v>
      </c>
      <c r="L4777" s="1">
        <v>44024</v>
      </c>
      <c r="M4777" s="1">
        <v>287512</v>
      </c>
      <c r="N4777" s="2">
        <f>INT(VLOOKUP(--D4777,'属性表（单）'!$H$7:$I$11,2,0)*VLOOKUP(F4777,'属性表（单）'!$B$4:$D$53,3,0))</f>
        <v>5100</v>
      </c>
      <c r="O4777" s="34">
        <f t="shared" si="616"/>
        <v>1447</v>
      </c>
      <c r="P4777" s="1">
        <f>IF(H4777=26,VLOOKUP(G4777,'属性表（单核）'!$H$2:$I$251,2,0),IF(H4777=59,VLOOKUP(G4777,'属性表（单核）'!$C$2:$D$251,2,0),INT(N4777/VLOOKUP(H4777,'属性表（单）'!$N$4:$O$24,2,0))))</f>
        <v>965</v>
      </c>
      <c r="Q4777" s="34">
        <f t="shared" si="617"/>
        <v>2002</v>
      </c>
      <c r="R4777" s="1">
        <f>IF(J4777=26,VLOOKUP(G4777,'属性表（单核）'!$H$2:$I$251,2,0),IF(J4777=59,VLOOKUP(G4777,'属性表（单核）'!$C$2:$D$251,2,0),INT(N4777/VLOOKUP(J4777,'属性表（单）'!$N$4:$O$24,2,0))))</f>
        <v>1335</v>
      </c>
      <c r="S4777" s="1">
        <f t="shared" si="618"/>
        <v>0</v>
      </c>
      <c r="T4777" s="28">
        <f>VLOOKUP(--F4777,经验表!$A$4:$B$53,2,0)*VLOOKUP(--E4777,经验表!$W$8:$X$17,2,0)</f>
        <v>0</v>
      </c>
      <c r="U4777" s="1">
        <f t="shared" si="619"/>
        <v>0</v>
      </c>
      <c r="V4777" s="1">
        <f t="shared" si="620"/>
        <v>0</v>
      </c>
    </row>
    <row r="4778" spans="1:22" x14ac:dyDescent="0.35">
      <c r="A4778" s="1">
        <v>92200201</v>
      </c>
      <c r="B4778" s="3" t="s">
        <v>27</v>
      </c>
      <c r="C4778" s="29">
        <f t="shared" si="615"/>
        <v>2</v>
      </c>
      <c r="D4778" s="29" t="str">
        <f t="shared" si="612"/>
        <v>1</v>
      </c>
      <c r="E4778" s="42" t="str">
        <f t="shared" si="613"/>
        <v>21</v>
      </c>
      <c r="F4778" s="1">
        <v>22</v>
      </c>
      <c r="G4778" s="28" t="str">
        <f t="shared" si="614"/>
        <v>122</v>
      </c>
      <c r="H4778" s="1">
        <v>26</v>
      </c>
      <c r="I4778" s="1">
        <v>1608</v>
      </c>
      <c r="J4778" s="1">
        <v>59</v>
      </c>
      <c r="K4778" s="1">
        <v>2224</v>
      </c>
      <c r="L4778" s="1">
        <v>49647</v>
      </c>
      <c r="M4778" s="1">
        <v>331536</v>
      </c>
      <c r="N4778" s="2">
        <f>INT(VLOOKUP(--D4778,'属性表（单）'!$H$7:$I$11,2,0)*VLOOKUP(F4778,'属性表（单）'!$B$4:$D$53,3,0))</f>
        <v>5400</v>
      </c>
      <c r="O4778" s="34">
        <f t="shared" si="616"/>
        <v>1507</v>
      </c>
      <c r="P4778" s="1">
        <f>IF(H4778=26,VLOOKUP(G4778,'属性表（单核）'!$H$2:$I$251,2,0),IF(H4778=59,VLOOKUP(G4778,'属性表（单核）'!$C$2:$D$251,2,0),INT(N4778/VLOOKUP(H4778,'属性表（单）'!$N$4:$O$24,2,0))))</f>
        <v>1005</v>
      </c>
      <c r="Q4778" s="34">
        <f t="shared" si="617"/>
        <v>2085</v>
      </c>
      <c r="R4778" s="1">
        <f>IF(J4778=26,VLOOKUP(G4778,'属性表（单核）'!$H$2:$I$251,2,0),IF(J4778=59,VLOOKUP(G4778,'属性表（单核）'!$C$2:$D$251,2,0),INT(N4778/VLOOKUP(J4778,'属性表（单）'!$N$4:$O$24,2,0))))</f>
        <v>1390</v>
      </c>
      <c r="S4778" s="1">
        <f t="shared" si="618"/>
        <v>0</v>
      </c>
      <c r="T4778" s="28">
        <f>VLOOKUP(--F4778,经验表!$A$4:$B$53,2,0)*VLOOKUP(--E4778,经验表!$W$8:$X$17,2,0)</f>
        <v>0</v>
      </c>
      <c r="U4778" s="1">
        <f t="shared" si="619"/>
        <v>0</v>
      </c>
      <c r="V4778" s="1">
        <f t="shared" si="620"/>
        <v>0</v>
      </c>
    </row>
    <row r="4779" spans="1:22" x14ac:dyDescent="0.35">
      <c r="A4779" s="1">
        <v>92300201</v>
      </c>
      <c r="B4779" s="3" t="s">
        <v>27</v>
      </c>
      <c r="C4779" s="29">
        <f t="shared" si="615"/>
        <v>2</v>
      </c>
      <c r="D4779" s="29" t="str">
        <f t="shared" si="612"/>
        <v>1</v>
      </c>
      <c r="E4779" s="42" t="str">
        <f t="shared" si="613"/>
        <v>21</v>
      </c>
      <c r="F4779" s="1">
        <v>23</v>
      </c>
      <c r="G4779" s="28" t="str">
        <f t="shared" si="614"/>
        <v>123</v>
      </c>
      <c r="H4779" s="1">
        <v>26</v>
      </c>
      <c r="I4779" s="1">
        <v>1672</v>
      </c>
      <c r="J4779" s="1">
        <v>59</v>
      </c>
      <c r="K4779" s="1">
        <v>2312</v>
      </c>
      <c r="L4779" s="1">
        <v>55922</v>
      </c>
      <c r="M4779" s="1">
        <v>381183</v>
      </c>
      <c r="N4779" s="2">
        <f>INT(VLOOKUP(--D4779,'属性表（单）'!$H$7:$I$11,2,0)*VLOOKUP(F4779,'属性表（单）'!$B$4:$D$53,3,0))</f>
        <v>5700</v>
      </c>
      <c r="O4779" s="34">
        <f t="shared" si="616"/>
        <v>1567</v>
      </c>
      <c r="P4779" s="1">
        <f>IF(H4779=26,VLOOKUP(G4779,'属性表（单核）'!$H$2:$I$251,2,0),IF(H4779=59,VLOOKUP(G4779,'属性表（单核）'!$C$2:$D$251,2,0),INT(N4779/VLOOKUP(H4779,'属性表（单）'!$N$4:$O$24,2,0))))</f>
        <v>1045</v>
      </c>
      <c r="Q4779" s="34">
        <f t="shared" si="617"/>
        <v>2167</v>
      </c>
      <c r="R4779" s="1">
        <f>IF(J4779=26,VLOOKUP(G4779,'属性表（单核）'!$H$2:$I$251,2,0),IF(J4779=59,VLOOKUP(G4779,'属性表（单核）'!$C$2:$D$251,2,0),INT(N4779/VLOOKUP(J4779,'属性表（单）'!$N$4:$O$24,2,0))))</f>
        <v>1445</v>
      </c>
      <c r="S4779" s="1">
        <f t="shared" si="618"/>
        <v>0</v>
      </c>
      <c r="T4779" s="28">
        <f>VLOOKUP(--F4779,经验表!$A$4:$B$53,2,0)*VLOOKUP(--E4779,经验表!$W$8:$X$17,2,0)</f>
        <v>0</v>
      </c>
      <c r="U4779" s="1">
        <f t="shared" si="619"/>
        <v>0</v>
      </c>
      <c r="V4779" s="1">
        <f t="shared" si="620"/>
        <v>0</v>
      </c>
    </row>
    <row r="4780" spans="1:22" x14ac:dyDescent="0.35">
      <c r="A4780" s="1">
        <v>92400201</v>
      </c>
      <c r="B4780" s="3" t="s">
        <v>27</v>
      </c>
      <c r="C4780" s="29">
        <f t="shared" si="615"/>
        <v>2</v>
      </c>
      <c r="D4780" s="29" t="str">
        <f t="shared" si="612"/>
        <v>1</v>
      </c>
      <c r="E4780" s="42" t="str">
        <f t="shared" si="613"/>
        <v>21</v>
      </c>
      <c r="F4780" s="1">
        <v>24</v>
      </c>
      <c r="G4780" s="28" t="str">
        <f t="shared" si="614"/>
        <v>124</v>
      </c>
      <c r="H4780" s="1">
        <v>26</v>
      </c>
      <c r="I4780" s="1">
        <v>1736</v>
      </c>
      <c r="J4780" s="1">
        <v>59</v>
      </c>
      <c r="K4780" s="1">
        <v>2400</v>
      </c>
      <c r="L4780" s="1">
        <v>62922</v>
      </c>
      <c r="M4780" s="1">
        <v>437105</v>
      </c>
      <c r="N4780" s="2">
        <f>INT(VLOOKUP(--D4780,'属性表（单）'!$H$7:$I$11,2,0)*VLOOKUP(F4780,'属性表（单）'!$B$4:$D$53,3,0))</f>
        <v>6000</v>
      </c>
      <c r="O4780" s="34">
        <f t="shared" si="616"/>
        <v>1627</v>
      </c>
      <c r="P4780" s="1">
        <f>IF(H4780=26,VLOOKUP(G4780,'属性表（单核）'!$H$2:$I$251,2,0),IF(H4780=59,VLOOKUP(G4780,'属性表（单核）'!$C$2:$D$251,2,0),INT(N4780/VLOOKUP(H4780,'属性表（单）'!$N$4:$O$24,2,0))))</f>
        <v>1085</v>
      </c>
      <c r="Q4780" s="34">
        <f t="shared" si="617"/>
        <v>2250</v>
      </c>
      <c r="R4780" s="1">
        <f>IF(J4780=26,VLOOKUP(G4780,'属性表（单核）'!$H$2:$I$251,2,0),IF(J4780=59,VLOOKUP(G4780,'属性表（单核）'!$C$2:$D$251,2,0),INT(N4780/VLOOKUP(J4780,'属性表（单）'!$N$4:$O$24,2,0))))</f>
        <v>1500</v>
      </c>
      <c r="S4780" s="1">
        <f t="shared" si="618"/>
        <v>0</v>
      </c>
      <c r="T4780" s="28">
        <f>VLOOKUP(--F4780,经验表!$A$4:$B$53,2,0)*VLOOKUP(--E4780,经验表!$W$8:$X$17,2,0)</f>
        <v>0</v>
      </c>
      <c r="U4780" s="1">
        <f t="shared" si="619"/>
        <v>0</v>
      </c>
      <c r="V4780" s="1">
        <f t="shared" si="620"/>
        <v>0</v>
      </c>
    </row>
    <row r="4781" spans="1:22" x14ac:dyDescent="0.35">
      <c r="A4781" s="1">
        <v>92500201</v>
      </c>
      <c r="B4781" s="3" t="s">
        <v>27</v>
      </c>
      <c r="C4781" s="29">
        <f t="shared" si="615"/>
        <v>2</v>
      </c>
      <c r="D4781" s="29" t="str">
        <f t="shared" si="612"/>
        <v>1</v>
      </c>
      <c r="E4781" s="42" t="str">
        <f t="shared" si="613"/>
        <v>21</v>
      </c>
      <c r="F4781" s="1">
        <v>25</v>
      </c>
      <c r="G4781" s="28" t="str">
        <f t="shared" si="614"/>
        <v>125</v>
      </c>
      <c r="H4781" s="1">
        <v>26</v>
      </c>
      <c r="I4781" s="1">
        <v>1800</v>
      </c>
      <c r="J4781" s="1">
        <v>59</v>
      </c>
      <c r="K4781" s="1">
        <v>2488</v>
      </c>
      <c r="L4781" s="1">
        <v>70732</v>
      </c>
      <c r="M4781" s="1">
        <v>500027</v>
      </c>
      <c r="N4781" s="2">
        <f>INT(VLOOKUP(--D4781,'属性表（单）'!$H$7:$I$11,2,0)*VLOOKUP(F4781,'属性表（单）'!$B$4:$D$53,3,0))</f>
        <v>6300</v>
      </c>
      <c r="O4781" s="34">
        <f t="shared" si="616"/>
        <v>1687</v>
      </c>
      <c r="P4781" s="1">
        <f>IF(H4781=26,VLOOKUP(G4781,'属性表（单核）'!$H$2:$I$251,2,0),IF(H4781=59,VLOOKUP(G4781,'属性表（单核）'!$C$2:$D$251,2,0),INT(N4781/VLOOKUP(H4781,'属性表（单）'!$N$4:$O$24,2,0))))</f>
        <v>1125</v>
      </c>
      <c r="Q4781" s="34">
        <f t="shared" si="617"/>
        <v>2332</v>
      </c>
      <c r="R4781" s="1">
        <f>IF(J4781=26,VLOOKUP(G4781,'属性表（单核）'!$H$2:$I$251,2,0),IF(J4781=59,VLOOKUP(G4781,'属性表（单核）'!$C$2:$D$251,2,0),INT(N4781/VLOOKUP(J4781,'属性表（单）'!$N$4:$O$24,2,0))))</f>
        <v>1555</v>
      </c>
      <c r="S4781" s="1">
        <f t="shared" si="618"/>
        <v>0</v>
      </c>
      <c r="T4781" s="28">
        <f>VLOOKUP(--F4781,经验表!$A$4:$B$53,2,0)*VLOOKUP(--E4781,经验表!$W$8:$X$17,2,0)</f>
        <v>0</v>
      </c>
      <c r="U4781" s="1">
        <f t="shared" si="619"/>
        <v>0</v>
      </c>
      <c r="V4781" s="1">
        <f t="shared" si="620"/>
        <v>0</v>
      </c>
    </row>
    <row r="4782" spans="1:22" x14ac:dyDescent="0.35">
      <c r="A4782" s="1">
        <v>92600201</v>
      </c>
      <c r="B4782" s="3" t="s">
        <v>27</v>
      </c>
      <c r="C4782" s="29">
        <f t="shared" si="615"/>
        <v>2</v>
      </c>
      <c r="D4782" s="29" t="str">
        <f t="shared" si="612"/>
        <v>1</v>
      </c>
      <c r="E4782" s="42" t="str">
        <f t="shared" si="613"/>
        <v>21</v>
      </c>
      <c r="F4782" s="1">
        <v>26</v>
      </c>
      <c r="G4782" s="28" t="str">
        <f t="shared" si="614"/>
        <v>126</v>
      </c>
      <c r="H4782" s="1">
        <v>26</v>
      </c>
      <c r="I4782" s="1">
        <v>1864</v>
      </c>
      <c r="J4782" s="1">
        <v>59</v>
      </c>
      <c r="K4782" s="1">
        <v>2576</v>
      </c>
      <c r="L4782" s="1">
        <v>79442</v>
      </c>
      <c r="M4782" s="1">
        <v>570759</v>
      </c>
      <c r="N4782" s="2">
        <f>INT(VLOOKUP(--D4782,'属性表（单）'!$H$7:$I$11,2,0)*VLOOKUP(F4782,'属性表（单）'!$B$4:$D$53,3,0))</f>
        <v>6600</v>
      </c>
      <c r="O4782" s="34">
        <f t="shared" si="616"/>
        <v>1747</v>
      </c>
      <c r="P4782" s="1">
        <f>IF(H4782=26,VLOOKUP(G4782,'属性表（单核）'!$H$2:$I$251,2,0),IF(H4782=59,VLOOKUP(G4782,'属性表（单核）'!$C$2:$D$251,2,0),INT(N4782/VLOOKUP(H4782,'属性表（单）'!$N$4:$O$24,2,0))))</f>
        <v>1165</v>
      </c>
      <c r="Q4782" s="34">
        <f t="shared" si="617"/>
        <v>2415</v>
      </c>
      <c r="R4782" s="1">
        <f>IF(J4782=26,VLOOKUP(G4782,'属性表（单核）'!$H$2:$I$251,2,0),IF(J4782=59,VLOOKUP(G4782,'属性表（单核）'!$C$2:$D$251,2,0),INT(N4782/VLOOKUP(J4782,'属性表（单）'!$N$4:$O$24,2,0))))</f>
        <v>1610</v>
      </c>
      <c r="S4782" s="1">
        <f t="shared" si="618"/>
        <v>0</v>
      </c>
      <c r="T4782" s="28">
        <f>VLOOKUP(--F4782,经验表!$A$4:$B$53,2,0)*VLOOKUP(--E4782,经验表!$W$8:$X$17,2,0)</f>
        <v>0</v>
      </c>
      <c r="U4782" s="1">
        <f t="shared" si="619"/>
        <v>0</v>
      </c>
      <c r="V4782" s="1">
        <f t="shared" si="620"/>
        <v>0</v>
      </c>
    </row>
    <row r="4783" spans="1:22" x14ac:dyDescent="0.35">
      <c r="A4783" s="1">
        <v>92700201</v>
      </c>
      <c r="B4783" s="3" t="s">
        <v>27</v>
      </c>
      <c r="C4783" s="29">
        <f t="shared" si="615"/>
        <v>2</v>
      </c>
      <c r="D4783" s="29" t="str">
        <f t="shared" si="612"/>
        <v>1</v>
      </c>
      <c r="E4783" s="42" t="str">
        <f t="shared" si="613"/>
        <v>21</v>
      </c>
      <c r="F4783" s="1">
        <v>27</v>
      </c>
      <c r="G4783" s="28" t="str">
        <f t="shared" si="614"/>
        <v>127</v>
      </c>
      <c r="H4783" s="1">
        <v>26</v>
      </c>
      <c r="I4783" s="1">
        <v>1928</v>
      </c>
      <c r="J4783" s="1">
        <v>59</v>
      </c>
      <c r="K4783" s="1">
        <v>2664</v>
      </c>
      <c r="L4783" s="1">
        <v>89155</v>
      </c>
      <c r="M4783" s="1">
        <v>650201</v>
      </c>
      <c r="N4783" s="2">
        <f>INT(VLOOKUP(--D4783,'属性表（单）'!$H$7:$I$11,2,0)*VLOOKUP(F4783,'属性表（单）'!$B$4:$D$53,3,0))</f>
        <v>6950</v>
      </c>
      <c r="O4783" s="34">
        <f t="shared" si="616"/>
        <v>1807</v>
      </c>
      <c r="P4783" s="1">
        <f>IF(H4783=26,VLOOKUP(G4783,'属性表（单核）'!$H$2:$I$251,2,0),IF(H4783=59,VLOOKUP(G4783,'属性表（单核）'!$C$2:$D$251,2,0),INT(N4783/VLOOKUP(H4783,'属性表（单）'!$N$4:$O$24,2,0))))</f>
        <v>1205</v>
      </c>
      <c r="Q4783" s="34">
        <f t="shared" si="617"/>
        <v>2497</v>
      </c>
      <c r="R4783" s="1">
        <f>IF(J4783=26,VLOOKUP(G4783,'属性表（单核）'!$H$2:$I$251,2,0),IF(J4783=59,VLOOKUP(G4783,'属性表（单核）'!$C$2:$D$251,2,0),INT(N4783/VLOOKUP(J4783,'属性表（单）'!$N$4:$O$24,2,0))))</f>
        <v>1665</v>
      </c>
      <c r="S4783" s="1">
        <f t="shared" si="618"/>
        <v>0</v>
      </c>
      <c r="T4783" s="28">
        <f>VLOOKUP(--F4783,经验表!$A$4:$B$53,2,0)*VLOOKUP(--E4783,经验表!$W$8:$X$17,2,0)</f>
        <v>0</v>
      </c>
      <c r="U4783" s="1">
        <f t="shared" si="619"/>
        <v>0</v>
      </c>
      <c r="V4783" s="1">
        <f t="shared" si="620"/>
        <v>0</v>
      </c>
    </row>
    <row r="4784" spans="1:22" x14ac:dyDescent="0.35">
      <c r="A4784" s="1">
        <v>92800201</v>
      </c>
      <c r="B4784" s="3" t="s">
        <v>27</v>
      </c>
      <c r="C4784" s="29">
        <f t="shared" si="615"/>
        <v>2</v>
      </c>
      <c r="D4784" s="29" t="str">
        <f t="shared" si="612"/>
        <v>1</v>
      </c>
      <c r="E4784" s="42" t="str">
        <f t="shared" si="613"/>
        <v>21</v>
      </c>
      <c r="F4784" s="1">
        <v>28</v>
      </c>
      <c r="G4784" s="28" t="str">
        <f t="shared" si="614"/>
        <v>128</v>
      </c>
      <c r="H4784" s="1">
        <v>26</v>
      </c>
      <c r="I4784" s="1">
        <v>1992</v>
      </c>
      <c r="J4784" s="1">
        <v>59</v>
      </c>
      <c r="K4784" s="1">
        <v>2752</v>
      </c>
      <c r="L4784" s="1">
        <v>99981</v>
      </c>
      <c r="M4784" s="1">
        <v>739356</v>
      </c>
      <c r="N4784" s="2">
        <f>INT(VLOOKUP(--D4784,'属性表（单）'!$H$7:$I$11,2,0)*VLOOKUP(F4784,'属性表（单）'!$B$4:$D$53,3,0))</f>
        <v>7300</v>
      </c>
      <c r="O4784" s="34">
        <f t="shared" si="616"/>
        <v>1867</v>
      </c>
      <c r="P4784" s="1">
        <f>IF(H4784=26,VLOOKUP(G4784,'属性表（单核）'!$H$2:$I$251,2,0),IF(H4784=59,VLOOKUP(G4784,'属性表（单核）'!$C$2:$D$251,2,0),INT(N4784/VLOOKUP(H4784,'属性表（单）'!$N$4:$O$24,2,0))))</f>
        <v>1245</v>
      </c>
      <c r="Q4784" s="34">
        <f t="shared" si="617"/>
        <v>2580</v>
      </c>
      <c r="R4784" s="1">
        <f>IF(J4784=26,VLOOKUP(G4784,'属性表（单核）'!$H$2:$I$251,2,0),IF(J4784=59,VLOOKUP(G4784,'属性表（单核）'!$C$2:$D$251,2,0),INT(N4784/VLOOKUP(J4784,'属性表（单）'!$N$4:$O$24,2,0))))</f>
        <v>1720</v>
      </c>
      <c r="S4784" s="1">
        <f t="shared" si="618"/>
        <v>0</v>
      </c>
      <c r="T4784" s="28">
        <f>VLOOKUP(--F4784,经验表!$A$4:$B$53,2,0)*VLOOKUP(--E4784,经验表!$W$8:$X$17,2,0)</f>
        <v>0</v>
      </c>
      <c r="U4784" s="1">
        <f t="shared" si="619"/>
        <v>0</v>
      </c>
      <c r="V4784" s="1">
        <f t="shared" si="620"/>
        <v>0</v>
      </c>
    </row>
    <row r="4785" spans="1:22" x14ac:dyDescent="0.35">
      <c r="A4785" s="1">
        <v>92900201</v>
      </c>
      <c r="B4785" s="3" t="s">
        <v>27</v>
      </c>
      <c r="C4785" s="29">
        <f t="shared" si="615"/>
        <v>2</v>
      </c>
      <c r="D4785" s="29" t="str">
        <f t="shared" si="612"/>
        <v>1</v>
      </c>
      <c r="E4785" s="42" t="str">
        <f t="shared" si="613"/>
        <v>21</v>
      </c>
      <c r="F4785" s="1">
        <v>29</v>
      </c>
      <c r="G4785" s="28" t="str">
        <f t="shared" si="614"/>
        <v>129</v>
      </c>
      <c r="H4785" s="1">
        <v>26</v>
      </c>
      <c r="I4785" s="1">
        <v>2056</v>
      </c>
      <c r="J4785" s="1">
        <v>59</v>
      </c>
      <c r="K4785" s="1">
        <v>2840</v>
      </c>
      <c r="L4785" s="1">
        <v>112048</v>
      </c>
      <c r="M4785" s="1">
        <v>839337</v>
      </c>
      <c r="N4785" s="2">
        <f>INT(VLOOKUP(--D4785,'属性表（单）'!$H$7:$I$11,2,0)*VLOOKUP(F4785,'属性表（单）'!$B$4:$D$53,3,0))</f>
        <v>7650</v>
      </c>
      <c r="O4785" s="34">
        <f t="shared" si="616"/>
        <v>1927</v>
      </c>
      <c r="P4785" s="1">
        <f>IF(H4785=26,VLOOKUP(G4785,'属性表（单核）'!$H$2:$I$251,2,0),IF(H4785=59,VLOOKUP(G4785,'属性表（单核）'!$C$2:$D$251,2,0),INT(N4785/VLOOKUP(H4785,'属性表（单）'!$N$4:$O$24,2,0))))</f>
        <v>1285</v>
      </c>
      <c r="Q4785" s="34">
        <f t="shared" si="617"/>
        <v>2662</v>
      </c>
      <c r="R4785" s="1">
        <f>IF(J4785=26,VLOOKUP(G4785,'属性表（单核）'!$H$2:$I$251,2,0),IF(J4785=59,VLOOKUP(G4785,'属性表（单核）'!$C$2:$D$251,2,0),INT(N4785/VLOOKUP(J4785,'属性表（单）'!$N$4:$O$24,2,0))))</f>
        <v>1775</v>
      </c>
      <c r="S4785" s="1">
        <f t="shared" si="618"/>
        <v>0</v>
      </c>
      <c r="T4785" s="28">
        <f>VLOOKUP(--F4785,经验表!$A$4:$B$53,2,0)*VLOOKUP(--E4785,经验表!$W$8:$X$17,2,0)</f>
        <v>0</v>
      </c>
      <c r="U4785" s="1">
        <f t="shared" si="619"/>
        <v>0</v>
      </c>
      <c r="V4785" s="1">
        <f t="shared" si="620"/>
        <v>0</v>
      </c>
    </row>
    <row r="4786" spans="1:22" x14ac:dyDescent="0.35">
      <c r="A4786" s="1">
        <v>93000201</v>
      </c>
      <c r="B4786" s="3" t="s">
        <v>27</v>
      </c>
      <c r="C4786" s="29">
        <f t="shared" si="615"/>
        <v>2</v>
      </c>
      <c r="D4786" s="29" t="str">
        <f t="shared" si="612"/>
        <v>1</v>
      </c>
      <c r="E4786" s="42" t="str">
        <f t="shared" si="613"/>
        <v>21</v>
      </c>
      <c r="F4786" s="1">
        <v>30</v>
      </c>
      <c r="G4786" s="28" t="str">
        <f t="shared" si="614"/>
        <v>130</v>
      </c>
      <c r="H4786" s="1">
        <v>26</v>
      </c>
      <c r="I4786" s="1">
        <v>2120</v>
      </c>
      <c r="J4786" s="1">
        <v>59</v>
      </c>
      <c r="K4786" s="1">
        <v>2928</v>
      </c>
      <c r="L4786" s="1">
        <v>125499</v>
      </c>
      <c r="M4786" s="1">
        <v>951385</v>
      </c>
      <c r="N4786" s="2">
        <f>INT(VLOOKUP(--D4786,'属性表（单）'!$H$7:$I$11,2,0)*VLOOKUP(F4786,'属性表（单）'!$B$4:$D$53,3,0))</f>
        <v>8000</v>
      </c>
      <c r="O4786" s="34">
        <f t="shared" si="616"/>
        <v>1987</v>
      </c>
      <c r="P4786" s="1">
        <f>IF(H4786=26,VLOOKUP(G4786,'属性表（单核）'!$H$2:$I$251,2,0),IF(H4786=59,VLOOKUP(G4786,'属性表（单核）'!$C$2:$D$251,2,0),INT(N4786/VLOOKUP(H4786,'属性表（单）'!$N$4:$O$24,2,0))))</f>
        <v>1325</v>
      </c>
      <c r="Q4786" s="34">
        <f t="shared" si="617"/>
        <v>2745</v>
      </c>
      <c r="R4786" s="1">
        <f>IF(J4786=26,VLOOKUP(G4786,'属性表（单核）'!$H$2:$I$251,2,0),IF(J4786=59,VLOOKUP(G4786,'属性表（单核）'!$C$2:$D$251,2,0),INT(N4786/VLOOKUP(J4786,'属性表（单）'!$N$4:$O$24,2,0))))</f>
        <v>1830</v>
      </c>
      <c r="S4786" s="1">
        <f t="shared" si="618"/>
        <v>0</v>
      </c>
      <c r="T4786" s="28">
        <f>VLOOKUP(--F4786,经验表!$A$4:$B$53,2,0)*VLOOKUP(--E4786,经验表!$W$8:$X$17,2,0)</f>
        <v>0</v>
      </c>
      <c r="U4786" s="1">
        <f t="shared" si="619"/>
        <v>0</v>
      </c>
      <c r="V4786" s="1">
        <f t="shared" si="620"/>
        <v>0</v>
      </c>
    </row>
    <row r="4787" spans="1:22" x14ac:dyDescent="0.35">
      <c r="A4787" s="1">
        <v>93100201</v>
      </c>
      <c r="B4787" s="3" t="s">
        <v>27</v>
      </c>
      <c r="C4787" s="29">
        <f t="shared" si="615"/>
        <v>2</v>
      </c>
      <c r="D4787" s="29" t="str">
        <f t="shared" si="612"/>
        <v>1</v>
      </c>
      <c r="E4787" s="42" t="str">
        <f t="shared" si="613"/>
        <v>21</v>
      </c>
      <c r="F4787" s="1">
        <v>31</v>
      </c>
      <c r="G4787" s="28" t="str">
        <f t="shared" si="614"/>
        <v>131</v>
      </c>
      <c r="H4787" s="1">
        <v>26</v>
      </c>
      <c r="I4787" s="1">
        <v>2184</v>
      </c>
      <c r="J4787" s="1">
        <v>59</v>
      </c>
      <c r="K4787" s="1">
        <v>3016</v>
      </c>
      <c r="L4787" s="1">
        <v>140485</v>
      </c>
      <c r="M4787" s="1">
        <v>1076884</v>
      </c>
      <c r="N4787" s="2">
        <f>INT(VLOOKUP(--D4787,'属性表（单）'!$H$7:$I$11,2,0)*VLOOKUP(F4787,'属性表（单）'!$B$4:$D$53,3,0))</f>
        <v>8350</v>
      </c>
      <c r="O4787" s="34">
        <f t="shared" si="616"/>
        <v>2047</v>
      </c>
      <c r="P4787" s="1">
        <f>IF(H4787=26,VLOOKUP(G4787,'属性表（单核）'!$H$2:$I$251,2,0),IF(H4787=59,VLOOKUP(G4787,'属性表（单核）'!$C$2:$D$251,2,0),INT(N4787/VLOOKUP(H4787,'属性表（单）'!$N$4:$O$24,2,0))))</f>
        <v>1365</v>
      </c>
      <c r="Q4787" s="34">
        <f t="shared" si="617"/>
        <v>2827</v>
      </c>
      <c r="R4787" s="1">
        <f>IF(J4787=26,VLOOKUP(G4787,'属性表（单核）'!$H$2:$I$251,2,0),IF(J4787=59,VLOOKUP(G4787,'属性表（单核）'!$C$2:$D$251,2,0),INT(N4787/VLOOKUP(J4787,'属性表（单）'!$N$4:$O$24,2,0))))</f>
        <v>1885</v>
      </c>
      <c r="S4787" s="1">
        <f t="shared" si="618"/>
        <v>0</v>
      </c>
      <c r="T4787" s="28">
        <f>VLOOKUP(--F4787,经验表!$A$4:$B$53,2,0)*VLOOKUP(--E4787,经验表!$W$8:$X$17,2,0)</f>
        <v>0</v>
      </c>
      <c r="U4787" s="1">
        <f t="shared" si="619"/>
        <v>0</v>
      </c>
      <c r="V4787" s="1">
        <f t="shared" si="620"/>
        <v>0</v>
      </c>
    </row>
    <row r="4788" spans="1:22" x14ac:dyDescent="0.35">
      <c r="A4788" s="1">
        <v>93200201</v>
      </c>
      <c r="B4788" s="3" t="s">
        <v>27</v>
      </c>
      <c r="C4788" s="29">
        <f t="shared" si="615"/>
        <v>2</v>
      </c>
      <c r="D4788" s="29" t="str">
        <f t="shared" si="612"/>
        <v>1</v>
      </c>
      <c r="E4788" s="42" t="str">
        <f t="shared" si="613"/>
        <v>21</v>
      </c>
      <c r="F4788" s="1">
        <v>32</v>
      </c>
      <c r="G4788" s="28" t="str">
        <f t="shared" si="614"/>
        <v>132</v>
      </c>
      <c r="H4788" s="1">
        <v>26</v>
      </c>
      <c r="I4788" s="1">
        <v>2248</v>
      </c>
      <c r="J4788" s="1">
        <v>59</v>
      </c>
      <c r="K4788" s="1">
        <v>3104</v>
      </c>
      <c r="L4788" s="1">
        <v>157181</v>
      </c>
      <c r="M4788" s="1">
        <v>1217369</v>
      </c>
      <c r="N4788" s="2">
        <f>INT(VLOOKUP(--D4788,'属性表（单）'!$H$7:$I$11,2,0)*VLOOKUP(F4788,'属性表（单）'!$B$4:$D$53,3,0))</f>
        <v>8750</v>
      </c>
      <c r="O4788" s="34">
        <f t="shared" si="616"/>
        <v>2107</v>
      </c>
      <c r="P4788" s="1">
        <f>IF(H4788=26,VLOOKUP(G4788,'属性表（单核）'!$H$2:$I$251,2,0),IF(H4788=59,VLOOKUP(G4788,'属性表（单核）'!$C$2:$D$251,2,0),INT(N4788/VLOOKUP(H4788,'属性表（单）'!$N$4:$O$24,2,0))))</f>
        <v>1405</v>
      </c>
      <c r="Q4788" s="34">
        <f t="shared" si="617"/>
        <v>2910</v>
      </c>
      <c r="R4788" s="1">
        <f>IF(J4788=26,VLOOKUP(G4788,'属性表（单核）'!$H$2:$I$251,2,0),IF(J4788=59,VLOOKUP(G4788,'属性表（单核）'!$C$2:$D$251,2,0),INT(N4788/VLOOKUP(J4788,'属性表（单）'!$N$4:$O$24,2,0))))</f>
        <v>1940</v>
      </c>
      <c r="S4788" s="1">
        <f t="shared" si="618"/>
        <v>0</v>
      </c>
      <c r="T4788" s="28">
        <f>VLOOKUP(--F4788,经验表!$A$4:$B$53,2,0)*VLOOKUP(--E4788,经验表!$W$8:$X$17,2,0)</f>
        <v>0</v>
      </c>
      <c r="U4788" s="1">
        <f t="shared" si="619"/>
        <v>0</v>
      </c>
      <c r="V4788" s="1">
        <f t="shared" si="620"/>
        <v>0</v>
      </c>
    </row>
    <row r="4789" spans="1:22" x14ac:dyDescent="0.35">
      <c r="A4789" s="1">
        <v>93300201</v>
      </c>
      <c r="B4789" s="3" t="s">
        <v>27</v>
      </c>
      <c r="C4789" s="29">
        <f t="shared" si="615"/>
        <v>2</v>
      </c>
      <c r="D4789" s="29" t="str">
        <f t="shared" si="612"/>
        <v>1</v>
      </c>
      <c r="E4789" s="42" t="str">
        <f t="shared" si="613"/>
        <v>21</v>
      </c>
      <c r="F4789" s="1">
        <v>33</v>
      </c>
      <c r="G4789" s="28" t="str">
        <f t="shared" si="614"/>
        <v>133</v>
      </c>
      <c r="H4789" s="1">
        <v>26</v>
      </c>
      <c r="I4789" s="1">
        <v>2312</v>
      </c>
      <c r="J4789" s="1">
        <v>59</v>
      </c>
      <c r="K4789" s="1">
        <v>3192</v>
      </c>
      <c r="L4789" s="1">
        <v>175782</v>
      </c>
      <c r="M4789" s="1">
        <v>1374550</v>
      </c>
      <c r="N4789" s="2">
        <f>INT(VLOOKUP(--D4789,'属性表（单）'!$H$7:$I$11,2,0)*VLOOKUP(F4789,'属性表（单）'!$B$4:$D$53,3,0))</f>
        <v>9150</v>
      </c>
      <c r="O4789" s="34">
        <f t="shared" si="616"/>
        <v>2167</v>
      </c>
      <c r="P4789" s="1">
        <f>IF(H4789=26,VLOOKUP(G4789,'属性表（单核）'!$H$2:$I$251,2,0),IF(H4789=59,VLOOKUP(G4789,'属性表（单核）'!$C$2:$D$251,2,0),INT(N4789/VLOOKUP(H4789,'属性表（单）'!$N$4:$O$24,2,0))))</f>
        <v>1445</v>
      </c>
      <c r="Q4789" s="34">
        <f t="shared" si="617"/>
        <v>2992</v>
      </c>
      <c r="R4789" s="1">
        <f>IF(J4789=26,VLOOKUP(G4789,'属性表（单核）'!$H$2:$I$251,2,0),IF(J4789=59,VLOOKUP(G4789,'属性表（单核）'!$C$2:$D$251,2,0),INT(N4789/VLOOKUP(J4789,'属性表（单）'!$N$4:$O$24,2,0))))</f>
        <v>1995</v>
      </c>
      <c r="S4789" s="1">
        <f t="shared" si="618"/>
        <v>0</v>
      </c>
      <c r="T4789" s="28">
        <f>VLOOKUP(--F4789,经验表!$A$4:$B$53,2,0)*VLOOKUP(--E4789,经验表!$W$8:$X$17,2,0)</f>
        <v>0</v>
      </c>
      <c r="U4789" s="1">
        <f t="shared" si="619"/>
        <v>0</v>
      </c>
      <c r="V4789" s="1">
        <f t="shared" si="620"/>
        <v>0</v>
      </c>
    </row>
    <row r="4790" spans="1:22" x14ac:dyDescent="0.35">
      <c r="A4790" s="1">
        <v>93400201</v>
      </c>
      <c r="B4790" s="3" t="s">
        <v>27</v>
      </c>
      <c r="C4790" s="29">
        <f t="shared" si="615"/>
        <v>2</v>
      </c>
      <c r="D4790" s="29" t="str">
        <f t="shared" si="612"/>
        <v>1</v>
      </c>
      <c r="E4790" s="42" t="str">
        <f t="shared" si="613"/>
        <v>21</v>
      </c>
      <c r="F4790" s="1">
        <v>34</v>
      </c>
      <c r="G4790" s="28" t="str">
        <f t="shared" si="614"/>
        <v>134</v>
      </c>
      <c r="H4790" s="1">
        <v>26</v>
      </c>
      <c r="I4790" s="1">
        <v>2376</v>
      </c>
      <c r="J4790" s="1">
        <v>59</v>
      </c>
      <c r="K4790" s="1">
        <v>3280</v>
      </c>
      <c r="L4790" s="1">
        <v>196502</v>
      </c>
      <c r="M4790" s="1">
        <v>1550332</v>
      </c>
      <c r="N4790" s="2">
        <f>INT(VLOOKUP(--D4790,'属性表（单）'!$H$7:$I$11,2,0)*VLOOKUP(F4790,'属性表（单）'!$B$4:$D$53,3,0))</f>
        <v>9550</v>
      </c>
      <c r="O4790" s="34">
        <f t="shared" si="616"/>
        <v>2227</v>
      </c>
      <c r="P4790" s="1">
        <f>IF(H4790=26,VLOOKUP(G4790,'属性表（单核）'!$H$2:$I$251,2,0),IF(H4790=59,VLOOKUP(G4790,'属性表（单核）'!$C$2:$D$251,2,0),INT(N4790/VLOOKUP(H4790,'属性表（单）'!$N$4:$O$24,2,0))))</f>
        <v>1485</v>
      </c>
      <c r="Q4790" s="34">
        <f t="shared" si="617"/>
        <v>3075</v>
      </c>
      <c r="R4790" s="1">
        <f>IF(J4790=26,VLOOKUP(G4790,'属性表（单核）'!$H$2:$I$251,2,0),IF(J4790=59,VLOOKUP(G4790,'属性表（单核）'!$C$2:$D$251,2,0),INT(N4790/VLOOKUP(J4790,'属性表（单）'!$N$4:$O$24,2,0))))</f>
        <v>2050</v>
      </c>
      <c r="S4790" s="1">
        <f t="shared" si="618"/>
        <v>0</v>
      </c>
      <c r="T4790" s="28">
        <f>VLOOKUP(--F4790,经验表!$A$4:$B$53,2,0)*VLOOKUP(--E4790,经验表!$W$8:$X$17,2,0)</f>
        <v>0</v>
      </c>
      <c r="U4790" s="1">
        <f t="shared" si="619"/>
        <v>0</v>
      </c>
      <c r="V4790" s="1">
        <f t="shared" si="620"/>
        <v>0</v>
      </c>
    </row>
    <row r="4791" spans="1:22" x14ac:dyDescent="0.35">
      <c r="A4791" s="1">
        <v>93500201</v>
      </c>
      <c r="B4791" s="3" t="s">
        <v>27</v>
      </c>
      <c r="C4791" s="29">
        <f t="shared" si="615"/>
        <v>2</v>
      </c>
      <c r="D4791" s="29" t="str">
        <f t="shared" si="612"/>
        <v>1</v>
      </c>
      <c r="E4791" s="42" t="str">
        <f t="shared" si="613"/>
        <v>21</v>
      </c>
      <c r="F4791" s="1">
        <v>35</v>
      </c>
      <c r="G4791" s="28" t="str">
        <f t="shared" si="614"/>
        <v>135</v>
      </c>
      <c r="H4791" s="1">
        <v>26</v>
      </c>
      <c r="I4791" s="1">
        <v>2440</v>
      </c>
      <c r="J4791" s="1">
        <v>59</v>
      </c>
      <c r="K4791" s="1">
        <v>3368</v>
      </c>
      <c r="L4791" s="1">
        <v>219580</v>
      </c>
      <c r="M4791" s="1">
        <v>1746834</v>
      </c>
      <c r="N4791" s="2">
        <f>INT(VLOOKUP(--D4791,'属性表（单）'!$H$7:$I$11,2,0)*VLOOKUP(F4791,'属性表（单）'!$B$4:$D$53,3,0))</f>
        <v>9950</v>
      </c>
      <c r="O4791" s="34">
        <f t="shared" si="616"/>
        <v>2287</v>
      </c>
      <c r="P4791" s="1">
        <f>IF(H4791=26,VLOOKUP(G4791,'属性表（单核）'!$H$2:$I$251,2,0),IF(H4791=59,VLOOKUP(G4791,'属性表（单核）'!$C$2:$D$251,2,0),INT(N4791/VLOOKUP(H4791,'属性表（单）'!$N$4:$O$24,2,0))))</f>
        <v>1525</v>
      </c>
      <c r="Q4791" s="34">
        <f t="shared" si="617"/>
        <v>3157</v>
      </c>
      <c r="R4791" s="1">
        <f>IF(J4791=26,VLOOKUP(G4791,'属性表（单核）'!$H$2:$I$251,2,0),IF(J4791=59,VLOOKUP(G4791,'属性表（单核）'!$C$2:$D$251,2,0),INT(N4791/VLOOKUP(J4791,'属性表（单）'!$N$4:$O$24,2,0))))</f>
        <v>2105</v>
      </c>
      <c r="S4791" s="1">
        <f t="shared" si="618"/>
        <v>0</v>
      </c>
      <c r="T4791" s="28">
        <f>VLOOKUP(--F4791,经验表!$A$4:$B$53,2,0)*VLOOKUP(--E4791,经验表!$W$8:$X$17,2,0)</f>
        <v>0</v>
      </c>
      <c r="U4791" s="1">
        <f t="shared" si="619"/>
        <v>0</v>
      </c>
      <c r="V4791" s="1">
        <f t="shared" si="620"/>
        <v>0</v>
      </c>
    </row>
    <row r="4792" spans="1:22" x14ac:dyDescent="0.35">
      <c r="A4792" s="1">
        <v>93600201</v>
      </c>
      <c r="B4792" s="3" t="s">
        <v>27</v>
      </c>
      <c r="C4792" s="29">
        <f t="shared" si="615"/>
        <v>2</v>
      </c>
      <c r="D4792" s="29" t="str">
        <f t="shared" si="612"/>
        <v>1</v>
      </c>
      <c r="E4792" s="42" t="str">
        <f t="shared" si="613"/>
        <v>21</v>
      </c>
      <c r="F4792" s="1">
        <v>36</v>
      </c>
      <c r="G4792" s="28" t="str">
        <f t="shared" si="614"/>
        <v>136</v>
      </c>
      <c r="H4792" s="1">
        <v>26</v>
      </c>
      <c r="I4792" s="1">
        <v>2504</v>
      </c>
      <c r="J4792" s="1">
        <v>59</v>
      </c>
      <c r="K4792" s="1">
        <v>3456</v>
      </c>
      <c r="L4792" s="1">
        <v>245282</v>
      </c>
      <c r="M4792" s="1">
        <v>1966414</v>
      </c>
      <c r="N4792" s="2">
        <f>INT(VLOOKUP(--D4792,'属性表（单）'!$H$7:$I$11,2,0)*VLOOKUP(F4792,'属性表（单）'!$B$4:$D$53,3,0))</f>
        <v>10350</v>
      </c>
      <c r="O4792" s="34">
        <f t="shared" si="616"/>
        <v>2347</v>
      </c>
      <c r="P4792" s="1">
        <f>IF(H4792=26,VLOOKUP(G4792,'属性表（单核）'!$H$2:$I$251,2,0),IF(H4792=59,VLOOKUP(G4792,'属性表（单核）'!$C$2:$D$251,2,0),INT(N4792/VLOOKUP(H4792,'属性表（单）'!$N$4:$O$24,2,0))))</f>
        <v>1565</v>
      </c>
      <c r="Q4792" s="34">
        <f t="shared" si="617"/>
        <v>3240</v>
      </c>
      <c r="R4792" s="1">
        <f>IF(J4792=26,VLOOKUP(G4792,'属性表（单核）'!$H$2:$I$251,2,0),IF(J4792=59,VLOOKUP(G4792,'属性表（单核）'!$C$2:$D$251,2,0),INT(N4792/VLOOKUP(J4792,'属性表（单）'!$N$4:$O$24,2,0))))</f>
        <v>2160</v>
      </c>
      <c r="S4792" s="1">
        <f t="shared" si="618"/>
        <v>0</v>
      </c>
      <c r="T4792" s="28">
        <f>VLOOKUP(--F4792,经验表!$A$4:$B$53,2,0)*VLOOKUP(--E4792,经验表!$W$8:$X$17,2,0)</f>
        <v>0</v>
      </c>
      <c r="U4792" s="1">
        <f t="shared" si="619"/>
        <v>0</v>
      </c>
      <c r="V4792" s="1">
        <f t="shared" si="620"/>
        <v>0</v>
      </c>
    </row>
    <row r="4793" spans="1:22" x14ac:dyDescent="0.35">
      <c r="A4793" s="1">
        <v>93700201</v>
      </c>
      <c r="B4793" s="3" t="s">
        <v>27</v>
      </c>
      <c r="C4793" s="29">
        <f t="shared" si="615"/>
        <v>2</v>
      </c>
      <c r="D4793" s="29" t="str">
        <f t="shared" si="612"/>
        <v>1</v>
      </c>
      <c r="E4793" s="42" t="str">
        <f t="shared" si="613"/>
        <v>21</v>
      </c>
      <c r="F4793" s="1">
        <v>37</v>
      </c>
      <c r="G4793" s="28" t="str">
        <f t="shared" si="614"/>
        <v>137</v>
      </c>
      <c r="H4793" s="1">
        <v>26</v>
      </c>
      <c r="I4793" s="1">
        <v>2568</v>
      </c>
      <c r="J4793" s="1">
        <v>59</v>
      </c>
      <c r="K4793" s="1">
        <v>3544</v>
      </c>
      <c r="L4793" s="1">
        <v>273902</v>
      </c>
      <c r="M4793" s="1">
        <v>2211696</v>
      </c>
      <c r="N4793" s="2">
        <f>INT(VLOOKUP(--D4793,'属性表（单）'!$H$7:$I$11,2,0)*VLOOKUP(F4793,'属性表（单）'!$B$4:$D$53,3,0))</f>
        <v>10800</v>
      </c>
      <c r="O4793" s="34">
        <f t="shared" si="616"/>
        <v>2407</v>
      </c>
      <c r="P4793" s="1">
        <f>IF(H4793=26,VLOOKUP(G4793,'属性表（单核）'!$H$2:$I$251,2,0),IF(H4793=59,VLOOKUP(G4793,'属性表（单核）'!$C$2:$D$251,2,0),INT(N4793/VLOOKUP(H4793,'属性表（单）'!$N$4:$O$24,2,0))))</f>
        <v>1605</v>
      </c>
      <c r="Q4793" s="34">
        <f t="shared" si="617"/>
        <v>3322</v>
      </c>
      <c r="R4793" s="1">
        <f>IF(J4793=26,VLOOKUP(G4793,'属性表（单核）'!$H$2:$I$251,2,0),IF(J4793=59,VLOOKUP(G4793,'属性表（单核）'!$C$2:$D$251,2,0),INT(N4793/VLOOKUP(J4793,'属性表（单）'!$N$4:$O$24,2,0))))</f>
        <v>2215</v>
      </c>
      <c r="S4793" s="1">
        <f t="shared" si="618"/>
        <v>0</v>
      </c>
      <c r="T4793" s="28">
        <f>VLOOKUP(--F4793,经验表!$A$4:$B$53,2,0)*VLOOKUP(--E4793,经验表!$W$8:$X$17,2,0)</f>
        <v>0</v>
      </c>
      <c r="U4793" s="1">
        <f t="shared" si="619"/>
        <v>0</v>
      </c>
      <c r="V4793" s="1">
        <f t="shared" si="620"/>
        <v>0</v>
      </c>
    </row>
    <row r="4794" spans="1:22" x14ac:dyDescent="0.35">
      <c r="A4794" s="1">
        <v>93800201</v>
      </c>
      <c r="B4794" s="3" t="s">
        <v>27</v>
      </c>
      <c r="C4794" s="29">
        <f t="shared" si="615"/>
        <v>2</v>
      </c>
      <c r="D4794" s="29" t="str">
        <f t="shared" si="612"/>
        <v>1</v>
      </c>
      <c r="E4794" s="42" t="str">
        <f t="shared" si="613"/>
        <v>21</v>
      </c>
      <c r="F4794" s="1">
        <v>38</v>
      </c>
      <c r="G4794" s="28" t="str">
        <f t="shared" si="614"/>
        <v>138</v>
      </c>
      <c r="H4794" s="1">
        <v>26</v>
      </c>
      <c r="I4794" s="1">
        <v>2632</v>
      </c>
      <c r="J4794" s="1">
        <v>59</v>
      </c>
      <c r="K4794" s="1">
        <v>3632</v>
      </c>
      <c r="L4794" s="1">
        <v>305774</v>
      </c>
      <c r="M4794" s="1">
        <v>2485598</v>
      </c>
      <c r="N4794" s="2">
        <f>INT(VLOOKUP(--D4794,'属性表（单）'!$H$7:$I$11,2,0)*VLOOKUP(F4794,'属性表（单）'!$B$4:$D$53,3,0))</f>
        <v>11250</v>
      </c>
      <c r="O4794" s="34">
        <f t="shared" si="616"/>
        <v>2467</v>
      </c>
      <c r="P4794" s="1">
        <f>IF(H4794=26,VLOOKUP(G4794,'属性表（单核）'!$H$2:$I$251,2,0),IF(H4794=59,VLOOKUP(G4794,'属性表（单核）'!$C$2:$D$251,2,0),INT(N4794/VLOOKUP(H4794,'属性表（单）'!$N$4:$O$24,2,0))))</f>
        <v>1645</v>
      </c>
      <c r="Q4794" s="34">
        <f t="shared" si="617"/>
        <v>3405</v>
      </c>
      <c r="R4794" s="1">
        <f>IF(J4794=26,VLOOKUP(G4794,'属性表（单核）'!$H$2:$I$251,2,0),IF(J4794=59,VLOOKUP(G4794,'属性表（单核）'!$C$2:$D$251,2,0),INT(N4794/VLOOKUP(J4794,'属性表（单）'!$N$4:$O$24,2,0))))</f>
        <v>2270</v>
      </c>
      <c r="S4794" s="1">
        <f t="shared" si="618"/>
        <v>0</v>
      </c>
      <c r="T4794" s="28">
        <f>VLOOKUP(--F4794,经验表!$A$4:$B$53,2,0)*VLOOKUP(--E4794,经验表!$W$8:$X$17,2,0)</f>
        <v>0</v>
      </c>
      <c r="U4794" s="1">
        <f t="shared" si="619"/>
        <v>0</v>
      </c>
      <c r="V4794" s="1">
        <f t="shared" si="620"/>
        <v>0</v>
      </c>
    </row>
    <row r="4795" spans="1:22" x14ac:dyDescent="0.35">
      <c r="A4795" s="1">
        <v>93900201</v>
      </c>
      <c r="B4795" s="3" t="s">
        <v>27</v>
      </c>
      <c r="C4795" s="29">
        <f t="shared" si="615"/>
        <v>2</v>
      </c>
      <c r="D4795" s="29" t="str">
        <f t="shared" si="612"/>
        <v>1</v>
      </c>
      <c r="E4795" s="42" t="str">
        <f t="shared" si="613"/>
        <v>21</v>
      </c>
      <c r="F4795" s="1">
        <v>39</v>
      </c>
      <c r="G4795" s="28" t="str">
        <f t="shared" si="614"/>
        <v>139</v>
      </c>
      <c r="H4795" s="1">
        <v>26</v>
      </c>
      <c r="I4795" s="1">
        <v>2696</v>
      </c>
      <c r="J4795" s="1">
        <v>59</v>
      </c>
      <c r="K4795" s="1">
        <v>3720</v>
      </c>
      <c r="L4795" s="1">
        <v>341257</v>
      </c>
      <c r="M4795" s="1">
        <v>2791372</v>
      </c>
      <c r="N4795" s="2">
        <f>INT(VLOOKUP(--D4795,'属性表（单）'!$H$7:$I$11,2,0)*VLOOKUP(F4795,'属性表（单）'!$B$4:$D$53,3,0))</f>
        <v>11700</v>
      </c>
      <c r="O4795" s="34">
        <f t="shared" si="616"/>
        <v>2527</v>
      </c>
      <c r="P4795" s="1">
        <f>IF(H4795=26,VLOOKUP(G4795,'属性表（单核）'!$H$2:$I$251,2,0),IF(H4795=59,VLOOKUP(G4795,'属性表（单核）'!$C$2:$D$251,2,0),INT(N4795/VLOOKUP(H4795,'属性表（单）'!$N$4:$O$24,2,0))))</f>
        <v>1685</v>
      </c>
      <c r="Q4795" s="34">
        <f t="shared" si="617"/>
        <v>3487</v>
      </c>
      <c r="R4795" s="1">
        <f>IF(J4795=26,VLOOKUP(G4795,'属性表（单核）'!$H$2:$I$251,2,0),IF(J4795=59,VLOOKUP(G4795,'属性表（单核）'!$C$2:$D$251,2,0),INT(N4795/VLOOKUP(J4795,'属性表（单）'!$N$4:$O$24,2,0))))</f>
        <v>2325</v>
      </c>
      <c r="S4795" s="1">
        <f t="shared" si="618"/>
        <v>0</v>
      </c>
      <c r="T4795" s="28">
        <f>VLOOKUP(--F4795,经验表!$A$4:$B$53,2,0)*VLOOKUP(--E4795,经验表!$W$8:$X$17,2,0)</f>
        <v>0</v>
      </c>
      <c r="U4795" s="1">
        <f t="shared" si="619"/>
        <v>0</v>
      </c>
      <c r="V4795" s="1">
        <f t="shared" si="620"/>
        <v>0</v>
      </c>
    </row>
    <row r="4796" spans="1:22" x14ac:dyDescent="0.35">
      <c r="A4796" s="1">
        <v>94000201</v>
      </c>
      <c r="B4796" s="3" t="s">
        <v>27</v>
      </c>
      <c r="C4796" s="29">
        <f t="shared" si="615"/>
        <v>2</v>
      </c>
      <c r="D4796" s="29" t="str">
        <f t="shared" si="612"/>
        <v>1</v>
      </c>
      <c r="E4796" s="42" t="str">
        <f t="shared" si="613"/>
        <v>21</v>
      </c>
      <c r="F4796" s="1">
        <v>40</v>
      </c>
      <c r="G4796" s="28" t="str">
        <f t="shared" si="614"/>
        <v>140</v>
      </c>
      <c r="H4796" s="1">
        <v>26</v>
      </c>
      <c r="I4796" s="1">
        <v>2760</v>
      </c>
      <c r="J4796" s="1">
        <v>59</v>
      </c>
      <c r="K4796" s="1">
        <v>3808</v>
      </c>
      <c r="L4796" s="1">
        <v>380763</v>
      </c>
      <c r="M4796" s="1">
        <v>3132629</v>
      </c>
      <c r="N4796" s="2">
        <f>INT(VLOOKUP(--D4796,'属性表（单）'!$H$7:$I$11,2,0)*VLOOKUP(F4796,'属性表（单）'!$B$4:$D$53,3,0))</f>
        <v>12150</v>
      </c>
      <c r="O4796" s="34">
        <f t="shared" si="616"/>
        <v>2587</v>
      </c>
      <c r="P4796" s="1">
        <f>IF(H4796=26,VLOOKUP(G4796,'属性表（单核）'!$H$2:$I$251,2,0),IF(H4796=59,VLOOKUP(G4796,'属性表（单核）'!$C$2:$D$251,2,0),INT(N4796/VLOOKUP(H4796,'属性表（单）'!$N$4:$O$24,2,0))))</f>
        <v>1725</v>
      </c>
      <c r="Q4796" s="34">
        <f t="shared" si="617"/>
        <v>3570</v>
      </c>
      <c r="R4796" s="1">
        <f>IF(J4796=26,VLOOKUP(G4796,'属性表（单核）'!$H$2:$I$251,2,0),IF(J4796=59,VLOOKUP(G4796,'属性表（单核）'!$C$2:$D$251,2,0),INT(N4796/VLOOKUP(J4796,'属性表（单）'!$N$4:$O$24,2,0))))</f>
        <v>2380</v>
      </c>
      <c r="S4796" s="1">
        <f t="shared" si="618"/>
        <v>0</v>
      </c>
      <c r="T4796" s="28">
        <f>VLOOKUP(--F4796,经验表!$A$4:$B$53,2,0)*VLOOKUP(--E4796,经验表!$W$8:$X$17,2,0)</f>
        <v>0</v>
      </c>
      <c r="U4796" s="1">
        <f t="shared" si="619"/>
        <v>0</v>
      </c>
      <c r="V4796" s="1">
        <f t="shared" si="620"/>
        <v>0</v>
      </c>
    </row>
    <row r="4797" spans="1:22" x14ac:dyDescent="0.35">
      <c r="A4797" s="1">
        <v>94100201</v>
      </c>
      <c r="B4797" s="3" t="s">
        <v>27</v>
      </c>
      <c r="C4797" s="29">
        <f t="shared" si="615"/>
        <v>2</v>
      </c>
      <c r="D4797" s="29" t="str">
        <f t="shared" si="612"/>
        <v>1</v>
      </c>
      <c r="E4797" s="42" t="str">
        <f t="shared" si="613"/>
        <v>21</v>
      </c>
      <c r="F4797" s="1">
        <v>41</v>
      </c>
      <c r="G4797" s="28" t="str">
        <f t="shared" si="614"/>
        <v>141</v>
      </c>
      <c r="H4797" s="1">
        <v>26</v>
      </c>
      <c r="I4797" s="1">
        <v>2824</v>
      </c>
      <c r="J4797" s="1">
        <v>59</v>
      </c>
      <c r="K4797" s="1">
        <v>3896</v>
      </c>
      <c r="L4797" s="1">
        <v>424743</v>
      </c>
      <c r="M4797" s="1">
        <v>3513392</v>
      </c>
      <c r="N4797" s="2">
        <f>INT(VLOOKUP(--D4797,'属性表（单）'!$H$7:$I$11,2,0)*VLOOKUP(F4797,'属性表（单）'!$B$4:$D$53,3,0))</f>
        <v>12600</v>
      </c>
      <c r="O4797" s="34">
        <f t="shared" si="616"/>
        <v>2647</v>
      </c>
      <c r="P4797" s="1">
        <f>IF(H4797=26,VLOOKUP(G4797,'属性表（单核）'!$H$2:$I$251,2,0),IF(H4797=59,VLOOKUP(G4797,'属性表（单核）'!$C$2:$D$251,2,0),INT(N4797/VLOOKUP(H4797,'属性表（单）'!$N$4:$O$24,2,0))))</f>
        <v>1765</v>
      </c>
      <c r="Q4797" s="34">
        <f t="shared" si="617"/>
        <v>3652</v>
      </c>
      <c r="R4797" s="1">
        <f>IF(J4797=26,VLOOKUP(G4797,'属性表（单核）'!$H$2:$I$251,2,0),IF(J4797=59,VLOOKUP(G4797,'属性表（单核）'!$C$2:$D$251,2,0),INT(N4797/VLOOKUP(J4797,'属性表（单）'!$N$4:$O$24,2,0))))</f>
        <v>2435</v>
      </c>
      <c r="S4797" s="1">
        <f t="shared" si="618"/>
        <v>0</v>
      </c>
      <c r="T4797" s="28">
        <f>VLOOKUP(--F4797,经验表!$A$4:$B$53,2,0)*VLOOKUP(--E4797,经验表!$W$8:$X$17,2,0)</f>
        <v>0</v>
      </c>
      <c r="U4797" s="1">
        <f t="shared" si="619"/>
        <v>0</v>
      </c>
      <c r="V4797" s="1">
        <f t="shared" si="620"/>
        <v>0</v>
      </c>
    </row>
    <row r="4798" spans="1:22" x14ac:dyDescent="0.35">
      <c r="A4798" s="1">
        <v>94200201</v>
      </c>
      <c r="B4798" s="3" t="s">
        <v>27</v>
      </c>
      <c r="C4798" s="29">
        <f t="shared" si="615"/>
        <v>2</v>
      </c>
      <c r="D4798" s="29" t="str">
        <f t="shared" si="612"/>
        <v>1</v>
      </c>
      <c r="E4798" s="42" t="str">
        <f t="shared" si="613"/>
        <v>21</v>
      </c>
      <c r="F4798" s="1">
        <v>42</v>
      </c>
      <c r="G4798" s="28" t="str">
        <f t="shared" si="614"/>
        <v>142</v>
      </c>
      <c r="H4798" s="1">
        <v>26</v>
      </c>
      <c r="I4798" s="1">
        <v>2888</v>
      </c>
      <c r="J4798" s="1">
        <v>59</v>
      </c>
      <c r="K4798" s="1">
        <v>3984</v>
      </c>
      <c r="L4798" s="1">
        <v>473704</v>
      </c>
      <c r="M4798" s="1">
        <v>3938135</v>
      </c>
      <c r="N4798" s="2">
        <f>INT(VLOOKUP(--D4798,'属性表（单）'!$H$7:$I$11,2,0)*VLOOKUP(F4798,'属性表（单）'!$B$4:$D$53,3,0))</f>
        <v>13100</v>
      </c>
      <c r="O4798" s="34">
        <f t="shared" si="616"/>
        <v>2707</v>
      </c>
      <c r="P4798" s="1">
        <f>IF(H4798=26,VLOOKUP(G4798,'属性表（单核）'!$H$2:$I$251,2,0),IF(H4798=59,VLOOKUP(G4798,'属性表（单核）'!$C$2:$D$251,2,0),INT(N4798/VLOOKUP(H4798,'属性表（单）'!$N$4:$O$24,2,0))))</f>
        <v>1805</v>
      </c>
      <c r="Q4798" s="34">
        <f t="shared" si="617"/>
        <v>3735</v>
      </c>
      <c r="R4798" s="1">
        <f>IF(J4798=26,VLOOKUP(G4798,'属性表（单核）'!$H$2:$I$251,2,0),IF(J4798=59,VLOOKUP(G4798,'属性表（单核）'!$C$2:$D$251,2,0),INT(N4798/VLOOKUP(J4798,'属性表（单）'!$N$4:$O$24,2,0))))</f>
        <v>2490</v>
      </c>
      <c r="S4798" s="1">
        <f t="shared" si="618"/>
        <v>0</v>
      </c>
      <c r="T4798" s="28">
        <f>VLOOKUP(--F4798,经验表!$A$4:$B$53,2,0)*VLOOKUP(--E4798,经验表!$W$8:$X$17,2,0)</f>
        <v>0</v>
      </c>
      <c r="U4798" s="1">
        <f t="shared" si="619"/>
        <v>0</v>
      </c>
      <c r="V4798" s="1">
        <f t="shared" si="620"/>
        <v>0</v>
      </c>
    </row>
    <row r="4799" spans="1:22" x14ac:dyDescent="0.35">
      <c r="A4799" s="1">
        <v>94300201</v>
      </c>
      <c r="B4799" s="3" t="s">
        <v>27</v>
      </c>
      <c r="C4799" s="29">
        <f t="shared" si="615"/>
        <v>2</v>
      </c>
      <c r="D4799" s="29" t="str">
        <f t="shared" si="612"/>
        <v>1</v>
      </c>
      <c r="E4799" s="42" t="str">
        <f t="shared" si="613"/>
        <v>21</v>
      </c>
      <c r="F4799" s="1">
        <v>43</v>
      </c>
      <c r="G4799" s="28" t="str">
        <f t="shared" si="614"/>
        <v>143</v>
      </c>
      <c r="H4799" s="1">
        <v>26</v>
      </c>
      <c r="I4799" s="1">
        <v>2952</v>
      </c>
      <c r="J4799" s="1">
        <v>59</v>
      </c>
      <c r="K4799" s="1">
        <v>4072</v>
      </c>
      <c r="L4799" s="1">
        <v>528202</v>
      </c>
      <c r="M4799" s="1">
        <v>4411839</v>
      </c>
      <c r="N4799" s="2">
        <f>INT(VLOOKUP(--D4799,'属性表（单）'!$H$7:$I$11,2,0)*VLOOKUP(F4799,'属性表（单）'!$B$4:$D$53,3,0))</f>
        <v>13600</v>
      </c>
      <c r="O4799" s="34">
        <f t="shared" si="616"/>
        <v>2767</v>
      </c>
      <c r="P4799" s="1">
        <f>IF(H4799=26,VLOOKUP(G4799,'属性表（单核）'!$H$2:$I$251,2,0),IF(H4799=59,VLOOKUP(G4799,'属性表（单核）'!$C$2:$D$251,2,0),INT(N4799/VLOOKUP(H4799,'属性表（单）'!$N$4:$O$24,2,0))))</f>
        <v>1845</v>
      </c>
      <c r="Q4799" s="34">
        <f t="shared" si="617"/>
        <v>3817</v>
      </c>
      <c r="R4799" s="1">
        <f>IF(J4799=26,VLOOKUP(G4799,'属性表（单核）'!$H$2:$I$251,2,0),IF(J4799=59,VLOOKUP(G4799,'属性表（单核）'!$C$2:$D$251,2,0),INT(N4799/VLOOKUP(J4799,'属性表（单）'!$N$4:$O$24,2,0))))</f>
        <v>2545</v>
      </c>
      <c r="S4799" s="1">
        <f t="shared" si="618"/>
        <v>0</v>
      </c>
      <c r="T4799" s="28">
        <f>VLOOKUP(--F4799,经验表!$A$4:$B$53,2,0)*VLOOKUP(--E4799,经验表!$W$8:$X$17,2,0)</f>
        <v>0</v>
      </c>
      <c r="U4799" s="1">
        <f t="shared" si="619"/>
        <v>0</v>
      </c>
      <c r="V4799" s="1">
        <f t="shared" si="620"/>
        <v>0</v>
      </c>
    </row>
    <row r="4800" spans="1:22" x14ac:dyDescent="0.35">
      <c r="A4800" s="1">
        <v>94400201</v>
      </c>
      <c r="B4800" s="3" t="s">
        <v>27</v>
      </c>
      <c r="C4800" s="29">
        <f t="shared" si="615"/>
        <v>2</v>
      </c>
      <c r="D4800" s="29" t="str">
        <f t="shared" si="612"/>
        <v>1</v>
      </c>
      <c r="E4800" s="42" t="str">
        <f t="shared" si="613"/>
        <v>21</v>
      </c>
      <c r="F4800" s="1">
        <v>44</v>
      </c>
      <c r="G4800" s="28" t="str">
        <f t="shared" si="614"/>
        <v>144</v>
      </c>
      <c r="H4800" s="1">
        <v>26</v>
      </c>
      <c r="I4800" s="1">
        <v>3016</v>
      </c>
      <c r="J4800" s="1">
        <v>59</v>
      </c>
      <c r="K4800" s="1">
        <v>4160</v>
      </c>
      <c r="L4800" s="1">
        <v>588865</v>
      </c>
      <c r="M4800" s="1">
        <v>4940041</v>
      </c>
      <c r="N4800" s="2">
        <f>INT(VLOOKUP(--D4800,'属性表（单）'!$H$7:$I$11,2,0)*VLOOKUP(F4800,'属性表（单）'!$B$4:$D$53,3,0))</f>
        <v>14100</v>
      </c>
      <c r="O4800" s="34">
        <f t="shared" si="616"/>
        <v>2827</v>
      </c>
      <c r="P4800" s="1">
        <f>IF(H4800=26,VLOOKUP(G4800,'属性表（单核）'!$H$2:$I$251,2,0),IF(H4800=59,VLOOKUP(G4800,'属性表（单核）'!$C$2:$D$251,2,0),INT(N4800/VLOOKUP(H4800,'属性表（单）'!$N$4:$O$24,2,0))))</f>
        <v>1885</v>
      </c>
      <c r="Q4800" s="34">
        <f t="shared" si="617"/>
        <v>3900</v>
      </c>
      <c r="R4800" s="1">
        <f>IF(J4800=26,VLOOKUP(G4800,'属性表（单核）'!$H$2:$I$251,2,0),IF(J4800=59,VLOOKUP(G4800,'属性表（单核）'!$C$2:$D$251,2,0),INT(N4800/VLOOKUP(J4800,'属性表（单）'!$N$4:$O$24,2,0))))</f>
        <v>2600</v>
      </c>
      <c r="S4800" s="1">
        <f t="shared" si="618"/>
        <v>0</v>
      </c>
      <c r="T4800" s="28">
        <f>VLOOKUP(--F4800,经验表!$A$4:$B$53,2,0)*VLOOKUP(--E4800,经验表!$W$8:$X$17,2,0)</f>
        <v>0</v>
      </c>
      <c r="U4800" s="1">
        <f t="shared" si="619"/>
        <v>0</v>
      </c>
      <c r="V4800" s="1">
        <f t="shared" si="620"/>
        <v>0</v>
      </c>
    </row>
    <row r="4801" spans="1:22" x14ac:dyDescent="0.35">
      <c r="A4801" s="1">
        <v>94500201</v>
      </c>
      <c r="B4801" s="3" t="s">
        <v>27</v>
      </c>
      <c r="C4801" s="29">
        <f t="shared" si="615"/>
        <v>2</v>
      </c>
      <c r="D4801" s="29" t="str">
        <f t="shared" si="612"/>
        <v>1</v>
      </c>
      <c r="E4801" s="42" t="str">
        <f t="shared" si="613"/>
        <v>21</v>
      </c>
      <c r="F4801" s="1">
        <v>45</v>
      </c>
      <c r="G4801" s="28" t="str">
        <f t="shared" si="614"/>
        <v>145</v>
      </c>
      <c r="H4801" s="1">
        <v>26</v>
      </c>
      <c r="I4801" s="1">
        <v>3080</v>
      </c>
      <c r="J4801" s="1">
        <v>59</v>
      </c>
      <c r="K4801" s="1">
        <v>4248</v>
      </c>
      <c r="L4801" s="1">
        <v>656385</v>
      </c>
      <c r="M4801" s="1">
        <v>5528906</v>
      </c>
      <c r="N4801" s="2">
        <f>INT(VLOOKUP(--D4801,'属性表（单）'!$H$7:$I$11,2,0)*VLOOKUP(F4801,'属性表（单）'!$B$4:$D$53,3,0))</f>
        <v>14600</v>
      </c>
      <c r="O4801" s="34">
        <f t="shared" si="616"/>
        <v>2887</v>
      </c>
      <c r="P4801" s="1">
        <f>IF(H4801=26,VLOOKUP(G4801,'属性表（单核）'!$H$2:$I$251,2,0),IF(H4801=59,VLOOKUP(G4801,'属性表（单核）'!$C$2:$D$251,2,0),INT(N4801/VLOOKUP(H4801,'属性表（单）'!$N$4:$O$24,2,0))))</f>
        <v>1925</v>
      </c>
      <c r="Q4801" s="34">
        <f t="shared" si="617"/>
        <v>3982</v>
      </c>
      <c r="R4801" s="1">
        <f>IF(J4801=26,VLOOKUP(G4801,'属性表（单核）'!$H$2:$I$251,2,0),IF(J4801=59,VLOOKUP(G4801,'属性表（单核）'!$C$2:$D$251,2,0),INT(N4801/VLOOKUP(J4801,'属性表（单）'!$N$4:$O$24,2,0))))</f>
        <v>2655</v>
      </c>
      <c r="S4801" s="1">
        <f t="shared" si="618"/>
        <v>0</v>
      </c>
      <c r="T4801" s="28">
        <f>VLOOKUP(--F4801,经验表!$A$4:$B$53,2,0)*VLOOKUP(--E4801,经验表!$W$8:$X$17,2,0)</f>
        <v>0</v>
      </c>
      <c r="U4801" s="1">
        <f t="shared" si="619"/>
        <v>0</v>
      </c>
      <c r="V4801" s="1">
        <f t="shared" si="620"/>
        <v>0</v>
      </c>
    </row>
    <row r="4802" spans="1:22" x14ac:dyDescent="0.35">
      <c r="A4802" s="1">
        <v>94600201</v>
      </c>
      <c r="B4802" s="3" t="s">
        <v>27</v>
      </c>
      <c r="C4802" s="29">
        <f t="shared" si="615"/>
        <v>2</v>
      </c>
      <c r="D4802" s="29" t="str">
        <f t="shared" si="612"/>
        <v>1</v>
      </c>
      <c r="E4802" s="42" t="str">
        <f t="shared" si="613"/>
        <v>21</v>
      </c>
      <c r="F4802" s="1">
        <v>46</v>
      </c>
      <c r="G4802" s="28" t="str">
        <f t="shared" si="614"/>
        <v>146</v>
      </c>
      <c r="H4802" s="1">
        <v>26</v>
      </c>
      <c r="I4802" s="1">
        <v>3144</v>
      </c>
      <c r="J4802" s="1">
        <v>59</v>
      </c>
      <c r="K4802" s="1">
        <v>4336</v>
      </c>
      <c r="L4802" s="1">
        <v>731535</v>
      </c>
      <c r="M4802" s="1">
        <v>6185291</v>
      </c>
      <c r="N4802" s="2">
        <f>INT(VLOOKUP(--D4802,'属性表（单）'!$H$7:$I$11,2,0)*VLOOKUP(F4802,'属性表（单）'!$B$4:$D$53,3,0))</f>
        <v>15100</v>
      </c>
      <c r="O4802" s="34">
        <f t="shared" si="616"/>
        <v>2947</v>
      </c>
      <c r="P4802" s="1">
        <f>IF(H4802=26,VLOOKUP(G4802,'属性表（单核）'!$H$2:$I$251,2,0),IF(H4802=59,VLOOKUP(G4802,'属性表（单核）'!$C$2:$D$251,2,0),INT(N4802/VLOOKUP(H4802,'属性表（单）'!$N$4:$O$24,2,0))))</f>
        <v>1965</v>
      </c>
      <c r="Q4802" s="34">
        <f t="shared" si="617"/>
        <v>4065</v>
      </c>
      <c r="R4802" s="1">
        <f>IF(J4802=26,VLOOKUP(G4802,'属性表（单核）'!$H$2:$I$251,2,0),IF(J4802=59,VLOOKUP(G4802,'属性表（单核）'!$C$2:$D$251,2,0),INT(N4802/VLOOKUP(J4802,'属性表（单）'!$N$4:$O$24,2,0))))</f>
        <v>2710</v>
      </c>
      <c r="S4802" s="1">
        <f t="shared" si="618"/>
        <v>0</v>
      </c>
      <c r="T4802" s="28">
        <f>VLOOKUP(--F4802,经验表!$A$4:$B$53,2,0)*VLOOKUP(--E4802,经验表!$W$8:$X$17,2,0)</f>
        <v>0</v>
      </c>
      <c r="U4802" s="1">
        <f t="shared" si="619"/>
        <v>0</v>
      </c>
      <c r="V4802" s="1">
        <f t="shared" si="620"/>
        <v>0</v>
      </c>
    </row>
    <row r="4803" spans="1:22" x14ac:dyDescent="0.35">
      <c r="A4803" s="1">
        <v>94700201</v>
      </c>
      <c r="B4803" s="3" t="s">
        <v>27</v>
      </c>
      <c r="C4803" s="29">
        <f t="shared" si="615"/>
        <v>2</v>
      </c>
      <c r="D4803" s="29" t="str">
        <f t="shared" ref="D4803:D4866" si="621">RIGHT(A4803,1)</f>
        <v>1</v>
      </c>
      <c r="E4803" s="42" t="str">
        <f t="shared" ref="E4803:E4866" si="622">IF(C4803=1,RIGHT(A4803,1),C4803&amp;RIGHT(A4803,1))</f>
        <v>21</v>
      </c>
      <c r="F4803" s="1">
        <v>47</v>
      </c>
      <c r="G4803" s="28" t="str">
        <f t="shared" ref="G4803:G4866" si="623">D4803&amp;F4803</f>
        <v>147</v>
      </c>
      <c r="H4803" s="1">
        <v>26</v>
      </c>
      <c r="I4803" s="1">
        <v>3208</v>
      </c>
      <c r="J4803" s="1">
        <v>59</v>
      </c>
      <c r="K4803" s="1">
        <v>4424</v>
      </c>
      <c r="L4803" s="1">
        <v>815173</v>
      </c>
      <c r="M4803" s="1">
        <v>6916826</v>
      </c>
      <c r="N4803" s="2">
        <f>INT(VLOOKUP(--D4803,'属性表（单）'!$H$7:$I$11,2,0)*VLOOKUP(F4803,'属性表（单）'!$B$4:$D$53,3,0))</f>
        <v>15650</v>
      </c>
      <c r="O4803" s="34">
        <f t="shared" si="616"/>
        <v>3007</v>
      </c>
      <c r="P4803" s="1">
        <f>IF(H4803=26,VLOOKUP(G4803,'属性表（单核）'!$H$2:$I$251,2,0),IF(H4803=59,VLOOKUP(G4803,'属性表（单核）'!$C$2:$D$251,2,0),INT(N4803/VLOOKUP(H4803,'属性表（单）'!$N$4:$O$24,2,0))))</f>
        <v>2005</v>
      </c>
      <c r="Q4803" s="34">
        <f t="shared" si="617"/>
        <v>4147</v>
      </c>
      <c r="R4803" s="1">
        <f>IF(J4803=26,VLOOKUP(G4803,'属性表（单核）'!$H$2:$I$251,2,0),IF(J4803=59,VLOOKUP(G4803,'属性表（单核）'!$C$2:$D$251,2,0),INT(N4803/VLOOKUP(J4803,'属性表（单）'!$N$4:$O$24,2,0))))</f>
        <v>2765</v>
      </c>
      <c r="S4803" s="1">
        <f t="shared" si="618"/>
        <v>0</v>
      </c>
      <c r="T4803" s="28">
        <f>VLOOKUP(--F4803,经验表!$A$4:$B$53,2,0)*VLOOKUP(--E4803,经验表!$W$8:$X$17,2,0)</f>
        <v>0</v>
      </c>
      <c r="U4803" s="1">
        <f t="shared" si="619"/>
        <v>0</v>
      </c>
      <c r="V4803" s="1">
        <f t="shared" si="620"/>
        <v>0</v>
      </c>
    </row>
    <row r="4804" spans="1:22" x14ac:dyDescent="0.35">
      <c r="A4804" s="1">
        <v>94800201</v>
      </c>
      <c r="B4804" s="3" t="s">
        <v>27</v>
      </c>
      <c r="C4804" s="29">
        <f t="shared" ref="C4804:C4867" si="624">C4803</f>
        <v>2</v>
      </c>
      <c r="D4804" s="29" t="str">
        <f t="shared" si="621"/>
        <v>1</v>
      </c>
      <c r="E4804" s="42" t="str">
        <f t="shared" si="622"/>
        <v>21</v>
      </c>
      <c r="F4804" s="1">
        <v>48</v>
      </c>
      <c r="G4804" s="28" t="str">
        <f t="shared" si="623"/>
        <v>148</v>
      </c>
      <c r="H4804" s="1">
        <v>26</v>
      </c>
      <c r="I4804" s="1">
        <v>3272</v>
      </c>
      <c r="J4804" s="1">
        <v>59</v>
      </c>
      <c r="K4804" s="1">
        <v>4512</v>
      </c>
      <c r="L4804" s="1">
        <v>908252</v>
      </c>
      <c r="M4804" s="1">
        <v>7731999</v>
      </c>
      <c r="N4804" s="2">
        <f>INT(VLOOKUP(--D4804,'属性表（单）'!$H$7:$I$11,2,0)*VLOOKUP(F4804,'属性表（单）'!$B$4:$D$53,3,0))</f>
        <v>16200</v>
      </c>
      <c r="O4804" s="34">
        <f t="shared" si="616"/>
        <v>3067</v>
      </c>
      <c r="P4804" s="1">
        <f>IF(H4804=26,VLOOKUP(G4804,'属性表（单核）'!$H$2:$I$251,2,0),IF(H4804=59,VLOOKUP(G4804,'属性表（单核）'!$C$2:$D$251,2,0),INT(N4804/VLOOKUP(H4804,'属性表（单）'!$N$4:$O$24,2,0))))</f>
        <v>2045</v>
      </c>
      <c r="Q4804" s="34">
        <f t="shared" si="617"/>
        <v>4230</v>
      </c>
      <c r="R4804" s="1">
        <f>IF(J4804=26,VLOOKUP(G4804,'属性表（单核）'!$H$2:$I$251,2,0),IF(J4804=59,VLOOKUP(G4804,'属性表（单核）'!$C$2:$D$251,2,0),INT(N4804/VLOOKUP(J4804,'属性表（单）'!$N$4:$O$24,2,0))))</f>
        <v>2820</v>
      </c>
      <c r="S4804" s="1">
        <f t="shared" si="618"/>
        <v>0</v>
      </c>
      <c r="T4804" s="28">
        <f>VLOOKUP(--F4804,经验表!$A$4:$B$53,2,0)*VLOOKUP(--E4804,经验表!$W$8:$X$17,2,0)</f>
        <v>0</v>
      </c>
      <c r="U4804" s="1">
        <f t="shared" si="619"/>
        <v>0</v>
      </c>
      <c r="V4804" s="1">
        <f t="shared" si="620"/>
        <v>0</v>
      </c>
    </row>
    <row r="4805" spans="1:22" x14ac:dyDescent="0.35">
      <c r="A4805" s="1">
        <v>94900201</v>
      </c>
      <c r="B4805" s="3" t="s">
        <v>27</v>
      </c>
      <c r="C4805" s="29">
        <f t="shared" si="624"/>
        <v>2</v>
      </c>
      <c r="D4805" s="29" t="str">
        <f t="shared" si="621"/>
        <v>1</v>
      </c>
      <c r="E4805" s="42" t="str">
        <f t="shared" si="622"/>
        <v>21</v>
      </c>
      <c r="F4805" s="1">
        <v>49</v>
      </c>
      <c r="G4805" s="28" t="str">
        <f t="shared" si="623"/>
        <v>149</v>
      </c>
      <c r="H4805" s="1">
        <v>26</v>
      </c>
      <c r="I4805" s="1">
        <v>3336</v>
      </c>
      <c r="J4805" s="1">
        <v>59</v>
      </c>
      <c r="K4805" s="1">
        <v>4600</v>
      </c>
      <c r="L4805" s="1">
        <v>1011839</v>
      </c>
      <c r="M4805" s="1">
        <v>8640251</v>
      </c>
      <c r="N4805" s="2">
        <f>INT(VLOOKUP(--D4805,'属性表（单）'!$H$7:$I$11,2,0)*VLOOKUP(F4805,'属性表（单）'!$B$4:$D$53,3,0))</f>
        <v>16750</v>
      </c>
      <c r="O4805" s="34">
        <f t="shared" si="616"/>
        <v>3127</v>
      </c>
      <c r="P4805" s="1">
        <f>IF(H4805=26,VLOOKUP(G4805,'属性表（单核）'!$H$2:$I$251,2,0),IF(H4805=59,VLOOKUP(G4805,'属性表（单核）'!$C$2:$D$251,2,0),INT(N4805/VLOOKUP(H4805,'属性表（单）'!$N$4:$O$24,2,0))))</f>
        <v>2085</v>
      </c>
      <c r="Q4805" s="34">
        <f t="shared" si="617"/>
        <v>4312</v>
      </c>
      <c r="R4805" s="1">
        <f>IF(J4805=26,VLOOKUP(G4805,'属性表（单核）'!$H$2:$I$251,2,0),IF(J4805=59,VLOOKUP(G4805,'属性表（单核）'!$C$2:$D$251,2,0),INT(N4805/VLOOKUP(J4805,'属性表（单）'!$N$4:$O$24,2,0))))</f>
        <v>2875</v>
      </c>
      <c r="S4805" s="1">
        <f t="shared" si="618"/>
        <v>0</v>
      </c>
      <c r="T4805" s="28">
        <f>VLOOKUP(--F4805,经验表!$A$4:$B$53,2,0)*VLOOKUP(--E4805,经验表!$W$8:$X$17,2,0)</f>
        <v>0</v>
      </c>
      <c r="U4805" s="1">
        <f t="shared" si="619"/>
        <v>0</v>
      </c>
      <c r="V4805" s="1">
        <f t="shared" si="620"/>
        <v>0</v>
      </c>
    </row>
    <row r="4806" spans="1:22" x14ac:dyDescent="0.35">
      <c r="A4806" s="1">
        <v>95000201</v>
      </c>
      <c r="B4806" s="3" t="s">
        <v>27</v>
      </c>
      <c r="C4806" s="29">
        <f t="shared" si="624"/>
        <v>2</v>
      </c>
      <c r="D4806" s="29" t="str">
        <f t="shared" si="621"/>
        <v>1</v>
      </c>
      <c r="E4806" s="42" t="str">
        <f t="shared" si="622"/>
        <v>21</v>
      </c>
      <c r="F4806" s="1">
        <v>50</v>
      </c>
      <c r="G4806" s="28" t="str">
        <f t="shared" si="623"/>
        <v>150</v>
      </c>
      <c r="H4806" s="1">
        <v>26</v>
      </c>
      <c r="I4806" s="1">
        <v>3400</v>
      </c>
      <c r="J4806" s="1">
        <v>59</v>
      </c>
      <c r="K4806" s="1">
        <v>4688</v>
      </c>
      <c r="L4806" s="1">
        <v>99999999</v>
      </c>
      <c r="M4806" s="1">
        <v>9652090</v>
      </c>
      <c r="N4806" s="2">
        <f>INT(VLOOKUP(--D4806,'属性表（单）'!$H$7:$I$11,2,0)*VLOOKUP(F4806,'属性表（单）'!$B$4:$D$53,3,0))</f>
        <v>17300</v>
      </c>
      <c r="O4806" s="34">
        <f t="shared" si="616"/>
        <v>3187</v>
      </c>
      <c r="P4806" s="1">
        <f>IF(H4806=26,VLOOKUP(G4806,'属性表（单核）'!$H$2:$I$251,2,0),IF(H4806=59,VLOOKUP(G4806,'属性表（单核）'!$C$2:$D$251,2,0),INT(N4806/VLOOKUP(H4806,'属性表（单）'!$N$4:$O$24,2,0))))</f>
        <v>2125</v>
      </c>
      <c r="Q4806" s="34">
        <f t="shared" si="617"/>
        <v>4395</v>
      </c>
      <c r="R4806" s="1">
        <f>IF(J4806=26,VLOOKUP(G4806,'属性表（单核）'!$H$2:$I$251,2,0),IF(J4806=59,VLOOKUP(G4806,'属性表（单核）'!$C$2:$D$251,2,0),INT(N4806/VLOOKUP(J4806,'属性表（单）'!$N$4:$O$24,2,0))))</f>
        <v>2930</v>
      </c>
      <c r="S4806" s="1">
        <f t="shared" si="618"/>
        <v>0</v>
      </c>
      <c r="T4806" s="28">
        <f>VLOOKUP(--F4806,经验表!$A$4:$B$53,2,0)*VLOOKUP(--E4806,经验表!$W$8:$X$17,2,0)</f>
        <v>0</v>
      </c>
      <c r="U4806" s="1">
        <f t="shared" si="619"/>
        <v>0</v>
      </c>
      <c r="V4806" s="1">
        <f t="shared" si="620"/>
        <v>0</v>
      </c>
    </row>
    <row r="4807" spans="1:22" x14ac:dyDescent="0.35">
      <c r="A4807" s="1">
        <v>90100202</v>
      </c>
      <c r="B4807" s="3" t="s">
        <v>27</v>
      </c>
      <c r="C4807" s="29">
        <f t="shared" si="624"/>
        <v>2</v>
      </c>
      <c r="D4807" s="29" t="str">
        <f t="shared" si="621"/>
        <v>2</v>
      </c>
      <c r="E4807" s="42" t="str">
        <f t="shared" si="622"/>
        <v>22</v>
      </c>
      <c r="F4807" s="1">
        <v>1</v>
      </c>
      <c r="G4807" s="28" t="str">
        <f t="shared" si="623"/>
        <v>21</v>
      </c>
      <c r="H4807" s="1">
        <v>26</v>
      </c>
      <c r="I4807" s="1">
        <v>440</v>
      </c>
      <c r="J4807" s="1">
        <v>59</v>
      </c>
      <c r="K4807" s="1">
        <v>624</v>
      </c>
      <c r="L4807" s="1">
        <v>2171</v>
      </c>
      <c r="M4807" s="1">
        <v>0</v>
      </c>
      <c r="N4807" s="2">
        <f>INT(VLOOKUP(--D4807,'属性表（单）'!$H$7:$I$11,2,0)*VLOOKUP(F4807,'属性表（单）'!$B$4:$D$53,3,0))</f>
        <v>2400</v>
      </c>
      <c r="O4807" s="34">
        <f t="shared" ref="O4807:O4870" si="625">INT(IF(C4807=1,P4807,P4807*$X$14))</f>
        <v>412</v>
      </c>
      <c r="P4807" s="1">
        <f>IF(H4807=26,VLOOKUP(G4807,'属性表（单核）'!$H$2:$I$251,2,0),IF(H4807=59,VLOOKUP(G4807,'属性表（单核）'!$C$2:$D$251,2,0),INT(N4807/VLOOKUP(H4807,'属性表（单）'!$N$4:$O$24,2,0))))</f>
        <v>275</v>
      </c>
      <c r="Q4807" s="34">
        <f t="shared" si="617"/>
        <v>585</v>
      </c>
      <c r="R4807" s="1">
        <f>IF(J4807=26,VLOOKUP(G4807,'属性表（单核）'!$H$2:$I$251,2,0),IF(J4807=59,VLOOKUP(G4807,'属性表（单核）'!$C$2:$D$251,2,0),INT(N4807/VLOOKUP(J4807,'属性表（单）'!$N$4:$O$24,2,0))))</f>
        <v>390</v>
      </c>
      <c r="S4807" s="1">
        <f t="shared" si="618"/>
        <v>0</v>
      </c>
      <c r="T4807" s="28">
        <f>VLOOKUP(--F4807,经验表!$A$4:$B$53,2,0)*VLOOKUP(--E4807,经验表!$W$8:$X$17,2,0)</f>
        <v>0</v>
      </c>
      <c r="U4807" s="1">
        <f t="shared" si="619"/>
        <v>0</v>
      </c>
      <c r="V4807" s="1">
        <f t="shared" si="620"/>
        <v>0</v>
      </c>
    </row>
    <row r="4808" spans="1:22" x14ac:dyDescent="0.35">
      <c r="A4808" s="1">
        <v>90200202</v>
      </c>
      <c r="B4808" s="3" t="s">
        <v>27</v>
      </c>
      <c r="C4808" s="29">
        <f t="shared" si="624"/>
        <v>2</v>
      </c>
      <c r="D4808" s="29" t="str">
        <f t="shared" si="621"/>
        <v>2</v>
      </c>
      <c r="E4808" s="42" t="str">
        <f t="shared" si="622"/>
        <v>22</v>
      </c>
      <c r="F4808" s="1">
        <v>2</v>
      </c>
      <c r="G4808" s="28" t="str">
        <f t="shared" si="623"/>
        <v>22</v>
      </c>
      <c r="H4808" s="1">
        <v>26</v>
      </c>
      <c r="I4808" s="1">
        <v>536</v>
      </c>
      <c r="J4808" s="1">
        <v>59</v>
      </c>
      <c r="K4808" s="1">
        <v>760</v>
      </c>
      <c r="L4808" s="1">
        <v>2886</v>
      </c>
      <c r="M4808" s="1">
        <v>2171</v>
      </c>
      <c r="N4808" s="2">
        <f>INT(VLOOKUP(--D4808,'属性表（单）'!$H$7:$I$11,2,0)*VLOOKUP(F4808,'属性表（单）'!$B$4:$D$53,3,0))</f>
        <v>2550</v>
      </c>
      <c r="O4808" s="34">
        <f t="shared" si="625"/>
        <v>502</v>
      </c>
      <c r="P4808" s="1">
        <f>IF(H4808=26,VLOOKUP(G4808,'属性表（单核）'!$H$2:$I$251,2,0),IF(H4808=59,VLOOKUP(G4808,'属性表（单核）'!$C$2:$D$251,2,0),INT(N4808/VLOOKUP(H4808,'属性表（单）'!$N$4:$O$24,2,0))))</f>
        <v>335</v>
      </c>
      <c r="Q4808" s="34">
        <f t="shared" ref="Q4808:Q4871" si="626">INT(IF(C4808=1,R4808,R4808*$X$14))</f>
        <v>712</v>
      </c>
      <c r="R4808" s="1">
        <f>IF(J4808=26,VLOOKUP(G4808,'属性表（单核）'!$H$2:$I$251,2,0),IF(J4808=59,VLOOKUP(G4808,'属性表（单核）'!$C$2:$D$251,2,0),INT(N4808/VLOOKUP(J4808,'属性表（单）'!$N$4:$O$24,2,0))))</f>
        <v>475</v>
      </c>
      <c r="S4808" s="1">
        <f t="shared" ref="S4808:S4871" si="627">INT(T4808)</f>
        <v>0</v>
      </c>
      <c r="T4808" s="28">
        <f>VLOOKUP(--F4808,经验表!$A$4:$B$53,2,0)*VLOOKUP(--E4808,经验表!$W$8:$X$17,2,0)</f>
        <v>0</v>
      </c>
      <c r="U4808" s="1">
        <f t="shared" ref="U4808:U4871" si="628">INT(IF(C4808=1,IF(F4808=1,VLOOKUP(--D4808,$X$8:$Y$12,2,0),V4808),IF(F4808=1,VLOOKUP(--D4808,$X$17:$Y$21,2,0),V4808)))</f>
        <v>0</v>
      </c>
      <c r="V4808" s="1">
        <f t="shared" si="620"/>
        <v>0</v>
      </c>
    </row>
    <row r="4809" spans="1:22" x14ac:dyDescent="0.35">
      <c r="A4809" s="1">
        <v>90300202</v>
      </c>
      <c r="B4809" s="3" t="s">
        <v>27</v>
      </c>
      <c r="C4809" s="29">
        <f t="shared" si="624"/>
        <v>2</v>
      </c>
      <c r="D4809" s="29" t="str">
        <f t="shared" si="621"/>
        <v>2</v>
      </c>
      <c r="E4809" s="42" t="str">
        <f t="shared" si="622"/>
        <v>22</v>
      </c>
      <c r="F4809" s="1">
        <v>3</v>
      </c>
      <c r="G4809" s="28" t="str">
        <f t="shared" si="623"/>
        <v>23</v>
      </c>
      <c r="H4809" s="1">
        <v>26</v>
      </c>
      <c r="I4809" s="1">
        <v>632</v>
      </c>
      <c r="J4809" s="1">
        <v>59</v>
      </c>
      <c r="K4809" s="1">
        <v>896</v>
      </c>
      <c r="L4809" s="1">
        <v>3692</v>
      </c>
      <c r="M4809" s="1">
        <v>5057</v>
      </c>
      <c r="N4809" s="2">
        <f>INT(VLOOKUP(--D4809,'属性表（单）'!$H$7:$I$11,2,0)*VLOOKUP(F4809,'属性表（单）'!$B$4:$D$53,3,0))</f>
        <v>2700</v>
      </c>
      <c r="O4809" s="34">
        <f t="shared" si="625"/>
        <v>592</v>
      </c>
      <c r="P4809" s="1">
        <f>IF(H4809=26,VLOOKUP(G4809,'属性表（单核）'!$H$2:$I$251,2,0),IF(H4809=59,VLOOKUP(G4809,'属性表（单核）'!$C$2:$D$251,2,0),INT(N4809/VLOOKUP(H4809,'属性表（单）'!$N$4:$O$24,2,0))))</f>
        <v>395</v>
      </c>
      <c r="Q4809" s="34">
        <f t="shared" si="626"/>
        <v>840</v>
      </c>
      <c r="R4809" s="1">
        <f>IF(J4809=26,VLOOKUP(G4809,'属性表（单核）'!$H$2:$I$251,2,0),IF(J4809=59,VLOOKUP(G4809,'属性表（单核）'!$C$2:$D$251,2,0),INT(N4809/VLOOKUP(J4809,'属性表（单）'!$N$4:$O$24,2,0))))</f>
        <v>560</v>
      </c>
      <c r="S4809" s="1">
        <f t="shared" si="627"/>
        <v>0</v>
      </c>
      <c r="T4809" s="28">
        <f>VLOOKUP(--F4809,经验表!$A$4:$B$53,2,0)*VLOOKUP(--E4809,经验表!$W$8:$X$17,2,0)</f>
        <v>0</v>
      </c>
      <c r="U4809" s="1">
        <f t="shared" si="628"/>
        <v>0</v>
      </c>
      <c r="V4809" s="1">
        <f t="shared" ref="V4809:V4872" si="629">S4808+U4808</f>
        <v>0</v>
      </c>
    </row>
    <row r="4810" spans="1:22" x14ac:dyDescent="0.35">
      <c r="A4810" s="1">
        <v>90400202</v>
      </c>
      <c r="B4810" s="3" t="s">
        <v>27</v>
      </c>
      <c r="C4810" s="29">
        <f t="shared" si="624"/>
        <v>2</v>
      </c>
      <c r="D4810" s="29" t="str">
        <f t="shared" si="621"/>
        <v>2</v>
      </c>
      <c r="E4810" s="42" t="str">
        <f t="shared" si="622"/>
        <v>22</v>
      </c>
      <c r="F4810" s="1">
        <v>4</v>
      </c>
      <c r="G4810" s="28" t="str">
        <f t="shared" si="623"/>
        <v>24</v>
      </c>
      <c r="H4810" s="1">
        <v>26</v>
      </c>
      <c r="I4810" s="1">
        <v>728</v>
      </c>
      <c r="J4810" s="1">
        <v>59</v>
      </c>
      <c r="K4810" s="1">
        <v>1032</v>
      </c>
      <c r="L4810" s="1">
        <v>4594</v>
      </c>
      <c r="M4810" s="1">
        <v>8749</v>
      </c>
      <c r="N4810" s="2">
        <f>INT(VLOOKUP(--D4810,'属性表（单）'!$H$7:$I$11,2,0)*VLOOKUP(F4810,'属性表（单）'!$B$4:$D$53,3,0))</f>
        <v>2850</v>
      </c>
      <c r="O4810" s="34">
        <f t="shared" si="625"/>
        <v>682</v>
      </c>
      <c r="P4810" s="1">
        <f>IF(H4810=26,VLOOKUP(G4810,'属性表（单核）'!$H$2:$I$251,2,0),IF(H4810=59,VLOOKUP(G4810,'属性表（单核）'!$C$2:$D$251,2,0),INT(N4810/VLOOKUP(H4810,'属性表（单）'!$N$4:$O$24,2,0))))</f>
        <v>455</v>
      </c>
      <c r="Q4810" s="34">
        <f t="shared" si="626"/>
        <v>967</v>
      </c>
      <c r="R4810" s="1">
        <f>IF(J4810=26,VLOOKUP(G4810,'属性表（单核）'!$H$2:$I$251,2,0),IF(J4810=59,VLOOKUP(G4810,'属性表（单核）'!$C$2:$D$251,2,0),INT(N4810/VLOOKUP(J4810,'属性表（单）'!$N$4:$O$24,2,0))))</f>
        <v>645</v>
      </c>
      <c r="S4810" s="1">
        <f t="shared" si="627"/>
        <v>0</v>
      </c>
      <c r="T4810" s="28">
        <f>VLOOKUP(--F4810,经验表!$A$4:$B$53,2,0)*VLOOKUP(--E4810,经验表!$W$8:$X$17,2,0)</f>
        <v>0</v>
      </c>
      <c r="U4810" s="1">
        <f t="shared" si="628"/>
        <v>0</v>
      </c>
      <c r="V4810" s="1">
        <f t="shared" si="629"/>
        <v>0</v>
      </c>
    </row>
    <row r="4811" spans="1:22" x14ac:dyDescent="0.35">
      <c r="A4811" s="1">
        <v>90500202</v>
      </c>
      <c r="B4811" s="3" t="s">
        <v>27</v>
      </c>
      <c r="C4811" s="29">
        <f t="shared" si="624"/>
        <v>2</v>
      </c>
      <c r="D4811" s="29" t="str">
        <f t="shared" si="621"/>
        <v>2</v>
      </c>
      <c r="E4811" s="42" t="str">
        <f t="shared" si="622"/>
        <v>22</v>
      </c>
      <c r="F4811" s="1">
        <v>5</v>
      </c>
      <c r="G4811" s="28" t="str">
        <f t="shared" si="623"/>
        <v>25</v>
      </c>
      <c r="H4811" s="1">
        <v>26</v>
      </c>
      <c r="I4811" s="1">
        <v>824</v>
      </c>
      <c r="J4811" s="1">
        <v>59</v>
      </c>
      <c r="K4811" s="1">
        <v>1168</v>
      </c>
      <c r="L4811" s="1">
        <v>5608</v>
      </c>
      <c r="M4811" s="1">
        <v>13343</v>
      </c>
      <c r="N4811" s="2">
        <f>INT(VLOOKUP(--D4811,'属性表（单）'!$H$7:$I$11,2,0)*VLOOKUP(F4811,'属性表（单）'!$B$4:$D$53,3,0))</f>
        <v>3000</v>
      </c>
      <c r="O4811" s="34">
        <f t="shared" si="625"/>
        <v>772</v>
      </c>
      <c r="P4811" s="1">
        <f>IF(H4811=26,VLOOKUP(G4811,'属性表（单核）'!$H$2:$I$251,2,0),IF(H4811=59,VLOOKUP(G4811,'属性表（单核）'!$C$2:$D$251,2,0),INT(N4811/VLOOKUP(H4811,'属性表（单）'!$N$4:$O$24,2,0))))</f>
        <v>515</v>
      </c>
      <c r="Q4811" s="34">
        <f t="shared" si="626"/>
        <v>1095</v>
      </c>
      <c r="R4811" s="1">
        <f>IF(J4811=26,VLOOKUP(G4811,'属性表（单核）'!$H$2:$I$251,2,0),IF(J4811=59,VLOOKUP(G4811,'属性表（单核）'!$C$2:$D$251,2,0),INT(N4811/VLOOKUP(J4811,'属性表（单）'!$N$4:$O$24,2,0))))</f>
        <v>730</v>
      </c>
      <c r="S4811" s="1">
        <f t="shared" si="627"/>
        <v>0</v>
      </c>
      <c r="T4811" s="28">
        <f>VLOOKUP(--F4811,经验表!$A$4:$B$53,2,0)*VLOOKUP(--E4811,经验表!$W$8:$X$17,2,0)</f>
        <v>0</v>
      </c>
      <c r="U4811" s="1">
        <f t="shared" si="628"/>
        <v>0</v>
      </c>
      <c r="V4811" s="1">
        <f t="shared" si="629"/>
        <v>0</v>
      </c>
    </row>
    <row r="4812" spans="1:22" x14ac:dyDescent="0.35">
      <c r="A4812" s="1">
        <v>90600202</v>
      </c>
      <c r="B4812" s="3" t="s">
        <v>27</v>
      </c>
      <c r="C4812" s="29">
        <f t="shared" si="624"/>
        <v>2</v>
      </c>
      <c r="D4812" s="29" t="str">
        <f t="shared" si="621"/>
        <v>2</v>
      </c>
      <c r="E4812" s="42" t="str">
        <f t="shared" si="622"/>
        <v>22</v>
      </c>
      <c r="F4812" s="1">
        <v>6</v>
      </c>
      <c r="G4812" s="28" t="str">
        <f t="shared" si="623"/>
        <v>26</v>
      </c>
      <c r="H4812" s="1">
        <v>26</v>
      </c>
      <c r="I4812" s="1">
        <v>920</v>
      </c>
      <c r="J4812" s="1">
        <v>59</v>
      </c>
      <c r="K4812" s="1">
        <v>1304</v>
      </c>
      <c r="L4812" s="1">
        <v>6741</v>
      </c>
      <c r="M4812" s="1">
        <v>18951</v>
      </c>
      <c r="N4812" s="2">
        <f>INT(VLOOKUP(--D4812,'属性表（单）'!$H$7:$I$11,2,0)*VLOOKUP(F4812,'属性表（单）'!$B$4:$D$53,3,0))</f>
        <v>3150</v>
      </c>
      <c r="O4812" s="34">
        <f t="shared" si="625"/>
        <v>862</v>
      </c>
      <c r="P4812" s="1">
        <f>IF(H4812=26,VLOOKUP(G4812,'属性表（单核）'!$H$2:$I$251,2,0),IF(H4812=59,VLOOKUP(G4812,'属性表（单核）'!$C$2:$D$251,2,0),INT(N4812/VLOOKUP(H4812,'属性表（单）'!$N$4:$O$24,2,0))))</f>
        <v>575</v>
      </c>
      <c r="Q4812" s="34">
        <f t="shared" si="626"/>
        <v>1222</v>
      </c>
      <c r="R4812" s="1">
        <f>IF(J4812=26,VLOOKUP(G4812,'属性表（单核）'!$H$2:$I$251,2,0),IF(J4812=59,VLOOKUP(G4812,'属性表（单核）'!$C$2:$D$251,2,0),INT(N4812/VLOOKUP(J4812,'属性表（单）'!$N$4:$O$24,2,0))))</f>
        <v>815</v>
      </c>
      <c r="S4812" s="1">
        <f t="shared" si="627"/>
        <v>0</v>
      </c>
      <c r="T4812" s="28">
        <f>VLOOKUP(--F4812,经验表!$A$4:$B$53,2,0)*VLOOKUP(--E4812,经验表!$W$8:$X$17,2,0)</f>
        <v>0</v>
      </c>
      <c r="U4812" s="1">
        <f t="shared" si="628"/>
        <v>0</v>
      </c>
      <c r="V4812" s="1">
        <f t="shared" si="629"/>
        <v>0</v>
      </c>
    </row>
    <row r="4813" spans="1:22" x14ac:dyDescent="0.35">
      <c r="A4813" s="1">
        <v>90700202</v>
      </c>
      <c r="B4813" s="3" t="s">
        <v>27</v>
      </c>
      <c r="C4813" s="29">
        <f t="shared" si="624"/>
        <v>2</v>
      </c>
      <c r="D4813" s="29" t="str">
        <f t="shared" si="621"/>
        <v>2</v>
      </c>
      <c r="E4813" s="42" t="str">
        <f t="shared" si="622"/>
        <v>22</v>
      </c>
      <c r="F4813" s="1">
        <v>7</v>
      </c>
      <c r="G4813" s="28" t="str">
        <f t="shared" si="623"/>
        <v>27</v>
      </c>
      <c r="H4813" s="1">
        <v>26</v>
      </c>
      <c r="I4813" s="1">
        <v>1016</v>
      </c>
      <c r="J4813" s="1">
        <v>59</v>
      </c>
      <c r="K4813" s="1">
        <v>1440</v>
      </c>
      <c r="L4813" s="1">
        <v>8008</v>
      </c>
      <c r="M4813" s="1">
        <v>25692</v>
      </c>
      <c r="N4813" s="2">
        <f>INT(VLOOKUP(--D4813,'属性表（单）'!$H$7:$I$11,2,0)*VLOOKUP(F4813,'属性表（单）'!$B$4:$D$53,3,0))</f>
        <v>3375</v>
      </c>
      <c r="O4813" s="34">
        <f t="shared" si="625"/>
        <v>952</v>
      </c>
      <c r="P4813" s="1">
        <f>IF(H4813=26,VLOOKUP(G4813,'属性表（单核）'!$H$2:$I$251,2,0),IF(H4813=59,VLOOKUP(G4813,'属性表（单核）'!$C$2:$D$251,2,0),INT(N4813/VLOOKUP(H4813,'属性表（单）'!$N$4:$O$24,2,0))))</f>
        <v>635</v>
      </c>
      <c r="Q4813" s="34">
        <f t="shared" si="626"/>
        <v>1350</v>
      </c>
      <c r="R4813" s="1">
        <f>IF(J4813=26,VLOOKUP(G4813,'属性表（单核）'!$H$2:$I$251,2,0),IF(J4813=59,VLOOKUP(G4813,'属性表（单核）'!$C$2:$D$251,2,0),INT(N4813/VLOOKUP(J4813,'属性表（单）'!$N$4:$O$24,2,0))))</f>
        <v>900</v>
      </c>
      <c r="S4813" s="1">
        <f t="shared" si="627"/>
        <v>0</v>
      </c>
      <c r="T4813" s="28">
        <f>VLOOKUP(--F4813,经验表!$A$4:$B$53,2,0)*VLOOKUP(--E4813,经验表!$W$8:$X$17,2,0)</f>
        <v>0</v>
      </c>
      <c r="U4813" s="1">
        <f t="shared" si="628"/>
        <v>0</v>
      </c>
      <c r="V4813" s="1">
        <f t="shared" si="629"/>
        <v>0</v>
      </c>
    </row>
    <row r="4814" spans="1:22" x14ac:dyDescent="0.35">
      <c r="A4814" s="1">
        <v>90800202</v>
      </c>
      <c r="B4814" s="3" t="s">
        <v>27</v>
      </c>
      <c r="C4814" s="29">
        <f t="shared" si="624"/>
        <v>2</v>
      </c>
      <c r="D4814" s="29" t="str">
        <f t="shared" si="621"/>
        <v>2</v>
      </c>
      <c r="E4814" s="42" t="str">
        <f t="shared" si="622"/>
        <v>22</v>
      </c>
      <c r="F4814" s="1">
        <v>8</v>
      </c>
      <c r="G4814" s="28" t="str">
        <f t="shared" si="623"/>
        <v>28</v>
      </c>
      <c r="H4814" s="1">
        <v>26</v>
      </c>
      <c r="I4814" s="1">
        <v>1112</v>
      </c>
      <c r="J4814" s="1">
        <v>59</v>
      </c>
      <c r="K4814" s="1">
        <v>1576</v>
      </c>
      <c r="L4814" s="1">
        <v>9427</v>
      </c>
      <c r="M4814" s="1">
        <v>33700</v>
      </c>
      <c r="N4814" s="2">
        <f>INT(VLOOKUP(--D4814,'属性表（单）'!$H$7:$I$11,2,0)*VLOOKUP(F4814,'属性表（单）'!$B$4:$D$53,3,0))</f>
        <v>3600</v>
      </c>
      <c r="O4814" s="34">
        <f t="shared" si="625"/>
        <v>1042</v>
      </c>
      <c r="P4814" s="1">
        <f>IF(H4814=26,VLOOKUP(G4814,'属性表（单核）'!$H$2:$I$251,2,0),IF(H4814=59,VLOOKUP(G4814,'属性表（单核）'!$C$2:$D$251,2,0),INT(N4814/VLOOKUP(H4814,'属性表（单）'!$N$4:$O$24,2,0))))</f>
        <v>695</v>
      </c>
      <c r="Q4814" s="34">
        <f t="shared" si="626"/>
        <v>1477</v>
      </c>
      <c r="R4814" s="1">
        <f>IF(J4814=26,VLOOKUP(G4814,'属性表（单核）'!$H$2:$I$251,2,0),IF(J4814=59,VLOOKUP(G4814,'属性表（单核）'!$C$2:$D$251,2,0),INT(N4814/VLOOKUP(J4814,'属性表（单）'!$N$4:$O$24,2,0))))</f>
        <v>985</v>
      </c>
      <c r="S4814" s="1">
        <f t="shared" si="627"/>
        <v>0</v>
      </c>
      <c r="T4814" s="28">
        <f>VLOOKUP(--F4814,经验表!$A$4:$B$53,2,0)*VLOOKUP(--E4814,经验表!$W$8:$X$17,2,0)</f>
        <v>0</v>
      </c>
      <c r="U4814" s="1">
        <f t="shared" si="628"/>
        <v>0</v>
      </c>
      <c r="V4814" s="1">
        <f t="shared" si="629"/>
        <v>0</v>
      </c>
    </row>
    <row r="4815" spans="1:22" x14ac:dyDescent="0.35">
      <c r="A4815" s="1">
        <v>90900202</v>
      </c>
      <c r="B4815" s="3" t="s">
        <v>27</v>
      </c>
      <c r="C4815" s="29">
        <f t="shared" si="624"/>
        <v>2</v>
      </c>
      <c r="D4815" s="29" t="str">
        <f t="shared" si="621"/>
        <v>2</v>
      </c>
      <c r="E4815" s="42" t="str">
        <f t="shared" si="622"/>
        <v>22</v>
      </c>
      <c r="F4815" s="1">
        <v>9</v>
      </c>
      <c r="G4815" s="28" t="str">
        <f t="shared" si="623"/>
        <v>29</v>
      </c>
      <c r="H4815" s="1">
        <v>26</v>
      </c>
      <c r="I4815" s="1">
        <v>1208</v>
      </c>
      <c r="J4815" s="1">
        <v>59</v>
      </c>
      <c r="K4815" s="1">
        <v>1712</v>
      </c>
      <c r="L4815" s="1">
        <v>11011</v>
      </c>
      <c r="M4815" s="1">
        <v>43127</v>
      </c>
      <c r="N4815" s="2">
        <f>INT(VLOOKUP(--D4815,'属性表（单）'!$H$7:$I$11,2,0)*VLOOKUP(F4815,'属性表（单）'!$B$4:$D$53,3,0))</f>
        <v>3825</v>
      </c>
      <c r="O4815" s="34">
        <f t="shared" si="625"/>
        <v>1132</v>
      </c>
      <c r="P4815" s="1">
        <f>IF(H4815=26,VLOOKUP(G4815,'属性表（单核）'!$H$2:$I$251,2,0),IF(H4815=59,VLOOKUP(G4815,'属性表（单核）'!$C$2:$D$251,2,0),INT(N4815/VLOOKUP(H4815,'属性表（单）'!$N$4:$O$24,2,0))))</f>
        <v>755</v>
      </c>
      <c r="Q4815" s="34">
        <f t="shared" si="626"/>
        <v>1605</v>
      </c>
      <c r="R4815" s="1">
        <f>IF(J4815=26,VLOOKUP(G4815,'属性表（单核）'!$H$2:$I$251,2,0),IF(J4815=59,VLOOKUP(G4815,'属性表（单核）'!$C$2:$D$251,2,0),INT(N4815/VLOOKUP(J4815,'属性表（单）'!$N$4:$O$24,2,0))))</f>
        <v>1070</v>
      </c>
      <c r="S4815" s="1">
        <f t="shared" si="627"/>
        <v>0</v>
      </c>
      <c r="T4815" s="28">
        <f>VLOOKUP(--F4815,经验表!$A$4:$B$53,2,0)*VLOOKUP(--E4815,经验表!$W$8:$X$17,2,0)</f>
        <v>0</v>
      </c>
      <c r="U4815" s="1">
        <f t="shared" si="628"/>
        <v>0</v>
      </c>
      <c r="V4815" s="1">
        <f t="shared" si="629"/>
        <v>0</v>
      </c>
    </row>
    <row r="4816" spans="1:22" x14ac:dyDescent="0.35">
      <c r="A4816" s="1">
        <v>91000202</v>
      </c>
      <c r="B4816" s="3" t="s">
        <v>27</v>
      </c>
      <c r="C4816" s="29">
        <f t="shared" si="624"/>
        <v>2</v>
      </c>
      <c r="D4816" s="29" t="str">
        <f t="shared" si="621"/>
        <v>2</v>
      </c>
      <c r="E4816" s="42" t="str">
        <f t="shared" si="622"/>
        <v>22</v>
      </c>
      <c r="F4816" s="1">
        <v>10</v>
      </c>
      <c r="G4816" s="28" t="str">
        <f t="shared" si="623"/>
        <v>210</v>
      </c>
      <c r="H4816" s="1">
        <v>26</v>
      </c>
      <c r="I4816" s="1">
        <v>1304</v>
      </c>
      <c r="J4816" s="1">
        <v>59</v>
      </c>
      <c r="K4816" s="1">
        <v>1848</v>
      </c>
      <c r="L4816" s="1">
        <v>12778</v>
      </c>
      <c r="M4816" s="1">
        <v>54138</v>
      </c>
      <c r="N4816" s="2">
        <f>INT(VLOOKUP(--D4816,'属性表（单）'!$H$7:$I$11,2,0)*VLOOKUP(F4816,'属性表（单）'!$B$4:$D$53,3,0))</f>
        <v>4050</v>
      </c>
      <c r="O4816" s="34">
        <f t="shared" si="625"/>
        <v>1222</v>
      </c>
      <c r="P4816" s="1">
        <f>IF(H4816=26,VLOOKUP(G4816,'属性表（单核）'!$H$2:$I$251,2,0),IF(H4816=59,VLOOKUP(G4816,'属性表（单核）'!$C$2:$D$251,2,0),INT(N4816/VLOOKUP(H4816,'属性表（单）'!$N$4:$O$24,2,0))))</f>
        <v>815</v>
      </c>
      <c r="Q4816" s="34">
        <f t="shared" si="626"/>
        <v>1732</v>
      </c>
      <c r="R4816" s="1">
        <f>IF(J4816=26,VLOOKUP(G4816,'属性表（单核）'!$H$2:$I$251,2,0),IF(J4816=59,VLOOKUP(G4816,'属性表（单核）'!$C$2:$D$251,2,0),INT(N4816/VLOOKUP(J4816,'属性表（单）'!$N$4:$O$24,2,0))))</f>
        <v>1155</v>
      </c>
      <c r="S4816" s="1">
        <f t="shared" si="627"/>
        <v>0</v>
      </c>
      <c r="T4816" s="28">
        <f>VLOOKUP(--F4816,经验表!$A$4:$B$53,2,0)*VLOOKUP(--E4816,经验表!$W$8:$X$17,2,0)</f>
        <v>0</v>
      </c>
      <c r="U4816" s="1">
        <f t="shared" si="628"/>
        <v>0</v>
      </c>
      <c r="V4816" s="1">
        <f t="shared" si="629"/>
        <v>0</v>
      </c>
    </row>
    <row r="4817" spans="1:22" x14ac:dyDescent="0.35">
      <c r="A4817" s="1">
        <v>91100202</v>
      </c>
      <c r="B4817" s="3" t="s">
        <v>27</v>
      </c>
      <c r="C4817" s="29">
        <f t="shared" si="624"/>
        <v>2</v>
      </c>
      <c r="D4817" s="29" t="str">
        <f t="shared" si="621"/>
        <v>2</v>
      </c>
      <c r="E4817" s="42" t="str">
        <f t="shared" si="622"/>
        <v>22</v>
      </c>
      <c r="F4817" s="1">
        <v>11</v>
      </c>
      <c r="G4817" s="28" t="str">
        <f t="shared" si="623"/>
        <v>211</v>
      </c>
      <c r="H4817" s="1">
        <v>26</v>
      </c>
      <c r="I4817" s="1">
        <v>1400</v>
      </c>
      <c r="J4817" s="1">
        <v>59</v>
      </c>
      <c r="K4817" s="1">
        <v>1984</v>
      </c>
      <c r="L4817" s="1">
        <v>14749</v>
      </c>
      <c r="M4817" s="1">
        <v>66916</v>
      </c>
      <c r="N4817" s="2">
        <f>INT(VLOOKUP(--D4817,'属性表（单）'!$H$7:$I$11,2,0)*VLOOKUP(F4817,'属性表（单）'!$B$4:$D$53,3,0))</f>
        <v>4275</v>
      </c>
      <c r="O4817" s="34">
        <f t="shared" si="625"/>
        <v>1312</v>
      </c>
      <c r="P4817" s="1">
        <f>IF(H4817=26,VLOOKUP(G4817,'属性表（单核）'!$H$2:$I$251,2,0),IF(H4817=59,VLOOKUP(G4817,'属性表（单核）'!$C$2:$D$251,2,0),INT(N4817/VLOOKUP(H4817,'属性表（单）'!$N$4:$O$24,2,0))))</f>
        <v>875</v>
      </c>
      <c r="Q4817" s="34">
        <f t="shared" si="626"/>
        <v>1860</v>
      </c>
      <c r="R4817" s="1">
        <f>IF(J4817=26,VLOOKUP(G4817,'属性表（单核）'!$H$2:$I$251,2,0),IF(J4817=59,VLOOKUP(G4817,'属性表（单核）'!$C$2:$D$251,2,0),INT(N4817/VLOOKUP(J4817,'属性表（单）'!$N$4:$O$24,2,0))))</f>
        <v>1240</v>
      </c>
      <c r="S4817" s="1">
        <f t="shared" si="627"/>
        <v>0</v>
      </c>
      <c r="T4817" s="28">
        <f>VLOOKUP(--F4817,经验表!$A$4:$B$53,2,0)*VLOOKUP(--E4817,经验表!$W$8:$X$17,2,0)</f>
        <v>0</v>
      </c>
      <c r="U4817" s="1">
        <f t="shared" si="628"/>
        <v>0</v>
      </c>
      <c r="V4817" s="1">
        <f t="shared" si="629"/>
        <v>0</v>
      </c>
    </row>
    <row r="4818" spans="1:22" x14ac:dyDescent="0.35">
      <c r="A4818" s="1">
        <v>91200202</v>
      </c>
      <c r="B4818" s="3" t="s">
        <v>27</v>
      </c>
      <c r="C4818" s="29">
        <f t="shared" si="624"/>
        <v>2</v>
      </c>
      <c r="D4818" s="29" t="str">
        <f t="shared" si="621"/>
        <v>2</v>
      </c>
      <c r="E4818" s="42" t="str">
        <f t="shared" si="622"/>
        <v>22</v>
      </c>
      <c r="F4818" s="1">
        <v>12</v>
      </c>
      <c r="G4818" s="28" t="str">
        <f t="shared" si="623"/>
        <v>212</v>
      </c>
      <c r="H4818" s="1">
        <v>26</v>
      </c>
      <c r="I4818" s="1">
        <v>1496</v>
      </c>
      <c r="J4818" s="1">
        <v>59</v>
      </c>
      <c r="K4818" s="1">
        <v>2120</v>
      </c>
      <c r="L4818" s="1">
        <v>16947</v>
      </c>
      <c r="M4818" s="1">
        <v>81665</v>
      </c>
      <c r="N4818" s="2">
        <f>INT(VLOOKUP(--D4818,'属性表（单）'!$H$7:$I$11,2,0)*VLOOKUP(F4818,'属性表（单）'!$B$4:$D$53,3,0))</f>
        <v>4575</v>
      </c>
      <c r="O4818" s="34">
        <f t="shared" si="625"/>
        <v>1402</v>
      </c>
      <c r="P4818" s="1">
        <f>IF(H4818=26,VLOOKUP(G4818,'属性表（单核）'!$H$2:$I$251,2,0),IF(H4818=59,VLOOKUP(G4818,'属性表（单核）'!$C$2:$D$251,2,0),INT(N4818/VLOOKUP(H4818,'属性表（单）'!$N$4:$O$24,2,0))))</f>
        <v>935</v>
      </c>
      <c r="Q4818" s="34">
        <f t="shared" si="626"/>
        <v>1987</v>
      </c>
      <c r="R4818" s="1">
        <f>IF(J4818=26,VLOOKUP(G4818,'属性表（单核）'!$H$2:$I$251,2,0),IF(J4818=59,VLOOKUP(G4818,'属性表（单核）'!$C$2:$D$251,2,0),INT(N4818/VLOOKUP(J4818,'属性表（单）'!$N$4:$O$24,2,0))))</f>
        <v>1325</v>
      </c>
      <c r="S4818" s="1">
        <f t="shared" si="627"/>
        <v>0</v>
      </c>
      <c r="T4818" s="28">
        <f>VLOOKUP(--F4818,经验表!$A$4:$B$53,2,0)*VLOOKUP(--E4818,经验表!$W$8:$X$17,2,0)</f>
        <v>0</v>
      </c>
      <c r="U4818" s="1">
        <f t="shared" si="628"/>
        <v>0</v>
      </c>
      <c r="V4818" s="1">
        <f t="shared" si="629"/>
        <v>0</v>
      </c>
    </row>
    <row r="4819" spans="1:22" x14ac:dyDescent="0.35">
      <c r="A4819" s="1">
        <v>91300202</v>
      </c>
      <c r="B4819" s="3" t="s">
        <v>27</v>
      </c>
      <c r="C4819" s="29">
        <f t="shared" si="624"/>
        <v>2</v>
      </c>
      <c r="D4819" s="29" t="str">
        <f t="shared" si="621"/>
        <v>2</v>
      </c>
      <c r="E4819" s="42" t="str">
        <f t="shared" si="622"/>
        <v>22</v>
      </c>
      <c r="F4819" s="1">
        <v>13</v>
      </c>
      <c r="G4819" s="28" t="str">
        <f t="shared" si="623"/>
        <v>213</v>
      </c>
      <c r="H4819" s="1">
        <v>26</v>
      </c>
      <c r="I4819" s="1">
        <v>1592</v>
      </c>
      <c r="J4819" s="1">
        <v>59</v>
      </c>
      <c r="K4819" s="1">
        <v>2256</v>
      </c>
      <c r="L4819" s="1">
        <v>19395</v>
      </c>
      <c r="M4819" s="1">
        <v>98612</v>
      </c>
      <c r="N4819" s="2">
        <f>INT(VLOOKUP(--D4819,'属性表（单）'!$H$7:$I$11,2,0)*VLOOKUP(F4819,'属性表（单）'!$B$4:$D$53,3,0))</f>
        <v>4875</v>
      </c>
      <c r="O4819" s="34">
        <f t="shared" si="625"/>
        <v>1492</v>
      </c>
      <c r="P4819" s="1">
        <f>IF(H4819=26,VLOOKUP(G4819,'属性表（单核）'!$H$2:$I$251,2,0),IF(H4819=59,VLOOKUP(G4819,'属性表（单核）'!$C$2:$D$251,2,0),INT(N4819/VLOOKUP(H4819,'属性表（单）'!$N$4:$O$24,2,0))))</f>
        <v>995</v>
      </c>
      <c r="Q4819" s="34">
        <f t="shared" si="626"/>
        <v>2115</v>
      </c>
      <c r="R4819" s="1">
        <f>IF(J4819=26,VLOOKUP(G4819,'属性表（单核）'!$H$2:$I$251,2,0),IF(J4819=59,VLOOKUP(G4819,'属性表（单核）'!$C$2:$D$251,2,0),INT(N4819/VLOOKUP(J4819,'属性表（单）'!$N$4:$O$24,2,0))))</f>
        <v>1410</v>
      </c>
      <c r="S4819" s="1">
        <f t="shared" si="627"/>
        <v>0</v>
      </c>
      <c r="T4819" s="28">
        <f>VLOOKUP(--F4819,经验表!$A$4:$B$53,2,0)*VLOOKUP(--E4819,经验表!$W$8:$X$17,2,0)</f>
        <v>0</v>
      </c>
      <c r="U4819" s="1">
        <f t="shared" si="628"/>
        <v>0</v>
      </c>
      <c r="V4819" s="1">
        <f t="shared" si="629"/>
        <v>0</v>
      </c>
    </row>
    <row r="4820" spans="1:22" x14ac:dyDescent="0.35">
      <c r="A4820" s="1">
        <v>91400202</v>
      </c>
      <c r="B4820" s="3" t="s">
        <v>27</v>
      </c>
      <c r="C4820" s="29">
        <f t="shared" si="624"/>
        <v>2</v>
      </c>
      <c r="D4820" s="29" t="str">
        <f t="shared" si="621"/>
        <v>2</v>
      </c>
      <c r="E4820" s="42" t="str">
        <f t="shared" si="622"/>
        <v>22</v>
      </c>
      <c r="F4820" s="1">
        <v>14</v>
      </c>
      <c r="G4820" s="28" t="str">
        <f t="shared" si="623"/>
        <v>214</v>
      </c>
      <c r="H4820" s="1">
        <v>26</v>
      </c>
      <c r="I4820" s="1">
        <v>1688</v>
      </c>
      <c r="J4820" s="1">
        <v>59</v>
      </c>
      <c r="K4820" s="1">
        <v>2392</v>
      </c>
      <c r="L4820" s="1">
        <v>22121</v>
      </c>
      <c r="M4820" s="1">
        <v>118007</v>
      </c>
      <c r="N4820" s="2">
        <f>INT(VLOOKUP(--D4820,'属性表（单）'!$H$7:$I$11,2,0)*VLOOKUP(F4820,'属性表（单）'!$B$4:$D$53,3,0))</f>
        <v>5175</v>
      </c>
      <c r="O4820" s="34">
        <f t="shared" si="625"/>
        <v>1582</v>
      </c>
      <c r="P4820" s="1">
        <f>IF(H4820=26,VLOOKUP(G4820,'属性表（单核）'!$H$2:$I$251,2,0),IF(H4820=59,VLOOKUP(G4820,'属性表（单核）'!$C$2:$D$251,2,0),INT(N4820/VLOOKUP(H4820,'属性表（单）'!$N$4:$O$24,2,0))))</f>
        <v>1055</v>
      </c>
      <c r="Q4820" s="34">
        <f t="shared" si="626"/>
        <v>2242</v>
      </c>
      <c r="R4820" s="1">
        <f>IF(J4820=26,VLOOKUP(G4820,'属性表（单核）'!$H$2:$I$251,2,0),IF(J4820=59,VLOOKUP(G4820,'属性表（单核）'!$C$2:$D$251,2,0),INT(N4820/VLOOKUP(J4820,'属性表（单）'!$N$4:$O$24,2,0))))</f>
        <v>1495</v>
      </c>
      <c r="S4820" s="1">
        <f t="shared" si="627"/>
        <v>0</v>
      </c>
      <c r="T4820" s="28">
        <f>VLOOKUP(--F4820,经验表!$A$4:$B$53,2,0)*VLOOKUP(--E4820,经验表!$W$8:$X$17,2,0)</f>
        <v>0</v>
      </c>
      <c r="U4820" s="1">
        <f t="shared" si="628"/>
        <v>0</v>
      </c>
      <c r="V4820" s="1">
        <f t="shared" si="629"/>
        <v>0</v>
      </c>
    </row>
    <row r="4821" spans="1:22" x14ac:dyDescent="0.35">
      <c r="A4821" s="1">
        <v>91500202</v>
      </c>
      <c r="B4821" s="3" t="s">
        <v>27</v>
      </c>
      <c r="C4821" s="29">
        <f t="shared" si="624"/>
        <v>2</v>
      </c>
      <c r="D4821" s="29" t="str">
        <f t="shared" si="621"/>
        <v>2</v>
      </c>
      <c r="E4821" s="42" t="str">
        <f t="shared" si="622"/>
        <v>22</v>
      </c>
      <c r="F4821" s="1">
        <v>15</v>
      </c>
      <c r="G4821" s="28" t="str">
        <f t="shared" si="623"/>
        <v>215</v>
      </c>
      <c r="H4821" s="1">
        <v>26</v>
      </c>
      <c r="I4821" s="1">
        <v>1784</v>
      </c>
      <c r="J4821" s="1">
        <v>59</v>
      </c>
      <c r="K4821" s="1">
        <v>2528</v>
      </c>
      <c r="L4821" s="1">
        <v>25155</v>
      </c>
      <c r="M4821" s="1">
        <v>140128</v>
      </c>
      <c r="N4821" s="2">
        <f>INT(VLOOKUP(--D4821,'属性表（单）'!$H$7:$I$11,2,0)*VLOOKUP(F4821,'属性表（单）'!$B$4:$D$53,3,0))</f>
        <v>5475</v>
      </c>
      <c r="O4821" s="34">
        <f t="shared" si="625"/>
        <v>1672</v>
      </c>
      <c r="P4821" s="1">
        <f>IF(H4821=26,VLOOKUP(G4821,'属性表（单核）'!$H$2:$I$251,2,0),IF(H4821=59,VLOOKUP(G4821,'属性表（单核）'!$C$2:$D$251,2,0),INT(N4821/VLOOKUP(H4821,'属性表（单）'!$N$4:$O$24,2,0))))</f>
        <v>1115</v>
      </c>
      <c r="Q4821" s="34">
        <f t="shared" si="626"/>
        <v>2370</v>
      </c>
      <c r="R4821" s="1">
        <f>IF(J4821=26,VLOOKUP(G4821,'属性表（单核）'!$H$2:$I$251,2,0),IF(J4821=59,VLOOKUP(G4821,'属性表（单核）'!$C$2:$D$251,2,0),INT(N4821/VLOOKUP(J4821,'属性表（单）'!$N$4:$O$24,2,0))))</f>
        <v>1580</v>
      </c>
      <c r="S4821" s="1">
        <f t="shared" si="627"/>
        <v>0</v>
      </c>
      <c r="T4821" s="28">
        <f>VLOOKUP(--F4821,经验表!$A$4:$B$53,2,0)*VLOOKUP(--E4821,经验表!$W$8:$X$17,2,0)</f>
        <v>0</v>
      </c>
      <c r="U4821" s="1">
        <f t="shared" si="628"/>
        <v>0</v>
      </c>
      <c r="V4821" s="1">
        <f t="shared" si="629"/>
        <v>0</v>
      </c>
    </row>
    <row r="4822" spans="1:22" x14ac:dyDescent="0.35">
      <c r="A4822" s="1">
        <v>91600202</v>
      </c>
      <c r="B4822" s="3" t="s">
        <v>27</v>
      </c>
      <c r="C4822" s="29">
        <f t="shared" si="624"/>
        <v>2</v>
      </c>
      <c r="D4822" s="29" t="str">
        <f t="shared" si="621"/>
        <v>2</v>
      </c>
      <c r="E4822" s="42" t="str">
        <f t="shared" si="622"/>
        <v>22</v>
      </c>
      <c r="F4822" s="1">
        <v>16</v>
      </c>
      <c r="G4822" s="28" t="str">
        <f t="shared" si="623"/>
        <v>216</v>
      </c>
      <c r="H4822" s="1">
        <v>26</v>
      </c>
      <c r="I4822" s="1">
        <v>1880</v>
      </c>
      <c r="J4822" s="1">
        <v>59</v>
      </c>
      <c r="K4822" s="1">
        <v>2664</v>
      </c>
      <c r="L4822" s="1">
        <v>28530</v>
      </c>
      <c r="M4822" s="1">
        <v>165283</v>
      </c>
      <c r="N4822" s="2">
        <f>INT(VLOOKUP(--D4822,'属性表（单）'!$H$7:$I$11,2,0)*VLOOKUP(F4822,'属性表（单）'!$B$4:$D$53,3,0))</f>
        <v>5775</v>
      </c>
      <c r="O4822" s="34">
        <f t="shared" si="625"/>
        <v>1762</v>
      </c>
      <c r="P4822" s="1">
        <f>IF(H4822=26,VLOOKUP(G4822,'属性表（单核）'!$H$2:$I$251,2,0),IF(H4822=59,VLOOKUP(G4822,'属性表（单核）'!$C$2:$D$251,2,0),INT(N4822/VLOOKUP(H4822,'属性表（单）'!$N$4:$O$24,2,0))))</f>
        <v>1175</v>
      </c>
      <c r="Q4822" s="34">
        <f t="shared" si="626"/>
        <v>2497</v>
      </c>
      <c r="R4822" s="1">
        <f>IF(J4822=26,VLOOKUP(G4822,'属性表（单核）'!$H$2:$I$251,2,0),IF(J4822=59,VLOOKUP(G4822,'属性表（单核）'!$C$2:$D$251,2,0),INT(N4822/VLOOKUP(J4822,'属性表（单）'!$N$4:$O$24,2,0))))</f>
        <v>1665</v>
      </c>
      <c r="S4822" s="1">
        <f t="shared" si="627"/>
        <v>0</v>
      </c>
      <c r="T4822" s="28">
        <f>VLOOKUP(--F4822,经验表!$A$4:$B$53,2,0)*VLOOKUP(--E4822,经验表!$W$8:$X$17,2,0)</f>
        <v>0</v>
      </c>
      <c r="U4822" s="1">
        <f t="shared" si="628"/>
        <v>0</v>
      </c>
      <c r="V4822" s="1">
        <f t="shared" si="629"/>
        <v>0</v>
      </c>
    </row>
    <row r="4823" spans="1:22" x14ac:dyDescent="0.35">
      <c r="A4823" s="1">
        <v>91700202</v>
      </c>
      <c r="B4823" s="3" t="s">
        <v>27</v>
      </c>
      <c r="C4823" s="29">
        <f t="shared" si="624"/>
        <v>2</v>
      </c>
      <c r="D4823" s="29" t="str">
        <f t="shared" si="621"/>
        <v>2</v>
      </c>
      <c r="E4823" s="42" t="str">
        <f t="shared" si="622"/>
        <v>22</v>
      </c>
      <c r="F4823" s="1">
        <v>17</v>
      </c>
      <c r="G4823" s="28" t="str">
        <f t="shared" si="623"/>
        <v>217</v>
      </c>
      <c r="H4823" s="1">
        <v>26</v>
      </c>
      <c r="I4823" s="1">
        <v>1976</v>
      </c>
      <c r="J4823" s="1">
        <v>59</v>
      </c>
      <c r="K4823" s="1">
        <v>2800</v>
      </c>
      <c r="L4823" s="1">
        <v>32283</v>
      </c>
      <c r="M4823" s="1">
        <v>193813</v>
      </c>
      <c r="N4823" s="2">
        <f>INT(VLOOKUP(--D4823,'属性表（单）'!$H$7:$I$11,2,0)*VLOOKUP(F4823,'属性表（单）'!$B$4:$D$53,3,0))</f>
        <v>6150</v>
      </c>
      <c r="O4823" s="34">
        <f t="shared" si="625"/>
        <v>1852</v>
      </c>
      <c r="P4823" s="1">
        <f>IF(H4823=26,VLOOKUP(G4823,'属性表（单核）'!$H$2:$I$251,2,0),IF(H4823=59,VLOOKUP(G4823,'属性表（单核）'!$C$2:$D$251,2,0),INT(N4823/VLOOKUP(H4823,'属性表（单）'!$N$4:$O$24,2,0))))</f>
        <v>1235</v>
      </c>
      <c r="Q4823" s="34">
        <f t="shared" si="626"/>
        <v>2625</v>
      </c>
      <c r="R4823" s="1">
        <f>IF(J4823=26,VLOOKUP(G4823,'属性表（单核）'!$H$2:$I$251,2,0),IF(J4823=59,VLOOKUP(G4823,'属性表（单核）'!$C$2:$D$251,2,0),INT(N4823/VLOOKUP(J4823,'属性表（单）'!$N$4:$O$24,2,0))))</f>
        <v>1750</v>
      </c>
      <c r="S4823" s="1">
        <f t="shared" si="627"/>
        <v>0</v>
      </c>
      <c r="T4823" s="28">
        <f>VLOOKUP(--F4823,经验表!$A$4:$B$53,2,0)*VLOOKUP(--E4823,经验表!$W$8:$X$17,2,0)</f>
        <v>0</v>
      </c>
      <c r="U4823" s="1">
        <f t="shared" si="628"/>
        <v>0</v>
      </c>
      <c r="V4823" s="1">
        <f t="shared" si="629"/>
        <v>0</v>
      </c>
    </row>
    <row r="4824" spans="1:22" x14ac:dyDescent="0.35">
      <c r="A4824" s="1">
        <v>91800202</v>
      </c>
      <c r="B4824" s="3" t="s">
        <v>27</v>
      </c>
      <c r="C4824" s="29">
        <f t="shared" si="624"/>
        <v>2</v>
      </c>
      <c r="D4824" s="29" t="str">
        <f t="shared" si="621"/>
        <v>2</v>
      </c>
      <c r="E4824" s="42" t="str">
        <f t="shared" si="622"/>
        <v>22</v>
      </c>
      <c r="F4824" s="1">
        <v>18</v>
      </c>
      <c r="G4824" s="28" t="str">
        <f t="shared" si="623"/>
        <v>218</v>
      </c>
      <c r="H4824" s="1">
        <v>26</v>
      </c>
      <c r="I4824" s="1">
        <v>2072</v>
      </c>
      <c r="J4824" s="1">
        <v>59</v>
      </c>
      <c r="K4824" s="1">
        <v>2936</v>
      </c>
      <c r="L4824" s="1">
        <v>36454</v>
      </c>
      <c r="M4824" s="1">
        <v>226096</v>
      </c>
      <c r="N4824" s="2">
        <f>INT(VLOOKUP(--D4824,'属性表（单）'!$H$7:$I$11,2,0)*VLOOKUP(F4824,'属性表（单）'!$B$4:$D$53,3,0))</f>
        <v>6525</v>
      </c>
      <c r="O4824" s="34">
        <f t="shared" si="625"/>
        <v>1942</v>
      </c>
      <c r="P4824" s="1">
        <f>IF(H4824=26,VLOOKUP(G4824,'属性表（单核）'!$H$2:$I$251,2,0),IF(H4824=59,VLOOKUP(G4824,'属性表（单核）'!$C$2:$D$251,2,0),INT(N4824/VLOOKUP(H4824,'属性表（单）'!$N$4:$O$24,2,0))))</f>
        <v>1295</v>
      </c>
      <c r="Q4824" s="34">
        <f t="shared" si="626"/>
        <v>2752</v>
      </c>
      <c r="R4824" s="1">
        <f>IF(J4824=26,VLOOKUP(G4824,'属性表（单核）'!$H$2:$I$251,2,0),IF(J4824=59,VLOOKUP(G4824,'属性表（单核）'!$C$2:$D$251,2,0),INT(N4824/VLOOKUP(J4824,'属性表（单）'!$N$4:$O$24,2,0))))</f>
        <v>1835</v>
      </c>
      <c r="S4824" s="1">
        <f t="shared" si="627"/>
        <v>0</v>
      </c>
      <c r="T4824" s="28">
        <f>VLOOKUP(--F4824,经验表!$A$4:$B$53,2,0)*VLOOKUP(--E4824,经验表!$W$8:$X$17,2,0)</f>
        <v>0</v>
      </c>
      <c r="U4824" s="1">
        <f t="shared" si="628"/>
        <v>0</v>
      </c>
      <c r="V4824" s="1">
        <f t="shared" si="629"/>
        <v>0</v>
      </c>
    </row>
    <row r="4825" spans="1:22" x14ac:dyDescent="0.35">
      <c r="A4825" s="1">
        <v>91900202</v>
      </c>
      <c r="B4825" s="3" t="s">
        <v>27</v>
      </c>
      <c r="C4825" s="29">
        <f t="shared" si="624"/>
        <v>2</v>
      </c>
      <c r="D4825" s="29" t="str">
        <f t="shared" si="621"/>
        <v>2</v>
      </c>
      <c r="E4825" s="42" t="str">
        <f t="shared" si="622"/>
        <v>22</v>
      </c>
      <c r="F4825" s="1">
        <v>19</v>
      </c>
      <c r="G4825" s="28" t="str">
        <f t="shared" si="623"/>
        <v>219</v>
      </c>
      <c r="H4825" s="1">
        <v>26</v>
      </c>
      <c r="I4825" s="1">
        <v>2168</v>
      </c>
      <c r="J4825" s="1">
        <v>59</v>
      </c>
      <c r="K4825" s="1">
        <v>3072</v>
      </c>
      <c r="L4825" s="1">
        <v>41092</v>
      </c>
      <c r="M4825" s="1">
        <v>262550</v>
      </c>
      <c r="N4825" s="2">
        <f>INT(VLOOKUP(--D4825,'属性表（单）'!$H$7:$I$11,2,0)*VLOOKUP(F4825,'属性表（单）'!$B$4:$D$53,3,0))</f>
        <v>6900</v>
      </c>
      <c r="O4825" s="34">
        <f t="shared" si="625"/>
        <v>2032</v>
      </c>
      <c r="P4825" s="1">
        <f>IF(H4825=26,VLOOKUP(G4825,'属性表（单核）'!$H$2:$I$251,2,0),IF(H4825=59,VLOOKUP(G4825,'属性表（单核）'!$C$2:$D$251,2,0),INT(N4825/VLOOKUP(H4825,'属性表（单）'!$N$4:$O$24,2,0))))</f>
        <v>1355</v>
      </c>
      <c r="Q4825" s="34">
        <f t="shared" si="626"/>
        <v>2880</v>
      </c>
      <c r="R4825" s="1">
        <f>IF(J4825=26,VLOOKUP(G4825,'属性表（单核）'!$H$2:$I$251,2,0),IF(J4825=59,VLOOKUP(G4825,'属性表（单核）'!$C$2:$D$251,2,0),INT(N4825/VLOOKUP(J4825,'属性表（单）'!$N$4:$O$24,2,0))))</f>
        <v>1920</v>
      </c>
      <c r="S4825" s="1">
        <f t="shared" si="627"/>
        <v>0</v>
      </c>
      <c r="T4825" s="28">
        <f>VLOOKUP(--F4825,经验表!$A$4:$B$53,2,0)*VLOOKUP(--E4825,经验表!$W$8:$X$17,2,0)</f>
        <v>0</v>
      </c>
      <c r="U4825" s="1">
        <f t="shared" si="628"/>
        <v>0</v>
      </c>
      <c r="V4825" s="1">
        <f t="shared" si="629"/>
        <v>0</v>
      </c>
    </row>
    <row r="4826" spans="1:22" x14ac:dyDescent="0.35">
      <c r="A4826" s="1">
        <v>92000202</v>
      </c>
      <c r="B4826" s="3" t="s">
        <v>27</v>
      </c>
      <c r="C4826" s="29">
        <f t="shared" si="624"/>
        <v>2</v>
      </c>
      <c r="D4826" s="29" t="str">
        <f t="shared" si="621"/>
        <v>2</v>
      </c>
      <c r="E4826" s="42" t="str">
        <f t="shared" si="622"/>
        <v>22</v>
      </c>
      <c r="F4826" s="1">
        <v>20</v>
      </c>
      <c r="G4826" s="28" t="str">
        <f t="shared" si="623"/>
        <v>220</v>
      </c>
      <c r="H4826" s="1">
        <v>26</v>
      </c>
      <c r="I4826" s="1">
        <v>2264</v>
      </c>
      <c r="J4826" s="1">
        <v>59</v>
      </c>
      <c r="K4826" s="1">
        <v>3208</v>
      </c>
      <c r="L4826" s="1">
        <v>46242</v>
      </c>
      <c r="M4826" s="1">
        <v>303642</v>
      </c>
      <c r="N4826" s="2">
        <f>INT(VLOOKUP(--D4826,'属性表（单）'!$H$7:$I$11,2,0)*VLOOKUP(F4826,'属性表（单）'!$B$4:$D$53,3,0))</f>
        <v>7275</v>
      </c>
      <c r="O4826" s="34">
        <f t="shared" si="625"/>
        <v>2122</v>
      </c>
      <c r="P4826" s="1">
        <f>IF(H4826=26,VLOOKUP(G4826,'属性表（单核）'!$H$2:$I$251,2,0),IF(H4826=59,VLOOKUP(G4826,'属性表（单核）'!$C$2:$D$251,2,0),INT(N4826/VLOOKUP(H4826,'属性表（单）'!$N$4:$O$24,2,0))))</f>
        <v>1415</v>
      </c>
      <c r="Q4826" s="34">
        <f t="shared" si="626"/>
        <v>3007</v>
      </c>
      <c r="R4826" s="1">
        <f>IF(J4826=26,VLOOKUP(G4826,'属性表（单核）'!$H$2:$I$251,2,0),IF(J4826=59,VLOOKUP(G4826,'属性表（单核）'!$C$2:$D$251,2,0),INT(N4826/VLOOKUP(J4826,'属性表（单）'!$N$4:$O$24,2,0))))</f>
        <v>2005</v>
      </c>
      <c r="S4826" s="1">
        <f t="shared" si="627"/>
        <v>0</v>
      </c>
      <c r="T4826" s="28">
        <f>VLOOKUP(--F4826,经验表!$A$4:$B$53,2,0)*VLOOKUP(--E4826,经验表!$W$8:$X$17,2,0)</f>
        <v>0</v>
      </c>
      <c r="U4826" s="1">
        <f t="shared" si="628"/>
        <v>0</v>
      </c>
      <c r="V4826" s="1">
        <f t="shared" si="629"/>
        <v>0</v>
      </c>
    </row>
    <row r="4827" spans="1:22" x14ac:dyDescent="0.35">
      <c r="A4827" s="1">
        <v>92100202</v>
      </c>
      <c r="B4827" s="3" t="s">
        <v>27</v>
      </c>
      <c r="C4827" s="29">
        <f t="shared" si="624"/>
        <v>2</v>
      </c>
      <c r="D4827" s="29" t="str">
        <f t="shared" si="621"/>
        <v>2</v>
      </c>
      <c r="E4827" s="42" t="str">
        <f t="shared" si="622"/>
        <v>22</v>
      </c>
      <c r="F4827" s="1">
        <v>21</v>
      </c>
      <c r="G4827" s="28" t="str">
        <f t="shared" si="623"/>
        <v>221</v>
      </c>
      <c r="H4827" s="1">
        <v>26</v>
      </c>
      <c r="I4827" s="1">
        <v>2360</v>
      </c>
      <c r="J4827" s="1">
        <v>59</v>
      </c>
      <c r="K4827" s="1">
        <v>3344</v>
      </c>
      <c r="L4827" s="1">
        <v>51962</v>
      </c>
      <c r="M4827" s="1">
        <v>349884</v>
      </c>
      <c r="N4827" s="2">
        <f>INT(VLOOKUP(--D4827,'属性表（单）'!$H$7:$I$11,2,0)*VLOOKUP(F4827,'属性表（单）'!$B$4:$D$53,3,0))</f>
        <v>7650</v>
      </c>
      <c r="O4827" s="34">
        <f t="shared" si="625"/>
        <v>2212</v>
      </c>
      <c r="P4827" s="1">
        <f>IF(H4827=26,VLOOKUP(G4827,'属性表（单核）'!$H$2:$I$251,2,0),IF(H4827=59,VLOOKUP(G4827,'属性表（单核）'!$C$2:$D$251,2,0),INT(N4827/VLOOKUP(H4827,'属性表（单）'!$N$4:$O$24,2,0))))</f>
        <v>1475</v>
      </c>
      <c r="Q4827" s="34">
        <f t="shared" si="626"/>
        <v>3135</v>
      </c>
      <c r="R4827" s="1">
        <f>IF(J4827=26,VLOOKUP(G4827,'属性表（单核）'!$H$2:$I$251,2,0),IF(J4827=59,VLOOKUP(G4827,'属性表（单核）'!$C$2:$D$251,2,0),INT(N4827/VLOOKUP(J4827,'属性表（单）'!$N$4:$O$24,2,0))))</f>
        <v>2090</v>
      </c>
      <c r="S4827" s="1">
        <f t="shared" si="627"/>
        <v>0</v>
      </c>
      <c r="T4827" s="28">
        <f>VLOOKUP(--F4827,经验表!$A$4:$B$53,2,0)*VLOOKUP(--E4827,经验表!$W$8:$X$17,2,0)</f>
        <v>0</v>
      </c>
      <c r="U4827" s="1">
        <f t="shared" si="628"/>
        <v>0</v>
      </c>
      <c r="V4827" s="1">
        <f t="shared" si="629"/>
        <v>0</v>
      </c>
    </row>
    <row r="4828" spans="1:22" x14ac:dyDescent="0.35">
      <c r="A4828" s="1">
        <v>92200202</v>
      </c>
      <c r="B4828" s="3" t="s">
        <v>27</v>
      </c>
      <c r="C4828" s="29">
        <f t="shared" si="624"/>
        <v>2</v>
      </c>
      <c r="D4828" s="29" t="str">
        <f t="shared" si="621"/>
        <v>2</v>
      </c>
      <c r="E4828" s="42" t="str">
        <f t="shared" si="622"/>
        <v>22</v>
      </c>
      <c r="F4828" s="1">
        <v>22</v>
      </c>
      <c r="G4828" s="28" t="str">
        <f t="shared" si="623"/>
        <v>222</v>
      </c>
      <c r="H4828" s="1">
        <v>26</v>
      </c>
      <c r="I4828" s="1">
        <v>2456</v>
      </c>
      <c r="J4828" s="1">
        <v>59</v>
      </c>
      <c r="K4828" s="1">
        <v>3480</v>
      </c>
      <c r="L4828" s="1">
        <v>58315</v>
      </c>
      <c r="M4828" s="1">
        <v>401846</v>
      </c>
      <c r="N4828" s="2">
        <f>INT(VLOOKUP(--D4828,'属性表（单）'!$H$7:$I$11,2,0)*VLOOKUP(F4828,'属性表（单）'!$B$4:$D$53,3,0))</f>
        <v>8100</v>
      </c>
      <c r="O4828" s="34">
        <f t="shared" si="625"/>
        <v>2302</v>
      </c>
      <c r="P4828" s="1">
        <f>IF(H4828=26,VLOOKUP(G4828,'属性表（单核）'!$H$2:$I$251,2,0),IF(H4828=59,VLOOKUP(G4828,'属性表（单核）'!$C$2:$D$251,2,0),INT(N4828/VLOOKUP(H4828,'属性表（单）'!$N$4:$O$24,2,0))))</f>
        <v>1535</v>
      </c>
      <c r="Q4828" s="34">
        <f t="shared" si="626"/>
        <v>3262</v>
      </c>
      <c r="R4828" s="1">
        <f>IF(J4828=26,VLOOKUP(G4828,'属性表（单核）'!$H$2:$I$251,2,0),IF(J4828=59,VLOOKUP(G4828,'属性表（单核）'!$C$2:$D$251,2,0),INT(N4828/VLOOKUP(J4828,'属性表（单）'!$N$4:$O$24,2,0))))</f>
        <v>2175</v>
      </c>
      <c r="S4828" s="1">
        <f t="shared" si="627"/>
        <v>0</v>
      </c>
      <c r="T4828" s="28">
        <f>VLOOKUP(--F4828,经验表!$A$4:$B$53,2,0)*VLOOKUP(--E4828,经验表!$W$8:$X$17,2,0)</f>
        <v>0</v>
      </c>
      <c r="U4828" s="1">
        <f t="shared" si="628"/>
        <v>0</v>
      </c>
      <c r="V4828" s="1">
        <f t="shared" si="629"/>
        <v>0</v>
      </c>
    </row>
    <row r="4829" spans="1:22" x14ac:dyDescent="0.35">
      <c r="A4829" s="1">
        <v>92300202</v>
      </c>
      <c r="B4829" s="3" t="s">
        <v>27</v>
      </c>
      <c r="C4829" s="29">
        <f t="shared" si="624"/>
        <v>2</v>
      </c>
      <c r="D4829" s="29" t="str">
        <f t="shared" si="621"/>
        <v>2</v>
      </c>
      <c r="E4829" s="42" t="str">
        <f t="shared" si="622"/>
        <v>22</v>
      </c>
      <c r="F4829" s="1">
        <v>23</v>
      </c>
      <c r="G4829" s="28" t="str">
        <f t="shared" si="623"/>
        <v>223</v>
      </c>
      <c r="H4829" s="1">
        <v>26</v>
      </c>
      <c r="I4829" s="1">
        <v>2552</v>
      </c>
      <c r="J4829" s="1">
        <v>59</v>
      </c>
      <c r="K4829" s="1">
        <v>3616</v>
      </c>
      <c r="L4829" s="1">
        <v>65366</v>
      </c>
      <c r="M4829" s="1">
        <v>460161</v>
      </c>
      <c r="N4829" s="2">
        <f>INT(VLOOKUP(--D4829,'属性表（单）'!$H$7:$I$11,2,0)*VLOOKUP(F4829,'属性表（单）'!$B$4:$D$53,3,0))</f>
        <v>8550</v>
      </c>
      <c r="O4829" s="34">
        <f t="shared" si="625"/>
        <v>2392</v>
      </c>
      <c r="P4829" s="1">
        <f>IF(H4829=26,VLOOKUP(G4829,'属性表（单核）'!$H$2:$I$251,2,0),IF(H4829=59,VLOOKUP(G4829,'属性表（单核）'!$C$2:$D$251,2,0),INT(N4829/VLOOKUP(H4829,'属性表（单）'!$N$4:$O$24,2,0))))</f>
        <v>1595</v>
      </c>
      <c r="Q4829" s="34">
        <f t="shared" si="626"/>
        <v>3390</v>
      </c>
      <c r="R4829" s="1">
        <f>IF(J4829=26,VLOOKUP(G4829,'属性表（单核）'!$H$2:$I$251,2,0),IF(J4829=59,VLOOKUP(G4829,'属性表（单核）'!$C$2:$D$251,2,0),INT(N4829/VLOOKUP(J4829,'属性表（单）'!$N$4:$O$24,2,0))))</f>
        <v>2260</v>
      </c>
      <c r="S4829" s="1">
        <f t="shared" si="627"/>
        <v>0</v>
      </c>
      <c r="T4829" s="28">
        <f>VLOOKUP(--F4829,经验表!$A$4:$B$53,2,0)*VLOOKUP(--E4829,经验表!$W$8:$X$17,2,0)</f>
        <v>0</v>
      </c>
      <c r="U4829" s="1">
        <f t="shared" si="628"/>
        <v>0</v>
      </c>
      <c r="V4829" s="1">
        <f t="shared" si="629"/>
        <v>0</v>
      </c>
    </row>
    <row r="4830" spans="1:22" x14ac:dyDescent="0.35">
      <c r="A4830" s="1">
        <v>92400202</v>
      </c>
      <c r="B4830" s="3" t="s">
        <v>27</v>
      </c>
      <c r="C4830" s="29">
        <f t="shared" si="624"/>
        <v>2</v>
      </c>
      <c r="D4830" s="29" t="str">
        <f t="shared" si="621"/>
        <v>2</v>
      </c>
      <c r="E4830" s="42" t="str">
        <f t="shared" si="622"/>
        <v>22</v>
      </c>
      <c r="F4830" s="1">
        <v>24</v>
      </c>
      <c r="G4830" s="28" t="str">
        <f t="shared" si="623"/>
        <v>224</v>
      </c>
      <c r="H4830" s="1">
        <v>26</v>
      </c>
      <c r="I4830" s="1">
        <v>2648</v>
      </c>
      <c r="J4830" s="1">
        <v>59</v>
      </c>
      <c r="K4830" s="1">
        <v>3752</v>
      </c>
      <c r="L4830" s="1">
        <v>73194</v>
      </c>
      <c r="M4830" s="1">
        <v>525527</v>
      </c>
      <c r="N4830" s="2">
        <f>INT(VLOOKUP(--D4830,'属性表（单）'!$H$7:$I$11,2,0)*VLOOKUP(F4830,'属性表（单）'!$B$4:$D$53,3,0))</f>
        <v>9000</v>
      </c>
      <c r="O4830" s="34">
        <f t="shared" si="625"/>
        <v>2482</v>
      </c>
      <c r="P4830" s="1">
        <f>IF(H4830=26,VLOOKUP(G4830,'属性表（单核）'!$H$2:$I$251,2,0),IF(H4830=59,VLOOKUP(G4830,'属性表（单核）'!$C$2:$D$251,2,0),INT(N4830/VLOOKUP(H4830,'属性表（单）'!$N$4:$O$24,2,0))))</f>
        <v>1655</v>
      </c>
      <c r="Q4830" s="34">
        <f t="shared" si="626"/>
        <v>3517</v>
      </c>
      <c r="R4830" s="1">
        <f>IF(J4830=26,VLOOKUP(G4830,'属性表（单核）'!$H$2:$I$251,2,0),IF(J4830=59,VLOOKUP(G4830,'属性表（单核）'!$C$2:$D$251,2,0),INT(N4830/VLOOKUP(J4830,'属性表（单）'!$N$4:$O$24,2,0))))</f>
        <v>2345</v>
      </c>
      <c r="S4830" s="1">
        <f t="shared" si="627"/>
        <v>0</v>
      </c>
      <c r="T4830" s="28">
        <f>VLOOKUP(--F4830,经验表!$A$4:$B$53,2,0)*VLOOKUP(--E4830,经验表!$W$8:$X$17,2,0)</f>
        <v>0</v>
      </c>
      <c r="U4830" s="1">
        <f t="shared" si="628"/>
        <v>0</v>
      </c>
      <c r="V4830" s="1">
        <f t="shared" si="629"/>
        <v>0</v>
      </c>
    </row>
    <row r="4831" spans="1:22" x14ac:dyDescent="0.35">
      <c r="A4831" s="1">
        <v>92500202</v>
      </c>
      <c r="B4831" s="3" t="s">
        <v>27</v>
      </c>
      <c r="C4831" s="29">
        <f t="shared" si="624"/>
        <v>2</v>
      </c>
      <c r="D4831" s="29" t="str">
        <f t="shared" si="621"/>
        <v>2</v>
      </c>
      <c r="E4831" s="42" t="str">
        <f t="shared" si="622"/>
        <v>22</v>
      </c>
      <c r="F4831" s="1">
        <v>25</v>
      </c>
      <c r="G4831" s="28" t="str">
        <f t="shared" si="623"/>
        <v>225</v>
      </c>
      <c r="H4831" s="1">
        <v>26</v>
      </c>
      <c r="I4831" s="1">
        <v>2744</v>
      </c>
      <c r="J4831" s="1">
        <v>59</v>
      </c>
      <c r="K4831" s="1">
        <v>3888</v>
      </c>
      <c r="L4831" s="1">
        <v>81880</v>
      </c>
      <c r="M4831" s="1">
        <v>598721</v>
      </c>
      <c r="N4831" s="2">
        <f>INT(VLOOKUP(--D4831,'属性表（单）'!$H$7:$I$11,2,0)*VLOOKUP(F4831,'属性表（单）'!$B$4:$D$53,3,0))</f>
        <v>9450</v>
      </c>
      <c r="O4831" s="34">
        <f t="shared" si="625"/>
        <v>2572</v>
      </c>
      <c r="P4831" s="1">
        <f>IF(H4831=26,VLOOKUP(G4831,'属性表（单核）'!$H$2:$I$251,2,0),IF(H4831=59,VLOOKUP(G4831,'属性表（单核）'!$C$2:$D$251,2,0),INT(N4831/VLOOKUP(H4831,'属性表（单）'!$N$4:$O$24,2,0))))</f>
        <v>1715</v>
      </c>
      <c r="Q4831" s="34">
        <f t="shared" si="626"/>
        <v>3645</v>
      </c>
      <c r="R4831" s="1">
        <f>IF(J4831=26,VLOOKUP(G4831,'属性表（单核）'!$H$2:$I$251,2,0),IF(J4831=59,VLOOKUP(G4831,'属性表（单核）'!$C$2:$D$251,2,0),INT(N4831/VLOOKUP(J4831,'属性表（单）'!$N$4:$O$24,2,0))))</f>
        <v>2430</v>
      </c>
      <c r="S4831" s="1">
        <f t="shared" si="627"/>
        <v>0</v>
      </c>
      <c r="T4831" s="28">
        <f>VLOOKUP(--F4831,经验表!$A$4:$B$53,2,0)*VLOOKUP(--E4831,经验表!$W$8:$X$17,2,0)</f>
        <v>0</v>
      </c>
      <c r="U4831" s="1">
        <f t="shared" si="628"/>
        <v>0</v>
      </c>
      <c r="V4831" s="1">
        <f t="shared" si="629"/>
        <v>0</v>
      </c>
    </row>
    <row r="4832" spans="1:22" x14ac:dyDescent="0.35">
      <c r="A4832" s="1">
        <v>92600202</v>
      </c>
      <c r="B4832" s="3" t="s">
        <v>27</v>
      </c>
      <c r="C4832" s="29">
        <f t="shared" si="624"/>
        <v>2</v>
      </c>
      <c r="D4832" s="29" t="str">
        <f t="shared" si="621"/>
        <v>2</v>
      </c>
      <c r="E4832" s="42" t="str">
        <f t="shared" si="622"/>
        <v>22</v>
      </c>
      <c r="F4832" s="1">
        <v>26</v>
      </c>
      <c r="G4832" s="28" t="str">
        <f t="shared" si="623"/>
        <v>226</v>
      </c>
      <c r="H4832" s="1">
        <v>26</v>
      </c>
      <c r="I4832" s="1">
        <v>2840</v>
      </c>
      <c r="J4832" s="1">
        <v>59</v>
      </c>
      <c r="K4832" s="1">
        <v>4024</v>
      </c>
      <c r="L4832" s="1">
        <v>91516</v>
      </c>
      <c r="M4832" s="1">
        <v>680601</v>
      </c>
      <c r="N4832" s="2">
        <f>INT(VLOOKUP(--D4832,'属性表（单）'!$H$7:$I$11,2,0)*VLOOKUP(F4832,'属性表（单）'!$B$4:$D$53,3,0))</f>
        <v>9900</v>
      </c>
      <c r="O4832" s="34">
        <f t="shared" si="625"/>
        <v>2662</v>
      </c>
      <c r="P4832" s="1">
        <f>IF(H4832=26,VLOOKUP(G4832,'属性表（单核）'!$H$2:$I$251,2,0),IF(H4832=59,VLOOKUP(G4832,'属性表（单核）'!$C$2:$D$251,2,0),INT(N4832/VLOOKUP(H4832,'属性表（单）'!$N$4:$O$24,2,0))))</f>
        <v>1775</v>
      </c>
      <c r="Q4832" s="34">
        <f t="shared" si="626"/>
        <v>3772</v>
      </c>
      <c r="R4832" s="1">
        <f>IF(J4832=26,VLOOKUP(G4832,'属性表（单核）'!$H$2:$I$251,2,0),IF(J4832=59,VLOOKUP(G4832,'属性表（单核）'!$C$2:$D$251,2,0),INT(N4832/VLOOKUP(J4832,'属性表（单）'!$N$4:$O$24,2,0))))</f>
        <v>2515</v>
      </c>
      <c r="S4832" s="1">
        <f t="shared" si="627"/>
        <v>0</v>
      </c>
      <c r="T4832" s="28">
        <f>VLOOKUP(--F4832,经验表!$A$4:$B$53,2,0)*VLOOKUP(--E4832,经验表!$W$8:$X$17,2,0)</f>
        <v>0</v>
      </c>
      <c r="U4832" s="1">
        <f t="shared" si="628"/>
        <v>0</v>
      </c>
      <c r="V4832" s="1">
        <f t="shared" si="629"/>
        <v>0</v>
      </c>
    </row>
    <row r="4833" spans="1:22" x14ac:dyDescent="0.35">
      <c r="A4833" s="1">
        <v>92700202</v>
      </c>
      <c r="B4833" s="3" t="s">
        <v>27</v>
      </c>
      <c r="C4833" s="29">
        <f t="shared" si="624"/>
        <v>2</v>
      </c>
      <c r="D4833" s="29" t="str">
        <f t="shared" si="621"/>
        <v>2</v>
      </c>
      <c r="E4833" s="42" t="str">
        <f t="shared" si="622"/>
        <v>22</v>
      </c>
      <c r="F4833" s="1">
        <v>27</v>
      </c>
      <c r="G4833" s="28" t="str">
        <f t="shared" si="623"/>
        <v>227</v>
      </c>
      <c r="H4833" s="1">
        <v>26</v>
      </c>
      <c r="I4833" s="1">
        <v>2936</v>
      </c>
      <c r="J4833" s="1">
        <v>59</v>
      </c>
      <c r="K4833" s="1">
        <v>4160</v>
      </c>
      <c r="L4833" s="1">
        <v>102205</v>
      </c>
      <c r="M4833" s="1">
        <v>772117</v>
      </c>
      <c r="N4833" s="2">
        <f>INT(VLOOKUP(--D4833,'属性表（单）'!$H$7:$I$11,2,0)*VLOOKUP(F4833,'属性表（单）'!$B$4:$D$53,3,0))</f>
        <v>10425</v>
      </c>
      <c r="O4833" s="34">
        <f t="shared" si="625"/>
        <v>2752</v>
      </c>
      <c r="P4833" s="1">
        <f>IF(H4833=26,VLOOKUP(G4833,'属性表（单核）'!$H$2:$I$251,2,0),IF(H4833=59,VLOOKUP(G4833,'属性表（单核）'!$C$2:$D$251,2,0),INT(N4833/VLOOKUP(H4833,'属性表（单）'!$N$4:$O$24,2,0))))</f>
        <v>1835</v>
      </c>
      <c r="Q4833" s="34">
        <f t="shared" si="626"/>
        <v>3900</v>
      </c>
      <c r="R4833" s="1">
        <f>IF(J4833=26,VLOOKUP(G4833,'属性表（单核）'!$H$2:$I$251,2,0),IF(J4833=59,VLOOKUP(G4833,'属性表（单核）'!$C$2:$D$251,2,0),INT(N4833/VLOOKUP(J4833,'属性表（单）'!$N$4:$O$24,2,0))))</f>
        <v>2600</v>
      </c>
      <c r="S4833" s="1">
        <f t="shared" si="627"/>
        <v>0</v>
      </c>
      <c r="T4833" s="28">
        <f>VLOOKUP(--F4833,经验表!$A$4:$B$53,2,0)*VLOOKUP(--E4833,经验表!$W$8:$X$17,2,0)</f>
        <v>0</v>
      </c>
      <c r="U4833" s="1">
        <f t="shared" si="628"/>
        <v>0</v>
      </c>
      <c r="V4833" s="1">
        <f t="shared" si="629"/>
        <v>0</v>
      </c>
    </row>
    <row r="4834" spans="1:22" x14ac:dyDescent="0.35">
      <c r="A4834" s="1">
        <v>92800202</v>
      </c>
      <c r="B4834" s="3" t="s">
        <v>27</v>
      </c>
      <c r="C4834" s="29">
        <f t="shared" si="624"/>
        <v>2</v>
      </c>
      <c r="D4834" s="29" t="str">
        <f t="shared" si="621"/>
        <v>2</v>
      </c>
      <c r="E4834" s="42" t="str">
        <f t="shared" si="622"/>
        <v>22</v>
      </c>
      <c r="F4834" s="1">
        <v>28</v>
      </c>
      <c r="G4834" s="28" t="str">
        <f t="shared" si="623"/>
        <v>228</v>
      </c>
      <c r="H4834" s="1">
        <v>26</v>
      </c>
      <c r="I4834" s="1">
        <v>3032</v>
      </c>
      <c r="J4834" s="1">
        <v>59</v>
      </c>
      <c r="K4834" s="1">
        <v>4296</v>
      </c>
      <c r="L4834" s="1">
        <v>114059</v>
      </c>
      <c r="M4834" s="1">
        <v>874322</v>
      </c>
      <c r="N4834" s="2">
        <f>INT(VLOOKUP(--D4834,'属性表（单）'!$H$7:$I$11,2,0)*VLOOKUP(F4834,'属性表（单）'!$B$4:$D$53,3,0))</f>
        <v>10950</v>
      </c>
      <c r="O4834" s="34">
        <f t="shared" si="625"/>
        <v>2842</v>
      </c>
      <c r="P4834" s="1">
        <f>IF(H4834=26,VLOOKUP(G4834,'属性表（单核）'!$H$2:$I$251,2,0),IF(H4834=59,VLOOKUP(G4834,'属性表（单核）'!$C$2:$D$251,2,0),INT(N4834/VLOOKUP(H4834,'属性表（单）'!$N$4:$O$24,2,0))))</f>
        <v>1895</v>
      </c>
      <c r="Q4834" s="34">
        <f t="shared" si="626"/>
        <v>4027</v>
      </c>
      <c r="R4834" s="1">
        <f>IF(J4834=26,VLOOKUP(G4834,'属性表（单核）'!$H$2:$I$251,2,0),IF(J4834=59,VLOOKUP(G4834,'属性表（单核）'!$C$2:$D$251,2,0),INT(N4834/VLOOKUP(J4834,'属性表（单）'!$N$4:$O$24,2,0))))</f>
        <v>2685</v>
      </c>
      <c r="S4834" s="1">
        <f t="shared" si="627"/>
        <v>0</v>
      </c>
      <c r="T4834" s="28">
        <f>VLOOKUP(--F4834,经验表!$A$4:$B$53,2,0)*VLOOKUP(--E4834,经验表!$W$8:$X$17,2,0)</f>
        <v>0</v>
      </c>
      <c r="U4834" s="1">
        <f t="shared" si="628"/>
        <v>0</v>
      </c>
      <c r="V4834" s="1">
        <f t="shared" si="629"/>
        <v>0</v>
      </c>
    </row>
    <row r="4835" spans="1:22" x14ac:dyDescent="0.35">
      <c r="A4835" s="1">
        <v>92900202</v>
      </c>
      <c r="B4835" s="3" t="s">
        <v>27</v>
      </c>
      <c r="C4835" s="29">
        <f t="shared" si="624"/>
        <v>2</v>
      </c>
      <c r="D4835" s="29" t="str">
        <f t="shared" si="621"/>
        <v>2</v>
      </c>
      <c r="E4835" s="42" t="str">
        <f t="shared" si="622"/>
        <v>22</v>
      </c>
      <c r="F4835" s="1">
        <v>29</v>
      </c>
      <c r="G4835" s="28" t="str">
        <f t="shared" si="623"/>
        <v>229</v>
      </c>
      <c r="H4835" s="1">
        <v>26</v>
      </c>
      <c r="I4835" s="1">
        <v>3128</v>
      </c>
      <c r="J4835" s="1">
        <v>59</v>
      </c>
      <c r="K4835" s="1">
        <v>4432</v>
      </c>
      <c r="L4835" s="1">
        <v>127206</v>
      </c>
      <c r="M4835" s="1">
        <v>988381</v>
      </c>
      <c r="N4835" s="2">
        <f>INT(VLOOKUP(--D4835,'属性表（单）'!$H$7:$I$11,2,0)*VLOOKUP(F4835,'属性表（单）'!$B$4:$D$53,3,0))</f>
        <v>11475</v>
      </c>
      <c r="O4835" s="34">
        <f t="shared" si="625"/>
        <v>2932</v>
      </c>
      <c r="P4835" s="1">
        <f>IF(H4835=26,VLOOKUP(G4835,'属性表（单核）'!$H$2:$I$251,2,0),IF(H4835=59,VLOOKUP(G4835,'属性表（单核）'!$C$2:$D$251,2,0),INT(N4835/VLOOKUP(H4835,'属性表（单）'!$N$4:$O$24,2,0))))</f>
        <v>1955</v>
      </c>
      <c r="Q4835" s="34">
        <f t="shared" si="626"/>
        <v>4155</v>
      </c>
      <c r="R4835" s="1">
        <f>IF(J4835=26,VLOOKUP(G4835,'属性表（单核）'!$H$2:$I$251,2,0),IF(J4835=59,VLOOKUP(G4835,'属性表（单核）'!$C$2:$D$251,2,0),INT(N4835/VLOOKUP(J4835,'属性表（单）'!$N$4:$O$24,2,0))))</f>
        <v>2770</v>
      </c>
      <c r="S4835" s="1">
        <f t="shared" si="627"/>
        <v>0</v>
      </c>
      <c r="T4835" s="28">
        <f>VLOOKUP(--F4835,经验表!$A$4:$B$53,2,0)*VLOOKUP(--E4835,经验表!$W$8:$X$17,2,0)</f>
        <v>0</v>
      </c>
      <c r="U4835" s="1">
        <f t="shared" si="628"/>
        <v>0</v>
      </c>
      <c r="V4835" s="1">
        <f t="shared" si="629"/>
        <v>0</v>
      </c>
    </row>
    <row r="4836" spans="1:22" x14ac:dyDescent="0.35">
      <c r="A4836" s="1">
        <v>93000202</v>
      </c>
      <c r="B4836" s="3" t="s">
        <v>27</v>
      </c>
      <c r="C4836" s="29">
        <f t="shared" si="624"/>
        <v>2</v>
      </c>
      <c r="D4836" s="29" t="str">
        <f t="shared" si="621"/>
        <v>2</v>
      </c>
      <c r="E4836" s="42" t="str">
        <f t="shared" si="622"/>
        <v>22</v>
      </c>
      <c r="F4836" s="1">
        <v>30</v>
      </c>
      <c r="G4836" s="28" t="str">
        <f t="shared" si="623"/>
        <v>230</v>
      </c>
      <c r="H4836" s="1">
        <v>26</v>
      </c>
      <c r="I4836" s="1">
        <v>3224</v>
      </c>
      <c r="J4836" s="1">
        <v>59</v>
      </c>
      <c r="K4836" s="1">
        <v>4568</v>
      </c>
      <c r="L4836" s="1">
        <v>141783</v>
      </c>
      <c r="M4836" s="1">
        <v>1115587</v>
      </c>
      <c r="N4836" s="2">
        <f>INT(VLOOKUP(--D4836,'属性表（单）'!$H$7:$I$11,2,0)*VLOOKUP(F4836,'属性表（单）'!$B$4:$D$53,3,0))</f>
        <v>12000</v>
      </c>
      <c r="O4836" s="34">
        <f t="shared" si="625"/>
        <v>3022</v>
      </c>
      <c r="P4836" s="1">
        <f>IF(H4836=26,VLOOKUP(G4836,'属性表（单核）'!$H$2:$I$251,2,0),IF(H4836=59,VLOOKUP(G4836,'属性表（单核）'!$C$2:$D$251,2,0),INT(N4836/VLOOKUP(H4836,'属性表（单）'!$N$4:$O$24,2,0))))</f>
        <v>2015</v>
      </c>
      <c r="Q4836" s="34">
        <f t="shared" si="626"/>
        <v>4282</v>
      </c>
      <c r="R4836" s="1">
        <f>IF(J4836=26,VLOOKUP(G4836,'属性表（单核）'!$H$2:$I$251,2,0),IF(J4836=59,VLOOKUP(G4836,'属性表（单核）'!$C$2:$D$251,2,0),INT(N4836/VLOOKUP(J4836,'属性表（单）'!$N$4:$O$24,2,0))))</f>
        <v>2855</v>
      </c>
      <c r="S4836" s="1">
        <f t="shared" si="627"/>
        <v>0</v>
      </c>
      <c r="T4836" s="28">
        <f>VLOOKUP(--F4836,经验表!$A$4:$B$53,2,0)*VLOOKUP(--E4836,经验表!$W$8:$X$17,2,0)</f>
        <v>0</v>
      </c>
      <c r="U4836" s="1">
        <f t="shared" si="628"/>
        <v>0</v>
      </c>
      <c r="V4836" s="1">
        <f t="shared" si="629"/>
        <v>0</v>
      </c>
    </row>
    <row r="4837" spans="1:22" x14ac:dyDescent="0.35">
      <c r="A4837" s="1">
        <v>93100202</v>
      </c>
      <c r="B4837" s="3" t="s">
        <v>27</v>
      </c>
      <c r="C4837" s="29">
        <f t="shared" si="624"/>
        <v>2</v>
      </c>
      <c r="D4837" s="29" t="str">
        <f t="shared" si="621"/>
        <v>2</v>
      </c>
      <c r="E4837" s="42" t="str">
        <f t="shared" si="622"/>
        <v>22</v>
      </c>
      <c r="F4837" s="1">
        <v>31</v>
      </c>
      <c r="G4837" s="28" t="str">
        <f t="shared" si="623"/>
        <v>231</v>
      </c>
      <c r="H4837" s="1">
        <v>26</v>
      </c>
      <c r="I4837" s="1">
        <v>3320</v>
      </c>
      <c r="J4837" s="1">
        <v>59</v>
      </c>
      <c r="K4837" s="1">
        <v>4704</v>
      </c>
      <c r="L4837" s="1">
        <v>157942</v>
      </c>
      <c r="M4837" s="1">
        <v>1257370</v>
      </c>
      <c r="N4837" s="2">
        <f>INT(VLOOKUP(--D4837,'属性表（单）'!$H$7:$I$11,2,0)*VLOOKUP(F4837,'属性表（单）'!$B$4:$D$53,3,0))</f>
        <v>12525</v>
      </c>
      <c r="O4837" s="34">
        <f t="shared" si="625"/>
        <v>3112</v>
      </c>
      <c r="P4837" s="1">
        <f>IF(H4837=26,VLOOKUP(G4837,'属性表（单核）'!$H$2:$I$251,2,0),IF(H4837=59,VLOOKUP(G4837,'属性表（单核）'!$C$2:$D$251,2,0),INT(N4837/VLOOKUP(H4837,'属性表（单）'!$N$4:$O$24,2,0))))</f>
        <v>2075</v>
      </c>
      <c r="Q4837" s="34">
        <f t="shared" si="626"/>
        <v>4410</v>
      </c>
      <c r="R4837" s="1">
        <f>IF(J4837=26,VLOOKUP(G4837,'属性表（单核）'!$H$2:$I$251,2,0),IF(J4837=59,VLOOKUP(G4837,'属性表（单核）'!$C$2:$D$251,2,0),INT(N4837/VLOOKUP(J4837,'属性表（单）'!$N$4:$O$24,2,0))))</f>
        <v>2940</v>
      </c>
      <c r="S4837" s="1">
        <f t="shared" si="627"/>
        <v>0</v>
      </c>
      <c r="T4837" s="28">
        <f>VLOOKUP(--F4837,经验表!$A$4:$B$53,2,0)*VLOOKUP(--E4837,经验表!$W$8:$X$17,2,0)</f>
        <v>0</v>
      </c>
      <c r="U4837" s="1">
        <f t="shared" si="628"/>
        <v>0</v>
      </c>
      <c r="V4837" s="1">
        <f t="shared" si="629"/>
        <v>0</v>
      </c>
    </row>
    <row r="4838" spans="1:22" x14ac:dyDescent="0.35">
      <c r="A4838" s="1">
        <v>93200202</v>
      </c>
      <c r="B4838" s="3" t="s">
        <v>27</v>
      </c>
      <c r="C4838" s="29">
        <f t="shared" si="624"/>
        <v>2</v>
      </c>
      <c r="D4838" s="29" t="str">
        <f t="shared" si="621"/>
        <v>2</v>
      </c>
      <c r="E4838" s="42" t="str">
        <f t="shared" si="622"/>
        <v>22</v>
      </c>
      <c r="F4838" s="1">
        <v>32</v>
      </c>
      <c r="G4838" s="28" t="str">
        <f t="shared" si="623"/>
        <v>232</v>
      </c>
      <c r="H4838" s="1">
        <v>26</v>
      </c>
      <c r="I4838" s="1">
        <v>3416</v>
      </c>
      <c r="J4838" s="1">
        <v>59</v>
      </c>
      <c r="K4838" s="1">
        <v>4840</v>
      </c>
      <c r="L4838" s="1">
        <v>175857</v>
      </c>
      <c r="M4838" s="1">
        <v>1415312</v>
      </c>
      <c r="N4838" s="2">
        <f>INT(VLOOKUP(--D4838,'属性表（单）'!$H$7:$I$11,2,0)*VLOOKUP(F4838,'属性表（单）'!$B$4:$D$53,3,0))</f>
        <v>13125</v>
      </c>
      <c r="O4838" s="34">
        <f t="shared" si="625"/>
        <v>3202</v>
      </c>
      <c r="P4838" s="1">
        <f>IF(H4838=26,VLOOKUP(G4838,'属性表（单核）'!$H$2:$I$251,2,0),IF(H4838=59,VLOOKUP(G4838,'属性表（单核）'!$C$2:$D$251,2,0),INT(N4838/VLOOKUP(H4838,'属性表（单）'!$N$4:$O$24,2,0))))</f>
        <v>2135</v>
      </c>
      <c r="Q4838" s="34">
        <f t="shared" si="626"/>
        <v>4537</v>
      </c>
      <c r="R4838" s="1">
        <f>IF(J4838=26,VLOOKUP(G4838,'属性表（单核）'!$H$2:$I$251,2,0),IF(J4838=59,VLOOKUP(G4838,'属性表（单核）'!$C$2:$D$251,2,0),INT(N4838/VLOOKUP(J4838,'属性表（单）'!$N$4:$O$24,2,0))))</f>
        <v>3025</v>
      </c>
      <c r="S4838" s="1">
        <f t="shared" si="627"/>
        <v>0</v>
      </c>
      <c r="T4838" s="28">
        <f>VLOOKUP(--F4838,经验表!$A$4:$B$53,2,0)*VLOOKUP(--E4838,经验表!$W$8:$X$17,2,0)</f>
        <v>0</v>
      </c>
      <c r="U4838" s="1">
        <f t="shared" si="628"/>
        <v>0</v>
      </c>
      <c r="V4838" s="1">
        <f t="shared" si="629"/>
        <v>0</v>
      </c>
    </row>
    <row r="4839" spans="1:22" x14ac:dyDescent="0.35">
      <c r="A4839" s="1">
        <v>93300202</v>
      </c>
      <c r="B4839" s="3" t="s">
        <v>27</v>
      </c>
      <c r="C4839" s="29">
        <f t="shared" si="624"/>
        <v>2</v>
      </c>
      <c r="D4839" s="29" t="str">
        <f t="shared" si="621"/>
        <v>2</v>
      </c>
      <c r="E4839" s="42" t="str">
        <f t="shared" si="622"/>
        <v>22</v>
      </c>
      <c r="F4839" s="1">
        <v>33</v>
      </c>
      <c r="G4839" s="28" t="str">
        <f t="shared" si="623"/>
        <v>233</v>
      </c>
      <c r="H4839" s="1">
        <v>26</v>
      </c>
      <c r="I4839" s="1">
        <v>3512</v>
      </c>
      <c r="J4839" s="1">
        <v>59</v>
      </c>
      <c r="K4839" s="1">
        <v>4976</v>
      </c>
      <c r="L4839" s="1">
        <v>195714</v>
      </c>
      <c r="M4839" s="1">
        <v>1591169</v>
      </c>
      <c r="N4839" s="2">
        <f>INT(VLOOKUP(--D4839,'属性表（单）'!$H$7:$I$11,2,0)*VLOOKUP(F4839,'属性表（单）'!$B$4:$D$53,3,0))</f>
        <v>13725</v>
      </c>
      <c r="O4839" s="34">
        <f t="shared" si="625"/>
        <v>3292</v>
      </c>
      <c r="P4839" s="1">
        <f>IF(H4839=26,VLOOKUP(G4839,'属性表（单核）'!$H$2:$I$251,2,0),IF(H4839=59,VLOOKUP(G4839,'属性表（单核）'!$C$2:$D$251,2,0),INT(N4839/VLOOKUP(H4839,'属性表（单）'!$N$4:$O$24,2,0))))</f>
        <v>2195</v>
      </c>
      <c r="Q4839" s="34">
        <f t="shared" si="626"/>
        <v>4665</v>
      </c>
      <c r="R4839" s="1">
        <f>IF(J4839=26,VLOOKUP(G4839,'属性表（单核）'!$H$2:$I$251,2,0),IF(J4839=59,VLOOKUP(G4839,'属性表（单核）'!$C$2:$D$251,2,0),INT(N4839/VLOOKUP(J4839,'属性表（单）'!$N$4:$O$24,2,0))))</f>
        <v>3110</v>
      </c>
      <c r="S4839" s="1">
        <f t="shared" si="627"/>
        <v>0</v>
      </c>
      <c r="T4839" s="28">
        <f>VLOOKUP(--F4839,经验表!$A$4:$B$53,2,0)*VLOOKUP(--E4839,经验表!$W$8:$X$17,2,0)</f>
        <v>0</v>
      </c>
      <c r="U4839" s="1">
        <f t="shared" si="628"/>
        <v>0</v>
      </c>
      <c r="V4839" s="1">
        <f t="shared" si="629"/>
        <v>0</v>
      </c>
    </row>
    <row r="4840" spans="1:22" x14ac:dyDescent="0.35">
      <c r="A4840" s="1">
        <v>93400202</v>
      </c>
      <c r="B4840" s="3" t="s">
        <v>27</v>
      </c>
      <c r="C4840" s="29">
        <f t="shared" si="624"/>
        <v>2</v>
      </c>
      <c r="D4840" s="29" t="str">
        <f t="shared" si="621"/>
        <v>2</v>
      </c>
      <c r="E4840" s="42" t="str">
        <f t="shared" si="622"/>
        <v>22</v>
      </c>
      <c r="F4840" s="1">
        <v>34</v>
      </c>
      <c r="G4840" s="28" t="str">
        <f t="shared" si="623"/>
        <v>234</v>
      </c>
      <c r="H4840" s="1">
        <v>26</v>
      </c>
      <c r="I4840" s="1">
        <v>3608</v>
      </c>
      <c r="J4840" s="1">
        <v>59</v>
      </c>
      <c r="K4840" s="1">
        <v>5112</v>
      </c>
      <c r="L4840" s="1">
        <v>217721</v>
      </c>
      <c r="M4840" s="1">
        <v>1786883</v>
      </c>
      <c r="N4840" s="2">
        <f>INT(VLOOKUP(--D4840,'属性表（单）'!$H$7:$I$11,2,0)*VLOOKUP(F4840,'属性表（单）'!$B$4:$D$53,3,0))</f>
        <v>14325</v>
      </c>
      <c r="O4840" s="34">
        <f t="shared" si="625"/>
        <v>3382</v>
      </c>
      <c r="P4840" s="1">
        <f>IF(H4840=26,VLOOKUP(G4840,'属性表（单核）'!$H$2:$I$251,2,0),IF(H4840=59,VLOOKUP(G4840,'属性表（单核）'!$C$2:$D$251,2,0),INT(N4840/VLOOKUP(H4840,'属性表（单）'!$N$4:$O$24,2,0))))</f>
        <v>2255</v>
      </c>
      <c r="Q4840" s="34">
        <f t="shared" si="626"/>
        <v>4792</v>
      </c>
      <c r="R4840" s="1">
        <f>IF(J4840=26,VLOOKUP(G4840,'属性表（单核）'!$H$2:$I$251,2,0),IF(J4840=59,VLOOKUP(G4840,'属性表（单核）'!$C$2:$D$251,2,0),INT(N4840/VLOOKUP(J4840,'属性表（单）'!$N$4:$O$24,2,0))))</f>
        <v>3195</v>
      </c>
      <c r="S4840" s="1">
        <f t="shared" si="627"/>
        <v>0</v>
      </c>
      <c r="T4840" s="28">
        <f>VLOOKUP(--F4840,经验表!$A$4:$B$53,2,0)*VLOOKUP(--E4840,经验表!$W$8:$X$17,2,0)</f>
        <v>0</v>
      </c>
      <c r="U4840" s="1">
        <f t="shared" si="628"/>
        <v>0</v>
      </c>
      <c r="V4840" s="1">
        <f t="shared" si="629"/>
        <v>0</v>
      </c>
    </row>
    <row r="4841" spans="1:22" x14ac:dyDescent="0.35">
      <c r="A4841" s="1">
        <v>93500202</v>
      </c>
      <c r="B4841" s="3" t="s">
        <v>27</v>
      </c>
      <c r="C4841" s="29">
        <f t="shared" si="624"/>
        <v>2</v>
      </c>
      <c r="D4841" s="29" t="str">
        <f t="shared" si="621"/>
        <v>2</v>
      </c>
      <c r="E4841" s="42" t="str">
        <f t="shared" si="622"/>
        <v>22</v>
      </c>
      <c r="F4841" s="1">
        <v>35</v>
      </c>
      <c r="G4841" s="28" t="str">
        <f t="shared" si="623"/>
        <v>235</v>
      </c>
      <c r="H4841" s="1">
        <v>26</v>
      </c>
      <c r="I4841" s="1">
        <v>3704</v>
      </c>
      <c r="J4841" s="1">
        <v>59</v>
      </c>
      <c r="K4841" s="1">
        <v>5248</v>
      </c>
      <c r="L4841" s="1">
        <v>242110</v>
      </c>
      <c r="M4841" s="1">
        <v>2004604</v>
      </c>
      <c r="N4841" s="2">
        <f>INT(VLOOKUP(--D4841,'属性表（单）'!$H$7:$I$11,2,0)*VLOOKUP(F4841,'属性表（单）'!$B$4:$D$53,3,0))</f>
        <v>14925</v>
      </c>
      <c r="O4841" s="34">
        <f t="shared" si="625"/>
        <v>3472</v>
      </c>
      <c r="P4841" s="1">
        <f>IF(H4841=26,VLOOKUP(G4841,'属性表（单核）'!$H$2:$I$251,2,0),IF(H4841=59,VLOOKUP(G4841,'属性表（单核）'!$C$2:$D$251,2,0),INT(N4841/VLOOKUP(H4841,'属性表（单）'!$N$4:$O$24,2,0))))</f>
        <v>2315</v>
      </c>
      <c r="Q4841" s="34">
        <f t="shared" si="626"/>
        <v>4920</v>
      </c>
      <c r="R4841" s="1">
        <f>IF(J4841=26,VLOOKUP(G4841,'属性表（单核）'!$H$2:$I$251,2,0),IF(J4841=59,VLOOKUP(G4841,'属性表（单核）'!$C$2:$D$251,2,0),INT(N4841/VLOOKUP(J4841,'属性表（单）'!$N$4:$O$24,2,0))))</f>
        <v>3280</v>
      </c>
      <c r="S4841" s="1">
        <f t="shared" si="627"/>
        <v>0</v>
      </c>
      <c r="T4841" s="28">
        <f>VLOOKUP(--F4841,经验表!$A$4:$B$53,2,0)*VLOOKUP(--E4841,经验表!$W$8:$X$17,2,0)</f>
        <v>0</v>
      </c>
      <c r="U4841" s="1">
        <f t="shared" si="628"/>
        <v>0</v>
      </c>
      <c r="V4841" s="1">
        <f t="shared" si="629"/>
        <v>0</v>
      </c>
    </row>
    <row r="4842" spans="1:22" x14ac:dyDescent="0.35">
      <c r="A4842" s="1">
        <v>93600202</v>
      </c>
      <c r="B4842" s="3" t="s">
        <v>27</v>
      </c>
      <c r="C4842" s="29">
        <f t="shared" si="624"/>
        <v>2</v>
      </c>
      <c r="D4842" s="29" t="str">
        <f t="shared" si="621"/>
        <v>2</v>
      </c>
      <c r="E4842" s="42" t="str">
        <f t="shared" si="622"/>
        <v>22</v>
      </c>
      <c r="F4842" s="1">
        <v>36</v>
      </c>
      <c r="G4842" s="28" t="str">
        <f t="shared" si="623"/>
        <v>236</v>
      </c>
      <c r="H4842" s="1">
        <v>26</v>
      </c>
      <c r="I4842" s="1">
        <v>3800</v>
      </c>
      <c r="J4842" s="1">
        <v>59</v>
      </c>
      <c r="K4842" s="1">
        <v>5384</v>
      </c>
      <c r="L4842" s="1">
        <v>269135</v>
      </c>
      <c r="M4842" s="1">
        <v>2246714</v>
      </c>
      <c r="N4842" s="2">
        <f>INT(VLOOKUP(--D4842,'属性表（单）'!$H$7:$I$11,2,0)*VLOOKUP(F4842,'属性表（单）'!$B$4:$D$53,3,0))</f>
        <v>15525</v>
      </c>
      <c r="O4842" s="34">
        <f t="shared" si="625"/>
        <v>3562</v>
      </c>
      <c r="P4842" s="1">
        <f>IF(H4842=26,VLOOKUP(G4842,'属性表（单核）'!$H$2:$I$251,2,0),IF(H4842=59,VLOOKUP(G4842,'属性表（单核）'!$C$2:$D$251,2,0),INT(N4842/VLOOKUP(H4842,'属性表（单）'!$N$4:$O$24,2,0))))</f>
        <v>2375</v>
      </c>
      <c r="Q4842" s="34">
        <f t="shared" si="626"/>
        <v>5047</v>
      </c>
      <c r="R4842" s="1">
        <f>IF(J4842=26,VLOOKUP(G4842,'属性表（单核）'!$H$2:$I$251,2,0),IF(J4842=59,VLOOKUP(G4842,'属性表（单核）'!$C$2:$D$251,2,0),INT(N4842/VLOOKUP(J4842,'属性表（单）'!$N$4:$O$24,2,0))))</f>
        <v>3365</v>
      </c>
      <c r="S4842" s="1">
        <f t="shared" si="627"/>
        <v>0</v>
      </c>
      <c r="T4842" s="28">
        <f>VLOOKUP(--F4842,经验表!$A$4:$B$53,2,0)*VLOOKUP(--E4842,经验表!$W$8:$X$17,2,0)</f>
        <v>0</v>
      </c>
      <c r="U4842" s="1">
        <f t="shared" si="628"/>
        <v>0</v>
      </c>
      <c r="V4842" s="1">
        <f t="shared" si="629"/>
        <v>0</v>
      </c>
    </row>
    <row r="4843" spans="1:22" x14ac:dyDescent="0.35">
      <c r="A4843" s="1">
        <v>93700202</v>
      </c>
      <c r="B4843" s="3" t="s">
        <v>27</v>
      </c>
      <c r="C4843" s="29">
        <f t="shared" si="624"/>
        <v>2</v>
      </c>
      <c r="D4843" s="29" t="str">
        <f t="shared" si="621"/>
        <v>2</v>
      </c>
      <c r="E4843" s="42" t="str">
        <f t="shared" si="622"/>
        <v>22</v>
      </c>
      <c r="F4843" s="1">
        <v>37</v>
      </c>
      <c r="G4843" s="28" t="str">
        <f t="shared" si="623"/>
        <v>237</v>
      </c>
      <c r="H4843" s="1">
        <v>26</v>
      </c>
      <c r="I4843" s="1">
        <v>3896</v>
      </c>
      <c r="J4843" s="1">
        <v>59</v>
      </c>
      <c r="K4843" s="1">
        <v>5520</v>
      </c>
      <c r="L4843" s="1">
        <v>299081</v>
      </c>
      <c r="M4843" s="1">
        <v>2515849</v>
      </c>
      <c r="N4843" s="2">
        <f>INT(VLOOKUP(--D4843,'属性表（单）'!$H$7:$I$11,2,0)*VLOOKUP(F4843,'属性表（单）'!$B$4:$D$53,3,0))</f>
        <v>16200</v>
      </c>
      <c r="O4843" s="34">
        <f t="shared" si="625"/>
        <v>3652</v>
      </c>
      <c r="P4843" s="1">
        <f>IF(H4843=26,VLOOKUP(G4843,'属性表（单核）'!$H$2:$I$251,2,0),IF(H4843=59,VLOOKUP(G4843,'属性表（单核）'!$C$2:$D$251,2,0),INT(N4843/VLOOKUP(H4843,'属性表（单）'!$N$4:$O$24,2,0))))</f>
        <v>2435</v>
      </c>
      <c r="Q4843" s="34">
        <f t="shared" si="626"/>
        <v>5175</v>
      </c>
      <c r="R4843" s="1">
        <f>IF(J4843=26,VLOOKUP(G4843,'属性表（单核）'!$H$2:$I$251,2,0),IF(J4843=59,VLOOKUP(G4843,'属性表（单核）'!$C$2:$D$251,2,0),INT(N4843/VLOOKUP(J4843,'属性表（单）'!$N$4:$O$24,2,0))))</f>
        <v>3450</v>
      </c>
      <c r="S4843" s="1">
        <f t="shared" si="627"/>
        <v>0</v>
      </c>
      <c r="T4843" s="28">
        <f>VLOOKUP(--F4843,经验表!$A$4:$B$53,2,0)*VLOOKUP(--E4843,经验表!$W$8:$X$17,2,0)</f>
        <v>0</v>
      </c>
      <c r="U4843" s="1">
        <f t="shared" si="628"/>
        <v>0</v>
      </c>
      <c r="V4843" s="1">
        <f t="shared" si="629"/>
        <v>0</v>
      </c>
    </row>
    <row r="4844" spans="1:22" x14ac:dyDescent="0.35">
      <c r="A4844" s="1">
        <v>93800202</v>
      </c>
      <c r="B4844" s="3" t="s">
        <v>27</v>
      </c>
      <c r="C4844" s="29">
        <f t="shared" si="624"/>
        <v>2</v>
      </c>
      <c r="D4844" s="29" t="str">
        <f t="shared" si="621"/>
        <v>2</v>
      </c>
      <c r="E4844" s="42" t="str">
        <f t="shared" si="622"/>
        <v>22</v>
      </c>
      <c r="F4844" s="1">
        <v>38</v>
      </c>
      <c r="G4844" s="28" t="str">
        <f t="shared" si="623"/>
        <v>238</v>
      </c>
      <c r="H4844" s="1">
        <v>26</v>
      </c>
      <c r="I4844" s="1">
        <v>3992</v>
      </c>
      <c r="J4844" s="1">
        <v>59</v>
      </c>
      <c r="K4844" s="1">
        <v>5656</v>
      </c>
      <c r="L4844" s="1">
        <v>332259</v>
      </c>
      <c r="M4844" s="1">
        <v>2814930</v>
      </c>
      <c r="N4844" s="2">
        <f>INT(VLOOKUP(--D4844,'属性表（单）'!$H$7:$I$11,2,0)*VLOOKUP(F4844,'属性表（单）'!$B$4:$D$53,3,0))</f>
        <v>16875</v>
      </c>
      <c r="O4844" s="34">
        <f t="shared" si="625"/>
        <v>3742</v>
      </c>
      <c r="P4844" s="1">
        <f>IF(H4844=26,VLOOKUP(G4844,'属性表（单核）'!$H$2:$I$251,2,0),IF(H4844=59,VLOOKUP(G4844,'属性表（单核）'!$C$2:$D$251,2,0),INT(N4844/VLOOKUP(H4844,'属性表（单）'!$N$4:$O$24,2,0))))</f>
        <v>2495</v>
      </c>
      <c r="Q4844" s="34">
        <f t="shared" si="626"/>
        <v>5302</v>
      </c>
      <c r="R4844" s="1">
        <f>IF(J4844=26,VLOOKUP(G4844,'属性表（单核）'!$H$2:$I$251,2,0),IF(J4844=59,VLOOKUP(G4844,'属性表（单核）'!$C$2:$D$251,2,0),INT(N4844/VLOOKUP(J4844,'属性表（单）'!$N$4:$O$24,2,0))))</f>
        <v>3535</v>
      </c>
      <c r="S4844" s="1">
        <f t="shared" si="627"/>
        <v>0</v>
      </c>
      <c r="T4844" s="28">
        <f>VLOOKUP(--F4844,经验表!$A$4:$B$53,2,0)*VLOOKUP(--E4844,经验表!$W$8:$X$17,2,0)</f>
        <v>0</v>
      </c>
      <c r="U4844" s="1">
        <f t="shared" si="628"/>
        <v>0</v>
      </c>
      <c r="V4844" s="1">
        <f t="shared" si="629"/>
        <v>0</v>
      </c>
    </row>
    <row r="4845" spans="1:22" x14ac:dyDescent="0.35">
      <c r="A4845" s="1">
        <v>93900202</v>
      </c>
      <c r="B4845" s="3" t="s">
        <v>27</v>
      </c>
      <c r="C4845" s="29">
        <f t="shared" si="624"/>
        <v>2</v>
      </c>
      <c r="D4845" s="29" t="str">
        <f t="shared" si="621"/>
        <v>2</v>
      </c>
      <c r="E4845" s="42" t="str">
        <f t="shared" si="622"/>
        <v>22</v>
      </c>
      <c r="F4845" s="1">
        <v>39</v>
      </c>
      <c r="G4845" s="28" t="str">
        <f t="shared" si="623"/>
        <v>239</v>
      </c>
      <c r="H4845" s="1">
        <v>26</v>
      </c>
      <c r="I4845" s="1">
        <v>4088</v>
      </c>
      <c r="J4845" s="1">
        <v>59</v>
      </c>
      <c r="K4845" s="1">
        <v>5792</v>
      </c>
      <c r="L4845" s="1">
        <v>369017</v>
      </c>
      <c r="M4845" s="1">
        <v>3147189</v>
      </c>
      <c r="N4845" s="2">
        <f>INT(VLOOKUP(--D4845,'属性表（单）'!$H$7:$I$11,2,0)*VLOOKUP(F4845,'属性表（单）'!$B$4:$D$53,3,0))</f>
        <v>17550</v>
      </c>
      <c r="O4845" s="34">
        <f t="shared" si="625"/>
        <v>3832</v>
      </c>
      <c r="P4845" s="1">
        <f>IF(H4845=26,VLOOKUP(G4845,'属性表（单核）'!$H$2:$I$251,2,0),IF(H4845=59,VLOOKUP(G4845,'属性表（单核）'!$C$2:$D$251,2,0),INT(N4845/VLOOKUP(H4845,'属性表（单）'!$N$4:$O$24,2,0))))</f>
        <v>2555</v>
      </c>
      <c r="Q4845" s="34">
        <f t="shared" si="626"/>
        <v>5430</v>
      </c>
      <c r="R4845" s="1">
        <f>IF(J4845=26,VLOOKUP(G4845,'属性表（单核）'!$H$2:$I$251,2,0),IF(J4845=59,VLOOKUP(G4845,'属性表（单核）'!$C$2:$D$251,2,0),INT(N4845/VLOOKUP(J4845,'属性表（单）'!$N$4:$O$24,2,0))))</f>
        <v>3620</v>
      </c>
      <c r="S4845" s="1">
        <f t="shared" si="627"/>
        <v>0</v>
      </c>
      <c r="T4845" s="28">
        <f>VLOOKUP(--F4845,经验表!$A$4:$B$53,2,0)*VLOOKUP(--E4845,经验表!$W$8:$X$17,2,0)</f>
        <v>0</v>
      </c>
      <c r="U4845" s="1">
        <f t="shared" si="628"/>
        <v>0</v>
      </c>
      <c r="V4845" s="1">
        <f t="shared" si="629"/>
        <v>0</v>
      </c>
    </row>
    <row r="4846" spans="1:22" x14ac:dyDescent="0.35">
      <c r="A4846" s="1">
        <v>94000202</v>
      </c>
      <c r="B4846" s="3" t="s">
        <v>27</v>
      </c>
      <c r="C4846" s="29">
        <f t="shared" si="624"/>
        <v>2</v>
      </c>
      <c r="D4846" s="29" t="str">
        <f t="shared" si="621"/>
        <v>2</v>
      </c>
      <c r="E4846" s="42" t="str">
        <f t="shared" si="622"/>
        <v>22</v>
      </c>
      <c r="F4846" s="1">
        <v>40</v>
      </c>
      <c r="G4846" s="28" t="str">
        <f t="shared" si="623"/>
        <v>240</v>
      </c>
      <c r="H4846" s="1">
        <v>26</v>
      </c>
      <c r="I4846" s="1">
        <v>4184</v>
      </c>
      <c r="J4846" s="1">
        <v>59</v>
      </c>
      <c r="K4846" s="1">
        <v>5928</v>
      </c>
      <c r="L4846" s="1">
        <v>409739</v>
      </c>
      <c r="M4846" s="1">
        <v>3516206</v>
      </c>
      <c r="N4846" s="2">
        <f>INT(VLOOKUP(--D4846,'属性表（单）'!$H$7:$I$11,2,0)*VLOOKUP(F4846,'属性表（单）'!$B$4:$D$53,3,0))</f>
        <v>18225</v>
      </c>
      <c r="O4846" s="34">
        <f t="shared" si="625"/>
        <v>3922</v>
      </c>
      <c r="P4846" s="1">
        <f>IF(H4846=26,VLOOKUP(G4846,'属性表（单核）'!$H$2:$I$251,2,0),IF(H4846=59,VLOOKUP(G4846,'属性表（单核）'!$C$2:$D$251,2,0),INT(N4846/VLOOKUP(H4846,'属性表（单）'!$N$4:$O$24,2,0))))</f>
        <v>2615</v>
      </c>
      <c r="Q4846" s="34">
        <f t="shared" si="626"/>
        <v>5557</v>
      </c>
      <c r="R4846" s="1">
        <f>IF(J4846=26,VLOOKUP(G4846,'属性表（单核）'!$H$2:$I$251,2,0),IF(J4846=59,VLOOKUP(G4846,'属性表（单核）'!$C$2:$D$251,2,0),INT(N4846/VLOOKUP(J4846,'属性表（单）'!$N$4:$O$24,2,0))))</f>
        <v>3705</v>
      </c>
      <c r="S4846" s="1">
        <f t="shared" si="627"/>
        <v>0</v>
      </c>
      <c r="T4846" s="28">
        <f>VLOOKUP(--F4846,经验表!$A$4:$B$53,2,0)*VLOOKUP(--E4846,经验表!$W$8:$X$17,2,0)</f>
        <v>0</v>
      </c>
      <c r="U4846" s="1">
        <f t="shared" si="628"/>
        <v>0</v>
      </c>
      <c r="V4846" s="1">
        <f t="shared" si="629"/>
        <v>0</v>
      </c>
    </row>
    <row r="4847" spans="1:22" x14ac:dyDescent="0.35">
      <c r="A4847" s="1">
        <v>94100202</v>
      </c>
      <c r="B4847" s="3" t="s">
        <v>27</v>
      </c>
      <c r="C4847" s="29">
        <f t="shared" si="624"/>
        <v>2</v>
      </c>
      <c r="D4847" s="29" t="str">
        <f t="shared" si="621"/>
        <v>2</v>
      </c>
      <c r="E4847" s="42" t="str">
        <f t="shared" si="622"/>
        <v>22</v>
      </c>
      <c r="F4847" s="1">
        <v>41</v>
      </c>
      <c r="G4847" s="28" t="str">
        <f t="shared" si="623"/>
        <v>241</v>
      </c>
      <c r="H4847" s="1">
        <v>26</v>
      </c>
      <c r="I4847" s="1">
        <v>4280</v>
      </c>
      <c r="J4847" s="1">
        <v>59</v>
      </c>
      <c r="K4847" s="1">
        <v>6064</v>
      </c>
      <c r="L4847" s="1">
        <v>454848</v>
      </c>
      <c r="M4847" s="1">
        <v>3925945</v>
      </c>
      <c r="N4847" s="2">
        <f>INT(VLOOKUP(--D4847,'属性表（单）'!$H$7:$I$11,2,0)*VLOOKUP(F4847,'属性表（单）'!$B$4:$D$53,3,0))</f>
        <v>18900</v>
      </c>
      <c r="O4847" s="34">
        <f t="shared" si="625"/>
        <v>4012</v>
      </c>
      <c r="P4847" s="1">
        <f>IF(H4847=26,VLOOKUP(G4847,'属性表（单核）'!$H$2:$I$251,2,0),IF(H4847=59,VLOOKUP(G4847,'属性表（单核）'!$C$2:$D$251,2,0),INT(N4847/VLOOKUP(H4847,'属性表（单）'!$N$4:$O$24,2,0))))</f>
        <v>2675</v>
      </c>
      <c r="Q4847" s="34">
        <f t="shared" si="626"/>
        <v>5685</v>
      </c>
      <c r="R4847" s="1">
        <f>IF(J4847=26,VLOOKUP(G4847,'属性表（单核）'!$H$2:$I$251,2,0),IF(J4847=59,VLOOKUP(G4847,'属性表（单核）'!$C$2:$D$251,2,0),INT(N4847/VLOOKUP(J4847,'属性表（单）'!$N$4:$O$24,2,0))))</f>
        <v>3790</v>
      </c>
      <c r="S4847" s="1">
        <f t="shared" si="627"/>
        <v>0</v>
      </c>
      <c r="T4847" s="28">
        <f>VLOOKUP(--F4847,经验表!$A$4:$B$53,2,0)*VLOOKUP(--E4847,经验表!$W$8:$X$17,2,0)</f>
        <v>0</v>
      </c>
      <c r="U4847" s="1">
        <f t="shared" si="628"/>
        <v>0</v>
      </c>
      <c r="V4847" s="1">
        <f t="shared" si="629"/>
        <v>0</v>
      </c>
    </row>
    <row r="4848" spans="1:22" x14ac:dyDescent="0.35">
      <c r="A4848" s="1">
        <v>94200202</v>
      </c>
      <c r="B4848" s="3" t="s">
        <v>27</v>
      </c>
      <c r="C4848" s="29">
        <f t="shared" si="624"/>
        <v>2</v>
      </c>
      <c r="D4848" s="29" t="str">
        <f t="shared" si="621"/>
        <v>2</v>
      </c>
      <c r="E4848" s="42" t="str">
        <f t="shared" si="622"/>
        <v>22</v>
      </c>
      <c r="F4848" s="1">
        <v>42</v>
      </c>
      <c r="G4848" s="28" t="str">
        <f t="shared" si="623"/>
        <v>242</v>
      </c>
      <c r="H4848" s="1">
        <v>26</v>
      </c>
      <c r="I4848" s="1">
        <v>4376</v>
      </c>
      <c r="J4848" s="1">
        <v>59</v>
      </c>
      <c r="K4848" s="1">
        <v>6200</v>
      </c>
      <c r="L4848" s="1">
        <v>504814</v>
      </c>
      <c r="M4848" s="1">
        <v>4380793</v>
      </c>
      <c r="N4848" s="2">
        <f>INT(VLOOKUP(--D4848,'属性表（单）'!$H$7:$I$11,2,0)*VLOOKUP(F4848,'属性表（单）'!$B$4:$D$53,3,0))</f>
        <v>19650</v>
      </c>
      <c r="O4848" s="34">
        <f t="shared" si="625"/>
        <v>4102</v>
      </c>
      <c r="P4848" s="1">
        <f>IF(H4848=26,VLOOKUP(G4848,'属性表（单核）'!$H$2:$I$251,2,0),IF(H4848=59,VLOOKUP(G4848,'属性表（单核）'!$C$2:$D$251,2,0),INT(N4848/VLOOKUP(H4848,'属性表（单）'!$N$4:$O$24,2,0))))</f>
        <v>2735</v>
      </c>
      <c r="Q4848" s="34">
        <f t="shared" si="626"/>
        <v>5812</v>
      </c>
      <c r="R4848" s="1">
        <f>IF(J4848=26,VLOOKUP(G4848,'属性表（单核）'!$H$2:$I$251,2,0),IF(J4848=59,VLOOKUP(G4848,'属性表（单核）'!$C$2:$D$251,2,0),INT(N4848/VLOOKUP(J4848,'属性表（单）'!$N$4:$O$24,2,0))))</f>
        <v>3875</v>
      </c>
      <c r="S4848" s="1">
        <f t="shared" si="627"/>
        <v>0</v>
      </c>
      <c r="T4848" s="28">
        <f>VLOOKUP(--F4848,经验表!$A$4:$B$53,2,0)*VLOOKUP(--E4848,经验表!$W$8:$X$17,2,0)</f>
        <v>0</v>
      </c>
      <c r="U4848" s="1">
        <f t="shared" si="628"/>
        <v>0</v>
      </c>
      <c r="V4848" s="1">
        <f t="shared" si="629"/>
        <v>0</v>
      </c>
    </row>
    <row r="4849" spans="1:22" x14ac:dyDescent="0.35">
      <c r="A4849" s="1">
        <v>94300202</v>
      </c>
      <c r="B4849" s="3" t="s">
        <v>27</v>
      </c>
      <c r="C4849" s="29">
        <f t="shared" si="624"/>
        <v>2</v>
      </c>
      <c r="D4849" s="29" t="str">
        <f t="shared" si="621"/>
        <v>2</v>
      </c>
      <c r="E4849" s="42" t="str">
        <f t="shared" si="622"/>
        <v>22</v>
      </c>
      <c r="F4849" s="1">
        <v>43</v>
      </c>
      <c r="G4849" s="28" t="str">
        <f t="shared" si="623"/>
        <v>243</v>
      </c>
      <c r="H4849" s="1">
        <v>26</v>
      </c>
      <c r="I4849" s="1">
        <v>4472</v>
      </c>
      <c r="J4849" s="1">
        <v>59</v>
      </c>
      <c r="K4849" s="1">
        <v>6336</v>
      </c>
      <c r="L4849" s="1">
        <v>560162</v>
      </c>
      <c r="M4849" s="1">
        <v>4885607</v>
      </c>
      <c r="N4849" s="2">
        <f>INT(VLOOKUP(--D4849,'属性表（单）'!$H$7:$I$11,2,0)*VLOOKUP(F4849,'属性表（单）'!$B$4:$D$53,3,0))</f>
        <v>20400</v>
      </c>
      <c r="O4849" s="34">
        <f t="shared" si="625"/>
        <v>4192</v>
      </c>
      <c r="P4849" s="1">
        <f>IF(H4849=26,VLOOKUP(G4849,'属性表（单核）'!$H$2:$I$251,2,0),IF(H4849=59,VLOOKUP(G4849,'属性表（单核）'!$C$2:$D$251,2,0),INT(N4849/VLOOKUP(H4849,'属性表（单）'!$N$4:$O$24,2,0))))</f>
        <v>2795</v>
      </c>
      <c r="Q4849" s="34">
        <f t="shared" si="626"/>
        <v>5940</v>
      </c>
      <c r="R4849" s="1">
        <f>IF(J4849=26,VLOOKUP(G4849,'属性表（单核）'!$H$2:$I$251,2,0),IF(J4849=59,VLOOKUP(G4849,'属性表（单核）'!$C$2:$D$251,2,0),INT(N4849/VLOOKUP(J4849,'属性表（单）'!$N$4:$O$24,2,0))))</f>
        <v>3960</v>
      </c>
      <c r="S4849" s="1">
        <f t="shared" si="627"/>
        <v>0</v>
      </c>
      <c r="T4849" s="28">
        <f>VLOOKUP(--F4849,经验表!$A$4:$B$53,2,0)*VLOOKUP(--E4849,经验表!$W$8:$X$17,2,0)</f>
        <v>0</v>
      </c>
      <c r="U4849" s="1">
        <f t="shared" si="628"/>
        <v>0</v>
      </c>
      <c r="V4849" s="1">
        <f t="shared" si="629"/>
        <v>0</v>
      </c>
    </row>
    <row r="4850" spans="1:22" x14ac:dyDescent="0.35">
      <c r="A4850" s="1">
        <v>94400202</v>
      </c>
      <c r="B4850" s="3" t="s">
        <v>27</v>
      </c>
      <c r="C4850" s="29">
        <f t="shared" si="624"/>
        <v>2</v>
      </c>
      <c r="D4850" s="29" t="str">
        <f t="shared" si="621"/>
        <v>2</v>
      </c>
      <c r="E4850" s="42" t="str">
        <f t="shared" si="622"/>
        <v>22</v>
      </c>
      <c r="F4850" s="1">
        <v>44</v>
      </c>
      <c r="G4850" s="28" t="str">
        <f t="shared" si="623"/>
        <v>244</v>
      </c>
      <c r="H4850" s="1">
        <v>26</v>
      </c>
      <c r="I4850" s="1">
        <v>4568</v>
      </c>
      <c r="J4850" s="1">
        <v>59</v>
      </c>
      <c r="K4850" s="1">
        <v>6472</v>
      </c>
      <c r="L4850" s="1">
        <v>621463</v>
      </c>
      <c r="M4850" s="1">
        <v>5445769</v>
      </c>
      <c r="N4850" s="2">
        <f>INT(VLOOKUP(--D4850,'属性表（单）'!$H$7:$I$11,2,0)*VLOOKUP(F4850,'属性表（单）'!$B$4:$D$53,3,0))</f>
        <v>21150</v>
      </c>
      <c r="O4850" s="34">
        <f t="shared" si="625"/>
        <v>4282</v>
      </c>
      <c r="P4850" s="1">
        <f>IF(H4850=26,VLOOKUP(G4850,'属性表（单核）'!$H$2:$I$251,2,0),IF(H4850=59,VLOOKUP(G4850,'属性表（单核）'!$C$2:$D$251,2,0),INT(N4850/VLOOKUP(H4850,'属性表（单）'!$N$4:$O$24,2,0))))</f>
        <v>2855</v>
      </c>
      <c r="Q4850" s="34">
        <f t="shared" si="626"/>
        <v>6067</v>
      </c>
      <c r="R4850" s="1">
        <f>IF(J4850=26,VLOOKUP(G4850,'属性表（单核）'!$H$2:$I$251,2,0),IF(J4850=59,VLOOKUP(G4850,'属性表（单核）'!$C$2:$D$251,2,0),INT(N4850/VLOOKUP(J4850,'属性表（单）'!$N$4:$O$24,2,0))))</f>
        <v>4045</v>
      </c>
      <c r="S4850" s="1">
        <f t="shared" si="627"/>
        <v>0</v>
      </c>
      <c r="T4850" s="28">
        <f>VLOOKUP(--F4850,经验表!$A$4:$B$53,2,0)*VLOOKUP(--E4850,经验表!$W$8:$X$17,2,0)</f>
        <v>0</v>
      </c>
      <c r="U4850" s="1">
        <f t="shared" si="628"/>
        <v>0</v>
      </c>
      <c r="V4850" s="1">
        <f t="shared" si="629"/>
        <v>0</v>
      </c>
    </row>
    <row r="4851" spans="1:22" x14ac:dyDescent="0.35">
      <c r="A4851" s="1">
        <v>94500202</v>
      </c>
      <c r="B4851" s="3" t="s">
        <v>27</v>
      </c>
      <c r="C4851" s="29">
        <f t="shared" si="624"/>
        <v>2</v>
      </c>
      <c r="D4851" s="29" t="str">
        <f t="shared" si="621"/>
        <v>2</v>
      </c>
      <c r="E4851" s="42" t="str">
        <f t="shared" si="622"/>
        <v>22</v>
      </c>
      <c r="F4851" s="1">
        <v>45</v>
      </c>
      <c r="G4851" s="28" t="str">
        <f t="shared" si="623"/>
        <v>245</v>
      </c>
      <c r="H4851" s="1">
        <v>26</v>
      </c>
      <c r="I4851" s="1">
        <v>4664</v>
      </c>
      <c r="J4851" s="1">
        <v>59</v>
      </c>
      <c r="K4851" s="1">
        <v>6608</v>
      </c>
      <c r="L4851" s="1">
        <v>689357</v>
      </c>
      <c r="M4851" s="1">
        <v>6067232</v>
      </c>
      <c r="N4851" s="2">
        <f>INT(VLOOKUP(--D4851,'属性表（单）'!$H$7:$I$11,2,0)*VLOOKUP(F4851,'属性表（单）'!$B$4:$D$53,3,0))</f>
        <v>21900</v>
      </c>
      <c r="O4851" s="34">
        <f t="shared" si="625"/>
        <v>4372</v>
      </c>
      <c r="P4851" s="1">
        <f>IF(H4851=26,VLOOKUP(G4851,'属性表（单核）'!$H$2:$I$251,2,0),IF(H4851=59,VLOOKUP(G4851,'属性表（单核）'!$C$2:$D$251,2,0),INT(N4851/VLOOKUP(H4851,'属性表（单）'!$N$4:$O$24,2,0))))</f>
        <v>2915</v>
      </c>
      <c r="Q4851" s="34">
        <f t="shared" si="626"/>
        <v>6195</v>
      </c>
      <c r="R4851" s="1">
        <f>IF(J4851=26,VLOOKUP(G4851,'属性表（单核）'!$H$2:$I$251,2,0),IF(J4851=59,VLOOKUP(G4851,'属性表（单核）'!$C$2:$D$251,2,0),INT(N4851/VLOOKUP(J4851,'属性表（单）'!$N$4:$O$24,2,0))))</f>
        <v>4130</v>
      </c>
      <c r="S4851" s="1">
        <f t="shared" si="627"/>
        <v>0</v>
      </c>
      <c r="T4851" s="28">
        <f>VLOOKUP(--F4851,经验表!$A$4:$B$53,2,0)*VLOOKUP(--E4851,经验表!$W$8:$X$17,2,0)</f>
        <v>0</v>
      </c>
      <c r="U4851" s="1">
        <f t="shared" si="628"/>
        <v>0</v>
      </c>
      <c r="V4851" s="1">
        <f t="shared" si="629"/>
        <v>0</v>
      </c>
    </row>
    <row r="4852" spans="1:22" x14ac:dyDescent="0.35">
      <c r="A4852" s="1">
        <v>94600202</v>
      </c>
      <c r="B4852" s="3" t="s">
        <v>27</v>
      </c>
      <c r="C4852" s="29">
        <f t="shared" si="624"/>
        <v>2</v>
      </c>
      <c r="D4852" s="29" t="str">
        <f t="shared" si="621"/>
        <v>2</v>
      </c>
      <c r="E4852" s="42" t="str">
        <f t="shared" si="622"/>
        <v>22</v>
      </c>
      <c r="F4852" s="1">
        <v>46</v>
      </c>
      <c r="G4852" s="28" t="str">
        <f t="shared" si="623"/>
        <v>246</v>
      </c>
      <c r="H4852" s="1">
        <v>26</v>
      </c>
      <c r="I4852" s="1">
        <v>4760</v>
      </c>
      <c r="J4852" s="1">
        <v>59</v>
      </c>
      <c r="K4852" s="1">
        <v>6744</v>
      </c>
      <c r="L4852" s="1">
        <v>764553</v>
      </c>
      <c r="M4852" s="1">
        <v>6756589</v>
      </c>
      <c r="N4852" s="2">
        <f>INT(VLOOKUP(--D4852,'属性表（单）'!$H$7:$I$11,2,0)*VLOOKUP(F4852,'属性表（单）'!$B$4:$D$53,3,0))</f>
        <v>22650</v>
      </c>
      <c r="O4852" s="34">
        <f t="shared" si="625"/>
        <v>4462</v>
      </c>
      <c r="P4852" s="1">
        <f>IF(H4852=26,VLOOKUP(G4852,'属性表（单核）'!$H$2:$I$251,2,0),IF(H4852=59,VLOOKUP(G4852,'属性表（单核）'!$C$2:$D$251,2,0),INT(N4852/VLOOKUP(H4852,'属性表（单）'!$N$4:$O$24,2,0))))</f>
        <v>2975</v>
      </c>
      <c r="Q4852" s="34">
        <f t="shared" si="626"/>
        <v>6322</v>
      </c>
      <c r="R4852" s="1">
        <f>IF(J4852=26,VLOOKUP(G4852,'属性表（单核）'!$H$2:$I$251,2,0),IF(J4852=59,VLOOKUP(G4852,'属性表（单核）'!$C$2:$D$251,2,0),INT(N4852/VLOOKUP(J4852,'属性表（单）'!$N$4:$O$24,2,0))))</f>
        <v>4215</v>
      </c>
      <c r="S4852" s="1">
        <f t="shared" si="627"/>
        <v>0</v>
      </c>
      <c r="T4852" s="28">
        <f>VLOOKUP(--F4852,经验表!$A$4:$B$53,2,0)*VLOOKUP(--E4852,经验表!$W$8:$X$17,2,0)</f>
        <v>0</v>
      </c>
      <c r="U4852" s="1">
        <f t="shared" si="628"/>
        <v>0</v>
      </c>
      <c r="V4852" s="1">
        <f t="shared" si="629"/>
        <v>0</v>
      </c>
    </row>
    <row r="4853" spans="1:22" x14ac:dyDescent="0.35">
      <c r="A4853" s="1">
        <v>94700202</v>
      </c>
      <c r="B4853" s="3" t="s">
        <v>27</v>
      </c>
      <c r="C4853" s="29">
        <f t="shared" si="624"/>
        <v>2</v>
      </c>
      <c r="D4853" s="29" t="str">
        <f t="shared" si="621"/>
        <v>2</v>
      </c>
      <c r="E4853" s="42" t="str">
        <f t="shared" si="622"/>
        <v>22</v>
      </c>
      <c r="F4853" s="1">
        <v>47</v>
      </c>
      <c r="G4853" s="28" t="str">
        <f t="shared" si="623"/>
        <v>247</v>
      </c>
      <c r="H4853" s="1">
        <v>26</v>
      </c>
      <c r="I4853" s="1">
        <v>4856</v>
      </c>
      <c r="J4853" s="1">
        <v>59</v>
      </c>
      <c r="K4853" s="1">
        <v>6880</v>
      </c>
      <c r="L4853" s="1">
        <v>847829</v>
      </c>
      <c r="M4853" s="1">
        <v>7521142</v>
      </c>
      <c r="N4853" s="2">
        <f>INT(VLOOKUP(--D4853,'属性表（单）'!$H$7:$I$11,2,0)*VLOOKUP(F4853,'属性表（单）'!$B$4:$D$53,3,0))</f>
        <v>23475</v>
      </c>
      <c r="O4853" s="34">
        <f t="shared" si="625"/>
        <v>4552</v>
      </c>
      <c r="P4853" s="1">
        <f>IF(H4853=26,VLOOKUP(G4853,'属性表（单核）'!$H$2:$I$251,2,0),IF(H4853=59,VLOOKUP(G4853,'属性表（单核）'!$C$2:$D$251,2,0),INT(N4853/VLOOKUP(H4853,'属性表（单）'!$N$4:$O$24,2,0))))</f>
        <v>3035</v>
      </c>
      <c r="Q4853" s="34">
        <f t="shared" si="626"/>
        <v>6450</v>
      </c>
      <c r="R4853" s="1">
        <f>IF(J4853=26,VLOOKUP(G4853,'属性表（单核）'!$H$2:$I$251,2,0),IF(J4853=59,VLOOKUP(G4853,'属性表（单核）'!$C$2:$D$251,2,0),INT(N4853/VLOOKUP(J4853,'属性表（单）'!$N$4:$O$24,2,0))))</f>
        <v>4300</v>
      </c>
      <c r="S4853" s="1">
        <f t="shared" si="627"/>
        <v>0</v>
      </c>
      <c r="T4853" s="28">
        <f>VLOOKUP(--F4853,经验表!$A$4:$B$53,2,0)*VLOOKUP(--E4853,经验表!$W$8:$X$17,2,0)</f>
        <v>0</v>
      </c>
      <c r="U4853" s="1">
        <f t="shared" si="628"/>
        <v>0</v>
      </c>
      <c r="V4853" s="1">
        <f t="shared" si="629"/>
        <v>0</v>
      </c>
    </row>
    <row r="4854" spans="1:22" x14ac:dyDescent="0.35">
      <c r="A4854" s="1">
        <v>94800202</v>
      </c>
      <c r="B4854" s="3" t="s">
        <v>27</v>
      </c>
      <c r="C4854" s="29">
        <f t="shared" si="624"/>
        <v>2</v>
      </c>
      <c r="D4854" s="29" t="str">
        <f t="shared" si="621"/>
        <v>2</v>
      </c>
      <c r="E4854" s="42" t="str">
        <f t="shared" si="622"/>
        <v>22</v>
      </c>
      <c r="F4854" s="1">
        <v>48</v>
      </c>
      <c r="G4854" s="28" t="str">
        <f t="shared" si="623"/>
        <v>248</v>
      </c>
      <c r="H4854" s="1">
        <v>26</v>
      </c>
      <c r="I4854" s="1">
        <v>4952</v>
      </c>
      <c r="J4854" s="1">
        <v>59</v>
      </c>
      <c r="K4854" s="1">
        <v>7016</v>
      </c>
      <c r="L4854" s="1">
        <v>940053</v>
      </c>
      <c r="M4854" s="1">
        <v>8368971</v>
      </c>
      <c r="N4854" s="2">
        <f>INT(VLOOKUP(--D4854,'属性表（单）'!$H$7:$I$11,2,0)*VLOOKUP(F4854,'属性表（单）'!$B$4:$D$53,3,0))</f>
        <v>24300</v>
      </c>
      <c r="O4854" s="34">
        <f t="shared" si="625"/>
        <v>4642</v>
      </c>
      <c r="P4854" s="1">
        <f>IF(H4854=26,VLOOKUP(G4854,'属性表（单核）'!$H$2:$I$251,2,0),IF(H4854=59,VLOOKUP(G4854,'属性表（单核）'!$C$2:$D$251,2,0),INT(N4854/VLOOKUP(H4854,'属性表（单）'!$N$4:$O$24,2,0))))</f>
        <v>3095</v>
      </c>
      <c r="Q4854" s="34">
        <f t="shared" si="626"/>
        <v>6577</v>
      </c>
      <c r="R4854" s="1">
        <f>IF(J4854=26,VLOOKUP(G4854,'属性表（单核）'!$H$2:$I$251,2,0),IF(J4854=59,VLOOKUP(G4854,'属性表（单核）'!$C$2:$D$251,2,0),INT(N4854/VLOOKUP(J4854,'属性表（单）'!$N$4:$O$24,2,0))))</f>
        <v>4385</v>
      </c>
      <c r="S4854" s="1">
        <f t="shared" si="627"/>
        <v>0</v>
      </c>
      <c r="T4854" s="28">
        <f>VLOOKUP(--F4854,经验表!$A$4:$B$53,2,0)*VLOOKUP(--E4854,经验表!$W$8:$X$17,2,0)</f>
        <v>0</v>
      </c>
      <c r="U4854" s="1">
        <f t="shared" si="628"/>
        <v>0</v>
      </c>
      <c r="V4854" s="1">
        <f t="shared" si="629"/>
        <v>0</v>
      </c>
    </row>
    <row r="4855" spans="1:22" x14ac:dyDescent="0.35">
      <c r="A4855" s="1">
        <v>94900202</v>
      </c>
      <c r="B4855" s="3" t="s">
        <v>27</v>
      </c>
      <c r="C4855" s="29">
        <f t="shared" si="624"/>
        <v>2</v>
      </c>
      <c r="D4855" s="29" t="str">
        <f t="shared" si="621"/>
        <v>2</v>
      </c>
      <c r="E4855" s="42" t="str">
        <f t="shared" si="622"/>
        <v>22</v>
      </c>
      <c r="F4855" s="1">
        <v>49</v>
      </c>
      <c r="G4855" s="28" t="str">
        <f t="shared" si="623"/>
        <v>249</v>
      </c>
      <c r="H4855" s="1">
        <v>26</v>
      </c>
      <c r="I4855" s="1">
        <v>5048</v>
      </c>
      <c r="J4855" s="1">
        <v>59</v>
      </c>
      <c r="K4855" s="1">
        <v>7152</v>
      </c>
      <c r="L4855" s="1">
        <v>1042182</v>
      </c>
      <c r="M4855" s="1">
        <v>9309024</v>
      </c>
      <c r="N4855" s="2">
        <f>INT(VLOOKUP(--D4855,'属性表（单）'!$H$7:$I$11,2,0)*VLOOKUP(F4855,'属性表（单）'!$B$4:$D$53,3,0))</f>
        <v>25125</v>
      </c>
      <c r="O4855" s="34">
        <f t="shared" si="625"/>
        <v>4732</v>
      </c>
      <c r="P4855" s="1">
        <f>IF(H4855=26,VLOOKUP(G4855,'属性表（单核）'!$H$2:$I$251,2,0),IF(H4855=59,VLOOKUP(G4855,'属性表（单核）'!$C$2:$D$251,2,0),INT(N4855/VLOOKUP(H4855,'属性表（单）'!$N$4:$O$24,2,0))))</f>
        <v>3155</v>
      </c>
      <c r="Q4855" s="34">
        <f t="shared" si="626"/>
        <v>6705</v>
      </c>
      <c r="R4855" s="1">
        <f>IF(J4855=26,VLOOKUP(G4855,'属性表（单核）'!$H$2:$I$251,2,0),IF(J4855=59,VLOOKUP(G4855,'属性表（单核）'!$C$2:$D$251,2,0),INT(N4855/VLOOKUP(J4855,'属性表（单）'!$N$4:$O$24,2,0))))</f>
        <v>4470</v>
      </c>
      <c r="S4855" s="1">
        <f t="shared" si="627"/>
        <v>0</v>
      </c>
      <c r="T4855" s="28">
        <f>VLOOKUP(--F4855,经验表!$A$4:$B$53,2,0)*VLOOKUP(--E4855,经验表!$W$8:$X$17,2,0)</f>
        <v>0</v>
      </c>
      <c r="U4855" s="1">
        <f t="shared" si="628"/>
        <v>0</v>
      </c>
      <c r="V4855" s="1">
        <f t="shared" si="629"/>
        <v>0</v>
      </c>
    </row>
    <row r="4856" spans="1:22" x14ac:dyDescent="0.35">
      <c r="A4856" s="1">
        <v>95000202</v>
      </c>
      <c r="B4856" s="3" t="s">
        <v>27</v>
      </c>
      <c r="C4856" s="29">
        <f t="shared" si="624"/>
        <v>2</v>
      </c>
      <c r="D4856" s="29" t="str">
        <f t="shared" si="621"/>
        <v>2</v>
      </c>
      <c r="E4856" s="42" t="str">
        <f t="shared" si="622"/>
        <v>22</v>
      </c>
      <c r="F4856" s="1">
        <v>50</v>
      </c>
      <c r="G4856" s="28" t="str">
        <f t="shared" si="623"/>
        <v>250</v>
      </c>
      <c r="H4856" s="1">
        <v>26</v>
      </c>
      <c r="I4856" s="1">
        <v>5144</v>
      </c>
      <c r="J4856" s="1">
        <v>59</v>
      </c>
      <c r="K4856" s="1">
        <v>7288</v>
      </c>
      <c r="L4856" s="1">
        <v>99999999</v>
      </c>
      <c r="M4856" s="1">
        <v>10351206</v>
      </c>
      <c r="N4856" s="2">
        <f>INT(VLOOKUP(--D4856,'属性表（单）'!$H$7:$I$11,2,0)*VLOOKUP(F4856,'属性表（单）'!$B$4:$D$53,3,0))</f>
        <v>25950</v>
      </c>
      <c r="O4856" s="34">
        <f t="shared" si="625"/>
        <v>4822</v>
      </c>
      <c r="P4856" s="1">
        <f>IF(H4856=26,VLOOKUP(G4856,'属性表（单核）'!$H$2:$I$251,2,0),IF(H4856=59,VLOOKUP(G4856,'属性表（单核）'!$C$2:$D$251,2,0),INT(N4856/VLOOKUP(H4856,'属性表（单）'!$N$4:$O$24,2,0))))</f>
        <v>3215</v>
      </c>
      <c r="Q4856" s="34">
        <f t="shared" si="626"/>
        <v>6832</v>
      </c>
      <c r="R4856" s="1">
        <f>IF(J4856=26,VLOOKUP(G4856,'属性表（单核）'!$H$2:$I$251,2,0),IF(J4856=59,VLOOKUP(G4856,'属性表（单核）'!$C$2:$D$251,2,0),INT(N4856/VLOOKUP(J4856,'属性表（单）'!$N$4:$O$24,2,0))))</f>
        <v>4555</v>
      </c>
      <c r="S4856" s="1">
        <f t="shared" si="627"/>
        <v>0</v>
      </c>
      <c r="T4856" s="28">
        <f>VLOOKUP(--F4856,经验表!$A$4:$B$53,2,0)*VLOOKUP(--E4856,经验表!$W$8:$X$17,2,0)</f>
        <v>0</v>
      </c>
      <c r="U4856" s="1">
        <f t="shared" si="628"/>
        <v>0</v>
      </c>
      <c r="V4856" s="1">
        <f t="shared" si="629"/>
        <v>0</v>
      </c>
    </row>
    <row r="4857" spans="1:22" x14ac:dyDescent="0.35">
      <c r="A4857" s="1">
        <v>90100203</v>
      </c>
      <c r="B4857" s="3" t="s">
        <v>27</v>
      </c>
      <c r="C4857" s="29">
        <f t="shared" si="624"/>
        <v>2</v>
      </c>
      <c r="D4857" s="29" t="str">
        <f t="shared" si="621"/>
        <v>3</v>
      </c>
      <c r="E4857" s="42" t="str">
        <f t="shared" si="622"/>
        <v>23</v>
      </c>
      <c r="F4857" s="1">
        <v>1</v>
      </c>
      <c r="G4857" s="28" t="str">
        <f t="shared" si="623"/>
        <v>31</v>
      </c>
      <c r="H4857" s="1">
        <v>26</v>
      </c>
      <c r="I4857" s="1">
        <v>632</v>
      </c>
      <c r="J4857" s="1">
        <v>59</v>
      </c>
      <c r="K4857" s="1">
        <v>904</v>
      </c>
      <c r="L4857" s="1">
        <v>2913</v>
      </c>
      <c r="M4857" s="1">
        <v>0</v>
      </c>
      <c r="N4857" s="2">
        <f>INT(VLOOKUP(--D4857,'属性表（单）'!$H$7:$I$11,2,0)*VLOOKUP(F4857,'属性表（单）'!$B$4:$D$53,3,0))</f>
        <v>3600</v>
      </c>
      <c r="O4857" s="34">
        <f t="shared" si="625"/>
        <v>592</v>
      </c>
      <c r="P4857" s="1">
        <f>IF(H4857=26,VLOOKUP(G4857,'属性表（单核）'!$H$2:$I$251,2,0),IF(H4857=59,VLOOKUP(G4857,'属性表（单核）'!$C$2:$D$251,2,0),INT(N4857/VLOOKUP(H4857,'属性表（单）'!$N$4:$O$24,2,0))))</f>
        <v>395</v>
      </c>
      <c r="Q4857" s="34">
        <f t="shared" si="626"/>
        <v>847</v>
      </c>
      <c r="R4857" s="1">
        <f>IF(J4857=26,VLOOKUP(G4857,'属性表（单核）'!$H$2:$I$251,2,0),IF(J4857=59,VLOOKUP(G4857,'属性表（单核）'!$C$2:$D$251,2,0),INT(N4857/VLOOKUP(J4857,'属性表（单）'!$N$4:$O$24,2,0))))</f>
        <v>565</v>
      </c>
      <c r="S4857" s="1">
        <f t="shared" si="627"/>
        <v>2250</v>
      </c>
      <c r="T4857" s="28">
        <f>VLOOKUP(--F4857,经验表!$A$4:$B$53,2,0)*VLOOKUP(--E4857,经验表!$W$8:$X$17,2,0)</f>
        <v>2250</v>
      </c>
      <c r="U4857" s="1">
        <f t="shared" si="628"/>
        <v>75000</v>
      </c>
      <c r="V4857" s="1">
        <f t="shared" si="629"/>
        <v>0</v>
      </c>
    </row>
    <row r="4858" spans="1:22" x14ac:dyDescent="0.35">
      <c r="A4858" s="1">
        <v>90200203</v>
      </c>
      <c r="B4858" s="3" t="s">
        <v>27</v>
      </c>
      <c r="C4858" s="29">
        <f t="shared" si="624"/>
        <v>2</v>
      </c>
      <c r="D4858" s="29" t="str">
        <f t="shared" si="621"/>
        <v>3</v>
      </c>
      <c r="E4858" s="42" t="str">
        <f t="shared" si="622"/>
        <v>23</v>
      </c>
      <c r="F4858" s="1">
        <v>2</v>
      </c>
      <c r="G4858" s="28" t="str">
        <f t="shared" si="623"/>
        <v>32</v>
      </c>
      <c r="H4858" s="1">
        <v>26</v>
      </c>
      <c r="I4858" s="1">
        <v>760</v>
      </c>
      <c r="J4858" s="1">
        <v>59</v>
      </c>
      <c r="K4858" s="1">
        <v>1080</v>
      </c>
      <c r="L4858" s="1">
        <v>3854</v>
      </c>
      <c r="M4858" s="1">
        <v>2913</v>
      </c>
      <c r="N4858" s="2">
        <f>INT(VLOOKUP(--D4858,'属性表（单）'!$H$7:$I$11,2,0)*VLOOKUP(F4858,'属性表（单）'!$B$4:$D$53,3,0))</f>
        <v>3825</v>
      </c>
      <c r="O4858" s="34">
        <f t="shared" si="625"/>
        <v>712</v>
      </c>
      <c r="P4858" s="1">
        <f>IF(H4858=26,VLOOKUP(G4858,'属性表（单核）'!$H$2:$I$251,2,0),IF(H4858=59,VLOOKUP(G4858,'属性表（单核）'!$C$2:$D$251,2,0),INT(N4858/VLOOKUP(H4858,'属性表（单）'!$N$4:$O$24,2,0))))</f>
        <v>475</v>
      </c>
      <c r="Q4858" s="34">
        <f t="shared" si="626"/>
        <v>1012</v>
      </c>
      <c r="R4858" s="1">
        <f>IF(J4858=26,VLOOKUP(G4858,'属性表（单核）'!$H$2:$I$251,2,0),IF(J4858=59,VLOOKUP(G4858,'属性表（单核）'!$C$2:$D$251,2,0),INT(N4858/VLOOKUP(J4858,'属性表（单）'!$N$4:$O$24,2,0))))</f>
        <v>675</v>
      </c>
      <c r="S4858" s="1">
        <f t="shared" si="627"/>
        <v>3150</v>
      </c>
      <c r="T4858" s="28">
        <f>VLOOKUP(--F4858,经验表!$A$4:$B$53,2,0)*VLOOKUP(--E4858,经验表!$W$8:$X$17,2,0)</f>
        <v>3150</v>
      </c>
      <c r="U4858" s="1">
        <f t="shared" si="628"/>
        <v>77250</v>
      </c>
      <c r="V4858" s="1">
        <f t="shared" si="629"/>
        <v>77250</v>
      </c>
    </row>
    <row r="4859" spans="1:22" x14ac:dyDescent="0.35">
      <c r="A4859" s="1">
        <v>90300203</v>
      </c>
      <c r="B4859" s="3" t="s">
        <v>27</v>
      </c>
      <c r="C4859" s="29">
        <f t="shared" si="624"/>
        <v>2</v>
      </c>
      <c r="D4859" s="29" t="str">
        <f t="shared" si="621"/>
        <v>3</v>
      </c>
      <c r="E4859" s="42" t="str">
        <f t="shared" si="622"/>
        <v>23</v>
      </c>
      <c r="F4859" s="1">
        <v>3</v>
      </c>
      <c r="G4859" s="28" t="str">
        <f t="shared" si="623"/>
        <v>33</v>
      </c>
      <c r="H4859" s="1">
        <v>26</v>
      </c>
      <c r="I4859" s="1">
        <v>888</v>
      </c>
      <c r="J4859" s="1">
        <v>59</v>
      </c>
      <c r="K4859" s="1">
        <v>1256</v>
      </c>
      <c r="L4859" s="1">
        <v>4906</v>
      </c>
      <c r="M4859" s="1">
        <v>6767</v>
      </c>
      <c r="N4859" s="2">
        <f>INT(VLOOKUP(--D4859,'属性表（单）'!$H$7:$I$11,2,0)*VLOOKUP(F4859,'属性表（单）'!$B$4:$D$53,3,0))</f>
        <v>4050</v>
      </c>
      <c r="O4859" s="34">
        <f t="shared" si="625"/>
        <v>832</v>
      </c>
      <c r="P4859" s="1">
        <f>IF(H4859=26,VLOOKUP(G4859,'属性表（单核）'!$H$2:$I$251,2,0),IF(H4859=59,VLOOKUP(G4859,'属性表（单核）'!$C$2:$D$251,2,0),INT(N4859/VLOOKUP(H4859,'属性表（单）'!$N$4:$O$24,2,0))))</f>
        <v>555</v>
      </c>
      <c r="Q4859" s="34">
        <f t="shared" si="626"/>
        <v>1177</v>
      </c>
      <c r="R4859" s="1">
        <f>IF(J4859=26,VLOOKUP(G4859,'属性表（单核）'!$H$2:$I$251,2,0),IF(J4859=59,VLOOKUP(G4859,'属性表（单核）'!$C$2:$D$251,2,0),INT(N4859/VLOOKUP(J4859,'属性表（单）'!$N$4:$O$24,2,0))))</f>
        <v>785</v>
      </c>
      <c r="S4859" s="1">
        <f t="shared" si="627"/>
        <v>4050</v>
      </c>
      <c r="T4859" s="28">
        <f>VLOOKUP(--F4859,经验表!$A$4:$B$53,2,0)*VLOOKUP(--E4859,经验表!$W$8:$X$17,2,0)</f>
        <v>4050</v>
      </c>
      <c r="U4859" s="1">
        <f t="shared" si="628"/>
        <v>80400</v>
      </c>
      <c r="V4859" s="1">
        <f t="shared" si="629"/>
        <v>80400</v>
      </c>
    </row>
    <row r="4860" spans="1:22" x14ac:dyDescent="0.35">
      <c r="A4860" s="1">
        <v>90400203</v>
      </c>
      <c r="B4860" s="3" t="s">
        <v>27</v>
      </c>
      <c r="C4860" s="29">
        <f t="shared" si="624"/>
        <v>2</v>
      </c>
      <c r="D4860" s="29" t="str">
        <f t="shared" si="621"/>
        <v>3</v>
      </c>
      <c r="E4860" s="42" t="str">
        <f t="shared" si="622"/>
        <v>23</v>
      </c>
      <c r="F4860" s="1">
        <v>4</v>
      </c>
      <c r="G4860" s="28" t="str">
        <f t="shared" si="623"/>
        <v>34</v>
      </c>
      <c r="H4860" s="1">
        <v>26</v>
      </c>
      <c r="I4860" s="1">
        <v>1016</v>
      </c>
      <c r="J4860" s="1">
        <v>59</v>
      </c>
      <c r="K4860" s="1">
        <v>1432</v>
      </c>
      <c r="L4860" s="1">
        <v>6076</v>
      </c>
      <c r="M4860" s="1">
        <v>11673</v>
      </c>
      <c r="N4860" s="2">
        <f>INT(VLOOKUP(--D4860,'属性表（单）'!$H$7:$I$11,2,0)*VLOOKUP(F4860,'属性表（单）'!$B$4:$D$53,3,0))</f>
        <v>4275</v>
      </c>
      <c r="O4860" s="34">
        <f t="shared" si="625"/>
        <v>952</v>
      </c>
      <c r="P4860" s="1">
        <f>IF(H4860=26,VLOOKUP(G4860,'属性表（单核）'!$H$2:$I$251,2,0),IF(H4860=59,VLOOKUP(G4860,'属性表（单核）'!$C$2:$D$251,2,0),INT(N4860/VLOOKUP(H4860,'属性表（单）'!$N$4:$O$24,2,0))))</f>
        <v>635</v>
      </c>
      <c r="Q4860" s="34">
        <f t="shared" si="626"/>
        <v>1342</v>
      </c>
      <c r="R4860" s="1">
        <f>IF(J4860=26,VLOOKUP(G4860,'属性表（单核）'!$H$2:$I$251,2,0),IF(J4860=59,VLOOKUP(G4860,'属性表（单核）'!$C$2:$D$251,2,0),INT(N4860/VLOOKUP(J4860,'属性表（单）'!$N$4:$O$24,2,0))))</f>
        <v>895</v>
      </c>
      <c r="S4860" s="1">
        <f t="shared" si="627"/>
        <v>4950</v>
      </c>
      <c r="T4860" s="28">
        <f>VLOOKUP(--F4860,经验表!$A$4:$B$53,2,0)*VLOOKUP(--E4860,经验表!$W$8:$X$17,2,0)</f>
        <v>4950</v>
      </c>
      <c r="U4860" s="1">
        <f t="shared" si="628"/>
        <v>84450</v>
      </c>
      <c r="V4860" s="1">
        <f t="shared" si="629"/>
        <v>84450</v>
      </c>
    </row>
    <row r="4861" spans="1:22" x14ac:dyDescent="0.35">
      <c r="A4861" s="1">
        <v>90500203</v>
      </c>
      <c r="B4861" s="3" t="s">
        <v>27</v>
      </c>
      <c r="C4861" s="29">
        <f t="shared" si="624"/>
        <v>2</v>
      </c>
      <c r="D4861" s="29" t="str">
        <f t="shared" si="621"/>
        <v>3</v>
      </c>
      <c r="E4861" s="42" t="str">
        <f t="shared" si="622"/>
        <v>23</v>
      </c>
      <c r="F4861" s="1">
        <v>5</v>
      </c>
      <c r="G4861" s="28" t="str">
        <f t="shared" si="623"/>
        <v>35</v>
      </c>
      <c r="H4861" s="1">
        <v>26</v>
      </c>
      <c r="I4861" s="1">
        <v>1144</v>
      </c>
      <c r="J4861" s="1">
        <v>59</v>
      </c>
      <c r="K4861" s="1">
        <v>1608</v>
      </c>
      <c r="L4861" s="1">
        <v>7379</v>
      </c>
      <c r="M4861" s="1">
        <v>17749</v>
      </c>
      <c r="N4861" s="2">
        <f>INT(VLOOKUP(--D4861,'属性表（单）'!$H$7:$I$11,2,0)*VLOOKUP(F4861,'属性表（单）'!$B$4:$D$53,3,0))</f>
        <v>4500</v>
      </c>
      <c r="O4861" s="34">
        <f t="shared" si="625"/>
        <v>1072</v>
      </c>
      <c r="P4861" s="1">
        <f>IF(H4861=26,VLOOKUP(G4861,'属性表（单核）'!$H$2:$I$251,2,0),IF(H4861=59,VLOOKUP(G4861,'属性表（单核）'!$C$2:$D$251,2,0),INT(N4861/VLOOKUP(H4861,'属性表（单）'!$N$4:$O$24,2,0))))</f>
        <v>715</v>
      </c>
      <c r="Q4861" s="34">
        <f t="shared" si="626"/>
        <v>1507</v>
      </c>
      <c r="R4861" s="1">
        <f>IF(J4861=26,VLOOKUP(G4861,'属性表（单核）'!$H$2:$I$251,2,0),IF(J4861=59,VLOOKUP(G4861,'属性表（单核）'!$C$2:$D$251,2,0),INT(N4861/VLOOKUP(J4861,'属性表（单）'!$N$4:$O$24,2,0))))</f>
        <v>1005</v>
      </c>
      <c r="S4861" s="1">
        <f t="shared" si="627"/>
        <v>5850</v>
      </c>
      <c r="T4861" s="28">
        <f>VLOOKUP(--F4861,经验表!$A$4:$B$53,2,0)*VLOOKUP(--E4861,经验表!$W$8:$X$17,2,0)</f>
        <v>5850</v>
      </c>
      <c r="U4861" s="1">
        <f t="shared" si="628"/>
        <v>89400</v>
      </c>
      <c r="V4861" s="1">
        <f t="shared" si="629"/>
        <v>89400</v>
      </c>
    </row>
    <row r="4862" spans="1:22" x14ac:dyDescent="0.35">
      <c r="A4862" s="1">
        <v>90600203</v>
      </c>
      <c r="B4862" s="3" t="s">
        <v>27</v>
      </c>
      <c r="C4862" s="29">
        <f t="shared" si="624"/>
        <v>2</v>
      </c>
      <c r="D4862" s="29" t="str">
        <f t="shared" si="621"/>
        <v>3</v>
      </c>
      <c r="E4862" s="42" t="str">
        <f t="shared" si="622"/>
        <v>23</v>
      </c>
      <c r="F4862" s="1">
        <v>6</v>
      </c>
      <c r="G4862" s="28" t="str">
        <f t="shared" si="623"/>
        <v>36</v>
      </c>
      <c r="H4862" s="1">
        <v>26</v>
      </c>
      <c r="I4862" s="1">
        <v>1272</v>
      </c>
      <c r="J4862" s="1">
        <v>59</v>
      </c>
      <c r="K4862" s="1">
        <v>1784</v>
      </c>
      <c r="L4862" s="1">
        <v>8829</v>
      </c>
      <c r="M4862" s="1">
        <v>25128</v>
      </c>
      <c r="N4862" s="2">
        <f>INT(VLOOKUP(--D4862,'属性表（单）'!$H$7:$I$11,2,0)*VLOOKUP(F4862,'属性表（单）'!$B$4:$D$53,3,0))</f>
        <v>4725</v>
      </c>
      <c r="O4862" s="34">
        <f t="shared" si="625"/>
        <v>1192</v>
      </c>
      <c r="P4862" s="1">
        <f>IF(H4862=26,VLOOKUP(G4862,'属性表（单核）'!$H$2:$I$251,2,0),IF(H4862=59,VLOOKUP(G4862,'属性表（单核）'!$C$2:$D$251,2,0),INT(N4862/VLOOKUP(H4862,'属性表（单）'!$N$4:$O$24,2,0))))</f>
        <v>795</v>
      </c>
      <c r="Q4862" s="34">
        <f t="shared" si="626"/>
        <v>1672</v>
      </c>
      <c r="R4862" s="1">
        <f>IF(J4862=26,VLOOKUP(G4862,'属性表（单核）'!$H$2:$I$251,2,0),IF(J4862=59,VLOOKUP(G4862,'属性表（单核）'!$C$2:$D$251,2,0),INT(N4862/VLOOKUP(J4862,'属性表（单）'!$N$4:$O$24,2,0))))</f>
        <v>1115</v>
      </c>
      <c r="S4862" s="1">
        <f t="shared" si="627"/>
        <v>7350</v>
      </c>
      <c r="T4862" s="28">
        <f>VLOOKUP(--F4862,经验表!$A$4:$B$53,2,0)*VLOOKUP(--E4862,经验表!$W$8:$X$17,2,0)</f>
        <v>7350</v>
      </c>
      <c r="U4862" s="1">
        <f t="shared" si="628"/>
        <v>95250</v>
      </c>
      <c r="V4862" s="1">
        <f t="shared" si="629"/>
        <v>95250</v>
      </c>
    </row>
    <row r="4863" spans="1:22" x14ac:dyDescent="0.35">
      <c r="A4863" s="1">
        <v>90700203</v>
      </c>
      <c r="B4863" s="3" t="s">
        <v>27</v>
      </c>
      <c r="C4863" s="29">
        <f t="shared" si="624"/>
        <v>2</v>
      </c>
      <c r="D4863" s="29" t="str">
        <f t="shared" si="621"/>
        <v>3</v>
      </c>
      <c r="E4863" s="42" t="str">
        <f t="shared" si="622"/>
        <v>23</v>
      </c>
      <c r="F4863" s="1">
        <v>7</v>
      </c>
      <c r="G4863" s="28" t="str">
        <f t="shared" si="623"/>
        <v>37</v>
      </c>
      <c r="H4863" s="1">
        <v>26</v>
      </c>
      <c r="I4863" s="1">
        <v>1400</v>
      </c>
      <c r="J4863" s="1">
        <v>59</v>
      </c>
      <c r="K4863" s="1">
        <v>1960</v>
      </c>
      <c r="L4863" s="1">
        <v>10437</v>
      </c>
      <c r="M4863" s="1">
        <v>33957</v>
      </c>
      <c r="N4863" s="2">
        <f>INT(VLOOKUP(--D4863,'属性表（单）'!$H$7:$I$11,2,0)*VLOOKUP(F4863,'属性表（单）'!$B$4:$D$53,3,0))</f>
        <v>5062</v>
      </c>
      <c r="O4863" s="34">
        <f t="shared" si="625"/>
        <v>1312</v>
      </c>
      <c r="P4863" s="1">
        <f>IF(H4863=26,VLOOKUP(G4863,'属性表（单核）'!$H$2:$I$251,2,0),IF(H4863=59,VLOOKUP(G4863,'属性表（单核）'!$C$2:$D$251,2,0),INT(N4863/VLOOKUP(H4863,'属性表（单）'!$N$4:$O$24,2,0))))</f>
        <v>875</v>
      </c>
      <c r="Q4863" s="34">
        <f t="shared" si="626"/>
        <v>1837</v>
      </c>
      <c r="R4863" s="1">
        <f>IF(J4863=26,VLOOKUP(G4863,'属性表（单核）'!$H$2:$I$251,2,0),IF(J4863=59,VLOOKUP(G4863,'属性表（单核）'!$C$2:$D$251,2,0),INT(N4863/VLOOKUP(J4863,'属性表（单）'!$N$4:$O$24,2,0))))</f>
        <v>1225</v>
      </c>
      <c r="S4863" s="1">
        <f t="shared" si="627"/>
        <v>8850</v>
      </c>
      <c r="T4863" s="28">
        <f>VLOOKUP(--F4863,经验表!$A$4:$B$53,2,0)*VLOOKUP(--E4863,经验表!$W$8:$X$17,2,0)</f>
        <v>8850</v>
      </c>
      <c r="U4863" s="1">
        <f t="shared" si="628"/>
        <v>102600</v>
      </c>
      <c r="V4863" s="1">
        <f t="shared" si="629"/>
        <v>102600</v>
      </c>
    </row>
    <row r="4864" spans="1:22" x14ac:dyDescent="0.35">
      <c r="A4864" s="1">
        <v>90800203</v>
      </c>
      <c r="B4864" s="3" t="s">
        <v>27</v>
      </c>
      <c r="C4864" s="29">
        <f t="shared" si="624"/>
        <v>2</v>
      </c>
      <c r="D4864" s="29" t="str">
        <f t="shared" si="621"/>
        <v>3</v>
      </c>
      <c r="E4864" s="42" t="str">
        <f t="shared" si="622"/>
        <v>23</v>
      </c>
      <c r="F4864" s="1">
        <v>8</v>
      </c>
      <c r="G4864" s="28" t="str">
        <f t="shared" si="623"/>
        <v>38</v>
      </c>
      <c r="H4864" s="1">
        <v>26</v>
      </c>
      <c r="I4864" s="1">
        <v>1528</v>
      </c>
      <c r="J4864" s="1">
        <v>59</v>
      </c>
      <c r="K4864" s="1">
        <v>2136</v>
      </c>
      <c r="L4864" s="1">
        <v>12225</v>
      </c>
      <c r="M4864" s="1">
        <v>44394</v>
      </c>
      <c r="N4864" s="2">
        <f>INT(VLOOKUP(--D4864,'属性表（单）'!$H$7:$I$11,2,0)*VLOOKUP(F4864,'属性表（单）'!$B$4:$D$53,3,0))</f>
        <v>5400</v>
      </c>
      <c r="O4864" s="34">
        <f t="shared" si="625"/>
        <v>1432</v>
      </c>
      <c r="P4864" s="1">
        <f>IF(H4864=26,VLOOKUP(G4864,'属性表（单核）'!$H$2:$I$251,2,0),IF(H4864=59,VLOOKUP(G4864,'属性表（单核）'!$C$2:$D$251,2,0),INT(N4864/VLOOKUP(H4864,'属性表（单）'!$N$4:$O$24,2,0))))</f>
        <v>955</v>
      </c>
      <c r="Q4864" s="34">
        <f t="shared" si="626"/>
        <v>2002</v>
      </c>
      <c r="R4864" s="1">
        <f>IF(J4864=26,VLOOKUP(G4864,'属性表（单核）'!$H$2:$I$251,2,0),IF(J4864=59,VLOOKUP(G4864,'属性表（单核）'!$C$2:$D$251,2,0),INT(N4864/VLOOKUP(J4864,'属性表（单）'!$N$4:$O$24,2,0))))</f>
        <v>1335</v>
      </c>
      <c r="S4864" s="1">
        <f t="shared" si="627"/>
        <v>10350</v>
      </c>
      <c r="T4864" s="28">
        <f>VLOOKUP(--F4864,经验表!$A$4:$B$53,2,0)*VLOOKUP(--E4864,经验表!$W$8:$X$17,2,0)</f>
        <v>10350</v>
      </c>
      <c r="U4864" s="1">
        <f t="shared" si="628"/>
        <v>111450</v>
      </c>
      <c r="V4864" s="1">
        <f t="shared" si="629"/>
        <v>111450</v>
      </c>
    </row>
    <row r="4865" spans="1:22" x14ac:dyDescent="0.35">
      <c r="A4865" s="1">
        <v>90900203</v>
      </c>
      <c r="B4865" s="3" t="s">
        <v>27</v>
      </c>
      <c r="C4865" s="29">
        <f t="shared" si="624"/>
        <v>2</v>
      </c>
      <c r="D4865" s="29" t="str">
        <f t="shared" si="621"/>
        <v>3</v>
      </c>
      <c r="E4865" s="42" t="str">
        <f t="shared" si="622"/>
        <v>23</v>
      </c>
      <c r="F4865" s="1">
        <v>9</v>
      </c>
      <c r="G4865" s="28" t="str">
        <f t="shared" si="623"/>
        <v>39</v>
      </c>
      <c r="H4865" s="1">
        <v>26</v>
      </c>
      <c r="I4865" s="1">
        <v>1656</v>
      </c>
      <c r="J4865" s="1">
        <v>59</v>
      </c>
      <c r="K4865" s="1">
        <v>2312</v>
      </c>
      <c r="L4865" s="1">
        <v>14210</v>
      </c>
      <c r="M4865" s="1">
        <v>56619</v>
      </c>
      <c r="N4865" s="2">
        <f>INT(VLOOKUP(--D4865,'属性表（单）'!$H$7:$I$11,2,0)*VLOOKUP(F4865,'属性表（单）'!$B$4:$D$53,3,0))</f>
        <v>5737</v>
      </c>
      <c r="O4865" s="34">
        <f t="shared" si="625"/>
        <v>1552</v>
      </c>
      <c r="P4865" s="1">
        <f>IF(H4865=26,VLOOKUP(G4865,'属性表（单核）'!$H$2:$I$251,2,0),IF(H4865=59,VLOOKUP(G4865,'属性表（单核）'!$C$2:$D$251,2,0),INT(N4865/VLOOKUP(H4865,'属性表（单）'!$N$4:$O$24,2,0))))</f>
        <v>1035</v>
      </c>
      <c r="Q4865" s="34">
        <f t="shared" si="626"/>
        <v>2167</v>
      </c>
      <c r="R4865" s="1">
        <f>IF(J4865=26,VLOOKUP(G4865,'属性表（单核）'!$H$2:$I$251,2,0),IF(J4865=59,VLOOKUP(G4865,'属性表（单核）'!$C$2:$D$251,2,0),INT(N4865/VLOOKUP(J4865,'属性表（单）'!$N$4:$O$24,2,0))))</f>
        <v>1445</v>
      </c>
      <c r="S4865" s="1">
        <f t="shared" si="627"/>
        <v>11850</v>
      </c>
      <c r="T4865" s="28">
        <f>VLOOKUP(--F4865,经验表!$A$4:$B$53,2,0)*VLOOKUP(--E4865,经验表!$W$8:$X$17,2,0)</f>
        <v>11850</v>
      </c>
      <c r="U4865" s="1">
        <f t="shared" si="628"/>
        <v>121800</v>
      </c>
      <c r="V4865" s="1">
        <f t="shared" si="629"/>
        <v>121800</v>
      </c>
    </row>
    <row r="4866" spans="1:22" x14ac:dyDescent="0.35">
      <c r="A4866" s="1">
        <v>91000203</v>
      </c>
      <c r="B4866" s="3" t="s">
        <v>27</v>
      </c>
      <c r="C4866" s="29">
        <f t="shared" si="624"/>
        <v>2</v>
      </c>
      <c r="D4866" s="29" t="str">
        <f t="shared" si="621"/>
        <v>3</v>
      </c>
      <c r="E4866" s="42" t="str">
        <f t="shared" si="622"/>
        <v>23</v>
      </c>
      <c r="F4866" s="1">
        <v>10</v>
      </c>
      <c r="G4866" s="28" t="str">
        <f t="shared" si="623"/>
        <v>310</v>
      </c>
      <c r="H4866" s="1">
        <v>26</v>
      </c>
      <c r="I4866" s="1">
        <v>1784</v>
      </c>
      <c r="J4866" s="1">
        <v>59</v>
      </c>
      <c r="K4866" s="1">
        <v>2488</v>
      </c>
      <c r="L4866" s="1">
        <v>16410</v>
      </c>
      <c r="M4866" s="1">
        <v>70829</v>
      </c>
      <c r="N4866" s="2">
        <f>INT(VLOOKUP(--D4866,'属性表（单）'!$H$7:$I$11,2,0)*VLOOKUP(F4866,'属性表（单）'!$B$4:$D$53,3,0))</f>
        <v>6075</v>
      </c>
      <c r="O4866" s="34">
        <f t="shared" si="625"/>
        <v>1672</v>
      </c>
      <c r="P4866" s="1">
        <f>IF(H4866=26,VLOOKUP(G4866,'属性表（单核）'!$H$2:$I$251,2,0),IF(H4866=59,VLOOKUP(G4866,'属性表（单核）'!$C$2:$D$251,2,0),INT(N4866/VLOOKUP(H4866,'属性表（单）'!$N$4:$O$24,2,0))))</f>
        <v>1115</v>
      </c>
      <c r="Q4866" s="34">
        <f t="shared" si="626"/>
        <v>2332</v>
      </c>
      <c r="R4866" s="1">
        <f>IF(J4866=26,VLOOKUP(G4866,'属性表（单核）'!$H$2:$I$251,2,0),IF(J4866=59,VLOOKUP(G4866,'属性表（单核）'!$C$2:$D$251,2,0),INT(N4866/VLOOKUP(J4866,'属性表（单）'!$N$4:$O$24,2,0))))</f>
        <v>1555</v>
      </c>
      <c r="S4866" s="1">
        <f t="shared" si="627"/>
        <v>14250</v>
      </c>
      <c r="T4866" s="28">
        <f>VLOOKUP(--F4866,经验表!$A$4:$B$53,2,0)*VLOOKUP(--E4866,经验表!$W$8:$X$17,2,0)</f>
        <v>14250</v>
      </c>
      <c r="U4866" s="1">
        <f t="shared" si="628"/>
        <v>133650</v>
      </c>
      <c r="V4866" s="1">
        <f t="shared" si="629"/>
        <v>133650</v>
      </c>
    </row>
    <row r="4867" spans="1:22" x14ac:dyDescent="0.35">
      <c r="A4867" s="1">
        <v>91100203</v>
      </c>
      <c r="B4867" s="3" t="s">
        <v>27</v>
      </c>
      <c r="C4867" s="29">
        <f t="shared" si="624"/>
        <v>2</v>
      </c>
      <c r="D4867" s="29" t="str">
        <f t="shared" ref="D4867:D4930" si="630">RIGHT(A4867,1)</f>
        <v>3</v>
      </c>
      <c r="E4867" s="42" t="str">
        <f t="shared" ref="E4867:E4930" si="631">IF(C4867=1,RIGHT(A4867,1),C4867&amp;RIGHT(A4867,1))</f>
        <v>23</v>
      </c>
      <c r="F4867" s="1">
        <v>11</v>
      </c>
      <c r="G4867" s="28" t="str">
        <f t="shared" ref="G4867:G4930" si="632">D4867&amp;F4867</f>
        <v>311</v>
      </c>
      <c r="H4867" s="1">
        <v>26</v>
      </c>
      <c r="I4867" s="1">
        <v>1912</v>
      </c>
      <c r="J4867" s="1">
        <v>59</v>
      </c>
      <c r="K4867" s="1">
        <v>2664</v>
      </c>
      <c r="L4867" s="1">
        <v>18850</v>
      </c>
      <c r="M4867" s="1">
        <v>87239</v>
      </c>
      <c r="N4867" s="2">
        <f>INT(VLOOKUP(--D4867,'属性表（单）'!$H$7:$I$11,2,0)*VLOOKUP(F4867,'属性表（单）'!$B$4:$D$53,3,0))</f>
        <v>6412</v>
      </c>
      <c r="O4867" s="34">
        <f t="shared" si="625"/>
        <v>1792</v>
      </c>
      <c r="P4867" s="1">
        <f>IF(H4867=26,VLOOKUP(G4867,'属性表（单核）'!$H$2:$I$251,2,0),IF(H4867=59,VLOOKUP(G4867,'属性表（单核）'!$C$2:$D$251,2,0),INT(N4867/VLOOKUP(H4867,'属性表（单）'!$N$4:$O$24,2,0))))</f>
        <v>1195</v>
      </c>
      <c r="Q4867" s="34">
        <f t="shared" si="626"/>
        <v>2497</v>
      </c>
      <c r="R4867" s="1">
        <f>IF(J4867=26,VLOOKUP(G4867,'属性表（单核）'!$H$2:$I$251,2,0),IF(J4867=59,VLOOKUP(G4867,'属性表（单核）'!$C$2:$D$251,2,0),INT(N4867/VLOOKUP(J4867,'属性表（单）'!$N$4:$O$24,2,0))))</f>
        <v>1665</v>
      </c>
      <c r="S4867" s="1">
        <f t="shared" si="627"/>
        <v>16650</v>
      </c>
      <c r="T4867" s="28">
        <f>VLOOKUP(--F4867,经验表!$A$4:$B$53,2,0)*VLOOKUP(--E4867,经验表!$W$8:$X$17,2,0)</f>
        <v>16650</v>
      </c>
      <c r="U4867" s="1">
        <f t="shared" si="628"/>
        <v>147900</v>
      </c>
      <c r="V4867" s="1">
        <f t="shared" si="629"/>
        <v>147900</v>
      </c>
    </row>
    <row r="4868" spans="1:22" x14ac:dyDescent="0.35">
      <c r="A4868" s="1">
        <v>91200203</v>
      </c>
      <c r="B4868" s="3" t="s">
        <v>27</v>
      </c>
      <c r="C4868" s="29">
        <f t="shared" ref="C4868:C4931" si="633">C4867</f>
        <v>2</v>
      </c>
      <c r="D4868" s="29" t="str">
        <f t="shared" si="630"/>
        <v>3</v>
      </c>
      <c r="E4868" s="42" t="str">
        <f t="shared" si="631"/>
        <v>23</v>
      </c>
      <c r="F4868" s="1">
        <v>12</v>
      </c>
      <c r="G4868" s="28" t="str">
        <f t="shared" si="632"/>
        <v>312</v>
      </c>
      <c r="H4868" s="1">
        <v>26</v>
      </c>
      <c r="I4868" s="1">
        <v>2040</v>
      </c>
      <c r="J4868" s="1">
        <v>59</v>
      </c>
      <c r="K4868" s="1">
        <v>2840</v>
      </c>
      <c r="L4868" s="1">
        <v>21553</v>
      </c>
      <c r="M4868" s="1">
        <v>106089</v>
      </c>
      <c r="N4868" s="2">
        <f>INT(VLOOKUP(--D4868,'属性表（单）'!$H$7:$I$11,2,0)*VLOOKUP(F4868,'属性表（单）'!$B$4:$D$53,3,0))</f>
        <v>6862</v>
      </c>
      <c r="O4868" s="34">
        <f t="shared" si="625"/>
        <v>1912</v>
      </c>
      <c r="P4868" s="1">
        <f>IF(H4868=26,VLOOKUP(G4868,'属性表（单核）'!$H$2:$I$251,2,0),IF(H4868=59,VLOOKUP(G4868,'属性表（单核）'!$C$2:$D$251,2,0),INT(N4868/VLOOKUP(H4868,'属性表（单）'!$N$4:$O$24,2,0))))</f>
        <v>1275</v>
      </c>
      <c r="Q4868" s="34">
        <f t="shared" si="626"/>
        <v>2662</v>
      </c>
      <c r="R4868" s="1">
        <f>IF(J4868=26,VLOOKUP(G4868,'属性表（单核）'!$H$2:$I$251,2,0),IF(J4868=59,VLOOKUP(G4868,'属性表（单核）'!$C$2:$D$251,2,0),INT(N4868/VLOOKUP(J4868,'属性表（单）'!$N$4:$O$24,2,0))))</f>
        <v>1775</v>
      </c>
      <c r="S4868" s="1">
        <f t="shared" si="627"/>
        <v>19050</v>
      </c>
      <c r="T4868" s="28">
        <f>VLOOKUP(--F4868,经验表!$A$4:$B$53,2,0)*VLOOKUP(--E4868,经验表!$W$8:$X$17,2,0)</f>
        <v>19050</v>
      </c>
      <c r="U4868" s="1">
        <f t="shared" si="628"/>
        <v>164550</v>
      </c>
      <c r="V4868" s="1">
        <f t="shared" si="629"/>
        <v>164550</v>
      </c>
    </row>
    <row r="4869" spans="1:22" x14ac:dyDescent="0.35">
      <c r="A4869" s="1">
        <v>91300203</v>
      </c>
      <c r="B4869" s="3" t="s">
        <v>27</v>
      </c>
      <c r="C4869" s="29">
        <f t="shared" si="633"/>
        <v>2</v>
      </c>
      <c r="D4869" s="29" t="str">
        <f t="shared" si="630"/>
        <v>3</v>
      </c>
      <c r="E4869" s="42" t="str">
        <f t="shared" si="631"/>
        <v>23</v>
      </c>
      <c r="F4869" s="1">
        <v>13</v>
      </c>
      <c r="G4869" s="28" t="str">
        <f t="shared" si="632"/>
        <v>313</v>
      </c>
      <c r="H4869" s="1">
        <v>26</v>
      </c>
      <c r="I4869" s="1">
        <v>2168</v>
      </c>
      <c r="J4869" s="1">
        <v>59</v>
      </c>
      <c r="K4869" s="1">
        <v>3016</v>
      </c>
      <c r="L4869" s="1">
        <v>24545</v>
      </c>
      <c r="M4869" s="1">
        <v>127642</v>
      </c>
      <c r="N4869" s="2">
        <f>INT(VLOOKUP(--D4869,'属性表（单）'!$H$7:$I$11,2,0)*VLOOKUP(F4869,'属性表（单）'!$B$4:$D$53,3,0))</f>
        <v>7312</v>
      </c>
      <c r="O4869" s="34">
        <f t="shared" si="625"/>
        <v>2032</v>
      </c>
      <c r="P4869" s="1">
        <f>IF(H4869=26,VLOOKUP(G4869,'属性表（单核）'!$H$2:$I$251,2,0),IF(H4869=59,VLOOKUP(G4869,'属性表（单核）'!$C$2:$D$251,2,0),INT(N4869/VLOOKUP(H4869,'属性表（单）'!$N$4:$O$24,2,0))))</f>
        <v>1355</v>
      </c>
      <c r="Q4869" s="34">
        <f t="shared" si="626"/>
        <v>2827</v>
      </c>
      <c r="R4869" s="1">
        <f>IF(J4869=26,VLOOKUP(G4869,'属性表（单核）'!$H$2:$I$251,2,0),IF(J4869=59,VLOOKUP(G4869,'属性表（单核）'!$C$2:$D$251,2,0),INT(N4869/VLOOKUP(J4869,'属性表（单）'!$N$4:$O$24,2,0))))</f>
        <v>1885</v>
      </c>
      <c r="S4869" s="1">
        <f t="shared" si="627"/>
        <v>21450</v>
      </c>
      <c r="T4869" s="28">
        <f>VLOOKUP(--F4869,经验表!$A$4:$B$53,2,0)*VLOOKUP(--E4869,经验表!$W$8:$X$17,2,0)</f>
        <v>21450</v>
      </c>
      <c r="U4869" s="1">
        <f t="shared" si="628"/>
        <v>183600</v>
      </c>
      <c r="V4869" s="1">
        <f t="shared" si="629"/>
        <v>183600</v>
      </c>
    </row>
    <row r="4870" spans="1:22" x14ac:dyDescent="0.35">
      <c r="A4870" s="1">
        <v>91400203</v>
      </c>
      <c r="B4870" s="3" t="s">
        <v>27</v>
      </c>
      <c r="C4870" s="29">
        <f t="shared" si="633"/>
        <v>2</v>
      </c>
      <c r="D4870" s="29" t="str">
        <f t="shared" si="630"/>
        <v>3</v>
      </c>
      <c r="E4870" s="42" t="str">
        <f t="shared" si="631"/>
        <v>23</v>
      </c>
      <c r="F4870" s="1">
        <v>14</v>
      </c>
      <c r="G4870" s="28" t="str">
        <f t="shared" si="632"/>
        <v>314</v>
      </c>
      <c r="H4870" s="1">
        <v>26</v>
      </c>
      <c r="I4870" s="1">
        <v>2296</v>
      </c>
      <c r="J4870" s="1">
        <v>59</v>
      </c>
      <c r="K4870" s="1">
        <v>3192</v>
      </c>
      <c r="L4870" s="1">
        <v>27859</v>
      </c>
      <c r="M4870" s="1">
        <v>152187</v>
      </c>
      <c r="N4870" s="2">
        <f>INT(VLOOKUP(--D4870,'属性表（单）'!$H$7:$I$11,2,0)*VLOOKUP(F4870,'属性表（单）'!$B$4:$D$53,3,0))</f>
        <v>7762</v>
      </c>
      <c r="O4870" s="34">
        <f t="shared" si="625"/>
        <v>2152</v>
      </c>
      <c r="P4870" s="1">
        <f>IF(H4870=26,VLOOKUP(G4870,'属性表（单核）'!$H$2:$I$251,2,0),IF(H4870=59,VLOOKUP(G4870,'属性表（单核）'!$C$2:$D$251,2,0),INT(N4870/VLOOKUP(H4870,'属性表（单）'!$N$4:$O$24,2,0))))</f>
        <v>1435</v>
      </c>
      <c r="Q4870" s="34">
        <f t="shared" si="626"/>
        <v>2992</v>
      </c>
      <c r="R4870" s="1">
        <f>IF(J4870=26,VLOOKUP(G4870,'属性表（单核）'!$H$2:$I$251,2,0),IF(J4870=59,VLOOKUP(G4870,'属性表（单核）'!$C$2:$D$251,2,0),INT(N4870/VLOOKUP(J4870,'属性表（单）'!$N$4:$O$24,2,0))))</f>
        <v>1995</v>
      </c>
      <c r="S4870" s="1">
        <f t="shared" si="627"/>
        <v>25050</v>
      </c>
      <c r="T4870" s="28">
        <f>VLOOKUP(--F4870,经验表!$A$4:$B$53,2,0)*VLOOKUP(--E4870,经验表!$W$8:$X$17,2,0)</f>
        <v>25050</v>
      </c>
      <c r="U4870" s="1">
        <f t="shared" si="628"/>
        <v>205050</v>
      </c>
      <c r="V4870" s="1">
        <f t="shared" si="629"/>
        <v>205050</v>
      </c>
    </row>
    <row r="4871" spans="1:22" x14ac:dyDescent="0.35">
      <c r="A4871" s="1">
        <v>91500203</v>
      </c>
      <c r="B4871" s="3" t="s">
        <v>27</v>
      </c>
      <c r="C4871" s="29">
        <f t="shared" si="633"/>
        <v>2</v>
      </c>
      <c r="D4871" s="29" t="str">
        <f t="shared" si="630"/>
        <v>3</v>
      </c>
      <c r="E4871" s="42" t="str">
        <f t="shared" si="631"/>
        <v>23</v>
      </c>
      <c r="F4871" s="1">
        <v>15</v>
      </c>
      <c r="G4871" s="28" t="str">
        <f t="shared" si="632"/>
        <v>315</v>
      </c>
      <c r="H4871" s="1">
        <v>26</v>
      </c>
      <c r="I4871" s="1">
        <v>2424</v>
      </c>
      <c r="J4871" s="1">
        <v>59</v>
      </c>
      <c r="K4871" s="1">
        <v>3368</v>
      </c>
      <c r="L4871" s="1">
        <v>31524</v>
      </c>
      <c r="M4871" s="1">
        <v>180046</v>
      </c>
      <c r="N4871" s="2">
        <f>INT(VLOOKUP(--D4871,'属性表（单）'!$H$7:$I$11,2,0)*VLOOKUP(F4871,'属性表（单）'!$B$4:$D$53,3,0))</f>
        <v>8212</v>
      </c>
      <c r="O4871" s="34">
        <f t="shared" ref="O4871:O4934" si="634">INT(IF(C4871=1,P4871,P4871*$X$14))</f>
        <v>2272</v>
      </c>
      <c r="P4871" s="1">
        <f>IF(H4871=26,VLOOKUP(G4871,'属性表（单核）'!$H$2:$I$251,2,0),IF(H4871=59,VLOOKUP(G4871,'属性表（单核）'!$C$2:$D$251,2,0),INT(N4871/VLOOKUP(H4871,'属性表（单）'!$N$4:$O$24,2,0))))</f>
        <v>1515</v>
      </c>
      <c r="Q4871" s="34">
        <f t="shared" si="626"/>
        <v>3157</v>
      </c>
      <c r="R4871" s="1">
        <f>IF(J4871=26,VLOOKUP(G4871,'属性表（单核）'!$H$2:$I$251,2,0),IF(J4871=59,VLOOKUP(G4871,'属性表（单核）'!$C$2:$D$251,2,0),INT(N4871/VLOOKUP(J4871,'属性表（单）'!$N$4:$O$24,2,0))))</f>
        <v>2105</v>
      </c>
      <c r="S4871" s="1">
        <f t="shared" si="627"/>
        <v>28650</v>
      </c>
      <c r="T4871" s="28">
        <f>VLOOKUP(--F4871,经验表!$A$4:$B$53,2,0)*VLOOKUP(--E4871,经验表!$W$8:$X$17,2,0)</f>
        <v>28650</v>
      </c>
      <c r="U4871" s="1">
        <f t="shared" si="628"/>
        <v>230100</v>
      </c>
      <c r="V4871" s="1">
        <f t="shared" si="629"/>
        <v>230100</v>
      </c>
    </row>
    <row r="4872" spans="1:22" x14ac:dyDescent="0.35">
      <c r="A4872" s="1">
        <v>91600203</v>
      </c>
      <c r="B4872" s="3" t="s">
        <v>27</v>
      </c>
      <c r="C4872" s="29">
        <f t="shared" si="633"/>
        <v>2</v>
      </c>
      <c r="D4872" s="29" t="str">
        <f t="shared" si="630"/>
        <v>3</v>
      </c>
      <c r="E4872" s="42" t="str">
        <f t="shared" si="631"/>
        <v>23</v>
      </c>
      <c r="F4872" s="1">
        <v>16</v>
      </c>
      <c r="G4872" s="28" t="str">
        <f t="shared" si="632"/>
        <v>316</v>
      </c>
      <c r="H4872" s="1">
        <v>26</v>
      </c>
      <c r="I4872" s="1">
        <v>2552</v>
      </c>
      <c r="J4872" s="1">
        <v>59</v>
      </c>
      <c r="K4872" s="1">
        <v>3544</v>
      </c>
      <c r="L4872" s="1">
        <v>35581</v>
      </c>
      <c r="M4872" s="1">
        <v>211570</v>
      </c>
      <c r="N4872" s="2">
        <f>INT(VLOOKUP(--D4872,'属性表（单）'!$H$7:$I$11,2,0)*VLOOKUP(F4872,'属性表（单）'!$B$4:$D$53,3,0))</f>
        <v>8662</v>
      </c>
      <c r="O4872" s="34">
        <f t="shared" si="634"/>
        <v>2392</v>
      </c>
      <c r="P4872" s="1">
        <f>IF(H4872=26,VLOOKUP(G4872,'属性表（单核）'!$H$2:$I$251,2,0),IF(H4872=59,VLOOKUP(G4872,'属性表（单核）'!$C$2:$D$251,2,0),INT(N4872/VLOOKUP(H4872,'属性表（单）'!$N$4:$O$24,2,0))))</f>
        <v>1595</v>
      </c>
      <c r="Q4872" s="34">
        <f t="shared" ref="Q4872:Q4935" si="635">INT(IF(C4872=1,R4872,R4872*$X$14))</f>
        <v>3322</v>
      </c>
      <c r="R4872" s="1">
        <f>IF(J4872=26,VLOOKUP(G4872,'属性表（单核）'!$H$2:$I$251,2,0),IF(J4872=59,VLOOKUP(G4872,'属性表（单核）'!$C$2:$D$251,2,0),INT(N4872/VLOOKUP(J4872,'属性表（单）'!$N$4:$O$24,2,0))))</f>
        <v>2215</v>
      </c>
      <c r="S4872" s="1">
        <f t="shared" ref="S4872:S4935" si="636">INT(T4872)</f>
        <v>32250</v>
      </c>
      <c r="T4872" s="28">
        <f>VLOOKUP(--F4872,经验表!$A$4:$B$53,2,0)*VLOOKUP(--E4872,经验表!$W$8:$X$17,2,0)</f>
        <v>32250</v>
      </c>
      <c r="U4872" s="1">
        <f t="shared" ref="U4872:U4935" si="637">INT(IF(C4872=1,IF(F4872=1,VLOOKUP(--D4872,$X$8:$Y$12,2,0),V4872),IF(F4872=1,VLOOKUP(--D4872,$X$17:$Y$21,2,0),V4872)))</f>
        <v>258750</v>
      </c>
      <c r="V4872" s="1">
        <f t="shared" si="629"/>
        <v>258750</v>
      </c>
    </row>
    <row r="4873" spans="1:22" x14ac:dyDescent="0.35">
      <c r="A4873" s="1">
        <v>91700203</v>
      </c>
      <c r="B4873" s="3" t="s">
        <v>27</v>
      </c>
      <c r="C4873" s="29">
        <f t="shared" si="633"/>
        <v>2</v>
      </c>
      <c r="D4873" s="29" t="str">
        <f t="shared" si="630"/>
        <v>3</v>
      </c>
      <c r="E4873" s="42" t="str">
        <f t="shared" si="631"/>
        <v>23</v>
      </c>
      <c r="F4873" s="1">
        <v>17</v>
      </c>
      <c r="G4873" s="28" t="str">
        <f t="shared" si="632"/>
        <v>317</v>
      </c>
      <c r="H4873" s="1">
        <v>26</v>
      </c>
      <c r="I4873" s="1">
        <v>2680</v>
      </c>
      <c r="J4873" s="1">
        <v>59</v>
      </c>
      <c r="K4873" s="1">
        <v>3720</v>
      </c>
      <c r="L4873" s="1">
        <v>40064</v>
      </c>
      <c r="M4873" s="1">
        <v>247151</v>
      </c>
      <c r="N4873" s="2">
        <f>INT(VLOOKUP(--D4873,'属性表（单）'!$H$7:$I$11,2,0)*VLOOKUP(F4873,'属性表（单）'!$B$4:$D$53,3,0))</f>
        <v>9225</v>
      </c>
      <c r="O4873" s="34">
        <f t="shared" si="634"/>
        <v>2512</v>
      </c>
      <c r="P4873" s="1">
        <f>IF(H4873=26,VLOOKUP(G4873,'属性表（单核）'!$H$2:$I$251,2,0),IF(H4873=59,VLOOKUP(G4873,'属性表（单核）'!$C$2:$D$251,2,0),INT(N4873/VLOOKUP(H4873,'属性表（单）'!$N$4:$O$24,2,0))))</f>
        <v>1675</v>
      </c>
      <c r="Q4873" s="34">
        <f t="shared" si="635"/>
        <v>3487</v>
      </c>
      <c r="R4873" s="1">
        <f>IF(J4873=26,VLOOKUP(G4873,'属性表（单核）'!$H$2:$I$251,2,0),IF(J4873=59,VLOOKUP(G4873,'属性表（单核）'!$C$2:$D$251,2,0),INT(N4873/VLOOKUP(J4873,'属性表（单）'!$N$4:$O$24,2,0))))</f>
        <v>2325</v>
      </c>
      <c r="S4873" s="1">
        <f t="shared" si="636"/>
        <v>35850</v>
      </c>
      <c r="T4873" s="28">
        <f>VLOOKUP(--F4873,经验表!$A$4:$B$53,2,0)*VLOOKUP(--E4873,经验表!$W$8:$X$17,2,0)</f>
        <v>35850</v>
      </c>
      <c r="U4873" s="1">
        <f t="shared" si="637"/>
        <v>291000</v>
      </c>
      <c r="V4873" s="1">
        <f t="shared" ref="V4873:V4936" si="638">S4872+U4872</f>
        <v>291000</v>
      </c>
    </row>
    <row r="4874" spans="1:22" x14ac:dyDescent="0.35">
      <c r="A4874" s="1">
        <v>91800203</v>
      </c>
      <c r="B4874" s="3" t="s">
        <v>27</v>
      </c>
      <c r="C4874" s="29">
        <f t="shared" si="633"/>
        <v>2</v>
      </c>
      <c r="D4874" s="29" t="str">
        <f t="shared" si="630"/>
        <v>3</v>
      </c>
      <c r="E4874" s="42" t="str">
        <f t="shared" si="631"/>
        <v>23</v>
      </c>
      <c r="F4874" s="1">
        <v>18</v>
      </c>
      <c r="G4874" s="28" t="str">
        <f t="shared" si="632"/>
        <v>318</v>
      </c>
      <c r="H4874" s="1">
        <v>26</v>
      </c>
      <c r="I4874" s="1">
        <v>2808</v>
      </c>
      <c r="J4874" s="1">
        <v>59</v>
      </c>
      <c r="K4874" s="1">
        <v>3896</v>
      </c>
      <c r="L4874" s="1">
        <v>45021</v>
      </c>
      <c r="M4874" s="1">
        <v>287215</v>
      </c>
      <c r="N4874" s="2">
        <f>INT(VLOOKUP(--D4874,'属性表（单）'!$H$7:$I$11,2,0)*VLOOKUP(F4874,'属性表（单）'!$B$4:$D$53,3,0))</f>
        <v>9787</v>
      </c>
      <c r="O4874" s="34">
        <f t="shared" si="634"/>
        <v>2632</v>
      </c>
      <c r="P4874" s="1">
        <f>IF(H4874=26,VLOOKUP(G4874,'属性表（单核）'!$H$2:$I$251,2,0),IF(H4874=59,VLOOKUP(G4874,'属性表（单核）'!$C$2:$D$251,2,0),INT(N4874/VLOOKUP(H4874,'属性表（单）'!$N$4:$O$24,2,0))))</f>
        <v>1755</v>
      </c>
      <c r="Q4874" s="34">
        <f t="shared" si="635"/>
        <v>3652</v>
      </c>
      <c r="R4874" s="1">
        <f>IF(J4874=26,VLOOKUP(G4874,'属性表（单核）'!$H$2:$I$251,2,0),IF(J4874=59,VLOOKUP(G4874,'属性表（单核）'!$C$2:$D$251,2,0),INT(N4874/VLOOKUP(J4874,'属性表（单）'!$N$4:$O$24,2,0))))</f>
        <v>2435</v>
      </c>
      <c r="S4874" s="1">
        <f t="shared" si="636"/>
        <v>40950</v>
      </c>
      <c r="T4874" s="28">
        <f>VLOOKUP(--F4874,经验表!$A$4:$B$53,2,0)*VLOOKUP(--E4874,经验表!$W$8:$X$17,2,0)</f>
        <v>40950</v>
      </c>
      <c r="U4874" s="1">
        <f t="shared" si="637"/>
        <v>326850</v>
      </c>
      <c r="V4874" s="1">
        <f t="shared" si="638"/>
        <v>326850</v>
      </c>
    </row>
    <row r="4875" spans="1:22" x14ac:dyDescent="0.35">
      <c r="A4875" s="1">
        <v>91900203</v>
      </c>
      <c r="B4875" s="3" t="s">
        <v>27</v>
      </c>
      <c r="C4875" s="29">
        <f t="shared" si="633"/>
        <v>2</v>
      </c>
      <c r="D4875" s="29" t="str">
        <f t="shared" si="630"/>
        <v>3</v>
      </c>
      <c r="E4875" s="42" t="str">
        <f t="shared" si="631"/>
        <v>23</v>
      </c>
      <c r="F4875" s="1">
        <v>19</v>
      </c>
      <c r="G4875" s="28" t="str">
        <f t="shared" si="632"/>
        <v>319</v>
      </c>
      <c r="H4875" s="1">
        <v>26</v>
      </c>
      <c r="I4875" s="1">
        <v>2936</v>
      </c>
      <c r="J4875" s="1">
        <v>59</v>
      </c>
      <c r="K4875" s="1">
        <v>4072</v>
      </c>
      <c r="L4875" s="1">
        <v>50499</v>
      </c>
      <c r="M4875" s="1">
        <v>332236</v>
      </c>
      <c r="N4875" s="2">
        <f>INT(VLOOKUP(--D4875,'属性表（单）'!$H$7:$I$11,2,0)*VLOOKUP(F4875,'属性表（单）'!$B$4:$D$53,3,0))</f>
        <v>10350</v>
      </c>
      <c r="O4875" s="34">
        <f t="shared" si="634"/>
        <v>2752</v>
      </c>
      <c r="P4875" s="1">
        <f>IF(H4875=26,VLOOKUP(G4875,'属性表（单核）'!$H$2:$I$251,2,0),IF(H4875=59,VLOOKUP(G4875,'属性表（单核）'!$C$2:$D$251,2,0),INT(N4875/VLOOKUP(H4875,'属性表（单）'!$N$4:$O$24,2,0))))</f>
        <v>1835</v>
      </c>
      <c r="Q4875" s="34">
        <f t="shared" si="635"/>
        <v>3817</v>
      </c>
      <c r="R4875" s="1">
        <f>IF(J4875=26,VLOOKUP(G4875,'属性表（单核）'!$H$2:$I$251,2,0),IF(J4875=59,VLOOKUP(G4875,'属性表（单核）'!$C$2:$D$251,2,0),INT(N4875/VLOOKUP(J4875,'属性表（单）'!$N$4:$O$24,2,0))))</f>
        <v>2545</v>
      </c>
      <c r="S4875" s="1">
        <f t="shared" si="636"/>
        <v>46050</v>
      </c>
      <c r="T4875" s="28">
        <f>VLOOKUP(--F4875,经验表!$A$4:$B$53,2,0)*VLOOKUP(--E4875,经验表!$W$8:$X$17,2,0)</f>
        <v>46050</v>
      </c>
      <c r="U4875" s="1">
        <f t="shared" si="637"/>
        <v>367800</v>
      </c>
      <c r="V4875" s="1">
        <f t="shared" si="638"/>
        <v>367800</v>
      </c>
    </row>
    <row r="4876" spans="1:22" x14ac:dyDescent="0.35">
      <c r="A4876" s="1">
        <v>92000203</v>
      </c>
      <c r="B4876" s="3" t="s">
        <v>27</v>
      </c>
      <c r="C4876" s="29">
        <f t="shared" si="633"/>
        <v>2</v>
      </c>
      <c r="D4876" s="29" t="str">
        <f t="shared" si="630"/>
        <v>3</v>
      </c>
      <c r="E4876" s="42" t="str">
        <f t="shared" si="631"/>
        <v>23</v>
      </c>
      <c r="F4876" s="1">
        <v>20</v>
      </c>
      <c r="G4876" s="28" t="str">
        <f t="shared" si="632"/>
        <v>320</v>
      </c>
      <c r="H4876" s="1">
        <v>26</v>
      </c>
      <c r="I4876" s="1">
        <v>3064</v>
      </c>
      <c r="J4876" s="1">
        <v>59</v>
      </c>
      <c r="K4876" s="1">
        <v>4248</v>
      </c>
      <c r="L4876" s="1">
        <v>56553</v>
      </c>
      <c r="M4876" s="1">
        <v>382735</v>
      </c>
      <c r="N4876" s="2">
        <f>INT(VLOOKUP(--D4876,'属性表（单）'!$H$7:$I$11,2,0)*VLOOKUP(F4876,'属性表（单）'!$B$4:$D$53,3,0))</f>
        <v>10912</v>
      </c>
      <c r="O4876" s="34">
        <f t="shared" si="634"/>
        <v>2872</v>
      </c>
      <c r="P4876" s="1">
        <f>IF(H4876=26,VLOOKUP(G4876,'属性表（单核）'!$H$2:$I$251,2,0),IF(H4876=59,VLOOKUP(G4876,'属性表（单核）'!$C$2:$D$251,2,0),INT(N4876/VLOOKUP(H4876,'属性表（单）'!$N$4:$O$24,2,0))))</f>
        <v>1915</v>
      </c>
      <c r="Q4876" s="34">
        <f t="shared" si="635"/>
        <v>3982</v>
      </c>
      <c r="R4876" s="1">
        <f>IF(J4876=26,VLOOKUP(G4876,'属性表（单核）'!$H$2:$I$251,2,0),IF(J4876=59,VLOOKUP(G4876,'属性表（单核）'!$C$2:$D$251,2,0),INT(N4876/VLOOKUP(J4876,'属性表（单）'!$N$4:$O$24,2,0))))</f>
        <v>2655</v>
      </c>
      <c r="S4876" s="1">
        <f t="shared" si="636"/>
        <v>51150</v>
      </c>
      <c r="T4876" s="28">
        <f>VLOOKUP(--F4876,经验表!$A$4:$B$53,2,0)*VLOOKUP(--E4876,经验表!$W$8:$X$17,2,0)</f>
        <v>51150</v>
      </c>
      <c r="U4876" s="1">
        <f t="shared" si="637"/>
        <v>413850</v>
      </c>
      <c r="V4876" s="1">
        <f t="shared" si="638"/>
        <v>413850</v>
      </c>
    </row>
    <row r="4877" spans="1:22" x14ac:dyDescent="0.35">
      <c r="A4877" s="1">
        <v>92100203</v>
      </c>
      <c r="B4877" s="3" t="s">
        <v>27</v>
      </c>
      <c r="C4877" s="29">
        <f t="shared" si="633"/>
        <v>2</v>
      </c>
      <c r="D4877" s="29" t="str">
        <f t="shared" si="630"/>
        <v>3</v>
      </c>
      <c r="E4877" s="42" t="str">
        <f t="shared" si="631"/>
        <v>23</v>
      </c>
      <c r="F4877" s="1">
        <v>21</v>
      </c>
      <c r="G4877" s="28" t="str">
        <f t="shared" si="632"/>
        <v>321</v>
      </c>
      <c r="H4877" s="1">
        <v>26</v>
      </c>
      <c r="I4877" s="1">
        <v>3192</v>
      </c>
      <c r="J4877" s="1">
        <v>59</v>
      </c>
      <c r="K4877" s="1">
        <v>4424</v>
      </c>
      <c r="L4877" s="1">
        <v>63239</v>
      </c>
      <c r="M4877" s="1">
        <v>439288</v>
      </c>
      <c r="N4877" s="2">
        <f>INT(VLOOKUP(--D4877,'属性表（单）'!$H$7:$I$11,2,0)*VLOOKUP(F4877,'属性表（单）'!$B$4:$D$53,3,0))</f>
        <v>11475</v>
      </c>
      <c r="O4877" s="34">
        <f t="shared" si="634"/>
        <v>2992</v>
      </c>
      <c r="P4877" s="1">
        <f>IF(H4877=26,VLOOKUP(G4877,'属性表（单核）'!$H$2:$I$251,2,0),IF(H4877=59,VLOOKUP(G4877,'属性表（单核）'!$C$2:$D$251,2,0),INT(N4877/VLOOKUP(H4877,'属性表（单）'!$N$4:$O$24,2,0))))</f>
        <v>1995</v>
      </c>
      <c r="Q4877" s="34">
        <f t="shared" si="635"/>
        <v>4147</v>
      </c>
      <c r="R4877" s="1">
        <f>IF(J4877=26,VLOOKUP(G4877,'属性表（单核）'!$H$2:$I$251,2,0),IF(J4877=59,VLOOKUP(G4877,'属性表（单核）'!$C$2:$D$251,2,0),INT(N4877/VLOOKUP(J4877,'属性表（单）'!$N$4:$O$24,2,0))))</f>
        <v>2765</v>
      </c>
      <c r="S4877" s="1">
        <f t="shared" si="636"/>
        <v>56250</v>
      </c>
      <c r="T4877" s="28">
        <f>VLOOKUP(--F4877,经验表!$A$4:$B$53,2,0)*VLOOKUP(--E4877,经验表!$W$8:$X$17,2,0)</f>
        <v>56250</v>
      </c>
      <c r="U4877" s="1">
        <f t="shared" si="637"/>
        <v>465000</v>
      </c>
      <c r="V4877" s="1">
        <f t="shared" si="638"/>
        <v>465000</v>
      </c>
    </row>
    <row r="4878" spans="1:22" x14ac:dyDescent="0.35">
      <c r="A4878" s="1">
        <v>92200203</v>
      </c>
      <c r="B4878" s="3" t="s">
        <v>27</v>
      </c>
      <c r="C4878" s="29">
        <f t="shared" si="633"/>
        <v>2</v>
      </c>
      <c r="D4878" s="29" t="str">
        <f t="shared" si="630"/>
        <v>3</v>
      </c>
      <c r="E4878" s="42" t="str">
        <f t="shared" si="631"/>
        <v>23</v>
      </c>
      <c r="F4878" s="1">
        <v>22</v>
      </c>
      <c r="G4878" s="28" t="str">
        <f t="shared" si="632"/>
        <v>322</v>
      </c>
      <c r="H4878" s="1">
        <v>26</v>
      </c>
      <c r="I4878" s="1">
        <v>3320</v>
      </c>
      <c r="J4878" s="1">
        <v>59</v>
      </c>
      <c r="K4878" s="1">
        <v>4600</v>
      </c>
      <c r="L4878" s="1">
        <v>70624</v>
      </c>
      <c r="M4878" s="1">
        <v>502527</v>
      </c>
      <c r="N4878" s="2">
        <f>INT(VLOOKUP(--D4878,'属性表（单）'!$H$7:$I$11,2,0)*VLOOKUP(F4878,'属性表（单）'!$B$4:$D$53,3,0))</f>
        <v>12150</v>
      </c>
      <c r="O4878" s="34">
        <f t="shared" si="634"/>
        <v>3112</v>
      </c>
      <c r="P4878" s="1">
        <f>IF(H4878=26,VLOOKUP(G4878,'属性表（单核）'!$H$2:$I$251,2,0),IF(H4878=59,VLOOKUP(G4878,'属性表（单核）'!$C$2:$D$251,2,0),INT(N4878/VLOOKUP(H4878,'属性表（单）'!$N$4:$O$24,2,0))))</f>
        <v>2075</v>
      </c>
      <c r="Q4878" s="34">
        <f t="shared" si="635"/>
        <v>4312</v>
      </c>
      <c r="R4878" s="1">
        <f>IF(J4878=26,VLOOKUP(G4878,'属性表（单核）'!$H$2:$I$251,2,0),IF(J4878=59,VLOOKUP(G4878,'属性表（单核）'!$C$2:$D$251,2,0),INT(N4878/VLOOKUP(J4878,'属性表（单）'!$N$4:$O$24,2,0))))</f>
        <v>2875</v>
      </c>
      <c r="S4878" s="1">
        <f t="shared" si="636"/>
        <v>63150</v>
      </c>
      <c r="T4878" s="28">
        <f>VLOOKUP(--F4878,经验表!$A$4:$B$53,2,0)*VLOOKUP(--E4878,经验表!$W$8:$X$17,2,0)</f>
        <v>63150</v>
      </c>
      <c r="U4878" s="1">
        <f t="shared" si="637"/>
        <v>521250</v>
      </c>
      <c r="V4878" s="1">
        <f t="shared" si="638"/>
        <v>521250</v>
      </c>
    </row>
    <row r="4879" spans="1:22" x14ac:dyDescent="0.35">
      <c r="A4879" s="1">
        <v>92300203</v>
      </c>
      <c r="B4879" s="3" t="s">
        <v>27</v>
      </c>
      <c r="C4879" s="29">
        <f t="shared" si="633"/>
        <v>2</v>
      </c>
      <c r="D4879" s="29" t="str">
        <f t="shared" si="630"/>
        <v>3</v>
      </c>
      <c r="E4879" s="42" t="str">
        <f t="shared" si="631"/>
        <v>23</v>
      </c>
      <c r="F4879" s="1">
        <v>23</v>
      </c>
      <c r="G4879" s="28" t="str">
        <f t="shared" si="632"/>
        <v>323</v>
      </c>
      <c r="H4879" s="1">
        <v>26</v>
      </c>
      <c r="I4879" s="1">
        <v>3448</v>
      </c>
      <c r="J4879" s="1">
        <v>59</v>
      </c>
      <c r="K4879" s="1">
        <v>4776</v>
      </c>
      <c r="L4879" s="1">
        <v>78780</v>
      </c>
      <c r="M4879" s="1">
        <v>573151</v>
      </c>
      <c r="N4879" s="2">
        <f>INT(VLOOKUP(--D4879,'属性表（单）'!$H$7:$I$11,2,0)*VLOOKUP(F4879,'属性表（单）'!$B$4:$D$53,3,0))</f>
        <v>12825</v>
      </c>
      <c r="O4879" s="34">
        <f t="shared" si="634"/>
        <v>3232</v>
      </c>
      <c r="P4879" s="1">
        <f>IF(H4879=26,VLOOKUP(G4879,'属性表（单核）'!$H$2:$I$251,2,0),IF(H4879=59,VLOOKUP(G4879,'属性表（单核）'!$C$2:$D$251,2,0),INT(N4879/VLOOKUP(H4879,'属性表（单）'!$N$4:$O$24,2,0))))</f>
        <v>2155</v>
      </c>
      <c r="Q4879" s="34">
        <f t="shared" si="635"/>
        <v>4477</v>
      </c>
      <c r="R4879" s="1">
        <f>IF(J4879=26,VLOOKUP(G4879,'属性表（单核）'!$H$2:$I$251,2,0),IF(J4879=59,VLOOKUP(G4879,'属性表（单核）'!$C$2:$D$251,2,0),INT(N4879/VLOOKUP(J4879,'属性表（单）'!$N$4:$O$24,2,0))))</f>
        <v>2985</v>
      </c>
      <c r="S4879" s="1">
        <f t="shared" si="636"/>
        <v>70050</v>
      </c>
      <c r="T4879" s="28">
        <f>VLOOKUP(--F4879,经验表!$A$4:$B$53,2,0)*VLOOKUP(--E4879,经验表!$W$8:$X$17,2,0)</f>
        <v>70050</v>
      </c>
      <c r="U4879" s="1">
        <f t="shared" si="637"/>
        <v>584400</v>
      </c>
      <c r="V4879" s="1">
        <f t="shared" si="638"/>
        <v>584400</v>
      </c>
    </row>
    <row r="4880" spans="1:22" x14ac:dyDescent="0.35">
      <c r="A4880" s="1">
        <v>92400203</v>
      </c>
      <c r="B4880" s="3" t="s">
        <v>27</v>
      </c>
      <c r="C4880" s="29">
        <f t="shared" si="633"/>
        <v>2</v>
      </c>
      <c r="D4880" s="29" t="str">
        <f t="shared" si="630"/>
        <v>3</v>
      </c>
      <c r="E4880" s="42" t="str">
        <f t="shared" si="631"/>
        <v>23</v>
      </c>
      <c r="F4880" s="1">
        <v>24</v>
      </c>
      <c r="G4880" s="28" t="str">
        <f t="shared" si="632"/>
        <v>324</v>
      </c>
      <c r="H4880" s="1">
        <v>26</v>
      </c>
      <c r="I4880" s="1">
        <v>3576</v>
      </c>
      <c r="J4880" s="1">
        <v>59</v>
      </c>
      <c r="K4880" s="1">
        <v>4952</v>
      </c>
      <c r="L4880" s="1">
        <v>87782</v>
      </c>
      <c r="M4880" s="1">
        <v>651931</v>
      </c>
      <c r="N4880" s="2">
        <f>INT(VLOOKUP(--D4880,'属性表（单）'!$H$7:$I$11,2,0)*VLOOKUP(F4880,'属性表（单）'!$B$4:$D$53,3,0))</f>
        <v>13500</v>
      </c>
      <c r="O4880" s="34">
        <f t="shared" si="634"/>
        <v>3352</v>
      </c>
      <c r="P4880" s="1">
        <f>IF(H4880=26,VLOOKUP(G4880,'属性表（单核）'!$H$2:$I$251,2,0),IF(H4880=59,VLOOKUP(G4880,'属性表（单核）'!$C$2:$D$251,2,0),INT(N4880/VLOOKUP(H4880,'属性表（单）'!$N$4:$O$24,2,0))))</f>
        <v>2235</v>
      </c>
      <c r="Q4880" s="34">
        <f t="shared" si="635"/>
        <v>4642</v>
      </c>
      <c r="R4880" s="1">
        <f>IF(J4880=26,VLOOKUP(G4880,'属性表（单核）'!$H$2:$I$251,2,0),IF(J4880=59,VLOOKUP(G4880,'属性表（单核）'!$C$2:$D$251,2,0),INT(N4880/VLOOKUP(J4880,'属性表（单）'!$N$4:$O$24,2,0))))</f>
        <v>3095</v>
      </c>
      <c r="S4880" s="1">
        <f t="shared" si="636"/>
        <v>76950</v>
      </c>
      <c r="T4880" s="28">
        <f>VLOOKUP(--F4880,经验表!$A$4:$B$53,2,0)*VLOOKUP(--E4880,经验表!$W$8:$X$17,2,0)</f>
        <v>76950</v>
      </c>
      <c r="U4880" s="1">
        <f t="shared" si="637"/>
        <v>654450</v>
      </c>
      <c r="V4880" s="1">
        <f t="shared" si="638"/>
        <v>654450</v>
      </c>
    </row>
    <row r="4881" spans="1:22" x14ac:dyDescent="0.35">
      <c r="A4881" s="1">
        <v>92500203</v>
      </c>
      <c r="B4881" s="3" t="s">
        <v>27</v>
      </c>
      <c r="C4881" s="29">
        <f t="shared" si="633"/>
        <v>2</v>
      </c>
      <c r="D4881" s="29" t="str">
        <f t="shared" si="630"/>
        <v>3</v>
      </c>
      <c r="E4881" s="42" t="str">
        <f t="shared" si="631"/>
        <v>23</v>
      </c>
      <c r="F4881" s="1">
        <v>25</v>
      </c>
      <c r="G4881" s="28" t="str">
        <f t="shared" si="632"/>
        <v>325</v>
      </c>
      <c r="H4881" s="1">
        <v>26</v>
      </c>
      <c r="I4881" s="1">
        <v>3704</v>
      </c>
      <c r="J4881" s="1">
        <v>59</v>
      </c>
      <c r="K4881" s="1">
        <v>5128</v>
      </c>
      <c r="L4881" s="1">
        <v>97720</v>
      </c>
      <c r="M4881" s="1">
        <v>739713</v>
      </c>
      <c r="N4881" s="2">
        <f>INT(VLOOKUP(--D4881,'属性表（单）'!$H$7:$I$11,2,0)*VLOOKUP(F4881,'属性表（单）'!$B$4:$D$53,3,0))</f>
        <v>14175</v>
      </c>
      <c r="O4881" s="34">
        <f t="shared" si="634"/>
        <v>3472</v>
      </c>
      <c r="P4881" s="1">
        <f>IF(H4881=26,VLOOKUP(G4881,'属性表（单核）'!$H$2:$I$251,2,0),IF(H4881=59,VLOOKUP(G4881,'属性表（单核）'!$C$2:$D$251,2,0),INT(N4881/VLOOKUP(H4881,'属性表（单）'!$N$4:$O$24,2,0))))</f>
        <v>2315</v>
      </c>
      <c r="Q4881" s="34">
        <f t="shared" si="635"/>
        <v>4807</v>
      </c>
      <c r="R4881" s="1">
        <f>IF(J4881=26,VLOOKUP(G4881,'属性表（单核）'!$H$2:$I$251,2,0),IF(J4881=59,VLOOKUP(G4881,'属性表（单核）'!$C$2:$D$251,2,0),INT(N4881/VLOOKUP(J4881,'属性表（单）'!$N$4:$O$24,2,0))))</f>
        <v>3205</v>
      </c>
      <c r="S4881" s="1">
        <f t="shared" si="636"/>
        <v>83850</v>
      </c>
      <c r="T4881" s="28">
        <f>VLOOKUP(--F4881,经验表!$A$4:$B$53,2,0)*VLOOKUP(--E4881,经验表!$W$8:$X$17,2,0)</f>
        <v>83850</v>
      </c>
      <c r="U4881" s="1">
        <f t="shared" si="637"/>
        <v>731400</v>
      </c>
      <c r="V4881" s="1">
        <f t="shared" si="638"/>
        <v>731400</v>
      </c>
    </row>
    <row r="4882" spans="1:22" x14ac:dyDescent="0.35">
      <c r="A4882" s="1">
        <v>92600203</v>
      </c>
      <c r="B4882" s="3" t="s">
        <v>27</v>
      </c>
      <c r="C4882" s="29">
        <f t="shared" si="633"/>
        <v>2</v>
      </c>
      <c r="D4882" s="29" t="str">
        <f t="shared" si="630"/>
        <v>3</v>
      </c>
      <c r="E4882" s="42" t="str">
        <f t="shared" si="631"/>
        <v>23</v>
      </c>
      <c r="F4882" s="1">
        <v>26</v>
      </c>
      <c r="G4882" s="28" t="str">
        <f t="shared" si="632"/>
        <v>326</v>
      </c>
      <c r="H4882" s="1">
        <v>26</v>
      </c>
      <c r="I4882" s="1">
        <v>3832</v>
      </c>
      <c r="J4882" s="1">
        <v>59</v>
      </c>
      <c r="K4882" s="1">
        <v>5304</v>
      </c>
      <c r="L4882" s="1">
        <v>108687</v>
      </c>
      <c r="M4882" s="1">
        <v>837433</v>
      </c>
      <c r="N4882" s="2">
        <f>INT(VLOOKUP(--D4882,'属性表（单）'!$H$7:$I$11,2,0)*VLOOKUP(F4882,'属性表（单）'!$B$4:$D$53,3,0))</f>
        <v>14850</v>
      </c>
      <c r="O4882" s="34">
        <f t="shared" si="634"/>
        <v>3592</v>
      </c>
      <c r="P4882" s="1">
        <f>IF(H4882=26,VLOOKUP(G4882,'属性表（单核）'!$H$2:$I$251,2,0),IF(H4882=59,VLOOKUP(G4882,'属性表（单核）'!$C$2:$D$251,2,0),INT(N4882/VLOOKUP(H4882,'属性表（单）'!$N$4:$O$24,2,0))))</f>
        <v>2395</v>
      </c>
      <c r="Q4882" s="34">
        <f t="shared" si="635"/>
        <v>4972</v>
      </c>
      <c r="R4882" s="1">
        <f>IF(J4882=26,VLOOKUP(G4882,'属性表（单核）'!$H$2:$I$251,2,0),IF(J4882=59,VLOOKUP(G4882,'属性表（单核）'!$C$2:$D$251,2,0),INT(N4882/VLOOKUP(J4882,'属性表（单）'!$N$4:$O$24,2,0))))</f>
        <v>3315</v>
      </c>
      <c r="S4882" s="1">
        <f t="shared" si="636"/>
        <v>92850</v>
      </c>
      <c r="T4882" s="28">
        <f>VLOOKUP(--F4882,经验表!$A$4:$B$53,2,0)*VLOOKUP(--E4882,经验表!$W$8:$X$17,2,0)</f>
        <v>92850</v>
      </c>
      <c r="U4882" s="1">
        <f t="shared" si="637"/>
        <v>815250</v>
      </c>
      <c r="V4882" s="1">
        <f t="shared" si="638"/>
        <v>815250</v>
      </c>
    </row>
    <row r="4883" spans="1:22" x14ac:dyDescent="0.35">
      <c r="A4883" s="1">
        <v>92700203</v>
      </c>
      <c r="B4883" s="3" t="s">
        <v>27</v>
      </c>
      <c r="C4883" s="29">
        <f t="shared" si="633"/>
        <v>2</v>
      </c>
      <c r="D4883" s="29" t="str">
        <f t="shared" si="630"/>
        <v>3</v>
      </c>
      <c r="E4883" s="42" t="str">
        <f t="shared" si="631"/>
        <v>23</v>
      </c>
      <c r="F4883" s="1">
        <v>27</v>
      </c>
      <c r="G4883" s="28" t="str">
        <f t="shared" si="632"/>
        <v>327</v>
      </c>
      <c r="H4883" s="1">
        <v>26</v>
      </c>
      <c r="I4883" s="1">
        <v>3960</v>
      </c>
      <c r="J4883" s="1">
        <v>59</v>
      </c>
      <c r="K4883" s="1">
        <v>5480</v>
      </c>
      <c r="L4883" s="1">
        <v>120789</v>
      </c>
      <c r="M4883" s="1">
        <v>946120</v>
      </c>
      <c r="N4883" s="2">
        <f>INT(VLOOKUP(--D4883,'属性表（单）'!$H$7:$I$11,2,0)*VLOOKUP(F4883,'属性表（单）'!$B$4:$D$53,3,0))</f>
        <v>15637</v>
      </c>
      <c r="O4883" s="34">
        <f t="shared" si="634"/>
        <v>3712</v>
      </c>
      <c r="P4883" s="1">
        <f>IF(H4883=26,VLOOKUP(G4883,'属性表（单核）'!$H$2:$I$251,2,0),IF(H4883=59,VLOOKUP(G4883,'属性表（单核）'!$C$2:$D$251,2,0),INT(N4883/VLOOKUP(H4883,'属性表（单）'!$N$4:$O$24,2,0))))</f>
        <v>2475</v>
      </c>
      <c r="Q4883" s="34">
        <f t="shared" si="635"/>
        <v>5137</v>
      </c>
      <c r="R4883" s="1">
        <f>IF(J4883=26,VLOOKUP(G4883,'属性表（单核）'!$H$2:$I$251,2,0),IF(J4883=59,VLOOKUP(G4883,'属性表（单核）'!$C$2:$D$251,2,0),INT(N4883/VLOOKUP(J4883,'属性表（单）'!$N$4:$O$24,2,0))))</f>
        <v>3425</v>
      </c>
      <c r="S4883" s="1">
        <f t="shared" si="636"/>
        <v>101850</v>
      </c>
      <c r="T4883" s="28">
        <f>VLOOKUP(--F4883,经验表!$A$4:$B$53,2,0)*VLOOKUP(--E4883,经验表!$W$8:$X$17,2,0)</f>
        <v>101850</v>
      </c>
      <c r="U4883" s="1">
        <f t="shared" si="637"/>
        <v>908100</v>
      </c>
      <c r="V4883" s="1">
        <f t="shared" si="638"/>
        <v>908100</v>
      </c>
    </row>
    <row r="4884" spans="1:22" x14ac:dyDescent="0.35">
      <c r="A4884" s="1">
        <v>92800203</v>
      </c>
      <c r="B4884" s="3" t="s">
        <v>27</v>
      </c>
      <c r="C4884" s="29">
        <f t="shared" si="633"/>
        <v>2</v>
      </c>
      <c r="D4884" s="29" t="str">
        <f t="shared" si="630"/>
        <v>3</v>
      </c>
      <c r="E4884" s="42" t="str">
        <f t="shared" si="631"/>
        <v>23</v>
      </c>
      <c r="F4884" s="1">
        <v>28</v>
      </c>
      <c r="G4884" s="28" t="str">
        <f t="shared" si="632"/>
        <v>328</v>
      </c>
      <c r="H4884" s="1">
        <v>26</v>
      </c>
      <c r="I4884" s="1">
        <v>4088</v>
      </c>
      <c r="J4884" s="1">
        <v>59</v>
      </c>
      <c r="K4884" s="1">
        <v>5656</v>
      </c>
      <c r="L4884" s="1">
        <v>134143</v>
      </c>
      <c r="M4884" s="1">
        <v>1066909</v>
      </c>
      <c r="N4884" s="2">
        <f>INT(VLOOKUP(--D4884,'属性表（单）'!$H$7:$I$11,2,0)*VLOOKUP(F4884,'属性表（单）'!$B$4:$D$53,3,0))</f>
        <v>16425</v>
      </c>
      <c r="O4884" s="34">
        <f t="shared" si="634"/>
        <v>3832</v>
      </c>
      <c r="P4884" s="1">
        <f>IF(H4884=26,VLOOKUP(G4884,'属性表（单核）'!$H$2:$I$251,2,0),IF(H4884=59,VLOOKUP(G4884,'属性表（单核）'!$C$2:$D$251,2,0),INT(N4884/VLOOKUP(H4884,'属性表（单）'!$N$4:$O$24,2,0))))</f>
        <v>2555</v>
      </c>
      <c r="Q4884" s="34">
        <f t="shared" si="635"/>
        <v>5302</v>
      </c>
      <c r="R4884" s="1">
        <f>IF(J4884=26,VLOOKUP(G4884,'属性表（单核）'!$H$2:$I$251,2,0),IF(J4884=59,VLOOKUP(G4884,'属性表（单核）'!$C$2:$D$251,2,0),INT(N4884/VLOOKUP(J4884,'属性表（单）'!$N$4:$O$24,2,0))))</f>
        <v>3535</v>
      </c>
      <c r="S4884" s="1">
        <f t="shared" si="636"/>
        <v>110850</v>
      </c>
      <c r="T4884" s="28">
        <f>VLOOKUP(--F4884,经验表!$A$4:$B$53,2,0)*VLOOKUP(--E4884,经验表!$W$8:$X$17,2,0)</f>
        <v>110850</v>
      </c>
      <c r="U4884" s="1">
        <f t="shared" si="637"/>
        <v>1009950</v>
      </c>
      <c r="V4884" s="1">
        <f t="shared" si="638"/>
        <v>1009950</v>
      </c>
    </row>
    <row r="4885" spans="1:22" x14ac:dyDescent="0.35">
      <c r="A4885" s="1">
        <v>92900203</v>
      </c>
      <c r="B4885" s="3" t="s">
        <v>27</v>
      </c>
      <c r="C4885" s="29">
        <f t="shared" si="633"/>
        <v>2</v>
      </c>
      <c r="D4885" s="29" t="str">
        <f t="shared" si="630"/>
        <v>3</v>
      </c>
      <c r="E4885" s="42" t="str">
        <f t="shared" si="631"/>
        <v>23</v>
      </c>
      <c r="F4885" s="1">
        <v>29</v>
      </c>
      <c r="G4885" s="28" t="str">
        <f t="shared" si="632"/>
        <v>329</v>
      </c>
      <c r="H4885" s="1">
        <v>26</v>
      </c>
      <c r="I4885" s="1">
        <v>4216</v>
      </c>
      <c r="J4885" s="1">
        <v>59</v>
      </c>
      <c r="K4885" s="1">
        <v>5832</v>
      </c>
      <c r="L4885" s="1">
        <v>148874</v>
      </c>
      <c r="M4885" s="1">
        <v>1201052</v>
      </c>
      <c r="N4885" s="2">
        <f>INT(VLOOKUP(--D4885,'属性表（单）'!$H$7:$I$11,2,0)*VLOOKUP(F4885,'属性表（单）'!$B$4:$D$53,3,0))</f>
        <v>17212</v>
      </c>
      <c r="O4885" s="34">
        <f t="shared" si="634"/>
        <v>3952</v>
      </c>
      <c r="P4885" s="1">
        <f>IF(H4885=26,VLOOKUP(G4885,'属性表（单核）'!$H$2:$I$251,2,0),IF(H4885=59,VLOOKUP(G4885,'属性表（单核）'!$C$2:$D$251,2,0),INT(N4885/VLOOKUP(H4885,'属性表（单）'!$N$4:$O$24,2,0))))</f>
        <v>2635</v>
      </c>
      <c r="Q4885" s="34">
        <f t="shared" si="635"/>
        <v>5467</v>
      </c>
      <c r="R4885" s="1">
        <f>IF(J4885=26,VLOOKUP(G4885,'属性表（单核）'!$H$2:$I$251,2,0),IF(J4885=59,VLOOKUP(G4885,'属性表（单核）'!$C$2:$D$251,2,0),INT(N4885/VLOOKUP(J4885,'属性表（单）'!$N$4:$O$24,2,0))))</f>
        <v>3645</v>
      </c>
      <c r="S4885" s="1">
        <f t="shared" si="636"/>
        <v>119850</v>
      </c>
      <c r="T4885" s="28">
        <f>VLOOKUP(--F4885,经验表!$A$4:$B$53,2,0)*VLOOKUP(--E4885,经验表!$W$8:$X$17,2,0)</f>
        <v>119850</v>
      </c>
      <c r="U4885" s="1">
        <f t="shared" si="637"/>
        <v>1120800</v>
      </c>
      <c r="V4885" s="1">
        <f t="shared" si="638"/>
        <v>1120800</v>
      </c>
    </row>
    <row r="4886" spans="1:22" x14ac:dyDescent="0.35">
      <c r="A4886" s="1">
        <v>93000203</v>
      </c>
      <c r="B4886" s="3" t="s">
        <v>27</v>
      </c>
      <c r="C4886" s="29">
        <f t="shared" si="633"/>
        <v>2</v>
      </c>
      <c r="D4886" s="29" t="str">
        <f t="shared" si="630"/>
        <v>3</v>
      </c>
      <c r="E4886" s="42" t="str">
        <f t="shared" si="631"/>
        <v>23</v>
      </c>
      <c r="F4886" s="1">
        <v>30</v>
      </c>
      <c r="G4886" s="28" t="str">
        <f t="shared" si="632"/>
        <v>330</v>
      </c>
      <c r="H4886" s="1">
        <v>26</v>
      </c>
      <c r="I4886" s="1">
        <v>4344</v>
      </c>
      <c r="J4886" s="1">
        <v>59</v>
      </c>
      <c r="K4886" s="1">
        <v>6008</v>
      </c>
      <c r="L4886" s="1">
        <v>165123</v>
      </c>
      <c r="M4886" s="1">
        <v>1349926</v>
      </c>
      <c r="N4886" s="2">
        <f>INT(VLOOKUP(--D4886,'属性表（单）'!$H$7:$I$11,2,0)*VLOOKUP(F4886,'属性表（单）'!$B$4:$D$53,3,0))</f>
        <v>18000</v>
      </c>
      <c r="O4886" s="34">
        <f t="shared" si="634"/>
        <v>4072</v>
      </c>
      <c r="P4886" s="1">
        <f>IF(H4886=26,VLOOKUP(G4886,'属性表（单核）'!$H$2:$I$251,2,0),IF(H4886=59,VLOOKUP(G4886,'属性表（单核）'!$C$2:$D$251,2,0),INT(N4886/VLOOKUP(H4886,'属性表（单）'!$N$4:$O$24,2,0))))</f>
        <v>2715</v>
      </c>
      <c r="Q4886" s="34">
        <f t="shared" si="635"/>
        <v>5632</v>
      </c>
      <c r="R4886" s="1">
        <f>IF(J4886=26,VLOOKUP(G4886,'属性表（单核）'!$H$2:$I$251,2,0),IF(J4886=59,VLOOKUP(G4886,'属性表（单核）'!$C$2:$D$251,2,0),INT(N4886/VLOOKUP(J4886,'属性表（单）'!$N$4:$O$24,2,0))))</f>
        <v>3755</v>
      </c>
      <c r="S4886" s="1">
        <f t="shared" si="636"/>
        <v>131250</v>
      </c>
      <c r="T4886" s="28">
        <f>VLOOKUP(--F4886,经验表!$A$4:$B$53,2,0)*VLOOKUP(--E4886,经验表!$W$8:$X$17,2,0)</f>
        <v>131250</v>
      </c>
      <c r="U4886" s="1">
        <f t="shared" si="637"/>
        <v>1240650</v>
      </c>
      <c r="V4886" s="1">
        <f t="shared" si="638"/>
        <v>1240650</v>
      </c>
    </row>
    <row r="4887" spans="1:22" x14ac:dyDescent="0.35">
      <c r="A4887" s="1">
        <v>93100203</v>
      </c>
      <c r="B4887" s="3" t="s">
        <v>27</v>
      </c>
      <c r="C4887" s="29">
        <f t="shared" si="633"/>
        <v>2</v>
      </c>
      <c r="D4887" s="29" t="str">
        <f t="shared" si="630"/>
        <v>3</v>
      </c>
      <c r="E4887" s="42" t="str">
        <f t="shared" si="631"/>
        <v>23</v>
      </c>
      <c r="F4887" s="1">
        <v>31</v>
      </c>
      <c r="G4887" s="28" t="str">
        <f t="shared" si="632"/>
        <v>331</v>
      </c>
      <c r="H4887" s="1">
        <v>26</v>
      </c>
      <c r="I4887" s="1">
        <v>4472</v>
      </c>
      <c r="J4887" s="1">
        <v>59</v>
      </c>
      <c r="K4887" s="1">
        <v>6184</v>
      </c>
      <c r="L4887" s="1">
        <v>183047</v>
      </c>
      <c r="M4887" s="1">
        <v>1515049</v>
      </c>
      <c r="N4887" s="2">
        <f>INT(VLOOKUP(--D4887,'属性表（单）'!$H$7:$I$11,2,0)*VLOOKUP(F4887,'属性表（单）'!$B$4:$D$53,3,0))</f>
        <v>18787</v>
      </c>
      <c r="O4887" s="34">
        <f t="shared" si="634"/>
        <v>4192</v>
      </c>
      <c r="P4887" s="1">
        <f>IF(H4887=26,VLOOKUP(G4887,'属性表（单核）'!$H$2:$I$251,2,0),IF(H4887=59,VLOOKUP(G4887,'属性表（单核）'!$C$2:$D$251,2,0),INT(N4887/VLOOKUP(H4887,'属性表（单）'!$N$4:$O$24,2,0))))</f>
        <v>2795</v>
      </c>
      <c r="Q4887" s="34">
        <f t="shared" si="635"/>
        <v>5797</v>
      </c>
      <c r="R4887" s="1">
        <f>IF(J4887=26,VLOOKUP(G4887,'属性表（单核）'!$H$2:$I$251,2,0),IF(J4887=59,VLOOKUP(G4887,'属性表（单核）'!$C$2:$D$251,2,0),INT(N4887/VLOOKUP(J4887,'属性表（单）'!$N$4:$O$24,2,0))))</f>
        <v>3865</v>
      </c>
      <c r="S4887" s="1">
        <f t="shared" si="636"/>
        <v>142650</v>
      </c>
      <c r="T4887" s="28">
        <f>VLOOKUP(--F4887,经验表!$A$4:$B$53,2,0)*VLOOKUP(--E4887,经验表!$W$8:$X$17,2,0)</f>
        <v>142650</v>
      </c>
      <c r="U4887" s="1">
        <f t="shared" si="637"/>
        <v>1371900</v>
      </c>
      <c r="V4887" s="1">
        <f t="shared" si="638"/>
        <v>1371900</v>
      </c>
    </row>
    <row r="4888" spans="1:22" x14ac:dyDescent="0.35">
      <c r="A4888" s="1">
        <v>93200203</v>
      </c>
      <c r="B4888" s="3" t="s">
        <v>27</v>
      </c>
      <c r="C4888" s="29">
        <f t="shared" si="633"/>
        <v>2</v>
      </c>
      <c r="D4888" s="29" t="str">
        <f t="shared" si="630"/>
        <v>3</v>
      </c>
      <c r="E4888" s="42" t="str">
        <f t="shared" si="631"/>
        <v>23</v>
      </c>
      <c r="F4888" s="1">
        <v>32</v>
      </c>
      <c r="G4888" s="28" t="str">
        <f t="shared" si="632"/>
        <v>332</v>
      </c>
      <c r="H4888" s="1">
        <v>26</v>
      </c>
      <c r="I4888" s="1">
        <v>4600</v>
      </c>
      <c r="J4888" s="1">
        <v>59</v>
      </c>
      <c r="K4888" s="1">
        <v>6360</v>
      </c>
      <c r="L4888" s="1">
        <v>202816</v>
      </c>
      <c r="M4888" s="1">
        <v>1698096</v>
      </c>
      <c r="N4888" s="2">
        <f>INT(VLOOKUP(--D4888,'属性表（单）'!$H$7:$I$11,2,0)*VLOOKUP(F4888,'属性表（单）'!$B$4:$D$53,3,0))</f>
        <v>19687</v>
      </c>
      <c r="O4888" s="34">
        <f t="shared" si="634"/>
        <v>4312</v>
      </c>
      <c r="P4888" s="1">
        <f>IF(H4888=26,VLOOKUP(G4888,'属性表（单核）'!$H$2:$I$251,2,0),IF(H4888=59,VLOOKUP(G4888,'属性表（单核）'!$C$2:$D$251,2,0),INT(N4888/VLOOKUP(H4888,'属性表（单）'!$N$4:$O$24,2,0))))</f>
        <v>2875</v>
      </c>
      <c r="Q4888" s="34">
        <f t="shared" si="635"/>
        <v>5962</v>
      </c>
      <c r="R4888" s="1">
        <f>IF(J4888=26,VLOOKUP(G4888,'属性表（单核）'!$H$2:$I$251,2,0),IF(J4888=59,VLOOKUP(G4888,'属性表（单核）'!$C$2:$D$251,2,0),INT(N4888/VLOOKUP(J4888,'属性表（单）'!$N$4:$O$24,2,0))))</f>
        <v>3975</v>
      </c>
      <c r="S4888" s="1">
        <f t="shared" si="636"/>
        <v>154050</v>
      </c>
      <c r="T4888" s="28">
        <f>VLOOKUP(--F4888,经验表!$A$4:$B$53,2,0)*VLOOKUP(--E4888,经验表!$W$8:$X$17,2,0)</f>
        <v>154050</v>
      </c>
      <c r="U4888" s="1">
        <f t="shared" si="637"/>
        <v>1514550</v>
      </c>
      <c r="V4888" s="1">
        <f t="shared" si="638"/>
        <v>1514550</v>
      </c>
    </row>
    <row r="4889" spans="1:22" x14ac:dyDescent="0.35">
      <c r="A4889" s="1">
        <v>93300203</v>
      </c>
      <c r="B4889" s="3" t="s">
        <v>27</v>
      </c>
      <c r="C4889" s="29">
        <f t="shared" si="633"/>
        <v>2</v>
      </c>
      <c r="D4889" s="29" t="str">
        <f t="shared" si="630"/>
        <v>3</v>
      </c>
      <c r="E4889" s="42" t="str">
        <f t="shared" si="631"/>
        <v>23</v>
      </c>
      <c r="F4889" s="1">
        <v>33</v>
      </c>
      <c r="G4889" s="28" t="str">
        <f t="shared" si="632"/>
        <v>333</v>
      </c>
      <c r="H4889" s="1">
        <v>26</v>
      </c>
      <c r="I4889" s="1">
        <v>4728</v>
      </c>
      <c r="J4889" s="1">
        <v>59</v>
      </c>
      <c r="K4889" s="1">
        <v>6536</v>
      </c>
      <c r="L4889" s="1">
        <v>224613</v>
      </c>
      <c r="M4889" s="1">
        <v>1900912</v>
      </c>
      <c r="N4889" s="2">
        <f>INT(VLOOKUP(--D4889,'属性表（单）'!$H$7:$I$11,2,0)*VLOOKUP(F4889,'属性表（单）'!$B$4:$D$53,3,0))</f>
        <v>20587</v>
      </c>
      <c r="O4889" s="34">
        <f t="shared" si="634"/>
        <v>4432</v>
      </c>
      <c r="P4889" s="1">
        <f>IF(H4889=26,VLOOKUP(G4889,'属性表（单核）'!$H$2:$I$251,2,0),IF(H4889=59,VLOOKUP(G4889,'属性表（单核）'!$C$2:$D$251,2,0),INT(N4889/VLOOKUP(H4889,'属性表（单）'!$N$4:$O$24,2,0))))</f>
        <v>2955</v>
      </c>
      <c r="Q4889" s="34">
        <f t="shared" si="635"/>
        <v>6127</v>
      </c>
      <c r="R4889" s="1">
        <f>IF(J4889=26,VLOOKUP(G4889,'属性表（单核）'!$H$2:$I$251,2,0),IF(J4889=59,VLOOKUP(G4889,'属性表（单核）'!$C$2:$D$251,2,0),INT(N4889/VLOOKUP(J4889,'属性表（单）'!$N$4:$O$24,2,0))))</f>
        <v>4085</v>
      </c>
      <c r="S4889" s="1">
        <f t="shared" si="636"/>
        <v>165450</v>
      </c>
      <c r="T4889" s="28">
        <f>VLOOKUP(--F4889,经验表!$A$4:$B$53,2,0)*VLOOKUP(--E4889,经验表!$W$8:$X$17,2,0)</f>
        <v>165450</v>
      </c>
      <c r="U4889" s="1">
        <f t="shared" si="637"/>
        <v>1668600</v>
      </c>
      <c r="V4889" s="1">
        <f t="shared" si="638"/>
        <v>1668600</v>
      </c>
    </row>
    <row r="4890" spans="1:22" x14ac:dyDescent="0.35">
      <c r="A4890" s="1">
        <v>93400203</v>
      </c>
      <c r="B4890" s="3" t="s">
        <v>27</v>
      </c>
      <c r="C4890" s="29">
        <f t="shared" si="633"/>
        <v>2</v>
      </c>
      <c r="D4890" s="29" t="str">
        <f t="shared" si="630"/>
        <v>3</v>
      </c>
      <c r="E4890" s="42" t="str">
        <f t="shared" si="631"/>
        <v>23</v>
      </c>
      <c r="F4890" s="1">
        <v>34</v>
      </c>
      <c r="G4890" s="28" t="str">
        <f t="shared" si="632"/>
        <v>334</v>
      </c>
      <c r="H4890" s="1">
        <v>26</v>
      </c>
      <c r="I4890" s="1">
        <v>4856</v>
      </c>
      <c r="J4890" s="1">
        <v>59</v>
      </c>
      <c r="K4890" s="1">
        <v>6712</v>
      </c>
      <c r="L4890" s="1">
        <v>248653</v>
      </c>
      <c r="M4890" s="1">
        <v>2125525</v>
      </c>
      <c r="N4890" s="2">
        <f>INT(VLOOKUP(--D4890,'属性表（单）'!$H$7:$I$11,2,0)*VLOOKUP(F4890,'属性表（单）'!$B$4:$D$53,3,0))</f>
        <v>21487</v>
      </c>
      <c r="O4890" s="34">
        <f t="shared" si="634"/>
        <v>4552</v>
      </c>
      <c r="P4890" s="1">
        <f>IF(H4890=26,VLOOKUP(G4890,'属性表（单核）'!$H$2:$I$251,2,0),IF(H4890=59,VLOOKUP(G4890,'属性表（单核）'!$C$2:$D$251,2,0),INT(N4890/VLOOKUP(H4890,'属性表（单）'!$N$4:$O$24,2,0))))</f>
        <v>3035</v>
      </c>
      <c r="Q4890" s="34">
        <f t="shared" si="635"/>
        <v>6292</v>
      </c>
      <c r="R4890" s="1">
        <f>IF(J4890=26,VLOOKUP(G4890,'属性表（单核）'!$H$2:$I$251,2,0),IF(J4890=59,VLOOKUP(G4890,'属性表（单核）'!$C$2:$D$251,2,0),INT(N4890/VLOOKUP(J4890,'属性表（单）'!$N$4:$O$24,2,0))))</f>
        <v>4195</v>
      </c>
      <c r="S4890" s="1">
        <f t="shared" si="636"/>
        <v>179550</v>
      </c>
      <c r="T4890" s="28">
        <f>VLOOKUP(--F4890,经验表!$A$4:$B$53,2,0)*VLOOKUP(--E4890,经验表!$W$8:$X$17,2,0)</f>
        <v>179550</v>
      </c>
      <c r="U4890" s="1">
        <f t="shared" si="637"/>
        <v>1834050</v>
      </c>
      <c r="V4890" s="1">
        <f t="shared" si="638"/>
        <v>1834050</v>
      </c>
    </row>
    <row r="4891" spans="1:22" x14ac:dyDescent="0.35">
      <c r="A4891" s="1">
        <v>93500203</v>
      </c>
      <c r="B4891" s="3" t="s">
        <v>27</v>
      </c>
      <c r="C4891" s="29">
        <f t="shared" si="633"/>
        <v>2</v>
      </c>
      <c r="D4891" s="29" t="str">
        <f t="shared" si="630"/>
        <v>3</v>
      </c>
      <c r="E4891" s="42" t="str">
        <f t="shared" si="631"/>
        <v>23</v>
      </c>
      <c r="F4891" s="1">
        <v>35</v>
      </c>
      <c r="G4891" s="28" t="str">
        <f t="shared" si="632"/>
        <v>335</v>
      </c>
      <c r="H4891" s="1">
        <v>26</v>
      </c>
      <c r="I4891" s="1">
        <v>4984</v>
      </c>
      <c r="J4891" s="1">
        <v>59</v>
      </c>
      <c r="K4891" s="1">
        <v>6888</v>
      </c>
      <c r="L4891" s="1">
        <v>275156</v>
      </c>
      <c r="M4891" s="1">
        <v>2374178</v>
      </c>
      <c r="N4891" s="2">
        <f>INT(VLOOKUP(--D4891,'属性表（单）'!$H$7:$I$11,2,0)*VLOOKUP(F4891,'属性表（单）'!$B$4:$D$53,3,0))</f>
        <v>22387</v>
      </c>
      <c r="O4891" s="34">
        <f t="shared" si="634"/>
        <v>4672</v>
      </c>
      <c r="P4891" s="1">
        <f>IF(H4891=26,VLOOKUP(G4891,'属性表（单核）'!$H$2:$I$251,2,0),IF(H4891=59,VLOOKUP(G4891,'属性表（单核）'!$C$2:$D$251,2,0),INT(N4891/VLOOKUP(H4891,'属性表（单）'!$N$4:$O$24,2,0))))</f>
        <v>3115</v>
      </c>
      <c r="Q4891" s="34">
        <f t="shared" si="635"/>
        <v>6457</v>
      </c>
      <c r="R4891" s="1">
        <f>IF(J4891=26,VLOOKUP(G4891,'属性表（单核）'!$H$2:$I$251,2,0),IF(J4891=59,VLOOKUP(G4891,'属性表（单核）'!$C$2:$D$251,2,0),INT(N4891/VLOOKUP(J4891,'属性表（单）'!$N$4:$O$24,2,0))))</f>
        <v>4305</v>
      </c>
      <c r="S4891" s="1">
        <f t="shared" si="636"/>
        <v>193650</v>
      </c>
      <c r="T4891" s="28">
        <f>VLOOKUP(--F4891,经验表!$A$4:$B$53,2,0)*VLOOKUP(--E4891,经验表!$W$8:$X$17,2,0)</f>
        <v>193650</v>
      </c>
      <c r="U4891" s="1">
        <f t="shared" si="637"/>
        <v>2013600</v>
      </c>
      <c r="V4891" s="1">
        <f t="shared" si="638"/>
        <v>2013600</v>
      </c>
    </row>
    <row r="4892" spans="1:22" x14ac:dyDescent="0.35">
      <c r="A4892" s="1">
        <v>93600203</v>
      </c>
      <c r="B4892" s="3" t="s">
        <v>27</v>
      </c>
      <c r="C4892" s="29">
        <f t="shared" si="633"/>
        <v>2</v>
      </c>
      <c r="D4892" s="29" t="str">
        <f t="shared" si="630"/>
        <v>3</v>
      </c>
      <c r="E4892" s="42" t="str">
        <f t="shared" si="631"/>
        <v>23</v>
      </c>
      <c r="F4892" s="1">
        <v>36</v>
      </c>
      <c r="G4892" s="28" t="str">
        <f t="shared" si="632"/>
        <v>336</v>
      </c>
      <c r="H4892" s="1">
        <v>26</v>
      </c>
      <c r="I4892" s="1">
        <v>5112</v>
      </c>
      <c r="J4892" s="1">
        <v>59</v>
      </c>
      <c r="K4892" s="1">
        <v>7064</v>
      </c>
      <c r="L4892" s="1">
        <v>304379</v>
      </c>
      <c r="M4892" s="1">
        <v>2649334</v>
      </c>
      <c r="N4892" s="2">
        <f>INT(VLOOKUP(--D4892,'属性表（单）'!$H$7:$I$11,2,0)*VLOOKUP(F4892,'属性表（单）'!$B$4:$D$53,3,0))</f>
        <v>23287</v>
      </c>
      <c r="O4892" s="34">
        <f t="shared" si="634"/>
        <v>4792</v>
      </c>
      <c r="P4892" s="1">
        <f>IF(H4892=26,VLOOKUP(G4892,'属性表（单核）'!$H$2:$I$251,2,0),IF(H4892=59,VLOOKUP(G4892,'属性表（单核）'!$C$2:$D$251,2,0),INT(N4892/VLOOKUP(H4892,'属性表（单）'!$N$4:$O$24,2,0))))</f>
        <v>3195</v>
      </c>
      <c r="Q4892" s="34">
        <f t="shared" si="635"/>
        <v>6622</v>
      </c>
      <c r="R4892" s="1">
        <f>IF(J4892=26,VLOOKUP(G4892,'属性表（单核）'!$H$2:$I$251,2,0),IF(J4892=59,VLOOKUP(G4892,'属性表（单核）'!$C$2:$D$251,2,0),INT(N4892/VLOOKUP(J4892,'属性表（单）'!$N$4:$O$24,2,0))))</f>
        <v>4415</v>
      </c>
      <c r="S4892" s="1">
        <f t="shared" si="636"/>
        <v>207750</v>
      </c>
      <c r="T4892" s="28">
        <f>VLOOKUP(--F4892,经验表!$A$4:$B$53,2,0)*VLOOKUP(--E4892,经验表!$W$8:$X$17,2,0)</f>
        <v>207750</v>
      </c>
      <c r="U4892" s="1">
        <f t="shared" si="637"/>
        <v>2207250</v>
      </c>
      <c r="V4892" s="1">
        <f t="shared" si="638"/>
        <v>2207250</v>
      </c>
    </row>
    <row r="4893" spans="1:22" x14ac:dyDescent="0.35">
      <c r="A4893" s="1">
        <v>93700203</v>
      </c>
      <c r="B4893" s="3" t="s">
        <v>27</v>
      </c>
      <c r="C4893" s="29">
        <f t="shared" si="633"/>
        <v>2</v>
      </c>
      <c r="D4893" s="29" t="str">
        <f t="shared" si="630"/>
        <v>3</v>
      </c>
      <c r="E4893" s="42" t="str">
        <f t="shared" si="631"/>
        <v>23</v>
      </c>
      <c r="F4893" s="1">
        <v>37</v>
      </c>
      <c r="G4893" s="28" t="str">
        <f t="shared" si="632"/>
        <v>337</v>
      </c>
      <c r="H4893" s="1">
        <v>26</v>
      </c>
      <c r="I4893" s="1">
        <v>5240</v>
      </c>
      <c r="J4893" s="1">
        <v>59</v>
      </c>
      <c r="K4893" s="1">
        <v>7240</v>
      </c>
      <c r="L4893" s="1">
        <v>336596</v>
      </c>
      <c r="M4893" s="1">
        <v>2953713</v>
      </c>
      <c r="N4893" s="2">
        <f>INT(VLOOKUP(--D4893,'属性表（单）'!$H$7:$I$11,2,0)*VLOOKUP(F4893,'属性表（单）'!$B$4:$D$53,3,0))</f>
        <v>24300</v>
      </c>
      <c r="O4893" s="34">
        <f t="shared" si="634"/>
        <v>4912</v>
      </c>
      <c r="P4893" s="1">
        <f>IF(H4893=26,VLOOKUP(G4893,'属性表（单核）'!$H$2:$I$251,2,0),IF(H4893=59,VLOOKUP(G4893,'属性表（单核）'!$C$2:$D$251,2,0),INT(N4893/VLOOKUP(H4893,'属性表（单）'!$N$4:$O$24,2,0))))</f>
        <v>3275</v>
      </c>
      <c r="Q4893" s="34">
        <f t="shared" si="635"/>
        <v>6787</v>
      </c>
      <c r="R4893" s="1">
        <f>IF(J4893=26,VLOOKUP(G4893,'属性表（单核）'!$H$2:$I$251,2,0),IF(J4893=59,VLOOKUP(G4893,'属性表（单核）'!$C$2:$D$251,2,0),INT(N4893/VLOOKUP(J4893,'属性表（单）'!$N$4:$O$24,2,0))))</f>
        <v>4525</v>
      </c>
      <c r="S4893" s="1">
        <f t="shared" si="636"/>
        <v>221850</v>
      </c>
      <c r="T4893" s="28">
        <f>VLOOKUP(--F4893,经验表!$A$4:$B$53,2,0)*VLOOKUP(--E4893,经验表!$W$8:$X$17,2,0)</f>
        <v>221850</v>
      </c>
      <c r="U4893" s="1">
        <f t="shared" si="637"/>
        <v>2415000</v>
      </c>
      <c r="V4893" s="1">
        <f t="shared" si="638"/>
        <v>2415000</v>
      </c>
    </row>
    <row r="4894" spans="1:22" x14ac:dyDescent="0.35">
      <c r="A4894" s="1">
        <v>93800203</v>
      </c>
      <c r="B4894" s="3" t="s">
        <v>27</v>
      </c>
      <c r="C4894" s="29">
        <f t="shared" si="633"/>
        <v>2</v>
      </c>
      <c r="D4894" s="29" t="str">
        <f t="shared" si="630"/>
        <v>3</v>
      </c>
      <c r="E4894" s="42" t="str">
        <f t="shared" si="631"/>
        <v>23</v>
      </c>
      <c r="F4894" s="1">
        <v>38</v>
      </c>
      <c r="G4894" s="28" t="str">
        <f t="shared" si="632"/>
        <v>338</v>
      </c>
      <c r="H4894" s="1">
        <v>26</v>
      </c>
      <c r="I4894" s="1">
        <v>5368</v>
      </c>
      <c r="J4894" s="1">
        <v>59</v>
      </c>
      <c r="K4894" s="1">
        <v>7416</v>
      </c>
      <c r="L4894" s="1">
        <v>372112</v>
      </c>
      <c r="M4894" s="1">
        <v>3290309</v>
      </c>
      <c r="N4894" s="2">
        <f>INT(VLOOKUP(--D4894,'属性表（单）'!$H$7:$I$11,2,0)*VLOOKUP(F4894,'属性表（单）'!$B$4:$D$53,3,0))</f>
        <v>25312</v>
      </c>
      <c r="O4894" s="34">
        <f t="shared" si="634"/>
        <v>5032</v>
      </c>
      <c r="P4894" s="1">
        <f>IF(H4894=26,VLOOKUP(G4894,'属性表（单核）'!$H$2:$I$251,2,0),IF(H4894=59,VLOOKUP(G4894,'属性表（单核）'!$C$2:$D$251,2,0),INT(N4894/VLOOKUP(H4894,'属性表（单）'!$N$4:$O$24,2,0))))</f>
        <v>3355</v>
      </c>
      <c r="Q4894" s="34">
        <f t="shared" si="635"/>
        <v>6952</v>
      </c>
      <c r="R4894" s="1">
        <f>IF(J4894=26,VLOOKUP(G4894,'属性表（单核）'!$H$2:$I$251,2,0),IF(J4894=59,VLOOKUP(G4894,'属性表（单核）'!$C$2:$D$251,2,0),INT(N4894/VLOOKUP(J4894,'属性表（单）'!$N$4:$O$24,2,0))))</f>
        <v>4635</v>
      </c>
      <c r="S4894" s="1">
        <f t="shared" si="636"/>
        <v>238950</v>
      </c>
      <c r="T4894" s="28">
        <f>VLOOKUP(--F4894,经验表!$A$4:$B$53,2,0)*VLOOKUP(--E4894,经验表!$W$8:$X$17,2,0)</f>
        <v>238950</v>
      </c>
      <c r="U4894" s="1">
        <f t="shared" si="637"/>
        <v>2636850</v>
      </c>
      <c r="V4894" s="1">
        <f t="shared" si="638"/>
        <v>2636850</v>
      </c>
    </row>
    <row r="4895" spans="1:22" x14ac:dyDescent="0.35">
      <c r="A4895" s="1">
        <v>93900203</v>
      </c>
      <c r="B4895" s="3" t="s">
        <v>27</v>
      </c>
      <c r="C4895" s="29">
        <f t="shared" si="633"/>
        <v>2</v>
      </c>
      <c r="D4895" s="29" t="str">
        <f t="shared" si="630"/>
        <v>3</v>
      </c>
      <c r="E4895" s="42" t="str">
        <f t="shared" si="631"/>
        <v>23</v>
      </c>
      <c r="F4895" s="1">
        <v>39</v>
      </c>
      <c r="G4895" s="28" t="str">
        <f t="shared" si="632"/>
        <v>339</v>
      </c>
      <c r="H4895" s="1">
        <v>26</v>
      </c>
      <c r="I4895" s="1">
        <v>5496</v>
      </c>
      <c r="J4895" s="1">
        <v>59</v>
      </c>
      <c r="K4895" s="1">
        <v>7592</v>
      </c>
      <c r="L4895" s="1">
        <v>411264</v>
      </c>
      <c r="M4895" s="1">
        <v>3662421</v>
      </c>
      <c r="N4895" s="2">
        <f>INT(VLOOKUP(--D4895,'属性表（单）'!$H$7:$I$11,2,0)*VLOOKUP(F4895,'属性表（单）'!$B$4:$D$53,3,0))</f>
        <v>26325</v>
      </c>
      <c r="O4895" s="34">
        <f t="shared" si="634"/>
        <v>5152</v>
      </c>
      <c r="P4895" s="1">
        <f>IF(H4895=26,VLOOKUP(G4895,'属性表（单核）'!$H$2:$I$251,2,0),IF(H4895=59,VLOOKUP(G4895,'属性表（单核）'!$C$2:$D$251,2,0),INT(N4895/VLOOKUP(H4895,'属性表（单）'!$N$4:$O$24,2,0))))</f>
        <v>3435</v>
      </c>
      <c r="Q4895" s="34">
        <f t="shared" si="635"/>
        <v>7117</v>
      </c>
      <c r="R4895" s="1">
        <f>IF(J4895=26,VLOOKUP(G4895,'属性表（单核）'!$H$2:$I$251,2,0),IF(J4895=59,VLOOKUP(G4895,'属性表（单核）'!$C$2:$D$251,2,0),INT(N4895/VLOOKUP(J4895,'属性表（单）'!$N$4:$O$24,2,0))))</f>
        <v>4745</v>
      </c>
      <c r="S4895" s="1">
        <f t="shared" si="636"/>
        <v>256050</v>
      </c>
      <c r="T4895" s="28">
        <f>VLOOKUP(--F4895,经验表!$A$4:$B$53,2,0)*VLOOKUP(--E4895,经验表!$W$8:$X$17,2,0)</f>
        <v>256050</v>
      </c>
      <c r="U4895" s="1">
        <f t="shared" si="637"/>
        <v>2875800</v>
      </c>
      <c r="V4895" s="1">
        <f t="shared" si="638"/>
        <v>2875800</v>
      </c>
    </row>
    <row r="4896" spans="1:22" x14ac:dyDescent="0.35">
      <c r="A4896" s="1">
        <v>94000203</v>
      </c>
      <c r="B4896" s="3" t="s">
        <v>27</v>
      </c>
      <c r="C4896" s="29">
        <f t="shared" si="633"/>
        <v>2</v>
      </c>
      <c r="D4896" s="29" t="str">
        <f t="shared" si="630"/>
        <v>3</v>
      </c>
      <c r="E4896" s="42" t="str">
        <f t="shared" si="631"/>
        <v>23</v>
      </c>
      <c r="F4896" s="1">
        <v>40</v>
      </c>
      <c r="G4896" s="28" t="str">
        <f t="shared" si="632"/>
        <v>340</v>
      </c>
      <c r="H4896" s="1">
        <v>26</v>
      </c>
      <c r="I4896" s="1">
        <v>5624</v>
      </c>
      <c r="J4896" s="1">
        <v>59</v>
      </c>
      <c r="K4896" s="1">
        <v>7768</v>
      </c>
      <c r="L4896" s="1">
        <v>454419</v>
      </c>
      <c r="M4896" s="1">
        <v>4073685</v>
      </c>
      <c r="N4896" s="2">
        <f>INT(VLOOKUP(--D4896,'属性表（单）'!$H$7:$I$11,2,0)*VLOOKUP(F4896,'属性表（单）'!$B$4:$D$53,3,0))</f>
        <v>27337</v>
      </c>
      <c r="O4896" s="34">
        <f t="shared" si="634"/>
        <v>5272</v>
      </c>
      <c r="P4896" s="1">
        <f>IF(H4896=26,VLOOKUP(G4896,'属性表（单核）'!$H$2:$I$251,2,0),IF(H4896=59,VLOOKUP(G4896,'属性表（单核）'!$C$2:$D$251,2,0),INT(N4896/VLOOKUP(H4896,'属性表（单）'!$N$4:$O$24,2,0))))</f>
        <v>3515</v>
      </c>
      <c r="Q4896" s="34">
        <f t="shared" si="635"/>
        <v>7282</v>
      </c>
      <c r="R4896" s="1">
        <f>IF(J4896=26,VLOOKUP(G4896,'属性表（单核）'!$H$2:$I$251,2,0),IF(J4896=59,VLOOKUP(G4896,'属性表（单核）'!$C$2:$D$251,2,0),INT(N4896/VLOOKUP(J4896,'属性表（单）'!$N$4:$O$24,2,0))))</f>
        <v>4855</v>
      </c>
      <c r="S4896" s="1">
        <f t="shared" si="636"/>
        <v>273150</v>
      </c>
      <c r="T4896" s="28">
        <f>VLOOKUP(--F4896,经验表!$A$4:$B$53,2,0)*VLOOKUP(--E4896,经验表!$W$8:$X$17,2,0)</f>
        <v>273150</v>
      </c>
      <c r="U4896" s="1">
        <f t="shared" si="637"/>
        <v>3131850</v>
      </c>
      <c r="V4896" s="1">
        <f t="shared" si="638"/>
        <v>3131850</v>
      </c>
    </row>
    <row r="4897" spans="1:22" x14ac:dyDescent="0.35">
      <c r="A4897" s="1">
        <v>94100203</v>
      </c>
      <c r="B4897" s="3" t="s">
        <v>27</v>
      </c>
      <c r="C4897" s="29">
        <f t="shared" si="633"/>
        <v>2</v>
      </c>
      <c r="D4897" s="29" t="str">
        <f t="shared" si="630"/>
        <v>3</v>
      </c>
      <c r="E4897" s="42" t="str">
        <f t="shared" si="631"/>
        <v>23</v>
      </c>
      <c r="F4897" s="1">
        <v>41</v>
      </c>
      <c r="G4897" s="28" t="str">
        <f t="shared" si="632"/>
        <v>341</v>
      </c>
      <c r="H4897" s="1">
        <v>26</v>
      </c>
      <c r="I4897" s="1">
        <v>5752</v>
      </c>
      <c r="J4897" s="1">
        <v>59</v>
      </c>
      <c r="K4897" s="1">
        <v>7944</v>
      </c>
      <c r="L4897" s="1">
        <v>501985</v>
      </c>
      <c r="M4897" s="1">
        <v>4528104</v>
      </c>
      <c r="N4897" s="2">
        <f>INT(VLOOKUP(--D4897,'属性表（单）'!$H$7:$I$11,2,0)*VLOOKUP(F4897,'属性表（单）'!$B$4:$D$53,3,0))</f>
        <v>28350</v>
      </c>
      <c r="O4897" s="34">
        <f t="shared" si="634"/>
        <v>5392</v>
      </c>
      <c r="P4897" s="1">
        <f>IF(H4897=26,VLOOKUP(G4897,'属性表（单核）'!$H$2:$I$251,2,0),IF(H4897=59,VLOOKUP(G4897,'属性表（单核）'!$C$2:$D$251,2,0),INT(N4897/VLOOKUP(H4897,'属性表（单）'!$N$4:$O$24,2,0))))</f>
        <v>3595</v>
      </c>
      <c r="Q4897" s="34">
        <f t="shared" si="635"/>
        <v>7447</v>
      </c>
      <c r="R4897" s="1">
        <f>IF(J4897=26,VLOOKUP(G4897,'属性表（单核）'!$H$2:$I$251,2,0),IF(J4897=59,VLOOKUP(G4897,'属性表（单核）'!$C$2:$D$251,2,0),INT(N4897/VLOOKUP(J4897,'属性表（单）'!$N$4:$O$24,2,0))))</f>
        <v>4965</v>
      </c>
      <c r="S4897" s="1">
        <f t="shared" si="636"/>
        <v>290250</v>
      </c>
      <c r="T4897" s="28">
        <f>VLOOKUP(--F4897,经验表!$A$4:$B$53,2,0)*VLOOKUP(--E4897,经验表!$W$8:$X$17,2,0)</f>
        <v>290250</v>
      </c>
      <c r="U4897" s="1">
        <f t="shared" si="637"/>
        <v>3405000</v>
      </c>
      <c r="V4897" s="1">
        <f t="shared" si="638"/>
        <v>3405000</v>
      </c>
    </row>
    <row r="4898" spans="1:22" x14ac:dyDescent="0.35">
      <c r="A4898" s="1">
        <v>94200203</v>
      </c>
      <c r="B4898" s="3" t="s">
        <v>27</v>
      </c>
      <c r="C4898" s="29">
        <f t="shared" si="633"/>
        <v>2</v>
      </c>
      <c r="D4898" s="29" t="str">
        <f t="shared" si="630"/>
        <v>3</v>
      </c>
      <c r="E4898" s="42" t="str">
        <f t="shared" si="631"/>
        <v>23</v>
      </c>
      <c r="F4898" s="1">
        <v>42</v>
      </c>
      <c r="G4898" s="28" t="str">
        <f t="shared" si="632"/>
        <v>342</v>
      </c>
      <c r="H4898" s="1">
        <v>26</v>
      </c>
      <c r="I4898" s="1">
        <v>5880</v>
      </c>
      <c r="J4898" s="1">
        <v>59</v>
      </c>
      <c r="K4898" s="1">
        <v>8120</v>
      </c>
      <c r="L4898" s="1">
        <v>554413</v>
      </c>
      <c r="M4898" s="1">
        <v>5030089</v>
      </c>
      <c r="N4898" s="2">
        <f>INT(VLOOKUP(--D4898,'属性表（单）'!$H$7:$I$11,2,0)*VLOOKUP(F4898,'属性表（单）'!$B$4:$D$53,3,0))</f>
        <v>29475</v>
      </c>
      <c r="O4898" s="34">
        <f t="shared" si="634"/>
        <v>5512</v>
      </c>
      <c r="P4898" s="1">
        <f>IF(H4898=26,VLOOKUP(G4898,'属性表（单核）'!$H$2:$I$251,2,0),IF(H4898=59,VLOOKUP(G4898,'属性表（单核）'!$C$2:$D$251,2,0),INT(N4898/VLOOKUP(H4898,'属性表（单）'!$N$4:$O$24,2,0))))</f>
        <v>3675</v>
      </c>
      <c r="Q4898" s="34">
        <f t="shared" si="635"/>
        <v>7612</v>
      </c>
      <c r="R4898" s="1">
        <f>IF(J4898=26,VLOOKUP(G4898,'属性表（单核）'!$H$2:$I$251,2,0),IF(J4898=59,VLOOKUP(G4898,'属性表（单核）'!$C$2:$D$251,2,0),INT(N4898/VLOOKUP(J4898,'属性表（单）'!$N$4:$O$24,2,0))))</f>
        <v>5075</v>
      </c>
      <c r="S4898" s="1">
        <f t="shared" si="636"/>
        <v>310650</v>
      </c>
      <c r="T4898" s="28">
        <f>VLOOKUP(--F4898,经验表!$A$4:$B$53,2,0)*VLOOKUP(--E4898,经验表!$W$8:$X$17,2,0)</f>
        <v>310650</v>
      </c>
      <c r="U4898" s="1">
        <f t="shared" si="637"/>
        <v>3695250</v>
      </c>
      <c r="V4898" s="1">
        <f t="shared" si="638"/>
        <v>3695250</v>
      </c>
    </row>
    <row r="4899" spans="1:22" x14ac:dyDescent="0.35">
      <c r="A4899" s="1">
        <v>94300203</v>
      </c>
      <c r="B4899" s="3" t="s">
        <v>27</v>
      </c>
      <c r="C4899" s="29">
        <f t="shared" si="633"/>
        <v>2</v>
      </c>
      <c r="D4899" s="29" t="str">
        <f t="shared" si="630"/>
        <v>3</v>
      </c>
      <c r="E4899" s="42" t="str">
        <f t="shared" si="631"/>
        <v>23</v>
      </c>
      <c r="F4899" s="1">
        <v>43</v>
      </c>
      <c r="G4899" s="28" t="str">
        <f t="shared" si="632"/>
        <v>343</v>
      </c>
      <c r="H4899" s="1">
        <v>26</v>
      </c>
      <c r="I4899" s="1">
        <v>6008</v>
      </c>
      <c r="J4899" s="1">
        <v>59</v>
      </c>
      <c r="K4899" s="1">
        <v>8296</v>
      </c>
      <c r="L4899" s="1">
        <v>612196</v>
      </c>
      <c r="M4899" s="1">
        <v>5584502</v>
      </c>
      <c r="N4899" s="2">
        <f>INT(VLOOKUP(--D4899,'属性表（单）'!$H$7:$I$11,2,0)*VLOOKUP(F4899,'属性表（单）'!$B$4:$D$53,3,0))</f>
        <v>30600</v>
      </c>
      <c r="O4899" s="34">
        <f t="shared" si="634"/>
        <v>5632</v>
      </c>
      <c r="P4899" s="1">
        <f>IF(H4899=26,VLOOKUP(G4899,'属性表（单核）'!$H$2:$I$251,2,0),IF(H4899=59,VLOOKUP(G4899,'属性表（单核）'!$C$2:$D$251,2,0),INT(N4899/VLOOKUP(H4899,'属性表（单）'!$N$4:$O$24,2,0))))</f>
        <v>3755</v>
      </c>
      <c r="Q4899" s="34">
        <f t="shared" si="635"/>
        <v>7777</v>
      </c>
      <c r="R4899" s="1">
        <f>IF(J4899=26,VLOOKUP(G4899,'属性表（单核）'!$H$2:$I$251,2,0),IF(J4899=59,VLOOKUP(G4899,'属性表（单核）'!$C$2:$D$251,2,0),INT(N4899/VLOOKUP(J4899,'属性表（单）'!$N$4:$O$24,2,0))))</f>
        <v>5185</v>
      </c>
      <c r="S4899" s="1">
        <f t="shared" si="636"/>
        <v>331050</v>
      </c>
      <c r="T4899" s="28">
        <f>VLOOKUP(--F4899,经验表!$A$4:$B$53,2,0)*VLOOKUP(--E4899,经验表!$W$8:$X$17,2,0)</f>
        <v>331050</v>
      </c>
      <c r="U4899" s="1">
        <f t="shared" si="637"/>
        <v>4005900</v>
      </c>
      <c r="V4899" s="1">
        <f t="shared" si="638"/>
        <v>4005900</v>
      </c>
    </row>
    <row r="4900" spans="1:22" x14ac:dyDescent="0.35">
      <c r="A4900" s="1">
        <v>94400203</v>
      </c>
      <c r="B4900" s="3" t="s">
        <v>27</v>
      </c>
      <c r="C4900" s="29">
        <f t="shared" si="633"/>
        <v>2</v>
      </c>
      <c r="D4900" s="29" t="str">
        <f t="shared" si="630"/>
        <v>3</v>
      </c>
      <c r="E4900" s="42" t="str">
        <f t="shared" si="631"/>
        <v>23</v>
      </c>
      <c r="F4900" s="1">
        <v>44</v>
      </c>
      <c r="G4900" s="28" t="str">
        <f t="shared" si="632"/>
        <v>344</v>
      </c>
      <c r="H4900" s="1">
        <v>26</v>
      </c>
      <c r="I4900" s="1">
        <v>6136</v>
      </c>
      <c r="J4900" s="1">
        <v>59</v>
      </c>
      <c r="K4900" s="1">
        <v>8472</v>
      </c>
      <c r="L4900" s="1">
        <v>675880</v>
      </c>
      <c r="M4900" s="1">
        <v>6196698</v>
      </c>
      <c r="N4900" s="2">
        <f>INT(VLOOKUP(--D4900,'属性表（单）'!$H$7:$I$11,2,0)*VLOOKUP(F4900,'属性表（单）'!$B$4:$D$53,3,0))</f>
        <v>31725</v>
      </c>
      <c r="O4900" s="34">
        <f t="shared" si="634"/>
        <v>5752</v>
      </c>
      <c r="P4900" s="1">
        <f>IF(H4900=26,VLOOKUP(G4900,'属性表（单核）'!$H$2:$I$251,2,0),IF(H4900=59,VLOOKUP(G4900,'属性表（单核）'!$C$2:$D$251,2,0),INT(N4900/VLOOKUP(H4900,'属性表（单）'!$N$4:$O$24,2,0))))</f>
        <v>3835</v>
      </c>
      <c r="Q4900" s="34">
        <f t="shared" si="635"/>
        <v>7942</v>
      </c>
      <c r="R4900" s="1">
        <f>IF(J4900=26,VLOOKUP(G4900,'属性表（单核）'!$H$2:$I$251,2,0),IF(J4900=59,VLOOKUP(G4900,'属性表（单核）'!$C$2:$D$251,2,0),INT(N4900/VLOOKUP(J4900,'属性表（单）'!$N$4:$O$24,2,0))))</f>
        <v>5295</v>
      </c>
      <c r="S4900" s="1">
        <f t="shared" si="636"/>
        <v>351450</v>
      </c>
      <c r="T4900" s="28">
        <f>VLOOKUP(--F4900,经验表!$A$4:$B$53,2,0)*VLOOKUP(--E4900,经验表!$W$8:$X$17,2,0)</f>
        <v>351450</v>
      </c>
      <c r="U4900" s="1">
        <f t="shared" si="637"/>
        <v>4336950</v>
      </c>
      <c r="V4900" s="1">
        <f t="shared" si="638"/>
        <v>4336950</v>
      </c>
    </row>
    <row r="4901" spans="1:22" x14ac:dyDescent="0.35">
      <c r="A4901" s="1">
        <v>94500203</v>
      </c>
      <c r="B4901" s="3" t="s">
        <v>27</v>
      </c>
      <c r="C4901" s="29">
        <f t="shared" si="633"/>
        <v>2</v>
      </c>
      <c r="D4901" s="29" t="str">
        <f t="shared" si="630"/>
        <v>3</v>
      </c>
      <c r="E4901" s="42" t="str">
        <f t="shared" si="631"/>
        <v>23</v>
      </c>
      <c r="F4901" s="1">
        <v>45</v>
      </c>
      <c r="G4901" s="28" t="str">
        <f t="shared" si="632"/>
        <v>345</v>
      </c>
      <c r="H4901" s="1">
        <v>26</v>
      </c>
      <c r="I4901" s="1">
        <v>6264</v>
      </c>
      <c r="J4901" s="1">
        <v>59</v>
      </c>
      <c r="K4901" s="1">
        <v>8648</v>
      </c>
      <c r="L4901" s="1">
        <v>746062</v>
      </c>
      <c r="M4901" s="1">
        <v>6872578</v>
      </c>
      <c r="N4901" s="2">
        <f>INT(VLOOKUP(--D4901,'属性表（单）'!$H$7:$I$11,2,0)*VLOOKUP(F4901,'属性表（单）'!$B$4:$D$53,3,0))</f>
        <v>32850</v>
      </c>
      <c r="O4901" s="34">
        <f t="shared" si="634"/>
        <v>5872</v>
      </c>
      <c r="P4901" s="1">
        <f>IF(H4901=26,VLOOKUP(G4901,'属性表（单核）'!$H$2:$I$251,2,0),IF(H4901=59,VLOOKUP(G4901,'属性表（单核）'!$C$2:$D$251,2,0),INT(N4901/VLOOKUP(H4901,'属性表（单）'!$N$4:$O$24,2,0))))</f>
        <v>3915</v>
      </c>
      <c r="Q4901" s="34">
        <f t="shared" si="635"/>
        <v>8107</v>
      </c>
      <c r="R4901" s="1">
        <f>IF(J4901=26,VLOOKUP(G4901,'属性表（单核）'!$H$2:$I$251,2,0),IF(J4901=59,VLOOKUP(G4901,'属性表（单核）'!$C$2:$D$251,2,0),INT(N4901/VLOOKUP(J4901,'属性表（单）'!$N$4:$O$24,2,0))))</f>
        <v>5405</v>
      </c>
      <c r="S4901" s="1">
        <f t="shared" si="636"/>
        <v>371850</v>
      </c>
      <c r="T4901" s="28">
        <f>VLOOKUP(--F4901,经验表!$A$4:$B$53,2,0)*VLOOKUP(--E4901,经验表!$W$8:$X$17,2,0)</f>
        <v>371850</v>
      </c>
      <c r="U4901" s="1">
        <f t="shared" si="637"/>
        <v>4688400</v>
      </c>
      <c r="V4901" s="1">
        <f t="shared" si="638"/>
        <v>4688400</v>
      </c>
    </row>
    <row r="4902" spans="1:22" x14ac:dyDescent="0.35">
      <c r="A4902" s="1">
        <v>94600203</v>
      </c>
      <c r="B4902" s="3" t="s">
        <v>27</v>
      </c>
      <c r="C4902" s="29">
        <f t="shared" si="633"/>
        <v>2</v>
      </c>
      <c r="D4902" s="29" t="str">
        <f t="shared" si="630"/>
        <v>3</v>
      </c>
      <c r="E4902" s="42" t="str">
        <f t="shared" si="631"/>
        <v>23</v>
      </c>
      <c r="F4902" s="1">
        <v>46</v>
      </c>
      <c r="G4902" s="28" t="str">
        <f t="shared" si="632"/>
        <v>346</v>
      </c>
      <c r="H4902" s="1">
        <v>26</v>
      </c>
      <c r="I4902" s="1">
        <v>6392</v>
      </c>
      <c r="J4902" s="1">
        <v>59</v>
      </c>
      <c r="K4902" s="1">
        <v>8824</v>
      </c>
      <c r="L4902" s="1">
        <v>823407</v>
      </c>
      <c r="M4902" s="1">
        <v>7618640</v>
      </c>
      <c r="N4902" s="2">
        <f>INT(VLOOKUP(--D4902,'属性表（单）'!$H$7:$I$11,2,0)*VLOOKUP(F4902,'属性表（单）'!$B$4:$D$53,3,0))</f>
        <v>33975</v>
      </c>
      <c r="O4902" s="34">
        <f t="shared" si="634"/>
        <v>5992</v>
      </c>
      <c r="P4902" s="1">
        <f>IF(H4902=26,VLOOKUP(G4902,'属性表（单核）'!$H$2:$I$251,2,0),IF(H4902=59,VLOOKUP(G4902,'属性表（单核）'!$C$2:$D$251,2,0),INT(N4902/VLOOKUP(H4902,'属性表（单）'!$N$4:$O$24,2,0))))</f>
        <v>3995</v>
      </c>
      <c r="Q4902" s="34">
        <f t="shared" si="635"/>
        <v>8272</v>
      </c>
      <c r="R4902" s="1">
        <f>IF(J4902=26,VLOOKUP(G4902,'属性表（单核）'!$H$2:$I$251,2,0),IF(J4902=59,VLOOKUP(G4902,'属性表（单核）'!$C$2:$D$251,2,0),INT(N4902/VLOOKUP(J4902,'属性表（单）'!$N$4:$O$24,2,0))))</f>
        <v>5515</v>
      </c>
      <c r="S4902" s="1">
        <f t="shared" si="636"/>
        <v>395850</v>
      </c>
      <c r="T4902" s="28">
        <f>VLOOKUP(--F4902,经验表!$A$4:$B$53,2,0)*VLOOKUP(--E4902,经验表!$W$8:$X$17,2,0)</f>
        <v>395850</v>
      </c>
      <c r="U4902" s="1">
        <f t="shared" si="637"/>
        <v>5060250</v>
      </c>
      <c r="V4902" s="1">
        <f t="shared" si="638"/>
        <v>5060250</v>
      </c>
    </row>
    <row r="4903" spans="1:22" x14ac:dyDescent="0.35">
      <c r="A4903" s="1">
        <v>94700203</v>
      </c>
      <c r="B4903" s="3" t="s">
        <v>27</v>
      </c>
      <c r="C4903" s="29">
        <f t="shared" si="633"/>
        <v>2</v>
      </c>
      <c r="D4903" s="29" t="str">
        <f t="shared" si="630"/>
        <v>3</v>
      </c>
      <c r="E4903" s="42" t="str">
        <f t="shared" si="631"/>
        <v>23</v>
      </c>
      <c r="F4903" s="1">
        <v>47</v>
      </c>
      <c r="G4903" s="28" t="str">
        <f t="shared" si="632"/>
        <v>347</v>
      </c>
      <c r="H4903" s="1">
        <v>26</v>
      </c>
      <c r="I4903" s="1">
        <v>6520</v>
      </c>
      <c r="J4903" s="1">
        <v>59</v>
      </c>
      <c r="K4903" s="1">
        <v>9000</v>
      </c>
      <c r="L4903" s="1">
        <v>908640</v>
      </c>
      <c r="M4903" s="1">
        <v>8442047</v>
      </c>
      <c r="N4903" s="2">
        <f>INT(VLOOKUP(--D4903,'属性表（单）'!$H$7:$I$11,2,0)*VLOOKUP(F4903,'属性表（单）'!$B$4:$D$53,3,0))</f>
        <v>35212</v>
      </c>
      <c r="O4903" s="34">
        <f t="shared" si="634"/>
        <v>6112</v>
      </c>
      <c r="P4903" s="1">
        <f>IF(H4903=26,VLOOKUP(G4903,'属性表（单核）'!$H$2:$I$251,2,0),IF(H4903=59,VLOOKUP(G4903,'属性表（单核）'!$C$2:$D$251,2,0),INT(N4903/VLOOKUP(H4903,'属性表（单）'!$N$4:$O$24,2,0))))</f>
        <v>4075</v>
      </c>
      <c r="Q4903" s="34">
        <f t="shared" si="635"/>
        <v>8437</v>
      </c>
      <c r="R4903" s="1">
        <f>IF(J4903=26,VLOOKUP(G4903,'属性表（单核）'!$H$2:$I$251,2,0),IF(J4903=59,VLOOKUP(G4903,'属性表（单核）'!$C$2:$D$251,2,0),INT(N4903/VLOOKUP(J4903,'属性表（单）'!$N$4:$O$24,2,0))))</f>
        <v>5625</v>
      </c>
      <c r="S4903" s="1">
        <f t="shared" si="636"/>
        <v>419850</v>
      </c>
      <c r="T4903" s="28">
        <f>VLOOKUP(--F4903,经验表!$A$4:$B$53,2,0)*VLOOKUP(--E4903,经验表!$W$8:$X$17,2,0)</f>
        <v>419850</v>
      </c>
      <c r="U4903" s="1">
        <f t="shared" si="637"/>
        <v>5456100</v>
      </c>
      <c r="V4903" s="1">
        <f t="shared" si="638"/>
        <v>5456100</v>
      </c>
    </row>
    <row r="4904" spans="1:22" x14ac:dyDescent="0.35">
      <c r="A4904" s="1">
        <v>94800203</v>
      </c>
      <c r="B4904" s="3" t="s">
        <v>27</v>
      </c>
      <c r="C4904" s="29">
        <f t="shared" si="633"/>
        <v>2</v>
      </c>
      <c r="D4904" s="29" t="str">
        <f t="shared" si="630"/>
        <v>3</v>
      </c>
      <c r="E4904" s="42" t="str">
        <f t="shared" si="631"/>
        <v>23</v>
      </c>
      <c r="F4904" s="1">
        <v>48</v>
      </c>
      <c r="G4904" s="28" t="str">
        <f t="shared" si="632"/>
        <v>348</v>
      </c>
      <c r="H4904" s="1">
        <v>26</v>
      </c>
      <c r="I4904" s="1">
        <v>6648</v>
      </c>
      <c r="J4904" s="1">
        <v>59</v>
      </c>
      <c r="K4904" s="1">
        <v>9176</v>
      </c>
      <c r="L4904" s="1">
        <v>1002564</v>
      </c>
      <c r="M4904" s="1">
        <v>9350687</v>
      </c>
      <c r="N4904" s="2">
        <f>INT(VLOOKUP(--D4904,'属性表（单）'!$H$7:$I$11,2,0)*VLOOKUP(F4904,'属性表（单）'!$B$4:$D$53,3,0))</f>
        <v>36450</v>
      </c>
      <c r="O4904" s="34">
        <f t="shared" si="634"/>
        <v>6232</v>
      </c>
      <c r="P4904" s="1">
        <f>IF(H4904=26,VLOOKUP(G4904,'属性表（单核）'!$H$2:$I$251,2,0),IF(H4904=59,VLOOKUP(G4904,'属性表（单核）'!$C$2:$D$251,2,0),INT(N4904/VLOOKUP(H4904,'属性表（单）'!$N$4:$O$24,2,0))))</f>
        <v>4155</v>
      </c>
      <c r="Q4904" s="34">
        <f t="shared" si="635"/>
        <v>8602</v>
      </c>
      <c r="R4904" s="1">
        <f>IF(J4904=26,VLOOKUP(G4904,'属性表（单核）'!$H$2:$I$251,2,0),IF(J4904=59,VLOOKUP(G4904,'属性表（单核）'!$C$2:$D$251,2,0),INT(N4904/VLOOKUP(J4904,'属性表（单）'!$N$4:$O$24,2,0))))</f>
        <v>5735</v>
      </c>
      <c r="S4904" s="1">
        <f t="shared" si="636"/>
        <v>443850</v>
      </c>
      <c r="T4904" s="28">
        <f>VLOOKUP(--F4904,经验表!$A$4:$B$53,2,0)*VLOOKUP(--E4904,经验表!$W$8:$X$17,2,0)</f>
        <v>443850</v>
      </c>
      <c r="U4904" s="1">
        <f t="shared" si="637"/>
        <v>5875950</v>
      </c>
      <c r="V4904" s="1">
        <f t="shared" si="638"/>
        <v>5875950</v>
      </c>
    </row>
    <row r="4905" spans="1:22" x14ac:dyDescent="0.35">
      <c r="A4905" s="1">
        <v>94900203</v>
      </c>
      <c r="B4905" s="3" t="s">
        <v>27</v>
      </c>
      <c r="C4905" s="29">
        <f t="shared" si="633"/>
        <v>2</v>
      </c>
      <c r="D4905" s="29" t="str">
        <f t="shared" si="630"/>
        <v>3</v>
      </c>
      <c r="E4905" s="42" t="str">
        <f t="shared" si="631"/>
        <v>23</v>
      </c>
      <c r="F4905" s="1">
        <v>49</v>
      </c>
      <c r="G4905" s="28" t="str">
        <f t="shared" si="632"/>
        <v>349</v>
      </c>
      <c r="H4905" s="1">
        <v>26</v>
      </c>
      <c r="I4905" s="1">
        <v>6776</v>
      </c>
      <c r="J4905" s="1">
        <v>59</v>
      </c>
      <c r="K4905" s="1">
        <v>9352</v>
      </c>
      <c r="L4905" s="1">
        <v>1106063</v>
      </c>
      <c r="M4905" s="1">
        <v>10353251</v>
      </c>
      <c r="N4905" s="2">
        <f>INT(VLOOKUP(--D4905,'属性表（单）'!$H$7:$I$11,2,0)*VLOOKUP(F4905,'属性表（单）'!$B$4:$D$53,3,0))</f>
        <v>37687</v>
      </c>
      <c r="O4905" s="34">
        <f t="shared" si="634"/>
        <v>6352</v>
      </c>
      <c r="P4905" s="1">
        <f>IF(H4905=26,VLOOKUP(G4905,'属性表（单核）'!$H$2:$I$251,2,0),IF(H4905=59,VLOOKUP(G4905,'属性表（单核）'!$C$2:$D$251,2,0),INT(N4905/VLOOKUP(H4905,'属性表（单）'!$N$4:$O$24,2,0))))</f>
        <v>4235</v>
      </c>
      <c r="Q4905" s="34">
        <f t="shared" si="635"/>
        <v>8767</v>
      </c>
      <c r="R4905" s="1">
        <f>IF(J4905=26,VLOOKUP(G4905,'属性表（单核）'!$H$2:$I$251,2,0),IF(J4905=59,VLOOKUP(G4905,'属性表（单核）'!$C$2:$D$251,2,0),INT(N4905/VLOOKUP(J4905,'属性表（单）'!$N$4:$O$24,2,0))))</f>
        <v>5845</v>
      </c>
      <c r="S4905" s="1">
        <f t="shared" si="636"/>
        <v>467850</v>
      </c>
      <c r="T4905" s="28">
        <f>VLOOKUP(--F4905,经验表!$A$4:$B$53,2,0)*VLOOKUP(--E4905,经验表!$W$8:$X$17,2,0)</f>
        <v>467850</v>
      </c>
      <c r="U4905" s="1">
        <f t="shared" si="637"/>
        <v>6319800</v>
      </c>
      <c r="V4905" s="1">
        <f t="shared" si="638"/>
        <v>6319800</v>
      </c>
    </row>
    <row r="4906" spans="1:22" x14ac:dyDescent="0.35">
      <c r="A4906" s="1">
        <v>95000203</v>
      </c>
      <c r="B4906" s="3" t="s">
        <v>27</v>
      </c>
      <c r="C4906" s="29">
        <f t="shared" si="633"/>
        <v>2</v>
      </c>
      <c r="D4906" s="29" t="str">
        <f t="shared" si="630"/>
        <v>3</v>
      </c>
      <c r="E4906" s="42" t="str">
        <f t="shared" si="631"/>
        <v>23</v>
      </c>
      <c r="F4906" s="1">
        <v>50</v>
      </c>
      <c r="G4906" s="28" t="str">
        <f t="shared" si="632"/>
        <v>350</v>
      </c>
      <c r="H4906" s="1">
        <v>26</v>
      </c>
      <c r="I4906" s="1">
        <v>6904</v>
      </c>
      <c r="J4906" s="1">
        <v>59</v>
      </c>
      <c r="K4906" s="1">
        <v>9528</v>
      </c>
      <c r="L4906" s="1">
        <v>99999999</v>
      </c>
      <c r="M4906" s="1">
        <v>11459314</v>
      </c>
      <c r="N4906" s="2">
        <f>INT(VLOOKUP(--D4906,'属性表（单）'!$H$7:$I$11,2,0)*VLOOKUP(F4906,'属性表（单）'!$B$4:$D$53,3,0))</f>
        <v>38925</v>
      </c>
      <c r="O4906" s="34">
        <f t="shared" si="634"/>
        <v>6472</v>
      </c>
      <c r="P4906" s="1">
        <f>IF(H4906=26,VLOOKUP(G4906,'属性表（单核）'!$H$2:$I$251,2,0),IF(H4906=59,VLOOKUP(G4906,'属性表（单核）'!$C$2:$D$251,2,0),INT(N4906/VLOOKUP(H4906,'属性表（单）'!$N$4:$O$24,2,0))))</f>
        <v>4315</v>
      </c>
      <c r="Q4906" s="34">
        <f t="shared" si="635"/>
        <v>8932</v>
      </c>
      <c r="R4906" s="1">
        <f>IF(J4906=26,VLOOKUP(G4906,'属性表（单核）'!$H$2:$I$251,2,0),IF(J4906=59,VLOOKUP(G4906,'属性表（单核）'!$C$2:$D$251,2,0),INT(N4906/VLOOKUP(J4906,'属性表（单）'!$N$4:$O$24,2,0))))</f>
        <v>5955</v>
      </c>
      <c r="S4906" s="1">
        <f t="shared" si="636"/>
        <v>495750</v>
      </c>
      <c r="T4906" s="28">
        <f>VLOOKUP(--F4906,经验表!$A$4:$B$53,2,0)*VLOOKUP(--E4906,经验表!$W$8:$X$17,2,0)</f>
        <v>495750</v>
      </c>
      <c r="U4906" s="1">
        <f t="shared" si="637"/>
        <v>6787650</v>
      </c>
      <c r="V4906" s="1">
        <f t="shared" si="638"/>
        <v>6787650</v>
      </c>
    </row>
    <row r="4907" spans="1:22" x14ac:dyDescent="0.35">
      <c r="A4907" s="1">
        <v>90100204</v>
      </c>
      <c r="B4907" s="3" t="s">
        <v>27</v>
      </c>
      <c r="C4907" s="29">
        <f t="shared" si="633"/>
        <v>2</v>
      </c>
      <c r="D4907" s="29" t="str">
        <f t="shared" si="630"/>
        <v>4</v>
      </c>
      <c r="E4907" s="42" t="str">
        <f t="shared" si="631"/>
        <v>24</v>
      </c>
      <c r="F4907" s="1">
        <v>1</v>
      </c>
      <c r="G4907" s="28" t="str">
        <f t="shared" si="632"/>
        <v>41</v>
      </c>
      <c r="H4907" s="1">
        <v>26</v>
      </c>
      <c r="I4907" s="1">
        <v>960</v>
      </c>
      <c r="J4907" s="1">
        <v>59</v>
      </c>
      <c r="K4907" s="1">
        <v>1368</v>
      </c>
      <c r="L4907" s="1">
        <v>4096</v>
      </c>
      <c r="M4907" s="1">
        <v>0</v>
      </c>
      <c r="N4907" s="2">
        <f>INT(VLOOKUP(--D4907,'属性表（单）'!$H$7:$I$11,2,0)*VLOOKUP(F4907,'属性表（单）'!$B$4:$D$53,3,0))</f>
        <v>6400</v>
      </c>
      <c r="O4907" s="34">
        <f t="shared" si="634"/>
        <v>900</v>
      </c>
      <c r="P4907" s="1">
        <f>IF(H4907=26,VLOOKUP(G4907,'属性表（单核）'!$H$2:$I$251,2,0),IF(H4907=59,VLOOKUP(G4907,'属性表（单核）'!$C$2:$D$251,2,0),INT(N4907/VLOOKUP(H4907,'属性表（单）'!$N$4:$O$24,2,0))))</f>
        <v>600</v>
      </c>
      <c r="Q4907" s="34">
        <f t="shared" si="635"/>
        <v>1282</v>
      </c>
      <c r="R4907" s="1">
        <f>IF(J4907=26,VLOOKUP(G4907,'属性表（单核）'!$H$2:$I$251,2,0),IF(J4907=59,VLOOKUP(G4907,'属性表（单核）'!$C$2:$D$251,2,0),INT(N4907/VLOOKUP(J4907,'属性表（单）'!$N$4:$O$24,2,0))))</f>
        <v>855</v>
      </c>
      <c r="S4907" s="1">
        <f t="shared" si="636"/>
        <v>3948</v>
      </c>
      <c r="T4907" s="28">
        <f>VLOOKUP(--F4907,经验表!$A$4:$B$53,2,0)*VLOOKUP(--E4907,经验表!$W$8:$X$17,2,0)</f>
        <v>3948.7500000000005</v>
      </c>
      <c r="U4907" s="1">
        <f t="shared" si="637"/>
        <v>94500</v>
      </c>
      <c r="V4907" s="1">
        <f t="shared" si="638"/>
        <v>7283400</v>
      </c>
    </row>
    <row r="4908" spans="1:22" x14ac:dyDescent="0.35">
      <c r="A4908" s="1">
        <v>90200204</v>
      </c>
      <c r="B4908" s="3" t="s">
        <v>27</v>
      </c>
      <c r="C4908" s="29">
        <f t="shared" si="633"/>
        <v>2</v>
      </c>
      <c r="D4908" s="29" t="str">
        <f t="shared" si="630"/>
        <v>4</v>
      </c>
      <c r="E4908" s="42" t="str">
        <f t="shared" si="631"/>
        <v>24</v>
      </c>
      <c r="F4908" s="1">
        <v>2</v>
      </c>
      <c r="G4908" s="28" t="str">
        <f t="shared" si="632"/>
        <v>42</v>
      </c>
      <c r="H4908" s="1">
        <v>26</v>
      </c>
      <c r="I4908" s="1">
        <v>1136</v>
      </c>
      <c r="J4908" s="1">
        <v>59</v>
      </c>
      <c r="K4908" s="1">
        <v>1624</v>
      </c>
      <c r="L4908" s="1">
        <v>5346</v>
      </c>
      <c r="M4908" s="1">
        <v>4096</v>
      </c>
      <c r="N4908" s="2">
        <f>INT(VLOOKUP(--D4908,'属性表（单）'!$H$7:$I$11,2,0)*VLOOKUP(F4908,'属性表（单）'!$B$4:$D$53,3,0))</f>
        <v>6800</v>
      </c>
      <c r="O4908" s="34">
        <f t="shared" si="634"/>
        <v>1065</v>
      </c>
      <c r="P4908" s="1">
        <f>IF(H4908=26,VLOOKUP(G4908,'属性表（单核）'!$H$2:$I$251,2,0),IF(H4908=59,VLOOKUP(G4908,'属性表（单核）'!$C$2:$D$251,2,0),INT(N4908/VLOOKUP(H4908,'属性表（单）'!$N$4:$O$24,2,0))))</f>
        <v>710</v>
      </c>
      <c r="Q4908" s="34">
        <f t="shared" si="635"/>
        <v>1522</v>
      </c>
      <c r="R4908" s="1">
        <f>IF(J4908=26,VLOOKUP(G4908,'属性表（单核）'!$H$2:$I$251,2,0),IF(J4908=59,VLOOKUP(G4908,'属性表（单核）'!$C$2:$D$251,2,0),INT(N4908/VLOOKUP(J4908,'属性表（单）'!$N$4:$O$24,2,0))))</f>
        <v>1015</v>
      </c>
      <c r="S4908" s="1">
        <f t="shared" si="636"/>
        <v>5528</v>
      </c>
      <c r="T4908" s="28">
        <f>VLOOKUP(--F4908,经验表!$A$4:$B$53,2,0)*VLOOKUP(--E4908,经验表!$W$8:$X$17,2,0)</f>
        <v>5528.2500000000009</v>
      </c>
      <c r="U4908" s="1">
        <f t="shared" si="637"/>
        <v>98448</v>
      </c>
      <c r="V4908" s="1">
        <f t="shared" si="638"/>
        <v>98448</v>
      </c>
    </row>
    <row r="4909" spans="1:22" x14ac:dyDescent="0.35">
      <c r="A4909" s="1">
        <v>90300204</v>
      </c>
      <c r="B4909" s="3" t="s">
        <v>27</v>
      </c>
      <c r="C4909" s="29">
        <f t="shared" si="633"/>
        <v>2</v>
      </c>
      <c r="D4909" s="29" t="str">
        <f t="shared" si="630"/>
        <v>4</v>
      </c>
      <c r="E4909" s="42" t="str">
        <f t="shared" si="631"/>
        <v>24</v>
      </c>
      <c r="F4909" s="1">
        <v>3</v>
      </c>
      <c r="G4909" s="28" t="str">
        <f t="shared" si="632"/>
        <v>43</v>
      </c>
      <c r="H4909" s="1">
        <v>26</v>
      </c>
      <c r="I4909" s="1">
        <v>1312</v>
      </c>
      <c r="J4909" s="1">
        <v>59</v>
      </c>
      <c r="K4909" s="1">
        <v>1880</v>
      </c>
      <c r="L4909" s="1">
        <v>6730</v>
      </c>
      <c r="M4909" s="1">
        <v>9442</v>
      </c>
      <c r="N4909" s="2">
        <f>INT(VLOOKUP(--D4909,'属性表（单）'!$H$7:$I$11,2,0)*VLOOKUP(F4909,'属性表（单）'!$B$4:$D$53,3,0))</f>
        <v>7200</v>
      </c>
      <c r="O4909" s="34">
        <f t="shared" si="634"/>
        <v>1230</v>
      </c>
      <c r="P4909" s="1">
        <f>IF(H4909=26,VLOOKUP(G4909,'属性表（单核）'!$H$2:$I$251,2,0),IF(H4909=59,VLOOKUP(G4909,'属性表（单核）'!$C$2:$D$251,2,0),INT(N4909/VLOOKUP(H4909,'属性表（单）'!$N$4:$O$24,2,0))))</f>
        <v>820</v>
      </c>
      <c r="Q4909" s="34">
        <f t="shared" si="635"/>
        <v>1762</v>
      </c>
      <c r="R4909" s="1">
        <f>IF(J4909=26,VLOOKUP(G4909,'属性表（单核）'!$H$2:$I$251,2,0),IF(J4909=59,VLOOKUP(G4909,'属性表（单核）'!$C$2:$D$251,2,0),INT(N4909/VLOOKUP(J4909,'属性表（单）'!$N$4:$O$24,2,0))))</f>
        <v>1175</v>
      </c>
      <c r="S4909" s="1">
        <f t="shared" si="636"/>
        <v>7107</v>
      </c>
      <c r="T4909" s="28">
        <f>VLOOKUP(--F4909,经验表!$A$4:$B$53,2,0)*VLOOKUP(--E4909,经验表!$W$8:$X$17,2,0)</f>
        <v>7107.7500000000009</v>
      </c>
      <c r="U4909" s="1">
        <f t="shared" si="637"/>
        <v>103976</v>
      </c>
      <c r="V4909" s="1">
        <f t="shared" si="638"/>
        <v>103976</v>
      </c>
    </row>
    <row r="4910" spans="1:22" x14ac:dyDescent="0.35">
      <c r="A4910" s="1">
        <v>90400204</v>
      </c>
      <c r="B4910" s="3" t="s">
        <v>27</v>
      </c>
      <c r="C4910" s="29">
        <f t="shared" si="633"/>
        <v>2</v>
      </c>
      <c r="D4910" s="29" t="str">
        <f t="shared" si="630"/>
        <v>4</v>
      </c>
      <c r="E4910" s="42" t="str">
        <f t="shared" si="631"/>
        <v>24</v>
      </c>
      <c r="F4910" s="1">
        <v>4</v>
      </c>
      <c r="G4910" s="28" t="str">
        <f t="shared" si="632"/>
        <v>44</v>
      </c>
      <c r="H4910" s="1">
        <v>26</v>
      </c>
      <c r="I4910" s="1">
        <v>1488</v>
      </c>
      <c r="J4910" s="1">
        <v>59</v>
      </c>
      <c r="K4910" s="1">
        <v>2136</v>
      </c>
      <c r="L4910" s="1">
        <v>8259</v>
      </c>
      <c r="M4910" s="1">
        <v>16172</v>
      </c>
      <c r="N4910" s="2">
        <f>INT(VLOOKUP(--D4910,'属性表（单）'!$H$7:$I$11,2,0)*VLOOKUP(F4910,'属性表（单）'!$B$4:$D$53,3,0))</f>
        <v>7600</v>
      </c>
      <c r="O4910" s="34">
        <f t="shared" si="634"/>
        <v>1395</v>
      </c>
      <c r="P4910" s="1">
        <f>IF(H4910=26,VLOOKUP(G4910,'属性表（单核）'!$H$2:$I$251,2,0),IF(H4910=59,VLOOKUP(G4910,'属性表（单核）'!$C$2:$D$251,2,0),INT(N4910/VLOOKUP(H4910,'属性表（单）'!$N$4:$O$24,2,0))))</f>
        <v>930</v>
      </c>
      <c r="Q4910" s="34">
        <f t="shared" si="635"/>
        <v>2002</v>
      </c>
      <c r="R4910" s="1">
        <f>IF(J4910=26,VLOOKUP(G4910,'属性表（单核）'!$H$2:$I$251,2,0),IF(J4910=59,VLOOKUP(G4910,'属性表（单核）'!$C$2:$D$251,2,0),INT(N4910/VLOOKUP(J4910,'属性表（单）'!$N$4:$O$24,2,0))))</f>
        <v>1335</v>
      </c>
      <c r="S4910" s="1">
        <f t="shared" si="636"/>
        <v>8687</v>
      </c>
      <c r="T4910" s="28">
        <f>VLOOKUP(--F4910,经验表!$A$4:$B$53,2,0)*VLOOKUP(--E4910,经验表!$W$8:$X$17,2,0)</f>
        <v>8687.2500000000018</v>
      </c>
      <c r="U4910" s="1">
        <f t="shared" si="637"/>
        <v>111083</v>
      </c>
      <c r="V4910" s="1">
        <f t="shared" si="638"/>
        <v>111083</v>
      </c>
    </row>
    <row r="4911" spans="1:22" x14ac:dyDescent="0.35">
      <c r="A4911" s="1">
        <v>90500204</v>
      </c>
      <c r="B4911" s="3" t="s">
        <v>27</v>
      </c>
      <c r="C4911" s="29">
        <f t="shared" si="633"/>
        <v>2</v>
      </c>
      <c r="D4911" s="29" t="str">
        <f t="shared" si="630"/>
        <v>4</v>
      </c>
      <c r="E4911" s="42" t="str">
        <f t="shared" si="631"/>
        <v>24</v>
      </c>
      <c r="F4911" s="1">
        <v>5</v>
      </c>
      <c r="G4911" s="28" t="str">
        <f t="shared" si="632"/>
        <v>45</v>
      </c>
      <c r="H4911" s="1">
        <v>26</v>
      </c>
      <c r="I4911" s="1">
        <v>1664</v>
      </c>
      <c r="J4911" s="1">
        <v>59</v>
      </c>
      <c r="K4911" s="1">
        <v>2392</v>
      </c>
      <c r="L4911" s="1">
        <v>9948</v>
      </c>
      <c r="M4911" s="1">
        <v>24431</v>
      </c>
      <c r="N4911" s="2">
        <f>INT(VLOOKUP(--D4911,'属性表（单）'!$H$7:$I$11,2,0)*VLOOKUP(F4911,'属性表（单）'!$B$4:$D$53,3,0))</f>
        <v>8000</v>
      </c>
      <c r="O4911" s="34">
        <f t="shared" si="634"/>
        <v>1560</v>
      </c>
      <c r="P4911" s="1">
        <f>IF(H4911=26,VLOOKUP(G4911,'属性表（单核）'!$H$2:$I$251,2,0),IF(H4911=59,VLOOKUP(G4911,'属性表（单核）'!$C$2:$D$251,2,0),INT(N4911/VLOOKUP(H4911,'属性表（单）'!$N$4:$O$24,2,0))))</f>
        <v>1040</v>
      </c>
      <c r="Q4911" s="34">
        <f t="shared" si="635"/>
        <v>2242</v>
      </c>
      <c r="R4911" s="1">
        <f>IF(J4911=26,VLOOKUP(G4911,'属性表（单核）'!$H$2:$I$251,2,0),IF(J4911=59,VLOOKUP(G4911,'属性表（单核）'!$C$2:$D$251,2,0),INT(N4911/VLOOKUP(J4911,'属性表（单）'!$N$4:$O$24,2,0))))</f>
        <v>1495</v>
      </c>
      <c r="S4911" s="1">
        <f t="shared" si="636"/>
        <v>10266</v>
      </c>
      <c r="T4911" s="28">
        <f>VLOOKUP(--F4911,经验表!$A$4:$B$53,2,0)*VLOOKUP(--E4911,经验表!$W$8:$X$17,2,0)</f>
        <v>10266.750000000002</v>
      </c>
      <c r="U4911" s="1">
        <f t="shared" si="637"/>
        <v>119770</v>
      </c>
      <c r="V4911" s="1">
        <f t="shared" si="638"/>
        <v>119770</v>
      </c>
    </row>
    <row r="4912" spans="1:22" x14ac:dyDescent="0.35">
      <c r="A4912" s="1">
        <v>90600204</v>
      </c>
      <c r="B4912" s="3" t="s">
        <v>27</v>
      </c>
      <c r="C4912" s="29">
        <f t="shared" si="633"/>
        <v>2</v>
      </c>
      <c r="D4912" s="29" t="str">
        <f t="shared" si="630"/>
        <v>4</v>
      </c>
      <c r="E4912" s="42" t="str">
        <f t="shared" si="631"/>
        <v>24</v>
      </c>
      <c r="F4912" s="1">
        <v>6</v>
      </c>
      <c r="G4912" s="28" t="str">
        <f t="shared" si="632"/>
        <v>46</v>
      </c>
      <c r="H4912" s="1">
        <v>26</v>
      </c>
      <c r="I4912" s="1">
        <v>1840</v>
      </c>
      <c r="J4912" s="1">
        <v>59</v>
      </c>
      <c r="K4912" s="1">
        <v>2648</v>
      </c>
      <c r="L4912" s="1">
        <v>11814</v>
      </c>
      <c r="M4912" s="1">
        <v>34379</v>
      </c>
      <c r="N4912" s="2">
        <f>INT(VLOOKUP(--D4912,'属性表（单）'!$H$7:$I$11,2,0)*VLOOKUP(F4912,'属性表（单）'!$B$4:$D$53,3,0))</f>
        <v>8400</v>
      </c>
      <c r="O4912" s="34">
        <f t="shared" si="634"/>
        <v>1725</v>
      </c>
      <c r="P4912" s="1">
        <f>IF(H4912=26,VLOOKUP(G4912,'属性表（单核）'!$H$2:$I$251,2,0),IF(H4912=59,VLOOKUP(G4912,'属性表（单核）'!$C$2:$D$251,2,0),INT(N4912/VLOOKUP(H4912,'属性表（单）'!$N$4:$O$24,2,0))))</f>
        <v>1150</v>
      </c>
      <c r="Q4912" s="34">
        <f t="shared" si="635"/>
        <v>2482</v>
      </c>
      <c r="R4912" s="1">
        <f>IF(J4912=26,VLOOKUP(G4912,'属性表（单核）'!$H$2:$I$251,2,0),IF(J4912=59,VLOOKUP(G4912,'属性表（单核）'!$C$2:$D$251,2,0),INT(N4912/VLOOKUP(J4912,'属性表（单）'!$N$4:$O$24,2,0))))</f>
        <v>1655</v>
      </c>
      <c r="S4912" s="1">
        <f t="shared" si="636"/>
        <v>12899</v>
      </c>
      <c r="T4912" s="28">
        <f>VLOOKUP(--F4912,经验表!$A$4:$B$53,2,0)*VLOOKUP(--E4912,经验表!$W$8:$X$17,2,0)</f>
        <v>12899.250000000002</v>
      </c>
      <c r="U4912" s="1">
        <f t="shared" si="637"/>
        <v>130036</v>
      </c>
      <c r="V4912" s="1">
        <f t="shared" si="638"/>
        <v>130036</v>
      </c>
    </row>
    <row r="4913" spans="1:22" x14ac:dyDescent="0.35">
      <c r="A4913" s="1">
        <v>90700204</v>
      </c>
      <c r="B4913" s="3" t="s">
        <v>27</v>
      </c>
      <c r="C4913" s="29">
        <f t="shared" si="633"/>
        <v>2</v>
      </c>
      <c r="D4913" s="29" t="str">
        <f t="shared" si="630"/>
        <v>4</v>
      </c>
      <c r="E4913" s="42" t="str">
        <f t="shared" si="631"/>
        <v>24</v>
      </c>
      <c r="F4913" s="1">
        <v>7</v>
      </c>
      <c r="G4913" s="28" t="str">
        <f t="shared" si="632"/>
        <v>47</v>
      </c>
      <c r="H4913" s="1">
        <v>26</v>
      </c>
      <c r="I4913" s="1">
        <v>2016</v>
      </c>
      <c r="J4913" s="1">
        <v>59</v>
      </c>
      <c r="K4913" s="1">
        <v>2904</v>
      </c>
      <c r="L4913" s="1">
        <v>13871</v>
      </c>
      <c r="M4913" s="1">
        <v>46193</v>
      </c>
      <c r="N4913" s="2">
        <f>INT(VLOOKUP(--D4913,'属性表（单）'!$H$7:$I$11,2,0)*VLOOKUP(F4913,'属性表（单）'!$B$4:$D$53,3,0))</f>
        <v>9000</v>
      </c>
      <c r="O4913" s="34">
        <f t="shared" si="634"/>
        <v>1890</v>
      </c>
      <c r="P4913" s="1">
        <f>IF(H4913=26,VLOOKUP(G4913,'属性表（单核）'!$H$2:$I$251,2,0),IF(H4913=59,VLOOKUP(G4913,'属性表（单核）'!$C$2:$D$251,2,0),INT(N4913/VLOOKUP(H4913,'属性表（单）'!$N$4:$O$24,2,0))))</f>
        <v>1260</v>
      </c>
      <c r="Q4913" s="34">
        <f t="shared" si="635"/>
        <v>2722</v>
      </c>
      <c r="R4913" s="1">
        <f>IF(J4913=26,VLOOKUP(G4913,'属性表（单核）'!$H$2:$I$251,2,0),IF(J4913=59,VLOOKUP(G4913,'属性表（单核）'!$C$2:$D$251,2,0),INT(N4913/VLOOKUP(J4913,'属性表（单）'!$N$4:$O$24,2,0))))</f>
        <v>1815</v>
      </c>
      <c r="S4913" s="1">
        <f t="shared" si="636"/>
        <v>15531</v>
      </c>
      <c r="T4913" s="28">
        <f>VLOOKUP(--F4913,经验表!$A$4:$B$53,2,0)*VLOOKUP(--E4913,经验表!$W$8:$X$17,2,0)</f>
        <v>15531.750000000002</v>
      </c>
      <c r="U4913" s="1">
        <f t="shared" si="637"/>
        <v>142935</v>
      </c>
      <c r="V4913" s="1">
        <f t="shared" si="638"/>
        <v>142935</v>
      </c>
    </row>
    <row r="4914" spans="1:22" x14ac:dyDescent="0.35">
      <c r="A4914" s="1">
        <v>90800204</v>
      </c>
      <c r="B4914" s="3" t="s">
        <v>27</v>
      </c>
      <c r="C4914" s="29">
        <f t="shared" si="633"/>
        <v>2</v>
      </c>
      <c r="D4914" s="29" t="str">
        <f t="shared" si="630"/>
        <v>4</v>
      </c>
      <c r="E4914" s="42" t="str">
        <f t="shared" si="631"/>
        <v>24</v>
      </c>
      <c r="F4914" s="1">
        <v>8</v>
      </c>
      <c r="G4914" s="28" t="str">
        <f t="shared" si="632"/>
        <v>48</v>
      </c>
      <c r="H4914" s="1">
        <v>26</v>
      </c>
      <c r="I4914" s="1">
        <v>2192</v>
      </c>
      <c r="J4914" s="1">
        <v>59</v>
      </c>
      <c r="K4914" s="1">
        <v>3160</v>
      </c>
      <c r="L4914" s="1">
        <v>16141</v>
      </c>
      <c r="M4914" s="1">
        <v>60064</v>
      </c>
      <c r="N4914" s="2">
        <f>INT(VLOOKUP(--D4914,'属性表（单）'!$H$7:$I$11,2,0)*VLOOKUP(F4914,'属性表（单）'!$B$4:$D$53,3,0))</f>
        <v>9600</v>
      </c>
      <c r="O4914" s="34">
        <f t="shared" si="634"/>
        <v>2055</v>
      </c>
      <c r="P4914" s="1">
        <f>IF(H4914=26,VLOOKUP(G4914,'属性表（单核）'!$H$2:$I$251,2,0),IF(H4914=59,VLOOKUP(G4914,'属性表（单核）'!$C$2:$D$251,2,0),INT(N4914/VLOOKUP(H4914,'属性表（单）'!$N$4:$O$24,2,0))))</f>
        <v>1370</v>
      </c>
      <c r="Q4914" s="34">
        <f t="shared" si="635"/>
        <v>2962</v>
      </c>
      <c r="R4914" s="1">
        <f>IF(J4914=26,VLOOKUP(G4914,'属性表（单核）'!$H$2:$I$251,2,0),IF(J4914=59,VLOOKUP(G4914,'属性表（单核）'!$C$2:$D$251,2,0),INT(N4914/VLOOKUP(J4914,'属性表（单）'!$N$4:$O$24,2,0))))</f>
        <v>1975</v>
      </c>
      <c r="S4914" s="1">
        <f t="shared" si="636"/>
        <v>18164</v>
      </c>
      <c r="T4914" s="28">
        <f>VLOOKUP(--F4914,经验表!$A$4:$B$53,2,0)*VLOOKUP(--E4914,经验表!$W$8:$X$17,2,0)</f>
        <v>18164.250000000004</v>
      </c>
      <c r="U4914" s="1">
        <f t="shared" si="637"/>
        <v>158466</v>
      </c>
      <c r="V4914" s="1">
        <f t="shared" si="638"/>
        <v>158466</v>
      </c>
    </row>
    <row r="4915" spans="1:22" x14ac:dyDescent="0.35">
      <c r="A4915" s="1">
        <v>90900204</v>
      </c>
      <c r="B4915" s="3" t="s">
        <v>27</v>
      </c>
      <c r="C4915" s="29">
        <f t="shared" si="633"/>
        <v>2</v>
      </c>
      <c r="D4915" s="29" t="str">
        <f t="shared" si="630"/>
        <v>4</v>
      </c>
      <c r="E4915" s="42" t="str">
        <f t="shared" si="631"/>
        <v>24</v>
      </c>
      <c r="F4915" s="1">
        <v>9</v>
      </c>
      <c r="G4915" s="28" t="str">
        <f t="shared" si="632"/>
        <v>49</v>
      </c>
      <c r="H4915" s="1">
        <v>26</v>
      </c>
      <c r="I4915" s="1">
        <v>2368</v>
      </c>
      <c r="J4915" s="1">
        <v>59</v>
      </c>
      <c r="K4915" s="1">
        <v>3416</v>
      </c>
      <c r="L4915" s="1">
        <v>18645</v>
      </c>
      <c r="M4915" s="1">
        <v>76205</v>
      </c>
      <c r="N4915" s="2">
        <f>INT(VLOOKUP(--D4915,'属性表（单）'!$H$7:$I$11,2,0)*VLOOKUP(F4915,'属性表（单）'!$B$4:$D$53,3,0))</f>
        <v>10200</v>
      </c>
      <c r="O4915" s="34">
        <f t="shared" si="634"/>
        <v>2220</v>
      </c>
      <c r="P4915" s="1">
        <f>IF(H4915=26,VLOOKUP(G4915,'属性表（单核）'!$H$2:$I$251,2,0),IF(H4915=59,VLOOKUP(G4915,'属性表（单核）'!$C$2:$D$251,2,0),INT(N4915/VLOOKUP(H4915,'属性表（单）'!$N$4:$O$24,2,0))))</f>
        <v>1480</v>
      </c>
      <c r="Q4915" s="34">
        <f t="shared" si="635"/>
        <v>3202</v>
      </c>
      <c r="R4915" s="1">
        <f>IF(J4915=26,VLOOKUP(G4915,'属性表（单核）'!$H$2:$I$251,2,0),IF(J4915=59,VLOOKUP(G4915,'属性表（单核）'!$C$2:$D$251,2,0),INT(N4915/VLOOKUP(J4915,'属性表（单）'!$N$4:$O$24,2,0))))</f>
        <v>2135</v>
      </c>
      <c r="S4915" s="1">
        <f t="shared" si="636"/>
        <v>20796</v>
      </c>
      <c r="T4915" s="28">
        <f>VLOOKUP(--F4915,经验表!$A$4:$B$53,2,0)*VLOOKUP(--E4915,经验表!$W$8:$X$17,2,0)</f>
        <v>20796.750000000004</v>
      </c>
      <c r="U4915" s="1">
        <f t="shared" si="637"/>
        <v>176630</v>
      </c>
      <c r="V4915" s="1">
        <f t="shared" si="638"/>
        <v>176630</v>
      </c>
    </row>
    <row r="4916" spans="1:22" x14ac:dyDescent="0.35">
      <c r="A4916" s="1">
        <v>91000204</v>
      </c>
      <c r="B4916" s="3" t="s">
        <v>27</v>
      </c>
      <c r="C4916" s="29">
        <f t="shared" si="633"/>
        <v>2</v>
      </c>
      <c r="D4916" s="29" t="str">
        <f t="shared" si="630"/>
        <v>4</v>
      </c>
      <c r="E4916" s="42" t="str">
        <f t="shared" si="631"/>
        <v>24</v>
      </c>
      <c r="F4916" s="1">
        <v>10</v>
      </c>
      <c r="G4916" s="28" t="str">
        <f t="shared" si="632"/>
        <v>410</v>
      </c>
      <c r="H4916" s="1">
        <v>26</v>
      </c>
      <c r="I4916" s="1">
        <v>2544</v>
      </c>
      <c r="J4916" s="1">
        <v>59</v>
      </c>
      <c r="K4916" s="1">
        <v>3672</v>
      </c>
      <c r="L4916" s="1">
        <v>21404</v>
      </c>
      <c r="M4916" s="1">
        <v>94850</v>
      </c>
      <c r="N4916" s="2">
        <f>INT(VLOOKUP(--D4916,'属性表（单）'!$H$7:$I$11,2,0)*VLOOKUP(F4916,'属性表（单）'!$B$4:$D$53,3,0))</f>
        <v>10800</v>
      </c>
      <c r="O4916" s="34">
        <f t="shared" si="634"/>
        <v>2385</v>
      </c>
      <c r="P4916" s="1">
        <f>IF(H4916=26,VLOOKUP(G4916,'属性表（单核）'!$H$2:$I$251,2,0),IF(H4916=59,VLOOKUP(G4916,'属性表（单核）'!$C$2:$D$251,2,0),INT(N4916/VLOOKUP(H4916,'属性表（单）'!$N$4:$O$24,2,0))))</f>
        <v>1590</v>
      </c>
      <c r="Q4916" s="34">
        <f t="shared" si="635"/>
        <v>3442</v>
      </c>
      <c r="R4916" s="1">
        <f>IF(J4916=26,VLOOKUP(G4916,'属性表（单核）'!$H$2:$I$251,2,0),IF(J4916=59,VLOOKUP(G4916,'属性表（单核）'!$C$2:$D$251,2,0),INT(N4916/VLOOKUP(J4916,'属性表（单）'!$N$4:$O$24,2,0))))</f>
        <v>2295</v>
      </c>
      <c r="S4916" s="1">
        <f t="shared" si="636"/>
        <v>25008</v>
      </c>
      <c r="T4916" s="28">
        <f>VLOOKUP(--F4916,经验表!$A$4:$B$53,2,0)*VLOOKUP(--E4916,经验表!$W$8:$X$17,2,0)</f>
        <v>25008.750000000004</v>
      </c>
      <c r="U4916" s="1">
        <f t="shared" si="637"/>
        <v>197426</v>
      </c>
      <c r="V4916" s="1">
        <f t="shared" si="638"/>
        <v>197426</v>
      </c>
    </row>
    <row r="4917" spans="1:22" x14ac:dyDescent="0.35">
      <c r="A4917" s="1">
        <v>91100204</v>
      </c>
      <c r="B4917" s="3" t="s">
        <v>27</v>
      </c>
      <c r="C4917" s="29">
        <f t="shared" si="633"/>
        <v>2</v>
      </c>
      <c r="D4917" s="29" t="str">
        <f t="shared" si="630"/>
        <v>4</v>
      </c>
      <c r="E4917" s="42" t="str">
        <f t="shared" si="631"/>
        <v>24</v>
      </c>
      <c r="F4917" s="1">
        <v>11</v>
      </c>
      <c r="G4917" s="28" t="str">
        <f t="shared" si="632"/>
        <v>411</v>
      </c>
      <c r="H4917" s="1">
        <v>26</v>
      </c>
      <c r="I4917" s="1">
        <v>2720</v>
      </c>
      <c r="J4917" s="1">
        <v>59</v>
      </c>
      <c r="K4917" s="1">
        <v>3928</v>
      </c>
      <c r="L4917" s="1">
        <v>24442</v>
      </c>
      <c r="M4917" s="1">
        <v>116254</v>
      </c>
      <c r="N4917" s="2">
        <f>INT(VLOOKUP(--D4917,'属性表（单）'!$H$7:$I$11,2,0)*VLOOKUP(F4917,'属性表（单）'!$B$4:$D$53,3,0))</f>
        <v>11400</v>
      </c>
      <c r="O4917" s="34">
        <f t="shared" si="634"/>
        <v>2550</v>
      </c>
      <c r="P4917" s="1">
        <f>IF(H4917=26,VLOOKUP(G4917,'属性表（单核）'!$H$2:$I$251,2,0),IF(H4917=59,VLOOKUP(G4917,'属性表（单核）'!$C$2:$D$251,2,0),INT(N4917/VLOOKUP(H4917,'属性表（单）'!$N$4:$O$24,2,0))))</f>
        <v>1700</v>
      </c>
      <c r="Q4917" s="34">
        <f t="shared" si="635"/>
        <v>3682</v>
      </c>
      <c r="R4917" s="1">
        <f>IF(J4917=26,VLOOKUP(G4917,'属性表（单核）'!$H$2:$I$251,2,0),IF(J4917=59,VLOOKUP(G4917,'属性表（单核）'!$C$2:$D$251,2,0),INT(N4917/VLOOKUP(J4917,'属性表（单）'!$N$4:$O$24,2,0))))</f>
        <v>2455</v>
      </c>
      <c r="S4917" s="1">
        <f t="shared" si="636"/>
        <v>29220</v>
      </c>
      <c r="T4917" s="28">
        <f>VLOOKUP(--F4917,经验表!$A$4:$B$53,2,0)*VLOOKUP(--E4917,经验表!$W$8:$X$17,2,0)</f>
        <v>29220.750000000004</v>
      </c>
      <c r="U4917" s="1">
        <f t="shared" si="637"/>
        <v>222434</v>
      </c>
      <c r="V4917" s="1">
        <f t="shared" si="638"/>
        <v>222434</v>
      </c>
    </row>
    <row r="4918" spans="1:22" x14ac:dyDescent="0.35">
      <c r="A4918" s="1">
        <v>91200204</v>
      </c>
      <c r="B4918" s="3" t="s">
        <v>27</v>
      </c>
      <c r="C4918" s="29">
        <f t="shared" si="633"/>
        <v>2</v>
      </c>
      <c r="D4918" s="29" t="str">
        <f t="shared" si="630"/>
        <v>4</v>
      </c>
      <c r="E4918" s="42" t="str">
        <f t="shared" si="631"/>
        <v>24</v>
      </c>
      <c r="F4918" s="1">
        <v>12</v>
      </c>
      <c r="G4918" s="28" t="str">
        <f t="shared" si="632"/>
        <v>412</v>
      </c>
      <c r="H4918" s="1">
        <v>26</v>
      </c>
      <c r="I4918" s="1">
        <v>2896</v>
      </c>
      <c r="J4918" s="1">
        <v>59</v>
      </c>
      <c r="K4918" s="1">
        <v>4184</v>
      </c>
      <c r="L4918" s="1">
        <v>27786</v>
      </c>
      <c r="M4918" s="1">
        <v>140696</v>
      </c>
      <c r="N4918" s="2">
        <f>INT(VLOOKUP(--D4918,'属性表（单）'!$H$7:$I$11,2,0)*VLOOKUP(F4918,'属性表（单）'!$B$4:$D$53,3,0))</f>
        <v>12200</v>
      </c>
      <c r="O4918" s="34">
        <f t="shared" si="634"/>
        <v>2715</v>
      </c>
      <c r="P4918" s="1">
        <f>IF(H4918=26,VLOOKUP(G4918,'属性表（单核）'!$H$2:$I$251,2,0),IF(H4918=59,VLOOKUP(G4918,'属性表（单核）'!$C$2:$D$251,2,0),INT(N4918/VLOOKUP(H4918,'属性表（单）'!$N$4:$O$24,2,0))))</f>
        <v>1810</v>
      </c>
      <c r="Q4918" s="34">
        <f t="shared" si="635"/>
        <v>3922</v>
      </c>
      <c r="R4918" s="1">
        <f>IF(J4918=26,VLOOKUP(G4918,'属性表（单核）'!$H$2:$I$251,2,0),IF(J4918=59,VLOOKUP(G4918,'属性表（单核）'!$C$2:$D$251,2,0),INT(N4918/VLOOKUP(J4918,'属性表（单）'!$N$4:$O$24,2,0))))</f>
        <v>2615</v>
      </c>
      <c r="S4918" s="1">
        <f t="shared" si="636"/>
        <v>33432</v>
      </c>
      <c r="T4918" s="28">
        <f>VLOOKUP(--F4918,经验表!$A$4:$B$53,2,0)*VLOOKUP(--E4918,经验表!$W$8:$X$17,2,0)</f>
        <v>33432.75</v>
      </c>
      <c r="U4918" s="1">
        <f t="shared" si="637"/>
        <v>251654</v>
      </c>
      <c r="V4918" s="1">
        <f t="shared" si="638"/>
        <v>251654</v>
      </c>
    </row>
    <row r="4919" spans="1:22" x14ac:dyDescent="0.35">
      <c r="A4919" s="1">
        <v>91300204</v>
      </c>
      <c r="B4919" s="3" t="s">
        <v>27</v>
      </c>
      <c r="C4919" s="29">
        <f t="shared" si="633"/>
        <v>2</v>
      </c>
      <c r="D4919" s="29" t="str">
        <f t="shared" si="630"/>
        <v>4</v>
      </c>
      <c r="E4919" s="42" t="str">
        <f t="shared" si="631"/>
        <v>24</v>
      </c>
      <c r="F4919" s="1">
        <v>13</v>
      </c>
      <c r="G4919" s="28" t="str">
        <f t="shared" si="632"/>
        <v>413</v>
      </c>
      <c r="H4919" s="1">
        <v>26</v>
      </c>
      <c r="I4919" s="1">
        <v>3072</v>
      </c>
      <c r="J4919" s="1">
        <v>59</v>
      </c>
      <c r="K4919" s="1">
        <v>4440</v>
      </c>
      <c r="L4919" s="1">
        <v>31467</v>
      </c>
      <c r="M4919" s="1">
        <v>168482</v>
      </c>
      <c r="N4919" s="2">
        <f>INT(VLOOKUP(--D4919,'属性表（单）'!$H$7:$I$11,2,0)*VLOOKUP(F4919,'属性表（单）'!$B$4:$D$53,3,0))</f>
        <v>13000</v>
      </c>
      <c r="O4919" s="34">
        <f t="shared" si="634"/>
        <v>2880</v>
      </c>
      <c r="P4919" s="1">
        <f>IF(H4919=26,VLOOKUP(G4919,'属性表（单核）'!$H$2:$I$251,2,0),IF(H4919=59,VLOOKUP(G4919,'属性表（单核）'!$C$2:$D$251,2,0),INT(N4919/VLOOKUP(H4919,'属性表（单）'!$N$4:$O$24,2,0))))</f>
        <v>1920</v>
      </c>
      <c r="Q4919" s="34">
        <f t="shared" si="635"/>
        <v>4162</v>
      </c>
      <c r="R4919" s="1">
        <f>IF(J4919=26,VLOOKUP(G4919,'属性表（单核）'!$H$2:$I$251,2,0),IF(J4919=59,VLOOKUP(G4919,'属性表（单核）'!$C$2:$D$251,2,0),INT(N4919/VLOOKUP(J4919,'属性表（单）'!$N$4:$O$24,2,0))))</f>
        <v>2775</v>
      </c>
      <c r="S4919" s="1">
        <f t="shared" si="636"/>
        <v>37644</v>
      </c>
      <c r="T4919" s="28">
        <f>VLOOKUP(--F4919,经验表!$A$4:$B$53,2,0)*VLOOKUP(--E4919,经验表!$W$8:$X$17,2,0)</f>
        <v>37644.750000000007</v>
      </c>
      <c r="U4919" s="1">
        <f t="shared" si="637"/>
        <v>285086</v>
      </c>
      <c r="V4919" s="1">
        <f t="shared" si="638"/>
        <v>285086</v>
      </c>
    </row>
    <row r="4920" spans="1:22" x14ac:dyDescent="0.35">
      <c r="A4920" s="1">
        <v>91400204</v>
      </c>
      <c r="B4920" s="3" t="s">
        <v>27</v>
      </c>
      <c r="C4920" s="29">
        <f t="shared" si="633"/>
        <v>2</v>
      </c>
      <c r="D4920" s="29" t="str">
        <f t="shared" si="630"/>
        <v>4</v>
      </c>
      <c r="E4920" s="42" t="str">
        <f t="shared" si="631"/>
        <v>24</v>
      </c>
      <c r="F4920" s="1">
        <v>14</v>
      </c>
      <c r="G4920" s="28" t="str">
        <f t="shared" si="632"/>
        <v>414</v>
      </c>
      <c r="H4920" s="1">
        <v>26</v>
      </c>
      <c r="I4920" s="1">
        <v>3248</v>
      </c>
      <c r="J4920" s="1">
        <v>59</v>
      </c>
      <c r="K4920" s="1">
        <v>4696</v>
      </c>
      <c r="L4920" s="1">
        <v>35517</v>
      </c>
      <c r="M4920" s="1">
        <v>199949</v>
      </c>
      <c r="N4920" s="2">
        <f>INT(VLOOKUP(--D4920,'属性表（单）'!$H$7:$I$11,2,0)*VLOOKUP(F4920,'属性表（单）'!$B$4:$D$53,3,0))</f>
        <v>13800</v>
      </c>
      <c r="O4920" s="34">
        <f t="shared" si="634"/>
        <v>3045</v>
      </c>
      <c r="P4920" s="1">
        <f>IF(H4920=26,VLOOKUP(G4920,'属性表（单核）'!$H$2:$I$251,2,0),IF(H4920=59,VLOOKUP(G4920,'属性表（单核）'!$C$2:$D$251,2,0),INT(N4920/VLOOKUP(H4920,'属性表（单）'!$N$4:$O$24,2,0))))</f>
        <v>2030</v>
      </c>
      <c r="Q4920" s="34">
        <f t="shared" si="635"/>
        <v>4402</v>
      </c>
      <c r="R4920" s="1">
        <f>IF(J4920=26,VLOOKUP(G4920,'属性表（单核）'!$H$2:$I$251,2,0),IF(J4920=59,VLOOKUP(G4920,'属性表（单核）'!$C$2:$D$251,2,0),INT(N4920/VLOOKUP(J4920,'属性表（单）'!$N$4:$O$24,2,0))))</f>
        <v>2935</v>
      </c>
      <c r="S4920" s="1">
        <f t="shared" si="636"/>
        <v>43962</v>
      </c>
      <c r="T4920" s="28">
        <f>VLOOKUP(--F4920,经验表!$A$4:$B$53,2,0)*VLOOKUP(--E4920,经验表!$W$8:$X$17,2,0)</f>
        <v>43962.750000000007</v>
      </c>
      <c r="U4920" s="1">
        <f t="shared" si="637"/>
        <v>322730</v>
      </c>
      <c r="V4920" s="1">
        <f t="shared" si="638"/>
        <v>322730</v>
      </c>
    </row>
    <row r="4921" spans="1:22" x14ac:dyDescent="0.35">
      <c r="A4921" s="1">
        <v>91500204</v>
      </c>
      <c r="B4921" s="3" t="s">
        <v>27</v>
      </c>
      <c r="C4921" s="29">
        <f t="shared" si="633"/>
        <v>2</v>
      </c>
      <c r="D4921" s="29" t="str">
        <f t="shared" si="630"/>
        <v>4</v>
      </c>
      <c r="E4921" s="42" t="str">
        <f t="shared" si="631"/>
        <v>24</v>
      </c>
      <c r="F4921" s="1">
        <v>15</v>
      </c>
      <c r="G4921" s="28" t="str">
        <f t="shared" si="632"/>
        <v>415</v>
      </c>
      <c r="H4921" s="1">
        <v>26</v>
      </c>
      <c r="I4921" s="1">
        <v>3424</v>
      </c>
      <c r="J4921" s="1">
        <v>59</v>
      </c>
      <c r="K4921" s="1">
        <v>4952</v>
      </c>
      <c r="L4921" s="1">
        <v>39974</v>
      </c>
      <c r="M4921" s="1">
        <v>235466</v>
      </c>
      <c r="N4921" s="2">
        <f>INT(VLOOKUP(--D4921,'属性表（单）'!$H$7:$I$11,2,0)*VLOOKUP(F4921,'属性表（单）'!$B$4:$D$53,3,0))</f>
        <v>14600</v>
      </c>
      <c r="O4921" s="34">
        <f t="shared" si="634"/>
        <v>3210</v>
      </c>
      <c r="P4921" s="1">
        <f>IF(H4921=26,VLOOKUP(G4921,'属性表（单核）'!$H$2:$I$251,2,0),IF(H4921=59,VLOOKUP(G4921,'属性表（单核）'!$C$2:$D$251,2,0),INT(N4921/VLOOKUP(H4921,'属性表（单）'!$N$4:$O$24,2,0))))</f>
        <v>2140</v>
      </c>
      <c r="Q4921" s="34">
        <f t="shared" si="635"/>
        <v>4642</v>
      </c>
      <c r="R4921" s="1">
        <f>IF(J4921=26,VLOOKUP(G4921,'属性表（单核）'!$H$2:$I$251,2,0),IF(J4921=59,VLOOKUP(G4921,'属性表（单核）'!$C$2:$D$251,2,0),INT(N4921/VLOOKUP(J4921,'属性表（单）'!$N$4:$O$24,2,0))))</f>
        <v>3095</v>
      </c>
      <c r="S4921" s="1">
        <f t="shared" si="636"/>
        <v>50280</v>
      </c>
      <c r="T4921" s="28">
        <f>VLOOKUP(--F4921,经验表!$A$4:$B$53,2,0)*VLOOKUP(--E4921,经验表!$W$8:$X$17,2,0)</f>
        <v>50280.750000000007</v>
      </c>
      <c r="U4921" s="1">
        <f t="shared" si="637"/>
        <v>366692</v>
      </c>
      <c r="V4921" s="1">
        <f t="shared" si="638"/>
        <v>366692</v>
      </c>
    </row>
    <row r="4922" spans="1:22" x14ac:dyDescent="0.35">
      <c r="A4922" s="1">
        <v>91600204</v>
      </c>
      <c r="B4922" s="3" t="s">
        <v>27</v>
      </c>
      <c r="C4922" s="29">
        <f t="shared" si="633"/>
        <v>2</v>
      </c>
      <c r="D4922" s="29" t="str">
        <f t="shared" si="630"/>
        <v>4</v>
      </c>
      <c r="E4922" s="42" t="str">
        <f t="shared" si="631"/>
        <v>24</v>
      </c>
      <c r="F4922" s="1">
        <v>16</v>
      </c>
      <c r="G4922" s="28" t="str">
        <f t="shared" si="632"/>
        <v>416</v>
      </c>
      <c r="H4922" s="1">
        <v>26</v>
      </c>
      <c r="I4922" s="1">
        <v>3600</v>
      </c>
      <c r="J4922" s="1">
        <v>59</v>
      </c>
      <c r="K4922" s="1">
        <v>5208</v>
      </c>
      <c r="L4922" s="1">
        <v>44873</v>
      </c>
      <c r="M4922" s="1">
        <v>275440</v>
      </c>
      <c r="N4922" s="2">
        <f>INT(VLOOKUP(--D4922,'属性表（单）'!$H$7:$I$11,2,0)*VLOOKUP(F4922,'属性表（单）'!$B$4:$D$53,3,0))</f>
        <v>15400</v>
      </c>
      <c r="O4922" s="34">
        <f t="shared" si="634"/>
        <v>3375</v>
      </c>
      <c r="P4922" s="1">
        <f>IF(H4922=26,VLOOKUP(G4922,'属性表（单核）'!$H$2:$I$251,2,0),IF(H4922=59,VLOOKUP(G4922,'属性表（单核）'!$C$2:$D$251,2,0),INT(N4922/VLOOKUP(H4922,'属性表（单）'!$N$4:$O$24,2,0))))</f>
        <v>2250</v>
      </c>
      <c r="Q4922" s="34">
        <f t="shared" si="635"/>
        <v>4882</v>
      </c>
      <c r="R4922" s="1">
        <f>IF(J4922=26,VLOOKUP(G4922,'属性表（单核）'!$H$2:$I$251,2,0),IF(J4922=59,VLOOKUP(G4922,'属性表（单核）'!$C$2:$D$251,2,0),INT(N4922/VLOOKUP(J4922,'属性表（单）'!$N$4:$O$24,2,0))))</f>
        <v>3255</v>
      </c>
      <c r="S4922" s="1">
        <f t="shared" si="636"/>
        <v>56598</v>
      </c>
      <c r="T4922" s="28">
        <f>VLOOKUP(--F4922,经验表!$A$4:$B$53,2,0)*VLOOKUP(--E4922,经验表!$W$8:$X$17,2,0)</f>
        <v>56598.750000000007</v>
      </c>
      <c r="U4922" s="1">
        <f t="shared" si="637"/>
        <v>416972</v>
      </c>
      <c r="V4922" s="1">
        <f t="shared" si="638"/>
        <v>416972</v>
      </c>
    </row>
    <row r="4923" spans="1:22" x14ac:dyDescent="0.35">
      <c r="A4923" s="1">
        <v>91700204</v>
      </c>
      <c r="B4923" s="3" t="s">
        <v>27</v>
      </c>
      <c r="C4923" s="29">
        <f t="shared" si="633"/>
        <v>2</v>
      </c>
      <c r="D4923" s="29" t="str">
        <f t="shared" si="630"/>
        <v>4</v>
      </c>
      <c r="E4923" s="42" t="str">
        <f t="shared" si="631"/>
        <v>24</v>
      </c>
      <c r="F4923" s="1">
        <v>17</v>
      </c>
      <c r="G4923" s="28" t="str">
        <f t="shared" si="632"/>
        <v>417</v>
      </c>
      <c r="H4923" s="1">
        <v>26</v>
      </c>
      <c r="I4923" s="1">
        <v>3776</v>
      </c>
      <c r="J4923" s="1">
        <v>59</v>
      </c>
      <c r="K4923" s="1">
        <v>5464</v>
      </c>
      <c r="L4923" s="1">
        <v>50259</v>
      </c>
      <c r="M4923" s="1">
        <v>320313</v>
      </c>
      <c r="N4923" s="2">
        <f>INT(VLOOKUP(--D4923,'属性表（单）'!$H$7:$I$11,2,0)*VLOOKUP(F4923,'属性表（单）'!$B$4:$D$53,3,0))</f>
        <v>16400</v>
      </c>
      <c r="O4923" s="34">
        <f t="shared" si="634"/>
        <v>3540</v>
      </c>
      <c r="P4923" s="1">
        <f>IF(H4923=26,VLOOKUP(G4923,'属性表（单核）'!$H$2:$I$251,2,0),IF(H4923=59,VLOOKUP(G4923,'属性表（单核）'!$C$2:$D$251,2,0),INT(N4923/VLOOKUP(H4923,'属性表（单）'!$N$4:$O$24,2,0))))</f>
        <v>2360</v>
      </c>
      <c r="Q4923" s="34">
        <f t="shared" si="635"/>
        <v>5122</v>
      </c>
      <c r="R4923" s="1">
        <f>IF(J4923=26,VLOOKUP(G4923,'属性表（单核）'!$H$2:$I$251,2,0),IF(J4923=59,VLOOKUP(G4923,'属性表（单核）'!$C$2:$D$251,2,0),INT(N4923/VLOOKUP(J4923,'属性表（单）'!$N$4:$O$24,2,0))))</f>
        <v>3415</v>
      </c>
      <c r="S4923" s="1">
        <f t="shared" si="636"/>
        <v>62916</v>
      </c>
      <c r="T4923" s="28">
        <f>VLOOKUP(--F4923,经验表!$A$4:$B$53,2,0)*VLOOKUP(--E4923,经验表!$W$8:$X$17,2,0)</f>
        <v>62916.750000000007</v>
      </c>
      <c r="U4923" s="1">
        <f t="shared" si="637"/>
        <v>473570</v>
      </c>
      <c r="V4923" s="1">
        <f t="shared" si="638"/>
        <v>473570</v>
      </c>
    </row>
    <row r="4924" spans="1:22" x14ac:dyDescent="0.35">
      <c r="A4924" s="1">
        <v>91800204</v>
      </c>
      <c r="B4924" s="3" t="s">
        <v>27</v>
      </c>
      <c r="C4924" s="29">
        <f t="shared" si="633"/>
        <v>2</v>
      </c>
      <c r="D4924" s="29" t="str">
        <f t="shared" si="630"/>
        <v>4</v>
      </c>
      <c r="E4924" s="42" t="str">
        <f t="shared" si="631"/>
        <v>24</v>
      </c>
      <c r="F4924" s="1">
        <v>18</v>
      </c>
      <c r="G4924" s="28" t="str">
        <f t="shared" si="632"/>
        <v>418</v>
      </c>
      <c r="H4924" s="1">
        <v>26</v>
      </c>
      <c r="I4924" s="1">
        <v>3952</v>
      </c>
      <c r="J4924" s="1">
        <v>59</v>
      </c>
      <c r="K4924" s="1">
        <v>5720</v>
      </c>
      <c r="L4924" s="1">
        <v>56181</v>
      </c>
      <c r="M4924" s="1">
        <v>370572</v>
      </c>
      <c r="N4924" s="2">
        <f>INT(VLOOKUP(--D4924,'属性表（单）'!$H$7:$I$11,2,0)*VLOOKUP(F4924,'属性表（单）'!$B$4:$D$53,3,0))</f>
        <v>17400</v>
      </c>
      <c r="O4924" s="34">
        <f t="shared" si="634"/>
        <v>3705</v>
      </c>
      <c r="P4924" s="1">
        <f>IF(H4924=26,VLOOKUP(G4924,'属性表（单核）'!$H$2:$I$251,2,0),IF(H4924=59,VLOOKUP(G4924,'属性表（单核）'!$C$2:$D$251,2,0),INT(N4924/VLOOKUP(H4924,'属性表（单）'!$N$4:$O$24,2,0))))</f>
        <v>2470</v>
      </c>
      <c r="Q4924" s="34">
        <f t="shared" si="635"/>
        <v>5362</v>
      </c>
      <c r="R4924" s="1">
        <f>IF(J4924=26,VLOOKUP(G4924,'属性表（单核）'!$H$2:$I$251,2,0),IF(J4924=59,VLOOKUP(G4924,'属性表（单核）'!$C$2:$D$251,2,0),INT(N4924/VLOOKUP(J4924,'属性表（单）'!$N$4:$O$24,2,0))))</f>
        <v>3575</v>
      </c>
      <c r="S4924" s="1">
        <f t="shared" si="636"/>
        <v>71867</v>
      </c>
      <c r="T4924" s="28">
        <f>VLOOKUP(--F4924,经验表!$A$4:$B$53,2,0)*VLOOKUP(--E4924,经验表!$W$8:$X$17,2,0)</f>
        <v>71867.250000000015</v>
      </c>
      <c r="U4924" s="1">
        <f t="shared" si="637"/>
        <v>536486</v>
      </c>
      <c r="V4924" s="1">
        <f t="shared" si="638"/>
        <v>536486</v>
      </c>
    </row>
    <row r="4925" spans="1:22" x14ac:dyDescent="0.35">
      <c r="A4925" s="1">
        <v>91900204</v>
      </c>
      <c r="B4925" s="3" t="s">
        <v>27</v>
      </c>
      <c r="C4925" s="29">
        <f t="shared" si="633"/>
        <v>2</v>
      </c>
      <c r="D4925" s="29" t="str">
        <f t="shared" si="630"/>
        <v>4</v>
      </c>
      <c r="E4925" s="42" t="str">
        <f t="shared" si="631"/>
        <v>24</v>
      </c>
      <c r="F4925" s="1">
        <v>19</v>
      </c>
      <c r="G4925" s="28" t="str">
        <f t="shared" si="632"/>
        <v>419</v>
      </c>
      <c r="H4925" s="1">
        <v>26</v>
      </c>
      <c r="I4925" s="1">
        <v>4128</v>
      </c>
      <c r="J4925" s="1">
        <v>59</v>
      </c>
      <c r="K4925" s="1">
        <v>5976</v>
      </c>
      <c r="L4925" s="1">
        <v>62687</v>
      </c>
      <c r="M4925" s="1">
        <v>426753</v>
      </c>
      <c r="N4925" s="2">
        <f>INT(VLOOKUP(--D4925,'属性表（单）'!$H$7:$I$11,2,0)*VLOOKUP(F4925,'属性表（单）'!$B$4:$D$53,3,0))</f>
        <v>18400</v>
      </c>
      <c r="O4925" s="34">
        <f t="shared" si="634"/>
        <v>3870</v>
      </c>
      <c r="P4925" s="1">
        <f>IF(H4925=26,VLOOKUP(G4925,'属性表（单核）'!$H$2:$I$251,2,0),IF(H4925=59,VLOOKUP(G4925,'属性表（单核）'!$C$2:$D$251,2,0),INT(N4925/VLOOKUP(H4925,'属性表（单）'!$N$4:$O$24,2,0))))</f>
        <v>2580</v>
      </c>
      <c r="Q4925" s="34">
        <f t="shared" si="635"/>
        <v>5602</v>
      </c>
      <c r="R4925" s="1">
        <f>IF(J4925=26,VLOOKUP(G4925,'属性表（单核）'!$H$2:$I$251,2,0),IF(J4925=59,VLOOKUP(G4925,'属性表（单核）'!$C$2:$D$251,2,0),INT(N4925/VLOOKUP(J4925,'属性表（单）'!$N$4:$O$24,2,0))))</f>
        <v>3735</v>
      </c>
      <c r="S4925" s="1">
        <f t="shared" si="636"/>
        <v>80817</v>
      </c>
      <c r="T4925" s="28">
        <f>VLOOKUP(--F4925,经验表!$A$4:$B$53,2,0)*VLOOKUP(--E4925,经验表!$W$8:$X$17,2,0)</f>
        <v>80817.750000000015</v>
      </c>
      <c r="U4925" s="1">
        <f t="shared" si="637"/>
        <v>608353</v>
      </c>
      <c r="V4925" s="1">
        <f t="shared" si="638"/>
        <v>608353</v>
      </c>
    </row>
    <row r="4926" spans="1:22" x14ac:dyDescent="0.35">
      <c r="A4926" s="1">
        <v>92000204</v>
      </c>
      <c r="B4926" s="3" t="s">
        <v>27</v>
      </c>
      <c r="C4926" s="29">
        <f t="shared" si="633"/>
        <v>2</v>
      </c>
      <c r="D4926" s="29" t="str">
        <f t="shared" si="630"/>
        <v>4</v>
      </c>
      <c r="E4926" s="42" t="str">
        <f t="shared" si="631"/>
        <v>24</v>
      </c>
      <c r="F4926" s="1">
        <v>20</v>
      </c>
      <c r="G4926" s="28" t="str">
        <f t="shared" si="632"/>
        <v>420</v>
      </c>
      <c r="H4926" s="1">
        <v>26</v>
      </c>
      <c r="I4926" s="1">
        <v>4304</v>
      </c>
      <c r="J4926" s="1">
        <v>59</v>
      </c>
      <c r="K4926" s="1">
        <v>6232</v>
      </c>
      <c r="L4926" s="1">
        <v>69837</v>
      </c>
      <c r="M4926" s="1">
        <v>489440</v>
      </c>
      <c r="N4926" s="2">
        <f>INT(VLOOKUP(--D4926,'属性表（单）'!$H$7:$I$11,2,0)*VLOOKUP(F4926,'属性表（单）'!$B$4:$D$53,3,0))</f>
        <v>19400</v>
      </c>
      <c r="O4926" s="34">
        <f t="shared" si="634"/>
        <v>4035</v>
      </c>
      <c r="P4926" s="1">
        <f>IF(H4926=26,VLOOKUP(G4926,'属性表（单核）'!$H$2:$I$251,2,0),IF(H4926=59,VLOOKUP(G4926,'属性表（单核）'!$C$2:$D$251,2,0),INT(N4926/VLOOKUP(H4926,'属性表（单）'!$N$4:$O$24,2,0))))</f>
        <v>2690</v>
      </c>
      <c r="Q4926" s="34">
        <f t="shared" si="635"/>
        <v>5842</v>
      </c>
      <c r="R4926" s="1">
        <f>IF(J4926=26,VLOOKUP(G4926,'属性表（单核）'!$H$2:$I$251,2,0),IF(J4926=59,VLOOKUP(G4926,'属性表（单核）'!$C$2:$D$251,2,0),INT(N4926/VLOOKUP(J4926,'属性表（单）'!$N$4:$O$24,2,0))))</f>
        <v>3895</v>
      </c>
      <c r="S4926" s="1">
        <f t="shared" si="636"/>
        <v>89768</v>
      </c>
      <c r="T4926" s="28">
        <f>VLOOKUP(--F4926,经验表!$A$4:$B$53,2,0)*VLOOKUP(--E4926,经验表!$W$8:$X$17,2,0)</f>
        <v>89768.250000000015</v>
      </c>
      <c r="U4926" s="1">
        <f t="shared" si="637"/>
        <v>689170</v>
      </c>
      <c r="V4926" s="1">
        <f t="shared" si="638"/>
        <v>689170</v>
      </c>
    </row>
    <row r="4927" spans="1:22" x14ac:dyDescent="0.35">
      <c r="A4927" s="1">
        <v>92100204</v>
      </c>
      <c r="B4927" s="3" t="s">
        <v>27</v>
      </c>
      <c r="C4927" s="29">
        <f t="shared" si="633"/>
        <v>2</v>
      </c>
      <c r="D4927" s="29" t="str">
        <f t="shared" si="630"/>
        <v>4</v>
      </c>
      <c r="E4927" s="42" t="str">
        <f t="shared" si="631"/>
        <v>24</v>
      </c>
      <c r="F4927" s="1">
        <v>21</v>
      </c>
      <c r="G4927" s="28" t="str">
        <f t="shared" si="632"/>
        <v>421</v>
      </c>
      <c r="H4927" s="1">
        <v>26</v>
      </c>
      <c r="I4927" s="1">
        <v>4480</v>
      </c>
      <c r="J4927" s="1">
        <v>59</v>
      </c>
      <c r="K4927" s="1">
        <v>6488</v>
      </c>
      <c r="L4927" s="1">
        <v>77691</v>
      </c>
      <c r="M4927" s="1">
        <v>559277</v>
      </c>
      <c r="N4927" s="2">
        <f>INT(VLOOKUP(--D4927,'属性表（单）'!$H$7:$I$11,2,0)*VLOOKUP(F4927,'属性表（单）'!$B$4:$D$53,3,0))</f>
        <v>20400</v>
      </c>
      <c r="O4927" s="34">
        <f t="shared" si="634"/>
        <v>4200</v>
      </c>
      <c r="P4927" s="1">
        <f>IF(H4927=26,VLOOKUP(G4927,'属性表（单核）'!$H$2:$I$251,2,0),IF(H4927=59,VLOOKUP(G4927,'属性表（单核）'!$C$2:$D$251,2,0),INT(N4927/VLOOKUP(H4927,'属性表（单）'!$N$4:$O$24,2,0))))</f>
        <v>2800</v>
      </c>
      <c r="Q4927" s="34">
        <f t="shared" si="635"/>
        <v>6082</v>
      </c>
      <c r="R4927" s="1">
        <f>IF(J4927=26,VLOOKUP(G4927,'属性表（单核）'!$H$2:$I$251,2,0),IF(J4927=59,VLOOKUP(G4927,'属性表（单核）'!$C$2:$D$251,2,0),INT(N4927/VLOOKUP(J4927,'属性表（单）'!$N$4:$O$24,2,0))))</f>
        <v>4055</v>
      </c>
      <c r="S4927" s="1">
        <f t="shared" si="636"/>
        <v>98718</v>
      </c>
      <c r="T4927" s="28">
        <f>VLOOKUP(--F4927,经验表!$A$4:$B$53,2,0)*VLOOKUP(--E4927,经验表!$W$8:$X$17,2,0)</f>
        <v>98718.750000000015</v>
      </c>
      <c r="U4927" s="1">
        <f t="shared" si="637"/>
        <v>778938</v>
      </c>
      <c r="V4927" s="1">
        <f t="shared" si="638"/>
        <v>778938</v>
      </c>
    </row>
    <row r="4928" spans="1:22" x14ac:dyDescent="0.35">
      <c r="A4928" s="1">
        <v>92200204</v>
      </c>
      <c r="B4928" s="3" t="s">
        <v>27</v>
      </c>
      <c r="C4928" s="29">
        <f t="shared" si="633"/>
        <v>2</v>
      </c>
      <c r="D4928" s="29" t="str">
        <f t="shared" si="630"/>
        <v>4</v>
      </c>
      <c r="E4928" s="42" t="str">
        <f t="shared" si="631"/>
        <v>24</v>
      </c>
      <c r="F4928" s="1">
        <v>22</v>
      </c>
      <c r="G4928" s="28" t="str">
        <f t="shared" si="632"/>
        <v>422</v>
      </c>
      <c r="H4928" s="1">
        <v>26</v>
      </c>
      <c r="I4928" s="1">
        <v>4656</v>
      </c>
      <c r="J4928" s="1">
        <v>59</v>
      </c>
      <c r="K4928" s="1">
        <v>6744</v>
      </c>
      <c r="L4928" s="1">
        <v>86319</v>
      </c>
      <c r="M4928" s="1">
        <v>636968</v>
      </c>
      <c r="N4928" s="2">
        <f>INT(VLOOKUP(--D4928,'属性表（单）'!$H$7:$I$11,2,0)*VLOOKUP(F4928,'属性表（单）'!$B$4:$D$53,3,0))</f>
        <v>21600</v>
      </c>
      <c r="O4928" s="34">
        <f t="shared" si="634"/>
        <v>4365</v>
      </c>
      <c r="P4928" s="1">
        <f>IF(H4928=26,VLOOKUP(G4928,'属性表（单核）'!$H$2:$I$251,2,0),IF(H4928=59,VLOOKUP(G4928,'属性表（单核）'!$C$2:$D$251,2,0),INT(N4928/VLOOKUP(H4928,'属性表（单）'!$N$4:$O$24,2,0))))</f>
        <v>2910</v>
      </c>
      <c r="Q4928" s="34">
        <f t="shared" si="635"/>
        <v>6322</v>
      </c>
      <c r="R4928" s="1">
        <f>IF(J4928=26,VLOOKUP(G4928,'属性表（单核）'!$H$2:$I$251,2,0),IF(J4928=59,VLOOKUP(G4928,'属性表（单核）'!$C$2:$D$251,2,0),INT(N4928/VLOOKUP(J4928,'属性表（单）'!$N$4:$O$24,2,0))))</f>
        <v>4215</v>
      </c>
      <c r="S4928" s="1">
        <f t="shared" si="636"/>
        <v>110828</v>
      </c>
      <c r="T4928" s="28">
        <f>VLOOKUP(--F4928,经验表!$A$4:$B$53,2,0)*VLOOKUP(--E4928,经验表!$W$8:$X$17,2,0)</f>
        <v>110828.25000000001</v>
      </c>
      <c r="U4928" s="1">
        <f t="shared" si="637"/>
        <v>877656</v>
      </c>
      <c r="V4928" s="1">
        <f t="shared" si="638"/>
        <v>877656</v>
      </c>
    </row>
    <row r="4929" spans="1:22" x14ac:dyDescent="0.35">
      <c r="A4929" s="1">
        <v>92300204</v>
      </c>
      <c r="B4929" s="3" t="s">
        <v>27</v>
      </c>
      <c r="C4929" s="29">
        <f t="shared" si="633"/>
        <v>2</v>
      </c>
      <c r="D4929" s="29" t="str">
        <f t="shared" si="630"/>
        <v>4</v>
      </c>
      <c r="E4929" s="42" t="str">
        <f t="shared" si="631"/>
        <v>24</v>
      </c>
      <c r="F4929" s="1">
        <v>23</v>
      </c>
      <c r="G4929" s="28" t="str">
        <f t="shared" si="632"/>
        <v>423</v>
      </c>
      <c r="H4929" s="1">
        <v>26</v>
      </c>
      <c r="I4929" s="1">
        <v>4832</v>
      </c>
      <c r="J4929" s="1">
        <v>59</v>
      </c>
      <c r="K4929" s="1">
        <v>7000</v>
      </c>
      <c r="L4929" s="1">
        <v>95792</v>
      </c>
      <c r="M4929" s="1">
        <v>723287</v>
      </c>
      <c r="N4929" s="2">
        <f>INT(VLOOKUP(--D4929,'属性表（单）'!$H$7:$I$11,2,0)*VLOOKUP(F4929,'属性表（单）'!$B$4:$D$53,3,0))</f>
        <v>22800</v>
      </c>
      <c r="O4929" s="34">
        <f t="shared" si="634"/>
        <v>4530</v>
      </c>
      <c r="P4929" s="1">
        <f>IF(H4929=26,VLOOKUP(G4929,'属性表（单核）'!$H$2:$I$251,2,0),IF(H4929=59,VLOOKUP(G4929,'属性表（单核）'!$C$2:$D$251,2,0),INT(N4929/VLOOKUP(H4929,'属性表（单）'!$N$4:$O$24,2,0))))</f>
        <v>3020</v>
      </c>
      <c r="Q4929" s="34">
        <f t="shared" si="635"/>
        <v>6562</v>
      </c>
      <c r="R4929" s="1">
        <f>IF(J4929=26,VLOOKUP(G4929,'属性表（单核）'!$H$2:$I$251,2,0),IF(J4929=59,VLOOKUP(G4929,'属性表（单核）'!$C$2:$D$251,2,0),INT(N4929/VLOOKUP(J4929,'属性表（单）'!$N$4:$O$24,2,0))))</f>
        <v>4375</v>
      </c>
      <c r="S4929" s="1">
        <f t="shared" si="636"/>
        <v>122937</v>
      </c>
      <c r="T4929" s="28">
        <f>VLOOKUP(--F4929,经验表!$A$4:$B$53,2,0)*VLOOKUP(--E4929,经验表!$W$8:$X$17,2,0)</f>
        <v>122937.75000000001</v>
      </c>
      <c r="U4929" s="1">
        <f t="shared" si="637"/>
        <v>988484</v>
      </c>
      <c r="V4929" s="1">
        <f t="shared" si="638"/>
        <v>988484</v>
      </c>
    </row>
    <row r="4930" spans="1:22" x14ac:dyDescent="0.35">
      <c r="A4930" s="1">
        <v>92400204</v>
      </c>
      <c r="B4930" s="3" t="s">
        <v>27</v>
      </c>
      <c r="C4930" s="29">
        <f t="shared" si="633"/>
        <v>2</v>
      </c>
      <c r="D4930" s="29" t="str">
        <f t="shared" si="630"/>
        <v>4</v>
      </c>
      <c r="E4930" s="42" t="str">
        <f t="shared" si="631"/>
        <v>24</v>
      </c>
      <c r="F4930" s="1">
        <v>24</v>
      </c>
      <c r="G4930" s="28" t="str">
        <f t="shared" si="632"/>
        <v>424</v>
      </c>
      <c r="H4930" s="1">
        <v>26</v>
      </c>
      <c r="I4930" s="1">
        <v>5008</v>
      </c>
      <c r="J4930" s="1">
        <v>59</v>
      </c>
      <c r="K4930" s="1">
        <v>7256</v>
      </c>
      <c r="L4930" s="1">
        <v>106196</v>
      </c>
      <c r="M4930" s="1">
        <v>819079</v>
      </c>
      <c r="N4930" s="2">
        <f>INT(VLOOKUP(--D4930,'属性表（单）'!$H$7:$I$11,2,0)*VLOOKUP(F4930,'属性表（单）'!$B$4:$D$53,3,0))</f>
        <v>24000</v>
      </c>
      <c r="O4930" s="34">
        <f t="shared" si="634"/>
        <v>4695</v>
      </c>
      <c r="P4930" s="1">
        <f>IF(H4930=26,VLOOKUP(G4930,'属性表（单核）'!$H$2:$I$251,2,0),IF(H4930=59,VLOOKUP(G4930,'属性表（单核）'!$C$2:$D$251,2,0),INT(N4930/VLOOKUP(H4930,'属性表（单）'!$N$4:$O$24,2,0))))</f>
        <v>3130</v>
      </c>
      <c r="Q4930" s="34">
        <f t="shared" si="635"/>
        <v>6802</v>
      </c>
      <c r="R4930" s="1">
        <f>IF(J4930=26,VLOOKUP(G4930,'属性表（单核）'!$H$2:$I$251,2,0),IF(J4930=59,VLOOKUP(G4930,'属性表（单核）'!$C$2:$D$251,2,0),INT(N4930/VLOOKUP(J4930,'属性表（单）'!$N$4:$O$24,2,0))))</f>
        <v>4535</v>
      </c>
      <c r="S4930" s="1">
        <f t="shared" si="636"/>
        <v>135047</v>
      </c>
      <c r="T4930" s="28">
        <f>VLOOKUP(--F4930,经验表!$A$4:$B$53,2,0)*VLOOKUP(--E4930,经验表!$W$8:$X$17,2,0)</f>
        <v>135047.25000000003</v>
      </c>
      <c r="U4930" s="1">
        <f t="shared" si="637"/>
        <v>1111421</v>
      </c>
      <c r="V4930" s="1">
        <f t="shared" si="638"/>
        <v>1111421</v>
      </c>
    </row>
    <row r="4931" spans="1:22" x14ac:dyDescent="0.35">
      <c r="A4931" s="1">
        <v>92500204</v>
      </c>
      <c r="B4931" s="3" t="s">
        <v>27</v>
      </c>
      <c r="C4931" s="29">
        <f t="shared" si="633"/>
        <v>2</v>
      </c>
      <c r="D4931" s="29" t="str">
        <f t="shared" ref="D4931:D4994" si="639">RIGHT(A4931,1)</f>
        <v>4</v>
      </c>
      <c r="E4931" s="42" t="str">
        <f t="shared" ref="E4931:E4994" si="640">IF(C4931=1,RIGHT(A4931,1),C4931&amp;RIGHT(A4931,1))</f>
        <v>24</v>
      </c>
      <c r="F4931" s="1">
        <v>25</v>
      </c>
      <c r="G4931" s="28" t="str">
        <f t="shared" ref="G4931:G4994" si="641">D4931&amp;F4931</f>
        <v>425</v>
      </c>
      <c r="H4931" s="1">
        <v>26</v>
      </c>
      <c r="I4931" s="1">
        <v>5184</v>
      </c>
      <c r="J4931" s="1">
        <v>59</v>
      </c>
      <c r="K4931" s="1">
        <v>7512</v>
      </c>
      <c r="L4931" s="1">
        <v>117616</v>
      </c>
      <c r="M4931" s="1">
        <v>925275</v>
      </c>
      <c r="N4931" s="2">
        <f>INT(VLOOKUP(--D4931,'属性表（单）'!$H$7:$I$11,2,0)*VLOOKUP(F4931,'属性表（单）'!$B$4:$D$53,3,0))</f>
        <v>25200</v>
      </c>
      <c r="O4931" s="34">
        <f t="shared" si="634"/>
        <v>4860</v>
      </c>
      <c r="P4931" s="1">
        <f>IF(H4931=26,VLOOKUP(G4931,'属性表（单核）'!$H$2:$I$251,2,0),IF(H4931=59,VLOOKUP(G4931,'属性表（单核）'!$C$2:$D$251,2,0),INT(N4931/VLOOKUP(H4931,'属性表（单）'!$N$4:$O$24,2,0))))</f>
        <v>3240</v>
      </c>
      <c r="Q4931" s="34">
        <f t="shared" si="635"/>
        <v>7042</v>
      </c>
      <c r="R4931" s="1">
        <f>IF(J4931=26,VLOOKUP(G4931,'属性表（单核）'!$H$2:$I$251,2,0),IF(J4931=59,VLOOKUP(G4931,'属性表（单核）'!$C$2:$D$251,2,0),INT(N4931/VLOOKUP(J4931,'属性表（单）'!$N$4:$O$24,2,0))))</f>
        <v>4695</v>
      </c>
      <c r="S4931" s="1">
        <f t="shared" si="636"/>
        <v>147156</v>
      </c>
      <c r="T4931" s="28">
        <f>VLOOKUP(--F4931,经验表!$A$4:$B$53,2,0)*VLOOKUP(--E4931,经验表!$W$8:$X$17,2,0)</f>
        <v>147156.75000000003</v>
      </c>
      <c r="U4931" s="1">
        <f t="shared" si="637"/>
        <v>1246468</v>
      </c>
      <c r="V4931" s="1">
        <f t="shared" si="638"/>
        <v>1246468</v>
      </c>
    </row>
    <row r="4932" spans="1:22" x14ac:dyDescent="0.35">
      <c r="A4932" s="1">
        <v>92600204</v>
      </c>
      <c r="B4932" s="3" t="s">
        <v>27</v>
      </c>
      <c r="C4932" s="29">
        <f t="shared" ref="C4932:C4995" si="642">C4931</f>
        <v>2</v>
      </c>
      <c r="D4932" s="29" t="str">
        <f t="shared" si="639"/>
        <v>4</v>
      </c>
      <c r="E4932" s="42" t="str">
        <f t="shared" si="640"/>
        <v>24</v>
      </c>
      <c r="F4932" s="1">
        <v>26</v>
      </c>
      <c r="G4932" s="28" t="str">
        <f t="shared" si="641"/>
        <v>426</v>
      </c>
      <c r="H4932" s="1">
        <v>26</v>
      </c>
      <c r="I4932" s="1">
        <v>5360</v>
      </c>
      <c r="J4932" s="1">
        <v>59</v>
      </c>
      <c r="K4932" s="1">
        <v>7768</v>
      </c>
      <c r="L4932" s="1">
        <v>130154</v>
      </c>
      <c r="M4932" s="1">
        <v>1042891</v>
      </c>
      <c r="N4932" s="2">
        <f>INT(VLOOKUP(--D4932,'属性表（单）'!$H$7:$I$11,2,0)*VLOOKUP(F4932,'属性表（单）'!$B$4:$D$53,3,0))</f>
        <v>26400</v>
      </c>
      <c r="O4932" s="34">
        <f t="shared" si="634"/>
        <v>5025</v>
      </c>
      <c r="P4932" s="1">
        <f>IF(H4932=26,VLOOKUP(G4932,'属性表（单核）'!$H$2:$I$251,2,0),IF(H4932=59,VLOOKUP(G4932,'属性表（单核）'!$C$2:$D$251,2,0),INT(N4932/VLOOKUP(H4932,'属性表（单）'!$N$4:$O$24,2,0))))</f>
        <v>3350</v>
      </c>
      <c r="Q4932" s="34">
        <f t="shared" si="635"/>
        <v>7282</v>
      </c>
      <c r="R4932" s="1">
        <f>IF(J4932=26,VLOOKUP(G4932,'属性表（单核）'!$H$2:$I$251,2,0),IF(J4932=59,VLOOKUP(G4932,'属性表（单核）'!$C$2:$D$251,2,0),INT(N4932/VLOOKUP(J4932,'属性表（单）'!$N$4:$O$24,2,0))))</f>
        <v>4855</v>
      </c>
      <c r="S4932" s="1">
        <f t="shared" si="636"/>
        <v>162951</v>
      </c>
      <c r="T4932" s="28">
        <f>VLOOKUP(--F4932,经验表!$A$4:$B$53,2,0)*VLOOKUP(--E4932,经验表!$W$8:$X$17,2,0)</f>
        <v>162951.75000000003</v>
      </c>
      <c r="U4932" s="1">
        <f t="shared" si="637"/>
        <v>1393624</v>
      </c>
      <c r="V4932" s="1">
        <f t="shared" si="638"/>
        <v>1393624</v>
      </c>
    </row>
    <row r="4933" spans="1:22" x14ac:dyDescent="0.35">
      <c r="A4933" s="1">
        <v>92700204</v>
      </c>
      <c r="B4933" s="3" t="s">
        <v>27</v>
      </c>
      <c r="C4933" s="29">
        <f t="shared" si="642"/>
        <v>2</v>
      </c>
      <c r="D4933" s="29" t="str">
        <f t="shared" si="639"/>
        <v>4</v>
      </c>
      <c r="E4933" s="42" t="str">
        <f t="shared" si="640"/>
        <v>24</v>
      </c>
      <c r="F4933" s="1">
        <v>27</v>
      </c>
      <c r="G4933" s="28" t="str">
        <f t="shared" si="641"/>
        <v>427</v>
      </c>
      <c r="H4933" s="1">
        <v>26</v>
      </c>
      <c r="I4933" s="1">
        <v>5536</v>
      </c>
      <c r="J4933" s="1">
        <v>59</v>
      </c>
      <c r="K4933" s="1">
        <v>8024</v>
      </c>
      <c r="L4933" s="1">
        <v>143917</v>
      </c>
      <c r="M4933" s="1">
        <v>1173045</v>
      </c>
      <c r="N4933" s="2">
        <f>INT(VLOOKUP(--D4933,'属性表（单）'!$H$7:$I$11,2,0)*VLOOKUP(F4933,'属性表（单）'!$B$4:$D$53,3,0))</f>
        <v>27800</v>
      </c>
      <c r="O4933" s="34">
        <f t="shared" si="634"/>
        <v>5190</v>
      </c>
      <c r="P4933" s="1">
        <f>IF(H4933=26,VLOOKUP(G4933,'属性表（单核）'!$H$2:$I$251,2,0),IF(H4933=59,VLOOKUP(G4933,'属性表（单核）'!$C$2:$D$251,2,0),INT(N4933/VLOOKUP(H4933,'属性表（单）'!$N$4:$O$24,2,0))))</f>
        <v>3460</v>
      </c>
      <c r="Q4933" s="34">
        <f t="shared" si="635"/>
        <v>7522</v>
      </c>
      <c r="R4933" s="1">
        <f>IF(J4933=26,VLOOKUP(G4933,'属性表（单核）'!$H$2:$I$251,2,0),IF(J4933=59,VLOOKUP(G4933,'属性表（单核）'!$C$2:$D$251,2,0),INT(N4933/VLOOKUP(J4933,'属性表（单）'!$N$4:$O$24,2,0))))</f>
        <v>5015</v>
      </c>
      <c r="S4933" s="1">
        <f t="shared" si="636"/>
        <v>178746</v>
      </c>
      <c r="T4933" s="28">
        <f>VLOOKUP(--F4933,经验表!$A$4:$B$53,2,0)*VLOOKUP(--E4933,经验表!$W$8:$X$17,2,0)</f>
        <v>178746.75000000003</v>
      </c>
      <c r="U4933" s="1">
        <f t="shared" si="637"/>
        <v>1556575</v>
      </c>
      <c r="V4933" s="1">
        <f t="shared" si="638"/>
        <v>1556575</v>
      </c>
    </row>
    <row r="4934" spans="1:22" x14ac:dyDescent="0.35">
      <c r="A4934" s="1">
        <v>92800204</v>
      </c>
      <c r="B4934" s="3" t="s">
        <v>27</v>
      </c>
      <c r="C4934" s="29">
        <f t="shared" si="642"/>
        <v>2</v>
      </c>
      <c r="D4934" s="29" t="str">
        <f t="shared" si="639"/>
        <v>4</v>
      </c>
      <c r="E4934" s="42" t="str">
        <f t="shared" si="640"/>
        <v>24</v>
      </c>
      <c r="F4934" s="1">
        <v>28</v>
      </c>
      <c r="G4934" s="28" t="str">
        <f t="shared" si="641"/>
        <v>428</v>
      </c>
      <c r="H4934" s="1">
        <v>26</v>
      </c>
      <c r="I4934" s="1">
        <v>5712</v>
      </c>
      <c r="J4934" s="1">
        <v>59</v>
      </c>
      <c r="K4934" s="1">
        <v>8280</v>
      </c>
      <c r="L4934" s="1">
        <v>159023</v>
      </c>
      <c r="M4934" s="1">
        <v>1316962</v>
      </c>
      <c r="N4934" s="2">
        <f>INT(VLOOKUP(--D4934,'属性表（单）'!$H$7:$I$11,2,0)*VLOOKUP(F4934,'属性表（单）'!$B$4:$D$53,3,0))</f>
        <v>29200</v>
      </c>
      <c r="O4934" s="34">
        <f t="shared" si="634"/>
        <v>5355</v>
      </c>
      <c r="P4934" s="1">
        <f>IF(H4934=26,VLOOKUP(G4934,'属性表（单核）'!$H$2:$I$251,2,0),IF(H4934=59,VLOOKUP(G4934,'属性表（单核）'!$C$2:$D$251,2,0),INT(N4934/VLOOKUP(H4934,'属性表（单）'!$N$4:$O$24,2,0))))</f>
        <v>3570</v>
      </c>
      <c r="Q4934" s="34">
        <f t="shared" si="635"/>
        <v>7762</v>
      </c>
      <c r="R4934" s="1">
        <f>IF(J4934=26,VLOOKUP(G4934,'属性表（单核）'!$H$2:$I$251,2,0),IF(J4934=59,VLOOKUP(G4934,'属性表（单核）'!$C$2:$D$251,2,0),INT(N4934/VLOOKUP(J4934,'属性表（单）'!$N$4:$O$24,2,0))))</f>
        <v>5175</v>
      </c>
      <c r="S4934" s="1">
        <f t="shared" si="636"/>
        <v>194541</v>
      </c>
      <c r="T4934" s="28">
        <f>VLOOKUP(--F4934,经验表!$A$4:$B$53,2,0)*VLOOKUP(--E4934,经验表!$W$8:$X$17,2,0)</f>
        <v>194541.75000000003</v>
      </c>
      <c r="U4934" s="1">
        <f t="shared" si="637"/>
        <v>1735321</v>
      </c>
      <c r="V4934" s="1">
        <f t="shared" si="638"/>
        <v>1735321</v>
      </c>
    </row>
    <row r="4935" spans="1:22" x14ac:dyDescent="0.35">
      <c r="A4935" s="1">
        <v>92900204</v>
      </c>
      <c r="B4935" s="3" t="s">
        <v>27</v>
      </c>
      <c r="C4935" s="29">
        <f t="shared" si="642"/>
        <v>2</v>
      </c>
      <c r="D4935" s="29" t="str">
        <f t="shared" si="639"/>
        <v>4</v>
      </c>
      <c r="E4935" s="42" t="str">
        <f t="shared" si="640"/>
        <v>24</v>
      </c>
      <c r="F4935" s="1">
        <v>29</v>
      </c>
      <c r="G4935" s="28" t="str">
        <f t="shared" si="641"/>
        <v>429</v>
      </c>
      <c r="H4935" s="1">
        <v>26</v>
      </c>
      <c r="I4935" s="1">
        <v>5888</v>
      </c>
      <c r="J4935" s="1">
        <v>59</v>
      </c>
      <c r="K4935" s="1">
        <v>8536</v>
      </c>
      <c r="L4935" s="1">
        <v>175602</v>
      </c>
      <c r="M4935" s="1">
        <v>1475985</v>
      </c>
      <c r="N4935" s="2">
        <f>INT(VLOOKUP(--D4935,'属性表（单）'!$H$7:$I$11,2,0)*VLOOKUP(F4935,'属性表（单）'!$B$4:$D$53,3,0))</f>
        <v>30600</v>
      </c>
      <c r="O4935" s="34">
        <f t="shared" ref="O4935:O4998" si="643">INT(IF(C4935=1,P4935,P4935*$X$14))</f>
        <v>5520</v>
      </c>
      <c r="P4935" s="1">
        <f>IF(H4935=26,VLOOKUP(G4935,'属性表（单核）'!$H$2:$I$251,2,0),IF(H4935=59,VLOOKUP(G4935,'属性表（单核）'!$C$2:$D$251,2,0),INT(N4935/VLOOKUP(H4935,'属性表（单）'!$N$4:$O$24,2,0))))</f>
        <v>3680</v>
      </c>
      <c r="Q4935" s="34">
        <f t="shared" si="635"/>
        <v>8002</v>
      </c>
      <c r="R4935" s="1">
        <f>IF(J4935=26,VLOOKUP(G4935,'属性表（单核）'!$H$2:$I$251,2,0),IF(J4935=59,VLOOKUP(G4935,'属性表（单核）'!$C$2:$D$251,2,0),INT(N4935/VLOOKUP(J4935,'属性表（单）'!$N$4:$O$24,2,0))))</f>
        <v>5335</v>
      </c>
      <c r="S4935" s="1">
        <f t="shared" si="636"/>
        <v>210336</v>
      </c>
      <c r="T4935" s="28">
        <f>VLOOKUP(--F4935,经验表!$A$4:$B$53,2,0)*VLOOKUP(--E4935,经验表!$W$8:$X$17,2,0)</f>
        <v>210336.75000000003</v>
      </c>
      <c r="U4935" s="1">
        <f t="shared" si="637"/>
        <v>1929862</v>
      </c>
      <c r="V4935" s="1">
        <f t="shared" si="638"/>
        <v>1929862</v>
      </c>
    </row>
    <row r="4936" spans="1:22" x14ac:dyDescent="0.35">
      <c r="A4936" s="1">
        <v>93000204</v>
      </c>
      <c r="B4936" s="3" t="s">
        <v>27</v>
      </c>
      <c r="C4936" s="29">
        <f t="shared" si="642"/>
        <v>2</v>
      </c>
      <c r="D4936" s="29" t="str">
        <f t="shared" si="639"/>
        <v>4</v>
      </c>
      <c r="E4936" s="42" t="str">
        <f t="shared" si="640"/>
        <v>24</v>
      </c>
      <c r="F4936" s="1">
        <v>30</v>
      </c>
      <c r="G4936" s="28" t="str">
        <f t="shared" si="641"/>
        <v>430</v>
      </c>
      <c r="H4936" s="1">
        <v>26</v>
      </c>
      <c r="I4936" s="1">
        <v>6064</v>
      </c>
      <c r="J4936" s="1">
        <v>59</v>
      </c>
      <c r="K4936" s="1">
        <v>8792</v>
      </c>
      <c r="L4936" s="1">
        <v>193794</v>
      </c>
      <c r="M4936" s="1">
        <v>1651587</v>
      </c>
      <c r="N4936" s="2">
        <f>INT(VLOOKUP(--D4936,'属性表（单）'!$H$7:$I$11,2,0)*VLOOKUP(F4936,'属性表（单）'!$B$4:$D$53,3,0))</f>
        <v>32000</v>
      </c>
      <c r="O4936" s="34">
        <f t="shared" si="643"/>
        <v>5685</v>
      </c>
      <c r="P4936" s="1">
        <f>IF(H4936=26,VLOOKUP(G4936,'属性表（单核）'!$H$2:$I$251,2,0),IF(H4936=59,VLOOKUP(G4936,'属性表（单核）'!$C$2:$D$251,2,0),INT(N4936/VLOOKUP(H4936,'属性表（单）'!$N$4:$O$24,2,0))))</f>
        <v>3790</v>
      </c>
      <c r="Q4936" s="34">
        <f t="shared" ref="Q4936:Q4999" si="644">INT(IF(C4936=1,R4936,R4936*$X$14))</f>
        <v>8242</v>
      </c>
      <c r="R4936" s="1">
        <f>IF(J4936=26,VLOOKUP(G4936,'属性表（单核）'!$H$2:$I$251,2,0),IF(J4936=59,VLOOKUP(G4936,'属性表（单核）'!$C$2:$D$251,2,0),INT(N4936/VLOOKUP(J4936,'属性表（单）'!$N$4:$O$24,2,0))))</f>
        <v>5495</v>
      </c>
      <c r="S4936" s="1">
        <f t="shared" ref="S4936:S4999" si="645">INT(T4936)</f>
        <v>230343</v>
      </c>
      <c r="T4936" s="28">
        <f>VLOOKUP(--F4936,经验表!$A$4:$B$53,2,0)*VLOOKUP(--E4936,经验表!$W$8:$X$17,2,0)</f>
        <v>230343.75000000003</v>
      </c>
      <c r="U4936" s="1">
        <f t="shared" ref="U4936:U4999" si="646">INT(IF(C4936=1,IF(F4936=1,VLOOKUP(--D4936,$X$8:$Y$12,2,0),V4936),IF(F4936=1,VLOOKUP(--D4936,$X$17:$Y$21,2,0),V4936)))</f>
        <v>2140198</v>
      </c>
      <c r="V4936" s="1">
        <f t="shared" si="638"/>
        <v>2140198</v>
      </c>
    </row>
    <row r="4937" spans="1:22" x14ac:dyDescent="0.35">
      <c r="A4937" s="1">
        <v>93100204</v>
      </c>
      <c r="B4937" s="3" t="s">
        <v>27</v>
      </c>
      <c r="C4937" s="29">
        <f t="shared" si="642"/>
        <v>2</v>
      </c>
      <c r="D4937" s="29" t="str">
        <f t="shared" si="639"/>
        <v>4</v>
      </c>
      <c r="E4937" s="42" t="str">
        <f t="shared" si="640"/>
        <v>24</v>
      </c>
      <c r="F4937" s="1">
        <v>31</v>
      </c>
      <c r="G4937" s="28" t="str">
        <f t="shared" si="641"/>
        <v>431</v>
      </c>
      <c r="H4937" s="1">
        <v>26</v>
      </c>
      <c r="I4937" s="1">
        <v>6240</v>
      </c>
      <c r="J4937" s="1">
        <v>59</v>
      </c>
      <c r="K4937" s="1">
        <v>9048</v>
      </c>
      <c r="L4937" s="1">
        <v>213754</v>
      </c>
      <c r="M4937" s="1">
        <v>1845381</v>
      </c>
      <c r="N4937" s="2">
        <f>INT(VLOOKUP(--D4937,'属性表（单）'!$H$7:$I$11,2,0)*VLOOKUP(F4937,'属性表（单）'!$B$4:$D$53,3,0))</f>
        <v>33400</v>
      </c>
      <c r="O4937" s="34">
        <f t="shared" si="643"/>
        <v>5850</v>
      </c>
      <c r="P4937" s="1">
        <f>IF(H4937=26,VLOOKUP(G4937,'属性表（单核）'!$H$2:$I$251,2,0),IF(H4937=59,VLOOKUP(G4937,'属性表（单核）'!$C$2:$D$251,2,0),INT(N4937/VLOOKUP(H4937,'属性表（单）'!$N$4:$O$24,2,0))))</f>
        <v>3900</v>
      </c>
      <c r="Q4937" s="34">
        <f t="shared" si="644"/>
        <v>8482</v>
      </c>
      <c r="R4937" s="1">
        <f>IF(J4937=26,VLOOKUP(G4937,'属性表（单核）'!$H$2:$I$251,2,0),IF(J4937=59,VLOOKUP(G4937,'属性表（单核）'!$C$2:$D$251,2,0),INT(N4937/VLOOKUP(J4937,'属性表（单）'!$N$4:$O$24,2,0))))</f>
        <v>5655</v>
      </c>
      <c r="S4937" s="1">
        <f t="shared" si="645"/>
        <v>250350</v>
      </c>
      <c r="T4937" s="28">
        <f>VLOOKUP(--F4937,经验表!$A$4:$B$53,2,0)*VLOOKUP(--E4937,经验表!$W$8:$X$17,2,0)</f>
        <v>250350.75000000003</v>
      </c>
      <c r="U4937" s="1">
        <f t="shared" si="646"/>
        <v>2370541</v>
      </c>
      <c r="V4937" s="1">
        <f t="shared" ref="V4937:V5000" si="647">S4936+U4936</f>
        <v>2370541</v>
      </c>
    </row>
    <row r="4938" spans="1:22" x14ac:dyDescent="0.35">
      <c r="A4938" s="1">
        <v>93200204</v>
      </c>
      <c r="B4938" s="3" t="s">
        <v>27</v>
      </c>
      <c r="C4938" s="29">
        <f t="shared" si="642"/>
        <v>2</v>
      </c>
      <c r="D4938" s="29" t="str">
        <f t="shared" si="639"/>
        <v>4</v>
      </c>
      <c r="E4938" s="42" t="str">
        <f t="shared" si="640"/>
        <v>24</v>
      </c>
      <c r="F4938" s="1">
        <v>32</v>
      </c>
      <c r="G4938" s="28" t="str">
        <f t="shared" si="641"/>
        <v>432</v>
      </c>
      <c r="H4938" s="1">
        <v>26</v>
      </c>
      <c r="I4938" s="1">
        <v>6416</v>
      </c>
      <c r="J4938" s="1">
        <v>59</v>
      </c>
      <c r="K4938" s="1">
        <v>9304</v>
      </c>
      <c r="L4938" s="1">
        <v>235655</v>
      </c>
      <c r="M4938" s="1">
        <v>2059135</v>
      </c>
      <c r="N4938" s="2">
        <f>INT(VLOOKUP(--D4938,'属性表（单）'!$H$7:$I$11,2,0)*VLOOKUP(F4938,'属性表（单）'!$B$4:$D$53,3,0))</f>
        <v>35000</v>
      </c>
      <c r="O4938" s="34">
        <f t="shared" si="643"/>
        <v>6015</v>
      </c>
      <c r="P4938" s="1">
        <f>IF(H4938=26,VLOOKUP(G4938,'属性表（单核）'!$H$2:$I$251,2,0),IF(H4938=59,VLOOKUP(G4938,'属性表（单核）'!$C$2:$D$251,2,0),INT(N4938/VLOOKUP(H4938,'属性表（单）'!$N$4:$O$24,2,0))))</f>
        <v>4010</v>
      </c>
      <c r="Q4938" s="34">
        <f t="shared" si="644"/>
        <v>8722</v>
      </c>
      <c r="R4938" s="1">
        <f>IF(J4938=26,VLOOKUP(G4938,'属性表（单核）'!$H$2:$I$251,2,0),IF(J4938=59,VLOOKUP(G4938,'属性表（单核）'!$C$2:$D$251,2,0),INT(N4938/VLOOKUP(J4938,'属性表（单）'!$N$4:$O$24,2,0))))</f>
        <v>5815</v>
      </c>
      <c r="S4938" s="1">
        <f t="shared" si="645"/>
        <v>270357</v>
      </c>
      <c r="T4938" s="28">
        <f>VLOOKUP(--F4938,经验表!$A$4:$B$53,2,0)*VLOOKUP(--E4938,经验表!$W$8:$X$17,2,0)</f>
        <v>270357.75000000006</v>
      </c>
      <c r="U4938" s="1">
        <f t="shared" si="646"/>
        <v>2620891</v>
      </c>
      <c r="V4938" s="1">
        <f t="shared" si="647"/>
        <v>2620891</v>
      </c>
    </row>
    <row r="4939" spans="1:22" x14ac:dyDescent="0.35">
      <c r="A4939" s="1">
        <v>93300204</v>
      </c>
      <c r="B4939" s="3" t="s">
        <v>27</v>
      </c>
      <c r="C4939" s="29">
        <f t="shared" si="642"/>
        <v>2</v>
      </c>
      <c r="D4939" s="29" t="str">
        <f t="shared" si="639"/>
        <v>4</v>
      </c>
      <c r="E4939" s="42" t="str">
        <f t="shared" si="640"/>
        <v>24</v>
      </c>
      <c r="F4939" s="1">
        <v>33</v>
      </c>
      <c r="G4939" s="28" t="str">
        <f t="shared" si="641"/>
        <v>433</v>
      </c>
      <c r="H4939" s="1">
        <v>26</v>
      </c>
      <c r="I4939" s="1">
        <v>6592</v>
      </c>
      <c r="J4939" s="1">
        <v>59</v>
      </c>
      <c r="K4939" s="1">
        <v>9560</v>
      </c>
      <c r="L4939" s="1">
        <v>259684</v>
      </c>
      <c r="M4939" s="1">
        <v>2294790</v>
      </c>
      <c r="N4939" s="2">
        <f>INT(VLOOKUP(--D4939,'属性表（单）'!$H$7:$I$11,2,0)*VLOOKUP(F4939,'属性表（单）'!$B$4:$D$53,3,0))</f>
        <v>36600</v>
      </c>
      <c r="O4939" s="34">
        <f t="shared" si="643"/>
        <v>6180</v>
      </c>
      <c r="P4939" s="1">
        <f>IF(H4939=26,VLOOKUP(G4939,'属性表（单核）'!$H$2:$I$251,2,0),IF(H4939=59,VLOOKUP(G4939,'属性表（单核）'!$C$2:$D$251,2,0),INT(N4939/VLOOKUP(H4939,'属性表（单）'!$N$4:$O$24,2,0))))</f>
        <v>4120</v>
      </c>
      <c r="Q4939" s="34">
        <f t="shared" si="644"/>
        <v>8962</v>
      </c>
      <c r="R4939" s="1">
        <f>IF(J4939=26,VLOOKUP(G4939,'属性表（单核）'!$H$2:$I$251,2,0),IF(J4939=59,VLOOKUP(G4939,'属性表（单核）'!$C$2:$D$251,2,0),INT(N4939/VLOOKUP(J4939,'属性表（单）'!$N$4:$O$24,2,0))))</f>
        <v>5975</v>
      </c>
      <c r="S4939" s="1">
        <f t="shared" si="645"/>
        <v>290364</v>
      </c>
      <c r="T4939" s="28">
        <f>VLOOKUP(--F4939,经验表!$A$4:$B$53,2,0)*VLOOKUP(--E4939,经验表!$W$8:$X$17,2,0)</f>
        <v>290364.75000000006</v>
      </c>
      <c r="U4939" s="1">
        <f t="shared" si="646"/>
        <v>2891248</v>
      </c>
      <c r="V4939" s="1">
        <f t="shared" si="647"/>
        <v>2891248</v>
      </c>
    </row>
    <row r="4940" spans="1:22" x14ac:dyDescent="0.35">
      <c r="A4940" s="1">
        <v>93400204</v>
      </c>
      <c r="B4940" s="3" t="s">
        <v>27</v>
      </c>
      <c r="C4940" s="29">
        <f t="shared" si="642"/>
        <v>2</v>
      </c>
      <c r="D4940" s="29" t="str">
        <f t="shared" si="639"/>
        <v>4</v>
      </c>
      <c r="E4940" s="42" t="str">
        <f t="shared" si="640"/>
        <v>24</v>
      </c>
      <c r="F4940" s="1">
        <v>34</v>
      </c>
      <c r="G4940" s="28" t="str">
        <f t="shared" si="641"/>
        <v>434</v>
      </c>
      <c r="H4940" s="1">
        <v>26</v>
      </c>
      <c r="I4940" s="1">
        <v>6768</v>
      </c>
      <c r="J4940" s="1">
        <v>59</v>
      </c>
      <c r="K4940" s="1">
        <v>9816</v>
      </c>
      <c r="L4940" s="1">
        <v>286042</v>
      </c>
      <c r="M4940" s="1">
        <v>2554474</v>
      </c>
      <c r="N4940" s="2">
        <f>INT(VLOOKUP(--D4940,'属性表（单）'!$H$7:$I$11,2,0)*VLOOKUP(F4940,'属性表（单）'!$B$4:$D$53,3,0))</f>
        <v>38200</v>
      </c>
      <c r="O4940" s="34">
        <f t="shared" si="643"/>
        <v>6345</v>
      </c>
      <c r="P4940" s="1">
        <f>IF(H4940=26,VLOOKUP(G4940,'属性表（单核）'!$H$2:$I$251,2,0),IF(H4940=59,VLOOKUP(G4940,'属性表（单核）'!$C$2:$D$251,2,0),INT(N4940/VLOOKUP(H4940,'属性表（单）'!$N$4:$O$24,2,0))))</f>
        <v>4230</v>
      </c>
      <c r="Q4940" s="34">
        <f t="shared" si="644"/>
        <v>9202</v>
      </c>
      <c r="R4940" s="1">
        <f>IF(J4940=26,VLOOKUP(G4940,'属性表（单核）'!$H$2:$I$251,2,0),IF(J4940=59,VLOOKUP(G4940,'属性表（单核）'!$C$2:$D$251,2,0),INT(N4940/VLOOKUP(J4940,'属性表（单）'!$N$4:$O$24,2,0))))</f>
        <v>6135</v>
      </c>
      <c r="S4940" s="1">
        <f t="shared" si="645"/>
        <v>315110</v>
      </c>
      <c r="T4940" s="28">
        <f>VLOOKUP(--F4940,经验表!$A$4:$B$53,2,0)*VLOOKUP(--E4940,经验表!$W$8:$X$17,2,0)</f>
        <v>315110.25000000006</v>
      </c>
      <c r="U4940" s="1">
        <f t="shared" si="646"/>
        <v>3181612</v>
      </c>
      <c r="V4940" s="1">
        <f t="shared" si="647"/>
        <v>3181612</v>
      </c>
    </row>
    <row r="4941" spans="1:22" x14ac:dyDescent="0.35">
      <c r="A4941" s="1">
        <v>93500204</v>
      </c>
      <c r="B4941" s="3" t="s">
        <v>27</v>
      </c>
      <c r="C4941" s="29">
        <f t="shared" si="642"/>
        <v>2</v>
      </c>
      <c r="D4941" s="29" t="str">
        <f t="shared" si="639"/>
        <v>4</v>
      </c>
      <c r="E4941" s="42" t="str">
        <f t="shared" si="640"/>
        <v>24</v>
      </c>
      <c r="F4941" s="1">
        <v>35</v>
      </c>
      <c r="G4941" s="28" t="str">
        <f t="shared" si="641"/>
        <v>435</v>
      </c>
      <c r="H4941" s="1">
        <v>26</v>
      </c>
      <c r="I4941" s="1">
        <v>6944</v>
      </c>
      <c r="J4941" s="1">
        <v>59</v>
      </c>
      <c r="K4941" s="1">
        <v>10072</v>
      </c>
      <c r="L4941" s="1">
        <v>314959</v>
      </c>
      <c r="M4941" s="1">
        <v>2840516</v>
      </c>
      <c r="N4941" s="2">
        <f>INT(VLOOKUP(--D4941,'属性表（单）'!$H$7:$I$11,2,0)*VLOOKUP(F4941,'属性表（单）'!$B$4:$D$53,3,0))</f>
        <v>39800</v>
      </c>
      <c r="O4941" s="34">
        <f t="shared" si="643"/>
        <v>6510</v>
      </c>
      <c r="P4941" s="1">
        <f>IF(H4941=26,VLOOKUP(G4941,'属性表（单核）'!$H$2:$I$251,2,0),IF(H4941=59,VLOOKUP(G4941,'属性表（单核）'!$C$2:$D$251,2,0),INT(N4941/VLOOKUP(H4941,'属性表（单）'!$N$4:$O$24,2,0))))</f>
        <v>4340</v>
      </c>
      <c r="Q4941" s="34">
        <f t="shared" si="644"/>
        <v>9442</v>
      </c>
      <c r="R4941" s="1">
        <f>IF(J4941=26,VLOOKUP(G4941,'属性表（单核）'!$H$2:$I$251,2,0),IF(J4941=59,VLOOKUP(G4941,'属性表（单核）'!$C$2:$D$251,2,0),INT(N4941/VLOOKUP(J4941,'属性表（单）'!$N$4:$O$24,2,0))))</f>
        <v>6295</v>
      </c>
      <c r="S4941" s="1">
        <f t="shared" si="645"/>
        <v>339855</v>
      </c>
      <c r="T4941" s="28">
        <f>VLOOKUP(--F4941,经验表!$A$4:$B$53,2,0)*VLOOKUP(--E4941,经验表!$W$8:$X$17,2,0)</f>
        <v>339855.75000000006</v>
      </c>
      <c r="U4941" s="1">
        <f t="shared" si="646"/>
        <v>3496722</v>
      </c>
      <c r="V4941" s="1">
        <f t="shared" si="647"/>
        <v>3496722</v>
      </c>
    </row>
    <row r="4942" spans="1:22" x14ac:dyDescent="0.35">
      <c r="A4942" s="1">
        <v>93600204</v>
      </c>
      <c r="B4942" s="3" t="s">
        <v>27</v>
      </c>
      <c r="C4942" s="29">
        <f t="shared" si="642"/>
        <v>2</v>
      </c>
      <c r="D4942" s="29" t="str">
        <f t="shared" si="639"/>
        <v>4</v>
      </c>
      <c r="E4942" s="42" t="str">
        <f t="shared" si="640"/>
        <v>24</v>
      </c>
      <c r="F4942" s="1">
        <v>36</v>
      </c>
      <c r="G4942" s="28" t="str">
        <f t="shared" si="641"/>
        <v>436</v>
      </c>
      <c r="H4942" s="1">
        <v>26</v>
      </c>
      <c r="I4942" s="1">
        <v>7120</v>
      </c>
      <c r="J4942" s="1">
        <v>59</v>
      </c>
      <c r="K4942" s="1">
        <v>10328</v>
      </c>
      <c r="L4942" s="1">
        <v>346678</v>
      </c>
      <c r="M4942" s="1">
        <v>3155475</v>
      </c>
      <c r="N4942" s="2">
        <f>INT(VLOOKUP(--D4942,'属性表（单）'!$H$7:$I$11,2,0)*VLOOKUP(F4942,'属性表（单）'!$B$4:$D$53,3,0))</f>
        <v>41400</v>
      </c>
      <c r="O4942" s="34">
        <f t="shared" si="643"/>
        <v>6675</v>
      </c>
      <c r="P4942" s="1">
        <f>IF(H4942=26,VLOOKUP(G4942,'属性表（单核）'!$H$2:$I$251,2,0),IF(H4942=59,VLOOKUP(G4942,'属性表（单核）'!$C$2:$D$251,2,0),INT(N4942/VLOOKUP(H4942,'属性表（单）'!$N$4:$O$24,2,0))))</f>
        <v>4450</v>
      </c>
      <c r="Q4942" s="34">
        <f t="shared" si="644"/>
        <v>9682</v>
      </c>
      <c r="R4942" s="1">
        <f>IF(J4942=26,VLOOKUP(G4942,'属性表（单核）'!$H$2:$I$251,2,0),IF(J4942=59,VLOOKUP(G4942,'属性表（单核）'!$C$2:$D$251,2,0),INT(N4942/VLOOKUP(J4942,'属性表（单）'!$N$4:$O$24,2,0))))</f>
        <v>6455</v>
      </c>
      <c r="S4942" s="1">
        <f t="shared" si="645"/>
        <v>364601</v>
      </c>
      <c r="T4942" s="28">
        <f>VLOOKUP(--F4942,经验表!$A$4:$B$53,2,0)*VLOOKUP(--E4942,经验表!$W$8:$X$17,2,0)</f>
        <v>364601.25000000006</v>
      </c>
      <c r="U4942" s="1">
        <f t="shared" si="646"/>
        <v>3836577</v>
      </c>
      <c r="V4942" s="1">
        <f t="shared" si="647"/>
        <v>3836577</v>
      </c>
    </row>
    <row r="4943" spans="1:22" x14ac:dyDescent="0.35">
      <c r="A4943" s="1">
        <v>93700204</v>
      </c>
      <c r="B4943" s="3" t="s">
        <v>27</v>
      </c>
      <c r="C4943" s="29">
        <f t="shared" si="642"/>
        <v>2</v>
      </c>
      <c r="D4943" s="29" t="str">
        <f t="shared" si="639"/>
        <v>4</v>
      </c>
      <c r="E4943" s="42" t="str">
        <f t="shared" si="640"/>
        <v>24</v>
      </c>
      <c r="F4943" s="1">
        <v>37</v>
      </c>
      <c r="G4943" s="28" t="str">
        <f t="shared" si="641"/>
        <v>437</v>
      </c>
      <c r="H4943" s="1">
        <v>26</v>
      </c>
      <c r="I4943" s="1">
        <v>7296</v>
      </c>
      <c r="J4943" s="1">
        <v>59</v>
      </c>
      <c r="K4943" s="1">
        <v>10584</v>
      </c>
      <c r="L4943" s="1">
        <v>381469</v>
      </c>
      <c r="M4943" s="1">
        <v>3502153</v>
      </c>
      <c r="N4943" s="2">
        <f>INT(VLOOKUP(--D4943,'属性表（单）'!$H$7:$I$11,2,0)*VLOOKUP(F4943,'属性表（单）'!$B$4:$D$53,3,0))</f>
        <v>43200</v>
      </c>
      <c r="O4943" s="34">
        <f t="shared" si="643"/>
        <v>6840</v>
      </c>
      <c r="P4943" s="1">
        <f>IF(H4943=26,VLOOKUP(G4943,'属性表（单核）'!$H$2:$I$251,2,0),IF(H4943=59,VLOOKUP(G4943,'属性表（单核）'!$C$2:$D$251,2,0),INT(N4943/VLOOKUP(H4943,'属性表（单）'!$N$4:$O$24,2,0))))</f>
        <v>4560</v>
      </c>
      <c r="Q4943" s="34">
        <f t="shared" si="644"/>
        <v>9922</v>
      </c>
      <c r="R4943" s="1">
        <f>IF(J4943=26,VLOOKUP(G4943,'属性表（单核）'!$H$2:$I$251,2,0),IF(J4943=59,VLOOKUP(G4943,'属性表（单核）'!$C$2:$D$251,2,0),INT(N4943/VLOOKUP(J4943,'属性表（单）'!$N$4:$O$24,2,0))))</f>
        <v>6615</v>
      </c>
      <c r="S4943" s="1">
        <f t="shared" si="645"/>
        <v>389346</v>
      </c>
      <c r="T4943" s="28">
        <f>VLOOKUP(--F4943,经验表!$A$4:$B$53,2,0)*VLOOKUP(--E4943,经验表!$W$8:$X$17,2,0)</f>
        <v>389346.75000000006</v>
      </c>
      <c r="U4943" s="1">
        <f t="shared" si="646"/>
        <v>4201178</v>
      </c>
      <c r="V4943" s="1">
        <f t="shared" si="647"/>
        <v>4201178</v>
      </c>
    </row>
    <row r="4944" spans="1:22" x14ac:dyDescent="0.35">
      <c r="A4944" s="1">
        <v>93800204</v>
      </c>
      <c r="B4944" s="3" t="s">
        <v>27</v>
      </c>
      <c r="C4944" s="29">
        <f t="shared" si="642"/>
        <v>2</v>
      </c>
      <c r="D4944" s="29" t="str">
        <f t="shared" si="639"/>
        <v>4</v>
      </c>
      <c r="E4944" s="42" t="str">
        <f t="shared" si="640"/>
        <v>24</v>
      </c>
      <c r="F4944" s="1">
        <v>38</v>
      </c>
      <c r="G4944" s="28" t="str">
        <f t="shared" si="641"/>
        <v>438</v>
      </c>
      <c r="H4944" s="1">
        <v>26</v>
      </c>
      <c r="I4944" s="1">
        <v>7472</v>
      </c>
      <c r="J4944" s="1">
        <v>59</v>
      </c>
      <c r="K4944" s="1">
        <v>10840</v>
      </c>
      <c r="L4944" s="1">
        <v>419630</v>
      </c>
      <c r="M4944" s="1">
        <v>3883622</v>
      </c>
      <c r="N4944" s="2">
        <f>INT(VLOOKUP(--D4944,'属性表（单）'!$H$7:$I$11,2,0)*VLOOKUP(F4944,'属性表（单）'!$B$4:$D$53,3,0))</f>
        <v>45000</v>
      </c>
      <c r="O4944" s="34">
        <f t="shared" si="643"/>
        <v>7005</v>
      </c>
      <c r="P4944" s="1">
        <f>IF(H4944=26,VLOOKUP(G4944,'属性表（单核）'!$H$2:$I$251,2,0),IF(H4944=59,VLOOKUP(G4944,'属性表（单核）'!$C$2:$D$251,2,0),INT(N4944/VLOOKUP(H4944,'属性表（单）'!$N$4:$O$24,2,0))))</f>
        <v>4670</v>
      </c>
      <c r="Q4944" s="34">
        <f t="shared" si="644"/>
        <v>10162</v>
      </c>
      <c r="R4944" s="1">
        <f>IF(J4944=26,VLOOKUP(G4944,'属性表（单核）'!$H$2:$I$251,2,0),IF(J4944=59,VLOOKUP(G4944,'属性表（单核）'!$C$2:$D$251,2,0),INT(N4944/VLOOKUP(J4944,'属性表（单）'!$N$4:$O$24,2,0))))</f>
        <v>6775</v>
      </c>
      <c r="S4944" s="1">
        <f t="shared" si="645"/>
        <v>419357</v>
      </c>
      <c r="T4944" s="28">
        <f>VLOOKUP(--F4944,经验表!$A$4:$B$53,2,0)*VLOOKUP(--E4944,经验表!$W$8:$X$17,2,0)</f>
        <v>419357.25000000006</v>
      </c>
      <c r="U4944" s="1">
        <f t="shared" si="646"/>
        <v>4590524</v>
      </c>
      <c r="V4944" s="1">
        <f t="shared" si="647"/>
        <v>4590524</v>
      </c>
    </row>
    <row r="4945" spans="1:22" x14ac:dyDescent="0.35">
      <c r="A4945" s="1">
        <v>93900204</v>
      </c>
      <c r="B4945" s="3" t="s">
        <v>27</v>
      </c>
      <c r="C4945" s="29">
        <f t="shared" si="642"/>
        <v>2</v>
      </c>
      <c r="D4945" s="29" t="str">
        <f t="shared" si="639"/>
        <v>4</v>
      </c>
      <c r="E4945" s="42" t="str">
        <f t="shared" si="640"/>
        <v>24</v>
      </c>
      <c r="F4945" s="1">
        <v>39</v>
      </c>
      <c r="G4945" s="28" t="str">
        <f t="shared" si="641"/>
        <v>439</v>
      </c>
      <c r="H4945" s="1">
        <v>26</v>
      </c>
      <c r="I4945" s="1">
        <v>7648</v>
      </c>
      <c r="J4945" s="1">
        <v>59</v>
      </c>
      <c r="K4945" s="1">
        <v>11096</v>
      </c>
      <c r="L4945" s="1">
        <v>461483</v>
      </c>
      <c r="M4945" s="1">
        <v>4303252</v>
      </c>
      <c r="N4945" s="2">
        <f>INT(VLOOKUP(--D4945,'属性表（单）'!$H$7:$I$11,2,0)*VLOOKUP(F4945,'属性表（单）'!$B$4:$D$53,3,0))</f>
        <v>46800</v>
      </c>
      <c r="O4945" s="34">
        <f t="shared" si="643"/>
        <v>7170</v>
      </c>
      <c r="P4945" s="1">
        <f>IF(H4945=26,VLOOKUP(G4945,'属性表（单核）'!$H$2:$I$251,2,0),IF(H4945=59,VLOOKUP(G4945,'属性表（单核）'!$C$2:$D$251,2,0),INT(N4945/VLOOKUP(H4945,'属性表（单）'!$N$4:$O$24,2,0))))</f>
        <v>4780</v>
      </c>
      <c r="Q4945" s="34">
        <f t="shared" si="644"/>
        <v>10402</v>
      </c>
      <c r="R4945" s="1">
        <f>IF(J4945=26,VLOOKUP(G4945,'属性表（单核）'!$H$2:$I$251,2,0),IF(J4945=59,VLOOKUP(G4945,'属性表（单核）'!$C$2:$D$251,2,0),INT(N4945/VLOOKUP(J4945,'属性表（单）'!$N$4:$O$24,2,0))))</f>
        <v>6935</v>
      </c>
      <c r="S4945" s="1">
        <f t="shared" si="645"/>
        <v>449367</v>
      </c>
      <c r="T4945" s="28">
        <f>VLOOKUP(--F4945,经验表!$A$4:$B$53,2,0)*VLOOKUP(--E4945,经验表!$W$8:$X$17,2,0)</f>
        <v>449367.75000000006</v>
      </c>
      <c r="U4945" s="1">
        <f t="shared" si="646"/>
        <v>5009881</v>
      </c>
      <c r="V4945" s="1">
        <f t="shared" si="647"/>
        <v>5009881</v>
      </c>
    </row>
    <row r="4946" spans="1:22" x14ac:dyDescent="0.35">
      <c r="A4946" s="1">
        <v>94000204</v>
      </c>
      <c r="B4946" s="3" t="s">
        <v>27</v>
      </c>
      <c r="C4946" s="29">
        <f t="shared" si="642"/>
        <v>2</v>
      </c>
      <c r="D4946" s="29" t="str">
        <f t="shared" si="639"/>
        <v>4</v>
      </c>
      <c r="E4946" s="42" t="str">
        <f t="shared" si="640"/>
        <v>24</v>
      </c>
      <c r="F4946" s="1">
        <v>40</v>
      </c>
      <c r="G4946" s="28" t="str">
        <f t="shared" si="641"/>
        <v>440</v>
      </c>
      <c r="H4946" s="1">
        <v>26</v>
      </c>
      <c r="I4946" s="1">
        <v>7824</v>
      </c>
      <c r="J4946" s="1">
        <v>59</v>
      </c>
      <c r="K4946" s="1">
        <v>11352</v>
      </c>
      <c r="L4946" s="1">
        <v>507386</v>
      </c>
      <c r="M4946" s="1">
        <v>4764735</v>
      </c>
      <c r="N4946" s="2">
        <f>INT(VLOOKUP(--D4946,'属性表（单）'!$H$7:$I$11,2,0)*VLOOKUP(F4946,'属性表（单）'!$B$4:$D$53,3,0))</f>
        <v>48600</v>
      </c>
      <c r="O4946" s="34">
        <f t="shared" si="643"/>
        <v>7335</v>
      </c>
      <c r="P4946" s="1">
        <f>IF(H4946=26,VLOOKUP(G4946,'属性表（单核）'!$H$2:$I$251,2,0),IF(H4946=59,VLOOKUP(G4946,'属性表（单核）'!$C$2:$D$251,2,0),INT(N4946/VLOOKUP(H4946,'属性表（单）'!$N$4:$O$24,2,0))))</f>
        <v>4890</v>
      </c>
      <c r="Q4946" s="34">
        <f t="shared" si="644"/>
        <v>10642</v>
      </c>
      <c r="R4946" s="1">
        <f>IF(J4946=26,VLOOKUP(G4946,'属性表（单核）'!$H$2:$I$251,2,0),IF(J4946=59,VLOOKUP(G4946,'属性表（单核）'!$C$2:$D$251,2,0),INT(N4946/VLOOKUP(J4946,'属性表（单）'!$N$4:$O$24,2,0))))</f>
        <v>7095</v>
      </c>
      <c r="S4946" s="1">
        <f t="shared" si="645"/>
        <v>479378</v>
      </c>
      <c r="T4946" s="28">
        <f>VLOOKUP(--F4946,经验表!$A$4:$B$53,2,0)*VLOOKUP(--E4946,经验表!$W$8:$X$17,2,0)</f>
        <v>479378.25000000006</v>
      </c>
      <c r="U4946" s="1">
        <f t="shared" si="646"/>
        <v>5459248</v>
      </c>
      <c r="V4946" s="1">
        <f t="shared" si="647"/>
        <v>5459248</v>
      </c>
    </row>
    <row r="4947" spans="1:22" x14ac:dyDescent="0.35">
      <c r="A4947" s="1">
        <v>94100204</v>
      </c>
      <c r="B4947" s="3" t="s">
        <v>27</v>
      </c>
      <c r="C4947" s="29">
        <f t="shared" si="642"/>
        <v>2</v>
      </c>
      <c r="D4947" s="29" t="str">
        <f t="shared" si="639"/>
        <v>4</v>
      </c>
      <c r="E4947" s="42" t="str">
        <f t="shared" si="640"/>
        <v>24</v>
      </c>
      <c r="F4947" s="1">
        <v>41</v>
      </c>
      <c r="G4947" s="28" t="str">
        <f t="shared" si="641"/>
        <v>441</v>
      </c>
      <c r="H4947" s="1">
        <v>26</v>
      </c>
      <c r="I4947" s="1">
        <v>8000</v>
      </c>
      <c r="J4947" s="1">
        <v>59</v>
      </c>
      <c r="K4947" s="1">
        <v>11608</v>
      </c>
      <c r="L4947" s="1">
        <v>557726</v>
      </c>
      <c r="M4947" s="1">
        <v>5272121</v>
      </c>
      <c r="N4947" s="2">
        <f>INT(VLOOKUP(--D4947,'属性表（单）'!$H$7:$I$11,2,0)*VLOOKUP(F4947,'属性表（单）'!$B$4:$D$53,3,0))</f>
        <v>50400</v>
      </c>
      <c r="O4947" s="34">
        <f t="shared" si="643"/>
        <v>7500</v>
      </c>
      <c r="P4947" s="1">
        <f>IF(H4947=26,VLOOKUP(G4947,'属性表（单核）'!$H$2:$I$251,2,0),IF(H4947=59,VLOOKUP(G4947,'属性表（单核）'!$C$2:$D$251,2,0),INT(N4947/VLOOKUP(H4947,'属性表（单）'!$N$4:$O$24,2,0))))</f>
        <v>5000</v>
      </c>
      <c r="Q4947" s="34">
        <f t="shared" si="644"/>
        <v>10882</v>
      </c>
      <c r="R4947" s="1">
        <f>IF(J4947=26,VLOOKUP(G4947,'属性表（单核）'!$H$2:$I$251,2,0),IF(J4947=59,VLOOKUP(G4947,'属性表（单核）'!$C$2:$D$251,2,0),INT(N4947/VLOOKUP(J4947,'属性表（单）'!$N$4:$O$24,2,0))))</f>
        <v>7255</v>
      </c>
      <c r="S4947" s="1">
        <f t="shared" si="645"/>
        <v>509388</v>
      </c>
      <c r="T4947" s="28">
        <f>VLOOKUP(--F4947,经验表!$A$4:$B$53,2,0)*VLOOKUP(--E4947,经验表!$W$8:$X$17,2,0)</f>
        <v>509388.75000000006</v>
      </c>
      <c r="U4947" s="1">
        <f t="shared" si="646"/>
        <v>5938626</v>
      </c>
      <c r="V4947" s="1">
        <f t="shared" si="647"/>
        <v>5938626</v>
      </c>
    </row>
    <row r="4948" spans="1:22" x14ac:dyDescent="0.35">
      <c r="A4948" s="1">
        <v>94200204</v>
      </c>
      <c r="B4948" s="3" t="s">
        <v>27</v>
      </c>
      <c r="C4948" s="29">
        <f t="shared" si="642"/>
        <v>2</v>
      </c>
      <c r="D4948" s="29" t="str">
        <f t="shared" si="639"/>
        <v>4</v>
      </c>
      <c r="E4948" s="42" t="str">
        <f t="shared" si="640"/>
        <v>24</v>
      </c>
      <c r="F4948" s="1">
        <v>42</v>
      </c>
      <c r="G4948" s="28" t="str">
        <f t="shared" si="641"/>
        <v>442</v>
      </c>
      <c r="H4948" s="1">
        <v>26</v>
      </c>
      <c r="I4948" s="1">
        <v>8176</v>
      </c>
      <c r="J4948" s="1">
        <v>59</v>
      </c>
      <c r="K4948" s="1">
        <v>11864</v>
      </c>
      <c r="L4948" s="1">
        <v>612931</v>
      </c>
      <c r="M4948" s="1">
        <v>5829847</v>
      </c>
      <c r="N4948" s="2">
        <f>INT(VLOOKUP(--D4948,'属性表（单）'!$H$7:$I$11,2,0)*VLOOKUP(F4948,'属性表（单）'!$B$4:$D$53,3,0))</f>
        <v>52400</v>
      </c>
      <c r="O4948" s="34">
        <f t="shared" si="643"/>
        <v>7665</v>
      </c>
      <c r="P4948" s="1">
        <f>IF(H4948=26,VLOOKUP(G4948,'属性表（单核）'!$H$2:$I$251,2,0),IF(H4948=59,VLOOKUP(G4948,'属性表（单核）'!$C$2:$D$251,2,0),INT(N4948/VLOOKUP(H4948,'属性表（单）'!$N$4:$O$24,2,0))))</f>
        <v>5110</v>
      </c>
      <c r="Q4948" s="34">
        <f t="shared" si="644"/>
        <v>11122</v>
      </c>
      <c r="R4948" s="1">
        <f>IF(J4948=26,VLOOKUP(G4948,'属性表（单核）'!$H$2:$I$251,2,0),IF(J4948=59,VLOOKUP(G4948,'属性表（单核）'!$C$2:$D$251,2,0),INT(N4948/VLOOKUP(J4948,'属性表（单）'!$N$4:$O$24,2,0))))</f>
        <v>7415</v>
      </c>
      <c r="S4948" s="1">
        <f t="shared" si="645"/>
        <v>545190</v>
      </c>
      <c r="T4948" s="28">
        <f>VLOOKUP(--F4948,经验表!$A$4:$B$53,2,0)*VLOOKUP(--E4948,经验表!$W$8:$X$17,2,0)</f>
        <v>545190.75000000012</v>
      </c>
      <c r="U4948" s="1">
        <f t="shared" si="646"/>
        <v>6448014</v>
      </c>
      <c r="V4948" s="1">
        <f t="shared" si="647"/>
        <v>6448014</v>
      </c>
    </row>
    <row r="4949" spans="1:22" x14ac:dyDescent="0.35">
      <c r="A4949" s="1">
        <v>94300204</v>
      </c>
      <c r="B4949" s="3" t="s">
        <v>27</v>
      </c>
      <c r="C4949" s="29">
        <f t="shared" si="642"/>
        <v>2</v>
      </c>
      <c r="D4949" s="29" t="str">
        <f t="shared" si="639"/>
        <v>4</v>
      </c>
      <c r="E4949" s="42" t="str">
        <f t="shared" si="640"/>
        <v>24</v>
      </c>
      <c r="F4949" s="1">
        <v>43</v>
      </c>
      <c r="G4949" s="28" t="str">
        <f t="shared" si="641"/>
        <v>443</v>
      </c>
      <c r="H4949" s="1">
        <v>26</v>
      </c>
      <c r="I4949" s="1">
        <v>8352</v>
      </c>
      <c r="J4949" s="1">
        <v>59</v>
      </c>
      <c r="K4949" s="1">
        <v>12120</v>
      </c>
      <c r="L4949" s="1">
        <v>673473</v>
      </c>
      <c r="M4949" s="1">
        <v>6442778</v>
      </c>
      <c r="N4949" s="2">
        <f>INT(VLOOKUP(--D4949,'属性表（单）'!$H$7:$I$11,2,0)*VLOOKUP(F4949,'属性表（单）'!$B$4:$D$53,3,0))</f>
        <v>54400</v>
      </c>
      <c r="O4949" s="34">
        <f t="shared" si="643"/>
        <v>7830</v>
      </c>
      <c r="P4949" s="1">
        <f>IF(H4949=26,VLOOKUP(G4949,'属性表（单核）'!$H$2:$I$251,2,0),IF(H4949=59,VLOOKUP(G4949,'属性表（单核）'!$C$2:$D$251,2,0),INT(N4949/VLOOKUP(H4949,'属性表（单）'!$N$4:$O$24,2,0))))</f>
        <v>5220</v>
      </c>
      <c r="Q4949" s="34">
        <f t="shared" si="644"/>
        <v>11362</v>
      </c>
      <c r="R4949" s="1">
        <f>IF(J4949=26,VLOOKUP(G4949,'属性表（单核）'!$H$2:$I$251,2,0),IF(J4949=59,VLOOKUP(G4949,'属性表（单核）'!$C$2:$D$251,2,0),INT(N4949/VLOOKUP(J4949,'属性表（单）'!$N$4:$O$24,2,0))))</f>
        <v>7575</v>
      </c>
      <c r="S4949" s="1">
        <f t="shared" si="645"/>
        <v>580992</v>
      </c>
      <c r="T4949" s="28">
        <f>VLOOKUP(--F4949,经验表!$A$4:$B$53,2,0)*VLOOKUP(--E4949,经验表!$W$8:$X$17,2,0)</f>
        <v>580992.75000000012</v>
      </c>
      <c r="U4949" s="1">
        <f t="shared" si="646"/>
        <v>6993204</v>
      </c>
      <c r="V4949" s="1">
        <f t="shared" si="647"/>
        <v>6993204</v>
      </c>
    </row>
    <row r="4950" spans="1:22" x14ac:dyDescent="0.35">
      <c r="A4950" s="1">
        <v>94400204</v>
      </c>
      <c r="B4950" s="3" t="s">
        <v>27</v>
      </c>
      <c r="C4950" s="29">
        <f t="shared" si="642"/>
        <v>2</v>
      </c>
      <c r="D4950" s="29" t="str">
        <f t="shared" si="639"/>
        <v>4</v>
      </c>
      <c r="E4950" s="42" t="str">
        <f t="shared" si="640"/>
        <v>24</v>
      </c>
      <c r="F4950" s="1">
        <v>44</v>
      </c>
      <c r="G4950" s="28" t="str">
        <f t="shared" si="641"/>
        <v>444</v>
      </c>
      <c r="H4950" s="1">
        <v>26</v>
      </c>
      <c r="I4950" s="1">
        <v>8528</v>
      </c>
      <c r="J4950" s="1">
        <v>59</v>
      </c>
      <c r="K4950" s="1">
        <v>12376</v>
      </c>
      <c r="L4950" s="1">
        <v>739860</v>
      </c>
      <c r="M4950" s="1">
        <v>7116251</v>
      </c>
      <c r="N4950" s="2">
        <f>INT(VLOOKUP(--D4950,'属性表（单）'!$H$7:$I$11,2,0)*VLOOKUP(F4950,'属性表（单）'!$B$4:$D$53,3,0))</f>
        <v>56400</v>
      </c>
      <c r="O4950" s="34">
        <f t="shared" si="643"/>
        <v>7995</v>
      </c>
      <c r="P4950" s="1">
        <f>IF(H4950=26,VLOOKUP(G4950,'属性表（单核）'!$H$2:$I$251,2,0),IF(H4950=59,VLOOKUP(G4950,'属性表（单核）'!$C$2:$D$251,2,0),INT(N4950/VLOOKUP(H4950,'属性表（单）'!$N$4:$O$24,2,0))))</f>
        <v>5330</v>
      </c>
      <c r="Q4950" s="34">
        <f t="shared" si="644"/>
        <v>11602</v>
      </c>
      <c r="R4950" s="1">
        <f>IF(J4950=26,VLOOKUP(G4950,'属性表（单核）'!$H$2:$I$251,2,0),IF(J4950=59,VLOOKUP(G4950,'属性表（单核）'!$C$2:$D$251,2,0),INT(N4950/VLOOKUP(J4950,'属性表（单）'!$N$4:$O$24,2,0))))</f>
        <v>7735</v>
      </c>
      <c r="S4950" s="1">
        <f t="shared" si="645"/>
        <v>616794</v>
      </c>
      <c r="T4950" s="28">
        <f>VLOOKUP(--F4950,经验表!$A$4:$B$53,2,0)*VLOOKUP(--E4950,经验表!$W$8:$X$17,2,0)</f>
        <v>616794.75000000012</v>
      </c>
      <c r="U4950" s="1">
        <f t="shared" si="646"/>
        <v>7574196</v>
      </c>
      <c r="V4950" s="1">
        <f t="shared" si="647"/>
        <v>7574196</v>
      </c>
    </row>
    <row r="4951" spans="1:22" x14ac:dyDescent="0.35">
      <c r="A4951" s="1">
        <v>94500204</v>
      </c>
      <c r="B4951" s="3" t="s">
        <v>27</v>
      </c>
      <c r="C4951" s="29">
        <f t="shared" si="642"/>
        <v>2</v>
      </c>
      <c r="D4951" s="29" t="str">
        <f t="shared" si="639"/>
        <v>4</v>
      </c>
      <c r="E4951" s="42" t="str">
        <f t="shared" si="640"/>
        <v>24</v>
      </c>
      <c r="F4951" s="1">
        <v>45</v>
      </c>
      <c r="G4951" s="28" t="str">
        <f t="shared" si="641"/>
        <v>445</v>
      </c>
      <c r="H4951" s="1">
        <v>26</v>
      </c>
      <c r="I4951" s="1">
        <v>8704</v>
      </c>
      <c r="J4951" s="1">
        <v>59</v>
      </c>
      <c r="K4951" s="1">
        <v>12632</v>
      </c>
      <c r="L4951" s="1">
        <v>812658</v>
      </c>
      <c r="M4951" s="1">
        <v>7856111</v>
      </c>
      <c r="N4951" s="2">
        <f>INT(VLOOKUP(--D4951,'属性表（单）'!$H$7:$I$11,2,0)*VLOOKUP(F4951,'属性表（单）'!$B$4:$D$53,3,0))</f>
        <v>58400</v>
      </c>
      <c r="O4951" s="34">
        <f t="shared" si="643"/>
        <v>8160</v>
      </c>
      <c r="P4951" s="1">
        <f>IF(H4951=26,VLOOKUP(G4951,'属性表（单核）'!$H$2:$I$251,2,0),IF(H4951=59,VLOOKUP(G4951,'属性表（单核）'!$C$2:$D$251,2,0),INT(N4951/VLOOKUP(H4951,'属性表（单）'!$N$4:$O$24,2,0))))</f>
        <v>5440</v>
      </c>
      <c r="Q4951" s="34">
        <f t="shared" si="644"/>
        <v>11842</v>
      </c>
      <c r="R4951" s="1">
        <f>IF(J4951=26,VLOOKUP(G4951,'属性表（单核）'!$H$2:$I$251,2,0),IF(J4951=59,VLOOKUP(G4951,'属性表（单核）'!$C$2:$D$251,2,0),INT(N4951/VLOOKUP(J4951,'属性表（单）'!$N$4:$O$24,2,0))))</f>
        <v>7895</v>
      </c>
      <c r="S4951" s="1">
        <f t="shared" si="645"/>
        <v>652596</v>
      </c>
      <c r="T4951" s="28">
        <f>VLOOKUP(--F4951,经验表!$A$4:$B$53,2,0)*VLOOKUP(--E4951,经验表!$W$8:$X$17,2,0)</f>
        <v>652596.75000000012</v>
      </c>
      <c r="U4951" s="1">
        <f t="shared" si="646"/>
        <v>8190990</v>
      </c>
      <c r="V4951" s="1">
        <f t="shared" si="647"/>
        <v>8190990</v>
      </c>
    </row>
    <row r="4952" spans="1:22" x14ac:dyDescent="0.35">
      <c r="A4952" s="1">
        <v>94600204</v>
      </c>
      <c r="B4952" s="3" t="s">
        <v>27</v>
      </c>
      <c r="C4952" s="29">
        <f t="shared" si="642"/>
        <v>2</v>
      </c>
      <c r="D4952" s="29" t="str">
        <f t="shared" si="639"/>
        <v>4</v>
      </c>
      <c r="E4952" s="42" t="str">
        <f t="shared" si="640"/>
        <v>24</v>
      </c>
      <c r="F4952" s="1">
        <v>46</v>
      </c>
      <c r="G4952" s="28" t="str">
        <f t="shared" si="641"/>
        <v>446</v>
      </c>
      <c r="H4952" s="1">
        <v>26</v>
      </c>
      <c r="I4952" s="1">
        <v>8880</v>
      </c>
      <c r="J4952" s="1">
        <v>59</v>
      </c>
      <c r="K4952" s="1">
        <v>12888</v>
      </c>
      <c r="L4952" s="1">
        <v>892483</v>
      </c>
      <c r="M4952" s="1">
        <v>8668769</v>
      </c>
      <c r="N4952" s="2">
        <f>INT(VLOOKUP(--D4952,'属性表（单）'!$H$7:$I$11,2,0)*VLOOKUP(F4952,'属性表（单）'!$B$4:$D$53,3,0))</f>
        <v>60400</v>
      </c>
      <c r="O4952" s="34">
        <f t="shared" si="643"/>
        <v>8325</v>
      </c>
      <c r="P4952" s="1">
        <f>IF(H4952=26,VLOOKUP(G4952,'属性表（单核）'!$H$2:$I$251,2,0),IF(H4952=59,VLOOKUP(G4952,'属性表（单核）'!$C$2:$D$251,2,0),INT(N4952/VLOOKUP(H4952,'属性表（单）'!$N$4:$O$24,2,0))))</f>
        <v>5550</v>
      </c>
      <c r="Q4952" s="34">
        <f t="shared" si="644"/>
        <v>12082</v>
      </c>
      <c r="R4952" s="1">
        <f>IF(J4952=26,VLOOKUP(G4952,'属性表（单核）'!$H$2:$I$251,2,0),IF(J4952=59,VLOOKUP(G4952,'属性表（单核）'!$C$2:$D$251,2,0),INT(N4952/VLOOKUP(J4952,'属性表（单）'!$N$4:$O$24,2,0))))</f>
        <v>8055</v>
      </c>
      <c r="S4952" s="1">
        <f t="shared" si="645"/>
        <v>694716</v>
      </c>
      <c r="T4952" s="28">
        <f>VLOOKUP(--F4952,经验表!$A$4:$B$53,2,0)*VLOOKUP(--E4952,经验表!$W$8:$X$17,2,0)</f>
        <v>694716.75000000012</v>
      </c>
      <c r="U4952" s="1">
        <f t="shared" si="646"/>
        <v>8843586</v>
      </c>
      <c r="V4952" s="1">
        <f t="shared" si="647"/>
        <v>8843586</v>
      </c>
    </row>
    <row r="4953" spans="1:22" x14ac:dyDescent="0.35">
      <c r="A4953" s="1">
        <v>94700204</v>
      </c>
      <c r="B4953" s="3" t="s">
        <v>27</v>
      </c>
      <c r="C4953" s="29">
        <f t="shared" si="642"/>
        <v>2</v>
      </c>
      <c r="D4953" s="29" t="str">
        <f t="shared" si="639"/>
        <v>4</v>
      </c>
      <c r="E4953" s="42" t="str">
        <f t="shared" si="640"/>
        <v>24</v>
      </c>
      <c r="F4953" s="1">
        <v>47</v>
      </c>
      <c r="G4953" s="28" t="str">
        <f t="shared" si="641"/>
        <v>447</v>
      </c>
      <c r="H4953" s="1">
        <v>26</v>
      </c>
      <c r="I4953" s="1">
        <v>9056</v>
      </c>
      <c r="J4953" s="1">
        <v>59</v>
      </c>
      <c r="K4953" s="1">
        <v>13144</v>
      </c>
      <c r="L4953" s="1">
        <v>980012</v>
      </c>
      <c r="M4953" s="1">
        <v>9561252</v>
      </c>
      <c r="N4953" s="2">
        <f>INT(VLOOKUP(--D4953,'属性表（单）'!$H$7:$I$11,2,0)*VLOOKUP(F4953,'属性表（单）'!$B$4:$D$53,3,0))</f>
        <v>62600</v>
      </c>
      <c r="O4953" s="34">
        <f t="shared" si="643"/>
        <v>8490</v>
      </c>
      <c r="P4953" s="1">
        <f>IF(H4953=26,VLOOKUP(G4953,'属性表（单核）'!$H$2:$I$251,2,0),IF(H4953=59,VLOOKUP(G4953,'属性表（单核）'!$C$2:$D$251,2,0),INT(N4953/VLOOKUP(H4953,'属性表（单）'!$N$4:$O$24,2,0))))</f>
        <v>5660</v>
      </c>
      <c r="Q4953" s="34">
        <f t="shared" si="644"/>
        <v>12322</v>
      </c>
      <c r="R4953" s="1">
        <f>IF(J4953=26,VLOOKUP(G4953,'属性表（单核）'!$H$2:$I$251,2,0),IF(J4953=59,VLOOKUP(G4953,'属性表（单核）'!$C$2:$D$251,2,0),INT(N4953/VLOOKUP(J4953,'属性表（单）'!$N$4:$O$24,2,0))))</f>
        <v>8215</v>
      </c>
      <c r="S4953" s="1">
        <f t="shared" si="645"/>
        <v>736836</v>
      </c>
      <c r="T4953" s="28">
        <f>VLOOKUP(--F4953,经验表!$A$4:$B$53,2,0)*VLOOKUP(--E4953,经验表!$W$8:$X$17,2,0)</f>
        <v>736836.75000000012</v>
      </c>
      <c r="U4953" s="1">
        <f t="shared" si="646"/>
        <v>9538302</v>
      </c>
      <c r="V4953" s="1">
        <f t="shared" si="647"/>
        <v>9538302</v>
      </c>
    </row>
    <row r="4954" spans="1:22" x14ac:dyDescent="0.35">
      <c r="A4954" s="1">
        <v>94800204</v>
      </c>
      <c r="B4954" s="3" t="s">
        <v>27</v>
      </c>
      <c r="C4954" s="29">
        <f t="shared" si="642"/>
        <v>2</v>
      </c>
      <c r="D4954" s="29" t="str">
        <f t="shared" si="639"/>
        <v>4</v>
      </c>
      <c r="E4954" s="42" t="str">
        <f t="shared" si="640"/>
        <v>24</v>
      </c>
      <c r="F4954" s="1">
        <v>48</v>
      </c>
      <c r="G4954" s="28" t="str">
        <f t="shared" si="641"/>
        <v>448</v>
      </c>
      <c r="H4954" s="1">
        <v>26</v>
      </c>
      <c r="I4954" s="1">
        <v>9232</v>
      </c>
      <c r="J4954" s="1">
        <v>59</v>
      </c>
      <c r="K4954" s="1">
        <v>13400</v>
      </c>
      <c r="L4954" s="1">
        <v>1075989</v>
      </c>
      <c r="M4954" s="1">
        <v>10541264</v>
      </c>
      <c r="N4954" s="2">
        <f>INT(VLOOKUP(--D4954,'属性表（单）'!$H$7:$I$11,2,0)*VLOOKUP(F4954,'属性表（单）'!$B$4:$D$53,3,0))</f>
        <v>64800</v>
      </c>
      <c r="O4954" s="34">
        <f t="shared" si="643"/>
        <v>8655</v>
      </c>
      <c r="P4954" s="1">
        <f>IF(H4954=26,VLOOKUP(G4954,'属性表（单核）'!$H$2:$I$251,2,0),IF(H4954=59,VLOOKUP(G4954,'属性表（单核）'!$C$2:$D$251,2,0),INT(N4954/VLOOKUP(H4954,'属性表（单）'!$N$4:$O$24,2,0))))</f>
        <v>5770</v>
      </c>
      <c r="Q4954" s="34">
        <f t="shared" si="644"/>
        <v>12562</v>
      </c>
      <c r="R4954" s="1">
        <f>IF(J4954=26,VLOOKUP(G4954,'属性表（单核）'!$H$2:$I$251,2,0),IF(J4954=59,VLOOKUP(G4954,'属性表（单核）'!$C$2:$D$251,2,0),INT(N4954/VLOOKUP(J4954,'属性表（单）'!$N$4:$O$24,2,0))))</f>
        <v>8375</v>
      </c>
      <c r="S4954" s="1">
        <f t="shared" si="645"/>
        <v>778956</v>
      </c>
      <c r="T4954" s="28">
        <f>VLOOKUP(--F4954,经验表!$A$4:$B$53,2,0)*VLOOKUP(--E4954,经验表!$W$8:$X$17,2,0)</f>
        <v>778956.75000000012</v>
      </c>
      <c r="U4954" s="1">
        <f t="shared" si="646"/>
        <v>10275138</v>
      </c>
      <c r="V4954" s="1">
        <f t="shared" si="647"/>
        <v>10275138</v>
      </c>
    </row>
    <row r="4955" spans="1:22" x14ac:dyDescent="0.35">
      <c r="A4955" s="1">
        <v>94900204</v>
      </c>
      <c r="B4955" s="3" t="s">
        <v>27</v>
      </c>
      <c r="C4955" s="29">
        <f t="shared" si="642"/>
        <v>2</v>
      </c>
      <c r="D4955" s="29" t="str">
        <f t="shared" si="639"/>
        <v>4</v>
      </c>
      <c r="E4955" s="42" t="str">
        <f t="shared" si="640"/>
        <v>24</v>
      </c>
      <c r="F4955" s="1">
        <v>49</v>
      </c>
      <c r="G4955" s="28" t="str">
        <f t="shared" si="641"/>
        <v>449</v>
      </c>
      <c r="H4955" s="1">
        <v>26</v>
      </c>
      <c r="I4955" s="1">
        <v>9408</v>
      </c>
      <c r="J4955" s="1">
        <v>59</v>
      </c>
      <c r="K4955" s="1">
        <v>13656</v>
      </c>
      <c r="L4955" s="1">
        <v>1181222</v>
      </c>
      <c r="M4955" s="1">
        <v>11617253</v>
      </c>
      <c r="N4955" s="2">
        <f>INT(VLOOKUP(--D4955,'属性表（单）'!$H$7:$I$11,2,0)*VLOOKUP(F4955,'属性表（单）'!$B$4:$D$53,3,0))</f>
        <v>67000</v>
      </c>
      <c r="O4955" s="34">
        <f t="shared" si="643"/>
        <v>8820</v>
      </c>
      <c r="P4955" s="1">
        <f>IF(H4955=26,VLOOKUP(G4955,'属性表（单核）'!$H$2:$I$251,2,0),IF(H4955=59,VLOOKUP(G4955,'属性表（单核）'!$C$2:$D$251,2,0),INT(N4955/VLOOKUP(H4955,'属性表（单）'!$N$4:$O$24,2,0))))</f>
        <v>5880</v>
      </c>
      <c r="Q4955" s="34">
        <f t="shared" si="644"/>
        <v>12802</v>
      </c>
      <c r="R4955" s="1">
        <f>IF(J4955=26,VLOOKUP(G4955,'属性表（单核）'!$H$2:$I$251,2,0),IF(J4955=59,VLOOKUP(G4955,'属性表（单核）'!$C$2:$D$251,2,0),INT(N4955/VLOOKUP(J4955,'属性表（单）'!$N$4:$O$24,2,0))))</f>
        <v>8535</v>
      </c>
      <c r="S4955" s="1">
        <f t="shared" si="645"/>
        <v>821076</v>
      </c>
      <c r="T4955" s="28">
        <f>VLOOKUP(--F4955,经验表!$A$4:$B$53,2,0)*VLOOKUP(--E4955,经验表!$W$8:$X$17,2,0)</f>
        <v>821076.75000000012</v>
      </c>
      <c r="U4955" s="1">
        <f t="shared" si="646"/>
        <v>11054094</v>
      </c>
      <c r="V4955" s="1">
        <f t="shared" si="647"/>
        <v>11054094</v>
      </c>
    </row>
    <row r="4956" spans="1:22" x14ac:dyDescent="0.35">
      <c r="A4956" s="1">
        <v>95000204</v>
      </c>
      <c r="B4956" s="3" t="s">
        <v>27</v>
      </c>
      <c r="C4956" s="29">
        <f t="shared" si="642"/>
        <v>2</v>
      </c>
      <c r="D4956" s="29" t="str">
        <f t="shared" si="639"/>
        <v>4</v>
      </c>
      <c r="E4956" s="42" t="str">
        <f t="shared" si="640"/>
        <v>24</v>
      </c>
      <c r="F4956" s="1">
        <v>50</v>
      </c>
      <c r="G4956" s="28" t="str">
        <f t="shared" si="641"/>
        <v>450</v>
      </c>
      <c r="H4956" s="1">
        <v>26</v>
      </c>
      <c r="I4956" s="1">
        <v>9584</v>
      </c>
      <c r="J4956" s="1">
        <v>59</v>
      </c>
      <c r="K4956" s="1">
        <v>13912</v>
      </c>
      <c r="L4956" s="1">
        <v>99999999</v>
      </c>
      <c r="M4956" s="1">
        <v>12798475</v>
      </c>
      <c r="N4956" s="2">
        <f>INT(VLOOKUP(--D4956,'属性表（单）'!$H$7:$I$11,2,0)*VLOOKUP(F4956,'属性表（单）'!$B$4:$D$53,3,0))</f>
        <v>69200</v>
      </c>
      <c r="O4956" s="34">
        <f t="shared" si="643"/>
        <v>8985</v>
      </c>
      <c r="P4956" s="1">
        <f>IF(H4956=26,VLOOKUP(G4956,'属性表（单核）'!$H$2:$I$251,2,0),IF(H4956=59,VLOOKUP(G4956,'属性表（单核）'!$C$2:$D$251,2,0),INT(N4956/VLOOKUP(H4956,'属性表（单）'!$N$4:$O$24,2,0))))</f>
        <v>5990</v>
      </c>
      <c r="Q4956" s="34">
        <f t="shared" si="644"/>
        <v>13042</v>
      </c>
      <c r="R4956" s="1">
        <f>IF(J4956=26,VLOOKUP(G4956,'属性表（单核）'!$H$2:$I$251,2,0),IF(J4956=59,VLOOKUP(G4956,'属性表（单核）'!$C$2:$D$251,2,0),INT(N4956/VLOOKUP(J4956,'属性表（单）'!$N$4:$O$24,2,0))))</f>
        <v>8695</v>
      </c>
      <c r="S4956" s="1">
        <f t="shared" si="645"/>
        <v>870041</v>
      </c>
      <c r="T4956" s="28">
        <f>VLOOKUP(--F4956,经验表!$A$4:$B$53,2,0)*VLOOKUP(--E4956,经验表!$W$8:$X$17,2,0)</f>
        <v>870041.25000000012</v>
      </c>
      <c r="U4956" s="1">
        <f t="shared" si="646"/>
        <v>11875170</v>
      </c>
      <c r="V4956" s="1">
        <f t="shared" si="647"/>
        <v>11875170</v>
      </c>
    </row>
    <row r="4957" spans="1:22" x14ac:dyDescent="0.35">
      <c r="A4957" s="1">
        <v>90100205</v>
      </c>
      <c r="B4957" s="3" t="s">
        <v>27</v>
      </c>
      <c r="C4957" s="29">
        <f t="shared" si="642"/>
        <v>2</v>
      </c>
      <c r="D4957" s="29" t="str">
        <f t="shared" si="639"/>
        <v>5</v>
      </c>
      <c r="E4957" s="42" t="str">
        <f t="shared" si="640"/>
        <v>25</v>
      </c>
      <c r="F4957" s="1">
        <v>1</v>
      </c>
      <c r="G4957" s="28" t="str">
        <f t="shared" si="641"/>
        <v>51</v>
      </c>
      <c r="H4957" s="1">
        <v>26</v>
      </c>
      <c r="I4957" s="1">
        <v>1272</v>
      </c>
      <c r="J4957" s="1">
        <v>59</v>
      </c>
      <c r="K4957" s="1">
        <v>1816</v>
      </c>
      <c r="L4957" s="1">
        <v>5830</v>
      </c>
      <c r="M4957" s="1">
        <v>0</v>
      </c>
      <c r="N4957" s="2">
        <f>INT(VLOOKUP(--D4957,'属性表（单）'!$H$7:$I$11,2,0)*VLOOKUP(F4957,'属性表（单）'!$B$4:$D$53,3,0))</f>
        <v>9600</v>
      </c>
      <c r="O4957" s="34">
        <f t="shared" si="643"/>
        <v>1192</v>
      </c>
      <c r="P4957" s="1">
        <f>IF(H4957=26,VLOOKUP(G4957,'属性表（单核）'!$H$2:$I$251,2,0),IF(H4957=59,VLOOKUP(G4957,'属性表（单核）'!$C$2:$D$251,2,0),INT(N4957/VLOOKUP(H4957,'属性表（单）'!$N$4:$O$24,2,0))))</f>
        <v>795</v>
      </c>
      <c r="Q4957" s="34">
        <f t="shared" si="644"/>
        <v>1702</v>
      </c>
      <c r="R4957" s="1">
        <f>IF(J4957=26,VLOOKUP(G4957,'属性表（单核）'!$H$2:$I$251,2,0),IF(J4957=59,VLOOKUP(G4957,'属性表（单核）'!$C$2:$D$251,2,0),INT(N4957/VLOOKUP(J4957,'属性表（单）'!$N$4:$O$24,2,0))))</f>
        <v>1135</v>
      </c>
      <c r="S4957" s="1">
        <f t="shared" si="645"/>
        <v>5133</v>
      </c>
      <c r="T4957" s="28">
        <f>VLOOKUP(--F4957,经验表!$A$4:$B$53,2,0)*VLOOKUP(--E4957,经验表!$W$8:$X$17,2,0)</f>
        <v>5133.3750000000009</v>
      </c>
      <c r="U4957" s="1">
        <f t="shared" si="646"/>
        <v>283500</v>
      </c>
      <c r="V4957" s="1">
        <f t="shared" si="647"/>
        <v>12745211</v>
      </c>
    </row>
    <row r="4958" spans="1:22" x14ac:dyDescent="0.35">
      <c r="A4958" s="1">
        <v>90200205</v>
      </c>
      <c r="B4958" s="3" t="s">
        <v>27</v>
      </c>
      <c r="C4958" s="29">
        <f t="shared" si="642"/>
        <v>2</v>
      </c>
      <c r="D4958" s="29" t="str">
        <f t="shared" si="639"/>
        <v>5</v>
      </c>
      <c r="E4958" s="42" t="str">
        <f t="shared" si="640"/>
        <v>25</v>
      </c>
      <c r="F4958" s="1">
        <v>2</v>
      </c>
      <c r="G4958" s="28" t="str">
        <f t="shared" si="641"/>
        <v>52</v>
      </c>
      <c r="H4958" s="1">
        <v>26</v>
      </c>
      <c r="I4958" s="1">
        <v>1504</v>
      </c>
      <c r="J4958" s="1">
        <v>59</v>
      </c>
      <c r="K4958" s="1">
        <v>2144</v>
      </c>
      <c r="L4958" s="1">
        <v>7467</v>
      </c>
      <c r="M4958" s="1">
        <v>5830</v>
      </c>
      <c r="N4958" s="2">
        <f>INT(VLOOKUP(--D4958,'属性表（单）'!$H$7:$I$11,2,0)*VLOOKUP(F4958,'属性表（单）'!$B$4:$D$53,3,0))</f>
        <v>10200</v>
      </c>
      <c r="O4958" s="34">
        <f t="shared" si="643"/>
        <v>1410</v>
      </c>
      <c r="P4958" s="1">
        <f>IF(H4958=26,VLOOKUP(G4958,'属性表（单核）'!$H$2:$I$251,2,0),IF(H4958=59,VLOOKUP(G4958,'属性表（单核）'!$C$2:$D$251,2,0),INT(N4958/VLOOKUP(H4958,'属性表（单）'!$N$4:$O$24,2,0))))</f>
        <v>940</v>
      </c>
      <c r="Q4958" s="34">
        <f t="shared" si="644"/>
        <v>2010</v>
      </c>
      <c r="R4958" s="1">
        <f>IF(J4958=26,VLOOKUP(G4958,'属性表（单核）'!$H$2:$I$251,2,0),IF(J4958=59,VLOOKUP(G4958,'属性表（单核）'!$C$2:$D$251,2,0),INT(N4958/VLOOKUP(J4958,'属性表（单）'!$N$4:$O$24,2,0))))</f>
        <v>1340</v>
      </c>
      <c r="S4958" s="1">
        <f t="shared" si="645"/>
        <v>7186</v>
      </c>
      <c r="T4958" s="28">
        <f>VLOOKUP(--F4958,经验表!$A$4:$B$53,2,0)*VLOOKUP(--E4958,经验表!$W$8:$X$17,2,0)</f>
        <v>7186.7250000000013</v>
      </c>
      <c r="U4958" s="1">
        <f t="shared" si="646"/>
        <v>288633</v>
      </c>
      <c r="V4958" s="1">
        <f t="shared" si="647"/>
        <v>288633</v>
      </c>
    </row>
    <row r="4959" spans="1:22" x14ac:dyDescent="0.35">
      <c r="A4959" s="1">
        <v>90300205</v>
      </c>
      <c r="B4959" s="3" t="s">
        <v>27</v>
      </c>
      <c r="C4959" s="29">
        <f t="shared" si="642"/>
        <v>2</v>
      </c>
      <c r="D4959" s="29" t="str">
        <f t="shared" si="639"/>
        <v>5</v>
      </c>
      <c r="E4959" s="42" t="str">
        <f t="shared" si="640"/>
        <v>25</v>
      </c>
      <c r="F4959" s="1">
        <v>3</v>
      </c>
      <c r="G4959" s="28" t="str">
        <f t="shared" si="641"/>
        <v>53</v>
      </c>
      <c r="H4959" s="1">
        <v>26</v>
      </c>
      <c r="I4959" s="1">
        <v>1736</v>
      </c>
      <c r="J4959" s="1">
        <v>59</v>
      </c>
      <c r="K4959" s="1">
        <v>2472</v>
      </c>
      <c r="L4959" s="1">
        <v>9262</v>
      </c>
      <c r="M4959" s="1">
        <v>13297</v>
      </c>
      <c r="N4959" s="2">
        <f>INT(VLOOKUP(--D4959,'属性表（单）'!$H$7:$I$11,2,0)*VLOOKUP(F4959,'属性表（单）'!$B$4:$D$53,3,0))</f>
        <v>10800</v>
      </c>
      <c r="O4959" s="34">
        <f t="shared" si="643"/>
        <v>1627</v>
      </c>
      <c r="P4959" s="1">
        <f>IF(H4959=26,VLOOKUP(G4959,'属性表（单核）'!$H$2:$I$251,2,0),IF(H4959=59,VLOOKUP(G4959,'属性表（单核）'!$C$2:$D$251,2,0),INT(N4959/VLOOKUP(H4959,'属性表（单）'!$N$4:$O$24,2,0))))</f>
        <v>1085</v>
      </c>
      <c r="Q4959" s="34">
        <f t="shared" si="644"/>
        <v>2317</v>
      </c>
      <c r="R4959" s="1">
        <f>IF(J4959=26,VLOOKUP(G4959,'属性表（单核）'!$H$2:$I$251,2,0),IF(J4959=59,VLOOKUP(G4959,'属性表（单核）'!$C$2:$D$251,2,0),INT(N4959/VLOOKUP(J4959,'属性表（单）'!$N$4:$O$24,2,0))))</f>
        <v>1545</v>
      </c>
      <c r="S4959" s="1">
        <f t="shared" si="645"/>
        <v>9240</v>
      </c>
      <c r="T4959" s="28">
        <f>VLOOKUP(--F4959,经验表!$A$4:$B$53,2,0)*VLOOKUP(--E4959,经验表!$W$8:$X$17,2,0)</f>
        <v>9240.0750000000007</v>
      </c>
      <c r="U4959" s="1">
        <f t="shared" si="646"/>
        <v>295819</v>
      </c>
      <c r="V4959" s="1">
        <f t="shared" si="647"/>
        <v>295819</v>
      </c>
    </row>
    <row r="4960" spans="1:22" x14ac:dyDescent="0.35">
      <c r="A4960" s="1">
        <v>90400205</v>
      </c>
      <c r="B4960" s="3" t="s">
        <v>27</v>
      </c>
      <c r="C4960" s="29">
        <f t="shared" si="642"/>
        <v>2</v>
      </c>
      <c r="D4960" s="29" t="str">
        <f t="shared" si="639"/>
        <v>5</v>
      </c>
      <c r="E4960" s="42" t="str">
        <f t="shared" si="640"/>
        <v>25</v>
      </c>
      <c r="F4960" s="1">
        <v>4</v>
      </c>
      <c r="G4960" s="28" t="str">
        <f t="shared" si="641"/>
        <v>54</v>
      </c>
      <c r="H4960" s="1">
        <v>26</v>
      </c>
      <c r="I4960" s="1">
        <v>1968</v>
      </c>
      <c r="J4960" s="1">
        <v>59</v>
      </c>
      <c r="K4960" s="1">
        <v>2800</v>
      </c>
      <c r="L4960" s="1">
        <v>11231</v>
      </c>
      <c r="M4960" s="1">
        <v>22559</v>
      </c>
      <c r="N4960" s="2">
        <f>INT(VLOOKUP(--D4960,'属性表（单）'!$H$7:$I$11,2,0)*VLOOKUP(F4960,'属性表（单）'!$B$4:$D$53,3,0))</f>
        <v>11400</v>
      </c>
      <c r="O4960" s="34">
        <f t="shared" si="643"/>
        <v>1845</v>
      </c>
      <c r="P4960" s="1">
        <f>IF(H4960=26,VLOOKUP(G4960,'属性表（单核）'!$H$2:$I$251,2,0),IF(H4960=59,VLOOKUP(G4960,'属性表（单核）'!$C$2:$D$251,2,0),INT(N4960/VLOOKUP(H4960,'属性表（单）'!$N$4:$O$24,2,0))))</f>
        <v>1230</v>
      </c>
      <c r="Q4960" s="34">
        <f t="shared" si="644"/>
        <v>2625</v>
      </c>
      <c r="R4960" s="1">
        <f>IF(J4960=26,VLOOKUP(G4960,'属性表（单核）'!$H$2:$I$251,2,0),IF(J4960=59,VLOOKUP(G4960,'属性表（单核）'!$C$2:$D$251,2,0),INT(N4960/VLOOKUP(J4960,'属性表（单）'!$N$4:$O$24,2,0))))</f>
        <v>1750</v>
      </c>
      <c r="S4960" s="1">
        <f t="shared" si="645"/>
        <v>11293</v>
      </c>
      <c r="T4960" s="28">
        <f>VLOOKUP(--F4960,经验表!$A$4:$B$53,2,0)*VLOOKUP(--E4960,经验表!$W$8:$X$17,2,0)</f>
        <v>11293.425000000001</v>
      </c>
      <c r="U4960" s="1">
        <f t="shared" si="646"/>
        <v>305059</v>
      </c>
      <c r="V4960" s="1">
        <f t="shared" si="647"/>
        <v>305059</v>
      </c>
    </row>
    <row r="4961" spans="1:22" x14ac:dyDescent="0.35">
      <c r="A4961" s="1">
        <v>90500205</v>
      </c>
      <c r="B4961" s="3" t="s">
        <v>27</v>
      </c>
      <c r="C4961" s="29">
        <f t="shared" si="642"/>
        <v>2</v>
      </c>
      <c r="D4961" s="29" t="str">
        <f t="shared" si="639"/>
        <v>5</v>
      </c>
      <c r="E4961" s="42" t="str">
        <f t="shared" si="640"/>
        <v>25</v>
      </c>
      <c r="F4961" s="1">
        <v>5</v>
      </c>
      <c r="G4961" s="28" t="str">
        <f t="shared" si="641"/>
        <v>55</v>
      </c>
      <c r="H4961" s="1">
        <v>26</v>
      </c>
      <c r="I4961" s="1">
        <v>2200</v>
      </c>
      <c r="J4961" s="1">
        <v>59</v>
      </c>
      <c r="K4961" s="1">
        <v>3128</v>
      </c>
      <c r="L4961" s="1">
        <v>13391</v>
      </c>
      <c r="M4961" s="1">
        <v>33790</v>
      </c>
      <c r="N4961" s="2">
        <f>INT(VLOOKUP(--D4961,'属性表（单）'!$H$7:$I$11,2,0)*VLOOKUP(F4961,'属性表（单）'!$B$4:$D$53,3,0))</f>
        <v>12000</v>
      </c>
      <c r="O4961" s="34">
        <f t="shared" si="643"/>
        <v>2062</v>
      </c>
      <c r="P4961" s="1">
        <f>IF(H4961=26,VLOOKUP(G4961,'属性表（单核）'!$H$2:$I$251,2,0),IF(H4961=59,VLOOKUP(G4961,'属性表（单核）'!$C$2:$D$251,2,0),INT(N4961/VLOOKUP(H4961,'属性表（单）'!$N$4:$O$24,2,0))))</f>
        <v>1375</v>
      </c>
      <c r="Q4961" s="34">
        <f t="shared" si="644"/>
        <v>2932</v>
      </c>
      <c r="R4961" s="1">
        <f>IF(J4961=26,VLOOKUP(G4961,'属性表（单核）'!$H$2:$I$251,2,0),IF(J4961=59,VLOOKUP(G4961,'属性表（单核）'!$C$2:$D$251,2,0),INT(N4961/VLOOKUP(J4961,'属性表（单）'!$N$4:$O$24,2,0))))</f>
        <v>1955</v>
      </c>
      <c r="S4961" s="1">
        <f t="shared" si="645"/>
        <v>13346</v>
      </c>
      <c r="T4961" s="28">
        <f>VLOOKUP(--F4961,经验表!$A$4:$B$53,2,0)*VLOOKUP(--E4961,经验表!$W$8:$X$17,2,0)</f>
        <v>13346.775000000001</v>
      </c>
      <c r="U4961" s="1">
        <f t="shared" si="646"/>
        <v>316352</v>
      </c>
      <c r="V4961" s="1">
        <f t="shared" si="647"/>
        <v>316352</v>
      </c>
    </row>
    <row r="4962" spans="1:22" x14ac:dyDescent="0.35">
      <c r="A4962" s="1">
        <v>90600205</v>
      </c>
      <c r="B4962" s="3" t="s">
        <v>27</v>
      </c>
      <c r="C4962" s="29">
        <f t="shared" si="642"/>
        <v>2</v>
      </c>
      <c r="D4962" s="29" t="str">
        <f t="shared" si="639"/>
        <v>5</v>
      </c>
      <c r="E4962" s="42" t="str">
        <f t="shared" si="640"/>
        <v>25</v>
      </c>
      <c r="F4962" s="1">
        <v>6</v>
      </c>
      <c r="G4962" s="28" t="str">
        <f t="shared" si="641"/>
        <v>56</v>
      </c>
      <c r="H4962" s="1">
        <v>26</v>
      </c>
      <c r="I4962" s="1">
        <v>2432</v>
      </c>
      <c r="J4962" s="1">
        <v>59</v>
      </c>
      <c r="K4962" s="1">
        <v>3456</v>
      </c>
      <c r="L4962" s="1">
        <v>15759</v>
      </c>
      <c r="M4962" s="1">
        <v>47181</v>
      </c>
      <c r="N4962" s="2">
        <f>INT(VLOOKUP(--D4962,'属性表（单）'!$H$7:$I$11,2,0)*VLOOKUP(F4962,'属性表（单）'!$B$4:$D$53,3,0))</f>
        <v>12600</v>
      </c>
      <c r="O4962" s="34">
        <f t="shared" si="643"/>
        <v>2280</v>
      </c>
      <c r="P4962" s="1">
        <f>IF(H4962=26,VLOOKUP(G4962,'属性表（单核）'!$H$2:$I$251,2,0),IF(H4962=59,VLOOKUP(G4962,'属性表（单核）'!$C$2:$D$251,2,0),INT(N4962/VLOOKUP(H4962,'属性表（单）'!$N$4:$O$24,2,0))))</f>
        <v>1520</v>
      </c>
      <c r="Q4962" s="34">
        <f t="shared" si="644"/>
        <v>3240</v>
      </c>
      <c r="R4962" s="1">
        <f>IF(J4962=26,VLOOKUP(G4962,'属性表（单核）'!$H$2:$I$251,2,0),IF(J4962=59,VLOOKUP(G4962,'属性表（单核）'!$C$2:$D$251,2,0),INT(N4962/VLOOKUP(J4962,'属性表（单）'!$N$4:$O$24,2,0))))</f>
        <v>2160</v>
      </c>
      <c r="S4962" s="1">
        <f t="shared" si="645"/>
        <v>16769</v>
      </c>
      <c r="T4962" s="28">
        <f>VLOOKUP(--F4962,经验表!$A$4:$B$53,2,0)*VLOOKUP(--E4962,经验表!$W$8:$X$17,2,0)</f>
        <v>16769.025000000001</v>
      </c>
      <c r="U4962" s="1">
        <f t="shared" si="646"/>
        <v>329698</v>
      </c>
      <c r="V4962" s="1">
        <f t="shared" si="647"/>
        <v>329698</v>
      </c>
    </row>
    <row r="4963" spans="1:22" x14ac:dyDescent="0.35">
      <c r="A4963" s="1">
        <v>90700205</v>
      </c>
      <c r="B4963" s="3" t="s">
        <v>27</v>
      </c>
      <c r="C4963" s="29">
        <f t="shared" si="642"/>
        <v>2</v>
      </c>
      <c r="D4963" s="29" t="str">
        <f t="shared" si="639"/>
        <v>5</v>
      </c>
      <c r="E4963" s="42" t="str">
        <f t="shared" si="640"/>
        <v>25</v>
      </c>
      <c r="F4963" s="1">
        <v>7</v>
      </c>
      <c r="G4963" s="28" t="str">
        <f t="shared" si="641"/>
        <v>57</v>
      </c>
      <c r="H4963" s="1">
        <v>26</v>
      </c>
      <c r="I4963" s="1">
        <v>2664</v>
      </c>
      <c r="J4963" s="1">
        <v>59</v>
      </c>
      <c r="K4963" s="1">
        <v>3784</v>
      </c>
      <c r="L4963" s="1">
        <v>18352</v>
      </c>
      <c r="M4963" s="1">
        <v>62940</v>
      </c>
      <c r="N4963" s="2">
        <f>INT(VLOOKUP(--D4963,'属性表（单）'!$H$7:$I$11,2,0)*VLOOKUP(F4963,'属性表（单）'!$B$4:$D$53,3,0))</f>
        <v>13500</v>
      </c>
      <c r="O4963" s="34">
        <f t="shared" si="643"/>
        <v>2497</v>
      </c>
      <c r="P4963" s="1">
        <f>IF(H4963=26,VLOOKUP(G4963,'属性表（单核）'!$H$2:$I$251,2,0),IF(H4963=59,VLOOKUP(G4963,'属性表（单核）'!$C$2:$D$251,2,0),INT(N4963/VLOOKUP(H4963,'属性表（单）'!$N$4:$O$24,2,0))))</f>
        <v>1665</v>
      </c>
      <c r="Q4963" s="34">
        <f t="shared" si="644"/>
        <v>3547</v>
      </c>
      <c r="R4963" s="1">
        <f>IF(J4963=26,VLOOKUP(G4963,'属性表（单核）'!$H$2:$I$251,2,0),IF(J4963=59,VLOOKUP(G4963,'属性表（单核）'!$C$2:$D$251,2,0),INT(N4963/VLOOKUP(J4963,'属性表（单）'!$N$4:$O$24,2,0))))</f>
        <v>2365</v>
      </c>
      <c r="S4963" s="1">
        <f t="shared" si="645"/>
        <v>20191</v>
      </c>
      <c r="T4963" s="28">
        <f>VLOOKUP(--F4963,经验表!$A$4:$B$53,2,0)*VLOOKUP(--E4963,经验表!$W$8:$X$17,2,0)</f>
        <v>20191.275000000001</v>
      </c>
      <c r="U4963" s="1">
        <f t="shared" si="646"/>
        <v>346467</v>
      </c>
      <c r="V4963" s="1">
        <f t="shared" si="647"/>
        <v>346467</v>
      </c>
    </row>
    <row r="4964" spans="1:22" x14ac:dyDescent="0.35">
      <c r="A4964" s="1">
        <v>90800205</v>
      </c>
      <c r="B4964" s="3" t="s">
        <v>27</v>
      </c>
      <c r="C4964" s="29">
        <f t="shared" si="642"/>
        <v>2</v>
      </c>
      <c r="D4964" s="29" t="str">
        <f t="shared" si="639"/>
        <v>5</v>
      </c>
      <c r="E4964" s="42" t="str">
        <f t="shared" si="640"/>
        <v>25</v>
      </c>
      <c r="F4964" s="1">
        <v>8</v>
      </c>
      <c r="G4964" s="28" t="str">
        <f t="shared" si="641"/>
        <v>58</v>
      </c>
      <c r="H4964" s="1">
        <v>26</v>
      </c>
      <c r="I4964" s="1">
        <v>2896</v>
      </c>
      <c r="J4964" s="1">
        <v>59</v>
      </c>
      <c r="K4964" s="1">
        <v>4112</v>
      </c>
      <c r="L4964" s="1">
        <v>21195</v>
      </c>
      <c r="M4964" s="1">
        <v>81292</v>
      </c>
      <c r="N4964" s="2">
        <f>INT(VLOOKUP(--D4964,'属性表（单）'!$H$7:$I$11,2,0)*VLOOKUP(F4964,'属性表（单）'!$B$4:$D$53,3,0))</f>
        <v>14400</v>
      </c>
      <c r="O4964" s="34">
        <f t="shared" si="643"/>
        <v>2715</v>
      </c>
      <c r="P4964" s="1">
        <f>IF(H4964=26,VLOOKUP(G4964,'属性表（单核）'!$H$2:$I$251,2,0),IF(H4964=59,VLOOKUP(G4964,'属性表（单核）'!$C$2:$D$251,2,0),INT(N4964/VLOOKUP(H4964,'属性表（单）'!$N$4:$O$24,2,0))))</f>
        <v>1810</v>
      </c>
      <c r="Q4964" s="34">
        <f t="shared" si="644"/>
        <v>3855</v>
      </c>
      <c r="R4964" s="1">
        <f>IF(J4964=26,VLOOKUP(G4964,'属性表（单核）'!$H$2:$I$251,2,0),IF(J4964=59,VLOOKUP(G4964,'属性表（单核）'!$C$2:$D$251,2,0),INT(N4964/VLOOKUP(J4964,'属性表（单）'!$N$4:$O$24,2,0))))</f>
        <v>2570</v>
      </c>
      <c r="S4964" s="1">
        <f t="shared" si="645"/>
        <v>23613</v>
      </c>
      <c r="T4964" s="28">
        <f>VLOOKUP(--F4964,经验表!$A$4:$B$53,2,0)*VLOOKUP(--E4964,经验表!$W$8:$X$17,2,0)</f>
        <v>23613.525000000001</v>
      </c>
      <c r="U4964" s="1">
        <f t="shared" si="646"/>
        <v>366658</v>
      </c>
      <c r="V4964" s="1">
        <f t="shared" si="647"/>
        <v>366658</v>
      </c>
    </row>
    <row r="4965" spans="1:22" x14ac:dyDescent="0.35">
      <c r="A4965" s="1">
        <v>90900205</v>
      </c>
      <c r="B4965" s="3" t="s">
        <v>27</v>
      </c>
      <c r="C4965" s="29">
        <f t="shared" si="642"/>
        <v>2</v>
      </c>
      <c r="D4965" s="29" t="str">
        <f t="shared" si="639"/>
        <v>5</v>
      </c>
      <c r="E4965" s="42" t="str">
        <f t="shared" si="640"/>
        <v>25</v>
      </c>
      <c r="F4965" s="1">
        <v>9</v>
      </c>
      <c r="G4965" s="28" t="str">
        <f t="shared" si="641"/>
        <v>59</v>
      </c>
      <c r="H4965" s="1">
        <v>26</v>
      </c>
      <c r="I4965" s="1">
        <v>3128</v>
      </c>
      <c r="J4965" s="1">
        <v>59</v>
      </c>
      <c r="K4965" s="1">
        <v>4440</v>
      </c>
      <c r="L4965" s="1">
        <v>24306</v>
      </c>
      <c r="M4965" s="1">
        <v>102487</v>
      </c>
      <c r="N4965" s="2">
        <f>INT(VLOOKUP(--D4965,'属性表（单）'!$H$7:$I$11,2,0)*VLOOKUP(F4965,'属性表（单）'!$B$4:$D$53,3,0))</f>
        <v>15300</v>
      </c>
      <c r="O4965" s="34">
        <f t="shared" si="643"/>
        <v>2932</v>
      </c>
      <c r="P4965" s="1">
        <f>IF(H4965=26,VLOOKUP(G4965,'属性表（单核）'!$H$2:$I$251,2,0),IF(H4965=59,VLOOKUP(G4965,'属性表（单核）'!$C$2:$D$251,2,0),INT(N4965/VLOOKUP(H4965,'属性表（单）'!$N$4:$O$24,2,0))))</f>
        <v>1955</v>
      </c>
      <c r="Q4965" s="34">
        <f t="shared" si="644"/>
        <v>4162</v>
      </c>
      <c r="R4965" s="1">
        <f>IF(J4965=26,VLOOKUP(G4965,'属性表（单核）'!$H$2:$I$251,2,0),IF(J4965=59,VLOOKUP(G4965,'属性表（单核）'!$C$2:$D$251,2,0),INT(N4965/VLOOKUP(J4965,'属性表（单）'!$N$4:$O$24,2,0))))</f>
        <v>2775</v>
      </c>
      <c r="S4965" s="1">
        <f t="shared" si="645"/>
        <v>27035</v>
      </c>
      <c r="T4965" s="28">
        <f>VLOOKUP(--F4965,经验表!$A$4:$B$53,2,0)*VLOOKUP(--E4965,经验表!$W$8:$X$17,2,0)</f>
        <v>27035.775000000005</v>
      </c>
      <c r="U4965" s="1">
        <f t="shared" si="646"/>
        <v>390271</v>
      </c>
      <c r="V4965" s="1">
        <f t="shared" si="647"/>
        <v>390271</v>
      </c>
    </row>
    <row r="4966" spans="1:22" x14ac:dyDescent="0.35">
      <c r="A4966" s="1">
        <v>91000205</v>
      </c>
      <c r="B4966" s="3" t="s">
        <v>27</v>
      </c>
      <c r="C4966" s="29">
        <f t="shared" si="642"/>
        <v>2</v>
      </c>
      <c r="D4966" s="29" t="str">
        <f t="shared" si="639"/>
        <v>5</v>
      </c>
      <c r="E4966" s="42" t="str">
        <f t="shared" si="640"/>
        <v>25</v>
      </c>
      <c r="F4966" s="1">
        <v>10</v>
      </c>
      <c r="G4966" s="28" t="str">
        <f t="shared" si="641"/>
        <v>510</v>
      </c>
      <c r="H4966" s="1">
        <v>26</v>
      </c>
      <c r="I4966" s="1">
        <v>3360</v>
      </c>
      <c r="J4966" s="1">
        <v>59</v>
      </c>
      <c r="K4966" s="1">
        <v>4768</v>
      </c>
      <c r="L4966" s="1">
        <v>27711</v>
      </c>
      <c r="M4966" s="1">
        <v>126793</v>
      </c>
      <c r="N4966" s="2">
        <f>INT(VLOOKUP(--D4966,'属性表（单）'!$H$7:$I$11,2,0)*VLOOKUP(F4966,'属性表（单）'!$B$4:$D$53,3,0))</f>
        <v>16200</v>
      </c>
      <c r="O4966" s="34">
        <f t="shared" si="643"/>
        <v>3150</v>
      </c>
      <c r="P4966" s="1">
        <f>IF(H4966=26,VLOOKUP(G4966,'属性表（单核）'!$H$2:$I$251,2,0),IF(H4966=59,VLOOKUP(G4966,'属性表（单核）'!$C$2:$D$251,2,0),INT(N4966/VLOOKUP(H4966,'属性表（单）'!$N$4:$O$24,2,0))))</f>
        <v>2100</v>
      </c>
      <c r="Q4966" s="34">
        <f t="shared" si="644"/>
        <v>4470</v>
      </c>
      <c r="R4966" s="1">
        <f>IF(J4966=26,VLOOKUP(G4966,'属性表（单核）'!$H$2:$I$251,2,0),IF(J4966=59,VLOOKUP(G4966,'属性表（单核）'!$C$2:$D$251,2,0),INT(N4966/VLOOKUP(J4966,'属性表（单）'!$N$4:$O$24,2,0))))</f>
        <v>2980</v>
      </c>
      <c r="S4966" s="1">
        <f t="shared" si="645"/>
        <v>32511</v>
      </c>
      <c r="T4966" s="28">
        <f>VLOOKUP(--F4966,经验表!$A$4:$B$53,2,0)*VLOOKUP(--E4966,经验表!$W$8:$X$17,2,0)</f>
        <v>32511.375000000004</v>
      </c>
      <c r="U4966" s="1">
        <f t="shared" si="646"/>
        <v>417306</v>
      </c>
      <c r="V4966" s="1">
        <f t="shared" si="647"/>
        <v>417306</v>
      </c>
    </row>
    <row r="4967" spans="1:22" x14ac:dyDescent="0.35">
      <c r="A4967" s="1">
        <v>91100205</v>
      </c>
      <c r="B4967" s="3" t="s">
        <v>27</v>
      </c>
      <c r="C4967" s="29">
        <f t="shared" si="642"/>
        <v>2</v>
      </c>
      <c r="D4967" s="29" t="str">
        <f t="shared" si="639"/>
        <v>5</v>
      </c>
      <c r="E4967" s="42" t="str">
        <f t="shared" si="640"/>
        <v>25</v>
      </c>
      <c r="F4967" s="1">
        <v>11</v>
      </c>
      <c r="G4967" s="28" t="str">
        <f t="shared" si="641"/>
        <v>511</v>
      </c>
      <c r="H4967" s="1">
        <v>26</v>
      </c>
      <c r="I4967" s="1">
        <v>3592</v>
      </c>
      <c r="J4967" s="1">
        <v>59</v>
      </c>
      <c r="K4967" s="1">
        <v>5096</v>
      </c>
      <c r="L4967" s="1">
        <v>31438</v>
      </c>
      <c r="M4967" s="1">
        <v>154504</v>
      </c>
      <c r="N4967" s="2">
        <f>INT(VLOOKUP(--D4967,'属性表（单）'!$H$7:$I$11,2,0)*VLOOKUP(F4967,'属性表（单）'!$B$4:$D$53,3,0))</f>
        <v>17100</v>
      </c>
      <c r="O4967" s="34">
        <f t="shared" si="643"/>
        <v>3367</v>
      </c>
      <c r="P4967" s="1">
        <f>IF(H4967=26,VLOOKUP(G4967,'属性表（单核）'!$H$2:$I$251,2,0),IF(H4967=59,VLOOKUP(G4967,'属性表（单核）'!$C$2:$D$251,2,0),INT(N4967/VLOOKUP(H4967,'属性表（单）'!$N$4:$O$24,2,0))))</f>
        <v>2245</v>
      </c>
      <c r="Q4967" s="34">
        <f t="shared" si="644"/>
        <v>4777</v>
      </c>
      <c r="R4967" s="1">
        <f>IF(J4967=26,VLOOKUP(G4967,'属性表（单核）'!$H$2:$I$251,2,0),IF(J4967=59,VLOOKUP(G4967,'属性表（单核）'!$C$2:$D$251,2,0),INT(N4967/VLOOKUP(J4967,'属性表（单）'!$N$4:$O$24,2,0))))</f>
        <v>3185</v>
      </c>
      <c r="S4967" s="1">
        <f t="shared" si="645"/>
        <v>37986</v>
      </c>
      <c r="T4967" s="28">
        <f>VLOOKUP(--F4967,经验表!$A$4:$B$53,2,0)*VLOOKUP(--E4967,经验表!$W$8:$X$17,2,0)</f>
        <v>37986.975000000006</v>
      </c>
      <c r="U4967" s="1">
        <f t="shared" si="646"/>
        <v>449817</v>
      </c>
      <c r="V4967" s="1">
        <f t="shared" si="647"/>
        <v>449817</v>
      </c>
    </row>
    <row r="4968" spans="1:22" x14ac:dyDescent="0.35">
      <c r="A4968" s="1">
        <v>91200205</v>
      </c>
      <c r="B4968" s="3" t="s">
        <v>27</v>
      </c>
      <c r="C4968" s="29">
        <f t="shared" si="642"/>
        <v>2</v>
      </c>
      <c r="D4968" s="29" t="str">
        <f t="shared" si="639"/>
        <v>5</v>
      </c>
      <c r="E4968" s="42" t="str">
        <f t="shared" si="640"/>
        <v>25</v>
      </c>
      <c r="F4968" s="1">
        <v>12</v>
      </c>
      <c r="G4968" s="28" t="str">
        <f t="shared" si="641"/>
        <v>512</v>
      </c>
      <c r="H4968" s="1">
        <v>26</v>
      </c>
      <c r="I4968" s="1">
        <v>3824</v>
      </c>
      <c r="J4968" s="1">
        <v>59</v>
      </c>
      <c r="K4968" s="1">
        <v>5424</v>
      </c>
      <c r="L4968" s="1">
        <v>35515</v>
      </c>
      <c r="M4968" s="1">
        <v>185942</v>
      </c>
      <c r="N4968" s="2">
        <f>INT(VLOOKUP(--D4968,'属性表（单）'!$H$7:$I$11,2,0)*VLOOKUP(F4968,'属性表（单）'!$B$4:$D$53,3,0))</f>
        <v>18300</v>
      </c>
      <c r="O4968" s="34">
        <f t="shared" si="643"/>
        <v>3585</v>
      </c>
      <c r="P4968" s="1">
        <f>IF(H4968=26,VLOOKUP(G4968,'属性表（单核）'!$H$2:$I$251,2,0),IF(H4968=59,VLOOKUP(G4968,'属性表（单核）'!$C$2:$D$251,2,0),INT(N4968/VLOOKUP(H4968,'属性表（单）'!$N$4:$O$24,2,0))))</f>
        <v>2390</v>
      </c>
      <c r="Q4968" s="34">
        <f t="shared" si="644"/>
        <v>5085</v>
      </c>
      <c r="R4968" s="1">
        <f>IF(J4968=26,VLOOKUP(G4968,'属性表（单核）'!$H$2:$I$251,2,0),IF(J4968=59,VLOOKUP(G4968,'属性表（单核）'!$C$2:$D$251,2,0),INT(N4968/VLOOKUP(J4968,'属性表（单）'!$N$4:$O$24,2,0))))</f>
        <v>3390</v>
      </c>
      <c r="S4968" s="1">
        <f t="shared" si="645"/>
        <v>43462</v>
      </c>
      <c r="T4968" s="28">
        <f>VLOOKUP(--F4968,经验表!$A$4:$B$53,2,0)*VLOOKUP(--E4968,经验表!$W$8:$X$17,2,0)</f>
        <v>43462.575000000004</v>
      </c>
      <c r="U4968" s="1">
        <f t="shared" si="646"/>
        <v>487803</v>
      </c>
      <c r="V4968" s="1">
        <f t="shared" si="647"/>
        <v>487803</v>
      </c>
    </row>
    <row r="4969" spans="1:22" x14ac:dyDescent="0.35">
      <c r="A4969" s="1">
        <v>91300205</v>
      </c>
      <c r="B4969" s="3" t="s">
        <v>27</v>
      </c>
      <c r="C4969" s="29">
        <f t="shared" si="642"/>
        <v>2</v>
      </c>
      <c r="D4969" s="29" t="str">
        <f t="shared" si="639"/>
        <v>5</v>
      </c>
      <c r="E4969" s="42" t="str">
        <f t="shared" si="640"/>
        <v>25</v>
      </c>
      <c r="F4969" s="1">
        <v>13</v>
      </c>
      <c r="G4969" s="28" t="str">
        <f t="shared" si="641"/>
        <v>513</v>
      </c>
      <c r="H4969" s="1">
        <v>26</v>
      </c>
      <c r="I4969" s="1">
        <v>4056</v>
      </c>
      <c r="J4969" s="1">
        <v>59</v>
      </c>
      <c r="K4969" s="1">
        <v>5752</v>
      </c>
      <c r="L4969" s="1">
        <v>39974</v>
      </c>
      <c r="M4969" s="1">
        <v>221457</v>
      </c>
      <c r="N4969" s="2">
        <f>INT(VLOOKUP(--D4969,'属性表（单）'!$H$7:$I$11,2,0)*VLOOKUP(F4969,'属性表（单）'!$B$4:$D$53,3,0))</f>
        <v>19500</v>
      </c>
      <c r="O4969" s="34">
        <f t="shared" si="643"/>
        <v>3802</v>
      </c>
      <c r="P4969" s="1">
        <f>IF(H4969=26,VLOOKUP(G4969,'属性表（单核）'!$H$2:$I$251,2,0),IF(H4969=59,VLOOKUP(G4969,'属性表（单核）'!$C$2:$D$251,2,0),INT(N4969/VLOOKUP(H4969,'属性表（单）'!$N$4:$O$24,2,0))))</f>
        <v>2535</v>
      </c>
      <c r="Q4969" s="34">
        <f t="shared" si="644"/>
        <v>5392</v>
      </c>
      <c r="R4969" s="1">
        <f>IF(J4969=26,VLOOKUP(G4969,'属性表（单核）'!$H$2:$I$251,2,0),IF(J4969=59,VLOOKUP(G4969,'属性表（单核）'!$C$2:$D$251,2,0),INT(N4969/VLOOKUP(J4969,'属性表（单）'!$N$4:$O$24,2,0))))</f>
        <v>3595</v>
      </c>
      <c r="S4969" s="1">
        <f t="shared" si="645"/>
        <v>48938</v>
      </c>
      <c r="T4969" s="28">
        <f>VLOOKUP(--F4969,经验表!$A$4:$B$53,2,0)*VLOOKUP(--E4969,经验表!$W$8:$X$17,2,0)</f>
        <v>48938.17500000001</v>
      </c>
      <c r="U4969" s="1">
        <f t="shared" si="646"/>
        <v>531265</v>
      </c>
      <c r="V4969" s="1">
        <f t="shared" si="647"/>
        <v>531265</v>
      </c>
    </row>
    <row r="4970" spans="1:22" x14ac:dyDescent="0.35">
      <c r="A4970" s="1">
        <v>91400205</v>
      </c>
      <c r="B4970" s="3" t="s">
        <v>27</v>
      </c>
      <c r="C4970" s="29">
        <f t="shared" si="642"/>
        <v>2</v>
      </c>
      <c r="D4970" s="29" t="str">
        <f t="shared" si="639"/>
        <v>5</v>
      </c>
      <c r="E4970" s="42" t="str">
        <f t="shared" si="640"/>
        <v>25</v>
      </c>
      <c r="F4970" s="1">
        <v>14</v>
      </c>
      <c r="G4970" s="28" t="str">
        <f t="shared" si="641"/>
        <v>514</v>
      </c>
      <c r="H4970" s="1">
        <v>26</v>
      </c>
      <c r="I4970" s="1">
        <v>4288</v>
      </c>
      <c r="J4970" s="1">
        <v>59</v>
      </c>
      <c r="K4970" s="1">
        <v>6080</v>
      </c>
      <c r="L4970" s="1">
        <v>44851</v>
      </c>
      <c r="M4970" s="1">
        <v>261431</v>
      </c>
      <c r="N4970" s="2">
        <f>INT(VLOOKUP(--D4970,'属性表（单）'!$H$7:$I$11,2,0)*VLOOKUP(F4970,'属性表（单）'!$B$4:$D$53,3,0))</f>
        <v>20700</v>
      </c>
      <c r="O4970" s="34">
        <f t="shared" si="643"/>
        <v>4020</v>
      </c>
      <c r="P4970" s="1">
        <f>IF(H4970=26,VLOOKUP(G4970,'属性表（单核）'!$H$2:$I$251,2,0),IF(H4970=59,VLOOKUP(G4970,'属性表（单核）'!$C$2:$D$251,2,0),INT(N4970/VLOOKUP(H4970,'属性表（单）'!$N$4:$O$24,2,0))))</f>
        <v>2680</v>
      </c>
      <c r="Q4970" s="34">
        <f t="shared" si="644"/>
        <v>5700</v>
      </c>
      <c r="R4970" s="1">
        <f>IF(J4970=26,VLOOKUP(G4970,'属性表（单核）'!$H$2:$I$251,2,0),IF(J4970=59,VLOOKUP(G4970,'属性表（单核）'!$C$2:$D$251,2,0),INT(N4970/VLOOKUP(J4970,'属性表（单）'!$N$4:$O$24,2,0))))</f>
        <v>3800</v>
      </c>
      <c r="S4970" s="1">
        <f t="shared" si="645"/>
        <v>57151</v>
      </c>
      <c r="T4970" s="28">
        <f>VLOOKUP(--F4970,经验表!$A$4:$B$53,2,0)*VLOOKUP(--E4970,经验表!$W$8:$X$17,2,0)</f>
        <v>57151.575000000004</v>
      </c>
      <c r="U4970" s="1">
        <f t="shared" si="646"/>
        <v>580203</v>
      </c>
      <c r="V4970" s="1">
        <f t="shared" si="647"/>
        <v>580203</v>
      </c>
    </row>
    <row r="4971" spans="1:22" x14ac:dyDescent="0.35">
      <c r="A4971" s="1">
        <v>91500205</v>
      </c>
      <c r="B4971" s="3" t="s">
        <v>27</v>
      </c>
      <c r="C4971" s="29">
        <f t="shared" si="642"/>
        <v>2</v>
      </c>
      <c r="D4971" s="29" t="str">
        <f t="shared" si="639"/>
        <v>5</v>
      </c>
      <c r="E4971" s="42" t="str">
        <f t="shared" si="640"/>
        <v>25</v>
      </c>
      <c r="F4971" s="1">
        <v>15</v>
      </c>
      <c r="G4971" s="28" t="str">
        <f t="shared" si="641"/>
        <v>515</v>
      </c>
      <c r="H4971" s="1">
        <v>26</v>
      </c>
      <c r="I4971" s="1">
        <v>4520</v>
      </c>
      <c r="J4971" s="1">
        <v>59</v>
      </c>
      <c r="K4971" s="1">
        <v>6408</v>
      </c>
      <c r="L4971" s="1">
        <v>50184</v>
      </c>
      <c r="M4971" s="1">
        <v>306282</v>
      </c>
      <c r="N4971" s="2">
        <f>INT(VLOOKUP(--D4971,'属性表（单）'!$H$7:$I$11,2,0)*VLOOKUP(F4971,'属性表（单）'!$B$4:$D$53,3,0))</f>
        <v>21900</v>
      </c>
      <c r="O4971" s="34">
        <f t="shared" si="643"/>
        <v>4237</v>
      </c>
      <c r="P4971" s="1">
        <f>IF(H4971=26,VLOOKUP(G4971,'属性表（单核）'!$H$2:$I$251,2,0),IF(H4971=59,VLOOKUP(G4971,'属性表（单核）'!$C$2:$D$251,2,0),INT(N4971/VLOOKUP(H4971,'属性表（单）'!$N$4:$O$24,2,0))))</f>
        <v>2825</v>
      </c>
      <c r="Q4971" s="34">
        <f t="shared" si="644"/>
        <v>6007</v>
      </c>
      <c r="R4971" s="1">
        <f>IF(J4971=26,VLOOKUP(G4971,'属性表（单核）'!$H$2:$I$251,2,0),IF(J4971=59,VLOOKUP(G4971,'属性表（单核）'!$C$2:$D$251,2,0),INT(N4971/VLOOKUP(J4971,'属性表（单）'!$N$4:$O$24,2,0))))</f>
        <v>4005</v>
      </c>
      <c r="S4971" s="1">
        <f t="shared" si="645"/>
        <v>65364</v>
      </c>
      <c r="T4971" s="28">
        <f>VLOOKUP(--F4971,经验表!$A$4:$B$53,2,0)*VLOOKUP(--E4971,经验表!$W$8:$X$17,2,0)</f>
        <v>65364.975000000006</v>
      </c>
      <c r="U4971" s="1">
        <f t="shared" si="646"/>
        <v>637354</v>
      </c>
      <c r="V4971" s="1">
        <f t="shared" si="647"/>
        <v>637354</v>
      </c>
    </row>
    <row r="4972" spans="1:22" x14ac:dyDescent="0.35">
      <c r="A4972" s="1">
        <v>91600205</v>
      </c>
      <c r="B4972" s="3" t="s">
        <v>27</v>
      </c>
      <c r="C4972" s="29">
        <f t="shared" si="642"/>
        <v>2</v>
      </c>
      <c r="D4972" s="29" t="str">
        <f t="shared" si="639"/>
        <v>5</v>
      </c>
      <c r="E4972" s="42" t="str">
        <f t="shared" si="640"/>
        <v>25</v>
      </c>
      <c r="F4972" s="1">
        <v>16</v>
      </c>
      <c r="G4972" s="28" t="str">
        <f t="shared" si="641"/>
        <v>516</v>
      </c>
      <c r="H4972" s="1">
        <v>26</v>
      </c>
      <c r="I4972" s="1">
        <v>4752</v>
      </c>
      <c r="J4972" s="1">
        <v>59</v>
      </c>
      <c r="K4972" s="1">
        <v>6736</v>
      </c>
      <c r="L4972" s="1">
        <v>56012</v>
      </c>
      <c r="M4972" s="1">
        <v>356466</v>
      </c>
      <c r="N4972" s="2">
        <f>INT(VLOOKUP(--D4972,'属性表（单）'!$H$7:$I$11,2,0)*VLOOKUP(F4972,'属性表（单）'!$B$4:$D$53,3,0))</f>
        <v>23100</v>
      </c>
      <c r="O4972" s="34">
        <f t="shared" si="643"/>
        <v>4455</v>
      </c>
      <c r="P4972" s="1">
        <f>IF(H4972=26,VLOOKUP(G4972,'属性表（单核）'!$H$2:$I$251,2,0),IF(H4972=59,VLOOKUP(G4972,'属性表（单核）'!$C$2:$D$251,2,0),INT(N4972/VLOOKUP(H4972,'属性表（单）'!$N$4:$O$24,2,0))))</f>
        <v>2970</v>
      </c>
      <c r="Q4972" s="34">
        <f t="shared" si="644"/>
        <v>6315</v>
      </c>
      <c r="R4972" s="1">
        <f>IF(J4972=26,VLOOKUP(G4972,'属性表（单核）'!$H$2:$I$251,2,0),IF(J4972=59,VLOOKUP(G4972,'属性表（单核）'!$C$2:$D$251,2,0),INT(N4972/VLOOKUP(J4972,'属性表（单）'!$N$4:$O$24,2,0))))</f>
        <v>4210</v>
      </c>
      <c r="S4972" s="1">
        <f t="shared" si="645"/>
        <v>73578</v>
      </c>
      <c r="T4972" s="28">
        <f>VLOOKUP(--F4972,经验表!$A$4:$B$53,2,0)*VLOOKUP(--E4972,经验表!$W$8:$X$17,2,0)</f>
        <v>73578.375000000015</v>
      </c>
      <c r="U4972" s="1">
        <f t="shared" si="646"/>
        <v>702718</v>
      </c>
      <c r="V4972" s="1">
        <f t="shared" si="647"/>
        <v>702718</v>
      </c>
    </row>
    <row r="4973" spans="1:22" x14ac:dyDescent="0.35">
      <c r="A4973" s="1">
        <v>91700205</v>
      </c>
      <c r="B4973" s="3" t="s">
        <v>27</v>
      </c>
      <c r="C4973" s="29">
        <f t="shared" si="642"/>
        <v>2</v>
      </c>
      <c r="D4973" s="29" t="str">
        <f t="shared" si="639"/>
        <v>5</v>
      </c>
      <c r="E4973" s="42" t="str">
        <f t="shared" si="640"/>
        <v>25</v>
      </c>
      <c r="F4973" s="1">
        <v>17</v>
      </c>
      <c r="G4973" s="28" t="str">
        <f t="shared" si="641"/>
        <v>517</v>
      </c>
      <c r="H4973" s="1">
        <v>26</v>
      </c>
      <c r="I4973" s="1">
        <v>4984</v>
      </c>
      <c r="J4973" s="1">
        <v>59</v>
      </c>
      <c r="K4973" s="1">
        <v>7064</v>
      </c>
      <c r="L4973" s="1">
        <v>62383</v>
      </c>
      <c r="M4973" s="1">
        <v>412478</v>
      </c>
      <c r="N4973" s="2">
        <f>INT(VLOOKUP(--D4973,'属性表（单）'!$H$7:$I$11,2,0)*VLOOKUP(F4973,'属性表（单）'!$B$4:$D$53,3,0))</f>
        <v>24600</v>
      </c>
      <c r="O4973" s="34">
        <f t="shared" si="643"/>
        <v>4672</v>
      </c>
      <c r="P4973" s="1">
        <f>IF(H4973=26,VLOOKUP(G4973,'属性表（单核）'!$H$2:$I$251,2,0),IF(H4973=59,VLOOKUP(G4973,'属性表（单核）'!$C$2:$D$251,2,0),INT(N4973/VLOOKUP(H4973,'属性表（单）'!$N$4:$O$24,2,0))))</f>
        <v>3115</v>
      </c>
      <c r="Q4973" s="34">
        <f t="shared" si="644"/>
        <v>6622</v>
      </c>
      <c r="R4973" s="1">
        <f>IF(J4973=26,VLOOKUP(G4973,'属性表（单核）'!$H$2:$I$251,2,0),IF(J4973=59,VLOOKUP(G4973,'属性表（单核）'!$C$2:$D$251,2,0),INT(N4973/VLOOKUP(J4973,'属性表（单）'!$N$4:$O$24,2,0))))</f>
        <v>4415</v>
      </c>
      <c r="S4973" s="1">
        <f t="shared" si="645"/>
        <v>81791</v>
      </c>
      <c r="T4973" s="28">
        <f>VLOOKUP(--F4973,经验表!$A$4:$B$53,2,0)*VLOOKUP(--E4973,经验表!$W$8:$X$17,2,0)</f>
        <v>81791.775000000009</v>
      </c>
      <c r="U4973" s="1">
        <f t="shared" si="646"/>
        <v>776296</v>
      </c>
      <c r="V4973" s="1">
        <f t="shared" si="647"/>
        <v>776296</v>
      </c>
    </row>
    <row r="4974" spans="1:22" x14ac:dyDescent="0.35">
      <c r="A4974" s="1">
        <v>91800205</v>
      </c>
      <c r="B4974" s="3" t="s">
        <v>27</v>
      </c>
      <c r="C4974" s="29">
        <f t="shared" si="642"/>
        <v>2</v>
      </c>
      <c r="D4974" s="29" t="str">
        <f t="shared" si="639"/>
        <v>5</v>
      </c>
      <c r="E4974" s="42" t="str">
        <f t="shared" si="640"/>
        <v>25</v>
      </c>
      <c r="F4974" s="1">
        <v>18</v>
      </c>
      <c r="G4974" s="28" t="str">
        <f t="shared" si="641"/>
        <v>518</v>
      </c>
      <c r="H4974" s="1">
        <v>26</v>
      </c>
      <c r="I4974" s="1">
        <v>5216</v>
      </c>
      <c r="J4974" s="1">
        <v>59</v>
      </c>
      <c r="K4974" s="1">
        <v>7392</v>
      </c>
      <c r="L4974" s="1">
        <v>69346</v>
      </c>
      <c r="M4974" s="1">
        <v>474861</v>
      </c>
      <c r="N4974" s="2">
        <f>INT(VLOOKUP(--D4974,'属性表（单）'!$H$7:$I$11,2,0)*VLOOKUP(F4974,'属性表（单）'!$B$4:$D$53,3,0))</f>
        <v>26100</v>
      </c>
      <c r="O4974" s="34">
        <f t="shared" si="643"/>
        <v>4890</v>
      </c>
      <c r="P4974" s="1">
        <f>IF(H4974=26,VLOOKUP(G4974,'属性表（单核）'!$H$2:$I$251,2,0),IF(H4974=59,VLOOKUP(G4974,'属性表（单核）'!$C$2:$D$251,2,0),INT(N4974/VLOOKUP(H4974,'属性表（单）'!$N$4:$O$24,2,0))))</f>
        <v>3260</v>
      </c>
      <c r="Q4974" s="34">
        <f t="shared" si="644"/>
        <v>6930</v>
      </c>
      <c r="R4974" s="1">
        <f>IF(J4974=26,VLOOKUP(G4974,'属性表（单核）'!$H$2:$I$251,2,0),IF(J4974=59,VLOOKUP(G4974,'属性表（单核）'!$C$2:$D$251,2,0),INT(N4974/VLOOKUP(J4974,'属性表（单）'!$N$4:$O$24,2,0))))</f>
        <v>4620</v>
      </c>
      <c r="S4974" s="1">
        <f t="shared" si="645"/>
        <v>93427</v>
      </c>
      <c r="T4974" s="28">
        <f>VLOOKUP(--F4974,经验表!$A$4:$B$53,2,0)*VLOOKUP(--E4974,经验表!$W$8:$X$17,2,0)</f>
        <v>93427.425000000017</v>
      </c>
      <c r="U4974" s="1">
        <f t="shared" si="646"/>
        <v>858087</v>
      </c>
      <c r="V4974" s="1">
        <f t="shared" si="647"/>
        <v>858087</v>
      </c>
    </row>
    <row r="4975" spans="1:22" x14ac:dyDescent="0.35">
      <c r="A4975" s="1">
        <v>91900205</v>
      </c>
      <c r="B4975" s="3" t="s">
        <v>27</v>
      </c>
      <c r="C4975" s="29">
        <f t="shared" si="642"/>
        <v>2</v>
      </c>
      <c r="D4975" s="29" t="str">
        <f t="shared" si="639"/>
        <v>5</v>
      </c>
      <c r="E4975" s="42" t="str">
        <f t="shared" si="640"/>
        <v>25</v>
      </c>
      <c r="F4975" s="1">
        <v>19</v>
      </c>
      <c r="G4975" s="28" t="str">
        <f t="shared" si="641"/>
        <v>519</v>
      </c>
      <c r="H4975" s="1">
        <v>26</v>
      </c>
      <c r="I4975" s="1">
        <v>5448</v>
      </c>
      <c r="J4975" s="1">
        <v>59</v>
      </c>
      <c r="K4975" s="1">
        <v>7720</v>
      </c>
      <c r="L4975" s="1">
        <v>76952</v>
      </c>
      <c r="M4975" s="1">
        <v>544207</v>
      </c>
      <c r="N4975" s="2">
        <f>INT(VLOOKUP(--D4975,'属性表（单）'!$H$7:$I$11,2,0)*VLOOKUP(F4975,'属性表（单）'!$B$4:$D$53,3,0))</f>
        <v>27600</v>
      </c>
      <c r="O4975" s="34">
        <f t="shared" si="643"/>
        <v>5107</v>
      </c>
      <c r="P4975" s="1">
        <f>IF(H4975=26,VLOOKUP(G4975,'属性表（单核）'!$H$2:$I$251,2,0),IF(H4975=59,VLOOKUP(G4975,'属性表（单核）'!$C$2:$D$251,2,0),INT(N4975/VLOOKUP(H4975,'属性表（单）'!$N$4:$O$24,2,0))))</f>
        <v>3405</v>
      </c>
      <c r="Q4975" s="34">
        <f t="shared" si="644"/>
        <v>7237</v>
      </c>
      <c r="R4975" s="1">
        <f>IF(J4975=26,VLOOKUP(G4975,'属性表（单核）'!$H$2:$I$251,2,0),IF(J4975=59,VLOOKUP(G4975,'属性表（单核）'!$C$2:$D$251,2,0),INT(N4975/VLOOKUP(J4975,'属性表（单）'!$N$4:$O$24,2,0))))</f>
        <v>4825</v>
      </c>
      <c r="S4975" s="1">
        <f t="shared" si="645"/>
        <v>105063</v>
      </c>
      <c r="T4975" s="28">
        <f>VLOOKUP(--F4975,经验表!$A$4:$B$53,2,0)*VLOOKUP(--E4975,经验表!$W$8:$X$17,2,0)</f>
        <v>105063.07500000001</v>
      </c>
      <c r="U4975" s="1">
        <f t="shared" si="646"/>
        <v>951514</v>
      </c>
      <c r="V4975" s="1">
        <f t="shared" si="647"/>
        <v>951514</v>
      </c>
    </row>
    <row r="4976" spans="1:22" x14ac:dyDescent="0.35">
      <c r="A4976" s="1">
        <v>92000205</v>
      </c>
      <c r="B4976" s="3" t="s">
        <v>27</v>
      </c>
      <c r="C4976" s="29">
        <f t="shared" si="642"/>
        <v>2</v>
      </c>
      <c r="D4976" s="29" t="str">
        <f t="shared" si="639"/>
        <v>5</v>
      </c>
      <c r="E4976" s="42" t="str">
        <f t="shared" si="640"/>
        <v>25</v>
      </c>
      <c r="F4976" s="1">
        <v>20</v>
      </c>
      <c r="G4976" s="28" t="str">
        <f t="shared" si="641"/>
        <v>520</v>
      </c>
      <c r="H4976" s="1">
        <v>26</v>
      </c>
      <c r="I4976" s="1">
        <v>5680</v>
      </c>
      <c r="J4976" s="1">
        <v>59</v>
      </c>
      <c r="K4976" s="1">
        <v>8048</v>
      </c>
      <c r="L4976" s="1">
        <v>85263</v>
      </c>
      <c r="M4976" s="1">
        <v>621159</v>
      </c>
      <c r="N4976" s="2">
        <f>INT(VLOOKUP(--D4976,'属性表（单）'!$H$7:$I$11,2,0)*VLOOKUP(F4976,'属性表（单）'!$B$4:$D$53,3,0))</f>
        <v>29100</v>
      </c>
      <c r="O4976" s="34">
        <f t="shared" si="643"/>
        <v>5325</v>
      </c>
      <c r="P4976" s="1">
        <f>IF(H4976=26,VLOOKUP(G4976,'属性表（单核）'!$H$2:$I$251,2,0),IF(H4976=59,VLOOKUP(G4976,'属性表（单核）'!$C$2:$D$251,2,0),INT(N4976/VLOOKUP(H4976,'属性表（单）'!$N$4:$O$24,2,0))))</f>
        <v>3550</v>
      </c>
      <c r="Q4976" s="34">
        <f t="shared" si="644"/>
        <v>7545</v>
      </c>
      <c r="R4976" s="1">
        <f>IF(J4976=26,VLOOKUP(G4976,'属性表（单核）'!$H$2:$I$251,2,0),IF(J4976=59,VLOOKUP(G4976,'属性表（单核）'!$C$2:$D$251,2,0),INT(N4976/VLOOKUP(J4976,'属性表（单）'!$N$4:$O$24,2,0))))</f>
        <v>5030</v>
      </c>
      <c r="S4976" s="1">
        <f t="shared" si="645"/>
        <v>116698</v>
      </c>
      <c r="T4976" s="28">
        <f>VLOOKUP(--F4976,经验表!$A$4:$B$53,2,0)*VLOOKUP(--E4976,经验表!$W$8:$X$17,2,0)</f>
        <v>116698.72500000002</v>
      </c>
      <c r="U4976" s="1">
        <f t="shared" si="646"/>
        <v>1056577</v>
      </c>
      <c r="V4976" s="1">
        <f t="shared" si="647"/>
        <v>1056577</v>
      </c>
    </row>
    <row r="4977" spans="1:22" x14ac:dyDescent="0.35">
      <c r="A4977" s="1">
        <v>92100205</v>
      </c>
      <c r="B4977" s="3" t="s">
        <v>27</v>
      </c>
      <c r="C4977" s="29">
        <f t="shared" si="642"/>
        <v>2</v>
      </c>
      <c r="D4977" s="29" t="str">
        <f t="shared" si="639"/>
        <v>5</v>
      </c>
      <c r="E4977" s="42" t="str">
        <f t="shared" si="640"/>
        <v>25</v>
      </c>
      <c r="F4977" s="1">
        <v>21</v>
      </c>
      <c r="G4977" s="28" t="str">
        <f t="shared" si="641"/>
        <v>521</v>
      </c>
      <c r="H4977" s="1">
        <v>26</v>
      </c>
      <c r="I4977" s="1">
        <v>5912</v>
      </c>
      <c r="J4977" s="1">
        <v>59</v>
      </c>
      <c r="K4977" s="1">
        <v>8376</v>
      </c>
      <c r="L4977" s="1">
        <v>94343</v>
      </c>
      <c r="M4977" s="1">
        <v>706422</v>
      </c>
      <c r="N4977" s="2">
        <f>INT(VLOOKUP(--D4977,'属性表（单）'!$H$7:$I$11,2,0)*VLOOKUP(F4977,'属性表（单）'!$B$4:$D$53,3,0))</f>
        <v>30600</v>
      </c>
      <c r="O4977" s="34">
        <f t="shared" si="643"/>
        <v>5542</v>
      </c>
      <c r="P4977" s="1">
        <f>IF(H4977=26,VLOOKUP(G4977,'属性表（单核）'!$H$2:$I$251,2,0),IF(H4977=59,VLOOKUP(G4977,'属性表（单核）'!$C$2:$D$251,2,0),INT(N4977/VLOOKUP(H4977,'属性表（单）'!$N$4:$O$24,2,0))))</f>
        <v>3695</v>
      </c>
      <c r="Q4977" s="34">
        <f t="shared" si="644"/>
        <v>7852</v>
      </c>
      <c r="R4977" s="1">
        <f>IF(J4977=26,VLOOKUP(G4977,'属性表（单核）'!$H$2:$I$251,2,0),IF(J4977=59,VLOOKUP(G4977,'属性表（单核）'!$C$2:$D$251,2,0),INT(N4977/VLOOKUP(J4977,'属性表（单）'!$N$4:$O$24,2,0))))</f>
        <v>5235</v>
      </c>
      <c r="S4977" s="1">
        <f t="shared" si="645"/>
        <v>128334</v>
      </c>
      <c r="T4977" s="28">
        <f>VLOOKUP(--F4977,经验表!$A$4:$B$53,2,0)*VLOOKUP(--E4977,经验表!$W$8:$X$17,2,0)</f>
        <v>128334.37500000001</v>
      </c>
      <c r="U4977" s="1">
        <f t="shared" si="646"/>
        <v>1173275</v>
      </c>
      <c r="V4977" s="1">
        <f t="shared" si="647"/>
        <v>1173275</v>
      </c>
    </row>
    <row r="4978" spans="1:22" x14ac:dyDescent="0.35">
      <c r="A4978" s="1">
        <v>92200205</v>
      </c>
      <c r="B4978" s="3" t="s">
        <v>27</v>
      </c>
      <c r="C4978" s="29">
        <f t="shared" si="642"/>
        <v>2</v>
      </c>
      <c r="D4978" s="29" t="str">
        <f t="shared" si="639"/>
        <v>5</v>
      </c>
      <c r="E4978" s="42" t="str">
        <f t="shared" si="640"/>
        <v>25</v>
      </c>
      <c r="F4978" s="1">
        <v>22</v>
      </c>
      <c r="G4978" s="28" t="str">
        <f t="shared" si="641"/>
        <v>522</v>
      </c>
      <c r="H4978" s="1">
        <v>26</v>
      </c>
      <c r="I4978" s="1">
        <v>6144</v>
      </c>
      <c r="J4978" s="1">
        <v>59</v>
      </c>
      <c r="K4978" s="1">
        <v>8704</v>
      </c>
      <c r="L4978" s="1">
        <v>104260</v>
      </c>
      <c r="M4978" s="1">
        <v>800765</v>
      </c>
      <c r="N4978" s="2">
        <f>INT(VLOOKUP(--D4978,'属性表（单）'!$H$7:$I$11,2,0)*VLOOKUP(F4978,'属性表（单）'!$B$4:$D$53,3,0))</f>
        <v>32400</v>
      </c>
      <c r="O4978" s="34">
        <f t="shared" si="643"/>
        <v>5760</v>
      </c>
      <c r="P4978" s="1">
        <f>IF(H4978=26,VLOOKUP(G4978,'属性表（单核）'!$H$2:$I$251,2,0),IF(H4978=59,VLOOKUP(G4978,'属性表（单核）'!$C$2:$D$251,2,0),INT(N4978/VLOOKUP(H4978,'属性表（单）'!$N$4:$O$24,2,0))))</f>
        <v>3840</v>
      </c>
      <c r="Q4978" s="34">
        <f t="shared" si="644"/>
        <v>8160</v>
      </c>
      <c r="R4978" s="1">
        <f>IF(J4978=26,VLOOKUP(G4978,'属性表（单核）'!$H$2:$I$251,2,0),IF(J4978=59,VLOOKUP(G4978,'属性表（单核）'!$C$2:$D$251,2,0),INT(N4978/VLOOKUP(J4978,'属性表（单）'!$N$4:$O$24,2,0))))</f>
        <v>5440</v>
      </c>
      <c r="S4978" s="1">
        <f t="shared" si="645"/>
        <v>144076</v>
      </c>
      <c r="T4978" s="28">
        <f>VLOOKUP(--F4978,经验表!$A$4:$B$53,2,0)*VLOOKUP(--E4978,经验表!$W$8:$X$17,2,0)</f>
        <v>144076.72500000001</v>
      </c>
      <c r="U4978" s="1">
        <f t="shared" si="646"/>
        <v>1301609</v>
      </c>
      <c r="V4978" s="1">
        <f t="shared" si="647"/>
        <v>1301609</v>
      </c>
    </row>
    <row r="4979" spans="1:22" x14ac:dyDescent="0.35">
      <c r="A4979" s="1">
        <v>92300205</v>
      </c>
      <c r="B4979" s="3" t="s">
        <v>27</v>
      </c>
      <c r="C4979" s="29">
        <f t="shared" si="642"/>
        <v>2</v>
      </c>
      <c r="D4979" s="29" t="str">
        <f t="shared" si="639"/>
        <v>5</v>
      </c>
      <c r="E4979" s="42" t="str">
        <f t="shared" si="640"/>
        <v>25</v>
      </c>
      <c r="F4979" s="1">
        <v>23</v>
      </c>
      <c r="G4979" s="28" t="str">
        <f t="shared" si="641"/>
        <v>523</v>
      </c>
      <c r="H4979" s="1">
        <v>26</v>
      </c>
      <c r="I4979" s="1">
        <v>6376</v>
      </c>
      <c r="J4979" s="1">
        <v>59</v>
      </c>
      <c r="K4979" s="1">
        <v>9032</v>
      </c>
      <c r="L4979" s="1">
        <v>115091</v>
      </c>
      <c r="M4979" s="1">
        <v>905025</v>
      </c>
      <c r="N4979" s="2">
        <f>INT(VLOOKUP(--D4979,'属性表（单）'!$H$7:$I$11,2,0)*VLOOKUP(F4979,'属性表（单）'!$B$4:$D$53,3,0))</f>
        <v>34200</v>
      </c>
      <c r="O4979" s="34">
        <f t="shared" si="643"/>
        <v>5977</v>
      </c>
      <c r="P4979" s="1">
        <f>IF(H4979=26,VLOOKUP(G4979,'属性表（单核）'!$H$2:$I$251,2,0),IF(H4979=59,VLOOKUP(G4979,'属性表（单核）'!$C$2:$D$251,2,0),INT(N4979/VLOOKUP(H4979,'属性表（单）'!$N$4:$O$24,2,0))))</f>
        <v>3985</v>
      </c>
      <c r="Q4979" s="34">
        <f t="shared" si="644"/>
        <v>8467</v>
      </c>
      <c r="R4979" s="1">
        <f>IF(J4979=26,VLOOKUP(G4979,'属性表（单核）'!$H$2:$I$251,2,0),IF(J4979=59,VLOOKUP(G4979,'属性表（单核）'!$C$2:$D$251,2,0),INT(N4979/VLOOKUP(J4979,'属性表（单）'!$N$4:$O$24,2,0))))</f>
        <v>5645</v>
      </c>
      <c r="S4979" s="1">
        <f t="shared" si="645"/>
        <v>159819</v>
      </c>
      <c r="T4979" s="28">
        <f>VLOOKUP(--F4979,经验表!$A$4:$B$53,2,0)*VLOOKUP(--E4979,经验表!$W$8:$X$17,2,0)</f>
        <v>159819.07500000001</v>
      </c>
      <c r="U4979" s="1">
        <f t="shared" si="646"/>
        <v>1445685</v>
      </c>
      <c r="V4979" s="1">
        <f t="shared" si="647"/>
        <v>1445685</v>
      </c>
    </row>
    <row r="4980" spans="1:22" x14ac:dyDescent="0.35">
      <c r="A4980" s="1">
        <v>92400205</v>
      </c>
      <c r="B4980" s="3" t="s">
        <v>27</v>
      </c>
      <c r="C4980" s="29">
        <f t="shared" si="642"/>
        <v>2</v>
      </c>
      <c r="D4980" s="29" t="str">
        <f t="shared" si="639"/>
        <v>5</v>
      </c>
      <c r="E4980" s="42" t="str">
        <f t="shared" si="640"/>
        <v>25</v>
      </c>
      <c r="F4980" s="1">
        <v>24</v>
      </c>
      <c r="G4980" s="28" t="str">
        <f t="shared" si="641"/>
        <v>524</v>
      </c>
      <c r="H4980" s="1">
        <v>26</v>
      </c>
      <c r="I4980" s="1">
        <v>6608</v>
      </c>
      <c r="J4980" s="1">
        <v>59</v>
      </c>
      <c r="K4980" s="1">
        <v>9360</v>
      </c>
      <c r="L4980" s="1">
        <v>126918</v>
      </c>
      <c r="M4980" s="1">
        <v>1020116</v>
      </c>
      <c r="N4980" s="2">
        <f>INT(VLOOKUP(--D4980,'属性表（单）'!$H$7:$I$11,2,0)*VLOOKUP(F4980,'属性表（单）'!$B$4:$D$53,3,0))</f>
        <v>36000</v>
      </c>
      <c r="O4980" s="34">
        <f t="shared" si="643"/>
        <v>6195</v>
      </c>
      <c r="P4980" s="1">
        <f>IF(H4980=26,VLOOKUP(G4980,'属性表（单核）'!$H$2:$I$251,2,0),IF(H4980=59,VLOOKUP(G4980,'属性表（单核）'!$C$2:$D$251,2,0),INT(N4980/VLOOKUP(H4980,'属性表（单）'!$N$4:$O$24,2,0))))</f>
        <v>4130</v>
      </c>
      <c r="Q4980" s="34">
        <f t="shared" si="644"/>
        <v>8775</v>
      </c>
      <c r="R4980" s="1">
        <f>IF(J4980=26,VLOOKUP(G4980,'属性表（单核）'!$H$2:$I$251,2,0),IF(J4980=59,VLOOKUP(G4980,'属性表（单核）'!$C$2:$D$251,2,0),INT(N4980/VLOOKUP(J4980,'属性表（单）'!$N$4:$O$24,2,0))))</f>
        <v>5850</v>
      </c>
      <c r="S4980" s="1">
        <f t="shared" si="645"/>
        <v>175561</v>
      </c>
      <c r="T4980" s="28">
        <f>VLOOKUP(--F4980,经验表!$A$4:$B$53,2,0)*VLOOKUP(--E4980,经验表!$W$8:$X$17,2,0)</f>
        <v>175561.42500000002</v>
      </c>
      <c r="U4980" s="1">
        <f t="shared" si="646"/>
        <v>1605504</v>
      </c>
      <c r="V4980" s="1">
        <f t="shared" si="647"/>
        <v>1605504</v>
      </c>
    </row>
    <row r="4981" spans="1:22" x14ac:dyDescent="0.35">
      <c r="A4981" s="1">
        <v>92500205</v>
      </c>
      <c r="B4981" s="3" t="s">
        <v>27</v>
      </c>
      <c r="C4981" s="29">
        <f t="shared" si="642"/>
        <v>2</v>
      </c>
      <c r="D4981" s="29" t="str">
        <f t="shared" si="639"/>
        <v>5</v>
      </c>
      <c r="E4981" s="42" t="str">
        <f t="shared" si="640"/>
        <v>25</v>
      </c>
      <c r="F4981" s="1">
        <v>25</v>
      </c>
      <c r="G4981" s="28" t="str">
        <f t="shared" si="641"/>
        <v>525</v>
      </c>
      <c r="H4981" s="1">
        <v>26</v>
      </c>
      <c r="I4981" s="1">
        <v>6840</v>
      </c>
      <c r="J4981" s="1">
        <v>59</v>
      </c>
      <c r="K4981" s="1">
        <v>9688</v>
      </c>
      <c r="L4981" s="1">
        <v>139834</v>
      </c>
      <c r="M4981" s="1">
        <v>1147034</v>
      </c>
      <c r="N4981" s="2">
        <f>INT(VLOOKUP(--D4981,'属性表（单）'!$H$7:$I$11,2,0)*VLOOKUP(F4981,'属性表（单）'!$B$4:$D$53,3,0))</f>
        <v>37800</v>
      </c>
      <c r="O4981" s="34">
        <f t="shared" si="643"/>
        <v>6412</v>
      </c>
      <c r="P4981" s="1">
        <f>IF(H4981=26,VLOOKUP(G4981,'属性表（单核）'!$H$2:$I$251,2,0),IF(H4981=59,VLOOKUP(G4981,'属性表（单核）'!$C$2:$D$251,2,0),INT(N4981/VLOOKUP(H4981,'属性表（单）'!$N$4:$O$24,2,0))))</f>
        <v>4275</v>
      </c>
      <c r="Q4981" s="34">
        <f t="shared" si="644"/>
        <v>9082</v>
      </c>
      <c r="R4981" s="1">
        <f>IF(J4981=26,VLOOKUP(G4981,'属性表（单核）'!$H$2:$I$251,2,0),IF(J4981=59,VLOOKUP(G4981,'属性表（单核）'!$C$2:$D$251,2,0),INT(N4981/VLOOKUP(J4981,'属性表（单）'!$N$4:$O$24,2,0))))</f>
        <v>6055</v>
      </c>
      <c r="S4981" s="1">
        <f t="shared" si="645"/>
        <v>191303</v>
      </c>
      <c r="T4981" s="28">
        <f>VLOOKUP(--F4981,经验表!$A$4:$B$53,2,0)*VLOOKUP(--E4981,经验表!$W$8:$X$17,2,0)</f>
        <v>191303.77500000002</v>
      </c>
      <c r="U4981" s="1">
        <f t="shared" si="646"/>
        <v>1781065</v>
      </c>
      <c r="V4981" s="1">
        <f t="shared" si="647"/>
        <v>1781065</v>
      </c>
    </row>
    <row r="4982" spans="1:22" x14ac:dyDescent="0.35">
      <c r="A4982" s="1">
        <v>92600205</v>
      </c>
      <c r="B4982" s="3" t="s">
        <v>27</v>
      </c>
      <c r="C4982" s="29">
        <f t="shared" si="642"/>
        <v>2</v>
      </c>
      <c r="D4982" s="29" t="str">
        <f t="shared" si="639"/>
        <v>5</v>
      </c>
      <c r="E4982" s="42" t="str">
        <f t="shared" si="640"/>
        <v>25</v>
      </c>
      <c r="F4982" s="1">
        <v>26</v>
      </c>
      <c r="G4982" s="28" t="str">
        <f t="shared" si="641"/>
        <v>526</v>
      </c>
      <c r="H4982" s="1">
        <v>26</v>
      </c>
      <c r="I4982" s="1">
        <v>7072</v>
      </c>
      <c r="J4982" s="1">
        <v>59</v>
      </c>
      <c r="K4982" s="1">
        <v>10016</v>
      </c>
      <c r="L4982" s="1">
        <v>153936</v>
      </c>
      <c r="M4982" s="1">
        <v>1286868</v>
      </c>
      <c r="N4982" s="2">
        <f>INT(VLOOKUP(--D4982,'属性表（单）'!$H$7:$I$11,2,0)*VLOOKUP(F4982,'属性表（单）'!$B$4:$D$53,3,0))</f>
        <v>39600</v>
      </c>
      <c r="O4982" s="34">
        <f t="shared" si="643"/>
        <v>6630</v>
      </c>
      <c r="P4982" s="1">
        <f>IF(H4982=26,VLOOKUP(G4982,'属性表（单核）'!$H$2:$I$251,2,0),IF(H4982=59,VLOOKUP(G4982,'属性表（单核）'!$C$2:$D$251,2,0),INT(N4982/VLOOKUP(H4982,'属性表（单）'!$N$4:$O$24,2,0))))</f>
        <v>4420</v>
      </c>
      <c r="Q4982" s="34">
        <f t="shared" si="644"/>
        <v>9390</v>
      </c>
      <c r="R4982" s="1">
        <f>IF(J4982=26,VLOOKUP(G4982,'属性表（单核）'!$H$2:$I$251,2,0),IF(J4982=59,VLOOKUP(G4982,'属性表（单核）'!$C$2:$D$251,2,0),INT(N4982/VLOOKUP(J4982,'属性表（单）'!$N$4:$O$24,2,0))))</f>
        <v>6260</v>
      </c>
      <c r="S4982" s="1">
        <f t="shared" si="645"/>
        <v>211837</v>
      </c>
      <c r="T4982" s="28">
        <f>VLOOKUP(--F4982,经验表!$A$4:$B$53,2,0)*VLOOKUP(--E4982,经验表!$W$8:$X$17,2,0)</f>
        <v>211837.27500000002</v>
      </c>
      <c r="U4982" s="1">
        <f t="shared" si="646"/>
        <v>1972368</v>
      </c>
      <c r="V4982" s="1">
        <f t="shared" si="647"/>
        <v>1972368</v>
      </c>
    </row>
    <row r="4983" spans="1:22" x14ac:dyDescent="0.35">
      <c r="A4983" s="1">
        <v>92700205</v>
      </c>
      <c r="B4983" s="3" t="s">
        <v>27</v>
      </c>
      <c r="C4983" s="29">
        <f t="shared" si="642"/>
        <v>2</v>
      </c>
      <c r="D4983" s="29" t="str">
        <f t="shared" si="639"/>
        <v>5</v>
      </c>
      <c r="E4983" s="42" t="str">
        <f t="shared" si="640"/>
        <v>25</v>
      </c>
      <c r="F4983" s="1">
        <v>27</v>
      </c>
      <c r="G4983" s="28" t="str">
        <f t="shared" si="641"/>
        <v>527</v>
      </c>
      <c r="H4983" s="1">
        <v>26</v>
      </c>
      <c r="I4983" s="1">
        <v>7304</v>
      </c>
      <c r="J4983" s="1">
        <v>59</v>
      </c>
      <c r="K4983" s="1">
        <v>10344</v>
      </c>
      <c r="L4983" s="1">
        <v>169332</v>
      </c>
      <c r="M4983" s="1">
        <v>1440804</v>
      </c>
      <c r="N4983" s="2">
        <f>INT(VLOOKUP(--D4983,'属性表（单）'!$H$7:$I$11,2,0)*VLOOKUP(F4983,'属性表（单）'!$B$4:$D$53,3,0))</f>
        <v>41700</v>
      </c>
      <c r="O4983" s="34">
        <f t="shared" si="643"/>
        <v>6847</v>
      </c>
      <c r="P4983" s="1">
        <f>IF(H4983=26,VLOOKUP(G4983,'属性表（单核）'!$H$2:$I$251,2,0),IF(H4983=59,VLOOKUP(G4983,'属性表（单核）'!$C$2:$D$251,2,0),INT(N4983/VLOOKUP(H4983,'属性表（单）'!$N$4:$O$24,2,0))))</f>
        <v>4565</v>
      </c>
      <c r="Q4983" s="34">
        <f t="shared" si="644"/>
        <v>9697</v>
      </c>
      <c r="R4983" s="1">
        <f>IF(J4983=26,VLOOKUP(G4983,'属性表（单核）'!$H$2:$I$251,2,0),IF(J4983=59,VLOOKUP(G4983,'属性表（单核）'!$C$2:$D$251,2,0),INT(N4983/VLOOKUP(J4983,'属性表（单）'!$N$4:$O$24,2,0))))</f>
        <v>6465</v>
      </c>
      <c r="S4983" s="1">
        <f t="shared" si="645"/>
        <v>232370</v>
      </c>
      <c r="T4983" s="28">
        <f>VLOOKUP(--F4983,经验表!$A$4:$B$53,2,0)*VLOOKUP(--E4983,经验表!$W$8:$X$17,2,0)</f>
        <v>232370.77500000002</v>
      </c>
      <c r="U4983" s="1">
        <f t="shared" si="646"/>
        <v>2184205</v>
      </c>
      <c r="V4983" s="1">
        <f t="shared" si="647"/>
        <v>2184205</v>
      </c>
    </row>
    <row r="4984" spans="1:22" x14ac:dyDescent="0.35">
      <c r="A4984" s="1">
        <v>92800205</v>
      </c>
      <c r="B4984" s="3" t="s">
        <v>27</v>
      </c>
      <c r="C4984" s="29">
        <f t="shared" si="642"/>
        <v>2</v>
      </c>
      <c r="D4984" s="29" t="str">
        <f t="shared" si="639"/>
        <v>5</v>
      </c>
      <c r="E4984" s="42" t="str">
        <f t="shared" si="640"/>
        <v>25</v>
      </c>
      <c r="F4984" s="1">
        <v>28</v>
      </c>
      <c r="G4984" s="28" t="str">
        <f t="shared" si="641"/>
        <v>528</v>
      </c>
      <c r="H4984" s="1">
        <v>26</v>
      </c>
      <c r="I4984" s="1">
        <v>7536</v>
      </c>
      <c r="J4984" s="1">
        <v>59</v>
      </c>
      <c r="K4984" s="1">
        <v>10672</v>
      </c>
      <c r="L4984" s="1">
        <v>186142</v>
      </c>
      <c r="M4984" s="1">
        <v>1610136</v>
      </c>
      <c r="N4984" s="2">
        <f>INT(VLOOKUP(--D4984,'属性表（单）'!$H$7:$I$11,2,0)*VLOOKUP(F4984,'属性表（单）'!$B$4:$D$53,3,0))</f>
        <v>43800</v>
      </c>
      <c r="O4984" s="34">
        <f t="shared" si="643"/>
        <v>7065</v>
      </c>
      <c r="P4984" s="1">
        <f>IF(H4984=26,VLOOKUP(G4984,'属性表（单核）'!$H$2:$I$251,2,0),IF(H4984=59,VLOOKUP(G4984,'属性表（单核）'!$C$2:$D$251,2,0),INT(N4984/VLOOKUP(H4984,'属性表（单）'!$N$4:$O$24,2,0))))</f>
        <v>4710</v>
      </c>
      <c r="Q4984" s="34">
        <f t="shared" si="644"/>
        <v>10005</v>
      </c>
      <c r="R4984" s="1">
        <f>IF(J4984=26,VLOOKUP(G4984,'属性表（单核）'!$H$2:$I$251,2,0),IF(J4984=59,VLOOKUP(G4984,'属性表（单核）'!$C$2:$D$251,2,0),INT(N4984/VLOOKUP(J4984,'属性表（单）'!$N$4:$O$24,2,0))))</f>
        <v>6670</v>
      </c>
      <c r="S4984" s="1">
        <f t="shared" si="645"/>
        <v>252904</v>
      </c>
      <c r="T4984" s="28">
        <f>VLOOKUP(--F4984,经验表!$A$4:$B$53,2,0)*VLOOKUP(--E4984,经验表!$W$8:$X$17,2,0)</f>
        <v>252904.27500000002</v>
      </c>
      <c r="U4984" s="1">
        <f t="shared" si="646"/>
        <v>2416575</v>
      </c>
      <c r="V4984" s="1">
        <f t="shared" si="647"/>
        <v>2416575</v>
      </c>
    </row>
    <row r="4985" spans="1:22" x14ac:dyDescent="0.35">
      <c r="A4985" s="1">
        <v>92900205</v>
      </c>
      <c r="B4985" s="3" t="s">
        <v>27</v>
      </c>
      <c r="C4985" s="29">
        <f t="shared" si="642"/>
        <v>2</v>
      </c>
      <c r="D4985" s="29" t="str">
        <f t="shared" si="639"/>
        <v>5</v>
      </c>
      <c r="E4985" s="42" t="str">
        <f t="shared" si="640"/>
        <v>25</v>
      </c>
      <c r="F4985" s="1">
        <v>29</v>
      </c>
      <c r="G4985" s="28" t="str">
        <f t="shared" si="641"/>
        <v>529</v>
      </c>
      <c r="H4985" s="1">
        <v>26</v>
      </c>
      <c r="I4985" s="1">
        <v>7768</v>
      </c>
      <c r="J4985" s="1">
        <v>59</v>
      </c>
      <c r="K4985" s="1">
        <v>11000</v>
      </c>
      <c r="L4985" s="1">
        <v>204492</v>
      </c>
      <c r="M4985" s="1">
        <v>1796278</v>
      </c>
      <c r="N4985" s="2">
        <f>INT(VLOOKUP(--D4985,'属性表（单）'!$H$7:$I$11,2,0)*VLOOKUP(F4985,'属性表（单）'!$B$4:$D$53,3,0))</f>
        <v>45900</v>
      </c>
      <c r="O4985" s="34">
        <f t="shared" si="643"/>
        <v>7282</v>
      </c>
      <c r="P4985" s="1">
        <f>IF(H4985=26,VLOOKUP(G4985,'属性表（单核）'!$H$2:$I$251,2,0),IF(H4985=59,VLOOKUP(G4985,'属性表（单核）'!$C$2:$D$251,2,0),INT(N4985/VLOOKUP(H4985,'属性表（单）'!$N$4:$O$24,2,0))))</f>
        <v>4855</v>
      </c>
      <c r="Q4985" s="34">
        <f t="shared" si="644"/>
        <v>10312</v>
      </c>
      <c r="R4985" s="1">
        <f>IF(J4985=26,VLOOKUP(G4985,'属性表（单核）'!$H$2:$I$251,2,0),IF(J4985=59,VLOOKUP(G4985,'属性表（单核）'!$C$2:$D$251,2,0),INT(N4985/VLOOKUP(J4985,'属性表（单）'!$N$4:$O$24,2,0))))</f>
        <v>6875</v>
      </c>
      <c r="S4985" s="1">
        <f t="shared" si="645"/>
        <v>273437</v>
      </c>
      <c r="T4985" s="28">
        <f>VLOOKUP(--F4985,经验表!$A$4:$B$53,2,0)*VLOOKUP(--E4985,经验表!$W$8:$X$17,2,0)</f>
        <v>273437.77500000002</v>
      </c>
      <c r="U4985" s="1">
        <f t="shared" si="646"/>
        <v>2669479</v>
      </c>
      <c r="V4985" s="1">
        <f t="shared" si="647"/>
        <v>2669479</v>
      </c>
    </row>
    <row r="4986" spans="1:22" x14ac:dyDescent="0.35">
      <c r="A4986" s="1">
        <v>93000205</v>
      </c>
      <c r="B4986" s="3" t="s">
        <v>27</v>
      </c>
      <c r="C4986" s="29">
        <f t="shared" si="642"/>
        <v>2</v>
      </c>
      <c r="D4986" s="29" t="str">
        <f t="shared" si="639"/>
        <v>5</v>
      </c>
      <c r="E4986" s="42" t="str">
        <f t="shared" si="640"/>
        <v>25</v>
      </c>
      <c r="F4986" s="1">
        <v>30</v>
      </c>
      <c r="G4986" s="28" t="str">
        <f t="shared" si="641"/>
        <v>530</v>
      </c>
      <c r="H4986" s="1">
        <v>26</v>
      </c>
      <c r="I4986" s="1">
        <v>8000</v>
      </c>
      <c r="J4986" s="1">
        <v>59</v>
      </c>
      <c r="K4986" s="1">
        <v>11328</v>
      </c>
      <c r="L4986" s="1">
        <v>224521</v>
      </c>
      <c r="M4986" s="1">
        <v>2000770</v>
      </c>
      <c r="N4986" s="2">
        <f>INT(VLOOKUP(--D4986,'属性表（单）'!$H$7:$I$11,2,0)*VLOOKUP(F4986,'属性表（单）'!$B$4:$D$53,3,0))</f>
        <v>48000</v>
      </c>
      <c r="O4986" s="34">
        <f t="shared" si="643"/>
        <v>7500</v>
      </c>
      <c r="P4986" s="1">
        <f>IF(H4986=26,VLOOKUP(G4986,'属性表（单核）'!$H$2:$I$251,2,0),IF(H4986=59,VLOOKUP(G4986,'属性表（单核）'!$C$2:$D$251,2,0),INT(N4986/VLOOKUP(H4986,'属性表（单）'!$N$4:$O$24,2,0))))</f>
        <v>5000</v>
      </c>
      <c r="Q4986" s="34">
        <f t="shared" si="644"/>
        <v>10620</v>
      </c>
      <c r="R4986" s="1">
        <f>IF(J4986=26,VLOOKUP(G4986,'属性表（单核）'!$H$2:$I$251,2,0),IF(J4986=59,VLOOKUP(G4986,'属性表（单核）'!$C$2:$D$251,2,0),INT(N4986/VLOOKUP(J4986,'属性表（单）'!$N$4:$O$24,2,0))))</f>
        <v>7080</v>
      </c>
      <c r="S4986" s="1">
        <f t="shared" si="645"/>
        <v>299446</v>
      </c>
      <c r="T4986" s="28">
        <f>VLOOKUP(--F4986,经验表!$A$4:$B$53,2,0)*VLOOKUP(--E4986,经验表!$W$8:$X$17,2,0)</f>
        <v>299446.87500000006</v>
      </c>
      <c r="U4986" s="1">
        <f t="shared" si="646"/>
        <v>2942916</v>
      </c>
      <c r="V4986" s="1">
        <f t="shared" si="647"/>
        <v>2942916</v>
      </c>
    </row>
    <row r="4987" spans="1:22" x14ac:dyDescent="0.35">
      <c r="A4987" s="1">
        <v>93100205</v>
      </c>
      <c r="B4987" s="3" t="s">
        <v>27</v>
      </c>
      <c r="C4987" s="29">
        <f t="shared" si="642"/>
        <v>2</v>
      </c>
      <c r="D4987" s="29" t="str">
        <f t="shared" si="639"/>
        <v>5</v>
      </c>
      <c r="E4987" s="42" t="str">
        <f t="shared" si="640"/>
        <v>25</v>
      </c>
      <c r="F4987" s="1">
        <v>31</v>
      </c>
      <c r="G4987" s="28" t="str">
        <f t="shared" si="641"/>
        <v>531</v>
      </c>
      <c r="H4987" s="1">
        <v>26</v>
      </c>
      <c r="I4987" s="1">
        <v>8232</v>
      </c>
      <c r="J4987" s="1">
        <v>59</v>
      </c>
      <c r="K4987" s="1">
        <v>11656</v>
      </c>
      <c r="L4987" s="1">
        <v>246385</v>
      </c>
      <c r="M4987" s="1">
        <v>2225291</v>
      </c>
      <c r="N4987" s="2">
        <f>INT(VLOOKUP(--D4987,'属性表（单）'!$H$7:$I$11,2,0)*VLOOKUP(F4987,'属性表（单）'!$B$4:$D$53,3,0))</f>
        <v>50100</v>
      </c>
      <c r="O4987" s="34">
        <f t="shared" si="643"/>
        <v>7717</v>
      </c>
      <c r="P4987" s="1">
        <f>IF(H4987=26,VLOOKUP(G4987,'属性表（单核）'!$H$2:$I$251,2,0),IF(H4987=59,VLOOKUP(G4987,'属性表（单核）'!$C$2:$D$251,2,0),INT(N4987/VLOOKUP(H4987,'属性表（单）'!$N$4:$O$24,2,0))))</f>
        <v>5145</v>
      </c>
      <c r="Q4987" s="34">
        <f t="shared" si="644"/>
        <v>10927</v>
      </c>
      <c r="R4987" s="1">
        <f>IF(J4987=26,VLOOKUP(G4987,'属性表（单核）'!$H$2:$I$251,2,0),IF(J4987=59,VLOOKUP(G4987,'属性表（单核）'!$C$2:$D$251,2,0),INT(N4987/VLOOKUP(J4987,'属性表（单）'!$N$4:$O$24,2,0))))</f>
        <v>7285</v>
      </c>
      <c r="S4987" s="1">
        <f t="shared" si="645"/>
        <v>325455</v>
      </c>
      <c r="T4987" s="28">
        <f>VLOOKUP(--F4987,经验表!$A$4:$B$53,2,0)*VLOOKUP(--E4987,经验表!$W$8:$X$17,2,0)</f>
        <v>325455.97500000003</v>
      </c>
      <c r="U4987" s="1">
        <f t="shared" si="646"/>
        <v>3242362</v>
      </c>
      <c r="V4987" s="1">
        <f t="shared" si="647"/>
        <v>3242362</v>
      </c>
    </row>
    <row r="4988" spans="1:22" x14ac:dyDescent="0.35">
      <c r="A4988" s="1">
        <v>93200205</v>
      </c>
      <c r="B4988" s="3" t="s">
        <v>27</v>
      </c>
      <c r="C4988" s="29">
        <f t="shared" si="642"/>
        <v>2</v>
      </c>
      <c r="D4988" s="29" t="str">
        <f t="shared" si="639"/>
        <v>5</v>
      </c>
      <c r="E4988" s="42" t="str">
        <f t="shared" si="640"/>
        <v>25</v>
      </c>
      <c r="F4988" s="1">
        <v>32</v>
      </c>
      <c r="G4988" s="28" t="str">
        <f t="shared" si="641"/>
        <v>532</v>
      </c>
      <c r="H4988" s="1">
        <v>26</v>
      </c>
      <c r="I4988" s="1">
        <v>8464</v>
      </c>
      <c r="J4988" s="1">
        <v>59</v>
      </c>
      <c r="K4988" s="1">
        <v>11984</v>
      </c>
      <c r="L4988" s="1">
        <v>270248</v>
      </c>
      <c r="M4988" s="1">
        <v>2471676</v>
      </c>
      <c r="N4988" s="2">
        <f>INT(VLOOKUP(--D4988,'属性表（单）'!$H$7:$I$11,2,0)*VLOOKUP(F4988,'属性表（单）'!$B$4:$D$53,3,0))</f>
        <v>52500</v>
      </c>
      <c r="O4988" s="34">
        <f t="shared" si="643"/>
        <v>7935</v>
      </c>
      <c r="P4988" s="1">
        <f>IF(H4988=26,VLOOKUP(G4988,'属性表（单核）'!$H$2:$I$251,2,0),IF(H4988=59,VLOOKUP(G4988,'属性表（单核）'!$C$2:$D$251,2,0),INT(N4988/VLOOKUP(H4988,'属性表（单）'!$N$4:$O$24,2,0))))</f>
        <v>5290</v>
      </c>
      <c r="Q4988" s="34">
        <f t="shared" si="644"/>
        <v>11235</v>
      </c>
      <c r="R4988" s="1">
        <f>IF(J4988=26,VLOOKUP(G4988,'属性表（单核）'!$H$2:$I$251,2,0),IF(J4988=59,VLOOKUP(G4988,'属性表（单核）'!$C$2:$D$251,2,0),INT(N4988/VLOOKUP(J4988,'属性表（单）'!$N$4:$O$24,2,0))))</f>
        <v>7490</v>
      </c>
      <c r="S4988" s="1">
        <f t="shared" si="645"/>
        <v>351465</v>
      </c>
      <c r="T4988" s="28">
        <f>VLOOKUP(--F4988,经验表!$A$4:$B$53,2,0)*VLOOKUP(--E4988,经验表!$W$8:$X$17,2,0)</f>
        <v>351465.07500000007</v>
      </c>
      <c r="U4988" s="1">
        <f t="shared" si="646"/>
        <v>3567817</v>
      </c>
      <c r="V4988" s="1">
        <f t="shared" si="647"/>
        <v>3567817</v>
      </c>
    </row>
    <row r="4989" spans="1:22" x14ac:dyDescent="0.35">
      <c r="A4989" s="1">
        <v>93300205</v>
      </c>
      <c r="B4989" s="3" t="s">
        <v>27</v>
      </c>
      <c r="C4989" s="29">
        <f t="shared" si="642"/>
        <v>2</v>
      </c>
      <c r="D4989" s="29" t="str">
        <f t="shared" si="639"/>
        <v>5</v>
      </c>
      <c r="E4989" s="42" t="str">
        <f t="shared" si="640"/>
        <v>25</v>
      </c>
      <c r="F4989" s="1">
        <v>33</v>
      </c>
      <c r="G4989" s="28" t="str">
        <f t="shared" si="641"/>
        <v>533</v>
      </c>
      <c r="H4989" s="1">
        <v>26</v>
      </c>
      <c r="I4989" s="1">
        <v>8696</v>
      </c>
      <c r="J4989" s="1">
        <v>59</v>
      </c>
      <c r="K4989" s="1">
        <v>12312</v>
      </c>
      <c r="L4989" s="1">
        <v>296294</v>
      </c>
      <c r="M4989" s="1">
        <v>2741924</v>
      </c>
      <c r="N4989" s="2">
        <f>INT(VLOOKUP(--D4989,'属性表（单）'!$H$7:$I$11,2,0)*VLOOKUP(F4989,'属性表（单）'!$B$4:$D$53,3,0))</f>
        <v>54900</v>
      </c>
      <c r="O4989" s="34">
        <f t="shared" si="643"/>
        <v>8152</v>
      </c>
      <c r="P4989" s="1">
        <f>IF(H4989=26,VLOOKUP(G4989,'属性表（单核）'!$H$2:$I$251,2,0),IF(H4989=59,VLOOKUP(G4989,'属性表（单核）'!$C$2:$D$251,2,0),INT(N4989/VLOOKUP(H4989,'属性表（单）'!$N$4:$O$24,2,0))))</f>
        <v>5435</v>
      </c>
      <c r="Q4989" s="34">
        <f t="shared" si="644"/>
        <v>11542</v>
      </c>
      <c r="R4989" s="1">
        <f>IF(J4989=26,VLOOKUP(G4989,'属性表（单核）'!$H$2:$I$251,2,0),IF(J4989=59,VLOOKUP(G4989,'属性表（单核）'!$C$2:$D$251,2,0),INT(N4989/VLOOKUP(J4989,'属性表（单）'!$N$4:$O$24,2,0))))</f>
        <v>7695</v>
      </c>
      <c r="S4989" s="1">
        <f t="shared" si="645"/>
        <v>377474</v>
      </c>
      <c r="T4989" s="28">
        <f>VLOOKUP(--F4989,经验表!$A$4:$B$53,2,0)*VLOOKUP(--E4989,经验表!$W$8:$X$17,2,0)</f>
        <v>377474.17500000005</v>
      </c>
      <c r="U4989" s="1">
        <f t="shared" si="646"/>
        <v>3919282</v>
      </c>
      <c r="V4989" s="1">
        <f t="shared" si="647"/>
        <v>3919282</v>
      </c>
    </row>
    <row r="4990" spans="1:22" x14ac:dyDescent="0.35">
      <c r="A4990" s="1">
        <v>93400205</v>
      </c>
      <c r="B4990" s="3" t="s">
        <v>27</v>
      </c>
      <c r="C4990" s="29">
        <f t="shared" si="642"/>
        <v>2</v>
      </c>
      <c r="D4990" s="29" t="str">
        <f t="shared" si="639"/>
        <v>5</v>
      </c>
      <c r="E4990" s="42" t="str">
        <f t="shared" si="640"/>
        <v>25</v>
      </c>
      <c r="F4990" s="1">
        <v>34</v>
      </c>
      <c r="G4990" s="28" t="str">
        <f t="shared" si="641"/>
        <v>534</v>
      </c>
      <c r="H4990" s="1">
        <v>26</v>
      </c>
      <c r="I4990" s="1">
        <v>8928</v>
      </c>
      <c r="J4990" s="1">
        <v>59</v>
      </c>
      <c r="K4990" s="1">
        <v>12640</v>
      </c>
      <c r="L4990" s="1">
        <v>324718</v>
      </c>
      <c r="M4990" s="1">
        <v>3038218</v>
      </c>
      <c r="N4990" s="2">
        <f>INT(VLOOKUP(--D4990,'属性表（单）'!$H$7:$I$11,2,0)*VLOOKUP(F4990,'属性表（单）'!$B$4:$D$53,3,0))</f>
        <v>57300</v>
      </c>
      <c r="O4990" s="34">
        <f t="shared" si="643"/>
        <v>8370</v>
      </c>
      <c r="P4990" s="1">
        <f>IF(H4990=26,VLOOKUP(G4990,'属性表（单核）'!$H$2:$I$251,2,0),IF(H4990=59,VLOOKUP(G4990,'属性表（单核）'!$C$2:$D$251,2,0),INT(N4990/VLOOKUP(H4990,'属性表（单）'!$N$4:$O$24,2,0))))</f>
        <v>5580</v>
      </c>
      <c r="Q4990" s="34">
        <f t="shared" si="644"/>
        <v>11850</v>
      </c>
      <c r="R4990" s="1">
        <f>IF(J4990=26,VLOOKUP(G4990,'属性表（单核）'!$H$2:$I$251,2,0),IF(J4990=59,VLOOKUP(G4990,'属性表（单核）'!$C$2:$D$251,2,0),INT(N4990/VLOOKUP(J4990,'属性表（单）'!$N$4:$O$24,2,0))))</f>
        <v>7900</v>
      </c>
      <c r="S4990" s="1">
        <f t="shared" si="645"/>
        <v>409643</v>
      </c>
      <c r="T4990" s="28">
        <f>VLOOKUP(--F4990,经验表!$A$4:$B$53,2,0)*VLOOKUP(--E4990,经验表!$W$8:$X$17,2,0)</f>
        <v>409643.32500000007</v>
      </c>
      <c r="U4990" s="1">
        <f t="shared" si="646"/>
        <v>4296756</v>
      </c>
      <c r="V4990" s="1">
        <f t="shared" si="647"/>
        <v>4296756</v>
      </c>
    </row>
    <row r="4991" spans="1:22" x14ac:dyDescent="0.35">
      <c r="A4991" s="1">
        <v>93500205</v>
      </c>
      <c r="B4991" s="3" t="s">
        <v>27</v>
      </c>
      <c r="C4991" s="29">
        <f t="shared" si="642"/>
        <v>2</v>
      </c>
      <c r="D4991" s="29" t="str">
        <f t="shared" si="639"/>
        <v>5</v>
      </c>
      <c r="E4991" s="42" t="str">
        <f t="shared" si="640"/>
        <v>25</v>
      </c>
      <c r="F4991" s="1">
        <v>35</v>
      </c>
      <c r="G4991" s="28" t="str">
        <f t="shared" si="641"/>
        <v>535</v>
      </c>
      <c r="H4991" s="1">
        <v>26</v>
      </c>
      <c r="I4991" s="1">
        <v>9160</v>
      </c>
      <c r="J4991" s="1">
        <v>59</v>
      </c>
      <c r="K4991" s="1">
        <v>12968</v>
      </c>
      <c r="L4991" s="1">
        <v>355740</v>
      </c>
      <c r="M4991" s="1">
        <v>3362936</v>
      </c>
      <c r="N4991" s="2">
        <f>INT(VLOOKUP(--D4991,'属性表（单）'!$H$7:$I$11,2,0)*VLOOKUP(F4991,'属性表（单）'!$B$4:$D$53,3,0))</f>
        <v>59700</v>
      </c>
      <c r="O4991" s="34">
        <f t="shared" si="643"/>
        <v>8587</v>
      </c>
      <c r="P4991" s="1">
        <f>IF(H4991=26,VLOOKUP(G4991,'属性表（单核）'!$H$2:$I$251,2,0),IF(H4991=59,VLOOKUP(G4991,'属性表（单核）'!$C$2:$D$251,2,0),INT(N4991/VLOOKUP(H4991,'属性表（单）'!$N$4:$O$24,2,0))))</f>
        <v>5725</v>
      </c>
      <c r="Q4991" s="34">
        <f t="shared" si="644"/>
        <v>12157</v>
      </c>
      <c r="R4991" s="1">
        <f>IF(J4991=26,VLOOKUP(G4991,'属性表（单核）'!$H$2:$I$251,2,0),IF(J4991=59,VLOOKUP(G4991,'属性表（单核）'!$C$2:$D$251,2,0),INT(N4991/VLOOKUP(J4991,'属性表（单）'!$N$4:$O$24,2,0))))</f>
        <v>8105</v>
      </c>
      <c r="S4991" s="1">
        <f t="shared" si="645"/>
        <v>441812</v>
      </c>
      <c r="T4991" s="28">
        <f>VLOOKUP(--F4991,经验表!$A$4:$B$53,2,0)*VLOOKUP(--E4991,经验表!$W$8:$X$17,2,0)</f>
        <v>441812.47500000003</v>
      </c>
      <c r="U4991" s="1">
        <f t="shared" si="646"/>
        <v>4706399</v>
      </c>
      <c r="V4991" s="1">
        <f t="shared" si="647"/>
        <v>4706399</v>
      </c>
    </row>
    <row r="4992" spans="1:22" x14ac:dyDescent="0.35">
      <c r="A4992" s="1">
        <v>93600205</v>
      </c>
      <c r="B4992" s="3" t="s">
        <v>27</v>
      </c>
      <c r="C4992" s="29">
        <f t="shared" si="642"/>
        <v>2</v>
      </c>
      <c r="D4992" s="29" t="str">
        <f t="shared" si="639"/>
        <v>5</v>
      </c>
      <c r="E4992" s="42" t="str">
        <f t="shared" si="640"/>
        <v>25</v>
      </c>
      <c r="F4992" s="1">
        <v>36</v>
      </c>
      <c r="G4992" s="28" t="str">
        <f t="shared" si="641"/>
        <v>536</v>
      </c>
      <c r="H4992" s="1">
        <v>26</v>
      </c>
      <c r="I4992" s="1">
        <v>9392</v>
      </c>
      <c r="J4992" s="1">
        <v>59</v>
      </c>
      <c r="K4992" s="1">
        <v>13296</v>
      </c>
      <c r="L4992" s="1">
        <v>389594</v>
      </c>
      <c r="M4992" s="1">
        <v>3718676</v>
      </c>
      <c r="N4992" s="2">
        <f>INT(VLOOKUP(--D4992,'属性表（单）'!$H$7:$I$11,2,0)*VLOOKUP(F4992,'属性表（单）'!$B$4:$D$53,3,0))</f>
        <v>62100</v>
      </c>
      <c r="O4992" s="34">
        <f t="shared" si="643"/>
        <v>8805</v>
      </c>
      <c r="P4992" s="1">
        <f>IF(H4992=26,VLOOKUP(G4992,'属性表（单核）'!$H$2:$I$251,2,0),IF(H4992=59,VLOOKUP(G4992,'属性表（单核）'!$C$2:$D$251,2,0),INT(N4992/VLOOKUP(H4992,'属性表（单）'!$N$4:$O$24,2,0))))</f>
        <v>5870</v>
      </c>
      <c r="Q4992" s="34">
        <f t="shared" si="644"/>
        <v>12465</v>
      </c>
      <c r="R4992" s="1">
        <f>IF(J4992=26,VLOOKUP(G4992,'属性表（单核）'!$H$2:$I$251,2,0),IF(J4992=59,VLOOKUP(G4992,'属性表（单核）'!$C$2:$D$251,2,0),INT(N4992/VLOOKUP(J4992,'属性表（单）'!$N$4:$O$24,2,0))))</f>
        <v>8310</v>
      </c>
      <c r="S4992" s="1">
        <f t="shared" si="645"/>
        <v>473981</v>
      </c>
      <c r="T4992" s="28">
        <f>VLOOKUP(--F4992,经验表!$A$4:$B$53,2,0)*VLOOKUP(--E4992,经验表!$W$8:$X$17,2,0)</f>
        <v>473981.62500000006</v>
      </c>
      <c r="U4992" s="1">
        <f t="shared" si="646"/>
        <v>5148211</v>
      </c>
      <c r="V4992" s="1">
        <f t="shared" si="647"/>
        <v>5148211</v>
      </c>
    </row>
    <row r="4993" spans="1:22" x14ac:dyDescent="0.35">
      <c r="A4993" s="1">
        <v>93700205</v>
      </c>
      <c r="B4993" s="3" t="s">
        <v>27</v>
      </c>
      <c r="C4993" s="29">
        <f t="shared" si="642"/>
        <v>2</v>
      </c>
      <c r="D4993" s="29" t="str">
        <f t="shared" si="639"/>
        <v>5</v>
      </c>
      <c r="E4993" s="42" t="str">
        <f t="shared" si="640"/>
        <v>25</v>
      </c>
      <c r="F4993" s="1">
        <v>37</v>
      </c>
      <c r="G4993" s="28" t="str">
        <f t="shared" si="641"/>
        <v>537</v>
      </c>
      <c r="H4993" s="1">
        <v>26</v>
      </c>
      <c r="I4993" s="1">
        <v>9624</v>
      </c>
      <c r="J4993" s="1">
        <v>59</v>
      </c>
      <c r="K4993" s="1">
        <v>13624</v>
      </c>
      <c r="L4993" s="1">
        <v>426536</v>
      </c>
      <c r="M4993" s="1">
        <v>4108270</v>
      </c>
      <c r="N4993" s="2">
        <f>INT(VLOOKUP(--D4993,'属性表（单）'!$H$7:$I$11,2,0)*VLOOKUP(F4993,'属性表（单）'!$B$4:$D$53,3,0))</f>
        <v>64800</v>
      </c>
      <c r="O4993" s="34">
        <f t="shared" si="643"/>
        <v>9022</v>
      </c>
      <c r="P4993" s="1">
        <f>IF(H4993=26,VLOOKUP(G4993,'属性表（单核）'!$H$2:$I$251,2,0),IF(H4993=59,VLOOKUP(G4993,'属性表（单核）'!$C$2:$D$251,2,0),INT(N4993/VLOOKUP(H4993,'属性表（单）'!$N$4:$O$24,2,0))))</f>
        <v>6015</v>
      </c>
      <c r="Q4993" s="34">
        <f t="shared" si="644"/>
        <v>12772</v>
      </c>
      <c r="R4993" s="1">
        <f>IF(J4993=26,VLOOKUP(G4993,'属性表（单核）'!$H$2:$I$251,2,0),IF(J4993=59,VLOOKUP(G4993,'属性表（单核）'!$C$2:$D$251,2,0),INT(N4993/VLOOKUP(J4993,'属性表（单）'!$N$4:$O$24,2,0))))</f>
        <v>8515</v>
      </c>
      <c r="S4993" s="1">
        <f t="shared" si="645"/>
        <v>506150</v>
      </c>
      <c r="T4993" s="28">
        <f>VLOOKUP(--F4993,经验表!$A$4:$B$53,2,0)*VLOOKUP(--E4993,经验表!$W$8:$X$17,2,0)</f>
        <v>506150.77500000008</v>
      </c>
      <c r="U4993" s="1">
        <f t="shared" si="646"/>
        <v>5622192</v>
      </c>
      <c r="V4993" s="1">
        <f t="shared" si="647"/>
        <v>5622192</v>
      </c>
    </row>
    <row r="4994" spans="1:22" x14ac:dyDescent="0.35">
      <c r="A4994" s="1">
        <v>93800205</v>
      </c>
      <c r="B4994" s="3" t="s">
        <v>27</v>
      </c>
      <c r="C4994" s="29">
        <f t="shared" si="642"/>
        <v>2</v>
      </c>
      <c r="D4994" s="29" t="str">
        <f t="shared" si="639"/>
        <v>5</v>
      </c>
      <c r="E4994" s="42" t="str">
        <f t="shared" si="640"/>
        <v>25</v>
      </c>
      <c r="F4994" s="1">
        <v>38</v>
      </c>
      <c r="G4994" s="28" t="str">
        <f t="shared" si="641"/>
        <v>538</v>
      </c>
      <c r="H4994" s="1">
        <v>26</v>
      </c>
      <c r="I4994" s="1">
        <v>9856</v>
      </c>
      <c r="J4994" s="1">
        <v>59</v>
      </c>
      <c r="K4994" s="1">
        <v>13952</v>
      </c>
      <c r="L4994" s="1">
        <v>466849</v>
      </c>
      <c r="M4994" s="1">
        <v>4534806</v>
      </c>
      <c r="N4994" s="2">
        <f>INT(VLOOKUP(--D4994,'属性表（单）'!$H$7:$I$11,2,0)*VLOOKUP(F4994,'属性表（单）'!$B$4:$D$53,3,0))</f>
        <v>67500</v>
      </c>
      <c r="O4994" s="34">
        <f t="shared" si="643"/>
        <v>9240</v>
      </c>
      <c r="P4994" s="1">
        <f>IF(H4994=26,VLOOKUP(G4994,'属性表（单核）'!$H$2:$I$251,2,0),IF(H4994=59,VLOOKUP(G4994,'属性表（单核）'!$C$2:$D$251,2,0),INT(N4994/VLOOKUP(H4994,'属性表（单）'!$N$4:$O$24,2,0))))</f>
        <v>6160</v>
      </c>
      <c r="Q4994" s="34">
        <f t="shared" si="644"/>
        <v>13080</v>
      </c>
      <c r="R4994" s="1">
        <f>IF(J4994=26,VLOOKUP(G4994,'属性表（单核）'!$H$2:$I$251,2,0),IF(J4994=59,VLOOKUP(G4994,'属性表（单核）'!$C$2:$D$251,2,0),INT(N4994/VLOOKUP(J4994,'属性表（单）'!$N$4:$O$24,2,0))))</f>
        <v>8720</v>
      </c>
      <c r="S4994" s="1">
        <f t="shared" si="645"/>
        <v>545164</v>
      </c>
      <c r="T4994" s="28">
        <f>VLOOKUP(--F4994,经验表!$A$4:$B$53,2,0)*VLOOKUP(--E4994,经验表!$W$8:$X$17,2,0)</f>
        <v>545164.42500000005</v>
      </c>
      <c r="U4994" s="1">
        <f t="shared" si="646"/>
        <v>6128342</v>
      </c>
      <c r="V4994" s="1">
        <f t="shared" si="647"/>
        <v>6128342</v>
      </c>
    </row>
    <row r="4995" spans="1:22" x14ac:dyDescent="0.35">
      <c r="A4995" s="1">
        <v>93900205</v>
      </c>
      <c r="B4995" s="3" t="s">
        <v>27</v>
      </c>
      <c r="C4995" s="29">
        <f t="shared" si="642"/>
        <v>2</v>
      </c>
      <c r="D4995" s="29" t="str">
        <f t="shared" ref="D4995:D5058" si="648">RIGHT(A4995,1)</f>
        <v>5</v>
      </c>
      <c r="E4995" s="42" t="str">
        <f t="shared" ref="E4995:E5058" si="649">IF(C4995=1,RIGHT(A4995,1),C4995&amp;RIGHT(A4995,1))</f>
        <v>25</v>
      </c>
      <c r="F4995" s="1">
        <v>39</v>
      </c>
      <c r="G4995" s="28" t="str">
        <f t="shared" ref="G4995:G5058" si="650">D4995&amp;F4995</f>
        <v>539</v>
      </c>
      <c r="H4995" s="1">
        <v>26</v>
      </c>
      <c r="I4995" s="1">
        <v>10088</v>
      </c>
      <c r="J4995" s="1">
        <v>59</v>
      </c>
      <c r="K4995" s="1">
        <v>14280</v>
      </c>
      <c r="L4995" s="1">
        <v>510840</v>
      </c>
      <c r="M4995" s="1">
        <v>5001655</v>
      </c>
      <c r="N4995" s="2">
        <f>INT(VLOOKUP(--D4995,'属性表（单）'!$H$7:$I$11,2,0)*VLOOKUP(F4995,'属性表（单）'!$B$4:$D$53,3,0))</f>
        <v>70200</v>
      </c>
      <c r="O4995" s="34">
        <f t="shared" si="643"/>
        <v>9457</v>
      </c>
      <c r="P4995" s="1">
        <f>IF(H4995=26,VLOOKUP(G4995,'属性表（单核）'!$H$2:$I$251,2,0),IF(H4995=59,VLOOKUP(G4995,'属性表（单核）'!$C$2:$D$251,2,0),INT(N4995/VLOOKUP(H4995,'属性表（单）'!$N$4:$O$24,2,0))))</f>
        <v>6305</v>
      </c>
      <c r="Q4995" s="34">
        <f t="shared" si="644"/>
        <v>13387</v>
      </c>
      <c r="R4995" s="1">
        <f>IF(J4995=26,VLOOKUP(G4995,'属性表（单核）'!$H$2:$I$251,2,0),IF(J4995=59,VLOOKUP(G4995,'属性表（单核）'!$C$2:$D$251,2,0),INT(N4995/VLOOKUP(J4995,'属性表（单）'!$N$4:$O$24,2,0))))</f>
        <v>8925</v>
      </c>
      <c r="S4995" s="1">
        <f t="shared" si="645"/>
        <v>584178</v>
      </c>
      <c r="T4995" s="28">
        <f>VLOOKUP(--F4995,经验表!$A$4:$B$53,2,0)*VLOOKUP(--E4995,经验表!$W$8:$X$17,2,0)</f>
        <v>584178.07500000007</v>
      </c>
      <c r="U4995" s="1">
        <f t="shared" si="646"/>
        <v>6673506</v>
      </c>
      <c r="V4995" s="1">
        <f t="shared" si="647"/>
        <v>6673506</v>
      </c>
    </row>
    <row r="4996" spans="1:22" x14ac:dyDescent="0.35">
      <c r="A4996" s="1">
        <v>94000205</v>
      </c>
      <c r="B4996" s="3" t="s">
        <v>27</v>
      </c>
      <c r="C4996" s="29">
        <f t="shared" ref="C4996:C5059" si="651">C4995</f>
        <v>2</v>
      </c>
      <c r="D4996" s="29" t="str">
        <f t="shared" si="648"/>
        <v>5</v>
      </c>
      <c r="E4996" s="42" t="str">
        <f t="shared" si="649"/>
        <v>25</v>
      </c>
      <c r="F4996" s="1">
        <v>40</v>
      </c>
      <c r="G4996" s="28" t="str">
        <f t="shared" si="650"/>
        <v>540</v>
      </c>
      <c r="H4996" s="1">
        <v>26</v>
      </c>
      <c r="I4996" s="1">
        <v>10320</v>
      </c>
      <c r="J4996" s="1">
        <v>59</v>
      </c>
      <c r="K4996" s="1">
        <v>14608</v>
      </c>
      <c r="L4996" s="1">
        <v>558837</v>
      </c>
      <c r="M4996" s="1">
        <v>5512495</v>
      </c>
      <c r="N4996" s="2">
        <f>INT(VLOOKUP(--D4996,'属性表（单）'!$H$7:$I$11,2,0)*VLOOKUP(F4996,'属性表（单）'!$B$4:$D$53,3,0))</f>
        <v>72900</v>
      </c>
      <c r="O4996" s="34">
        <f t="shared" si="643"/>
        <v>9675</v>
      </c>
      <c r="P4996" s="1">
        <f>IF(H4996=26,VLOOKUP(G4996,'属性表（单核）'!$H$2:$I$251,2,0),IF(H4996=59,VLOOKUP(G4996,'属性表（单核）'!$C$2:$D$251,2,0),INT(N4996/VLOOKUP(H4996,'属性表（单）'!$N$4:$O$24,2,0))))</f>
        <v>6450</v>
      </c>
      <c r="Q4996" s="34">
        <f t="shared" si="644"/>
        <v>13695</v>
      </c>
      <c r="R4996" s="1">
        <f>IF(J4996=26,VLOOKUP(G4996,'属性表（单核）'!$H$2:$I$251,2,0),IF(J4996=59,VLOOKUP(G4996,'属性表（单核）'!$C$2:$D$251,2,0),INT(N4996/VLOOKUP(J4996,'属性表（单）'!$N$4:$O$24,2,0))))</f>
        <v>9130</v>
      </c>
      <c r="S4996" s="1">
        <f t="shared" si="645"/>
        <v>623191</v>
      </c>
      <c r="T4996" s="28">
        <f>VLOOKUP(--F4996,经验表!$A$4:$B$53,2,0)*VLOOKUP(--E4996,经验表!$W$8:$X$17,2,0)</f>
        <v>623191.72500000009</v>
      </c>
      <c r="U4996" s="1">
        <f t="shared" si="646"/>
        <v>7257684</v>
      </c>
      <c r="V4996" s="1">
        <f t="shared" si="647"/>
        <v>7257684</v>
      </c>
    </row>
    <row r="4997" spans="1:22" x14ac:dyDescent="0.35">
      <c r="A4997" s="1">
        <v>94100205</v>
      </c>
      <c r="B4997" s="3" t="s">
        <v>27</v>
      </c>
      <c r="C4997" s="29">
        <f t="shared" si="651"/>
        <v>2</v>
      </c>
      <c r="D4997" s="29" t="str">
        <f t="shared" si="648"/>
        <v>5</v>
      </c>
      <c r="E4997" s="42" t="str">
        <f t="shared" si="649"/>
        <v>25</v>
      </c>
      <c r="F4997" s="1">
        <v>41</v>
      </c>
      <c r="G4997" s="28" t="str">
        <f t="shared" si="650"/>
        <v>541</v>
      </c>
      <c r="H4997" s="1">
        <v>26</v>
      </c>
      <c r="I4997" s="1">
        <v>10552</v>
      </c>
      <c r="J4997" s="1">
        <v>59</v>
      </c>
      <c r="K4997" s="1">
        <v>14936</v>
      </c>
      <c r="L4997" s="1">
        <v>611213</v>
      </c>
      <c r="M4997" s="1">
        <v>6071332</v>
      </c>
      <c r="N4997" s="2">
        <f>INT(VLOOKUP(--D4997,'属性表（单）'!$H$7:$I$11,2,0)*VLOOKUP(F4997,'属性表（单）'!$B$4:$D$53,3,0))</f>
        <v>75600</v>
      </c>
      <c r="O4997" s="34">
        <f t="shared" si="643"/>
        <v>9892</v>
      </c>
      <c r="P4997" s="1">
        <f>IF(H4997=26,VLOOKUP(G4997,'属性表（单核）'!$H$2:$I$251,2,0),IF(H4997=59,VLOOKUP(G4997,'属性表（单核）'!$C$2:$D$251,2,0),INT(N4997/VLOOKUP(H4997,'属性表（单）'!$N$4:$O$24,2,0))))</f>
        <v>6595</v>
      </c>
      <c r="Q4997" s="34">
        <f t="shared" si="644"/>
        <v>14002</v>
      </c>
      <c r="R4997" s="1">
        <f>IF(J4997=26,VLOOKUP(G4997,'属性表（单核）'!$H$2:$I$251,2,0),IF(J4997=59,VLOOKUP(G4997,'属性表（单核）'!$C$2:$D$251,2,0),INT(N4997/VLOOKUP(J4997,'属性表（单）'!$N$4:$O$24,2,0))))</f>
        <v>9335</v>
      </c>
      <c r="S4997" s="1">
        <f t="shared" si="645"/>
        <v>662205</v>
      </c>
      <c r="T4997" s="28">
        <f>VLOOKUP(--F4997,经验表!$A$4:$B$53,2,0)*VLOOKUP(--E4997,经验表!$W$8:$X$17,2,0)</f>
        <v>662205.37500000012</v>
      </c>
      <c r="U4997" s="1">
        <f t="shared" si="646"/>
        <v>7880875</v>
      </c>
      <c r="V4997" s="1">
        <f t="shared" si="647"/>
        <v>7880875</v>
      </c>
    </row>
    <row r="4998" spans="1:22" x14ac:dyDescent="0.35">
      <c r="A4998" s="1">
        <v>94200205</v>
      </c>
      <c r="B4998" s="3" t="s">
        <v>27</v>
      </c>
      <c r="C4998" s="29">
        <f t="shared" si="651"/>
        <v>2</v>
      </c>
      <c r="D4998" s="29" t="str">
        <f t="shared" si="648"/>
        <v>5</v>
      </c>
      <c r="E4998" s="42" t="str">
        <f t="shared" si="649"/>
        <v>25</v>
      </c>
      <c r="F4998" s="1">
        <v>42</v>
      </c>
      <c r="G4998" s="28" t="str">
        <f t="shared" si="650"/>
        <v>542</v>
      </c>
      <c r="H4998" s="1">
        <v>26</v>
      </c>
      <c r="I4998" s="1">
        <v>10784</v>
      </c>
      <c r="J4998" s="1">
        <v>59</v>
      </c>
      <c r="K4998" s="1">
        <v>15264</v>
      </c>
      <c r="L4998" s="1">
        <v>668358</v>
      </c>
      <c r="M4998" s="1">
        <v>6682545</v>
      </c>
      <c r="N4998" s="2">
        <f>INT(VLOOKUP(--D4998,'属性表（单）'!$H$7:$I$11,2,0)*VLOOKUP(F4998,'属性表（单）'!$B$4:$D$53,3,0))</f>
        <v>78600</v>
      </c>
      <c r="O4998" s="34">
        <f t="shared" si="643"/>
        <v>10110</v>
      </c>
      <c r="P4998" s="1">
        <f>IF(H4998=26,VLOOKUP(G4998,'属性表（单核）'!$H$2:$I$251,2,0),IF(H4998=59,VLOOKUP(G4998,'属性表（单核）'!$C$2:$D$251,2,0),INT(N4998/VLOOKUP(H4998,'属性表（单）'!$N$4:$O$24,2,0))))</f>
        <v>6740</v>
      </c>
      <c r="Q4998" s="34">
        <f t="shared" si="644"/>
        <v>14310</v>
      </c>
      <c r="R4998" s="1">
        <f>IF(J4998=26,VLOOKUP(G4998,'属性表（单核）'!$H$2:$I$251,2,0),IF(J4998=59,VLOOKUP(G4998,'属性表（单核）'!$C$2:$D$251,2,0),INT(N4998/VLOOKUP(J4998,'属性表（单）'!$N$4:$O$24,2,0))))</f>
        <v>9540</v>
      </c>
      <c r="S4998" s="1">
        <f t="shared" si="645"/>
        <v>708747</v>
      </c>
      <c r="T4998" s="28">
        <f>VLOOKUP(--F4998,经验表!$A$4:$B$53,2,0)*VLOOKUP(--E4998,经验表!$W$8:$X$17,2,0)</f>
        <v>708747.97500000009</v>
      </c>
      <c r="U4998" s="1">
        <f t="shared" si="646"/>
        <v>8543080</v>
      </c>
      <c r="V4998" s="1">
        <f t="shared" si="647"/>
        <v>8543080</v>
      </c>
    </row>
    <row r="4999" spans="1:22" x14ac:dyDescent="0.35">
      <c r="A4999" s="1">
        <v>94300205</v>
      </c>
      <c r="B4999" s="3" t="s">
        <v>27</v>
      </c>
      <c r="C4999" s="29">
        <f t="shared" si="651"/>
        <v>2</v>
      </c>
      <c r="D4999" s="29" t="str">
        <f t="shared" si="648"/>
        <v>5</v>
      </c>
      <c r="E4999" s="42" t="str">
        <f t="shared" si="649"/>
        <v>25</v>
      </c>
      <c r="F4999" s="1">
        <v>43</v>
      </c>
      <c r="G4999" s="28" t="str">
        <f t="shared" si="650"/>
        <v>543</v>
      </c>
      <c r="H4999" s="1">
        <v>26</v>
      </c>
      <c r="I4999" s="1">
        <v>11016</v>
      </c>
      <c r="J4999" s="1">
        <v>59</v>
      </c>
      <c r="K4999" s="1">
        <v>15592</v>
      </c>
      <c r="L4999" s="1">
        <v>730710</v>
      </c>
      <c r="M4999" s="1">
        <v>7350903</v>
      </c>
      <c r="N4999" s="2">
        <f>INT(VLOOKUP(--D4999,'属性表（单）'!$H$7:$I$11,2,0)*VLOOKUP(F4999,'属性表（单）'!$B$4:$D$53,3,0))</f>
        <v>81600</v>
      </c>
      <c r="O4999" s="34">
        <f t="shared" ref="O4999:O5062" si="652">INT(IF(C4999=1,P4999,P4999*$X$14))</f>
        <v>10327</v>
      </c>
      <c r="P4999" s="1">
        <f>IF(H4999=26,VLOOKUP(G4999,'属性表（单核）'!$H$2:$I$251,2,0),IF(H4999=59,VLOOKUP(G4999,'属性表（单核）'!$C$2:$D$251,2,0),INT(N4999/VLOOKUP(H4999,'属性表（单）'!$N$4:$O$24,2,0))))</f>
        <v>6885</v>
      </c>
      <c r="Q4999" s="34">
        <f t="shared" si="644"/>
        <v>14617</v>
      </c>
      <c r="R4999" s="1">
        <f>IF(J4999=26,VLOOKUP(G4999,'属性表（单核）'!$H$2:$I$251,2,0),IF(J4999=59,VLOOKUP(G4999,'属性表（单核）'!$C$2:$D$251,2,0),INT(N4999/VLOOKUP(J4999,'属性表（单）'!$N$4:$O$24,2,0))))</f>
        <v>9745</v>
      </c>
      <c r="S4999" s="1">
        <f t="shared" si="645"/>
        <v>755290</v>
      </c>
      <c r="T4999" s="28">
        <f>VLOOKUP(--F4999,经验表!$A$4:$B$53,2,0)*VLOOKUP(--E4999,经验表!$W$8:$X$17,2,0)</f>
        <v>755290.57500000007</v>
      </c>
      <c r="U4999" s="1">
        <f t="shared" si="646"/>
        <v>9251827</v>
      </c>
      <c r="V4999" s="1">
        <f t="shared" si="647"/>
        <v>9251827</v>
      </c>
    </row>
    <row r="5000" spans="1:22" x14ac:dyDescent="0.35">
      <c r="A5000" s="1">
        <v>94400205</v>
      </c>
      <c r="B5000" s="3" t="s">
        <v>27</v>
      </c>
      <c r="C5000" s="29">
        <f t="shared" si="651"/>
        <v>2</v>
      </c>
      <c r="D5000" s="29" t="str">
        <f t="shared" si="648"/>
        <v>5</v>
      </c>
      <c r="E5000" s="42" t="str">
        <f t="shared" si="649"/>
        <v>25</v>
      </c>
      <c r="F5000" s="1">
        <v>44</v>
      </c>
      <c r="G5000" s="28" t="str">
        <f t="shared" si="650"/>
        <v>544</v>
      </c>
      <c r="H5000" s="1">
        <v>26</v>
      </c>
      <c r="I5000" s="1">
        <v>11248</v>
      </c>
      <c r="J5000" s="1">
        <v>59</v>
      </c>
      <c r="K5000" s="1">
        <v>15920</v>
      </c>
      <c r="L5000" s="1">
        <v>798739</v>
      </c>
      <c r="M5000" s="1">
        <v>8081613</v>
      </c>
      <c r="N5000" s="2">
        <f>INT(VLOOKUP(--D5000,'属性表（单）'!$H$7:$I$11,2,0)*VLOOKUP(F5000,'属性表（单）'!$B$4:$D$53,3,0))</f>
        <v>84600</v>
      </c>
      <c r="O5000" s="34">
        <f t="shared" si="652"/>
        <v>10545</v>
      </c>
      <c r="P5000" s="1">
        <f>IF(H5000=26,VLOOKUP(G5000,'属性表（单核）'!$H$2:$I$251,2,0),IF(H5000=59,VLOOKUP(G5000,'属性表（单核）'!$C$2:$D$251,2,0),INT(N5000/VLOOKUP(H5000,'属性表（单）'!$N$4:$O$24,2,0))))</f>
        <v>7030</v>
      </c>
      <c r="Q5000" s="34">
        <f t="shared" ref="Q5000:Q5063" si="653">INT(IF(C5000=1,R5000,R5000*$X$14))</f>
        <v>14925</v>
      </c>
      <c r="R5000" s="1">
        <f>IF(J5000=26,VLOOKUP(G5000,'属性表（单核）'!$H$2:$I$251,2,0),IF(J5000=59,VLOOKUP(G5000,'属性表（单核）'!$C$2:$D$251,2,0),INT(N5000/VLOOKUP(J5000,'属性表（单）'!$N$4:$O$24,2,0))))</f>
        <v>9950</v>
      </c>
      <c r="S5000" s="1">
        <f t="shared" ref="S5000:S5063" si="654">INT(T5000)</f>
        <v>801833</v>
      </c>
      <c r="T5000" s="28">
        <f>VLOOKUP(--F5000,经验表!$A$4:$B$53,2,0)*VLOOKUP(--E5000,经验表!$W$8:$X$17,2,0)</f>
        <v>801833.17500000016</v>
      </c>
      <c r="U5000" s="1">
        <f t="shared" ref="U5000:U5063" si="655">INT(IF(C5000=1,IF(F5000=1,VLOOKUP(--D5000,$X$8:$Y$12,2,0),V5000),IF(F5000=1,VLOOKUP(--D5000,$X$17:$Y$21,2,0),V5000)))</f>
        <v>10007117</v>
      </c>
      <c r="V5000" s="1">
        <f t="shared" si="647"/>
        <v>10007117</v>
      </c>
    </row>
    <row r="5001" spans="1:22" x14ac:dyDescent="0.35">
      <c r="A5001" s="1">
        <v>94500205</v>
      </c>
      <c r="B5001" s="3" t="s">
        <v>27</v>
      </c>
      <c r="C5001" s="29">
        <f t="shared" si="651"/>
        <v>2</v>
      </c>
      <c r="D5001" s="29" t="str">
        <f t="shared" si="648"/>
        <v>5</v>
      </c>
      <c r="E5001" s="42" t="str">
        <f t="shared" si="649"/>
        <v>25</v>
      </c>
      <c r="F5001" s="1">
        <v>45</v>
      </c>
      <c r="G5001" s="28" t="str">
        <f t="shared" si="650"/>
        <v>545</v>
      </c>
      <c r="H5001" s="1">
        <v>26</v>
      </c>
      <c r="I5001" s="1">
        <v>11480</v>
      </c>
      <c r="J5001" s="1">
        <v>59</v>
      </c>
      <c r="K5001" s="1">
        <v>16248</v>
      </c>
      <c r="L5001" s="1">
        <v>872962</v>
      </c>
      <c r="M5001" s="1">
        <v>8880352</v>
      </c>
      <c r="N5001" s="2">
        <f>INT(VLOOKUP(--D5001,'属性表（单）'!$H$7:$I$11,2,0)*VLOOKUP(F5001,'属性表（单）'!$B$4:$D$53,3,0))</f>
        <v>87600</v>
      </c>
      <c r="O5001" s="34">
        <f t="shared" si="652"/>
        <v>10762</v>
      </c>
      <c r="P5001" s="1">
        <f>IF(H5001=26,VLOOKUP(G5001,'属性表（单核）'!$H$2:$I$251,2,0),IF(H5001=59,VLOOKUP(G5001,'属性表（单核）'!$C$2:$D$251,2,0),INT(N5001/VLOOKUP(H5001,'属性表（单）'!$N$4:$O$24,2,0))))</f>
        <v>7175</v>
      </c>
      <c r="Q5001" s="34">
        <f t="shared" si="653"/>
        <v>15232</v>
      </c>
      <c r="R5001" s="1">
        <f>IF(J5001=26,VLOOKUP(G5001,'属性表（单核）'!$H$2:$I$251,2,0),IF(J5001=59,VLOOKUP(G5001,'属性表（单核）'!$C$2:$D$251,2,0),INT(N5001/VLOOKUP(J5001,'属性表（单）'!$N$4:$O$24,2,0))))</f>
        <v>10155</v>
      </c>
      <c r="S5001" s="1">
        <f t="shared" si="654"/>
        <v>848375</v>
      </c>
      <c r="T5001" s="28">
        <f>VLOOKUP(--F5001,经验表!$A$4:$B$53,2,0)*VLOOKUP(--E5001,经验表!$W$8:$X$17,2,0)</f>
        <v>848375.77500000014</v>
      </c>
      <c r="U5001" s="1">
        <f t="shared" si="655"/>
        <v>10808950</v>
      </c>
      <c r="V5001" s="1">
        <f t="shared" ref="V5001:V5064" si="656">S5000+U5000</f>
        <v>10808950</v>
      </c>
    </row>
    <row r="5002" spans="1:22" x14ac:dyDescent="0.35">
      <c r="A5002" s="1">
        <v>94600205</v>
      </c>
      <c r="B5002" s="3" t="s">
        <v>27</v>
      </c>
      <c r="C5002" s="29">
        <f t="shared" si="651"/>
        <v>2</v>
      </c>
      <c r="D5002" s="29" t="str">
        <f t="shared" si="648"/>
        <v>5</v>
      </c>
      <c r="E5002" s="42" t="str">
        <f t="shared" si="649"/>
        <v>25</v>
      </c>
      <c r="F5002" s="1">
        <v>46</v>
      </c>
      <c r="G5002" s="28" t="str">
        <f t="shared" si="650"/>
        <v>546</v>
      </c>
      <c r="H5002" s="1">
        <v>26</v>
      </c>
      <c r="I5002" s="1">
        <v>11712</v>
      </c>
      <c r="J5002" s="1">
        <v>59</v>
      </c>
      <c r="K5002" s="1">
        <v>16576</v>
      </c>
      <c r="L5002" s="1">
        <v>953942</v>
      </c>
      <c r="M5002" s="1">
        <v>9753314</v>
      </c>
      <c r="N5002" s="2">
        <f>INT(VLOOKUP(--D5002,'属性表（单）'!$H$7:$I$11,2,0)*VLOOKUP(F5002,'属性表（单）'!$B$4:$D$53,3,0))</f>
        <v>90600</v>
      </c>
      <c r="O5002" s="34">
        <f t="shared" si="652"/>
        <v>10980</v>
      </c>
      <c r="P5002" s="1">
        <f>IF(H5002=26,VLOOKUP(G5002,'属性表（单核）'!$H$2:$I$251,2,0),IF(H5002=59,VLOOKUP(G5002,'属性表（单核）'!$C$2:$D$251,2,0),INT(N5002/VLOOKUP(H5002,'属性表（单）'!$N$4:$O$24,2,0))))</f>
        <v>7320</v>
      </c>
      <c r="Q5002" s="34">
        <f t="shared" si="653"/>
        <v>15540</v>
      </c>
      <c r="R5002" s="1">
        <f>IF(J5002=26,VLOOKUP(G5002,'属性表（单核）'!$H$2:$I$251,2,0),IF(J5002=59,VLOOKUP(G5002,'属性表（单核）'!$C$2:$D$251,2,0),INT(N5002/VLOOKUP(J5002,'属性表（单）'!$N$4:$O$24,2,0))))</f>
        <v>10360</v>
      </c>
      <c r="S5002" s="1">
        <f t="shared" si="654"/>
        <v>903131</v>
      </c>
      <c r="T5002" s="28">
        <f>VLOOKUP(--F5002,经验表!$A$4:$B$53,2,0)*VLOOKUP(--E5002,经验表!$W$8:$X$17,2,0)</f>
        <v>903131.77500000014</v>
      </c>
      <c r="U5002" s="1">
        <f t="shared" si="655"/>
        <v>11657325</v>
      </c>
      <c r="V5002" s="1">
        <f t="shared" si="656"/>
        <v>11657325</v>
      </c>
    </row>
    <row r="5003" spans="1:22" x14ac:dyDescent="0.35">
      <c r="A5003" s="1">
        <v>94700205</v>
      </c>
      <c r="B5003" s="3" t="s">
        <v>27</v>
      </c>
      <c r="C5003" s="29">
        <f t="shared" si="651"/>
        <v>2</v>
      </c>
      <c r="D5003" s="29" t="str">
        <f t="shared" si="648"/>
        <v>5</v>
      </c>
      <c r="E5003" s="42" t="str">
        <f t="shared" si="649"/>
        <v>25</v>
      </c>
      <c r="F5003" s="1">
        <v>47</v>
      </c>
      <c r="G5003" s="28" t="str">
        <f t="shared" si="650"/>
        <v>547</v>
      </c>
      <c r="H5003" s="1">
        <v>26</v>
      </c>
      <c r="I5003" s="1">
        <v>11944</v>
      </c>
      <c r="J5003" s="1">
        <v>59</v>
      </c>
      <c r="K5003" s="1">
        <v>16904</v>
      </c>
      <c r="L5003" s="1">
        <v>1042292</v>
      </c>
      <c r="M5003" s="1">
        <v>10707256</v>
      </c>
      <c r="N5003" s="2">
        <f>INT(VLOOKUP(--D5003,'属性表（单）'!$H$7:$I$11,2,0)*VLOOKUP(F5003,'属性表（单）'!$B$4:$D$53,3,0))</f>
        <v>93900</v>
      </c>
      <c r="O5003" s="34">
        <f t="shared" si="652"/>
        <v>11197</v>
      </c>
      <c r="P5003" s="1">
        <f>IF(H5003=26,VLOOKUP(G5003,'属性表（单核）'!$H$2:$I$251,2,0),IF(H5003=59,VLOOKUP(G5003,'属性表（单核）'!$C$2:$D$251,2,0),INT(N5003/VLOOKUP(H5003,'属性表（单）'!$N$4:$O$24,2,0))))</f>
        <v>7465</v>
      </c>
      <c r="Q5003" s="34">
        <f t="shared" si="653"/>
        <v>15847</v>
      </c>
      <c r="R5003" s="1">
        <f>IF(J5003=26,VLOOKUP(G5003,'属性表（单核）'!$H$2:$I$251,2,0),IF(J5003=59,VLOOKUP(G5003,'属性表（单核）'!$C$2:$D$251,2,0),INT(N5003/VLOOKUP(J5003,'属性表（单）'!$N$4:$O$24,2,0))))</f>
        <v>10565</v>
      </c>
      <c r="S5003" s="1">
        <f t="shared" si="654"/>
        <v>957887</v>
      </c>
      <c r="T5003" s="28">
        <f>VLOOKUP(--F5003,经验表!$A$4:$B$53,2,0)*VLOOKUP(--E5003,经验表!$W$8:$X$17,2,0)</f>
        <v>957887.77500000014</v>
      </c>
      <c r="U5003" s="1">
        <f t="shared" si="655"/>
        <v>12560456</v>
      </c>
      <c r="V5003" s="1">
        <f t="shared" si="656"/>
        <v>12560456</v>
      </c>
    </row>
    <row r="5004" spans="1:22" x14ac:dyDescent="0.35">
      <c r="A5004" s="1">
        <v>94800205</v>
      </c>
      <c r="B5004" s="3" t="s">
        <v>27</v>
      </c>
      <c r="C5004" s="29">
        <f t="shared" si="651"/>
        <v>2</v>
      </c>
      <c r="D5004" s="29" t="str">
        <f t="shared" si="648"/>
        <v>5</v>
      </c>
      <c r="E5004" s="42" t="str">
        <f t="shared" si="649"/>
        <v>25</v>
      </c>
      <c r="F5004" s="1">
        <v>48</v>
      </c>
      <c r="G5004" s="28" t="str">
        <f t="shared" si="650"/>
        <v>548</v>
      </c>
      <c r="H5004" s="1">
        <v>26</v>
      </c>
      <c r="I5004" s="1">
        <v>12176</v>
      </c>
      <c r="J5004" s="1">
        <v>59</v>
      </c>
      <c r="K5004" s="1">
        <v>17232</v>
      </c>
      <c r="L5004" s="1">
        <v>1138680</v>
      </c>
      <c r="M5004" s="1">
        <v>11749548</v>
      </c>
      <c r="N5004" s="2">
        <f>INT(VLOOKUP(--D5004,'属性表（单）'!$H$7:$I$11,2,0)*VLOOKUP(F5004,'属性表（单）'!$B$4:$D$53,3,0))</f>
        <v>97200</v>
      </c>
      <c r="O5004" s="34">
        <f t="shared" si="652"/>
        <v>11415</v>
      </c>
      <c r="P5004" s="1">
        <f>IF(H5004=26,VLOOKUP(G5004,'属性表（单核）'!$H$2:$I$251,2,0),IF(H5004=59,VLOOKUP(G5004,'属性表（单核）'!$C$2:$D$251,2,0),INT(N5004/VLOOKUP(H5004,'属性表（单）'!$N$4:$O$24,2,0))))</f>
        <v>7610</v>
      </c>
      <c r="Q5004" s="34">
        <f t="shared" si="653"/>
        <v>16155</v>
      </c>
      <c r="R5004" s="1">
        <f>IF(J5004=26,VLOOKUP(G5004,'属性表（单核）'!$H$2:$I$251,2,0),IF(J5004=59,VLOOKUP(G5004,'属性表（单核）'!$C$2:$D$251,2,0),INT(N5004/VLOOKUP(J5004,'属性表（单）'!$N$4:$O$24,2,0))))</f>
        <v>10770</v>
      </c>
      <c r="S5004" s="1">
        <f t="shared" si="654"/>
        <v>1012643</v>
      </c>
      <c r="T5004" s="28">
        <f>VLOOKUP(--F5004,经验表!$A$4:$B$53,2,0)*VLOOKUP(--E5004,经验表!$W$8:$X$17,2,0)</f>
        <v>1012643.7750000001</v>
      </c>
      <c r="U5004" s="1">
        <f t="shared" si="655"/>
        <v>13518343</v>
      </c>
      <c r="V5004" s="1">
        <f t="shared" si="656"/>
        <v>13518343</v>
      </c>
    </row>
    <row r="5005" spans="1:22" x14ac:dyDescent="0.35">
      <c r="A5005" s="1">
        <v>94900205</v>
      </c>
      <c r="B5005" s="3" t="s">
        <v>27</v>
      </c>
      <c r="C5005" s="29">
        <f t="shared" si="651"/>
        <v>2</v>
      </c>
      <c r="D5005" s="29" t="str">
        <f t="shared" si="648"/>
        <v>5</v>
      </c>
      <c r="E5005" s="42" t="str">
        <f t="shared" si="649"/>
        <v>25</v>
      </c>
      <c r="F5005" s="1">
        <v>49</v>
      </c>
      <c r="G5005" s="28" t="str">
        <f t="shared" si="650"/>
        <v>549</v>
      </c>
      <c r="H5005" s="1">
        <v>26</v>
      </c>
      <c r="I5005" s="1">
        <v>12408</v>
      </c>
      <c r="J5005" s="1">
        <v>59</v>
      </c>
      <c r="K5005" s="1">
        <v>17560</v>
      </c>
      <c r="L5005" s="1">
        <v>1243840</v>
      </c>
      <c r="M5005" s="1">
        <v>12888228</v>
      </c>
      <c r="N5005" s="2">
        <f>INT(VLOOKUP(--D5005,'属性表（单）'!$H$7:$I$11,2,0)*VLOOKUP(F5005,'属性表（单）'!$B$4:$D$53,3,0))</f>
        <v>100500</v>
      </c>
      <c r="O5005" s="34">
        <f t="shared" si="652"/>
        <v>11632</v>
      </c>
      <c r="P5005" s="1">
        <f>IF(H5005=26,VLOOKUP(G5005,'属性表（单核）'!$H$2:$I$251,2,0),IF(H5005=59,VLOOKUP(G5005,'属性表（单核）'!$C$2:$D$251,2,0),INT(N5005/VLOOKUP(H5005,'属性表（单）'!$N$4:$O$24,2,0))))</f>
        <v>7755</v>
      </c>
      <c r="Q5005" s="34">
        <f t="shared" si="653"/>
        <v>16462</v>
      </c>
      <c r="R5005" s="1">
        <f>IF(J5005=26,VLOOKUP(G5005,'属性表（单核）'!$H$2:$I$251,2,0),IF(J5005=59,VLOOKUP(G5005,'属性表（单核）'!$C$2:$D$251,2,0),INT(N5005/VLOOKUP(J5005,'属性表（单）'!$N$4:$O$24,2,0))))</f>
        <v>10975</v>
      </c>
      <c r="S5005" s="1">
        <f t="shared" si="654"/>
        <v>1067399</v>
      </c>
      <c r="T5005" s="28">
        <f>VLOOKUP(--F5005,经验表!$A$4:$B$53,2,0)*VLOOKUP(--E5005,经验表!$W$8:$X$17,2,0)</f>
        <v>1067399.7750000001</v>
      </c>
      <c r="U5005" s="1">
        <f t="shared" si="655"/>
        <v>14530986</v>
      </c>
      <c r="V5005" s="1">
        <f t="shared" si="656"/>
        <v>14530986</v>
      </c>
    </row>
    <row r="5006" spans="1:22" x14ac:dyDescent="0.35">
      <c r="A5006" s="1">
        <v>95000205</v>
      </c>
      <c r="B5006" s="3" t="s">
        <v>27</v>
      </c>
      <c r="C5006" s="29">
        <f t="shared" si="651"/>
        <v>2</v>
      </c>
      <c r="D5006" s="29" t="str">
        <f t="shared" si="648"/>
        <v>5</v>
      </c>
      <c r="E5006" s="42" t="str">
        <f t="shared" si="649"/>
        <v>25</v>
      </c>
      <c r="F5006" s="1">
        <v>50</v>
      </c>
      <c r="G5006" s="28" t="str">
        <f t="shared" si="650"/>
        <v>550</v>
      </c>
      <c r="H5006" s="1">
        <v>26</v>
      </c>
      <c r="I5006" s="1">
        <v>12640</v>
      </c>
      <c r="J5006" s="1">
        <v>59</v>
      </c>
      <c r="K5006" s="1">
        <v>17888</v>
      </c>
      <c r="L5006" s="1">
        <v>99999999</v>
      </c>
      <c r="M5006" s="1">
        <v>14132068</v>
      </c>
      <c r="N5006" s="2">
        <f>INT(VLOOKUP(--D5006,'属性表（单）'!$H$7:$I$11,2,0)*VLOOKUP(F5006,'属性表（单）'!$B$4:$D$53,3,0))</f>
        <v>103800</v>
      </c>
      <c r="O5006" s="34">
        <f t="shared" si="652"/>
        <v>11850</v>
      </c>
      <c r="P5006" s="1">
        <f>IF(H5006=26,VLOOKUP(G5006,'属性表（单核）'!$H$2:$I$251,2,0),IF(H5006=59,VLOOKUP(G5006,'属性表（单核）'!$C$2:$D$251,2,0),INT(N5006/VLOOKUP(H5006,'属性表（单）'!$N$4:$O$24,2,0))))</f>
        <v>7900</v>
      </c>
      <c r="Q5006" s="34">
        <f t="shared" si="653"/>
        <v>16770</v>
      </c>
      <c r="R5006" s="1">
        <f>IF(J5006=26,VLOOKUP(G5006,'属性表（单核）'!$H$2:$I$251,2,0),IF(J5006=59,VLOOKUP(G5006,'属性表（单核）'!$C$2:$D$251,2,0),INT(N5006/VLOOKUP(J5006,'属性表（单）'!$N$4:$O$24,2,0))))</f>
        <v>11180</v>
      </c>
      <c r="S5006" s="1">
        <f t="shared" si="654"/>
        <v>1131053</v>
      </c>
      <c r="T5006" s="28">
        <f>VLOOKUP(--F5006,经验表!$A$4:$B$53,2,0)*VLOOKUP(--E5006,经验表!$W$8:$X$17,2,0)</f>
        <v>1131053.6250000002</v>
      </c>
      <c r="U5006" s="1">
        <f t="shared" si="655"/>
        <v>15598385</v>
      </c>
      <c r="V5006" s="1">
        <f t="shared" si="656"/>
        <v>15598385</v>
      </c>
    </row>
    <row r="5007" spans="1:22" x14ac:dyDescent="0.35">
      <c r="A5007" s="1">
        <v>90100211</v>
      </c>
      <c r="B5007" s="3" t="s">
        <v>28</v>
      </c>
      <c r="C5007" s="29">
        <f t="shared" si="651"/>
        <v>2</v>
      </c>
      <c r="D5007" s="29" t="str">
        <f t="shared" si="648"/>
        <v>1</v>
      </c>
      <c r="E5007" s="42" t="str">
        <f t="shared" si="649"/>
        <v>21</v>
      </c>
      <c r="F5007" s="1">
        <v>1</v>
      </c>
      <c r="G5007" s="28" t="str">
        <f t="shared" si="650"/>
        <v>11</v>
      </c>
      <c r="H5007" s="1">
        <v>7</v>
      </c>
      <c r="I5007" s="1">
        <v>251</v>
      </c>
      <c r="J5007" s="1">
        <v>8</v>
      </c>
      <c r="K5007" s="1">
        <v>251</v>
      </c>
      <c r="L5007" s="1">
        <v>1668</v>
      </c>
      <c r="M5007" s="1">
        <v>0</v>
      </c>
      <c r="N5007" s="2">
        <f>INT(VLOOKUP(--D5007,'属性表（单）'!$H$7:$I$11,2,0)*VLOOKUP(F5007,'属性表（单）'!$B$4:$D$53,3,0))</f>
        <v>1600</v>
      </c>
      <c r="O5007" s="34">
        <f t="shared" si="652"/>
        <v>240</v>
      </c>
      <c r="P5007" s="1">
        <f>IF(H5007=26,VLOOKUP(G5007,'属性表（单核）'!$H$2:$I$251,2,0),IF(H5007=59,VLOOKUP(G5007,'属性表（单核）'!$C$2:$D$251,2,0),INT(N5007/VLOOKUP(H5007,'属性表（单）'!$N$4:$O$24,2,0))))</f>
        <v>160</v>
      </c>
      <c r="Q5007" s="34">
        <f t="shared" si="653"/>
        <v>240</v>
      </c>
      <c r="R5007" s="1">
        <f>IF(J5007=26,VLOOKUP(G5007,'属性表（单核）'!$H$2:$I$251,2,0),IF(J5007=59,VLOOKUP(G5007,'属性表（单核）'!$C$2:$D$251,2,0),INT(N5007/VLOOKUP(J5007,'属性表（单）'!$N$4:$O$24,2,0))))</f>
        <v>160</v>
      </c>
      <c r="S5007" s="1">
        <f t="shared" si="654"/>
        <v>0</v>
      </c>
      <c r="T5007" s="28">
        <f>VLOOKUP(--F5007,经验表!$A$4:$B$53,2,0)*VLOOKUP(--E5007,经验表!$W$8:$X$17,2,0)</f>
        <v>0</v>
      </c>
      <c r="U5007" s="1">
        <f t="shared" si="655"/>
        <v>0</v>
      </c>
      <c r="V5007" s="1">
        <f t="shared" si="656"/>
        <v>16729438</v>
      </c>
    </row>
    <row r="5008" spans="1:22" x14ac:dyDescent="0.35">
      <c r="A5008" s="1">
        <v>90200211</v>
      </c>
      <c r="B5008" s="3" t="s">
        <v>28</v>
      </c>
      <c r="C5008" s="29">
        <f t="shared" si="651"/>
        <v>2</v>
      </c>
      <c r="D5008" s="29" t="str">
        <f t="shared" si="648"/>
        <v>1</v>
      </c>
      <c r="E5008" s="42" t="str">
        <f t="shared" si="649"/>
        <v>21</v>
      </c>
      <c r="F5008" s="1">
        <v>2</v>
      </c>
      <c r="G5008" s="28" t="str">
        <f t="shared" si="650"/>
        <v>12</v>
      </c>
      <c r="H5008" s="1">
        <v>7</v>
      </c>
      <c r="I5008" s="1">
        <v>269</v>
      </c>
      <c r="J5008" s="1">
        <v>8</v>
      </c>
      <c r="K5008" s="1">
        <v>269</v>
      </c>
      <c r="L5008" s="1">
        <v>2229</v>
      </c>
      <c r="M5008" s="1">
        <v>1668</v>
      </c>
      <c r="N5008" s="2">
        <f>INT(VLOOKUP(--D5008,'属性表（单）'!$H$7:$I$11,2,0)*VLOOKUP(F5008,'属性表（单）'!$B$4:$D$53,3,0))</f>
        <v>1700</v>
      </c>
      <c r="O5008" s="34">
        <f t="shared" si="652"/>
        <v>255</v>
      </c>
      <c r="P5008" s="1">
        <f>IF(H5008=26,VLOOKUP(G5008,'属性表（单核）'!$H$2:$I$251,2,0),IF(H5008=59,VLOOKUP(G5008,'属性表（单核）'!$C$2:$D$251,2,0),INT(N5008/VLOOKUP(H5008,'属性表（单）'!$N$4:$O$24,2,0))))</f>
        <v>170</v>
      </c>
      <c r="Q5008" s="34">
        <f t="shared" si="653"/>
        <v>255</v>
      </c>
      <c r="R5008" s="1">
        <f>IF(J5008=26,VLOOKUP(G5008,'属性表（单核）'!$H$2:$I$251,2,0),IF(J5008=59,VLOOKUP(G5008,'属性表（单核）'!$C$2:$D$251,2,0),INT(N5008/VLOOKUP(J5008,'属性表（单）'!$N$4:$O$24,2,0))))</f>
        <v>170</v>
      </c>
      <c r="S5008" s="1">
        <f t="shared" si="654"/>
        <v>0</v>
      </c>
      <c r="T5008" s="28">
        <f>VLOOKUP(--F5008,经验表!$A$4:$B$53,2,0)*VLOOKUP(--E5008,经验表!$W$8:$X$17,2,0)</f>
        <v>0</v>
      </c>
      <c r="U5008" s="1">
        <f t="shared" si="655"/>
        <v>0</v>
      </c>
      <c r="V5008" s="1">
        <f t="shared" si="656"/>
        <v>0</v>
      </c>
    </row>
    <row r="5009" spans="1:22" x14ac:dyDescent="0.35">
      <c r="A5009" s="1">
        <v>90300211</v>
      </c>
      <c r="B5009" s="3" t="s">
        <v>28</v>
      </c>
      <c r="C5009" s="29">
        <f t="shared" si="651"/>
        <v>2</v>
      </c>
      <c r="D5009" s="29" t="str">
        <f t="shared" si="648"/>
        <v>1</v>
      </c>
      <c r="E5009" s="42" t="str">
        <f t="shared" si="649"/>
        <v>21</v>
      </c>
      <c r="F5009" s="1">
        <v>3</v>
      </c>
      <c r="G5009" s="28" t="str">
        <f t="shared" si="650"/>
        <v>13</v>
      </c>
      <c r="H5009" s="1">
        <v>7</v>
      </c>
      <c r="I5009" s="1">
        <v>286</v>
      </c>
      <c r="J5009" s="1">
        <v>8</v>
      </c>
      <c r="K5009" s="1">
        <v>286</v>
      </c>
      <c r="L5009" s="1">
        <v>2864</v>
      </c>
      <c r="M5009" s="1">
        <v>3897</v>
      </c>
      <c r="N5009" s="2">
        <f>INT(VLOOKUP(--D5009,'属性表（单）'!$H$7:$I$11,2,0)*VLOOKUP(F5009,'属性表（单）'!$B$4:$D$53,3,0))</f>
        <v>1800</v>
      </c>
      <c r="O5009" s="34">
        <f t="shared" si="652"/>
        <v>270</v>
      </c>
      <c r="P5009" s="1">
        <f>IF(H5009=26,VLOOKUP(G5009,'属性表（单核）'!$H$2:$I$251,2,0),IF(H5009=59,VLOOKUP(G5009,'属性表（单核）'!$C$2:$D$251,2,0),INT(N5009/VLOOKUP(H5009,'属性表（单）'!$N$4:$O$24,2,0))))</f>
        <v>180</v>
      </c>
      <c r="Q5009" s="34">
        <f t="shared" si="653"/>
        <v>270</v>
      </c>
      <c r="R5009" s="1">
        <f>IF(J5009=26,VLOOKUP(G5009,'属性表（单核）'!$H$2:$I$251,2,0),IF(J5009=59,VLOOKUP(G5009,'属性表（单核）'!$C$2:$D$251,2,0),INT(N5009/VLOOKUP(J5009,'属性表（单）'!$N$4:$O$24,2,0))))</f>
        <v>180</v>
      </c>
      <c r="S5009" s="1">
        <f t="shared" si="654"/>
        <v>0</v>
      </c>
      <c r="T5009" s="28">
        <f>VLOOKUP(--F5009,经验表!$A$4:$B$53,2,0)*VLOOKUP(--E5009,经验表!$W$8:$X$17,2,0)</f>
        <v>0</v>
      </c>
      <c r="U5009" s="1">
        <f t="shared" si="655"/>
        <v>0</v>
      </c>
      <c r="V5009" s="1">
        <f t="shared" si="656"/>
        <v>0</v>
      </c>
    </row>
    <row r="5010" spans="1:22" x14ac:dyDescent="0.35">
      <c r="A5010" s="1">
        <v>90400211</v>
      </c>
      <c r="B5010" s="3" t="s">
        <v>28</v>
      </c>
      <c r="C5010" s="29">
        <f t="shared" si="651"/>
        <v>2</v>
      </c>
      <c r="D5010" s="29" t="str">
        <f t="shared" si="648"/>
        <v>1</v>
      </c>
      <c r="E5010" s="42" t="str">
        <f t="shared" si="649"/>
        <v>21</v>
      </c>
      <c r="F5010" s="1">
        <v>4</v>
      </c>
      <c r="G5010" s="28" t="str">
        <f t="shared" si="650"/>
        <v>14</v>
      </c>
      <c r="H5010" s="1">
        <v>7</v>
      </c>
      <c r="I5010" s="1">
        <v>306</v>
      </c>
      <c r="J5010" s="1">
        <v>8</v>
      </c>
      <c r="K5010" s="1">
        <v>306</v>
      </c>
      <c r="L5010" s="1">
        <v>3584</v>
      </c>
      <c r="M5010" s="1">
        <v>6761</v>
      </c>
      <c r="N5010" s="2">
        <f>INT(VLOOKUP(--D5010,'属性表（单）'!$H$7:$I$11,2,0)*VLOOKUP(F5010,'属性表（单）'!$B$4:$D$53,3,0))</f>
        <v>1900</v>
      </c>
      <c r="O5010" s="34">
        <f t="shared" si="652"/>
        <v>285</v>
      </c>
      <c r="P5010" s="1">
        <f>IF(H5010=26,VLOOKUP(G5010,'属性表（单核）'!$H$2:$I$251,2,0),IF(H5010=59,VLOOKUP(G5010,'属性表（单核）'!$C$2:$D$251,2,0),INT(N5010/VLOOKUP(H5010,'属性表（单）'!$N$4:$O$24,2,0))))</f>
        <v>190</v>
      </c>
      <c r="Q5010" s="34">
        <f t="shared" si="653"/>
        <v>285</v>
      </c>
      <c r="R5010" s="1">
        <f>IF(J5010=26,VLOOKUP(G5010,'属性表（单核）'!$H$2:$I$251,2,0),IF(J5010=59,VLOOKUP(G5010,'属性表（单核）'!$C$2:$D$251,2,0),INT(N5010/VLOOKUP(J5010,'属性表（单）'!$N$4:$O$24,2,0))))</f>
        <v>190</v>
      </c>
      <c r="S5010" s="1">
        <f t="shared" si="654"/>
        <v>0</v>
      </c>
      <c r="T5010" s="28">
        <f>VLOOKUP(--F5010,经验表!$A$4:$B$53,2,0)*VLOOKUP(--E5010,经验表!$W$8:$X$17,2,0)</f>
        <v>0</v>
      </c>
      <c r="U5010" s="1">
        <f t="shared" si="655"/>
        <v>0</v>
      </c>
      <c r="V5010" s="1">
        <f t="shared" si="656"/>
        <v>0</v>
      </c>
    </row>
    <row r="5011" spans="1:22" x14ac:dyDescent="0.35">
      <c r="A5011" s="1">
        <v>90500211</v>
      </c>
      <c r="B5011" s="3" t="s">
        <v>28</v>
      </c>
      <c r="C5011" s="29">
        <f t="shared" si="651"/>
        <v>2</v>
      </c>
      <c r="D5011" s="29" t="str">
        <f t="shared" si="648"/>
        <v>1</v>
      </c>
      <c r="E5011" s="42" t="str">
        <f t="shared" si="649"/>
        <v>21</v>
      </c>
      <c r="F5011" s="1">
        <v>5</v>
      </c>
      <c r="G5011" s="28" t="str">
        <f t="shared" si="650"/>
        <v>15</v>
      </c>
      <c r="H5011" s="1">
        <v>7</v>
      </c>
      <c r="I5011" s="1">
        <v>325</v>
      </c>
      <c r="J5011" s="1">
        <v>8</v>
      </c>
      <c r="K5011" s="1">
        <v>325</v>
      </c>
      <c r="L5011" s="1">
        <v>4393</v>
      </c>
      <c r="M5011" s="1">
        <v>10345</v>
      </c>
      <c r="N5011" s="2">
        <f>INT(VLOOKUP(--D5011,'属性表（单）'!$H$7:$I$11,2,0)*VLOOKUP(F5011,'属性表（单）'!$B$4:$D$53,3,0))</f>
        <v>2000</v>
      </c>
      <c r="O5011" s="34">
        <f t="shared" si="652"/>
        <v>300</v>
      </c>
      <c r="P5011" s="1">
        <f>IF(H5011=26,VLOOKUP(G5011,'属性表（单核）'!$H$2:$I$251,2,0),IF(H5011=59,VLOOKUP(G5011,'属性表（单核）'!$C$2:$D$251,2,0),INT(N5011/VLOOKUP(H5011,'属性表（单）'!$N$4:$O$24,2,0))))</f>
        <v>200</v>
      </c>
      <c r="Q5011" s="34">
        <f t="shared" si="653"/>
        <v>300</v>
      </c>
      <c r="R5011" s="1">
        <f>IF(J5011=26,VLOOKUP(G5011,'属性表（单核）'!$H$2:$I$251,2,0),IF(J5011=59,VLOOKUP(G5011,'属性表（单核）'!$C$2:$D$251,2,0),INT(N5011/VLOOKUP(J5011,'属性表（单）'!$N$4:$O$24,2,0))))</f>
        <v>200</v>
      </c>
      <c r="S5011" s="1">
        <f t="shared" si="654"/>
        <v>0</v>
      </c>
      <c r="T5011" s="28">
        <f>VLOOKUP(--F5011,经验表!$A$4:$B$53,2,0)*VLOOKUP(--E5011,经验表!$W$8:$X$17,2,0)</f>
        <v>0</v>
      </c>
      <c r="U5011" s="1">
        <f t="shared" si="655"/>
        <v>0</v>
      </c>
      <c r="V5011" s="1">
        <f t="shared" si="656"/>
        <v>0</v>
      </c>
    </row>
    <row r="5012" spans="1:22" x14ac:dyDescent="0.35">
      <c r="A5012" s="1">
        <v>90600211</v>
      </c>
      <c r="B5012" s="3" t="s">
        <v>28</v>
      </c>
      <c r="C5012" s="29">
        <f t="shared" si="651"/>
        <v>2</v>
      </c>
      <c r="D5012" s="29" t="str">
        <f t="shared" si="648"/>
        <v>1</v>
      </c>
      <c r="E5012" s="42" t="str">
        <f t="shared" si="649"/>
        <v>21</v>
      </c>
      <c r="F5012" s="1">
        <v>6</v>
      </c>
      <c r="G5012" s="28" t="str">
        <f t="shared" si="650"/>
        <v>16</v>
      </c>
      <c r="H5012" s="1">
        <v>7</v>
      </c>
      <c r="I5012" s="1">
        <v>344</v>
      </c>
      <c r="J5012" s="1">
        <v>8</v>
      </c>
      <c r="K5012" s="1">
        <v>344</v>
      </c>
      <c r="L5012" s="1">
        <v>5309</v>
      </c>
      <c r="M5012" s="1">
        <v>14738</v>
      </c>
      <c r="N5012" s="2">
        <f>INT(VLOOKUP(--D5012,'属性表（单）'!$H$7:$I$11,2,0)*VLOOKUP(F5012,'属性表（单）'!$B$4:$D$53,3,0))</f>
        <v>2100</v>
      </c>
      <c r="O5012" s="34">
        <f t="shared" si="652"/>
        <v>315</v>
      </c>
      <c r="P5012" s="1">
        <f>IF(H5012=26,VLOOKUP(G5012,'属性表（单核）'!$H$2:$I$251,2,0),IF(H5012=59,VLOOKUP(G5012,'属性表（单核）'!$C$2:$D$251,2,0),INT(N5012/VLOOKUP(H5012,'属性表（单）'!$N$4:$O$24,2,0))))</f>
        <v>210</v>
      </c>
      <c r="Q5012" s="34">
        <f t="shared" si="653"/>
        <v>315</v>
      </c>
      <c r="R5012" s="1">
        <f>IF(J5012=26,VLOOKUP(G5012,'属性表（单核）'!$H$2:$I$251,2,0),IF(J5012=59,VLOOKUP(G5012,'属性表（单核）'!$C$2:$D$251,2,0),INT(N5012/VLOOKUP(J5012,'属性表（单）'!$N$4:$O$24,2,0))))</f>
        <v>210</v>
      </c>
      <c r="S5012" s="1">
        <f t="shared" si="654"/>
        <v>0</v>
      </c>
      <c r="T5012" s="28">
        <f>VLOOKUP(--F5012,经验表!$A$4:$B$53,2,0)*VLOOKUP(--E5012,经验表!$W$8:$X$17,2,0)</f>
        <v>0</v>
      </c>
      <c r="U5012" s="1">
        <f t="shared" si="655"/>
        <v>0</v>
      </c>
      <c r="V5012" s="1">
        <f t="shared" si="656"/>
        <v>0</v>
      </c>
    </row>
    <row r="5013" spans="1:22" x14ac:dyDescent="0.35">
      <c r="A5013" s="1">
        <v>90700211</v>
      </c>
      <c r="B5013" s="3" t="s">
        <v>28</v>
      </c>
      <c r="C5013" s="29">
        <f t="shared" si="651"/>
        <v>2</v>
      </c>
      <c r="D5013" s="29" t="str">
        <f t="shared" si="648"/>
        <v>1</v>
      </c>
      <c r="E5013" s="42" t="str">
        <f t="shared" si="649"/>
        <v>21</v>
      </c>
      <c r="F5013" s="1">
        <v>7</v>
      </c>
      <c r="G5013" s="28" t="str">
        <f t="shared" si="650"/>
        <v>17</v>
      </c>
      <c r="H5013" s="1">
        <v>7</v>
      </c>
      <c r="I5013" s="1">
        <v>365</v>
      </c>
      <c r="J5013" s="1">
        <v>8</v>
      </c>
      <c r="K5013" s="1">
        <v>365</v>
      </c>
      <c r="L5013" s="1">
        <v>6338</v>
      </c>
      <c r="M5013" s="1">
        <v>20047</v>
      </c>
      <c r="N5013" s="2">
        <f>INT(VLOOKUP(--D5013,'属性表（单）'!$H$7:$I$11,2,0)*VLOOKUP(F5013,'属性表（单）'!$B$4:$D$53,3,0))</f>
        <v>2250</v>
      </c>
      <c r="O5013" s="34">
        <f t="shared" si="652"/>
        <v>337</v>
      </c>
      <c r="P5013" s="1">
        <f>IF(H5013=26,VLOOKUP(G5013,'属性表（单核）'!$H$2:$I$251,2,0),IF(H5013=59,VLOOKUP(G5013,'属性表（单核）'!$C$2:$D$251,2,0),INT(N5013/VLOOKUP(H5013,'属性表（单）'!$N$4:$O$24,2,0))))</f>
        <v>225</v>
      </c>
      <c r="Q5013" s="34">
        <f t="shared" si="653"/>
        <v>337</v>
      </c>
      <c r="R5013" s="1">
        <f>IF(J5013=26,VLOOKUP(G5013,'属性表（单核）'!$H$2:$I$251,2,0),IF(J5013=59,VLOOKUP(G5013,'属性表（单核）'!$C$2:$D$251,2,0),INT(N5013/VLOOKUP(J5013,'属性表（单）'!$N$4:$O$24,2,0))))</f>
        <v>225</v>
      </c>
      <c r="S5013" s="1">
        <f t="shared" si="654"/>
        <v>0</v>
      </c>
      <c r="T5013" s="28">
        <f>VLOOKUP(--F5013,经验表!$A$4:$B$53,2,0)*VLOOKUP(--E5013,经验表!$W$8:$X$17,2,0)</f>
        <v>0</v>
      </c>
      <c r="U5013" s="1">
        <f t="shared" si="655"/>
        <v>0</v>
      </c>
      <c r="V5013" s="1">
        <f t="shared" si="656"/>
        <v>0</v>
      </c>
    </row>
    <row r="5014" spans="1:22" x14ac:dyDescent="0.35">
      <c r="A5014" s="1">
        <v>90800211</v>
      </c>
      <c r="B5014" s="3" t="s">
        <v>28</v>
      </c>
      <c r="C5014" s="29">
        <f t="shared" si="651"/>
        <v>2</v>
      </c>
      <c r="D5014" s="29" t="str">
        <f t="shared" si="648"/>
        <v>1</v>
      </c>
      <c r="E5014" s="42" t="str">
        <f t="shared" si="649"/>
        <v>21</v>
      </c>
      <c r="F5014" s="1">
        <v>8</v>
      </c>
      <c r="G5014" s="28" t="str">
        <f t="shared" si="650"/>
        <v>18</v>
      </c>
      <c r="H5014" s="1">
        <v>7</v>
      </c>
      <c r="I5014" s="1">
        <v>386</v>
      </c>
      <c r="J5014" s="1">
        <v>8</v>
      </c>
      <c r="K5014" s="1">
        <v>386</v>
      </c>
      <c r="L5014" s="1">
        <v>7498</v>
      </c>
      <c r="M5014" s="1">
        <v>26385</v>
      </c>
      <c r="N5014" s="2">
        <f>INT(VLOOKUP(--D5014,'属性表（单）'!$H$7:$I$11,2,0)*VLOOKUP(F5014,'属性表（单）'!$B$4:$D$53,3,0))</f>
        <v>2400</v>
      </c>
      <c r="O5014" s="34">
        <f t="shared" si="652"/>
        <v>360</v>
      </c>
      <c r="P5014" s="1">
        <f>IF(H5014=26,VLOOKUP(G5014,'属性表（单核）'!$H$2:$I$251,2,0),IF(H5014=59,VLOOKUP(G5014,'属性表（单核）'!$C$2:$D$251,2,0),INT(N5014/VLOOKUP(H5014,'属性表（单）'!$N$4:$O$24,2,0))))</f>
        <v>240</v>
      </c>
      <c r="Q5014" s="34">
        <f t="shared" si="653"/>
        <v>360</v>
      </c>
      <c r="R5014" s="1">
        <f>IF(J5014=26,VLOOKUP(G5014,'属性表（单核）'!$H$2:$I$251,2,0),IF(J5014=59,VLOOKUP(G5014,'属性表（单核）'!$C$2:$D$251,2,0),INT(N5014/VLOOKUP(J5014,'属性表（单）'!$N$4:$O$24,2,0))))</f>
        <v>240</v>
      </c>
      <c r="S5014" s="1">
        <f t="shared" si="654"/>
        <v>0</v>
      </c>
      <c r="T5014" s="28">
        <f>VLOOKUP(--F5014,经验表!$A$4:$B$53,2,0)*VLOOKUP(--E5014,经验表!$W$8:$X$17,2,0)</f>
        <v>0</v>
      </c>
      <c r="U5014" s="1">
        <f t="shared" si="655"/>
        <v>0</v>
      </c>
      <c r="V5014" s="1">
        <f t="shared" si="656"/>
        <v>0</v>
      </c>
    </row>
    <row r="5015" spans="1:22" x14ac:dyDescent="0.35">
      <c r="A5015" s="1">
        <v>90900211</v>
      </c>
      <c r="B5015" s="3" t="s">
        <v>28</v>
      </c>
      <c r="C5015" s="29">
        <f t="shared" si="651"/>
        <v>2</v>
      </c>
      <c r="D5015" s="29" t="str">
        <f t="shared" si="648"/>
        <v>1</v>
      </c>
      <c r="E5015" s="42" t="str">
        <f t="shared" si="649"/>
        <v>21</v>
      </c>
      <c r="F5015" s="1">
        <v>9</v>
      </c>
      <c r="G5015" s="28" t="str">
        <f t="shared" si="650"/>
        <v>19</v>
      </c>
      <c r="H5015" s="1">
        <v>7</v>
      </c>
      <c r="I5015" s="1">
        <v>408</v>
      </c>
      <c r="J5015" s="1">
        <v>8</v>
      </c>
      <c r="K5015" s="1">
        <v>408</v>
      </c>
      <c r="L5015" s="1">
        <v>8800</v>
      </c>
      <c r="M5015" s="1">
        <v>33883</v>
      </c>
      <c r="N5015" s="2">
        <f>INT(VLOOKUP(--D5015,'属性表（单）'!$H$7:$I$11,2,0)*VLOOKUP(F5015,'属性表（单）'!$B$4:$D$53,3,0))</f>
        <v>2550</v>
      </c>
      <c r="O5015" s="34">
        <f t="shared" si="652"/>
        <v>382</v>
      </c>
      <c r="P5015" s="1">
        <f>IF(H5015=26,VLOOKUP(G5015,'属性表（单核）'!$H$2:$I$251,2,0),IF(H5015=59,VLOOKUP(G5015,'属性表（单核）'!$C$2:$D$251,2,0),INT(N5015/VLOOKUP(H5015,'属性表（单）'!$N$4:$O$24,2,0))))</f>
        <v>255</v>
      </c>
      <c r="Q5015" s="34">
        <f t="shared" si="653"/>
        <v>382</v>
      </c>
      <c r="R5015" s="1">
        <f>IF(J5015=26,VLOOKUP(G5015,'属性表（单核）'!$H$2:$I$251,2,0),IF(J5015=59,VLOOKUP(G5015,'属性表（单核）'!$C$2:$D$251,2,0),INT(N5015/VLOOKUP(J5015,'属性表（单）'!$N$4:$O$24,2,0))))</f>
        <v>255</v>
      </c>
      <c r="S5015" s="1">
        <f t="shared" si="654"/>
        <v>0</v>
      </c>
      <c r="T5015" s="28">
        <f>VLOOKUP(--F5015,经验表!$A$4:$B$53,2,0)*VLOOKUP(--E5015,经验表!$W$8:$X$17,2,0)</f>
        <v>0</v>
      </c>
      <c r="U5015" s="1">
        <f t="shared" si="655"/>
        <v>0</v>
      </c>
      <c r="V5015" s="1">
        <f t="shared" si="656"/>
        <v>0</v>
      </c>
    </row>
    <row r="5016" spans="1:22" x14ac:dyDescent="0.35">
      <c r="A5016" s="1">
        <v>91000211</v>
      </c>
      <c r="B5016" s="3" t="s">
        <v>28</v>
      </c>
      <c r="C5016" s="29">
        <f t="shared" si="651"/>
        <v>2</v>
      </c>
      <c r="D5016" s="29" t="str">
        <f t="shared" si="648"/>
        <v>1</v>
      </c>
      <c r="E5016" s="42" t="str">
        <f t="shared" si="649"/>
        <v>21</v>
      </c>
      <c r="F5016" s="1">
        <v>10</v>
      </c>
      <c r="G5016" s="28" t="str">
        <f t="shared" si="650"/>
        <v>110</v>
      </c>
      <c r="H5016" s="1">
        <v>7</v>
      </c>
      <c r="I5016" s="1">
        <v>430</v>
      </c>
      <c r="J5016" s="1">
        <v>8</v>
      </c>
      <c r="K5016" s="1">
        <v>430</v>
      </c>
      <c r="L5016" s="1">
        <v>10261</v>
      </c>
      <c r="M5016" s="1">
        <v>42683</v>
      </c>
      <c r="N5016" s="2">
        <f>INT(VLOOKUP(--D5016,'属性表（单）'!$H$7:$I$11,2,0)*VLOOKUP(F5016,'属性表（单）'!$B$4:$D$53,3,0))</f>
        <v>2700</v>
      </c>
      <c r="O5016" s="34">
        <f t="shared" si="652"/>
        <v>405</v>
      </c>
      <c r="P5016" s="1">
        <f>IF(H5016=26,VLOOKUP(G5016,'属性表（单核）'!$H$2:$I$251,2,0),IF(H5016=59,VLOOKUP(G5016,'属性表（单核）'!$C$2:$D$251,2,0),INT(N5016/VLOOKUP(H5016,'属性表（单）'!$N$4:$O$24,2,0))))</f>
        <v>270</v>
      </c>
      <c r="Q5016" s="34">
        <f t="shared" si="653"/>
        <v>405</v>
      </c>
      <c r="R5016" s="1">
        <f>IF(J5016=26,VLOOKUP(G5016,'属性表（单核）'!$H$2:$I$251,2,0),IF(J5016=59,VLOOKUP(G5016,'属性表（单核）'!$C$2:$D$251,2,0),INT(N5016/VLOOKUP(J5016,'属性表（单）'!$N$4:$O$24,2,0))))</f>
        <v>270</v>
      </c>
      <c r="S5016" s="1">
        <f t="shared" si="654"/>
        <v>0</v>
      </c>
      <c r="T5016" s="28">
        <f>VLOOKUP(--F5016,经验表!$A$4:$B$53,2,0)*VLOOKUP(--E5016,经验表!$W$8:$X$17,2,0)</f>
        <v>0</v>
      </c>
      <c r="U5016" s="1">
        <f t="shared" si="655"/>
        <v>0</v>
      </c>
      <c r="V5016" s="1">
        <f t="shared" si="656"/>
        <v>0</v>
      </c>
    </row>
    <row r="5017" spans="1:22" x14ac:dyDescent="0.35">
      <c r="A5017" s="1">
        <v>91100211</v>
      </c>
      <c r="B5017" s="3" t="s">
        <v>28</v>
      </c>
      <c r="C5017" s="29">
        <f t="shared" si="651"/>
        <v>2</v>
      </c>
      <c r="D5017" s="29" t="str">
        <f t="shared" si="648"/>
        <v>1</v>
      </c>
      <c r="E5017" s="42" t="str">
        <f t="shared" si="649"/>
        <v>21</v>
      </c>
      <c r="F5017" s="1">
        <v>11</v>
      </c>
      <c r="G5017" s="28" t="str">
        <f t="shared" si="650"/>
        <v>111</v>
      </c>
      <c r="H5017" s="1">
        <v>7</v>
      </c>
      <c r="I5017" s="1">
        <v>453</v>
      </c>
      <c r="J5017" s="1">
        <v>8</v>
      </c>
      <c r="K5017" s="1">
        <v>453</v>
      </c>
      <c r="L5017" s="1">
        <v>11902</v>
      </c>
      <c r="M5017" s="1">
        <v>52944</v>
      </c>
      <c r="N5017" s="2">
        <f>INT(VLOOKUP(--D5017,'属性表（单）'!$H$7:$I$11,2,0)*VLOOKUP(F5017,'属性表（单）'!$B$4:$D$53,3,0))</f>
        <v>2850</v>
      </c>
      <c r="O5017" s="34">
        <f t="shared" si="652"/>
        <v>427</v>
      </c>
      <c r="P5017" s="1">
        <f>IF(H5017=26,VLOOKUP(G5017,'属性表（单核）'!$H$2:$I$251,2,0),IF(H5017=59,VLOOKUP(G5017,'属性表（单核）'!$C$2:$D$251,2,0),INT(N5017/VLOOKUP(H5017,'属性表（单）'!$N$4:$O$24,2,0))))</f>
        <v>285</v>
      </c>
      <c r="Q5017" s="34">
        <f t="shared" si="653"/>
        <v>427</v>
      </c>
      <c r="R5017" s="1">
        <f>IF(J5017=26,VLOOKUP(G5017,'属性表（单核）'!$H$2:$I$251,2,0),IF(J5017=59,VLOOKUP(G5017,'属性表（单核）'!$C$2:$D$251,2,0),INT(N5017/VLOOKUP(J5017,'属性表（单）'!$N$4:$O$24,2,0))))</f>
        <v>285</v>
      </c>
      <c r="S5017" s="1">
        <f t="shared" si="654"/>
        <v>0</v>
      </c>
      <c r="T5017" s="28">
        <f>VLOOKUP(--F5017,经验表!$A$4:$B$53,2,0)*VLOOKUP(--E5017,经验表!$W$8:$X$17,2,0)</f>
        <v>0</v>
      </c>
      <c r="U5017" s="1">
        <f t="shared" si="655"/>
        <v>0</v>
      </c>
      <c r="V5017" s="1">
        <f t="shared" si="656"/>
        <v>0</v>
      </c>
    </row>
    <row r="5018" spans="1:22" x14ac:dyDescent="0.35">
      <c r="A5018" s="1">
        <v>91200211</v>
      </c>
      <c r="B5018" s="3" t="s">
        <v>28</v>
      </c>
      <c r="C5018" s="29">
        <f t="shared" si="651"/>
        <v>2</v>
      </c>
      <c r="D5018" s="29" t="str">
        <f t="shared" si="648"/>
        <v>1</v>
      </c>
      <c r="E5018" s="42" t="str">
        <f t="shared" si="649"/>
        <v>21</v>
      </c>
      <c r="F5018" s="1">
        <v>12</v>
      </c>
      <c r="G5018" s="28" t="str">
        <f t="shared" si="650"/>
        <v>112</v>
      </c>
      <c r="H5018" s="1">
        <v>7</v>
      </c>
      <c r="I5018" s="1">
        <v>477</v>
      </c>
      <c r="J5018" s="1">
        <v>8</v>
      </c>
      <c r="K5018" s="1">
        <v>477</v>
      </c>
      <c r="L5018" s="1">
        <v>13741</v>
      </c>
      <c r="M5018" s="1">
        <v>64846</v>
      </c>
      <c r="N5018" s="2">
        <f>INT(VLOOKUP(--D5018,'属性表（单）'!$H$7:$I$11,2,0)*VLOOKUP(F5018,'属性表（单）'!$B$4:$D$53,3,0))</f>
        <v>3050</v>
      </c>
      <c r="O5018" s="34">
        <f t="shared" si="652"/>
        <v>457</v>
      </c>
      <c r="P5018" s="1">
        <f>IF(H5018=26,VLOOKUP(G5018,'属性表（单核）'!$H$2:$I$251,2,0),IF(H5018=59,VLOOKUP(G5018,'属性表（单核）'!$C$2:$D$251,2,0),INT(N5018/VLOOKUP(H5018,'属性表（单）'!$N$4:$O$24,2,0))))</f>
        <v>305</v>
      </c>
      <c r="Q5018" s="34">
        <f t="shared" si="653"/>
        <v>457</v>
      </c>
      <c r="R5018" s="1">
        <f>IF(J5018=26,VLOOKUP(G5018,'属性表（单核）'!$H$2:$I$251,2,0),IF(J5018=59,VLOOKUP(G5018,'属性表（单核）'!$C$2:$D$251,2,0),INT(N5018/VLOOKUP(J5018,'属性表（单）'!$N$4:$O$24,2,0))))</f>
        <v>305</v>
      </c>
      <c r="S5018" s="1">
        <f t="shared" si="654"/>
        <v>0</v>
      </c>
      <c r="T5018" s="28">
        <f>VLOOKUP(--F5018,经验表!$A$4:$B$53,2,0)*VLOOKUP(--E5018,经验表!$W$8:$X$17,2,0)</f>
        <v>0</v>
      </c>
      <c r="U5018" s="1">
        <f t="shared" si="655"/>
        <v>0</v>
      </c>
      <c r="V5018" s="1">
        <f t="shared" si="656"/>
        <v>0</v>
      </c>
    </row>
    <row r="5019" spans="1:22" x14ac:dyDescent="0.35">
      <c r="A5019" s="1">
        <v>91300211</v>
      </c>
      <c r="B5019" s="3" t="s">
        <v>28</v>
      </c>
      <c r="C5019" s="29">
        <f t="shared" si="651"/>
        <v>2</v>
      </c>
      <c r="D5019" s="29" t="str">
        <f t="shared" si="648"/>
        <v>1</v>
      </c>
      <c r="E5019" s="42" t="str">
        <f t="shared" si="649"/>
        <v>21</v>
      </c>
      <c r="F5019" s="1">
        <v>13</v>
      </c>
      <c r="G5019" s="28" t="str">
        <f t="shared" si="650"/>
        <v>113</v>
      </c>
      <c r="H5019" s="1">
        <v>7</v>
      </c>
      <c r="I5019" s="1">
        <v>501</v>
      </c>
      <c r="J5019" s="1">
        <v>8</v>
      </c>
      <c r="K5019" s="1">
        <v>501</v>
      </c>
      <c r="L5019" s="1">
        <v>15805</v>
      </c>
      <c r="M5019" s="1">
        <v>78587</v>
      </c>
      <c r="N5019" s="2">
        <f>INT(VLOOKUP(--D5019,'属性表（单）'!$H$7:$I$11,2,0)*VLOOKUP(F5019,'属性表（单）'!$B$4:$D$53,3,0))</f>
        <v>3250</v>
      </c>
      <c r="O5019" s="34">
        <f t="shared" si="652"/>
        <v>487</v>
      </c>
      <c r="P5019" s="1">
        <f>IF(H5019=26,VLOOKUP(G5019,'属性表（单核）'!$H$2:$I$251,2,0),IF(H5019=59,VLOOKUP(G5019,'属性表（单核）'!$C$2:$D$251,2,0),INT(N5019/VLOOKUP(H5019,'属性表（单）'!$N$4:$O$24,2,0))))</f>
        <v>325</v>
      </c>
      <c r="Q5019" s="34">
        <f t="shared" si="653"/>
        <v>487</v>
      </c>
      <c r="R5019" s="1">
        <f>IF(J5019=26,VLOOKUP(G5019,'属性表（单核）'!$H$2:$I$251,2,0),IF(J5019=59,VLOOKUP(G5019,'属性表（单核）'!$C$2:$D$251,2,0),INT(N5019/VLOOKUP(J5019,'属性表（单）'!$N$4:$O$24,2,0))))</f>
        <v>325</v>
      </c>
      <c r="S5019" s="1">
        <f t="shared" si="654"/>
        <v>0</v>
      </c>
      <c r="T5019" s="28">
        <f>VLOOKUP(--F5019,经验表!$A$4:$B$53,2,0)*VLOOKUP(--E5019,经验表!$W$8:$X$17,2,0)</f>
        <v>0</v>
      </c>
      <c r="U5019" s="1">
        <f t="shared" si="655"/>
        <v>0</v>
      </c>
      <c r="V5019" s="1">
        <f t="shared" si="656"/>
        <v>0</v>
      </c>
    </row>
    <row r="5020" spans="1:22" x14ac:dyDescent="0.35">
      <c r="A5020" s="1">
        <v>91400211</v>
      </c>
      <c r="B5020" s="3" t="s">
        <v>28</v>
      </c>
      <c r="C5020" s="29">
        <f t="shared" si="651"/>
        <v>2</v>
      </c>
      <c r="D5020" s="29" t="str">
        <f t="shared" si="648"/>
        <v>1</v>
      </c>
      <c r="E5020" s="42" t="str">
        <f t="shared" si="649"/>
        <v>21</v>
      </c>
      <c r="F5020" s="1">
        <v>14</v>
      </c>
      <c r="G5020" s="28" t="str">
        <f t="shared" si="650"/>
        <v>114</v>
      </c>
      <c r="H5020" s="1">
        <v>7</v>
      </c>
      <c r="I5020" s="1">
        <v>526</v>
      </c>
      <c r="J5020" s="1">
        <v>8</v>
      </c>
      <c r="K5020" s="1">
        <v>526</v>
      </c>
      <c r="L5020" s="1">
        <v>18113</v>
      </c>
      <c r="M5020" s="1">
        <v>94392</v>
      </c>
      <c r="N5020" s="2">
        <f>INT(VLOOKUP(--D5020,'属性表（单）'!$H$7:$I$11,2,0)*VLOOKUP(F5020,'属性表（单）'!$B$4:$D$53,3,0))</f>
        <v>3450</v>
      </c>
      <c r="O5020" s="34">
        <f t="shared" si="652"/>
        <v>517</v>
      </c>
      <c r="P5020" s="1">
        <f>IF(H5020=26,VLOOKUP(G5020,'属性表（单核）'!$H$2:$I$251,2,0),IF(H5020=59,VLOOKUP(G5020,'属性表（单核）'!$C$2:$D$251,2,0),INT(N5020/VLOOKUP(H5020,'属性表（单）'!$N$4:$O$24,2,0))))</f>
        <v>345</v>
      </c>
      <c r="Q5020" s="34">
        <f t="shared" si="653"/>
        <v>517</v>
      </c>
      <c r="R5020" s="1">
        <f>IF(J5020=26,VLOOKUP(G5020,'属性表（单核）'!$H$2:$I$251,2,0),IF(J5020=59,VLOOKUP(G5020,'属性表（单核）'!$C$2:$D$251,2,0),INT(N5020/VLOOKUP(J5020,'属性表（单）'!$N$4:$O$24,2,0))))</f>
        <v>345</v>
      </c>
      <c r="S5020" s="1">
        <f t="shared" si="654"/>
        <v>0</v>
      </c>
      <c r="T5020" s="28">
        <f>VLOOKUP(--F5020,经验表!$A$4:$B$53,2,0)*VLOOKUP(--E5020,经验表!$W$8:$X$17,2,0)</f>
        <v>0</v>
      </c>
      <c r="U5020" s="1">
        <f t="shared" si="655"/>
        <v>0</v>
      </c>
      <c r="V5020" s="1">
        <f t="shared" si="656"/>
        <v>0</v>
      </c>
    </row>
    <row r="5021" spans="1:22" x14ac:dyDescent="0.35">
      <c r="A5021" s="1">
        <v>91500211</v>
      </c>
      <c r="B5021" s="3" t="s">
        <v>28</v>
      </c>
      <c r="C5021" s="29">
        <f t="shared" si="651"/>
        <v>2</v>
      </c>
      <c r="D5021" s="29" t="str">
        <f t="shared" si="648"/>
        <v>1</v>
      </c>
      <c r="E5021" s="42" t="str">
        <f t="shared" si="649"/>
        <v>21</v>
      </c>
      <c r="F5021" s="1">
        <v>15</v>
      </c>
      <c r="G5021" s="28" t="str">
        <f t="shared" si="650"/>
        <v>115</v>
      </c>
      <c r="H5021" s="1">
        <v>7</v>
      </c>
      <c r="I5021" s="1">
        <v>552</v>
      </c>
      <c r="J5021" s="1">
        <v>8</v>
      </c>
      <c r="K5021" s="1">
        <v>552</v>
      </c>
      <c r="L5021" s="1">
        <v>20698</v>
      </c>
      <c r="M5021" s="1">
        <v>112505</v>
      </c>
      <c r="N5021" s="2">
        <f>INT(VLOOKUP(--D5021,'属性表（单）'!$H$7:$I$11,2,0)*VLOOKUP(F5021,'属性表（单）'!$B$4:$D$53,3,0))</f>
        <v>3650</v>
      </c>
      <c r="O5021" s="34">
        <f t="shared" si="652"/>
        <v>547</v>
      </c>
      <c r="P5021" s="1">
        <f>IF(H5021=26,VLOOKUP(G5021,'属性表（单核）'!$H$2:$I$251,2,0),IF(H5021=59,VLOOKUP(G5021,'属性表（单核）'!$C$2:$D$251,2,0),INT(N5021/VLOOKUP(H5021,'属性表（单）'!$N$4:$O$24,2,0))))</f>
        <v>365</v>
      </c>
      <c r="Q5021" s="34">
        <f t="shared" si="653"/>
        <v>547</v>
      </c>
      <c r="R5021" s="1">
        <f>IF(J5021=26,VLOOKUP(G5021,'属性表（单核）'!$H$2:$I$251,2,0),IF(J5021=59,VLOOKUP(G5021,'属性表（单核）'!$C$2:$D$251,2,0),INT(N5021/VLOOKUP(J5021,'属性表（单）'!$N$4:$O$24,2,0))))</f>
        <v>365</v>
      </c>
      <c r="S5021" s="1">
        <f t="shared" si="654"/>
        <v>0</v>
      </c>
      <c r="T5021" s="28">
        <f>VLOOKUP(--F5021,经验表!$A$4:$B$53,2,0)*VLOOKUP(--E5021,经验表!$W$8:$X$17,2,0)</f>
        <v>0</v>
      </c>
      <c r="U5021" s="1">
        <f t="shared" si="655"/>
        <v>0</v>
      </c>
      <c r="V5021" s="1">
        <f t="shared" si="656"/>
        <v>0</v>
      </c>
    </row>
    <row r="5022" spans="1:22" x14ac:dyDescent="0.35">
      <c r="A5022" s="1">
        <v>91600211</v>
      </c>
      <c r="B5022" s="3" t="s">
        <v>28</v>
      </c>
      <c r="C5022" s="29">
        <f t="shared" si="651"/>
        <v>2</v>
      </c>
      <c r="D5022" s="29" t="str">
        <f t="shared" si="648"/>
        <v>1</v>
      </c>
      <c r="E5022" s="42" t="str">
        <f t="shared" si="649"/>
        <v>21</v>
      </c>
      <c r="F5022" s="1">
        <v>16</v>
      </c>
      <c r="G5022" s="28" t="str">
        <f t="shared" si="650"/>
        <v>116</v>
      </c>
      <c r="H5022" s="1">
        <v>7</v>
      </c>
      <c r="I5022" s="1">
        <v>578</v>
      </c>
      <c r="J5022" s="1">
        <v>8</v>
      </c>
      <c r="K5022" s="1">
        <v>578</v>
      </c>
      <c r="L5022" s="1">
        <v>23588</v>
      </c>
      <c r="M5022" s="1">
        <v>133203</v>
      </c>
      <c r="N5022" s="2">
        <f>INT(VLOOKUP(--D5022,'属性表（单）'!$H$7:$I$11,2,0)*VLOOKUP(F5022,'属性表（单）'!$B$4:$D$53,3,0))</f>
        <v>3850</v>
      </c>
      <c r="O5022" s="34">
        <f t="shared" si="652"/>
        <v>577</v>
      </c>
      <c r="P5022" s="1">
        <f>IF(H5022=26,VLOOKUP(G5022,'属性表（单核）'!$H$2:$I$251,2,0),IF(H5022=59,VLOOKUP(G5022,'属性表（单核）'!$C$2:$D$251,2,0),INT(N5022/VLOOKUP(H5022,'属性表（单）'!$N$4:$O$24,2,0))))</f>
        <v>385</v>
      </c>
      <c r="Q5022" s="34">
        <f t="shared" si="653"/>
        <v>577</v>
      </c>
      <c r="R5022" s="1">
        <f>IF(J5022=26,VLOOKUP(G5022,'属性表（单核）'!$H$2:$I$251,2,0),IF(J5022=59,VLOOKUP(G5022,'属性表（单核）'!$C$2:$D$251,2,0),INT(N5022/VLOOKUP(J5022,'属性表（单）'!$N$4:$O$24,2,0))))</f>
        <v>385</v>
      </c>
      <c r="S5022" s="1">
        <f t="shared" si="654"/>
        <v>0</v>
      </c>
      <c r="T5022" s="28">
        <f>VLOOKUP(--F5022,经验表!$A$4:$B$53,2,0)*VLOOKUP(--E5022,经验表!$W$8:$X$17,2,0)</f>
        <v>0</v>
      </c>
      <c r="U5022" s="1">
        <f t="shared" si="655"/>
        <v>0</v>
      </c>
      <c r="V5022" s="1">
        <f t="shared" si="656"/>
        <v>0</v>
      </c>
    </row>
    <row r="5023" spans="1:22" x14ac:dyDescent="0.35">
      <c r="A5023" s="1">
        <v>91700211</v>
      </c>
      <c r="B5023" s="3" t="s">
        <v>28</v>
      </c>
      <c r="C5023" s="29">
        <f t="shared" si="651"/>
        <v>2</v>
      </c>
      <c r="D5023" s="29" t="str">
        <f t="shared" si="648"/>
        <v>1</v>
      </c>
      <c r="E5023" s="42" t="str">
        <f t="shared" si="649"/>
        <v>21</v>
      </c>
      <c r="F5023" s="1">
        <v>17</v>
      </c>
      <c r="G5023" s="28" t="str">
        <f t="shared" si="650"/>
        <v>117</v>
      </c>
      <c r="H5023" s="1">
        <v>7</v>
      </c>
      <c r="I5023" s="1">
        <v>605</v>
      </c>
      <c r="J5023" s="1">
        <v>8</v>
      </c>
      <c r="K5023" s="1">
        <v>605</v>
      </c>
      <c r="L5023" s="1">
        <v>26822</v>
      </c>
      <c r="M5023" s="1">
        <v>156791</v>
      </c>
      <c r="N5023" s="2">
        <f>INT(VLOOKUP(--D5023,'属性表（单）'!$H$7:$I$11,2,0)*VLOOKUP(F5023,'属性表（单）'!$B$4:$D$53,3,0))</f>
        <v>4100</v>
      </c>
      <c r="O5023" s="34">
        <f t="shared" si="652"/>
        <v>615</v>
      </c>
      <c r="P5023" s="1">
        <f>IF(H5023=26,VLOOKUP(G5023,'属性表（单核）'!$H$2:$I$251,2,0),IF(H5023=59,VLOOKUP(G5023,'属性表（单核）'!$C$2:$D$251,2,0),INT(N5023/VLOOKUP(H5023,'属性表（单）'!$N$4:$O$24,2,0))))</f>
        <v>410</v>
      </c>
      <c r="Q5023" s="34">
        <f t="shared" si="653"/>
        <v>615</v>
      </c>
      <c r="R5023" s="1">
        <f>IF(J5023=26,VLOOKUP(G5023,'属性表（单核）'!$H$2:$I$251,2,0),IF(J5023=59,VLOOKUP(G5023,'属性表（单核）'!$C$2:$D$251,2,0),INT(N5023/VLOOKUP(J5023,'属性表（单）'!$N$4:$O$24,2,0))))</f>
        <v>410</v>
      </c>
      <c r="S5023" s="1">
        <f t="shared" si="654"/>
        <v>0</v>
      </c>
      <c r="T5023" s="28">
        <f>VLOOKUP(--F5023,经验表!$A$4:$B$53,2,0)*VLOOKUP(--E5023,经验表!$W$8:$X$17,2,0)</f>
        <v>0</v>
      </c>
      <c r="U5023" s="1">
        <f t="shared" si="655"/>
        <v>0</v>
      </c>
      <c r="V5023" s="1">
        <f t="shared" si="656"/>
        <v>0</v>
      </c>
    </row>
    <row r="5024" spans="1:22" x14ac:dyDescent="0.35">
      <c r="A5024" s="1">
        <v>91800211</v>
      </c>
      <c r="B5024" s="3" t="s">
        <v>28</v>
      </c>
      <c r="C5024" s="29">
        <f t="shared" si="651"/>
        <v>2</v>
      </c>
      <c r="D5024" s="29" t="str">
        <f t="shared" si="648"/>
        <v>1</v>
      </c>
      <c r="E5024" s="42" t="str">
        <f t="shared" si="649"/>
        <v>21</v>
      </c>
      <c r="F5024" s="1">
        <v>18</v>
      </c>
      <c r="G5024" s="28" t="str">
        <f t="shared" si="650"/>
        <v>118</v>
      </c>
      <c r="H5024" s="1">
        <v>7</v>
      </c>
      <c r="I5024" s="1">
        <v>634</v>
      </c>
      <c r="J5024" s="1">
        <v>8</v>
      </c>
      <c r="K5024" s="1">
        <v>634</v>
      </c>
      <c r="L5024" s="1">
        <v>30437</v>
      </c>
      <c r="M5024" s="1">
        <v>183613</v>
      </c>
      <c r="N5024" s="2">
        <f>INT(VLOOKUP(--D5024,'属性表（单）'!$H$7:$I$11,2,0)*VLOOKUP(F5024,'属性表（单）'!$B$4:$D$53,3,0))</f>
        <v>4350</v>
      </c>
      <c r="O5024" s="34">
        <f t="shared" si="652"/>
        <v>652</v>
      </c>
      <c r="P5024" s="1">
        <f>IF(H5024=26,VLOOKUP(G5024,'属性表（单核）'!$H$2:$I$251,2,0),IF(H5024=59,VLOOKUP(G5024,'属性表（单核）'!$C$2:$D$251,2,0),INT(N5024/VLOOKUP(H5024,'属性表（单）'!$N$4:$O$24,2,0))))</f>
        <v>435</v>
      </c>
      <c r="Q5024" s="34">
        <f t="shared" si="653"/>
        <v>652</v>
      </c>
      <c r="R5024" s="1">
        <f>IF(J5024=26,VLOOKUP(G5024,'属性表（单核）'!$H$2:$I$251,2,0),IF(J5024=59,VLOOKUP(G5024,'属性表（单核）'!$C$2:$D$251,2,0),INT(N5024/VLOOKUP(J5024,'属性表（单）'!$N$4:$O$24,2,0))))</f>
        <v>435</v>
      </c>
      <c r="S5024" s="1">
        <f t="shared" si="654"/>
        <v>0</v>
      </c>
      <c r="T5024" s="28">
        <f>VLOOKUP(--F5024,经验表!$A$4:$B$53,2,0)*VLOOKUP(--E5024,经验表!$W$8:$X$17,2,0)</f>
        <v>0</v>
      </c>
      <c r="U5024" s="1">
        <f t="shared" si="655"/>
        <v>0</v>
      </c>
      <c r="V5024" s="1">
        <f t="shared" si="656"/>
        <v>0</v>
      </c>
    </row>
    <row r="5025" spans="1:22" x14ac:dyDescent="0.35">
      <c r="A5025" s="1">
        <v>91900211</v>
      </c>
      <c r="B5025" s="3" t="s">
        <v>28</v>
      </c>
      <c r="C5025" s="29">
        <f t="shared" si="651"/>
        <v>2</v>
      </c>
      <c r="D5025" s="29" t="str">
        <f t="shared" si="648"/>
        <v>1</v>
      </c>
      <c r="E5025" s="42" t="str">
        <f t="shared" si="649"/>
        <v>21</v>
      </c>
      <c r="F5025" s="1">
        <v>19</v>
      </c>
      <c r="G5025" s="28" t="str">
        <f t="shared" si="650"/>
        <v>119</v>
      </c>
      <c r="H5025" s="1">
        <v>7</v>
      </c>
      <c r="I5025" s="1">
        <v>662</v>
      </c>
      <c r="J5025" s="1">
        <v>8</v>
      </c>
      <c r="K5025" s="1">
        <v>662</v>
      </c>
      <c r="L5025" s="1">
        <v>34476</v>
      </c>
      <c r="M5025" s="1">
        <v>214050</v>
      </c>
      <c r="N5025" s="2">
        <f>INT(VLOOKUP(--D5025,'属性表（单）'!$H$7:$I$11,2,0)*VLOOKUP(F5025,'属性表（单）'!$B$4:$D$53,3,0))</f>
        <v>4600</v>
      </c>
      <c r="O5025" s="34">
        <f t="shared" si="652"/>
        <v>690</v>
      </c>
      <c r="P5025" s="1">
        <f>IF(H5025=26,VLOOKUP(G5025,'属性表（单核）'!$H$2:$I$251,2,0),IF(H5025=59,VLOOKUP(G5025,'属性表（单核）'!$C$2:$D$251,2,0),INT(N5025/VLOOKUP(H5025,'属性表（单）'!$N$4:$O$24,2,0))))</f>
        <v>460</v>
      </c>
      <c r="Q5025" s="34">
        <f t="shared" si="653"/>
        <v>690</v>
      </c>
      <c r="R5025" s="1">
        <f>IF(J5025=26,VLOOKUP(G5025,'属性表（单核）'!$H$2:$I$251,2,0),IF(J5025=59,VLOOKUP(G5025,'属性表（单核）'!$C$2:$D$251,2,0),INT(N5025/VLOOKUP(J5025,'属性表（单）'!$N$4:$O$24,2,0))))</f>
        <v>460</v>
      </c>
      <c r="S5025" s="1">
        <f t="shared" si="654"/>
        <v>0</v>
      </c>
      <c r="T5025" s="28">
        <f>VLOOKUP(--F5025,经验表!$A$4:$B$53,2,0)*VLOOKUP(--E5025,经验表!$W$8:$X$17,2,0)</f>
        <v>0</v>
      </c>
      <c r="U5025" s="1">
        <f t="shared" si="655"/>
        <v>0</v>
      </c>
      <c r="V5025" s="1">
        <f t="shared" si="656"/>
        <v>0</v>
      </c>
    </row>
    <row r="5026" spans="1:22" x14ac:dyDescent="0.35">
      <c r="A5026" s="1">
        <v>92000211</v>
      </c>
      <c r="B5026" s="3" t="s">
        <v>28</v>
      </c>
      <c r="C5026" s="29">
        <f t="shared" si="651"/>
        <v>2</v>
      </c>
      <c r="D5026" s="29" t="str">
        <f t="shared" si="648"/>
        <v>1</v>
      </c>
      <c r="E5026" s="42" t="str">
        <f t="shared" si="649"/>
        <v>21</v>
      </c>
      <c r="F5026" s="1">
        <v>20</v>
      </c>
      <c r="G5026" s="28" t="str">
        <f t="shared" si="650"/>
        <v>120</v>
      </c>
      <c r="H5026" s="1">
        <v>7</v>
      </c>
      <c r="I5026" s="1">
        <v>693</v>
      </c>
      <c r="J5026" s="1">
        <v>8</v>
      </c>
      <c r="K5026" s="1">
        <v>693</v>
      </c>
      <c r="L5026" s="1">
        <v>38986</v>
      </c>
      <c r="M5026" s="1">
        <v>248526</v>
      </c>
      <c r="N5026" s="2">
        <f>INT(VLOOKUP(--D5026,'属性表（单）'!$H$7:$I$11,2,0)*VLOOKUP(F5026,'属性表（单）'!$B$4:$D$53,3,0))</f>
        <v>4850</v>
      </c>
      <c r="O5026" s="34">
        <f t="shared" si="652"/>
        <v>727</v>
      </c>
      <c r="P5026" s="1">
        <f>IF(H5026=26,VLOOKUP(G5026,'属性表（单核）'!$H$2:$I$251,2,0),IF(H5026=59,VLOOKUP(G5026,'属性表（单核）'!$C$2:$D$251,2,0),INT(N5026/VLOOKUP(H5026,'属性表（单）'!$N$4:$O$24,2,0))))</f>
        <v>485</v>
      </c>
      <c r="Q5026" s="34">
        <f t="shared" si="653"/>
        <v>727</v>
      </c>
      <c r="R5026" s="1">
        <f>IF(J5026=26,VLOOKUP(G5026,'属性表（单核）'!$H$2:$I$251,2,0),IF(J5026=59,VLOOKUP(G5026,'属性表（单核）'!$C$2:$D$251,2,0),INT(N5026/VLOOKUP(J5026,'属性表（单）'!$N$4:$O$24,2,0))))</f>
        <v>485</v>
      </c>
      <c r="S5026" s="1">
        <f t="shared" si="654"/>
        <v>0</v>
      </c>
      <c r="T5026" s="28">
        <f>VLOOKUP(--F5026,经验表!$A$4:$B$53,2,0)*VLOOKUP(--E5026,经验表!$W$8:$X$17,2,0)</f>
        <v>0</v>
      </c>
      <c r="U5026" s="1">
        <f t="shared" si="655"/>
        <v>0</v>
      </c>
      <c r="V5026" s="1">
        <f t="shared" si="656"/>
        <v>0</v>
      </c>
    </row>
    <row r="5027" spans="1:22" x14ac:dyDescent="0.35">
      <c r="A5027" s="1">
        <v>92100211</v>
      </c>
      <c r="B5027" s="3" t="s">
        <v>28</v>
      </c>
      <c r="C5027" s="29">
        <f t="shared" si="651"/>
        <v>2</v>
      </c>
      <c r="D5027" s="29" t="str">
        <f t="shared" si="648"/>
        <v>1</v>
      </c>
      <c r="E5027" s="42" t="str">
        <f t="shared" si="649"/>
        <v>21</v>
      </c>
      <c r="F5027" s="1">
        <v>21</v>
      </c>
      <c r="G5027" s="28" t="str">
        <f t="shared" si="650"/>
        <v>121</v>
      </c>
      <c r="H5027" s="1">
        <v>7</v>
      </c>
      <c r="I5027" s="1">
        <v>723</v>
      </c>
      <c r="J5027" s="1">
        <v>8</v>
      </c>
      <c r="K5027" s="1">
        <v>723</v>
      </c>
      <c r="L5027" s="1">
        <v>44024</v>
      </c>
      <c r="M5027" s="1">
        <v>287512</v>
      </c>
      <c r="N5027" s="2">
        <f>INT(VLOOKUP(--D5027,'属性表（单）'!$H$7:$I$11,2,0)*VLOOKUP(F5027,'属性表（单）'!$B$4:$D$53,3,0))</f>
        <v>5100</v>
      </c>
      <c r="O5027" s="34">
        <f t="shared" si="652"/>
        <v>765</v>
      </c>
      <c r="P5027" s="1">
        <f>IF(H5027=26,VLOOKUP(G5027,'属性表（单核）'!$H$2:$I$251,2,0),IF(H5027=59,VLOOKUP(G5027,'属性表（单核）'!$C$2:$D$251,2,0),INT(N5027/VLOOKUP(H5027,'属性表（单）'!$N$4:$O$24,2,0))))</f>
        <v>510</v>
      </c>
      <c r="Q5027" s="34">
        <f t="shared" si="653"/>
        <v>765</v>
      </c>
      <c r="R5027" s="1">
        <f>IF(J5027=26,VLOOKUP(G5027,'属性表（单核）'!$H$2:$I$251,2,0),IF(J5027=59,VLOOKUP(G5027,'属性表（单核）'!$C$2:$D$251,2,0),INT(N5027/VLOOKUP(J5027,'属性表（单）'!$N$4:$O$24,2,0))))</f>
        <v>510</v>
      </c>
      <c r="S5027" s="1">
        <f t="shared" si="654"/>
        <v>0</v>
      </c>
      <c r="T5027" s="28">
        <f>VLOOKUP(--F5027,经验表!$A$4:$B$53,2,0)*VLOOKUP(--E5027,经验表!$W$8:$X$17,2,0)</f>
        <v>0</v>
      </c>
      <c r="U5027" s="1">
        <f t="shared" si="655"/>
        <v>0</v>
      </c>
      <c r="V5027" s="1">
        <f t="shared" si="656"/>
        <v>0</v>
      </c>
    </row>
    <row r="5028" spans="1:22" x14ac:dyDescent="0.35">
      <c r="A5028" s="1">
        <v>92200211</v>
      </c>
      <c r="B5028" s="3" t="s">
        <v>28</v>
      </c>
      <c r="C5028" s="29">
        <f t="shared" si="651"/>
        <v>2</v>
      </c>
      <c r="D5028" s="29" t="str">
        <f t="shared" si="648"/>
        <v>1</v>
      </c>
      <c r="E5028" s="42" t="str">
        <f t="shared" si="649"/>
        <v>21</v>
      </c>
      <c r="F5028" s="1">
        <v>22</v>
      </c>
      <c r="G5028" s="28" t="str">
        <f t="shared" si="650"/>
        <v>122</v>
      </c>
      <c r="H5028" s="1">
        <v>7</v>
      </c>
      <c r="I5028" s="1">
        <v>755</v>
      </c>
      <c r="J5028" s="1">
        <v>8</v>
      </c>
      <c r="K5028" s="1">
        <v>755</v>
      </c>
      <c r="L5028" s="1">
        <v>49647</v>
      </c>
      <c r="M5028" s="1">
        <v>331536</v>
      </c>
      <c r="N5028" s="2">
        <f>INT(VLOOKUP(--D5028,'属性表（单）'!$H$7:$I$11,2,0)*VLOOKUP(F5028,'属性表（单）'!$B$4:$D$53,3,0))</f>
        <v>5400</v>
      </c>
      <c r="O5028" s="34">
        <f t="shared" si="652"/>
        <v>810</v>
      </c>
      <c r="P5028" s="1">
        <f>IF(H5028=26,VLOOKUP(G5028,'属性表（单核）'!$H$2:$I$251,2,0),IF(H5028=59,VLOOKUP(G5028,'属性表（单核）'!$C$2:$D$251,2,0),INT(N5028/VLOOKUP(H5028,'属性表（单）'!$N$4:$O$24,2,0))))</f>
        <v>540</v>
      </c>
      <c r="Q5028" s="34">
        <f t="shared" si="653"/>
        <v>810</v>
      </c>
      <c r="R5028" s="1">
        <f>IF(J5028=26,VLOOKUP(G5028,'属性表（单核）'!$H$2:$I$251,2,0),IF(J5028=59,VLOOKUP(G5028,'属性表（单核）'!$C$2:$D$251,2,0),INT(N5028/VLOOKUP(J5028,'属性表（单）'!$N$4:$O$24,2,0))))</f>
        <v>540</v>
      </c>
      <c r="S5028" s="1">
        <f t="shared" si="654"/>
        <v>0</v>
      </c>
      <c r="T5028" s="28">
        <f>VLOOKUP(--F5028,经验表!$A$4:$B$53,2,0)*VLOOKUP(--E5028,经验表!$W$8:$X$17,2,0)</f>
        <v>0</v>
      </c>
      <c r="U5028" s="1">
        <f t="shared" si="655"/>
        <v>0</v>
      </c>
      <c r="V5028" s="1">
        <f t="shared" si="656"/>
        <v>0</v>
      </c>
    </row>
    <row r="5029" spans="1:22" x14ac:dyDescent="0.35">
      <c r="A5029" s="1">
        <v>92300211</v>
      </c>
      <c r="B5029" s="3" t="s">
        <v>28</v>
      </c>
      <c r="C5029" s="29">
        <f t="shared" si="651"/>
        <v>2</v>
      </c>
      <c r="D5029" s="29" t="str">
        <f t="shared" si="648"/>
        <v>1</v>
      </c>
      <c r="E5029" s="42" t="str">
        <f t="shared" si="649"/>
        <v>21</v>
      </c>
      <c r="F5029" s="1">
        <v>23</v>
      </c>
      <c r="G5029" s="28" t="str">
        <f t="shared" si="650"/>
        <v>123</v>
      </c>
      <c r="H5029" s="1">
        <v>7</v>
      </c>
      <c r="I5029" s="1">
        <v>789</v>
      </c>
      <c r="J5029" s="1">
        <v>8</v>
      </c>
      <c r="K5029" s="1">
        <v>789</v>
      </c>
      <c r="L5029" s="1">
        <v>55922</v>
      </c>
      <c r="M5029" s="1">
        <v>381183</v>
      </c>
      <c r="N5029" s="2">
        <f>INT(VLOOKUP(--D5029,'属性表（单）'!$H$7:$I$11,2,0)*VLOOKUP(F5029,'属性表（单）'!$B$4:$D$53,3,0))</f>
        <v>5700</v>
      </c>
      <c r="O5029" s="34">
        <f t="shared" si="652"/>
        <v>855</v>
      </c>
      <c r="P5029" s="1">
        <f>IF(H5029=26,VLOOKUP(G5029,'属性表（单核）'!$H$2:$I$251,2,0),IF(H5029=59,VLOOKUP(G5029,'属性表（单核）'!$C$2:$D$251,2,0),INT(N5029/VLOOKUP(H5029,'属性表（单）'!$N$4:$O$24,2,0))))</f>
        <v>570</v>
      </c>
      <c r="Q5029" s="34">
        <f t="shared" si="653"/>
        <v>855</v>
      </c>
      <c r="R5029" s="1">
        <f>IF(J5029=26,VLOOKUP(G5029,'属性表（单核）'!$H$2:$I$251,2,0),IF(J5029=59,VLOOKUP(G5029,'属性表（单核）'!$C$2:$D$251,2,0),INT(N5029/VLOOKUP(J5029,'属性表（单）'!$N$4:$O$24,2,0))))</f>
        <v>570</v>
      </c>
      <c r="S5029" s="1">
        <f t="shared" si="654"/>
        <v>0</v>
      </c>
      <c r="T5029" s="28">
        <f>VLOOKUP(--F5029,经验表!$A$4:$B$53,2,0)*VLOOKUP(--E5029,经验表!$W$8:$X$17,2,0)</f>
        <v>0</v>
      </c>
      <c r="U5029" s="1">
        <f t="shared" si="655"/>
        <v>0</v>
      </c>
      <c r="V5029" s="1">
        <f t="shared" si="656"/>
        <v>0</v>
      </c>
    </row>
    <row r="5030" spans="1:22" x14ac:dyDescent="0.35">
      <c r="A5030" s="1">
        <v>92400211</v>
      </c>
      <c r="B5030" s="3" t="s">
        <v>28</v>
      </c>
      <c r="C5030" s="29">
        <f t="shared" si="651"/>
        <v>2</v>
      </c>
      <c r="D5030" s="29" t="str">
        <f t="shared" si="648"/>
        <v>1</v>
      </c>
      <c r="E5030" s="42" t="str">
        <f t="shared" si="649"/>
        <v>21</v>
      </c>
      <c r="F5030" s="1">
        <v>24</v>
      </c>
      <c r="G5030" s="28" t="str">
        <f t="shared" si="650"/>
        <v>124</v>
      </c>
      <c r="H5030" s="1">
        <v>7</v>
      </c>
      <c r="I5030" s="1">
        <v>822</v>
      </c>
      <c r="J5030" s="1">
        <v>8</v>
      </c>
      <c r="K5030" s="1">
        <v>822</v>
      </c>
      <c r="L5030" s="1">
        <v>62922</v>
      </c>
      <c r="M5030" s="1">
        <v>437105</v>
      </c>
      <c r="N5030" s="2">
        <f>INT(VLOOKUP(--D5030,'属性表（单）'!$H$7:$I$11,2,0)*VLOOKUP(F5030,'属性表（单）'!$B$4:$D$53,3,0))</f>
        <v>6000</v>
      </c>
      <c r="O5030" s="34">
        <f t="shared" si="652"/>
        <v>900</v>
      </c>
      <c r="P5030" s="1">
        <f>IF(H5030=26,VLOOKUP(G5030,'属性表（单核）'!$H$2:$I$251,2,0),IF(H5030=59,VLOOKUP(G5030,'属性表（单核）'!$C$2:$D$251,2,0),INT(N5030/VLOOKUP(H5030,'属性表（单）'!$N$4:$O$24,2,0))))</f>
        <v>600</v>
      </c>
      <c r="Q5030" s="34">
        <f t="shared" si="653"/>
        <v>900</v>
      </c>
      <c r="R5030" s="1">
        <f>IF(J5030=26,VLOOKUP(G5030,'属性表（单核）'!$H$2:$I$251,2,0),IF(J5030=59,VLOOKUP(G5030,'属性表（单核）'!$C$2:$D$251,2,0),INT(N5030/VLOOKUP(J5030,'属性表（单）'!$N$4:$O$24,2,0))))</f>
        <v>600</v>
      </c>
      <c r="S5030" s="1">
        <f t="shared" si="654"/>
        <v>0</v>
      </c>
      <c r="T5030" s="28">
        <f>VLOOKUP(--F5030,经验表!$A$4:$B$53,2,0)*VLOOKUP(--E5030,经验表!$W$8:$X$17,2,0)</f>
        <v>0</v>
      </c>
      <c r="U5030" s="1">
        <f t="shared" si="655"/>
        <v>0</v>
      </c>
      <c r="V5030" s="1">
        <f t="shared" si="656"/>
        <v>0</v>
      </c>
    </row>
    <row r="5031" spans="1:22" x14ac:dyDescent="0.35">
      <c r="A5031" s="1">
        <v>92500211</v>
      </c>
      <c r="B5031" s="3" t="s">
        <v>28</v>
      </c>
      <c r="C5031" s="29">
        <f t="shared" si="651"/>
        <v>2</v>
      </c>
      <c r="D5031" s="29" t="str">
        <f t="shared" si="648"/>
        <v>1</v>
      </c>
      <c r="E5031" s="42" t="str">
        <f t="shared" si="649"/>
        <v>21</v>
      </c>
      <c r="F5031" s="1">
        <v>25</v>
      </c>
      <c r="G5031" s="28" t="str">
        <f t="shared" si="650"/>
        <v>125</v>
      </c>
      <c r="H5031" s="1">
        <v>7</v>
      </c>
      <c r="I5031" s="1">
        <v>856</v>
      </c>
      <c r="J5031" s="1">
        <v>8</v>
      </c>
      <c r="K5031" s="1">
        <v>856</v>
      </c>
      <c r="L5031" s="1">
        <v>70732</v>
      </c>
      <c r="M5031" s="1">
        <v>500027</v>
      </c>
      <c r="N5031" s="2">
        <f>INT(VLOOKUP(--D5031,'属性表（单）'!$H$7:$I$11,2,0)*VLOOKUP(F5031,'属性表（单）'!$B$4:$D$53,3,0))</f>
        <v>6300</v>
      </c>
      <c r="O5031" s="34">
        <f t="shared" si="652"/>
        <v>945</v>
      </c>
      <c r="P5031" s="1">
        <f>IF(H5031=26,VLOOKUP(G5031,'属性表（单核）'!$H$2:$I$251,2,0),IF(H5031=59,VLOOKUP(G5031,'属性表（单核）'!$C$2:$D$251,2,0),INT(N5031/VLOOKUP(H5031,'属性表（单）'!$N$4:$O$24,2,0))))</f>
        <v>630</v>
      </c>
      <c r="Q5031" s="34">
        <f t="shared" si="653"/>
        <v>945</v>
      </c>
      <c r="R5031" s="1">
        <f>IF(J5031=26,VLOOKUP(G5031,'属性表（单核）'!$H$2:$I$251,2,0),IF(J5031=59,VLOOKUP(G5031,'属性表（单核）'!$C$2:$D$251,2,0),INT(N5031/VLOOKUP(J5031,'属性表（单）'!$N$4:$O$24,2,0))))</f>
        <v>630</v>
      </c>
      <c r="S5031" s="1">
        <f t="shared" si="654"/>
        <v>0</v>
      </c>
      <c r="T5031" s="28">
        <f>VLOOKUP(--F5031,经验表!$A$4:$B$53,2,0)*VLOOKUP(--E5031,经验表!$W$8:$X$17,2,0)</f>
        <v>0</v>
      </c>
      <c r="U5031" s="1">
        <f t="shared" si="655"/>
        <v>0</v>
      </c>
      <c r="V5031" s="1">
        <f t="shared" si="656"/>
        <v>0</v>
      </c>
    </row>
    <row r="5032" spans="1:22" x14ac:dyDescent="0.35">
      <c r="A5032" s="1">
        <v>92600211</v>
      </c>
      <c r="B5032" s="3" t="s">
        <v>28</v>
      </c>
      <c r="C5032" s="29">
        <f t="shared" si="651"/>
        <v>2</v>
      </c>
      <c r="D5032" s="29" t="str">
        <f t="shared" si="648"/>
        <v>1</v>
      </c>
      <c r="E5032" s="42" t="str">
        <f t="shared" si="649"/>
        <v>21</v>
      </c>
      <c r="F5032" s="1">
        <v>26</v>
      </c>
      <c r="G5032" s="28" t="str">
        <f t="shared" si="650"/>
        <v>126</v>
      </c>
      <c r="H5032" s="1">
        <v>7</v>
      </c>
      <c r="I5032" s="1">
        <v>893</v>
      </c>
      <c r="J5032" s="1">
        <v>8</v>
      </c>
      <c r="K5032" s="1">
        <v>893</v>
      </c>
      <c r="L5032" s="1">
        <v>79442</v>
      </c>
      <c r="M5032" s="1">
        <v>570759</v>
      </c>
      <c r="N5032" s="2">
        <f>INT(VLOOKUP(--D5032,'属性表（单）'!$H$7:$I$11,2,0)*VLOOKUP(F5032,'属性表（单）'!$B$4:$D$53,3,0))</f>
        <v>6600</v>
      </c>
      <c r="O5032" s="34">
        <f t="shared" si="652"/>
        <v>990</v>
      </c>
      <c r="P5032" s="1">
        <f>IF(H5032=26,VLOOKUP(G5032,'属性表（单核）'!$H$2:$I$251,2,0),IF(H5032=59,VLOOKUP(G5032,'属性表（单核）'!$C$2:$D$251,2,0),INT(N5032/VLOOKUP(H5032,'属性表（单）'!$N$4:$O$24,2,0))))</f>
        <v>660</v>
      </c>
      <c r="Q5032" s="34">
        <f t="shared" si="653"/>
        <v>990</v>
      </c>
      <c r="R5032" s="1">
        <f>IF(J5032=26,VLOOKUP(G5032,'属性表（单核）'!$H$2:$I$251,2,0),IF(J5032=59,VLOOKUP(G5032,'属性表（单核）'!$C$2:$D$251,2,0),INT(N5032/VLOOKUP(J5032,'属性表（单）'!$N$4:$O$24,2,0))))</f>
        <v>660</v>
      </c>
      <c r="S5032" s="1">
        <f t="shared" si="654"/>
        <v>0</v>
      </c>
      <c r="T5032" s="28">
        <f>VLOOKUP(--F5032,经验表!$A$4:$B$53,2,0)*VLOOKUP(--E5032,经验表!$W$8:$X$17,2,0)</f>
        <v>0</v>
      </c>
      <c r="U5032" s="1">
        <f t="shared" si="655"/>
        <v>0</v>
      </c>
      <c r="V5032" s="1">
        <f t="shared" si="656"/>
        <v>0</v>
      </c>
    </row>
    <row r="5033" spans="1:22" x14ac:dyDescent="0.35">
      <c r="A5033" s="1">
        <v>92700211</v>
      </c>
      <c r="B5033" s="3" t="s">
        <v>28</v>
      </c>
      <c r="C5033" s="29">
        <f t="shared" si="651"/>
        <v>2</v>
      </c>
      <c r="D5033" s="29" t="str">
        <f t="shared" si="648"/>
        <v>1</v>
      </c>
      <c r="E5033" s="42" t="str">
        <f t="shared" si="649"/>
        <v>21</v>
      </c>
      <c r="F5033" s="1">
        <v>27</v>
      </c>
      <c r="G5033" s="28" t="str">
        <f t="shared" si="650"/>
        <v>127</v>
      </c>
      <c r="H5033" s="1">
        <v>7</v>
      </c>
      <c r="I5033" s="1">
        <v>930</v>
      </c>
      <c r="J5033" s="1">
        <v>8</v>
      </c>
      <c r="K5033" s="1">
        <v>930</v>
      </c>
      <c r="L5033" s="1">
        <v>89155</v>
      </c>
      <c r="M5033" s="1">
        <v>650201</v>
      </c>
      <c r="N5033" s="2">
        <f>INT(VLOOKUP(--D5033,'属性表（单）'!$H$7:$I$11,2,0)*VLOOKUP(F5033,'属性表（单）'!$B$4:$D$53,3,0))</f>
        <v>6950</v>
      </c>
      <c r="O5033" s="34">
        <f t="shared" si="652"/>
        <v>1042</v>
      </c>
      <c r="P5033" s="1">
        <f>IF(H5033=26,VLOOKUP(G5033,'属性表（单核）'!$H$2:$I$251,2,0),IF(H5033=59,VLOOKUP(G5033,'属性表（单核）'!$C$2:$D$251,2,0),INT(N5033/VLOOKUP(H5033,'属性表（单）'!$N$4:$O$24,2,0))))</f>
        <v>695</v>
      </c>
      <c r="Q5033" s="34">
        <f t="shared" si="653"/>
        <v>1042</v>
      </c>
      <c r="R5033" s="1">
        <f>IF(J5033=26,VLOOKUP(G5033,'属性表（单核）'!$H$2:$I$251,2,0),IF(J5033=59,VLOOKUP(G5033,'属性表（单核）'!$C$2:$D$251,2,0),INT(N5033/VLOOKUP(J5033,'属性表（单）'!$N$4:$O$24,2,0))))</f>
        <v>695</v>
      </c>
      <c r="S5033" s="1">
        <f t="shared" si="654"/>
        <v>0</v>
      </c>
      <c r="T5033" s="28">
        <f>VLOOKUP(--F5033,经验表!$A$4:$B$53,2,0)*VLOOKUP(--E5033,经验表!$W$8:$X$17,2,0)</f>
        <v>0</v>
      </c>
      <c r="U5033" s="1">
        <f t="shared" si="655"/>
        <v>0</v>
      </c>
      <c r="V5033" s="1">
        <f t="shared" si="656"/>
        <v>0</v>
      </c>
    </row>
    <row r="5034" spans="1:22" x14ac:dyDescent="0.35">
      <c r="A5034" s="1">
        <v>92800211</v>
      </c>
      <c r="B5034" s="3" t="s">
        <v>28</v>
      </c>
      <c r="C5034" s="29">
        <f t="shared" si="651"/>
        <v>2</v>
      </c>
      <c r="D5034" s="29" t="str">
        <f t="shared" si="648"/>
        <v>1</v>
      </c>
      <c r="E5034" s="42" t="str">
        <f t="shared" si="649"/>
        <v>21</v>
      </c>
      <c r="F5034" s="1">
        <v>28</v>
      </c>
      <c r="G5034" s="28" t="str">
        <f t="shared" si="650"/>
        <v>128</v>
      </c>
      <c r="H5034" s="1">
        <v>7</v>
      </c>
      <c r="I5034" s="1">
        <v>966</v>
      </c>
      <c r="J5034" s="1">
        <v>8</v>
      </c>
      <c r="K5034" s="1">
        <v>966</v>
      </c>
      <c r="L5034" s="1">
        <v>99981</v>
      </c>
      <c r="M5034" s="1">
        <v>739356</v>
      </c>
      <c r="N5034" s="2">
        <f>INT(VLOOKUP(--D5034,'属性表（单）'!$H$7:$I$11,2,0)*VLOOKUP(F5034,'属性表（单）'!$B$4:$D$53,3,0))</f>
        <v>7300</v>
      </c>
      <c r="O5034" s="34">
        <f t="shared" si="652"/>
        <v>1095</v>
      </c>
      <c r="P5034" s="1">
        <f>IF(H5034=26,VLOOKUP(G5034,'属性表（单核）'!$H$2:$I$251,2,0),IF(H5034=59,VLOOKUP(G5034,'属性表（单核）'!$C$2:$D$251,2,0),INT(N5034/VLOOKUP(H5034,'属性表（单）'!$N$4:$O$24,2,0))))</f>
        <v>730</v>
      </c>
      <c r="Q5034" s="34">
        <f t="shared" si="653"/>
        <v>1095</v>
      </c>
      <c r="R5034" s="1">
        <f>IF(J5034=26,VLOOKUP(G5034,'属性表（单核）'!$H$2:$I$251,2,0),IF(J5034=59,VLOOKUP(G5034,'属性表（单核）'!$C$2:$D$251,2,0),INT(N5034/VLOOKUP(J5034,'属性表（单）'!$N$4:$O$24,2,0))))</f>
        <v>730</v>
      </c>
      <c r="S5034" s="1">
        <f t="shared" si="654"/>
        <v>0</v>
      </c>
      <c r="T5034" s="28">
        <f>VLOOKUP(--F5034,经验表!$A$4:$B$53,2,0)*VLOOKUP(--E5034,经验表!$W$8:$X$17,2,0)</f>
        <v>0</v>
      </c>
      <c r="U5034" s="1">
        <f t="shared" si="655"/>
        <v>0</v>
      </c>
      <c r="V5034" s="1">
        <f t="shared" si="656"/>
        <v>0</v>
      </c>
    </row>
    <row r="5035" spans="1:22" x14ac:dyDescent="0.35">
      <c r="A5035" s="1">
        <v>92900211</v>
      </c>
      <c r="B5035" s="3" t="s">
        <v>28</v>
      </c>
      <c r="C5035" s="29">
        <f t="shared" si="651"/>
        <v>2</v>
      </c>
      <c r="D5035" s="29" t="str">
        <f t="shared" si="648"/>
        <v>1</v>
      </c>
      <c r="E5035" s="42" t="str">
        <f t="shared" si="649"/>
        <v>21</v>
      </c>
      <c r="F5035" s="1">
        <v>29</v>
      </c>
      <c r="G5035" s="28" t="str">
        <f t="shared" si="650"/>
        <v>129</v>
      </c>
      <c r="H5035" s="1">
        <v>7</v>
      </c>
      <c r="I5035" s="1">
        <v>1006</v>
      </c>
      <c r="J5035" s="1">
        <v>8</v>
      </c>
      <c r="K5035" s="1">
        <v>1006</v>
      </c>
      <c r="L5035" s="1">
        <v>112048</v>
      </c>
      <c r="M5035" s="1">
        <v>839337</v>
      </c>
      <c r="N5035" s="2">
        <f>INT(VLOOKUP(--D5035,'属性表（单）'!$H$7:$I$11,2,0)*VLOOKUP(F5035,'属性表（单）'!$B$4:$D$53,3,0))</f>
        <v>7650</v>
      </c>
      <c r="O5035" s="34">
        <f t="shared" si="652"/>
        <v>1147</v>
      </c>
      <c r="P5035" s="1">
        <f>IF(H5035=26,VLOOKUP(G5035,'属性表（单核）'!$H$2:$I$251,2,0),IF(H5035=59,VLOOKUP(G5035,'属性表（单核）'!$C$2:$D$251,2,0),INT(N5035/VLOOKUP(H5035,'属性表（单）'!$N$4:$O$24,2,0))))</f>
        <v>765</v>
      </c>
      <c r="Q5035" s="34">
        <f t="shared" si="653"/>
        <v>1147</v>
      </c>
      <c r="R5035" s="1">
        <f>IF(J5035=26,VLOOKUP(G5035,'属性表（单核）'!$H$2:$I$251,2,0),IF(J5035=59,VLOOKUP(G5035,'属性表（单核）'!$C$2:$D$251,2,0),INT(N5035/VLOOKUP(J5035,'属性表（单）'!$N$4:$O$24,2,0))))</f>
        <v>765</v>
      </c>
      <c r="S5035" s="1">
        <f t="shared" si="654"/>
        <v>0</v>
      </c>
      <c r="T5035" s="28">
        <f>VLOOKUP(--F5035,经验表!$A$4:$B$53,2,0)*VLOOKUP(--E5035,经验表!$W$8:$X$17,2,0)</f>
        <v>0</v>
      </c>
      <c r="U5035" s="1">
        <f t="shared" si="655"/>
        <v>0</v>
      </c>
      <c r="V5035" s="1">
        <f t="shared" si="656"/>
        <v>0</v>
      </c>
    </row>
    <row r="5036" spans="1:22" x14ac:dyDescent="0.35">
      <c r="A5036" s="1">
        <v>93000211</v>
      </c>
      <c r="B5036" s="3" t="s">
        <v>28</v>
      </c>
      <c r="C5036" s="29">
        <f t="shared" si="651"/>
        <v>2</v>
      </c>
      <c r="D5036" s="29" t="str">
        <f t="shared" si="648"/>
        <v>1</v>
      </c>
      <c r="E5036" s="42" t="str">
        <f t="shared" si="649"/>
        <v>21</v>
      </c>
      <c r="F5036" s="1">
        <v>30</v>
      </c>
      <c r="G5036" s="28" t="str">
        <f t="shared" si="650"/>
        <v>130</v>
      </c>
      <c r="H5036" s="1">
        <v>7</v>
      </c>
      <c r="I5036" s="1">
        <v>1046</v>
      </c>
      <c r="J5036" s="1">
        <v>8</v>
      </c>
      <c r="K5036" s="1">
        <v>1046</v>
      </c>
      <c r="L5036" s="1">
        <v>125499</v>
      </c>
      <c r="M5036" s="1">
        <v>951385</v>
      </c>
      <c r="N5036" s="2">
        <f>INT(VLOOKUP(--D5036,'属性表（单）'!$H$7:$I$11,2,0)*VLOOKUP(F5036,'属性表（单）'!$B$4:$D$53,3,0))</f>
        <v>8000</v>
      </c>
      <c r="O5036" s="34">
        <f t="shared" si="652"/>
        <v>1200</v>
      </c>
      <c r="P5036" s="1">
        <f>IF(H5036=26,VLOOKUP(G5036,'属性表（单核）'!$H$2:$I$251,2,0),IF(H5036=59,VLOOKUP(G5036,'属性表（单核）'!$C$2:$D$251,2,0),INT(N5036/VLOOKUP(H5036,'属性表（单）'!$N$4:$O$24,2,0))))</f>
        <v>800</v>
      </c>
      <c r="Q5036" s="34">
        <f t="shared" si="653"/>
        <v>1200</v>
      </c>
      <c r="R5036" s="1">
        <f>IF(J5036=26,VLOOKUP(G5036,'属性表（单核）'!$H$2:$I$251,2,0),IF(J5036=59,VLOOKUP(G5036,'属性表（单核）'!$C$2:$D$251,2,0),INT(N5036/VLOOKUP(J5036,'属性表（单）'!$N$4:$O$24,2,0))))</f>
        <v>800</v>
      </c>
      <c r="S5036" s="1">
        <f t="shared" si="654"/>
        <v>0</v>
      </c>
      <c r="T5036" s="28">
        <f>VLOOKUP(--F5036,经验表!$A$4:$B$53,2,0)*VLOOKUP(--E5036,经验表!$W$8:$X$17,2,0)</f>
        <v>0</v>
      </c>
      <c r="U5036" s="1">
        <f t="shared" si="655"/>
        <v>0</v>
      </c>
      <c r="V5036" s="1">
        <f t="shared" si="656"/>
        <v>0</v>
      </c>
    </row>
    <row r="5037" spans="1:22" x14ac:dyDescent="0.35">
      <c r="A5037" s="1">
        <v>93100211</v>
      </c>
      <c r="B5037" s="3" t="s">
        <v>28</v>
      </c>
      <c r="C5037" s="29">
        <f t="shared" si="651"/>
        <v>2</v>
      </c>
      <c r="D5037" s="29" t="str">
        <f t="shared" si="648"/>
        <v>1</v>
      </c>
      <c r="E5037" s="42" t="str">
        <f t="shared" si="649"/>
        <v>21</v>
      </c>
      <c r="F5037" s="1">
        <v>31</v>
      </c>
      <c r="G5037" s="28" t="str">
        <f t="shared" si="650"/>
        <v>131</v>
      </c>
      <c r="H5037" s="1">
        <v>7</v>
      </c>
      <c r="I5037" s="1">
        <v>1088</v>
      </c>
      <c r="J5037" s="1">
        <v>8</v>
      </c>
      <c r="K5037" s="1">
        <v>1088</v>
      </c>
      <c r="L5037" s="1">
        <v>140485</v>
      </c>
      <c r="M5037" s="1">
        <v>1076884</v>
      </c>
      <c r="N5037" s="2">
        <f>INT(VLOOKUP(--D5037,'属性表（单）'!$H$7:$I$11,2,0)*VLOOKUP(F5037,'属性表（单）'!$B$4:$D$53,3,0))</f>
        <v>8350</v>
      </c>
      <c r="O5037" s="34">
        <f t="shared" si="652"/>
        <v>1252</v>
      </c>
      <c r="P5037" s="1">
        <f>IF(H5037=26,VLOOKUP(G5037,'属性表（单核）'!$H$2:$I$251,2,0),IF(H5037=59,VLOOKUP(G5037,'属性表（单核）'!$C$2:$D$251,2,0),INT(N5037/VLOOKUP(H5037,'属性表（单）'!$N$4:$O$24,2,0))))</f>
        <v>835</v>
      </c>
      <c r="Q5037" s="34">
        <f t="shared" si="653"/>
        <v>1252</v>
      </c>
      <c r="R5037" s="1">
        <f>IF(J5037=26,VLOOKUP(G5037,'属性表（单核）'!$H$2:$I$251,2,0),IF(J5037=59,VLOOKUP(G5037,'属性表（单核）'!$C$2:$D$251,2,0),INT(N5037/VLOOKUP(J5037,'属性表（单）'!$N$4:$O$24,2,0))))</f>
        <v>835</v>
      </c>
      <c r="S5037" s="1">
        <f t="shared" si="654"/>
        <v>0</v>
      </c>
      <c r="T5037" s="28">
        <f>VLOOKUP(--F5037,经验表!$A$4:$B$53,2,0)*VLOOKUP(--E5037,经验表!$W$8:$X$17,2,0)</f>
        <v>0</v>
      </c>
      <c r="U5037" s="1">
        <f t="shared" si="655"/>
        <v>0</v>
      </c>
      <c r="V5037" s="1">
        <f t="shared" si="656"/>
        <v>0</v>
      </c>
    </row>
    <row r="5038" spans="1:22" x14ac:dyDescent="0.35">
      <c r="A5038" s="1">
        <v>93200211</v>
      </c>
      <c r="B5038" s="3" t="s">
        <v>28</v>
      </c>
      <c r="C5038" s="29">
        <f t="shared" si="651"/>
        <v>2</v>
      </c>
      <c r="D5038" s="29" t="str">
        <f t="shared" si="648"/>
        <v>1</v>
      </c>
      <c r="E5038" s="42" t="str">
        <f t="shared" si="649"/>
        <v>21</v>
      </c>
      <c r="F5038" s="1">
        <v>32</v>
      </c>
      <c r="G5038" s="28" t="str">
        <f t="shared" si="650"/>
        <v>132</v>
      </c>
      <c r="H5038" s="1">
        <v>7</v>
      </c>
      <c r="I5038" s="1">
        <v>1131</v>
      </c>
      <c r="J5038" s="1">
        <v>8</v>
      </c>
      <c r="K5038" s="1">
        <v>1131</v>
      </c>
      <c r="L5038" s="1">
        <v>157181</v>
      </c>
      <c r="M5038" s="1">
        <v>1217369</v>
      </c>
      <c r="N5038" s="2">
        <f>INT(VLOOKUP(--D5038,'属性表（单）'!$H$7:$I$11,2,0)*VLOOKUP(F5038,'属性表（单）'!$B$4:$D$53,3,0))</f>
        <v>8750</v>
      </c>
      <c r="O5038" s="34">
        <f t="shared" si="652"/>
        <v>1312</v>
      </c>
      <c r="P5038" s="1">
        <f>IF(H5038=26,VLOOKUP(G5038,'属性表（单核）'!$H$2:$I$251,2,0),IF(H5038=59,VLOOKUP(G5038,'属性表（单核）'!$C$2:$D$251,2,0),INT(N5038/VLOOKUP(H5038,'属性表（单）'!$N$4:$O$24,2,0))))</f>
        <v>875</v>
      </c>
      <c r="Q5038" s="34">
        <f t="shared" si="653"/>
        <v>1312</v>
      </c>
      <c r="R5038" s="1">
        <f>IF(J5038=26,VLOOKUP(G5038,'属性表（单核）'!$H$2:$I$251,2,0),IF(J5038=59,VLOOKUP(G5038,'属性表（单核）'!$C$2:$D$251,2,0),INT(N5038/VLOOKUP(J5038,'属性表（单）'!$N$4:$O$24,2,0))))</f>
        <v>875</v>
      </c>
      <c r="S5038" s="1">
        <f t="shared" si="654"/>
        <v>0</v>
      </c>
      <c r="T5038" s="28">
        <f>VLOOKUP(--F5038,经验表!$A$4:$B$53,2,0)*VLOOKUP(--E5038,经验表!$W$8:$X$17,2,0)</f>
        <v>0</v>
      </c>
      <c r="U5038" s="1">
        <f t="shared" si="655"/>
        <v>0</v>
      </c>
      <c r="V5038" s="1">
        <f t="shared" si="656"/>
        <v>0</v>
      </c>
    </row>
    <row r="5039" spans="1:22" x14ac:dyDescent="0.35">
      <c r="A5039" s="1">
        <v>93300211</v>
      </c>
      <c r="B5039" s="3" t="s">
        <v>28</v>
      </c>
      <c r="C5039" s="29">
        <f t="shared" si="651"/>
        <v>2</v>
      </c>
      <c r="D5039" s="29" t="str">
        <f t="shared" si="648"/>
        <v>1</v>
      </c>
      <c r="E5039" s="42" t="str">
        <f t="shared" si="649"/>
        <v>21</v>
      </c>
      <c r="F5039" s="1">
        <v>33</v>
      </c>
      <c r="G5039" s="28" t="str">
        <f t="shared" si="650"/>
        <v>133</v>
      </c>
      <c r="H5039" s="1">
        <v>7</v>
      </c>
      <c r="I5039" s="1">
        <v>1174</v>
      </c>
      <c r="J5039" s="1">
        <v>8</v>
      </c>
      <c r="K5039" s="1">
        <v>1174</v>
      </c>
      <c r="L5039" s="1">
        <v>175782</v>
      </c>
      <c r="M5039" s="1">
        <v>1374550</v>
      </c>
      <c r="N5039" s="2">
        <f>INT(VLOOKUP(--D5039,'属性表（单）'!$H$7:$I$11,2,0)*VLOOKUP(F5039,'属性表（单）'!$B$4:$D$53,3,0))</f>
        <v>9150</v>
      </c>
      <c r="O5039" s="34">
        <f t="shared" si="652"/>
        <v>1372</v>
      </c>
      <c r="P5039" s="1">
        <f>IF(H5039=26,VLOOKUP(G5039,'属性表（单核）'!$H$2:$I$251,2,0),IF(H5039=59,VLOOKUP(G5039,'属性表（单核）'!$C$2:$D$251,2,0),INT(N5039/VLOOKUP(H5039,'属性表（单）'!$N$4:$O$24,2,0))))</f>
        <v>915</v>
      </c>
      <c r="Q5039" s="34">
        <f t="shared" si="653"/>
        <v>1372</v>
      </c>
      <c r="R5039" s="1">
        <f>IF(J5039=26,VLOOKUP(G5039,'属性表（单核）'!$H$2:$I$251,2,0),IF(J5039=59,VLOOKUP(G5039,'属性表（单核）'!$C$2:$D$251,2,0),INT(N5039/VLOOKUP(J5039,'属性表（单）'!$N$4:$O$24,2,0))))</f>
        <v>915</v>
      </c>
      <c r="S5039" s="1">
        <f t="shared" si="654"/>
        <v>0</v>
      </c>
      <c r="T5039" s="28">
        <f>VLOOKUP(--F5039,经验表!$A$4:$B$53,2,0)*VLOOKUP(--E5039,经验表!$W$8:$X$17,2,0)</f>
        <v>0</v>
      </c>
      <c r="U5039" s="1">
        <f t="shared" si="655"/>
        <v>0</v>
      </c>
      <c r="V5039" s="1">
        <f t="shared" si="656"/>
        <v>0</v>
      </c>
    </row>
    <row r="5040" spans="1:22" x14ac:dyDescent="0.35">
      <c r="A5040" s="1">
        <v>93400211</v>
      </c>
      <c r="B5040" s="3" t="s">
        <v>28</v>
      </c>
      <c r="C5040" s="29">
        <f t="shared" si="651"/>
        <v>2</v>
      </c>
      <c r="D5040" s="29" t="str">
        <f t="shared" si="648"/>
        <v>1</v>
      </c>
      <c r="E5040" s="42" t="str">
        <f t="shared" si="649"/>
        <v>21</v>
      </c>
      <c r="F5040" s="1">
        <v>34</v>
      </c>
      <c r="G5040" s="28" t="str">
        <f t="shared" si="650"/>
        <v>134</v>
      </c>
      <c r="H5040" s="1">
        <v>7</v>
      </c>
      <c r="I5040" s="1">
        <v>1219</v>
      </c>
      <c r="J5040" s="1">
        <v>8</v>
      </c>
      <c r="K5040" s="1">
        <v>1219</v>
      </c>
      <c r="L5040" s="1">
        <v>196502</v>
      </c>
      <c r="M5040" s="1">
        <v>1550332</v>
      </c>
      <c r="N5040" s="2">
        <f>INT(VLOOKUP(--D5040,'属性表（单）'!$H$7:$I$11,2,0)*VLOOKUP(F5040,'属性表（单）'!$B$4:$D$53,3,0))</f>
        <v>9550</v>
      </c>
      <c r="O5040" s="34">
        <f t="shared" si="652"/>
        <v>1432</v>
      </c>
      <c r="P5040" s="1">
        <f>IF(H5040=26,VLOOKUP(G5040,'属性表（单核）'!$H$2:$I$251,2,0),IF(H5040=59,VLOOKUP(G5040,'属性表（单核）'!$C$2:$D$251,2,0),INT(N5040/VLOOKUP(H5040,'属性表（单）'!$N$4:$O$24,2,0))))</f>
        <v>955</v>
      </c>
      <c r="Q5040" s="34">
        <f t="shared" si="653"/>
        <v>1432</v>
      </c>
      <c r="R5040" s="1">
        <f>IF(J5040=26,VLOOKUP(G5040,'属性表（单核）'!$H$2:$I$251,2,0),IF(J5040=59,VLOOKUP(G5040,'属性表（单核）'!$C$2:$D$251,2,0),INT(N5040/VLOOKUP(J5040,'属性表（单）'!$N$4:$O$24,2,0))))</f>
        <v>955</v>
      </c>
      <c r="S5040" s="1">
        <f t="shared" si="654"/>
        <v>0</v>
      </c>
      <c r="T5040" s="28">
        <f>VLOOKUP(--F5040,经验表!$A$4:$B$53,2,0)*VLOOKUP(--E5040,经验表!$W$8:$X$17,2,0)</f>
        <v>0</v>
      </c>
      <c r="U5040" s="1">
        <f t="shared" si="655"/>
        <v>0</v>
      </c>
      <c r="V5040" s="1">
        <f t="shared" si="656"/>
        <v>0</v>
      </c>
    </row>
    <row r="5041" spans="1:22" x14ac:dyDescent="0.35">
      <c r="A5041" s="1">
        <v>93500211</v>
      </c>
      <c r="B5041" s="3" t="s">
        <v>28</v>
      </c>
      <c r="C5041" s="29">
        <f t="shared" si="651"/>
        <v>2</v>
      </c>
      <c r="D5041" s="29" t="str">
        <f t="shared" si="648"/>
        <v>1</v>
      </c>
      <c r="E5041" s="42" t="str">
        <f t="shared" si="649"/>
        <v>21</v>
      </c>
      <c r="F5041" s="1">
        <v>35</v>
      </c>
      <c r="G5041" s="28" t="str">
        <f t="shared" si="650"/>
        <v>135</v>
      </c>
      <c r="H5041" s="1">
        <v>7</v>
      </c>
      <c r="I5041" s="1">
        <v>1267</v>
      </c>
      <c r="J5041" s="1">
        <v>8</v>
      </c>
      <c r="K5041" s="1">
        <v>1267</v>
      </c>
      <c r="L5041" s="1">
        <v>219580</v>
      </c>
      <c r="M5041" s="1">
        <v>1746834</v>
      </c>
      <c r="N5041" s="2">
        <f>INT(VLOOKUP(--D5041,'属性表（单）'!$H$7:$I$11,2,0)*VLOOKUP(F5041,'属性表（单）'!$B$4:$D$53,3,0))</f>
        <v>9950</v>
      </c>
      <c r="O5041" s="34">
        <f t="shared" si="652"/>
        <v>1492</v>
      </c>
      <c r="P5041" s="1">
        <f>IF(H5041=26,VLOOKUP(G5041,'属性表（单核）'!$H$2:$I$251,2,0),IF(H5041=59,VLOOKUP(G5041,'属性表（单核）'!$C$2:$D$251,2,0),INT(N5041/VLOOKUP(H5041,'属性表（单）'!$N$4:$O$24,2,0))))</f>
        <v>995</v>
      </c>
      <c r="Q5041" s="34">
        <f t="shared" si="653"/>
        <v>1492</v>
      </c>
      <c r="R5041" s="1">
        <f>IF(J5041=26,VLOOKUP(G5041,'属性表（单核）'!$H$2:$I$251,2,0),IF(J5041=59,VLOOKUP(G5041,'属性表（单核）'!$C$2:$D$251,2,0),INT(N5041/VLOOKUP(J5041,'属性表（单）'!$N$4:$O$24,2,0))))</f>
        <v>995</v>
      </c>
      <c r="S5041" s="1">
        <f t="shared" si="654"/>
        <v>0</v>
      </c>
      <c r="T5041" s="28">
        <f>VLOOKUP(--F5041,经验表!$A$4:$B$53,2,0)*VLOOKUP(--E5041,经验表!$W$8:$X$17,2,0)</f>
        <v>0</v>
      </c>
      <c r="U5041" s="1">
        <f t="shared" si="655"/>
        <v>0</v>
      </c>
      <c r="V5041" s="1">
        <f t="shared" si="656"/>
        <v>0</v>
      </c>
    </row>
    <row r="5042" spans="1:22" x14ac:dyDescent="0.35">
      <c r="A5042" s="1">
        <v>93600211</v>
      </c>
      <c r="B5042" s="3" t="s">
        <v>28</v>
      </c>
      <c r="C5042" s="29">
        <f t="shared" si="651"/>
        <v>2</v>
      </c>
      <c r="D5042" s="29" t="str">
        <f t="shared" si="648"/>
        <v>1</v>
      </c>
      <c r="E5042" s="42" t="str">
        <f t="shared" si="649"/>
        <v>21</v>
      </c>
      <c r="F5042" s="1">
        <v>36</v>
      </c>
      <c r="G5042" s="28" t="str">
        <f t="shared" si="650"/>
        <v>136</v>
      </c>
      <c r="H5042" s="1">
        <v>7</v>
      </c>
      <c r="I5042" s="1">
        <v>1315</v>
      </c>
      <c r="J5042" s="1">
        <v>8</v>
      </c>
      <c r="K5042" s="1">
        <v>1315</v>
      </c>
      <c r="L5042" s="1">
        <v>245282</v>
      </c>
      <c r="M5042" s="1">
        <v>1966414</v>
      </c>
      <c r="N5042" s="2">
        <f>INT(VLOOKUP(--D5042,'属性表（单）'!$H$7:$I$11,2,0)*VLOOKUP(F5042,'属性表（单）'!$B$4:$D$53,3,0))</f>
        <v>10350</v>
      </c>
      <c r="O5042" s="34">
        <f t="shared" si="652"/>
        <v>1552</v>
      </c>
      <c r="P5042" s="1">
        <f>IF(H5042=26,VLOOKUP(G5042,'属性表（单核）'!$H$2:$I$251,2,0),IF(H5042=59,VLOOKUP(G5042,'属性表（单核）'!$C$2:$D$251,2,0),INT(N5042/VLOOKUP(H5042,'属性表（单）'!$N$4:$O$24,2,0))))</f>
        <v>1035</v>
      </c>
      <c r="Q5042" s="34">
        <f t="shared" si="653"/>
        <v>1552</v>
      </c>
      <c r="R5042" s="1">
        <f>IF(J5042=26,VLOOKUP(G5042,'属性表（单核）'!$H$2:$I$251,2,0),IF(J5042=59,VLOOKUP(G5042,'属性表（单核）'!$C$2:$D$251,2,0),INT(N5042/VLOOKUP(J5042,'属性表（单）'!$N$4:$O$24,2,0))))</f>
        <v>1035</v>
      </c>
      <c r="S5042" s="1">
        <f t="shared" si="654"/>
        <v>0</v>
      </c>
      <c r="T5042" s="28">
        <f>VLOOKUP(--F5042,经验表!$A$4:$B$53,2,0)*VLOOKUP(--E5042,经验表!$W$8:$X$17,2,0)</f>
        <v>0</v>
      </c>
      <c r="U5042" s="1">
        <f t="shared" si="655"/>
        <v>0</v>
      </c>
      <c r="V5042" s="1">
        <f t="shared" si="656"/>
        <v>0</v>
      </c>
    </row>
    <row r="5043" spans="1:22" x14ac:dyDescent="0.35">
      <c r="A5043" s="1">
        <v>93700211</v>
      </c>
      <c r="B5043" s="3" t="s">
        <v>28</v>
      </c>
      <c r="C5043" s="29">
        <f t="shared" si="651"/>
        <v>2</v>
      </c>
      <c r="D5043" s="29" t="str">
        <f t="shared" si="648"/>
        <v>1</v>
      </c>
      <c r="E5043" s="42" t="str">
        <f t="shared" si="649"/>
        <v>21</v>
      </c>
      <c r="F5043" s="1">
        <v>37</v>
      </c>
      <c r="G5043" s="28" t="str">
        <f t="shared" si="650"/>
        <v>137</v>
      </c>
      <c r="H5043" s="1">
        <v>7</v>
      </c>
      <c r="I5043" s="1">
        <v>1363</v>
      </c>
      <c r="J5043" s="1">
        <v>8</v>
      </c>
      <c r="K5043" s="1">
        <v>1363</v>
      </c>
      <c r="L5043" s="1">
        <v>273902</v>
      </c>
      <c r="M5043" s="1">
        <v>2211696</v>
      </c>
      <c r="N5043" s="2">
        <f>INT(VLOOKUP(--D5043,'属性表（单）'!$H$7:$I$11,2,0)*VLOOKUP(F5043,'属性表（单）'!$B$4:$D$53,3,0))</f>
        <v>10800</v>
      </c>
      <c r="O5043" s="34">
        <f t="shared" si="652"/>
        <v>1620</v>
      </c>
      <c r="P5043" s="1">
        <f>IF(H5043=26,VLOOKUP(G5043,'属性表（单核）'!$H$2:$I$251,2,0),IF(H5043=59,VLOOKUP(G5043,'属性表（单核）'!$C$2:$D$251,2,0),INT(N5043/VLOOKUP(H5043,'属性表（单）'!$N$4:$O$24,2,0))))</f>
        <v>1080</v>
      </c>
      <c r="Q5043" s="34">
        <f t="shared" si="653"/>
        <v>1620</v>
      </c>
      <c r="R5043" s="1">
        <f>IF(J5043=26,VLOOKUP(G5043,'属性表（单核）'!$H$2:$I$251,2,0),IF(J5043=59,VLOOKUP(G5043,'属性表（单核）'!$C$2:$D$251,2,0),INT(N5043/VLOOKUP(J5043,'属性表（单）'!$N$4:$O$24,2,0))))</f>
        <v>1080</v>
      </c>
      <c r="S5043" s="1">
        <f t="shared" si="654"/>
        <v>0</v>
      </c>
      <c r="T5043" s="28">
        <f>VLOOKUP(--F5043,经验表!$A$4:$B$53,2,0)*VLOOKUP(--E5043,经验表!$W$8:$X$17,2,0)</f>
        <v>0</v>
      </c>
      <c r="U5043" s="1">
        <f t="shared" si="655"/>
        <v>0</v>
      </c>
      <c r="V5043" s="1">
        <f t="shared" si="656"/>
        <v>0</v>
      </c>
    </row>
    <row r="5044" spans="1:22" x14ac:dyDescent="0.35">
      <c r="A5044" s="1">
        <v>93800211</v>
      </c>
      <c r="B5044" s="3" t="s">
        <v>28</v>
      </c>
      <c r="C5044" s="29">
        <f t="shared" si="651"/>
        <v>2</v>
      </c>
      <c r="D5044" s="29" t="str">
        <f t="shared" si="648"/>
        <v>1</v>
      </c>
      <c r="E5044" s="42" t="str">
        <f t="shared" si="649"/>
        <v>21</v>
      </c>
      <c r="F5044" s="1">
        <v>38</v>
      </c>
      <c r="G5044" s="28" t="str">
        <f t="shared" si="650"/>
        <v>138</v>
      </c>
      <c r="H5044" s="1">
        <v>7</v>
      </c>
      <c r="I5044" s="1">
        <v>1414</v>
      </c>
      <c r="J5044" s="1">
        <v>8</v>
      </c>
      <c r="K5044" s="1">
        <v>1414</v>
      </c>
      <c r="L5044" s="1">
        <v>305774</v>
      </c>
      <c r="M5044" s="1">
        <v>2485598</v>
      </c>
      <c r="N5044" s="2">
        <f>INT(VLOOKUP(--D5044,'属性表（单）'!$H$7:$I$11,2,0)*VLOOKUP(F5044,'属性表（单）'!$B$4:$D$53,3,0))</f>
        <v>11250</v>
      </c>
      <c r="O5044" s="34">
        <f t="shared" si="652"/>
        <v>1687</v>
      </c>
      <c r="P5044" s="1">
        <f>IF(H5044=26,VLOOKUP(G5044,'属性表（单核）'!$H$2:$I$251,2,0),IF(H5044=59,VLOOKUP(G5044,'属性表（单核）'!$C$2:$D$251,2,0),INT(N5044/VLOOKUP(H5044,'属性表（单）'!$N$4:$O$24,2,0))))</f>
        <v>1125</v>
      </c>
      <c r="Q5044" s="34">
        <f t="shared" si="653"/>
        <v>1687</v>
      </c>
      <c r="R5044" s="1">
        <f>IF(J5044=26,VLOOKUP(G5044,'属性表（单核）'!$H$2:$I$251,2,0),IF(J5044=59,VLOOKUP(G5044,'属性表（单核）'!$C$2:$D$251,2,0),INT(N5044/VLOOKUP(J5044,'属性表（单）'!$N$4:$O$24,2,0))))</f>
        <v>1125</v>
      </c>
      <c r="S5044" s="1">
        <f t="shared" si="654"/>
        <v>0</v>
      </c>
      <c r="T5044" s="28">
        <f>VLOOKUP(--F5044,经验表!$A$4:$B$53,2,0)*VLOOKUP(--E5044,经验表!$W$8:$X$17,2,0)</f>
        <v>0</v>
      </c>
      <c r="U5044" s="1">
        <f t="shared" si="655"/>
        <v>0</v>
      </c>
      <c r="V5044" s="1">
        <f t="shared" si="656"/>
        <v>0</v>
      </c>
    </row>
    <row r="5045" spans="1:22" x14ac:dyDescent="0.35">
      <c r="A5045" s="1">
        <v>93900211</v>
      </c>
      <c r="B5045" s="3" t="s">
        <v>28</v>
      </c>
      <c r="C5045" s="29">
        <f t="shared" si="651"/>
        <v>2</v>
      </c>
      <c r="D5045" s="29" t="str">
        <f t="shared" si="648"/>
        <v>1</v>
      </c>
      <c r="E5045" s="42" t="str">
        <f t="shared" si="649"/>
        <v>21</v>
      </c>
      <c r="F5045" s="1">
        <v>39</v>
      </c>
      <c r="G5045" s="28" t="str">
        <f t="shared" si="650"/>
        <v>139</v>
      </c>
      <c r="H5045" s="1">
        <v>7</v>
      </c>
      <c r="I5045" s="1">
        <v>1467</v>
      </c>
      <c r="J5045" s="1">
        <v>8</v>
      </c>
      <c r="K5045" s="1">
        <v>1467</v>
      </c>
      <c r="L5045" s="1">
        <v>341257</v>
      </c>
      <c r="M5045" s="1">
        <v>2791372</v>
      </c>
      <c r="N5045" s="2">
        <f>INT(VLOOKUP(--D5045,'属性表（单）'!$H$7:$I$11,2,0)*VLOOKUP(F5045,'属性表（单）'!$B$4:$D$53,3,0))</f>
        <v>11700</v>
      </c>
      <c r="O5045" s="34">
        <f t="shared" si="652"/>
        <v>1755</v>
      </c>
      <c r="P5045" s="1">
        <f>IF(H5045=26,VLOOKUP(G5045,'属性表（单核）'!$H$2:$I$251,2,0),IF(H5045=59,VLOOKUP(G5045,'属性表（单核）'!$C$2:$D$251,2,0),INT(N5045/VLOOKUP(H5045,'属性表（单）'!$N$4:$O$24,2,0))))</f>
        <v>1170</v>
      </c>
      <c r="Q5045" s="34">
        <f t="shared" si="653"/>
        <v>1755</v>
      </c>
      <c r="R5045" s="1">
        <f>IF(J5045=26,VLOOKUP(G5045,'属性表（单核）'!$H$2:$I$251,2,0),IF(J5045=59,VLOOKUP(G5045,'属性表（单核）'!$C$2:$D$251,2,0),INT(N5045/VLOOKUP(J5045,'属性表（单）'!$N$4:$O$24,2,0))))</f>
        <v>1170</v>
      </c>
      <c r="S5045" s="1">
        <f t="shared" si="654"/>
        <v>0</v>
      </c>
      <c r="T5045" s="28">
        <f>VLOOKUP(--F5045,经验表!$A$4:$B$53,2,0)*VLOOKUP(--E5045,经验表!$W$8:$X$17,2,0)</f>
        <v>0</v>
      </c>
      <c r="U5045" s="1">
        <f t="shared" si="655"/>
        <v>0</v>
      </c>
      <c r="V5045" s="1">
        <f t="shared" si="656"/>
        <v>0</v>
      </c>
    </row>
    <row r="5046" spans="1:22" x14ac:dyDescent="0.35">
      <c r="A5046" s="1">
        <v>94000211</v>
      </c>
      <c r="B5046" s="3" t="s">
        <v>28</v>
      </c>
      <c r="C5046" s="29">
        <f t="shared" si="651"/>
        <v>2</v>
      </c>
      <c r="D5046" s="29" t="str">
        <f t="shared" si="648"/>
        <v>1</v>
      </c>
      <c r="E5046" s="42" t="str">
        <f t="shared" si="649"/>
        <v>21</v>
      </c>
      <c r="F5046" s="1">
        <v>40</v>
      </c>
      <c r="G5046" s="28" t="str">
        <f t="shared" si="650"/>
        <v>140</v>
      </c>
      <c r="H5046" s="1">
        <v>7</v>
      </c>
      <c r="I5046" s="1">
        <v>1522</v>
      </c>
      <c r="J5046" s="1">
        <v>8</v>
      </c>
      <c r="K5046" s="1">
        <v>1522</v>
      </c>
      <c r="L5046" s="1">
        <v>380763</v>
      </c>
      <c r="M5046" s="1">
        <v>3132629</v>
      </c>
      <c r="N5046" s="2">
        <f>INT(VLOOKUP(--D5046,'属性表（单）'!$H$7:$I$11,2,0)*VLOOKUP(F5046,'属性表（单）'!$B$4:$D$53,3,0))</f>
        <v>12150</v>
      </c>
      <c r="O5046" s="34">
        <f t="shared" si="652"/>
        <v>1822</v>
      </c>
      <c r="P5046" s="1">
        <f>IF(H5046=26,VLOOKUP(G5046,'属性表（单核）'!$H$2:$I$251,2,0),IF(H5046=59,VLOOKUP(G5046,'属性表（单核）'!$C$2:$D$251,2,0),INT(N5046/VLOOKUP(H5046,'属性表（单）'!$N$4:$O$24,2,0))))</f>
        <v>1215</v>
      </c>
      <c r="Q5046" s="34">
        <f t="shared" si="653"/>
        <v>1822</v>
      </c>
      <c r="R5046" s="1">
        <f>IF(J5046=26,VLOOKUP(G5046,'属性表（单核）'!$H$2:$I$251,2,0),IF(J5046=59,VLOOKUP(G5046,'属性表（单核）'!$C$2:$D$251,2,0),INT(N5046/VLOOKUP(J5046,'属性表（单）'!$N$4:$O$24,2,0))))</f>
        <v>1215</v>
      </c>
      <c r="S5046" s="1">
        <f t="shared" si="654"/>
        <v>0</v>
      </c>
      <c r="T5046" s="28">
        <f>VLOOKUP(--F5046,经验表!$A$4:$B$53,2,0)*VLOOKUP(--E5046,经验表!$W$8:$X$17,2,0)</f>
        <v>0</v>
      </c>
      <c r="U5046" s="1">
        <f t="shared" si="655"/>
        <v>0</v>
      </c>
      <c r="V5046" s="1">
        <f t="shared" si="656"/>
        <v>0</v>
      </c>
    </row>
    <row r="5047" spans="1:22" x14ac:dyDescent="0.35">
      <c r="A5047" s="1">
        <v>94100211</v>
      </c>
      <c r="B5047" s="3" t="s">
        <v>28</v>
      </c>
      <c r="C5047" s="29">
        <f t="shared" si="651"/>
        <v>2</v>
      </c>
      <c r="D5047" s="29" t="str">
        <f t="shared" si="648"/>
        <v>1</v>
      </c>
      <c r="E5047" s="42" t="str">
        <f t="shared" si="649"/>
        <v>21</v>
      </c>
      <c r="F5047" s="1">
        <v>41</v>
      </c>
      <c r="G5047" s="28" t="str">
        <f t="shared" si="650"/>
        <v>141</v>
      </c>
      <c r="H5047" s="1">
        <v>7</v>
      </c>
      <c r="I5047" s="1">
        <v>1578</v>
      </c>
      <c r="J5047" s="1">
        <v>8</v>
      </c>
      <c r="K5047" s="1">
        <v>1578</v>
      </c>
      <c r="L5047" s="1">
        <v>424743</v>
      </c>
      <c r="M5047" s="1">
        <v>3513392</v>
      </c>
      <c r="N5047" s="2">
        <f>INT(VLOOKUP(--D5047,'属性表（单）'!$H$7:$I$11,2,0)*VLOOKUP(F5047,'属性表（单）'!$B$4:$D$53,3,0))</f>
        <v>12600</v>
      </c>
      <c r="O5047" s="34">
        <f t="shared" si="652"/>
        <v>1890</v>
      </c>
      <c r="P5047" s="1">
        <f>IF(H5047=26,VLOOKUP(G5047,'属性表（单核）'!$H$2:$I$251,2,0),IF(H5047=59,VLOOKUP(G5047,'属性表（单核）'!$C$2:$D$251,2,0),INT(N5047/VLOOKUP(H5047,'属性表（单）'!$N$4:$O$24,2,0))))</f>
        <v>1260</v>
      </c>
      <c r="Q5047" s="34">
        <f t="shared" si="653"/>
        <v>1890</v>
      </c>
      <c r="R5047" s="1">
        <f>IF(J5047=26,VLOOKUP(G5047,'属性表（单核）'!$H$2:$I$251,2,0),IF(J5047=59,VLOOKUP(G5047,'属性表（单核）'!$C$2:$D$251,2,0),INT(N5047/VLOOKUP(J5047,'属性表（单）'!$N$4:$O$24,2,0))))</f>
        <v>1260</v>
      </c>
      <c r="S5047" s="1">
        <f t="shared" si="654"/>
        <v>0</v>
      </c>
      <c r="T5047" s="28">
        <f>VLOOKUP(--F5047,经验表!$A$4:$B$53,2,0)*VLOOKUP(--E5047,经验表!$W$8:$X$17,2,0)</f>
        <v>0</v>
      </c>
      <c r="U5047" s="1">
        <f t="shared" si="655"/>
        <v>0</v>
      </c>
      <c r="V5047" s="1">
        <f t="shared" si="656"/>
        <v>0</v>
      </c>
    </row>
    <row r="5048" spans="1:22" x14ac:dyDescent="0.35">
      <c r="A5048" s="1">
        <v>94200211</v>
      </c>
      <c r="B5048" s="3" t="s">
        <v>28</v>
      </c>
      <c r="C5048" s="29">
        <f t="shared" si="651"/>
        <v>2</v>
      </c>
      <c r="D5048" s="29" t="str">
        <f t="shared" si="648"/>
        <v>1</v>
      </c>
      <c r="E5048" s="42" t="str">
        <f t="shared" si="649"/>
        <v>21</v>
      </c>
      <c r="F5048" s="1">
        <v>42</v>
      </c>
      <c r="G5048" s="28" t="str">
        <f t="shared" si="650"/>
        <v>142</v>
      </c>
      <c r="H5048" s="1">
        <v>7</v>
      </c>
      <c r="I5048" s="1">
        <v>1635</v>
      </c>
      <c r="J5048" s="1">
        <v>8</v>
      </c>
      <c r="K5048" s="1">
        <v>1635</v>
      </c>
      <c r="L5048" s="1">
        <v>473704</v>
      </c>
      <c r="M5048" s="1">
        <v>3938135</v>
      </c>
      <c r="N5048" s="2">
        <f>INT(VLOOKUP(--D5048,'属性表（单）'!$H$7:$I$11,2,0)*VLOOKUP(F5048,'属性表（单）'!$B$4:$D$53,3,0))</f>
        <v>13100</v>
      </c>
      <c r="O5048" s="34">
        <f t="shared" si="652"/>
        <v>1965</v>
      </c>
      <c r="P5048" s="1">
        <f>IF(H5048=26,VLOOKUP(G5048,'属性表（单核）'!$H$2:$I$251,2,0),IF(H5048=59,VLOOKUP(G5048,'属性表（单核）'!$C$2:$D$251,2,0),INT(N5048/VLOOKUP(H5048,'属性表（单）'!$N$4:$O$24,2,0))))</f>
        <v>1310</v>
      </c>
      <c r="Q5048" s="34">
        <f t="shared" si="653"/>
        <v>1965</v>
      </c>
      <c r="R5048" s="1">
        <f>IF(J5048=26,VLOOKUP(G5048,'属性表（单核）'!$H$2:$I$251,2,0),IF(J5048=59,VLOOKUP(G5048,'属性表（单核）'!$C$2:$D$251,2,0),INT(N5048/VLOOKUP(J5048,'属性表（单）'!$N$4:$O$24,2,0))))</f>
        <v>1310</v>
      </c>
      <c r="S5048" s="1">
        <f t="shared" si="654"/>
        <v>0</v>
      </c>
      <c r="T5048" s="28">
        <f>VLOOKUP(--F5048,经验表!$A$4:$B$53,2,0)*VLOOKUP(--E5048,经验表!$W$8:$X$17,2,0)</f>
        <v>0</v>
      </c>
      <c r="U5048" s="1">
        <f t="shared" si="655"/>
        <v>0</v>
      </c>
      <c r="V5048" s="1">
        <f t="shared" si="656"/>
        <v>0</v>
      </c>
    </row>
    <row r="5049" spans="1:22" x14ac:dyDescent="0.35">
      <c r="A5049" s="1">
        <v>94300211</v>
      </c>
      <c r="B5049" s="3" t="s">
        <v>28</v>
      </c>
      <c r="C5049" s="29">
        <f t="shared" si="651"/>
        <v>2</v>
      </c>
      <c r="D5049" s="29" t="str">
        <f t="shared" si="648"/>
        <v>1</v>
      </c>
      <c r="E5049" s="42" t="str">
        <f t="shared" si="649"/>
        <v>21</v>
      </c>
      <c r="F5049" s="1">
        <v>43</v>
      </c>
      <c r="G5049" s="28" t="str">
        <f t="shared" si="650"/>
        <v>143</v>
      </c>
      <c r="H5049" s="1">
        <v>7</v>
      </c>
      <c r="I5049" s="1">
        <v>1693</v>
      </c>
      <c r="J5049" s="1">
        <v>8</v>
      </c>
      <c r="K5049" s="1">
        <v>1693</v>
      </c>
      <c r="L5049" s="1">
        <v>528202</v>
      </c>
      <c r="M5049" s="1">
        <v>4411839</v>
      </c>
      <c r="N5049" s="2">
        <f>INT(VLOOKUP(--D5049,'属性表（单）'!$H$7:$I$11,2,0)*VLOOKUP(F5049,'属性表（单）'!$B$4:$D$53,3,0))</f>
        <v>13600</v>
      </c>
      <c r="O5049" s="34">
        <f t="shared" si="652"/>
        <v>2040</v>
      </c>
      <c r="P5049" s="1">
        <f>IF(H5049=26,VLOOKUP(G5049,'属性表（单核）'!$H$2:$I$251,2,0),IF(H5049=59,VLOOKUP(G5049,'属性表（单核）'!$C$2:$D$251,2,0),INT(N5049/VLOOKUP(H5049,'属性表（单）'!$N$4:$O$24,2,0))))</f>
        <v>1360</v>
      </c>
      <c r="Q5049" s="34">
        <f t="shared" si="653"/>
        <v>2040</v>
      </c>
      <c r="R5049" s="1">
        <f>IF(J5049=26,VLOOKUP(G5049,'属性表（单核）'!$H$2:$I$251,2,0),IF(J5049=59,VLOOKUP(G5049,'属性表（单核）'!$C$2:$D$251,2,0),INT(N5049/VLOOKUP(J5049,'属性表（单）'!$N$4:$O$24,2,0))))</f>
        <v>1360</v>
      </c>
      <c r="S5049" s="1">
        <f t="shared" si="654"/>
        <v>0</v>
      </c>
      <c r="T5049" s="28">
        <f>VLOOKUP(--F5049,经验表!$A$4:$B$53,2,0)*VLOOKUP(--E5049,经验表!$W$8:$X$17,2,0)</f>
        <v>0</v>
      </c>
      <c r="U5049" s="1">
        <f t="shared" si="655"/>
        <v>0</v>
      </c>
      <c r="V5049" s="1">
        <f t="shared" si="656"/>
        <v>0</v>
      </c>
    </row>
    <row r="5050" spans="1:22" x14ac:dyDescent="0.35">
      <c r="A5050" s="1">
        <v>94400211</v>
      </c>
      <c r="B5050" s="3" t="s">
        <v>28</v>
      </c>
      <c r="C5050" s="29">
        <f t="shared" si="651"/>
        <v>2</v>
      </c>
      <c r="D5050" s="29" t="str">
        <f t="shared" si="648"/>
        <v>1</v>
      </c>
      <c r="E5050" s="42" t="str">
        <f t="shared" si="649"/>
        <v>21</v>
      </c>
      <c r="F5050" s="1">
        <v>44</v>
      </c>
      <c r="G5050" s="28" t="str">
        <f t="shared" si="650"/>
        <v>144</v>
      </c>
      <c r="H5050" s="1">
        <v>7</v>
      </c>
      <c r="I5050" s="1">
        <v>1754</v>
      </c>
      <c r="J5050" s="1">
        <v>8</v>
      </c>
      <c r="K5050" s="1">
        <v>1754</v>
      </c>
      <c r="L5050" s="1">
        <v>588865</v>
      </c>
      <c r="M5050" s="1">
        <v>4940041</v>
      </c>
      <c r="N5050" s="2">
        <f>INT(VLOOKUP(--D5050,'属性表（单）'!$H$7:$I$11,2,0)*VLOOKUP(F5050,'属性表（单）'!$B$4:$D$53,3,0))</f>
        <v>14100</v>
      </c>
      <c r="O5050" s="34">
        <f t="shared" si="652"/>
        <v>2115</v>
      </c>
      <c r="P5050" s="1">
        <f>IF(H5050=26,VLOOKUP(G5050,'属性表（单核）'!$H$2:$I$251,2,0),IF(H5050=59,VLOOKUP(G5050,'属性表（单核）'!$C$2:$D$251,2,0),INT(N5050/VLOOKUP(H5050,'属性表（单）'!$N$4:$O$24,2,0))))</f>
        <v>1410</v>
      </c>
      <c r="Q5050" s="34">
        <f t="shared" si="653"/>
        <v>2115</v>
      </c>
      <c r="R5050" s="1">
        <f>IF(J5050=26,VLOOKUP(G5050,'属性表（单核）'!$H$2:$I$251,2,0),IF(J5050=59,VLOOKUP(G5050,'属性表（单核）'!$C$2:$D$251,2,0),INT(N5050/VLOOKUP(J5050,'属性表（单）'!$N$4:$O$24,2,0))))</f>
        <v>1410</v>
      </c>
      <c r="S5050" s="1">
        <f t="shared" si="654"/>
        <v>0</v>
      </c>
      <c r="T5050" s="28">
        <f>VLOOKUP(--F5050,经验表!$A$4:$B$53,2,0)*VLOOKUP(--E5050,经验表!$W$8:$X$17,2,0)</f>
        <v>0</v>
      </c>
      <c r="U5050" s="1">
        <f t="shared" si="655"/>
        <v>0</v>
      </c>
      <c r="V5050" s="1">
        <f t="shared" si="656"/>
        <v>0</v>
      </c>
    </row>
    <row r="5051" spans="1:22" x14ac:dyDescent="0.35">
      <c r="A5051" s="1">
        <v>94500211</v>
      </c>
      <c r="B5051" s="3" t="s">
        <v>28</v>
      </c>
      <c r="C5051" s="29">
        <f t="shared" si="651"/>
        <v>2</v>
      </c>
      <c r="D5051" s="29" t="str">
        <f t="shared" si="648"/>
        <v>1</v>
      </c>
      <c r="E5051" s="42" t="str">
        <f t="shared" si="649"/>
        <v>21</v>
      </c>
      <c r="F5051" s="1">
        <v>45</v>
      </c>
      <c r="G5051" s="28" t="str">
        <f t="shared" si="650"/>
        <v>145</v>
      </c>
      <c r="H5051" s="1">
        <v>7</v>
      </c>
      <c r="I5051" s="1">
        <v>1818</v>
      </c>
      <c r="J5051" s="1">
        <v>8</v>
      </c>
      <c r="K5051" s="1">
        <v>1818</v>
      </c>
      <c r="L5051" s="1">
        <v>656385</v>
      </c>
      <c r="M5051" s="1">
        <v>5528906</v>
      </c>
      <c r="N5051" s="2">
        <f>INT(VLOOKUP(--D5051,'属性表（单）'!$H$7:$I$11,2,0)*VLOOKUP(F5051,'属性表（单）'!$B$4:$D$53,3,0))</f>
        <v>14600</v>
      </c>
      <c r="O5051" s="34">
        <f t="shared" si="652"/>
        <v>2190</v>
      </c>
      <c r="P5051" s="1">
        <f>IF(H5051=26,VLOOKUP(G5051,'属性表（单核）'!$H$2:$I$251,2,0),IF(H5051=59,VLOOKUP(G5051,'属性表（单核）'!$C$2:$D$251,2,0),INT(N5051/VLOOKUP(H5051,'属性表（单）'!$N$4:$O$24,2,0))))</f>
        <v>1460</v>
      </c>
      <c r="Q5051" s="34">
        <f t="shared" si="653"/>
        <v>2190</v>
      </c>
      <c r="R5051" s="1">
        <f>IF(J5051=26,VLOOKUP(G5051,'属性表（单核）'!$H$2:$I$251,2,0),IF(J5051=59,VLOOKUP(G5051,'属性表（单核）'!$C$2:$D$251,2,0),INT(N5051/VLOOKUP(J5051,'属性表（单）'!$N$4:$O$24,2,0))))</f>
        <v>1460</v>
      </c>
      <c r="S5051" s="1">
        <f t="shared" si="654"/>
        <v>0</v>
      </c>
      <c r="T5051" s="28">
        <f>VLOOKUP(--F5051,经验表!$A$4:$B$53,2,0)*VLOOKUP(--E5051,经验表!$W$8:$X$17,2,0)</f>
        <v>0</v>
      </c>
      <c r="U5051" s="1">
        <f t="shared" si="655"/>
        <v>0</v>
      </c>
      <c r="V5051" s="1">
        <f t="shared" si="656"/>
        <v>0</v>
      </c>
    </row>
    <row r="5052" spans="1:22" x14ac:dyDescent="0.35">
      <c r="A5052" s="1">
        <v>94600211</v>
      </c>
      <c r="B5052" s="3" t="s">
        <v>28</v>
      </c>
      <c r="C5052" s="29">
        <f t="shared" si="651"/>
        <v>2</v>
      </c>
      <c r="D5052" s="29" t="str">
        <f t="shared" si="648"/>
        <v>1</v>
      </c>
      <c r="E5052" s="42" t="str">
        <f t="shared" si="649"/>
        <v>21</v>
      </c>
      <c r="F5052" s="1">
        <v>46</v>
      </c>
      <c r="G5052" s="28" t="str">
        <f t="shared" si="650"/>
        <v>146</v>
      </c>
      <c r="H5052" s="1">
        <v>7</v>
      </c>
      <c r="I5052" s="1">
        <v>1882</v>
      </c>
      <c r="J5052" s="1">
        <v>8</v>
      </c>
      <c r="K5052" s="1">
        <v>1882</v>
      </c>
      <c r="L5052" s="1">
        <v>731535</v>
      </c>
      <c r="M5052" s="1">
        <v>6185291</v>
      </c>
      <c r="N5052" s="2">
        <f>INT(VLOOKUP(--D5052,'属性表（单）'!$H$7:$I$11,2,0)*VLOOKUP(F5052,'属性表（单）'!$B$4:$D$53,3,0))</f>
        <v>15100</v>
      </c>
      <c r="O5052" s="34">
        <f t="shared" si="652"/>
        <v>2265</v>
      </c>
      <c r="P5052" s="1">
        <f>IF(H5052=26,VLOOKUP(G5052,'属性表（单核）'!$H$2:$I$251,2,0),IF(H5052=59,VLOOKUP(G5052,'属性表（单核）'!$C$2:$D$251,2,0),INT(N5052/VLOOKUP(H5052,'属性表（单）'!$N$4:$O$24,2,0))))</f>
        <v>1510</v>
      </c>
      <c r="Q5052" s="34">
        <f t="shared" si="653"/>
        <v>2265</v>
      </c>
      <c r="R5052" s="1">
        <f>IF(J5052=26,VLOOKUP(G5052,'属性表（单核）'!$H$2:$I$251,2,0),IF(J5052=59,VLOOKUP(G5052,'属性表（单核）'!$C$2:$D$251,2,0),INT(N5052/VLOOKUP(J5052,'属性表（单）'!$N$4:$O$24,2,0))))</f>
        <v>1510</v>
      </c>
      <c r="S5052" s="1">
        <f t="shared" si="654"/>
        <v>0</v>
      </c>
      <c r="T5052" s="28">
        <f>VLOOKUP(--F5052,经验表!$A$4:$B$53,2,0)*VLOOKUP(--E5052,经验表!$W$8:$X$17,2,0)</f>
        <v>0</v>
      </c>
      <c r="U5052" s="1">
        <f t="shared" si="655"/>
        <v>0</v>
      </c>
      <c r="V5052" s="1">
        <f t="shared" si="656"/>
        <v>0</v>
      </c>
    </row>
    <row r="5053" spans="1:22" x14ac:dyDescent="0.35">
      <c r="A5053" s="1">
        <v>94700211</v>
      </c>
      <c r="B5053" s="3" t="s">
        <v>28</v>
      </c>
      <c r="C5053" s="29">
        <f t="shared" si="651"/>
        <v>2</v>
      </c>
      <c r="D5053" s="29" t="str">
        <f t="shared" si="648"/>
        <v>1</v>
      </c>
      <c r="E5053" s="42" t="str">
        <f t="shared" si="649"/>
        <v>21</v>
      </c>
      <c r="F5053" s="1">
        <v>47</v>
      </c>
      <c r="G5053" s="28" t="str">
        <f t="shared" si="650"/>
        <v>147</v>
      </c>
      <c r="H5053" s="1">
        <v>7</v>
      </c>
      <c r="I5053" s="1">
        <v>1949</v>
      </c>
      <c r="J5053" s="1">
        <v>8</v>
      </c>
      <c r="K5053" s="1">
        <v>1949</v>
      </c>
      <c r="L5053" s="1">
        <v>815173</v>
      </c>
      <c r="M5053" s="1">
        <v>6916826</v>
      </c>
      <c r="N5053" s="2">
        <f>INT(VLOOKUP(--D5053,'属性表（单）'!$H$7:$I$11,2,0)*VLOOKUP(F5053,'属性表（单）'!$B$4:$D$53,3,0))</f>
        <v>15650</v>
      </c>
      <c r="O5053" s="34">
        <f t="shared" si="652"/>
        <v>2347</v>
      </c>
      <c r="P5053" s="1">
        <f>IF(H5053=26,VLOOKUP(G5053,'属性表（单核）'!$H$2:$I$251,2,0),IF(H5053=59,VLOOKUP(G5053,'属性表（单核）'!$C$2:$D$251,2,0),INT(N5053/VLOOKUP(H5053,'属性表（单）'!$N$4:$O$24,2,0))))</f>
        <v>1565</v>
      </c>
      <c r="Q5053" s="34">
        <f t="shared" si="653"/>
        <v>2347</v>
      </c>
      <c r="R5053" s="1">
        <f>IF(J5053=26,VLOOKUP(G5053,'属性表（单核）'!$H$2:$I$251,2,0),IF(J5053=59,VLOOKUP(G5053,'属性表（单核）'!$C$2:$D$251,2,0),INT(N5053/VLOOKUP(J5053,'属性表（单）'!$N$4:$O$24,2,0))))</f>
        <v>1565</v>
      </c>
      <c r="S5053" s="1">
        <f t="shared" si="654"/>
        <v>0</v>
      </c>
      <c r="T5053" s="28">
        <f>VLOOKUP(--F5053,经验表!$A$4:$B$53,2,0)*VLOOKUP(--E5053,经验表!$W$8:$X$17,2,0)</f>
        <v>0</v>
      </c>
      <c r="U5053" s="1">
        <f t="shared" si="655"/>
        <v>0</v>
      </c>
      <c r="V5053" s="1">
        <f t="shared" si="656"/>
        <v>0</v>
      </c>
    </row>
    <row r="5054" spans="1:22" x14ac:dyDescent="0.35">
      <c r="A5054" s="1">
        <v>94800211</v>
      </c>
      <c r="B5054" s="3" t="s">
        <v>28</v>
      </c>
      <c r="C5054" s="29">
        <f t="shared" si="651"/>
        <v>2</v>
      </c>
      <c r="D5054" s="29" t="str">
        <f t="shared" si="648"/>
        <v>1</v>
      </c>
      <c r="E5054" s="42" t="str">
        <f t="shared" si="649"/>
        <v>21</v>
      </c>
      <c r="F5054" s="1">
        <v>48</v>
      </c>
      <c r="G5054" s="28" t="str">
        <f t="shared" si="650"/>
        <v>148</v>
      </c>
      <c r="H5054" s="1">
        <v>7</v>
      </c>
      <c r="I5054" s="1">
        <v>2016</v>
      </c>
      <c r="J5054" s="1">
        <v>8</v>
      </c>
      <c r="K5054" s="1">
        <v>2016</v>
      </c>
      <c r="L5054" s="1">
        <v>908252</v>
      </c>
      <c r="M5054" s="1">
        <v>7731999</v>
      </c>
      <c r="N5054" s="2">
        <f>INT(VLOOKUP(--D5054,'属性表（单）'!$H$7:$I$11,2,0)*VLOOKUP(F5054,'属性表（单）'!$B$4:$D$53,3,0))</f>
        <v>16200</v>
      </c>
      <c r="O5054" s="34">
        <f t="shared" si="652"/>
        <v>2430</v>
      </c>
      <c r="P5054" s="1">
        <f>IF(H5054=26,VLOOKUP(G5054,'属性表（单核）'!$H$2:$I$251,2,0),IF(H5054=59,VLOOKUP(G5054,'属性表（单核）'!$C$2:$D$251,2,0),INT(N5054/VLOOKUP(H5054,'属性表（单）'!$N$4:$O$24,2,0))))</f>
        <v>1620</v>
      </c>
      <c r="Q5054" s="34">
        <f t="shared" si="653"/>
        <v>2430</v>
      </c>
      <c r="R5054" s="1">
        <f>IF(J5054=26,VLOOKUP(G5054,'属性表（单核）'!$H$2:$I$251,2,0),IF(J5054=59,VLOOKUP(G5054,'属性表（单核）'!$C$2:$D$251,2,0),INT(N5054/VLOOKUP(J5054,'属性表（单）'!$N$4:$O$24,2,0))))</f>
        <v>1620</v>
      </c>
      <c r="S5054" s="1">
        <f t="shared" si="654"/>
        <v>0</v>
      </c>
      <c r="T5054" s="28">
        <f>VLOOKUP(--F5054,经验表!$A$4:$B$53,2,0)*VLOOKUP(--E5054,经验表!$W$8:$X$17,2,0)</f>
        <v>0</v>
      </c>
      <c r="U5054" s="1">
        <f t="shared" si="655"/>
        <v>0</v>
      </c>
      <c r="V5054" s="1">
        <f t="shared" si="656"/>
        <v>0</v>
      </c>
    </row>
    <row r="5055" spans="1:22" x14ac:dyDescent="0.35">
      <c r="A5055" s="1">
        <v>94900211</v>
      </c>
      <c r="B5055" s="3" t="s">
        <v>28</v>
      </c>
      <c r="C5055" s="29">
        <f t="shared" si="651"/>
        <v>2</v>
      </c>
      <c r="D5055" s="29" t="str">
        <f t="shared" si="648"/>
        <v>1</v>
      </c>
      <c r="E5055" s="42" t="str">
        <f t="shared" si="649"/>
        <v>21</v>
      </c>
      <c r="F5055" s="1">
        <v>49</v>
      </c>
      <c r="G5055" s="28" t="str">
        <f t="shared" si="650"/>
        <v>149</v>
      </c>
      <c r="H5055" s="1">
        <v>7</v>
      </c>
      <c r="I5055" s="1">
        <v>2086</v>
      </c>
      <c r="J5055" s="1">
        <v>8</v>
      </c>
      <c r="K5055" s="1">
        <v>2086</v>
      </c>
      <c r="L5055" s="1">
        <v>1011839</v>
      </c>
      <c r="M5055" s="1">
        <v>8640251</v>
      </c>
      <c r="N5055" s="2">
        <f>INT(VLOOKUP(--D5055,'属性表（单）'!$H$7:$I$11,2,0)*VLOOKUP(F5055,'属性表（单）'!$B$4:$D$53,3,0))</f>
        <v>16750</v>
      </c>
      <c r="O5055" s="34">
        <f t="shared" si="652"/>
        <v>2512</v>
      </c>
      <c r="P5055" s="1">
        <f>IF(H5055=26,VLOOKUP(G5055,'属性表（单核）'!$H$2:$I$251,2,0),IF(H5055=59,VLOOKUP(G5055,'属性表（单核）'!$C$2:$D$251,2,0),INT(N5055/VLOOKUP(H5055,'属性表（单）'!$N$4:$O$24,2,0))))</f>
        <v>1675</v>
      </c>
      <c r="Q5055" s="34">
        <f t="shared" si="653"/>
        <v>2512</v>
      </c>
      <c r="R5055" s="1">
        <f>IF(J5055=26,VLOOKUP(G5055,'属性表（单核）'!$H$2:$I$251,2,0),IF(J5055=59,VLOOKUP(G5055,'属性表（单核）'!$C$2:$D$251,2,0),INT(N5055/VLOOKUP(J5055,'属性表（单）'!$N$4:$O$24,2,0))))</f>
        <v>1675</v>
      </c>
      <c r="S5055" s="1">
        <f t="shared" si="654"/>
        <v>0</v>
      </c>
      <c r="T5055" s="28">
        <f>VLOOKUP(--F5055,经验表!$A$4:$B$53,2,0)*VLOOKUP(--E5055,经验表!$W$8:$X$17,2,0)</f>
        <v>0</v>
      </c>
      <c r="U5055" s="1">
        <f t="shared" si="655"/>
        <v>0</v>
      </c>
      <c r="V5055" s="1">
        <f t="shared" si="656"/>
        <v>0</v>
      </c>
    </row>
    <row r="5056" spans="1:22" x14ac:dyDescent="0.35">
      <c r="A5056" s="1">
        <v>95000211</v>
      </c>
      <c r="B5056" s="3" t="s">
        <v>28</v>
      </c>
      <c r="C5056" s="29">
        <f t="shared" si="651"/>
        <v>2</v>
      </c>
      <c r="D5056" s="29" t="str">
        <f t="shared" si="648"/>
        <v>1</v>
      </c>
      <c r="E5056" s="42" t="str">
        <f t="shared" si="649"/>
        <v>21</v>
      </c>
      <c r="F5056" s="1">
        <v>50</v>
      </c>
      <c r="G5056" s="28" t="str">
        <f t="shared" si="650"/>
        <v>150</v>
      </c>
      <c r="H5056" s="1">
        <v>7</v>
      </c>
      <c r="I5056" s="1">
        <v>2160</v>
      </c>
      <c r="J5056" s="1">
        <v>8</v>
      </c>
      <c r="K5056" s="1">
        <v>2160</v>
      </c>
      <c r="L5056" s="1">
        <v>99999999</v>
      </c>
      <c r="M5056" s="1">
        <v>9652090</v>
      </c>
      <c r="N5056" s="2">
        <f>INT(VLOOKUP(--D5056,'属性表（单）'!$H$7:$I$11,2,0)*VLOOKUP(F5056,'属性表（单）'!$B$4:$D$53,3,0))</f>
        <v>17300</v>
      </c>
      <c r="O5056" s="34">
        <f t="shared" si="652"/>
        <v>2595</v>
      </c>
      <c r="P5056" s="1">
        <f>IF(H5056=26,VLOOKUP(G5056,'属性表（单核）'!$H$2:$I$251,2,0),IF(H5056=59,VLOOKUP(G5056,'属性表（单核）'!$C$2:$D$251,2,0),INT(N5056/VLOOKUP(H5056,'属性表（单）'!$N$4:$O$24,2,0))))</f>
        <v>1730</v>
      </c>
      <c r="Q5056" s="34">
        <f t="shared" si="653"/>
        <v>2595</v>
      </c>
      <c r="R5056" s="1">
        <f>IF(J5056=26,VLOOKUP(G5056,'属性表（单核）'!$H$2:$I$251,2,0),IF(J5056=59,VLOOKUP(G5056,'属性表（单核）'!$C$2:$D$251,2,0),INT(N5056/VLOOKUP(J5056,'属性表（单）'!$N$4:$O$24,2,0))))</f>
        <v>1730</v>
      </c>
      <c r="S5056" s="1">
        <f t="shared" si="654"/>
        <v>0</v>
      </c>
      <c r="T5056" s="28">
        <f>VLOOKUP(--F5056,经验表!$A$4:$B$53,2,0)*VLOOKUP(--E5056,经验表!$W$8:$X$17,2,0)</f>
        <v>0</v>
      </c>
      <c r="U5056" s="1">
        <f t="shared" si="655"/>
        <v>0</v>
      </c>
      <c r="V5056" s="1">
        <f t="shared" si="656"/>
        <v>0</v>
      </c>
    </row>
    <row r="5057" spans="1:22" x14ac:dyDescent="0.35">
      <c r="A5057" s="1">
        <v>90100212</v>
      </c>
      <c r="B5057" s="3" t="s">
        <v>28</v>
      </c>
      <c r="C5057" s="29">
        <f t="shared" si="651"/>
        <v>2</v>
      </c>
      <c r="D5057" s="29" t="str">
        <f t="shared" si="648"/>
        <v>2</v>
      </c>
      <c r="E5057" s="42" t="str">
        <f t="shared" si="649"/>
        <v>22</v>
      </c>
      <c r="F5057" s="1">
        <v>1</v>
      </c>
      <c r="G5057" s="28" t="str">
        <f t="shared" si="650"/>
        <v>21</v>
      </c>
      <c r="H5057" s="1">
        <v>7</v>
      </c>
      <c r="I5057" s="1">
        <v>440</v>
      </c>
      <c r="J5057" s="1">
        <v>8</v>
      </c>
      <c r="K5057" s="1">
        <v>440</v>
      </c>
      <c r="L5057" s="1">
        <v>2171</v>
      </c>
      <c r="M5057" s="1">
        <v>0</v>
      </c>
      <c r="N5057" s="2">
        <f>INT(VLOOKUP(--D5057,'属性表（单）'!$H$7:$I$11,2,0)*VLOOKUP(F5057,'属性表（单）'!$B$4:$D$53,3,0))</f>
        <v>2400</v>
      </c>
      <c r="O5057" s="34">
        <f t="shared" si="652"/>
        <v>360</v>
      </c>
      <c r="P5057" s="1">
        <f>IF(H5057=26,VLOOKUP(G5057,'属性表（单核）'!$H$2:$I$251,2,0),IF(H5057=59,VLOOKUP(G5057,'属性表（单核）'!$C$2:$D$251,2,0),INT(N5057/VLOOKUP(H5057,'属性表（单）'!$N$4:$O$24,2,0))))</f>
        <v>240</v>
      </c>
      <c r="Q5057" s="34">
        <f t="shared" si="653"/>
        <v>360</v>
      </c>
      <c r="R5057" s="1">
        <f>IF(J5057=26,VLOOKUP(G5057,'属性表（单核）'!$H$2:$I$251,2,0),IF(J5057=59,VLOOKUP(G5057,'属性表（单核）'!$C$2:$D$251,2,0),INT(N5057/VLOOKUP(J5057,'属性表（单）'!$N$4:$O$24,2,0))))</f>
        <v>240</v>
      </c>
      <c r="S5057" s="1">
        <f t="shared" si="654"/>
        <v>0</v>
      </c>
      <c r="T5057" s="28">
        <f>VLOOKUP(--F5057,经验表!$A$4:$B$53,2,0)*VLOOKUP(--E5057,经验表!$W$8:$X$17,2,0)</f>
        <v>0</v>
      </c>
      <c r="U5057" s="1">
        <f t="shared" si="655"/>
        <v>0</v>
      </c>
      <c r="V5057" s="1">
        <f t="shared" si="656"/>
        <v>0</v>
      </c>
    </row>
    <row r="5058" spans="1:22" x14ac:dyDescent="0.35">
      <c r="A5058" s="1">
        <v>90200212</v>
      </c>
      <c r="B5058" s="3" t="s">
        <v>28</v>
      </c>
      <c r="C5058" s="29">
        <f t="shared" si="651"/>
        <v>2</v>
      </c>
      <c r="D5058" s="29" t="str">
        <f t="shared" si="648"/>
        <v>2</v>
      </c>
      <c r="E5058" s="42" t="str">
        <f t="shared" si="649"/>
        <v>22</v>
      </c>
      <c r="F5058" s="1">
        <v>2</v>
      </c>
      <c r="G5058" s="28" t="str">
        <f t="shared" si="650"/>
        <v>22</v>
      </c>
      <c r="H5058" s="1">
        <v>7</v>
      </c>
      <c r="I5058" s="1">
        <v>469</v>
      </c>
      <c r="J5058" s="1">
        <v>8</v>
      </c>
      <c r="K5058" s="1">
        <v>469</v>
      </c>
      <c r="L5058" s="1">
        <v>2886</v>
      </c>
      <c r="M5058" s="1">
        <v>2171</v>
      </c>
      <c r="N5058" s="2">
        <f>INT(VLOOKUP(--D5058,'属性表（单）'!$H$7:$I$11,2,0)*VLOOKUP(F5058,'属性表（单）'!$B$4:$D$53,3,0))</f>
        <v>2550</v>
      </c>
      <c r="O5058" s="34">
        <f t="shared" si="652"/>
        <v>382</v>
      </c>
      <c r="P5058" s="1">
        <f>IF(H5058=26,VLOOKUP(G5058,'属性表（单核）'!$H$2:$I$251,2,0),IF(H5058=59,VLOOKUP(G5058,'属性表（单核）'!$C$2:$D$251,2,0),INT(N5058/VLOOKUP(H5058,'属性表（单）'!$N$4:$O$24,2,0))))</f>
        <v>255</v>
      </c>
      <c r="Q5058" s="34">
        <f t="shared" si="653"/>
        <v>382</v>
      </c>
      <c r="R5058" s="1">
        <f>IF(J5058=26,VLOOKUP(G5058,'属性表（单核）'!$H$2:$I$251,2,0),IF(J5058=59,VLOOKUP(G5058,'属性表（单核）'!$C$2:$D$251,2,0),INT(N5058/VLOOKUP(J5058,'属性表（单）'!$N$4:$O$24,2,0))))</f>
        <v>255</v>
      </c>
      <c r="S5058" s="1">
        <f t="shared" si="654"/>
        <v>0</v>
      </c>
      <c r="T5058" s="28">
        <f>VLOOKUP(--F5058,经验表!$A$4:$B$53,2,0)*VLOOKUP(--E5058,经验表!$W$8:$X$17,2,0)</f>
        <v>0</v>
      </c>
      <c r="U5058" s="1">
        <f t="shared" si="655"/>
        <v>0</v>
      </c>
      <c r="V5058" s="1">
        <f t="shared" si="656"/>
        <v>0</v>
      </c>
    </row>
    <row r="5059" spans="1:22" x14ac:dyDescent="0.35">
      <c r="A5059" s="1">
        <v>90300212</v>
      </c>
      <c r="B5059" s="3" t="s">
        <v>28</v>
      </c>
      <c r="C5059" s="29">
        <f t="shared" si="651"/>
        <v>2</v>
      </c>
      <c r="D5059" s="29" t="str">
        <f t="shared" ref="D5059:D5122" si="657">RIGHT(A5059,1)</f>
        <v>2</v>
      </c>
      <c r="E5059" s="42" t="str">
        <f t="shared" ref="E5059:E5122" si="658">IF(C5059=1,RIGHT(A5059,1),C5059&amp;RIGHT(A5059,1))</f>
        <v>22</v>
      </c>
      <c r="F5059" s="1">
        <v>3</v>
      </c>
      <c r="G5059" s="28" t="str">
        <f t="shared" ref="G5059:G5122" si="659">D5059&amp;F5059</f>
        <v>23</v>
      </c>
      <c r="H5059" s="1">
        <v>7</v>
      </c>
      <c r="I5059" s="1">
        <v>498</v>
      </c>
      <c r="J5059" s="1">
        <v>8</v>
      </c>
      <c r="K5059" s="1">
        <v>498</v>
      </c>
      <c r="L5059" s="1">
        <v>3692</v>
      </c>
      <c r="M5059" s="1">
        <v>5057</v>
      </c>
      <c r="N5059" s="2">
        <f>INT(VLOOKUP(--D5059,'属性表（单）'!$H$7:$I$11,2,0)*VLOOKUP(F5059,'属性表（单）'!$B$4:$D$53,3,0))</f>
        <v>2700</v>
      </c>
      <c r="O5059" s="34">
        <f t="shared" si="652"/>
        <v>405</v>
      </c>
      <c r="P5059" s="1">
        <f>IF(H5059=26,VLOOKUP(G5059,'属性表（单核）'!$H$2:$I$251,2,0),IF(H5059=59,VLOOKUP(G5059,'属性表（单核）'!$C$2:$D$251,2,0),INT(N5059/VLOOKUP(H5059,'属性表（单）'!$N$4:$O$24,2,0))))</f>
        <v>270</v>
      </c>
      <c r="Q5059" s="34">
        <f t="shared" si="653"/>
        <v>405</v>
      </c>
      <c r="R5059" s="1">
        <f>IF(J5059=26,VLOOKUP(G5059,'属性表（单核）'!$H$2:$I$251,2,0),IF(J5059=59,VLOOKUP(G5059,'属性表（单核）'!$C$2:$D$251,2,0),INT(N5059/VLOOKUP(J5059,'属性表（单）'!$N$4:$O$24,2,0))))</f>
        <v>270</v>
      </c>
      <c r="S5059" s="1">
        <f t="shared" si="654"/>
        <v>0</v>
      </c>
      <c r="T5059" s="28">
        <f>VLOOKUP(--F5059,经验表!$A$4:$B$53,2,0)*VLOOKUP(--E5059,经验表!$W$8:$X$17,2,0)</f>
        <v>0</v>
      </c>
      <c r="U5059" s="1">
        <f t="shared" si="655"/>
        <v>0</v>
      </c>
      <c r="V5059" s="1">
        <f t="shared" si="656"/>
        <v>0</v>
      </c>
    </row>
    <row r="5060" spans="1:22" x14ac:dyDescent="0.35">
      <c r="A5060" s="1">
        <v>90400212</v>
      </c>
      <c r="B5060" s="3" t="s">
        <v>28</v>
      </c>
      <c r="C5060" s="29">
        <f t="shared" ref="C5060:C5123" si="660">C5059</f>
        <v>2</v>
      </c>
      <c r="D5060" s="29" t="str">
        <f t="shared" si="657"/>
        <v>2</v>
      </c>
      <c r="E5060" s="42" t="str">
        <f t="shared" si="658"/>
        <v>22</v>
      </c>
      <c r="F5060" s="1">
        <v>4</v>
      </c>
      <c r="G5060" s="28" t="str">
        <f t="shared" si="659"/>
        <v>24</v>
      </c>
      <c r="H5060" s="1">
        <v>7</v>
      </c>
      <c r="I5060" s="1">
        <v>528</v>
      </c>
      <c r="J5060" s="1">
        <v>8</v>
      </c>
      <c r="K5060" s="1">
        <v>528</v>
      </c>
      <c r="L5060" s="1">
        <v>4594</v>
      </c>
      <c r="M5060" s="1">
        <v>8749</v>
      </c>
      <c r="N5060" s="2">
        <f>INT(VLOOKUP(--D5060,'属性表（单）'!$H$7:$I$11,2,0)*VLOOKUP(F5060,'属性表（单）'!$B$4:$D$53,3,0))</f>
        <v>2850</v>
      </c>
      <c r="O5060" s="34">
        <f t="shared" si="652"/>
        <v>427</v>
      </c>
      <c r="P5060" s="1">
        <f>IF(H5060=26,VLOOKUP(G5060,'属性表（单核）'!$H$2:$I$251,2,0),IF(H5060=59,VLOOKUP(G5060,'属性表（单核）'!$C$2:$D$251,2,0),INT(N5060/VLOOKUP(H5060,'属性表（单）'!$N$4:$O$24,2,0))))</f>
        <v>285</v>
      </c>
      <c r="Q5060" s="34">
        <f t="shared" si="653"/>
        <v>427</v>
      </c>
      <c r="R5060" s="1">
        <f>IF(J5060=26,VLOOKUP(G5060,'属性表（单核）'!$H$2:$I$251,2,0),IF(J5060=59,VLOOKUP(G5060,'属性表（单核）'!$C$2:$D$251,2,0),INT(N5060/VLOOKUP(J5060,'属性表（单）'!$N$4:$O$24,2,0))))</f>
        <v>285</v>
      </c>
      <c r="S5060" s="1">
        <f t="shared" si="654"/>
        <v>0</v>
      </c>
      <c r="T5060" s="28">
        <f>VLOOKUP(--F5060,经验表!$A$4:$B$53,2,0)*VLOOKUP(--E5060,经验表!$W$8:$X$17,2,0)</f>
        <v>0</v>
      </c>
      <c r="U5060" s="1">
        <f t="shared" si="655"/>
        <v>0</v>
      </c>
      <c r="V5060" s="1">
        <f t="shared" si="656"/>
        <v>0</v>
      </c>
    </row>
    <row r="5061" spans="1:22" x14ac:dyDescent="0.35">
      <c r="A5061" s="1">
        <v>90500212</v>
      </c>
      <c r="B5061" s="3" t="s">
        <v>28</v>
      </c>
      <c r="C5061" s="29">
        <f t="shared" si="660"/>
        <v>2</v>
      </c>
      <c r="D5061" s="29" t="str">
        <f t="shared" si="657"/>
        <v>2</v>
      </c>
      <c r="E5061" s="42" t="str">
        <f t="shared" si="658"/>
        <v>22</v>
      </c>
      <c r="F5061" s="1">
        <v>5</v>
      </c>
      <c r="G5061" s="28" t="str">
        <f t="shared" si="659"/>
        <v>25</v>
      </c>
      <c r="H5061" s="1">
        <v>7</v>
      </c>
      <c r="I5061" s="1">
        <v>558</v>
      </c>
      <c r="J5061" s="1">
        <v>8</v>
      </c>
      <c r="K5061" s="1">
        <v>558</v>
      </c>
      <c r="L5061" s="1">
        <v>5608</v>
      </c>
      <c r="M5061" s="1">
        <v>13343</v>
      </c>
      <c r="N5061" s="2">
        <f>INT(VLOOKUP(--D5061,'属性表（单）'!$H$7:$I$11,2,0)*VLOOKUP(F5061,'属性表（单）'!$B$4:$D$53,3,0))</f>
        <v>3000</v>
      </c>
      <c r="O5061" s="34">
        <f t="shared" si="652"/>
        <v>450</v>
      </c>
      <c r="P5061" s="1">
        <f>IF(H5061=26,VLOOKUP(G5061,'属性表（单核）'!$H$2:$I$251,2,0),IF(H5061=59,VLOOKUP(G5061,'属性表（单核）'!$C$2:$D$251,2,0),INT(N5061/VLOOKUP(H5061,'属性表（单）'!$N$4:$O$24,2,0))))</f>
        <v>300</v>
      </c>
      <c r="Q5061" s="34">
        <f t="shared" si="653"/>
        <v>450</v>
      </c>
      <c r="R5061" s="1">
        <f>IF(J5061=26,VLOOKUP(G5061,'属性表（单核）'!$H$2:$I$251,2,0),IF(J5061=59,VLOOKUP(G5061,'属性表（单核）'!$C$2:$D$251,2,0),INT(N5061/VLOOKUP(J5061,'属性表（单）'!$N$4:$O$24,2,0))))</f>
        <v>300</v>
      </c>
      <c r="S5061" s="1">
        <f t="shared" si="654"/>
        <v>0</v>
      </c>
      <c r="T5061" s="28">
        <f>VLOOKUP(--F5061,经验表!$A$4:$B$53,2,0)*VLOOKUP(--E5061,经验表!$W$8:$X$17,2,0)</f>
        <v>0</v>
      </c>
      <c r="U5061" s="1">
        <f t="shared" si="655"/>
        <v>0</v>
      </c>
      <c r="V5061" s="1">
        <f t="shared" si="656"/>
        <v>0</v>
      </c>
    </row>
    <row r="5062" spans="1:22" x14ac:dyDescent="0.35">
      <c r="A5062" s="1">
        <v>90600212</v>
      </c>
      <c r="B5062" s="3" t="s">
        <v>28</v>
      </c>
      <c r="C5062" s="29">
        <f t="shared" si="660"/>
        <v>2</v>
      </c>
      <c r="D5062" s="29" t="str">
        <f t="shared" si="657"/>
        <v>2</v>
      </c>
      <c r="E5062" s="42" t="str">
        <f t="shared" si="658"/>
        <v>22</v>
      </c>
      <c r="F5062" s="1">
        <v>6</v>
      </c>
      <c r="G5062" s="28" t="str">
        <f t="shared" si="659"/>
        <v>26</v>
      </c>
      <c r="H5062" s="1">
        <v>7</v>
      </c>
      <c r="I5062" s="1">
        <v>590</v>
      </c>
      <c r="J5062" s="1">
        <v>8</v>
      </c>
      <c r="K5062" s="1">
        <v>590</v>
      </c>
      <c r="L5062" s="1">
        <v>6741</v>
      </c>
      <c r="M5062" s="1">
        <v>18951</v>
      </c>
      <c r="N5062" s="2">
        <f>INT(VLOOKUP(--D5062,'属性表（单）'!$H$7:$I$11,2,0)*VLOOKUP(F5062,'属性表（单）'!$B$4:$D$53,3,0))</f>
        <v>3150</v>
      </c>
      <c r="O5062" s="34">
        <f t="shared" si="652"/>
        <v>472</v>
      </c>
      <c r="P5062" s="1">
        <f>IF(H5062=26,VLOOKUP(G5062,'属性表（单核）'!$H$2:$I$251,2,0),IF(H5062=59,VLOOKUP(G5062,'属性表（单核）'!$C$2:$D$251,2,0),INT(N5062/VLOOKUP(H5062,'属性表（单）'!$N$4:$O$24,2,0))))</f>
        <v>315</v>
      </c>
      <c r="Q5062" s="34">
        <f t="shared" si="653"/>
        <v>472</v>
      </c>
      <c r="R5062" s="1">
        <f>IF(J5062=26,VLOOKUP(G5062,'属性表（单核）'!$H$2:$I$251,2,0),IF(J5062=59,VLOOKUP(G5062,'属性表（单核）'!$C$2:$D$251,2,0),INT(N5062/VLOOKUP(J5062,'属性表（单）'!$N$4:$O$24,2,0))))</f>
        <v>315</v>
      </c>
      <c r="S5062" s="1">
        <f t="shared" si="654"/>
        <v>0</v>
      </c>
      <c r="T5062" s="28">
        <f>VLOOKUP(--F5062,经验表!$A$4:$B$53,2,0)*VLOOKUP(--E5062,经验表!$W$8:$X$17,2,0)</f>
        <v>0</v>
      </c>
      <c r="U5062" s="1">
        <f t="shared" si="655"/>
        <v>0</v>
      </c>
      <c r="V5062" s="1">
        <f t="shared" si="656"/>
        <v>0</v>
      </c>
    </row>
    <row r="5063" spans="1:22" x14ac:dyDescent="0.35">
      <c r="A5063" s="1">
        <v>90700212</v>
      </c>
      <c r="B5063" s="3" t="s">
        <v>28</v>
      </c>
      <c r="C5063" s="29">
        <f t="shared" si="660"/>
        <v>2</v>
      </c>
      <c r="D5063" s="29" t="str">
        <f t="shared" si="657"/>
        <v>2</v>
      </c>
      <c r="E5063" s="42" t="str">
        <f t="shared" si="658"/>
        <v>22</v>
      </c>
      <c r="F5063" s="1">
        <v>7</v>
      </c>
      <c r="G5063" s="28" t="str">
        <f t="shared" si="659"/>
        <v>27</v>
      </c>
      <c r="H5063" s="1">
        <v>7</v>
      </c>
      <c r="I5063" s="1">
        <v>622</v>
      </c>
      <c r="J5063" s="1">
        <v>8</v>
      </c>
      <c r="K5063" s="1">
        <v>622</v>
      </c>
      <c r="L5063" s="1">
        <v>8008</v>
      </c>
      <c r="M5063" s="1">
        <v>25692</v>
      </c>
      <c r="N5063" s="2">
        <f>INT(VLOOKUP(--D5063,'属性表（单）'!$H$7:$I$11,2,0)*VLOOKUP(F5063,'属性表（单）'!$B$4:$D$53,3,0))</f>
        <v>3375</v>
      </c>
      <c r="O5063" s="34">
        <f t="shared" ref="O5063:O5126" si="661">INT(IF(C5063=1,P5063,P5063*$X$14))</f>
        <v>505</v>
      </c>
      <c r="P5063" s="1">
        <f>IF(H5063=26,VLOOKUP(G5063,'属性表（单核）'!$H$2:$I$251,2,0),IF(H5063=59,VLOOKUP(G5063,'属性表（单核）'!$C$2:$D$251,2,0),INT(N5063/VLOOKUP(H5063,'属性表（单）'!$N$4:$O$24,2,0))))</f>
        <v>337</v>
      </c>
      <c r="Q5063" s="34">
        <f t="shared" si="653"/>
        <v>505</v>
      </c>
      <c r="R5063" s="1">
        <f>IF(J5063=26,VLOOKUP(G5063,'属性表（单核）'!$H$2:$I$251,2,0),IF(J5063=59,VLOOKUP(G5063,'属性表（单核）'!$C$2:$D$251,2,0),INT(N5063/VLOOKUP(J5063,'属性表（单）'!$N$4:$O$24,2,0))))</f>
        <v>337</v>
      </c>
      <c r="S5063" s="1">
        <f t="shared" si="654"/>
        <v>0</v>
      </c>
      <c r="T5063" s="28">
        <f>VLOOKUP(--F5063,经验表!$A$4:$B$53,2,0)*VLOOKUP(--E5063,经验表!$W$8:$X$17,2,0)</f>
        <v>0</v>
      </c>
      <c r="U5063" s="1">
        <f t="shared" si="655"/>
        <v>0</v>
      </c>
      <c r="V5063" s="1">
        <f t="shared" si="656"/>
        <v>0</v>
      </c>
    </row>
    <row r="5064" spans="1:22" x14ac:dyDescent="0.35">
      <c r="A5064" s="1">
        <v>90800212</v>
      </c>
      <c r="B5064" s="3" t="s">
        <v>28</v>
      </c>
      <c r="C5064" s="29">
        <f t="shared" si="660"/>
        <v>2</v>
      </c>
      <c r="D5064" s="29" t="str">
        <f t="shared" si="657"/>
        <v>2</v>
      </c>
      <c r="E5064" s="42" t="str">
        <f t="shared" si="658"/>
        <v>22</v>
      </c>
      <c r="F5064" s="1">
        <v>8</v>
      </c>
      <c r="G5064" s="28" t="str">
        <f t="shared" si="659"/>
        <v>28</v>
      </c>
      <c r="H5064" s="1">
        <v>7</v>
      </c>
      <c r="I5064" s="1">
        <v>656</v>
      </c>
      <c r="J5064" s="1">
        <v>8</v>
      </c>
      <c r="K5064" s="1">
        <v>656</v>
      </c>
      <c r="L5064" s="1">
        <v>9427</v>
      </c>
      <c r="M5064" s="1">
        <v>33700</v>
      </c>
      <c r="N5064" s="2">
        <f>INT(VLOOKUP(--D5064,'属性表（单）'!$H$7:$I$11,2,0)*VLOOKUP(F5064,'属性表（单）'!$B$4:$D$53,3,0))</f>
        <v>3600</v>
      </c>
      <c r="O5064" s="34">
        <f t="shared" si="661"/>
        <v>540</v>
      </c>
      <c r="P5064" s="1">
        <f>IF(H5064=26,VLOOKUP(G5064,'属性表（单核）'!$H$2:$I$251,2,0),IF(H5064=59,VLOOKUP(G5064,'属性表（单核）'!$C$2:$D$251,2,0),INT(N5064/VLOOKUP(H5064,'属性表（单）'!$N$4:$O$24,2,0))))</f>
        <v>360</v>
      </c>
      <c r="Q5064" s="34">
        <f t="shared" ref="Q5064:Q5127" si="662">INT(IF(C5064=1,R5064,R5064*$X$14))</f>
        <v>540</v>
      </c>
      <c r="R5064" s="1">
        <f>IF(J5064=26,VLOOKUP(G5064,'属性表（单核）'!$H$2:$I$251,2,0),IF(J5064=59,VLOOKUP(G5064,'属性表（单核）'!$C$2:$D$251,2,0),INT(N5064/VLOOKUP(J5064,'属性表（单）'!$N$4:$O$24,2,0))))</f>
        <v>360</v>
      </c>
      <c r="S5064" s="1">
        <f t="shared" ref="S5064:S5127" si="663">INT(T5064)</f>
        <v>0</v>
      </c>
      <c r="T5064" s="28">
        <f>VLOOKUP(--F5064,经验表!$A$4:$B$53,2,0)*VLOOKUP(--E5064,经验表!$W$8:$X$17,2,0)</f>
        <v>0</v>
      </c>
      <c r="U5064" s="1">
        <f t="shared" ref="U5064:U5127" si="664">INT(IF(C5064=1,IF(F5064=1,VLOOKUP(--D5064,$X$8:$Y$12,2,0),V5064),IF(F5064=1,VLOOKUP(--D5064,$X$17:$Y$21,2,0),V5064)))</f>
        <v>0</v>
      </c>
      <c r="V5064" s="1">
        <f t="shared" si="656"/>
        <v>0</v>
      </c>
    </row>
    <row r="5065" spans="1:22" x14ac:dyDescent="0.35">
      <c r="A5065" s="1">
        <v>90900212</v>
      </c>
      <c r="B5065" s="3" t="s">
        <v>28</v>
      </c>
      <c r="C5065" s="29">
        <f t="shared" si="660"/>
        <v>2</v>
      </c>
      <c r="D5065" s="29" t="str">
        <f t="shared" si="657"/>
        <v>2</v>
      </c>
      <c r="E5065" s="42" t="str">
        <f t="shared" si="658"/>
        <v>22</v>
      </c>
      <c r="F5065" s="1">
        <v>9</v>
      </c>
      <c r="G5065" s="28" t="str">
        <f t="shared" si="659"/>
        <v>29</v>
      </c>
      <c r="H5065" s="1">
        <v>7</v>
      </c>
      <c r="I5065" s="1">
        <v>690</v>
      </c>
      <c r="J5065" s="1">
        <v>8</v>
      </c>
      <c r="K5065" s="1">
        <v>690</v>
      </c>
      <c r="L5065" s="1">
        <v>11011</v>
      </c>
      <c r="M5065" s="1">
        <v>43127</v>
      </c>
      <c r="N5065" s="2">
        <f>INT(VLOOKUP(--D5065,'属性表（单）'!$H$7:$I$11,2,0)*VLOOKUP(F5065,'属性表（单）'!$B$4:$D$53,3,0))</f>
        <v>3825</v>
      </c>
      <c r="O5065" s="34">
        <f t="shared" si="661"/>
        <v>573</v>
      </c>
      <c r="P5065" s="1">
        <f>IF(H5065=26,VLOOKUP(G5065,'属性表（单核）'!$H$2:$I$251,2,0),IF(H5065=59,VLOOKUP(G5065,'属性表（单核）'!$C$2:$D$251,2,0),INT(N5065/VLOOKUP(H5065,'属性表（单）'!$N$4:$O$24,2,0))))</f>
        <v>382</v>
      </c>
      <c r="Q5065" s="34">
        <f t="shared" si="662"/>
        <v>573</v>
      </c>
      <c r="R5065" s="1">
        <f>IF(J5065=26,VLOOKUP(G5065,'属性表（单核）'!$H$2:$I$251,2,0),IF(J5065=59,VLOOKUP(G5065,'属性表（单核）'!$C$2:$D$251,2,0),INT(N5065/VLOOKUP(J5065,'属性表（单）'!$N$4:$O$24,2,0))))</f>
        <v>382</v>
      </c>
      <c r="S5065" s="1">
        <f t="shared" si="663"/>
        <v>0</v>
      </c>
      <c r="T5065" s="28">
        <f>VLOOKUP(--F5065,经验表!$A$4:$B$53,2,0)*VLOOKUP(--E5065,经验表!$W$8:$X$17,2,0)</f>
        <v>0</v>
      </c>
      <c r="U5065" s="1">
        <f t="shared" si="664"/>
        <v>0</v>
      </c>
      <c r="V5065" s="1">
        <f t="shared" ref="V5065:V5128" si="665">S5064+U5064</f>
        <v>0</v>
      </c>
    </row>
    <row r="5066" spans="1:22" x14ac:dyDescent="0.35">
      <c r="A5066" s="1">
        <v>91000212</v>
      </c>
      <c r="B5066" s="3" t="s">
        <v>28</v>
      </c>
      <c r="C5066" s="29">
        <f t="shared" si="660"/>
        <v>2</v>
      </c>
      <c r="D5066" s="29" t="str">
        <f t="shared" si="657"/>
        <v>2</v>
      </c>
      <c r="E5066" s="42" t="str">
        <f t="shared" si="658"/>
        <v>22</v>
      </c>
      <c r="F5066" s="1">
        <v>10</v>
      </c>
      <c r="G5066" s="28" t="str">
        <f t="shared" si="659"/>
        <v>210</v>
      </c>
      <c r="H5066" s="1">
        <v>7</v>
      </c>
      <c r="I5066" s="1">
        <v>725</v>
      </c>
      <c r="J5066" s="1">
        <v>8</v>
      </c>
      <c r="K5066" s="1">
        <v>725</v>
      </c>
      <c r="L5066" s="1">
        <v>12778</v>
      </c>
      <c r="M5066" s="1">
        <v>54138</v>
      </c>
      <c r="N5066" s="2">
        <f>INT(VLOOKUP(--D5066,'属性表（单）'!$H$7:$I$11,2,0)*VLOOKUP(F5066,'属性表（单）'!$B$4:$D$53,3,0))</f>
        <v>4050</v>
      </c>
      <c r="O5066" s="34">
        <f t="shared" si="661"/>
        <v>607</v>
      </c>
      <c r="P5066" s="1">
        <f>IF(H5066=26,VLOOKUP(G5066,'属性表（单核）'!$H$2:$I$251,2,0),IF(H5066=59,VLOOKUP(G5066,'属性表（单核）'!$C$2:$D$251,2,0),INT(N5066/VLOOKUP(H5066,'属性表（单）'!$N$4:$O$24,2,0))))</f>
        <v>405</v>
      </c>
      <c r="Q5066" s="34">
        <f t="shared" si="662"/>
        <v>607</v>
      </c>
      <c r="R5066" s="1">
        <f>IF(J5066=26,VLOOKUP(G5066,'属性表（单核）'!$H$2:$I$251,2,0),IF(J5066=59,VLOOKUP(G5066,'属性表（单核）'!$C$2:$D$251,2,0),INT(N5066/VLOOKUP(J5066,'属性表（单）'!$N$4:$O$24,2,0))))</f>
        <v>405</v>
      </c>
      <c r="S5066" s="1">
        <f t="shared" si="663"/>
        <v>0</v>
      </c>
      <c r="T5066" s="28">
        <f>VLOOKUP(--F5066,经验表!$A$4:$B$53,2,0)*VLOOKUP(--E5066,经验表!$W$8:$X$17,2,0)</f>
        <v>0</v>
      </c>
      <c r="U5066" s="1">
        <f t="shared" si="664"/>
        <v>0</v>
      </c>
      <c r="V5066" s="1">
        <f t="shared" si="665"/>
        <v>0</v>
      </c>
    </row>
    <row r="5067" spans="1:22" x14ac:dyDescent="0.35">
      <c r="A5067" s="1">
        <v>91100212</v>
      </c>
      <c r="B5067" s="3" t="s">
        <v>28</v>
      </c>
      <c r="C5067" s="29">
        <f t="shared" si="660"/>
        <v>2</v>
      </c>
      <c r="D5067" s="29" t="str">
        <f t="shared" si="657"/>
        <v>2</v>
      </c>
      <c r="E5067" s="42" t="str">
        <f t="shared" si="658"/>
        <v>22</v>
      </c>
      <c r="F5067" s="1">
        <v>11</v>
      </c>
      <c r="G5067" s="28" t="str">
        <f t="shared" si="659"/>
        <v>211</v>
      </c>
      <c r="H5067" s="1">
        <v>7</v>
      </c>
      <c r="I5067" s="1">
        <v>760</v>
      </c>
      <c r="J5067" s="1">
        <v>8</v>
      </c>
      <c r="K5067" s="1">
        <v>760</v>
      </c>
      <c r="L5067" s="1">
        <v>14749</v>
      </c>
      <c r="M5067" s="1">
        <v>66916</v>
      </c>
      <c r="N5067" s="2">
        <f>INT(VLOOKUP(--D5067,'属性表（单）'!$H$7:$I$11,2,0)*VLOOKUP(F5067,'属性表（单）'!$B$4:$D$53,3,0))</f>
        <v>4275</v>
      </c>
      <c r="O5067" s="34">
        <f t="shared" si="661"/>
        <v>640</v>
      </c>
      <c r="P5067" s="1">
        <f>IF(H5067=26,VLOOKUP(G5067,'属性表（单核）'!$H$2:$I$251,2,0),IF(H5067=59,VLOOKUP(G5067,'属性表（单核）'!$C$2:$D$251,2,0),INT(N5067/VLOOKUP(H5067,'属性表（单）'!$N$4:$O$24,2,0))))</f>
        <v>427</v>
      </c>
      <c r="Q5067" s="34">
        <f t="shared" si="662"/>
        <v>640</v>
      </c>
      <c r="R5067" s="1">
        <f>IF(J5067=26,VLOOKUP(G5067,'属性表（单核）'!$H$2:$I$251,2,0),IF(J5067=59,VLOOKUP(G5067,'属性表（单核）'!$C$2:$D$251,2,0),INT(N5067/VLOOKUP(J5067,'属性表（单）'!$N$4:$O$24,2,0))))</f>
        <v>427</v>
      </c>
      <c r="S5067" s="1">
        <f t="shared" si="663"/>
        <v>0</v>
      </c>
      <c r="T5067" s="28">
        <f>VLOOKUP(--F5067,经验表!$A$4:$B$53,2,0)*VLOOKUP(--E5067,经验表!$W$8:$X$17,2,0)</f>
        <v>0</v>
      </c>
      <c r="U5067" s="1">
        <f t="shared" si="664"/>
        <v>0</v>
      </c>
      <c r="V5067" s="1">
        <f t="shared" si="665"/>
        <v>0</v>
      </c>
    </row>
    <row r="5068" spans="1:22" x14ac:dyDescent="0.35">
      <c r="A5068" s="1">
        <v>91200212</v>
      </c>
      <c r="B5068" s="3" t="s">
        <v>28</v>
      </c>
      <c r="C5068" s="29">
        <f t="shared" si="660"/>
        <v>2</v>
      </c>
      <c r="D5068" s="29" t="str">
        <f t="shared" si="657"/>
        <v>2</v>
      </c>
      <c r="E5068" s="42" t="str">
        <f t="shared" si="658"/>
        <v>22</v>
      </c>
      <c r="F5068" s="1">
        <v>12</v>
      </c>
      <c r="G5068" s="28" t="str">
        <f t="shared" si="659"/>
        <v>212</v>
      </c>
      <c r="H5068" s="1">
        <v>7</v>
      </c>
      <c r="I5068" s="1">
        <v>797</v>
      </c>
      <c r="J5068" s="1">
        <v>8</v>
      </c>
      <c r="K5068" s="1">
        <v>797</v>
      </c>
      <c r="L5068" s="1">
        <v>16947</v>
      </c>
      <c r="M5068" s="1">
        <v>81665</v>
      </c>
      <c r="N5068" s="2">
        <f>INT(VLOOKUP(--D5068,'属性表（单）'!$H$7:$I$11,2,0)*VLOOKUP(F5068,'属性表（单）'!$B$4:$D$53,3,0))</f>
        <v>4575</v>
      </c>
      <c r="O5068" s="34">
        <f t="shared" si="661"/>
        <v>685</v>
      </c>
      <c r="P5068" s="1">
        <f>IF(H5068=26,VLOOKUP(G5068,'属性表（单核）'!$H$2:$I$251,2,0),IF(H5068=59,VLOOKUP(G5068,'属性表（单核）'!$C$2:$D$251,2,0),INT(N5068/VLOOKUP(H5068,'属性表（单）'!$N$4:$O$24,2,0))))</f>
        <v>457</v>
      </c>
      <c r="Q5068" s="34">
        <f t="shared" si="662"/>
        <v>685</v>
      </c>
      <c r="R5068" s="1">
        <f>IF(J5068=26,VLOOKUP(G5068,'属性表（单核）'!$H$2:$I$251,2,0),IF(J5068=59,VLOOKUP(G5068,'属性表（单核）'!$C$2:$D$251,2,0),INT(N5068/VLOOKUP(J5068,'属性表（单）'!$N$4:$O$24,2,0))))</f>
        <v>457</v>
      </c>
      <c r="S5068" s="1">
        <f t="shared" si="663"/>
        <v>0</v>
      </c>
      <c r="T5068" s="28">
        <f>VLOOKUP(--F5068,经验表!$A$4:$B$53,2,0)*VLOOKUP(--E5068,经验表!$W$8:$X$17,2,0)</f>
        <v>0</v>
      </c>
      <c r="U5068" s="1">
        <f t="shared" si="664"/>
        <v>0</v>
      </c>
      <c r="V5068" s="1">
        <f t="shared" si="665"/>
        <v>0</v>
      </c>
    </row>
    <row r="5069" spans="1:22" x14ac:dyDescent="0.35">
      <c r="A5069" s="1">
        <v>91300212</v>
      </c>
      <c r="B5069" s="3" t="s">
        <v>28</v>
      </c>
      <c r="C5069" s="29">
        <f t="shared" si="660"/>
        <v>2</v>
      </c>
      <c r="D5069" s="29" t="str">
        <f t="shared" si="657"/>
        <v>2</v>
      </c>
      <c r="E5069" s="42" t="str">
        <f t="shared" si="658"/>
        <v>22</v>
      </c>
      <c r="F5069" s="1">
        <v>13</v>
      </c>
      <c r="G5069" s="28" t="str">
        <f t="shared" si="659"/>
        <v>213</v>
      </c>
      <c r="H5069" s="1">
        <v>7</v>
      </c>
      <c r="I5069" s="1">
        <v>835</v>
      </c>
      <c r="J5069" s="1">
        <v>8</v>
      </c>
      <c r="K5069" s="1">
        <v>835</v>
      </c>
      <c r="L5069" s="1">
        <v>19395</v>
      </c>
      <c r="M5069" s="1">
        <v>98612</v>
      </c>
      <c r="N5069" s="2">
        <f>INT(VLOOKUP(--D5069,'属性表（单）'!$H$7:$I$11,2,0)*VLOOKUP(F5069,'属性表（单）'!$B$4:$D$53,3,0))</f>
        <v>4875</v>
      </c>
      <c r="O5069" s="34">
        <f t="shared" si="661"/>
        <v>730</v>
      </c>
      <c r="P5069" s="1">
        <f>IF(H5069=26,VLOOKUP(G5069,'属性表（单核）'!$H$2:$I$251,2,0),IF(H5069=59,VLOOKUP(G5069,'属性表（单核）'!$C$2:$D$251,2,0),INT(N5069/VLOOKUP(H5069,'属性表（单）'!$N$4:$O$24,2,0))))</f>
        <v>487</v>
      </c>
      <c r="Q5069" s="34">
        <f t="shared" si="662"/>
        <v>730</v>
      </c>
      <c r="R5069" s="1">
        <f>IF(J5069=26,VLOOKUP(G5069,'属性表（单核）'!$H$2:$I$251,2,0),IF(J5069=59,VLOOKUP(G5069,'属性表（单核）'!$C$2:$D$251,2,0),INT(N5069/VLOOKUP(J5069,'属性表（单）'!$N$4:$O$24,2,0))))</f>
        <v>487</v>
      </c>
      <c r="S5069" s="1">
        <f t="shared" si="663"/>
        <v>0</v>
      </c>
      <c r="T5069" s="28">
        <f>VLOOKUP(--F5069,经验表!$A$4:$B$53,2,0)*VLOOKUP(--E5069,经验表!$W$8:$X$17,2,0)</f>
        <v>0</v>
      </c>
      <c r="U5069" s="1">
        <f t="shared" si="664"/>
        <v>0</v>
      </c>
      <c r="V5069" s="1">
        <f t="shared" si="665"/>
        <v>0</v>
      </c>
    </row>
    <row r="5070" spans="1:22" x14ac:dyDescent="0.35">
      <c r="A5070" s="1">
        <v>91400212</v>
      </c>
      <c r="B5070" s="3" t="s">
        <v>28</v>
      </c>
      <c r="C5070" s="29">
        <f t="shared" si="660"/>
        <v>2</v>
      </c>
      <c r="D5070" s="29" t="str">
        <f t="shared" si="657"/>
        <v>2</v>
      </c>
      <c r="E5070" s="42" t="str">
        <f t="shared" si="658"/>
        <v>22</v>
      </c>
      <c r="F5070" s="1">
        <v>14</v>
      </c>
      <c r="G5070" s="28" t="str">
        <f t="shared" si="659"/>
        <v>214</v>
      </c>
      <c r="H5070" s="1">
        <v>7</v>
      </c>
      <c r="I5070" s="1">
        <v>874</v>
      </c>
      <c r="J5070" s="1">
        <v>8</v>
      </c>
      <c r="K5070" s="1">
        <v>874</v>
      </c>
      <c r="L5070" s="1">
        <v>22121</v>
      </c>
      <c r="M5070" s="1">
        <v>118007</v>
      </c>
      <c r="N5070" s="2">
        <f>INT(VLOOKUP(--D5070,'属性表（单）'!$H$7:$I$11,2,0)*VLOOKUP(F5070,'属性表（单）'!$B$4:$D$53,3,0))</f>
        <v>5175</v>
      </c>
      <c r="O5070" s="34">
        <f t="shared" si="661"/>
        <v>775</v>
      </c>
      <c r="P5070" s="1">
        <f>IF(H5070=26,VLOOKUP(G5070,'属性表（单核）'!$H$2:$I$251,2,0),IF(H5070=59,VLOOKUP(G5070,'属性表（单核）'!$C$2:$D$251,2,0),INT(N5070/VLOOKUP(H5070,'属性表（单）'!$N$4:$O$24,2,0))))</f>
        <v>517</v>
      </c>
      <c r="Q5070" s="34">
        <f t="shared" si="662"/>
        <v>775</v>
      </c>
      <c r="R5070" s="1">
        <f>IF(J5070=26,VLOOKUP(G5070,'属性表（单核）'!$H$2:$I$251,2,0),IF(J5070=59,VLOOKUP(G5070,'属性表（单核）'!$C$2:$D$251,2,0),INT(N5070/VLOOKUP(J5070,'属性表（单）'!$N$4:$O$24,2,0))))</f>
        <v>517</v>
      </c>
      <c r="S5070" s="1">
        <f t="shared" si="663"/>
        <v>0</v>
      </c>
      <c r="T5070" s="28">
        <f>VLOOKUP(--F5070,经验表!$A$4:$B$53,2,0)*VLOOKUP(--E5070,经验表!$W$8:$X$17,2,0)</f>
        <v>0</v>
      </c>
      <c r="U5070" s="1">
        <f t="shared" si="664"/>
        <v>0</v>
      </c>
      <c r="V5070" s="1">
        <f t="shared" si="665"/>
        <v>0</v>
      </c>
    </row>
    <row r="5071" spans="1:22" x14ac:dyDescent="0.35">
      <c r="A5071" s="1">
        <v>91500212</v>
      </c>
      <c r="B5071" s="3" t="s">
        <v>28</v>
      </c>
      <c r="C5071" s="29">
        <f t="shared" si="660"/>
        <v>2</v>
      </c>
      <c r="D5071" s="29" t="str">
        <f t="shared" si="657"/>
        <v>2</v>
      </c>
      <c r="E5071" s="42" t="str">
        <f t="shared" si="658"/>
        <v>22</v>
      </c>
      <c r="F5071" s="1">
        <v>15</v>
      </c>
      <c r="G5071" s="28" t="str">
        <f t="shared" si="659"/>
        <v>215</v>
      </c>
      <c r="H5071" s="1">
        <v>7</v>
      </c>
      <c r="I5071" s="1">
        <v>912</v>
      </c>
      <c r="J5071" s="1">
        <v>8</v>
      </c>
      <c r="K5071" s="1">
        <v>912</v>
      </c>
      <c r="L5071" s="1">
        <v>25155</v>
      </c>
      <c r="M5071" s="1">
        <v>140128</v>
      </c>
      <c r="N5071" s="2">
        <f>INT(VLOOKUP(--D5071,'属性表（单）'!$H$7:$I$11,2,0)*VLOOKUP(F5071,'属性表（单）'!$B$4:$D$53,3,0))</f>
        <v>5475</v>
      </c>
      <c r="O5071" s="34">
        <f t="shared" si="661"/>
        <v>820</v>
      </c>
      <c r="P5071" s="1">
        <f>IF(H5071=26,VLOOKUP(G5071,'属性表（单核）'!$H$2:$I$251,2,0),IF(H5071=59,VLOOKUP(G5071,'属性表（单核）'!$C$2:$D$251,2,0),INT(N5071/VLOOKUP(H5071,'属性表（单）'!$N$4:$O$24,2,0))))</f>
        <v>547</v>
      </c>
      <c r="Q5071" s="34">
        <f t="shared" si="662"/>
        <v>820</v>
      </c>
      <c r="R5071" s="1">
        <f>IF(J5071=26,VLOOKUP(G5071,'属性表（单核）'!$H$2:$I$251,2,0),IF(J5071=59,VLOOKUP(G5071,'属性表（单核）'!$C$2:$D$251,2,0),INT(N5071/VLOOKUP(J5071,'属性表（单）'!$N$4:$O$24,2,0))))</f>
        <v>547</v>
      </c>
      <c r="S5071" s="1">
        <f t="shared" si="663"/>
        <v>0</v>
      </c>
      <c r="T5071" s="28">
        <f>VLOOKUP(--F5071,经验表!$A$4:$B$53,2,0)*VLOOKUP(--E5071,经验表!$W$8:$X$17,2,0)</f>
        <v>0</v>
      </c>
      <c r="U5071" s="1">
        <f t="shared" si="664"/>
        <v>0</v>
      </c>
      <c r="V5071" s="1">
        <f t="shared" si="665"/>
        <v>0</v>
      </c>
    </row>
    <row r="5072" spans="1:22" x14ac:dyDescent="0.35">
      <c r="A5072" s="1">
        <v>91600212</v>
      </c>
      <c r="B5072" s="3" t="s">
        <v>28</v>
      </c>
      <c r="C5072" s="29">
        <f t="shared" si="660"/>
        <v>2</v>
      </c>
      <c r="D5072" s="29" t="str">
        <f t="shared" si="657"/>
        <v>2</v>
      </c>
      <c r="E5072" s="42" t="str">
        <f t="shared" si="658"/>
        <v>22</v>
      </c>
      <c r="F5072" s="1">
        <v>16</v>
      </c>
      <c r="G5072" s="28" t="str">
        <f t="shared" si="659"/>
        <v>216</v>
      </c>
      <c r="H5072" s="1">
        <v>7</v>
      </c>
      <c r="I5072" s="1">
        <v>954</v>
      </c>
      <c r="J5072" s="1">
        <v>8</v>
      </c>
      <c r="K5072" s="1">
        <v>954</v>
      </c>
      <c r="L5072" s="1">
        <v>28530</v>
      </c>
      <c r="M5072" s="1">
        <v>165283</v>
      </c>
      <c r="N5072" s="2">
        <f>INT(VLOOKUP(--D5072,'属性表（单）'!$H$7:$I$11,2,0)*VLOOKUP(F5072,'属性表（单）'!$B$4:$D$53,3,0))</f>
        <v>5775</v>
      </c>
      <c r="O5072" s="34">
        <f t="shared" si="661"/>
        <v>865</v>
      </c>
      <c r="P5072" s="1">
        <f>IF(H5072=26,VLOOKUP(G5072,'属性表（单核）'!$H$2:$I$251,2,0),IF(H5072=59,VLOOKUP(G5072,'属性表（单核）'!$C$2:$D$251,2,0),INT(N5072/VLOOKUP(H5072,'属性表（单）'!$N$4:$O$24,2,0))))</f>
        <v>577</v>
      </c>
      <c r="Q5072" s="34">
        <f t="shared" si="662"/>
        <v>865</v>
      </c>
      <c r="R5072" s="1">
        <f>IF(J5072=26,VLOOKUP(G5072,'属性表（单核）'!$H$2:$I$251,2,0),IF(J5072=59,VLOOKUP(G5072,'属性表（单核）'!$C$2:$D$251,2,0),INT(N5072/VLOOKUP(J5072,'属性表（单）'!$N$4:$O$24,2,0))))</f>
        <v>577</v>
      </c>
      <c r="S5072" s="1">
        <f t="shared" si="663"/>
        <v>0</v>
      </c>
      <c r="T5072" s="28">
        <f>VLOOKUP(--F5072,经验表!$A$4:$B$53,2,0)*VLOOKUP(--E5072,经验表!$W$8:$X$17,2,0)</f>
        <v>0</v>
      </c>
      <c r="U5072" s="1">
        <f t="shared" si="664"/>
        <v>0</v>
      </c>
      <c r="V5072" s="1">
        <f t="shared" si="665"/>
        <v>0</v>
      </c>
    </row>
    <row r="5073" spans="1:22" x14ac:dyDescent="0.35">
      <c r="A5073" s="1">
        <v>91700212</v>
      </c>
      <c r="B5073" s="3" t="s">
        <v>28</v>
      </c>
      <c r="C5073" s="29">
        <f t="shared" si="660"/>
        <v>2</v>
      </c>
      <c r="D5073" s="29" t="str">
        <f t="shared" si="657"/>
        <v>2</v>
      </c>
      <c r="E5073" s="42" t="str">
        <f t="shared" si="658"/>
        <v>22</v>
      </c>
      <c r="F5073" s="1">
        <v>17</v>
      </c>
      <c r="G5073" s="28" t="str">
        <f t="shared" si="659"/>
        <v>217</v>
      </c>
      <c r="H5073" s="1">
        <v>7</v>
      </c>
      <c r="I5073" s="1">
        <v>994</v>
      </c>
      <c r="J5073" s="1">
        <v>8</v>
      </c>
      <c r="K5073" s="1">
        <v>994</v>
      </c>
      <c r="L5073" s="1">
        <v>32283</v>
      </c>
      <c r="M5073" s="1">
        <v>193813</v>
      </c>
      <c r="N5073" s="2">
        <f>INT(VLOOKUP(--D5073,'属性表（单）'!$H$7:$I$11,2,0)*VLOOKUP(F5073,'属性表（单）'!$B$4:$D$53,3,0))</f>
        <v>6150</v>
      </c>
      <c r="O5073" s="34">
        <f t="shared" si="661"/>
        <v>922</v>
      </c>
      <c r="P5073" s="1">
        <f>IF(H5073=26,VLOOKUP(G5073,'属性表（单核）'!$H$2:$I$251,2,0),IF(H5073=59,VLOOKUP(G5073,'属性表（单核）'!$C$2:$D$251,2,0),INT(N5073/VLOOKUP(H5073,'属性表（单）'!$N$4:$O$24,2,0))))</f>
        <v>615</v>
      </c>
      <c r="Q5073" s="34">
        <f t="shared" si="662"/>
        <v>922</v>
      </c>
      <c r="R5073" s="1">
        <f>IF(J5073=26,VLOOKUP(G5073,'属性表（单核）'!$H$2:$I$251,2,0),IF(J5073=59,VLOOKUP(G5073,'属性表（单核）'!$C$2:$D$251,2,0),INT(N5073/VLOOKUP(J5073,'属性表（单）'!$N$4:$O$24,2,0))))</f>
        <v>615</v>
      </c>
      <c r="S5073" s="1">
        <f t="shared" si="663"/>
        <v>0</v>
      </c>
      <c r="T5073" s="28">
        <f>VLOOKUP(--F5073,经验表!$A$4:$B$53,2,0)*VLOOKUP(--E5073,经验表!$W$8:$X$17,2,0)</f>
        <v>0</v>
      </c>
      <c r="U5073" s="1">
        <f t="shared" si="664"/>
        <v>0</v>
      </c>
      <c r="V5073" s="1">
        <f t="shared" si="665"/>
        <v>0</v>
      </c>
    </row>
    <row r="5074" spans="1:22" x14ac:dyDescent="0.35">
      <c r="A5074" s="1">
        <v>91800212</v>
      </c>
      <c r="B5074" s="3" t="s">
        <v>28</v>
      </c>
      <c r="C5074" s="29">
        <f t="shared" si="660"/>
        <v>2</v>
      </c>
      <c r="D5074" s="29" t="str">
        <f t="shared" si="657"/>
        <v>2</v>
      </c>
      <c r="E5074" s="42" t="str">
        <f t="shared" si="658"/>
        <v>22</v>
      </c>
      <c r="F5074" s="1">
        <v>18</v>
      </c>
      <c r="G5074" s="28" t="str">
        <f t="shared" si="659"/>
        <v>218</v>
      </c>
      <c r="H5074" s="1">
        <v>7</v>
      </c>
      <c r="I5074" s="1">
        <v>1037</v>
      </c>
      <c r="J5074" s="1">
        <v>8</v>
      </c>
      <c r="K5074" s="1">
        <v>1037</v>
      </c>
      <c r="L5074" s="1">
        <v>36454</v>
      </c>
      <c r="M5074" s="1">
        <v>226096</v>
      </c>
      <c r="N5074" s="2">
        <f>INT(VLOOKUP(--D5074,'属性表（单）'!$H$7:$I$11,2,0)*VLOOKUP(F5074,'属性表（单）'!$B$4:$D$53,3,0))</f>
        <v>6525</v>
      </c>
      <c r="O5074" s="34">
        <f t="shared" si="661"/>
        <v>978</v>
      </c>
      <c r="P5074" s="1">
        <f>IF(H5074=26,VLOOKUP(G5074,'属性表（单核）'!$H$2:$I$251,2,0),IF(H5074=59,VLOOKUP(G5074,'属性表（单核）'!$C$2:$D$251,2,0),INT(N5074/VLOOKUP(H5074,'属性表（单）'!$N$4:$O$24,2,0))))</f>
        <v>652</v>
      </c>
      <c r="Q5074" s="34">
        <f t="shared" si="662"/>
        <v>978</v>
      </c>
      <c r="R5074" s="1">
        <f>IF(J5074=26,VLOOKUP(G5074,'属性表（单核）'!$H$2:$I$251,2,0),IF(J5074=59,VLOOKUP(G5074,'属性表（单核）'!$C$2:$D$251,2,0),INT(N5074/VLOOKUP(J5074,'属性表（单）'!$N$4:$O$24,2,0))))</f>
        <v>652</v>
      </c>
      <c r="S5074" s="1">
        <f t="shared" si="663"/>
        <v>0</v>
      </c>
      <c r="T5074" s="28">
        <f>VLOOKUP(--F5074,经验表!$A$4:$B$53,2,0)*VLOOKUP(--E5074,经验表!$W$8:$X$17,2,0)</f>
        <v>0</v>
      </c>
      <c r="U5074" s="1">
        <f t="shared" si="664"/>
        <v>0</v>
      </c>
      <c r="V5074" s="1">
        <f t="shared" si="665"/>
        <v>0</v>
      </c>
    </row>
    <row r="5075" spans="1:22" x14ac:dyDescent="0.35">
      <c r="A5075" s="1">
        <v>91900212</v>
      </c>
      <c r="B5075" s="3" t="s">
        <v>28</v>
      </c>
      <c r="C5075" s="29">
        <f t="shared" si="660"/>
        <v>2</v>
      </c>
      <c r="D5075" s="29" t="str">
        <f t="shared" si="657"/>
        <v>2</v>
      </c>
      <c r="E5075" s="42" t="str">
        <f t="shared" si="658"/>
        <v>22</v>
      </c>
      <c r="F5075" s="1">
        <v>19</v>
      </c>
      <c r="G5075" s="28" t="str">
        <f t="shared" si="659"/>
        <v>219</v>
      </c>
      <c r="H5075" s="1">
        <v>7</v>
      </c>
      <c r="I5075" s="1">
        <v>1080</v>
      </c>
      <c r="J5075" s="1">
        <v>8</v>
      </c>
      <c r="K5075" s="1">
        <v>1080</v>
      </c>
      <c r="L5075" s="1">
        <v>41092</v>
      </c>
      <c r="M5075" s="1">
        <v>262550</v>
      </c>
      <c r="N5075" s="2">
        <f>INT(VLOOKUP(--D5075,'属性表（单）'!$H$7:$I$11,2,0)*VLOOKUP(F5075,'属性表（单）'!$B$4:$D$53,3,0))</f>
        <v>6900</v>
      </c>
      <c r="O5075" s="34">
        <f t="shared" si="661"/>
        <v>1035</v>
      </c>
      <c r="P5075" s="1">
        <f>IF(H5075=26,VLOOKUP(G5075,'属性表（单核）'!$H$2:$I$251,2,0),IF(H5075=59,VLOOKUP(G5075,'属性表（单核）'!$C$2:$D$251,2,0),INT(N5075/VLOOKUP(H5075,'属性表（单）'!$N$4:$O$24,2,0))))</f>
        <v>690</v>
      </c>
      <c r="Q5075" s="34">
        <f t="shared" si="662"/>
        <v>1035</v>
      </c>
      <c r="R5075" s="1">
        <f>IF(J5075=26,VLOOKUP(G5075,'属性表（单核）'!$H$2:$I$251,2,0),IF(J5075=59,VLOOKUP(G5075,'属性表（单核）'!$C$2:$D$251,2,0),INT(N5075/VLOOKUP(J5075,'属性表（单）'!$N$4:$O$24,2,0))))</f>
        <v>690</v>
      </c>
      <c r="S5075" s="1">
        <f t="shared" si="663"/>
        <v>0</v>
      </c>
      <c r="T5075" s="28">
        <f>VLOOKUP(--F5075,经验表!$A$4:$B$53,2,0)*VLOOKUP(--E5075,经验表!$W$8:$X$17,2,0)</f>
        <v>0</v>
      </c>
      <c r="U5075" s="1">
        <f t="shared" si="664"/>
        <v>0</v>
      </c>
      <c r="V5075" s="1">
        <f t="shared" si="665"/>
        <v>0</v>
      </c>
    </row>
    <row r="5076" spans="1:22" x14ac:dyDescent="0.35">
      <c r="A5076" s="1">
        <v>92000212</v>
      </c>
      <c r="B5076" s="3" t="s">
        <v>28</v>
      </c>
      <c r="C5076" s="29">
        <f t="shared" si="660"/>
        <v>2</v>
      </c>
      <c r="D5076" s="29" t="str">
        <f t="shared" si="657"/>
        <v>2</v>
      </c>
      <c r="E5076" s="42" t="str">
        <f t="shared" si="658"/>
        <v>22</v>
      </c>
      <c r="F5076" s="1">
        <v>20</v>
      </c>
      <c r="G5076" s="28" t="str">
        <f t="shared" si="659"/>
        <v>220</v>
      </c>
      <c r="H5076" s="1">
        <v>7</v>
      </c>
      <c r="I5076" s="1">
        <v>1125</v>
      </c>
      <c r="J5076" s="1">
        <v>8</v>
      </c>
      <c r="K5076" s="1">
        <v>1125</v>
      </c>
      <c r="L5076" s="1">
        <v>46242</v>
      </c>
      <c r="M5076" s="1">
        <v>303642</v>
      </c>
      <c r="N5076" s="2">
        <f>INT(VLOOKUP(--D5076,'属性表（单）'!$H$7:$I$11,2,0)*VLOOKUP(F5076,'属性表（单）'!$B$4:$D$53,3,0))</f>
        <v>7275</v>
      </c>
      <c r="O5076" s="34">
        <f t="shared" si="661"/>
        <v>1090</v>
      </c>
      <c r="P5076" s="1">
        <f>IF(H5076=26,VLOOKUP(G5076,'属性表（单核）'!$H$2:$I$251,2,0),IF(H5076=59,VLOOKUP(G5076,'属性表（单核）'!$C$2:$D$251,2,0),INT(N5076/VLOOKUP(H5076,'属性表（单）'!$N$4:$O$24,2,0))))</f>
        <v>727</v>
      </c>
      <c r="Q5076" s="34">
        <f t="shared" si="662"/>
        <v>1090</v>
      </c>
      <c r="R5076" s="1">
        <f>IF(J5076=26,VLOOKUP(G5076,'属性表（单核）'!$H$2:$I$251,2,0),IF(J5076=59,VLOOKUP(G5076,'属性表（单核）'!$C$2:$D$251,2,0),INT(N5076/VLOOKUP(J5076,'属性表（单）'!$N$4:$O$24,2,0))))</f>
        <v>727</v>
      </c>
      <c r="S5076" s="1">
        <f t="shared" si="663"/>
        <v>0</v>
      </c>
      <c r="T5076" s="28">
        <f>VLOOKUP(--F5076,经验表!$A$4:$B$53,2,0)*VLOOKUP(--E5076,经验表!$W$8:$X$17,2,0)</f>
        <v>0</v>
      </c>
      <c r="U5076" s="1">
        <f t="shared" si="664"/>
        <v>0</v>
      </c>
      <c r="V5076" s="1">
        <f t="shared" si="665"/>
        <v>0</v>
      </c>
    </row>
    <row r="5077" spans="1:22" x14ac:dyDescent="0.35">
      <c r="A5077" s="1">
        <v>92100212</v>
      </c>
      <c r="B5077" s="3" t="s">
        <v>28</v>
      </c>
      <c r="C5077" s="29">
        <f t="shared" si="660"/>
        <v>2</v>
      </c>
      <c r="D5077" s="29" t="str">
        <f t="shared" si="657"/>
        <v>2</v>
      </c>
      <c r="E5077" s="42" t="str">
        <f t="shared" si="658"/>
        <v>22</v>
      </c>
      <c r="F5077" s="1">
        <v>21</v>
      </c>
      <c r="G5077" s="28" t="str">
        <f t="shared" si="659"/>
        <v>221</v>
      </c>
      <c r="H5077" s="1">
        <v>7</v>
      </c>
      <c r="I5077" s="1">
        <v>1171</v>
      </c>
      <c r="J5077" s="1">
        <v>8</v>
      </c>
      <c r="K5077" s="1">
        <v>1171</v>
      </c>
      <c r="L5077" s="1">
        <v>51962</v>
      </c>
      <c r="M5077" s="1">
        <v>349884</v>
      </c>
      <c r="N5077" s="2">
        <f>INT(VLOOKUP(--D5077,'属性表（单）'!$H$7:$I$11,2,0)*VLOOKUP(F5077,'属性表（单）'!$B$4:$D$53,3,0))</f>
        <v>7650</v>
      </c>
      <c r="O5077" s="34">
        <f t="shared" si="661"/>
        <v>1147</v>
      </c>
      <c r="P5077" s="1">
        <f>IF(H5077=26,VLOOKUP(G5077,'属性表（单核）'!$H$2:$I$251,2,0),IF(H5077=59,VLOOKUP(G5077,'属性表（单核）'!$C$2:$D$251,2,0),INT(N5077/VLOOKUP(H5077,'属性表（单）'!$N$4:$O$24,2,0))))</f>
        <v>765</v>
      </c>
      <c r="Q5077" s="34">
        <f t="shared" si="662"/>
        <v>1147</v>
      </c>
      <c r="R5077" s="1">
        <f>IF(J5077=26,VLOOKUP(G5077,'属性表（单核）'!$H$2:$I$251,2,0),IF(J5077=59,VLOOKUP(G5077,'属性表（单核）'!$C$2:$D$251,2,0),INT(N5077/VLOOKUP(J5077,'属性表（单）'!$N$4:$O$24,2,0))))</f>
        <v>765</v>
      </c>
      <c r="S5077" s="1">
        <f t="shared" si="663"/>
        <v>0</v>
      </c>
      <c r="T5077" s="28">
        <f>VLOOKUP(--F5077,经验表!$A$4:$B$53,2,0)*VLOOKUP(--E5077,经验表!$W$8:$X$17,2,0)</f>
        <v>0</v>
      </c>
      <c r="U5077" s="1">
        <f t="shared" si="664"/>
        <v>0</v>
      </c>
      <c r="V5077" s="1">
        <f t="shared" si="665"/>
        <v>0</v>
      </c>
    </row>
    <row r="5078" spans="1:22" x14ac:dyDescent="0.35">
      <c r="A5078" s="1">
        <v>92200212</v>
      </c>
      <c r="B5078" s="3" t="s">
        <v>28</v>
      </c>
      <c r="C5078" s="29">
        <f t="shared" si="660"/>
        <v>2</v>
      </c>
      <c r="D5078" s="29" t="str">
        <f t="shared" si="657"/>
        <v>2</v>
      </c>
      <c r="E5078" s="42" t="str">
        <f t="shared" si="658"/>
        <v>22</v>
      </c>
      <c r="F5078" s="1">
        <v>22</v>
      </c>
      <c r="G5078" s="28" t="str">
        <f t="shared" si="659"/>
        <v>222</v>
      </c>
      <c r="H5078" s="1">
        <v>7</v>
      </c>
      <c r="I5078" s="1">
        <v>1218</v>
      </c>
      <c r="J5078" s="1">
        <v>8</v>
      </c>
      <c r="K5078" s="1">
        <v>1218</v>
      </c>
      <c r="L5078" s="1">
        <v>58315</v>
      </c>
      <c r="M5078" s="1">
        <v>401846</v>
      </c>
      <c r="N5078" s="2">
        <f>INT(VLOOKUP(--D5078,'属性表（单）'!$H$7:$I$11,2,0)*VLOOKUP(F5078,'属性表（单）'!$B$4:$D$53,3,0))</f>
        <v>8100</v>
      </c>
      <c r="O5078" s="34">
        <f t="shared" si="661"/>
        <v>1215</v>
      </c>
      <c r="P5078" s="1">
        <f>IF(H5078=26,VLOOKUP(G5078,'属性表（单核）'!$H$2:$I$251,2,0),IF(H5078=59,VLOOKUP(G5078,'属性表（单核）'!$C$2:$D$251,2,0),INT(N5078/VLOOKUP(H5078,'属性表（单）'!$N$4:$O$24,2,0))))</f>
        <v>810</v>
      </c>
      <c r="Q5078" s="34">
        <f t="shared" si="662"/>
        <v>1215</v>
      </c>
      <c r="R5078" s="1">
        <f>IF(J5078=26,VLOOKUP(G5078,'属性表（单核）'!$H$2:$I$251,2,0),IF(J5078=59,VLOOKUP(G5078,'属性表（单核）'!$C$2:$D$251,2,0),INT(N5078/VLOOKUP(J5078,'属性表（单）'!$N$4:$O$24,2,0))))</f>
        <v>810</v>
      </c>
      <c r="S5078" s="1">
        <f t="shared" si="663"/>
        <v>0</v>
      </c>
      <c r="T5078" s="28">
        <f>VLOOKUP(--F5078,经验表!$A$4:$B$53,2,0)*VLOOKUP(--E5078,经验表!$W$8:$X$17,2,0)</f>
        <v>0</v>
      </c>
      <c r="U5078" s="1">
        <f t="shared" si="664"/>
        <v>0</v>
      </c>
      <c r="V5078" s="1">
        <f t="shared" si="665"/>
        <v>0</v>
      </c>
    </row>
    <row r="5079" spans="1:22" x14ac:dyDescent="0.35">
      <c r="A5079" s="1">
        <v>92300212</v>
      </c>
      <c r="B5079" s="3" t="s">
        <v>28</v>
      </c>
      <c r="C5079" s="29">
        <f t="shared" si="660"/>
        <v>2</v>
      </c>
      <c r="D5079" s="29" t="str">
        <f t="shared" si="657"/>
        <v>2</v>
      </c>
      <c r="E5079" s="42" t="str">
        <f t="shared" si="658"/>
        <v>22</v>
      </c>
      <c r="F5079" s="1">
        <v>23</v>
      </c>
      <c r="G5079" s="28" t="str">
        <f t="shared" si="659"/>
        <v>223</v>
      </c>
      <c r="H5079" s="1">
        <v>7</v>
      </c>
      <c r="I5079" s="1">
        <v>1266</v>
      </c>
      <c r="J5079" s="1">
        <v>8</v>
      </c>
      <c r="K5079" s="1">
        <v>1266</v>
      </c>
      <c r="L5079" s="1">
        <v>65366</v>
      </c>
      <c r="M5079" s="1">
        <v>460161</v>
      </c>
      <c r="N5079" s="2">
        <f>INT(VLOOKUP(--D5079,'属性表（单）'!$H$7:$I$11,2,0)*VLOOKUP(F5079,'属性表（单）'!$B$4:$D$53,3,0))</f>
        <v>8550</v>
      </c>
      <c r="O5079" s="34">
        <f t="shared" si="661"/>
        <v>1282</v>
      </c>
      <c r="P5079" s="1">
        <f>IF(H5079=26,VLOOKUP(G5079,'属性表（单核）'!$H$2:$I$251,2,0),IF(H5079=59,VLOOKUP(G5079,'属性表（单核）'!$C$2:$D$251,2,0),INT(N5079/VLOOKUP(H5079,'属性表（单）'!$N$4:$O$24,2,0))))</f>
        <v>855</v>
      </c>
      <c r="Q5079" s="34">
        <f t="shared" si="662"/>
        <v>1282</v>
      </c>
      <c r="R5079" s="1">
        <f>IF(J5079=26,VLOOKUP(G5079,'属性表（单核）'!$H$2:$I$251,2,0),IF(J5079=59,VLOOKUP(G5079,'属性表（单核）'!$C$2:$D$251,2,0),INT(N5079/VLOOKUP(J5079,'属性表（单）'!$N$4:$O$24,2,0))))</f>
        <v>855</v>
      </c>
      <c r="S5079" s="1">
        <f t="shared" si="663"/>
        <v>0</v>
      </c>
      <c r="T5079" s="28">
        <f>VLOOKUP(--F5079,经验表!$A$4:$B$53,2,0)*VLOOKUP(--E5079,经验表!$W$8:$X$17,2,0)</f>
        <v>0</v>
      </c>
      <c r="U5079" s="1">
        <f t="shared" si="664"/>
        <v>0</v>
      </c>
      <c r="V5079" s="1">
        <f t="shared" si="665"/>
        <v>0</v>
      </c>
    </row>
    <row r="5080" spans="1:22" x14ac:dyDescent="0.35">
      <c r="A5080" s="1">
        <v>92400212</v>
      </c>
      <c r="B5080" s="3" t="s">
        <v>28</v>
      </c>
      <c r="C5080" s="29">
        <f t="shared" si="660"/>
        <v>2</v>
      </c>
      <c r="D5080" s="29" t="str">
        <f t="shared" si="657"/>
        <v>2</v>
      </c>
      <c r="E5080" s="42" t="str">
        <f t="shared" si="658"/>
        <v>22</v>
      </c>
      <c r="F5080" s="1">
        <v>24</v>
      </c>
      <c r="G5080" s="28" t="str">
        <f t="shared" si="659"/>
        <v>224</v>
      </c>
      <c r="H5080" s="1">
        <v>7</v>
      </c>
      <c r="I5080" s="1">
        <v>1315</v>
      </c>
      <c r="J5080" s="1">
        <v>8</v>
      </c>
      <c r="K5080" s="1">
        <v>1315</v>
      </c>
      <c r="L5080" s="1">
        <v>73194</v>
      </c>
      <c r="M5080" s="1">
        <v>525527</v>
      </c>
      <c r="N5080" s="2">
        <f>INT(VLOOKUP(--D5080,'属性表（单）'!$H$7:$I$11,2,0)*VLOOKUP(F5080,'属性表（单）'!$B$4:$D$53,3,0))</f>
        <v>9000</v>
      </c>
      <c r="O5080" s="34">
        <f t="shared" si="661"/>
        <v>1350</v>
      </c>
      <c r="P5080" s="1">
        <f>IF(H5080=26,VLOOKUP(G5080,'属性表（单核）'!$H$2:$I$251,2,0),IF(H5080=59,VLOOKUP(G5080,'属性表（单核）'!$C$2:$D$251,2,0),INT(N5080/VLOOKUP(H5080,'属性表（单）'!$N$4:$O$24,2,0))))</f>
        <v>900</v>
      </c>
      <c r="Q5080" s="34">
        <f t="shared" si="662"/>
        <v>1350</v>
      </c>
      <c r="R5080" s="1">
        <f>IF(J5080=26,VLOOKUP(G5080,'属性表（单核）'!$H$2:$I$251,2,0),IF(J5080=59,VLOOKUP(G5080,'属性表（单核）'!$C$2:$D$251,2,0),INT(N5080/VLOOKUP(J5080,'属性表（单）'!$N$4:$O$24,2,0))))</f>
        <v>900</v>
      </c>
      <c r="S5080" s="1">
        <f t="shared" si="663"/>
        <v>0</v>
      </c>
      <c r="T5080" s="28">
        <f>VLOOKUP(--F5080,经验表!$A$4:$B$53,2,0)*VLOOKUP(--E5080,经验表!$W$8:$X$17,2,0)</f>
        <v>0</v>
      </c>
      <c r="U5080" s="1">
        <f t="shared" si="664"/>
        <v>0</v>
      </c>
      <c r="V5080" s="1">
        <f t="shared" si="665"/>
        <v>0</v>
      </c>
    </row>
    <row r="5081" spans="1:22" x14ac:dyDescent="0.35">
      <c r="A5081" s="1">
        <v>92500212</v>
      </c>
      <c r="B5081" s="3" t="s">
        <v>28</v>
      </c>
      <c r="C5081" s="29">
        <f t="shared" si="660"/>
        <v>2</v>
      </c>
      <c r="D5081" s="29" t="str">
        <f t="shared" si="657"/>
        <v>2</v>
      </c>
      <c r="E5081" s="42" t="str">
        <f t="shared" si="658"/>
        <v>22</v>
      </c>
      <c r="F5081" s="1">
        <v>25</v>
      </c>
      <c r="G5081" s="28" t="str">
        <f t="shared" si="659"/>
        <v>225</v>
      </c>
      <c r="H5081" s="1">
        <v>7</v>
      </c>
      <c r="I5081" s="1">
        <v>1365</v>
      </c>
      <c r="J5081" s="1">
        <v>8</v>
      </c>
      <c r="K5081" s="1">
        <v>1365</v>
      </c>
      <c r="L5081" s="1">
        <v>81880</v>
      </c>
      <c r="M5081" s="1">
        <v>598721</v>
      </c>
      <c r="N5081" s="2">
        <f>INT(VLOOKUP(--D5081,'属性表（单）'!$H$7:$I$11,2,0)*VLOOKUP(F5081,'属性表（单）'!$B$4:$D$53,3,0))</f>
        <v>9450</v>
      </c>
      <c r="O5081" s="34">
        <f t="shared" si="661"/>
        <v>1417</v>
      </c>
      <c r="P5081" s="1">
        <f>IF(H5081=26,VLOOKUP(G5081,'属性表（单核）'!$H$2:$I$251,2,0),IF(H5081=59,VLOOKUP(G5081,'属性表（单核）'!$C$2:$D$251,2,0),INT(N5081/VLOOKUP(H5081,'属性表（单）'!$N$4:$O$24,2,0))))</f>
        <v>945</v>
      </c>
      <c r="Q5081" s="34">
        <f t="shared" si="662"/>
        <v>1417</v>
      </c>
      <c r="R5081" s="1">
        <f>IF(J5081=26,VLOOKUP(G5081,'属性表（单核）'!$H$2:$I$251,2,0),IF(J5081=59,VLOOKUP(G5081,'属性表（单核）'!$C$2:$D$251,2,0),INT(N5081/VLOOKUP(J5081,'属性表（单）'!$N$4:$O$24,2,0))))</f>
        <v>945</v>
      </c>
      <c r="S5081" s="1">
        <f t="shared" si="663"/>
        <v>0</v>
      </c>
      <c r="T5081" s="28">
        <f>VLOOKUP(--F5081,经验表!$A$4:$B$53,2,0)*VLOOKUP(--E5081,经验表!$W$8:$X$17,2,0)</f>
        <v>0</v>
      </c>
      <c r="U5081" s="1">
        <f t="shared" si="664"/>
        <v>0</v>
      </c>
      <c r="V5081" s="1">
        <f t="shared" si="665"/>
        <v>0</v>
      </c>
    </row>
    <row r="5082" spans="1:22" x14ac:dyDescent="0.35">
      <c r="A5082" s="1">
        <v>92600212</v>
      </c>
      <c r="B5082" s="3" t="s">
        <v>28</v>
      </c>
      <c r="C5082" s="29">
        <f t="shared" si="660"/>
        <v>2</v>
      </c>
      <c r="D5082" s="29" t="str">
        <f t="shared" si="657"/>
        <v>2</v>
      </c>
      <c r="E5082" s="42" t="str">
        <f t="shared" si="658"/>
        <v>22</v>
      </c>
      <c r="F5082" s="1">
        <v>26</v>
      </c>
      <c r="G5082" s="28" t="str">
        <f t="shared" si="659"/>
        <v>226</v>
      </c>
      <c r="H5082" s="1">
        <v>7</v>
      </c>
      <c r="I5082" s="1">
        <v>1418</v>
      </c>
      <c r="J5082" s="1">
        <v>8</v>
      </c>
      <c r="K5082" s="1">
        <v>1418</v>
      </c>
      <c r="L5082" s="1">
        <v>91516</v>
      </c>
      <c r="M5082" s="1">
        <v>680601</v>
      </c>
      <c r="N5082" s="2">
        <f>INT(VLOOKUP(--D5082,'属性表（单）'!$H$7:$I$11,2,0)*VLOOKUP(F5082,'属性表（单）'!$B$4:$D$53,3,0))</f>
        <v>9900</v>
      </c>
      <c r="O5082" s="34">
        <f t="shared" si="661"/>
        <v>1485</v>
      </c>
      <c r="P5082" s="1">
        <f>IF(H5082=26,VLOOKUP(G5082,'属性表（单核）'!$H$2:$I$251,2,0),IF(H5082=59,VLOOKUP(G5082,'属性表（单核）'!$C$2:$D$251,2,0),INT(N5082/VLOOKUP(H5082,'属性表（单）'!$N$4:$O$24,2,0))))</f>
        <v>990</v>
      </c>
      <c r="Q5082" s="34">
        <f t="shared" si="662"/>
        <v>1485</v>
      </c>
      <c r="R5082" s="1">
        <f>IF(J5082=26,VLOOKUP(G5082,'属性表（单核）'!$H$2:$I$251,2,0),IF(J5082=59,VLOOKUP(G5082,'属性表（单核）'!$C$2:$D$251,2,0),INT(N5082/VLOOKUP(J5082,'属性表（单）'!$N$4:$O$24,2,0))))</f>
        <v>990</v>
      </c>
      <c r="S5082" s="1">
        <f t="shared" si="663"/>
        <v>0</v>
      </c>
      <c r="T5082" s="28">
        <f>VLOOKUP(--F5082,经验表!$A$4:$B$53,2,0)*VLOOKUP(--E5082,经验表!$W$8:$X$17,2,0)</f>
        <v>0</v>
      </c>
      <c r="U5082" s="1">
        <f t="shared" si="664"/>
        <v>0</v>
      </c>
      <c r="V5082" s="1">
        <f t="shared" si="665"/>
        <v>0</v>
      </c>
    </row>
    <row r="5083" spans="1:22" x14ac:dyDescent="0.35">
      <c r="A5083" s="1">
        <v>92700212</v>
      </c>
      <c r="B5083" s="3" t="s">
        <v>28</v>
      </c>
      <c r="C5083" s="29">
        <f t="shared" si="660"/>
        <v>2</v>
      </c>
      <c r="D5083" s="29" t="str">
        <f t="shared" si="657"/>
        <v>2</v>
      </c>
      <c r="E5083" s="42" t="str">
        <f t="shared" si="658"/>
        <v>22</v>
      </c>
      <c r="F5083" s="1">
        <v>27</v>
      </c>
      <c r="G5083" s="28" t="str">
        <f t="shared" si="659"/>
        <v>227</v>
      </c>
      <c r="H5083" s="1">
        <v>7</v>
      </c>
      <c r="I5083" s="1">
        <v>1470</v>
      </c>
      <c r="J5083" s="1">
        <v>8</v>
      </c>
      <c r="K5083" s="1">
        <v>1470</v>
      </c>
      <c r="L5083" s="1">
        <v>102205</v>
      </c>
      <c r="M5083" s="1">
        <v>772117</v>
      </c>
      <c r="N5083" s="2">
        <f>INT(VLOOKUP(--D5083,'属性表（单）'!$H$7:$I$11,2,0)*VLOOKUP(F5083,'属性表（单）'!$B$4:$D$53,3,0))</f>
        <v>10425</v>
      </c>
      <c r="O5083" s="34">
        <f t="shared" si="661"/>
        <v>1563</v>
      </c>
      <c r="P5083" s="1">
        <f>IF(H5083=26,VLOOKUP(G5083,'属性表（单核）'!$H$2:$I$251,2,0),IF(H5083=59,VLOOKUP(G5083,'属性表（单核）'!$C$2:$D$251,2,0),INT(N5083/VLOOKUP(H5083,'属性表（单）'!$N$4:$O$24,2,0))))</f>
        <v>1042</v>
      </c>
      <c r="Q5083" s="34">
        <f t="shared" si="662"/>
        <v>1563</v>
      </c>
      <c r="R5083" s="1">
        <f>IF(J5083=26,VLOOKUP(G5083,'属性表（单核）'!$H$2:$I$251,2,0),IF(J5083=59,VLOOKUP(G5083,'属性表（单核）'!$C$2:$D$251,2,0),INT(N5083/VLOOKUP(J5083,'属性表（单）'!$N$4:$O$24,2,0))))</f>
        <v>1042</v>
      </c>
      <c r="S5083" s="1">
        <f t="shared" si="663"/>
        <v>0</v>
      </c>
      <c r="T5083" s="28">
        <f>VLOOKUP(--F5083,经验表!$A$4:$B$53,2,0)*VLOOKUP(--E5083,经验表!$W$8:$X$17,2,0)</f>
        <v>0</v>
      </c>
      <c r="U5083" s="1">
        <f t="shared" si="664"/>
        <v>0</v>
      </c>
      <c r="V5083" s="1">
        <f t="shared" si="665"/>
        <v>0</v>
      </c>
    </row>
    <row r="5084" spans="1:22" x14ac:dyDescent="0.35">
      <c r="A5084" s="1">
        <v>92800212</v>
      </c>
      <c r="B5084" s="3" t="s">
        <v>28</v>
      </c>
      <c r="C5084" s="29">
        <f t="shared" si="660"/>
        <v>2</v>
      </c>
      <c r="D5084" s="29" t="str">
        <f t="shared" si="657"/>
        <v>2</v>
      </c>
      <c r="E5084" s="42" t="str">
        <f t="shared" si="658"/>
        <v>22</v>
      </c>
      <c r="F5084" s="1">
        <v>28</v>
      </c>
      <c r="G5084" s="28" t="str">
        <f t="shared" si="659"/>
        <v>228</v>
      </c>
      <c r="H5084" s="1">
        <v>7</v>
      </c>
      <c r="I5084" s="1">
        <v>1525</v>
      </c>
      <c r="J5084" s="1">
        <v>8</v>
      </c>
      <c r="K5084" s="1">
        <v>1525</v>
      </c>
      <c r="L5084" s="1">
        <v>114059</v>
      </c>
      <c r="M5084" s="1">
        <v>874322</v>
      </c>
      <c r="N5084" s="2">
        <f>INT(VLOOKUP(--D5084,'属性表（单）'!$H$7:$I$11,2,0)*VLOOKUP(F5084,'属性表（单）'!$B$4:$D$53,3,0))</f>
        <v>10950</v>
      </c>
      <c r="O5084" s="34">
        <f t="shared" si="661"/>
        <v>1642</v>
      </c>
      <c r="P5084" s="1">
        <f>IF(H5084=26,VLOOKUP(G5084,'属性表（单核）'!$H$2:$I$251,2,0),IF(H5084=59,VLOOKUP(G5084,'属性表（单核）'!$C$2:$D$251,2,0),INT(N5084/VLOOKUP(H5084,'属性表（单）'!$N$4:$O$24,2,0))))</f>
        <v>1095</v>
      </c>
      <c r="Q5084" s="34">
        <f t="shared" si="662"/>
        <v>1642</v>
      </c>
      <c r="R5084" s="1">
        <f>IF(J5084=26,VLOOKUP(G5084,'属性表（单核）'!$H$2:$I$251,2,0),IF(J5084=59,VLOOKUP(G5084,'属性表（单核）'!$C$2:$D$251,2,0),INT(N5084/VLOOKUP(J5084,'属性表（单）'!$N$4:$O$24,2,0))))</f>
        <v>1095</v>
      </c>
      <c r="S5084" s="1">
        <f t="shared" si="663"/>
        <v>0</v>
      </c>
      <c r="T5084" s="28">
        <f>VLOOKUP(--F5084,经验表!$A$4:$B$53,2,0)*VLOOKUP(--E5084,经验表!$W$8:$X$17,2,0)</f>
        <v>0</v>
      </c>
      <c r="U5084" s="1">
        <f t="shared" si="664"/>
        <v>0</v>
      </c>
      <c r="V5084" s="1">
        <f t="shared" si="665"/>
        <v>0</v>
      </c>
    </row>
    <row r="5085" spans="1:22" x14ac:dyDescent="0.35">
      <c r="A5085" s="1">
        <v>92900212</v>
      </c>
      <c r="B5085" s="3" t="s">
        <v>28</v>
      </c>
      <c r="C5085" s="29">
        <f t="shared" si="660"/>
        <v>2</v>
      </c>
      <c r="D5085" s="29" t="str">
        <f t="shared" si="657"/>
        <v>2</v>
      </c>
      <c r="E5085" s="42" t="str">
        <f t="shared" si="658"/>
        <v>22</v>
      </c>
      <c r="F5085" s="1">
        <v>29</v>
      </c>
      <c r="G5085" s="28" t="str">
        <f t="shared" si="659"/>
        <v>229</v>
      </c>
      <c r="H5085" s="1">
        <v>7</v>
      </c>
      <c r="I5085" s="1">
        <v>1579</v>
      </c>
      <c r="J5085" s="1">
        <v>8</v>
      </c>
      <c r="K5085" s="1">
        <v>1579</v>
      </c>
      <c r="L5085" s="1">
        <v>127206</v>
      </c>
      <c r="M5085" s="1">
        <v>988381</v>
      </c>
      <c r="N5085" s="2">
        <f>INT(VLOOKUP(--D5085,'属性表（单）'!$H$7:$I$11,2,0)*VLOOKUP(F5085,'属性表（单）'!$B$4:$D$53,3,0))</f>
        <v>11475</v>
      </c>
      <c r="O5085" s="34">
        <f t="shared" si="661"/>
        <v>1720</v>
      </c>
      <c r="P5085" s="1">
        <f>IF(H5085=26,VLOOKUP(G5085,'属性表（单核）'!$H$2:$I$251,2,0),IF(H5085=59,VLOOKUP(G5085,'属性表（单核）'!$C$2:$D$251,2,0),INT(N5085/VLOOKUP(H5085,'属性表（单）'!$N$4:$O$24,2,0))))</f>
        <v>1147</v>
      </c>
      <c r="Q5085" s="34">
        <f t="shared" si="662"/>
        <v>1720</v>
      </c>
      <c r="R5085" s="1">
        <f>IF(J5085=26,VLOOKUP(G5085,'属性表（单核）'!$H$2:$I$251,2,0),IF(J5085=59,VLOOKUP(G5085,'属性表（单核）'!$C$2:$D$251,2,0),INT(N5085/VLOOKUP(J5085,'属性表（单）'!$N$4:$O$24,2,0))))</f>
        <v>1147</v>
      </c>
      <c r="S5085" s="1">
        <f t="shared" si="663"/>
        <v>0</v>
      </c>
      <c r="T5085" s="28">
        <f>VLOOKUP(--F5085,经验表!$A$4:$B$53,2,0)*VLOOKUP(--E5085,经验表!$W$8:$X$17,2,0)</f>
        <v>0</v>
      </c>
      <c r="U5085" s="1">
        <f t="shared" si="664"/>
        <v>0</v>
      </c>
      <c r="V5085" s="1">
        <f t="shared" si="665"/>
        <v>0</v>
      </c>
    </row>
    <row r="5086" spans="1:22" x14ac:dyDescent="0.35">
      <c r="A5086" s="1">
        <v>93000212</v>
      </c>
      <c r="B5086" s="3" t="s">
        <v>28</v>
      </c>
      <c r="C5086" s="29">
        <f t="shared" si="660"/>
        <v>2</v>
      </c>
      <c r="D5086" s="29" t="str">
        <f t="shared" si="657"/>
        <v>2</v>
      </c>
      <c r="E5086" s="42" t="str">
        <f t="shared" si="658"/>
        <v>22</v>
      </c>
      <c r="F5086" s="1">
        <v>30</v>
      </c>
      <c r="G5086" s="28" t="str">
        <f t="shared" si="659"/>
        <v>230</v>
      </c>
      <c r="H5086" s="1">
        <v>7</v>
      </c>
      <c r="I5086" s="1">
        <v>1637</v>
      </c>
      <c r="J5086" s="1">
        <v>8</v>
      </c>
      <c r="K5086" s="1">
        <v>1637</v>
      </c>
      <c r="L5086" s="1">
        <v>141783</v>
      </c>
      <c r="M5086" s="1">
        <v>1115587</v>
      </c>
      <c r="N5086" s="2">
        <f>INT(VLOOKUP(--D5086,'属性表（单）'!$H$7:$I$11,2,0)*VLOOKUP(F5086,'属性表（单）'!$B$4:$D$53,3,0))</f>
        <v>12000</v>
      </c>
      <c r="O5086" s="34">
        <f t="shared" si="661"/>
        <v>1800</v>
      </c>
      <c r="P5086" s="1">
        <f>IF(H5086=26,VLOOKUP(G5086,'属性表（单核）'!$H$2:$I$251,2,0),IF(H5086=59,VLOOKUP(G5086,'属性表（单核）'!$C$2:$D$251,2,0),INT(N5086/VLOOKUP(H5086,'属性表（单）'!$N$4:$O$24,2,0))))</f>
        <v>1200</v>
      </c>
      <c r="Q5086" s="34">
        <f t="shared" si="662"/>
        <v>1800</v>
      </c>
      <c r="R5086" s="1">
        <f>IF(J5086=26,VLOOKUP(G5086,'属性表（单核）'!$H$2:$I$251,2,0),IF(J5086=59,VLOOKUP(G5086,'属性表（单核）'!$C$2:$D$251,2,0),INT(N5086/VLOOKUP(J5086,'属性表（单）'!$N$4:$O$24,2,0))))</f>
        <v>1200</v>
      </c>
      <c r="S5086" s="1">
        <f t="shared" si="663"/>
        <v>0</v>
      </c>
      <c r="T5086" s="28">
        <f>VLOOKUP(--F5086,经验表!$A$4:$B$53,2,0)*VLOOKUP(--E5086,经验表!$W$8:$X$17,2,0)</f>
        <v>0</v>
      </c>
      <c r="U5086" s="1">
        <f t="shared" si="664"/>
        <v>0</v>
      </c>
      <c r="V5086" s="1">
        <f t="shared" si="665"/>
        <v>0</v>
      </c>
    </row>
    <row r="5087" spans="1:22" x14ac:dyDescent="0.35">
      <c r="A5087" s="1">
        <v>93100212</v>
      </c>
      <c r="B5087" s="3" t="s">
        <v>28</v>
      </c>
      <c r="C5087" s="29">
        <f t="shared" si="660"/>
        <v>2</v>
      </c>
      <c r="D5087" s="29" t="str">
        <f t="shared" si="657"/>
        <v>2</v>
      </c>
      <c r="E5087" s="42" t="str">
        <f t="shared" si="658"/>
        <v>22</v>
      </c>
      <c r="F5087" s="1">
        <v>31</v>
      </c>
      <c r="G5087" s="28" t="str">
        <f t="shared" si="659"/>
        <v>231</v>
      </c>
      <c r="H5087" s="1">
        <v>7</v>
      </c>
      <c r="I5087" s="1">
        <v>1696</v>
      </c>
      <c r="J5087" s="1">
        <v>8</v>
      </c>
      <c r="K5087" s="1">
        <v>1696</v>
      </c>
      <c r="L5087" s="1">
        <v>157942</v>
      </c>
      <c r="M5087" s="1">
        <v>1257370</v>
      </c>
      <c r="N5087" s="2">
        <f>INT(VLOOKUP(--D5087,'属性表（单）'!$H$7:$I$11,2,0)*VLOOKUP(F5087,'属性表（单）'!$B$4:$D$53,3,0))</f>
        <v>12525</v>
      </c>
      <c r="O5087" s="34">
        <f t="shared" si="661"/>
        <v>1878</v>
      </c>
      <c r="P5087" s="1">
        <f>IF(H5087=26,VLOOKUP(G5087,'属性表（单核）'!$H$2:$I$251,2,0),IF(H5087=59,VLOOKUP(G5087,'属性表（单核）'!$C$2:$D$251,2,0),INT(N5087/VLOOKUP(H5087,'属性表（单）'!$N$4:$O$24,2,0))))</f>
        <v>1252</v>
      </c>
      <c r="Q5087" s="34">
        <f t="shared" si="662"/>
        <v>1878</v>
      </c>
      <c r="R5087" s="1">
        <f>IF(J5087=26,VLOOKUP(G5087,'属性表（单核）'!$H$2:$I$251,2,0),IF(J5087=59,VLOOKUP(G5087,'属性表（单核）'!$C$2:$D$251,2,0),INT(N5087/VLOOKUP(J5087,'属性表（单）'!$N$4:$O$24,2,0))))</f>
        <v>1252</v>
      </c>
      <c r="S5087" s="1">
        <f t="shared" si="663"/>
        <v>0</v>
      </c>
      <c r="T5087" s="28">
        <f>VLOOKUP(--F5087,经验表!$A$4:$B$53,2,0)*VLOOKUP(--E5087,经验表!$W$8:$X$17,2,0)</f>
        <v>0</v>
      </c>
      <c r="U5087" s="1">
        <f t="shared" si="664"/>
        <v>0</v>
      </c>
      <c r="V5087" s="1">
        <f t="shared" si="665"/>
        <v>0</v>
      </c>
    </row>
    <row r="5088" spans="1:22" x14ac:dyDescent="0.35">
      <c r="A5088" s="1">
        <v>93200212</v>
      </c>
      <c r="B5088" s="3" t="s">
        <v>28</v>
      </c>
      <c r="C5088" s="29">
        <f t="shared" si="660"/>
        <v>2</v>
      </c>
      <c r="D5088" s="29" t="str">
        <f t="shared" si="657"/>
        <v>2</v>
      </c>
      <c r="E5088" s="42" t="str">
        <f t="shared" si="658"/>
        <v>22</v>
      </c>
      <c r="F5088" s="1">
        <v>32</v>
      </c>
      <c r="G5088" s="28" t="str">
        <f t="shared" si="659"/>
        <v>232</v>
      </c>
      <c r="H5088" s="1">
        <v>7</v>
      </c>
      <c r="I5088" s="1">
        <v>1755</v>
      </c>
      <c r="J5088" s="1">
        <v>8</v>
      </c>
      <c r="K5088" s="1">
        <v>1755</v>
      </c>
      <c r="L5088" s="1">
        <v>175857</v>
      </c>
      <c r="M5088" s="1">
        <v>1415312</v>
      </c>
      <c r="N5088" s="2">
        <f>INT(VLOOKUP(--D5088,'属性表（单）'!$H$7:$I$11,2,0)*VLOOKUP(F5088,'属性表（单）'!$B$4:$D$53,3,0))</f>
        <v>13125</v>
      </c>
      <c r="O5088" s="34">
        <f t="shared" si="661"/>
        <v>1968</v>
      </c>
      <c r="P5088" s="1">
        <f>IF(H5088=26,VLOOKUP(G5088,'属性表（单核）'!$H$2:$I$251,2,0),IF(H5088=59,VLOOKUP(G5088,'属性表（单核）'!$C$2:$D$251,2,0),INT(N5088/VLOOKUP(H5088,'属性表（单）'!$N$4:$O$24,2,0))))</f>
        <v>1312</v>
      </c>
      <c r="Q5088" s="34">
        <f t="shared" si="662"/>
        <v>1968</v>
      </c>
      <c r="R5088" s="1">
        <f>IF(J5088=26,VLOOKUP(G5088,'属性表（单核）'!$H$2:$I$251,2,0),IF(J5088=59,VLOOKUP(G5088,'属性表（单核）'!$C$2:$D$251,2,0),INT(N5088/VLOOKUP(J5088,'属性表（单）'!$N$4:$O$24,2,0))))</f>
        <v>1312</v>
      </c>
      <c r="S5088" s="1">
        <f t="shared" si="663"/>
        <v>0</v>
      </c>
      <c r="T5088" s="28">
        <f>VLOOKUP(--F5088,经验表!$A$4:$B$53,2,0)*VLOOKUP(--E5088,经验表!$W$8:$X$17,2,0)</f>
        <v>0</v>
      </c>
      <c r="U5088" s="1">
        <f t="shared" si="664"/>
        <v>0</v>
      </c>
      <c r="V5088" s="1">
        <f t="shared" si="665"/>
        <v>0</v>
      </c>
    </row>
    <row r="5089" spans="1:22" x14ac:dyDescent="0.35">
      <c r="A5089" s="1">
        <v>93300212</v>
      </c>
      <c r="B5089" s="3" t="s">
        <v>28</v>
      </c>
      <c r="C5089" s="29">
        <f t="shared" si="660"/>
        <v>2</v>
      </c>
      <c r="D5089" s="29" t="str">
        <f t="shared" si="657"/>
        <v>2</v>
      </c>
      <c r="E5089" s="42" t="str">
        <f t="shared" si="658"/>
        <v>22</v>
      </c>
      <c r="F5089" s="1">
        <v>33</v>
      </c>
      <c r="G5089" s="28" t="str">
        <f t="shared" si="659"/>
        <v>233</v>
      </c>
      <c r="H5089" s="1">
        <v>7</v>
      </c>
      <c r="I5089" s="1">
        <v>1818</v>
      </c>
      <c r="J5089" s="1">
        <v>8</v>
      </c>
      <c r="K5089" s="1">
        <v>1818</v>
      </c>
      <c r="L5089" s="1">
        <v>195714</v>
      </c>
      <c r="M5089" s="1">
        <v>1591169</v>
      </c>
      <c r="N5089" s="2">
        <f>INT(VLOOKUP(--D5089,'属性表（单）'!$H$7:$I$11,2,0)*VLOOKUP(F5089,'属性表（单）'!$B$4:$D$53,3,0))</f>
        <v>13725</v>
      </c>
      <c r="O5089" s="34">
        <f t="shared" si="661"/>
        <v>2058</v>
      </c>
      <c r="P5089" s="1">
        <f>IF(H5089=26,VLOOKUP(G5089,'属性表（单核）'!$H$2:$I$251,2,0),IF(H5089=59,VLOOKUP(G5089,'属性表（单核）'!$C$2:$D$251,2,0),INT(N5089/VLOOKUP(H5089,'属性表（单）'!$N$4:$O$24,2,0))))</f>
        <v>1372</v>
      </c>
      <c r="Q5089" s="34">
        <f t="shared" si="662"/>
        <v>2058</v>
      </c>
      <c r="R5089" s="1">
        <f>IF(J5089=26,VLOOKUP(G5089,'属性表（单核）'!$H$2:$I$251,2,0),IF(J5089=59,VLOOKUP(G5089,'属性表（单核）'!$C$2:$D$251,2,0),INT(N5089/VLOOKUP(J5089,'属性表（单）'!$N$4:$O$24,2,0))))</f>
        <v>1372</v>
      </c>
      <c r="S5089" s="1">
        <f t="shared" si="663"/>
        <v>0</v>
      </c>
      <c r="T5089" s="28">
        <f>VLOOKUP(--F5089,经验表!$A$4:$B$53,2,0)*VLOOKUP(--E5089,经验表!$W$8:$X$17,2,0)</f>
        <v>0</v>
      </c>
      <c r="U5089" s="1">
        <f t="shared" si="664"/>
        <v>0</v>
      </c>
      <c r="V5089" s="1">
        <f t="shared" si="665"/>
        <v>0</v>
      </c>
    </row>
    <row r="5090" spans="1:22" x14ac:dyDescent="0.35">
      <c r="A5090" s="1">
        <v>93400212</v>
      </c>
      <c r="B5090" s="3" t="s">
        <v>28</v>
      </c>
      <c r="C5090" s="29">
        <f t="shared" si="660"/>
        <v>2</v>
      </c>
      <c r="D5090" s="29" t="str">
        <f t="shared" si="657"/>
        <v>2</v>
      </c>
      <c r="E5090" s="42" t="str">
        <f t="shared" si="658"/>
        <v>22</v>
      </c>
      <c r="F5090" s="1">
        <v>34</v>
      </c>
      <c r="G5090" s="28" t="str">
        <f t="shared" si="659"/>
        <v>234</v>
      </c>
      <c r="H5090" s="1">
        <v>7</v>
      </c>
      <c r="I5090" s="1">
        <v>1880</v>
      </c>
      <c r="J5090" s="1">
        <v>8</v>
      </c>
      <c r="K5090" s="1">
        <v>1880</v>
      </c>
      <c r="L5090" s="1">
        <v>217721</v>
      </c>
      <c r="M5090" s="1">
        <v>1786883</v>
      </c>
      <c r="N5090" s="2">
        <f>INT(VLOOKUP(--D5090,'属性表（单）'!$H$7:$I$11,2,0)*VLOOKUP(F5090,'属性表（单）'!$B$4:$D$53,3,0))</f>
        <v>14325</v>
      </c>
      <c r="O5090" s="34">
        <f t="shared" si="661"/>
        <v>2148</v>
      </c>
      <c r="P5090" s="1">
        <f>IF(H5090=26,VLOOKUP(G5090,'属性表（单核）'!$H$2:$I$251,2,0),IF(H5090=59,VLOOKUP(G5090,'属性表（单核）'!$C$2:$D$251,2,0),INT(N5090/VLOOKUP(H5090,'属性表（单）'!$N$4:$O$24,2,0))))</f>
        <v>1432</v>
      </c>
      <c r="Q5090" s="34">
        <f t="shared" si="662"/>
        <v>2148</v>
      </c>
      <c r="R5090" s="1">
        <f>IF(J5090=26,VLOOKUP(G5090,'属性表（单核）'!$H$2:$I$251,2,0),IF(J5090=59,VLOOKUP(G5090,'属性表（单核）'!$C$2:$D$251,2,0),INT(N5090/VLOOKUP(J5090,'属性表（单）'!$N$4:$O$24,2,0))))</f>
        <v>1432</v>
      </c>
      <c r="S5090" s="1">
        <f t="shared" si="663"/>
        <v>0</v>
      </c>
      <c r="T5090" s="28">
        <f>VLOOKUP(--F5090,经验表!$A$4:$B$53,2,0)*VLOOKUP(--E5090,经验表!$W$8:$X$17,2,0)</f>
        <v>0</v>
      </c>
      <c r="U5090" s="1">
        <f t="shared" si="664"/>
        <v>0</v>
      </c>
      <c r="V5090" s="1">
        <f t="shared" si="665"/>
        <v>0</v>
      </c>
    </row>
    <row r="5091" spans="1:22" x14ac:dyDescent="0.35">
      <c r="A5091" s="1">
        <v>93500212</v>
      </c>
      <c r="B5091" s="3" t="s">
        <v>28</v>
      </c>
      <c r="C5091" s="29">
        <f t="shared" si="660"/>
        <v>2</v>
      </c>
      <c r="D5091" s="29" t="str">
        <f t="shared" si="657"/>
        <v>2</v>
      </c>
      <c r="E5091" s="42" t="str">
        <f t="shared" si="658"/>
        <v>22</v>
      </c>
      <c r="F5091" s="1">
        <v>35</v>
      </c>
      <c r="G5091" s="28" t="str">
        <f t="shared" si="659"/>
        <v>235</v>
      </c>
      <c r="H5091" s="1">
        <v>7</v>
      </c>
      <c r="I5091" s="1">
        <v>1944</v>
      </c>
      <c r="J5091" s="1">
        <v>8</v>
      </c>
      <c r="K5091" s="1">
        <v>1944</v>
      </c>
      <c r="L5091" s="1">
        <v>242110</v>
      </c>
      <c r="M5091" s="1">
        <v>2004604</v>
      </c>
      <c r="N5091" s="2">
        <f>INT(VLOOKUP(--D5091,'属性表（单）'!$H$7:$I$11,2,0)*VLOOKUP(F5091,'属性表（单）'!$B$4:$D$53,3,0))</f>
        <v>14925</v>
      </c>
      <c r="O5091" s="34">
        <f t="shared" si="661"/>
        <v>2238</v>
      </c>
      <c r="P5091" s="1">
        <f>IF(H5091=26,VLOOKUP(G5091,'属性表（单核）'!$H$2:$I$251,2,0),IF(H5091=59,VLOOKUP(G5091,'属性表（单核）'!$C$2:$D$251,2,0),INT(N5091/VLOOKUP(H5091,'属性表（单）'!$N$4:$O$24,2,0))))</f>
        <v>1492</v>
      </c>
      <c r="Q5091" s="34">
        <f t="shared" si="662"/>
        <v>2238</v>
      </c>
      <c r="R5091" s="1">
        <f>IF(J5091=26,VLOOKUP(G5091,'属性表（单核）'!$H$2:$I$251,2,0),IF(J5091=59,VLOOKUP(G5091,'属性表（单核）'!$C$2:$D$251,2,0),INT(N5091/VLOOKUP(J5091,'属性表（单）'!$N$4:$O$24,2,0))))</f>
        <v>1492</v>
      </c>
      <c r="S5091" s="1">
        <f t="shared" si="663"/>
        <v>0</v>
      </c>
      <c r="T5091" s="28">
        <f>VLOOKUP(--F5091,经验表!$A$4:$B$53,2,0)*VLOOKUP(--E5091,经验表!$W$8:$X$17,2,0)</f>
        <v>0</v>
      </c>
      <c r="U5091" s="1">
        <f t="shared" si="664"/>
        <v>0</v>
      </c>
      <c r="V5091" s="1">
        <f t="shared" si="665"/>
        <v>0</v>
      </c>
    </row>
    <row r="5092" spans="1:22" x14ac:dyDescent="0.35">
      <c r="A5092" s="1">
        <v>93600212</v>
      </c>
      <c r="B5092" s="3" t="s">
        <v>28</v>
      </c>
      <c r="C5092" s="29">
        <f t="shared" si="660"/>
        <v>2</v>
      </c>
      <c r="D5092" s="29" t="str">
        <f t="shared" si="657"/>
        <v>2</v>
      </c>
      <c r="E5092" s="42" t="str">
        <f t="shared" si="658"/>
        <v>22</v>
      </c>
      <c r="F5092" s="1">
        <v>36</v>
      </c>
      <c r="G5092" s="28" t="str">
        <f t="shared" si="659"/>
        <v>236</v>
      </c>
      <c r="H5092" s="1">
        <v>7</v>
      </c>
      <c r="I5092" s="1">
        <v>2011</v>
      </c>
      <c r="J5092" s="1">
        <v>8</v>
      </c>
      <c r="K5092" s="1">
        <v>2011</v>
      </c>
      <c r="L5092" s="1">
        <v>269135</v>
      </c>
      <c r="M5092" s="1">
        <v>2246714</v>
      </c>
      <c r="N5092" s="2">
        <f>INT(VLOOKUP(--D5092,'属性表（单）'!$H$7:$I$11,2,0)*VLOOKUP(F5092,'属性表（单）'!$B$4:$D$53,3,0))</f>
        <v>15525</v>
      </c>
      <c r="O5092" s="34">
        <f t="shared" si="661"/>
        <v>2328</v>
      </c>
      <c r="P5092" s="1">
        <f>IF(H5092=26,VLOOKUP(G5092,'属性表（单核）'!$H$2:$I$251,2,0),IF(H5092=59,VLOOKUP(G5092,'属性表（单核）'!$C$2:$D$251,2,0),INT(N5092/VLOOKUP(H5092,'属性表（单）'!$N$4:$O$24,2,0))))</f>
        <v>1552</v>
      </c>
      <c r="Q5092" s="34">
        <f t="shared" si="662"/>
        <v>2328</v>
      </c>
      <c r="R5092" s="1">
        <f>IF(J5092=26,VLOOKUP(G5092,'属性表（单核）'!$H$2:$I$251,2,0),IF(J5092=59,VLOOKUP(G5092,'属性表（单核）'!$C$2:$D$251,2,0),INT(N5092/VLOOKUP(J5092,'属性表（单）'!$N$4:$O$24,2,0))))</f>
        <v>1552</v>
      </c>
      <c r="S5092" s="1">
        <f t="shared" si="663"/>
        <v>0</v>
      </c>
      <c r="T5092" s="28">
        <f>VLOOKUP(--F5092,经验表!$A$4:$B$53,2,0)*VLOOKUP(--E5092,经验表!$W$8:$X$17,2,0)</f>
        <v>0</v>
      </c>
      <c r="U5092" s="1">
        <f t="shared" si="664"/>
        <v>0</v>
      </c>
      <c r="V5092" s="1">
        <f t="shared" si="665"/>
        <v>0</v>
      </c>
    </row>
    <row r="5093" spans="1:22" x14ac:dyDescent="0.35">
      <c r="A5093" s="1">
        <v>93700212</v>
      </c>
      <c r="B5093" s="3" t="s">
        <v>28</v>
      </c>
      <c r="C5093" s="29">
        <f t="shared" si="660"/>
        <v>2</v>
      </c>
      <c r="D5093" s="29" t="str">
        <f t="shared" si="657"/>
        <v>2</v>
      </c>
      <c r="E5093" s="42" t="str">
        <f t="shared" si="658"/>
        <v>22</v>
      </c>
      <c r="F5093" s="1">
        <v>37</v>
      </c>
      <c r="G5093" s="28" t="str">
        <f t="shared" si="659"/>
        <v>237</v>
      </c>
      <c r="H5093" s="1">
        <v>7</v>
      </c>
      <c r="I5093" s="1">
        <v>2078</v>
      </c>
      <c r="J5093" s="1">
        <v>8</v>
      </c>
      <c r="K5093" s="1">
        <v>2078</v>
      </c>
      <c r="L5093" s="1">
        <v>299081</v>
      </c>
      <c r="M5093" s="1">
        <v>2515849</v>
      </c>
      <c r="N5093" s="2">
        <f>INT(VLOOKUP(--D5093,'属性表（单）'!$H$7:$I$11,2,0)*VLOOKUP(F5093,'属性表（单）'!$B$4:$D$53,3,0))</f>
        <v>16200</v>
      </c>
      <c r="O5093" s="34">
        <f t="shared" si="661"/>
        <v>2430</v>
      </c>
      <c r="P5093" s="1">
        <f>IF(H5093=26,VLOOKUP(G5093,'属性表（单核）'!$H$2:$I$251,2,0),IF(H5093=59,VLOOKUP(G5093,'属性表（单核）'!$C$2:$D$251,2,0),INT(N5093/VLOOKUP(H5093,'属性表（单）'!$N$4:$O$24,2,0))))</f>
        <v>1620</v>
      </c>
      <c r="Q5093" s="34">
        <f t="shared" si="662"/>
        <v>2430</v>
      </c>
      <c r="R5093" s="1">
        <f>IF(J5093=26,VLOOKUP(G5093,'属性表（单核）'!$H$2:$I$251,2,0),IF(J5093=59,VLOOKUP(G5093,'属性表（单核）'!$C$2:$D$251,2,0),INT(N5093/VLOOKUP(J5093,'属性表（单）'!$N$4:$O$24,2,0))))</f>
        <v>1620</v>
      </c>
      <c r="S5093" s="1">
        <f t="shared" si="663"/>
        <v>0</v>
      </c>
      <c r="T5093" s="28">
        <f>VLOOKUP(--F5093,经验表!$A$4:$B$53,2,0)*VLOOKUP(--E5093,经验表!$W$8:$X$17,2,0)</f>
        <v>0</v>
      </c>
      <c r="U5093" s="1">
        <f t="shared" si="664"/>
        <v>0</v>
      </c>
      <c r="V5093" s="1">
        <f t="shared" si="665"/>
        <v>0</v>
      </c>
    </row>
    <row r="5094" spans="1:22" x14ac:dyDescent="0.35">
      <c r="A5094" s="1">
        <v>93800212</v>
      </c>
      <c r="B5094" s="3" t="s">
        <v>28</v>
      </c>
      <c r="C5094" s="29">
        <f t="shared" si="660"/>
        <v>2</v>
      </c>
      <c r="D5094" s="29" t="str">
        <f t="shared" si="657"/>
        <v>2</v>
      </c>
      <c r="E5094" s="42" t="str">
        <f t="shared" si="658"/>
        <v>22</v>
      </c>
      <c r="F5094" s="1">
        <v>38</v>
      </c>
      <c r="G5094" s="28" t="str">
        <f t="shared" si="659"/>
        <v>238</v>
      </c>
      <c r="H5094" s="1">
        <v>7</v>
      </c>
      <c r="I5094" s="1">
        <v>2149</v>
      </c>
      <c r="J5094" s="1">
        <v>8</v>
      </c>
      <c r="K5094" s="1">
        <v>2149</v>
      </c>
      <c r="L5094" s="1">
        <v>332259</v>
      </c>
      <c r="M5094" s="1">
        <v>2814930</v>
      </c>
      <c r="N5094" s="2">
        <f>INT(VLOOKUP(--D5094,'属性表（单）'!$H$7:$I$11,2,0)*VLOOKUP(F5094,'属性表（单）'!$B$4:$D$53,3,0))</f>
        <v>16875</v>
      </c>
      <c r="O5094" s="34">
        <f t="shared" si="661"/>
        <v>2530</v>
      </c>
      <c r="P5094" s="1">
        <f>IF(H5094=26,VLOOKUP(G5094,'属性表（单核）'!$H$2:$I$251,2,0),IF(H5094=59,VLOOKUP(G5094,'属性表（单核）'!$C$2:$D$251,2,0),INT(N5094/VLOOKUP(H5094,'属性表（单）'!$N$4:$O$24,2,0))))</f>
        <v>1687</v>
      </c>
      <c r="Q5094" s="34">
        <f t="shared" si="662"/>
        <v>2530</v>
      </c>
      <c r="R5094" s="1">
        <f>IF(J5094=26,VLOOKUP(G5094,'属性表（单核）'!$H$2:$I$251,2,0),IF(J5094=59,VLOOKUP(G5094,'属性表（单核）'!$C$2:$D$251,2,0),INT(N5094/VLOOKUP(J5094,'属性表（单）'!$N$4:$O$24,2,0))))</f>
        <v>1687</v>
      </c>
      <c r="S5094" s="1">
        <f t="shared" si="663"/>
        <v>0</v>
      </c>
      <c r="T5094" s="28">
        <f>VLOOKUP(--F5094,经验表!$A$4:$B$53,2,0)*VLOOKUP(--E5094,经验表!$W$8:$X$17,2,0)</f>
        <v>0</v>
      </c>
      <c r="U5094" s="1">
        <f t="shared" si="664"/>
        <v>0</v>
      </c>
      <c r="V5094" s="1">
        <f t="shared" si="665"/>
        <v>0</v>
      </c>
    </row>
    <row r="5095" spans="1:22" x14ac:dyDescent="0.35">
      <c r="A5095" s="1">
        <v>93900212</v>
      </c>
      <c r="B5095" s="3" t="s">
        <v>28</v>
      </c>
      <c r="C5095" s="29">
        <f t="shared" si="660"/>
        <v>2</v>
      </c>
      <c r="D5095" s="29" t="str">
        <f t="shared" si="657"/>
        <v>2</v>
      </c>
      <c r="E5095" s="42" t="str">
        <f t="shared" si="658"/>
        <v>22</v>
      </c>
      <c r="F5095" s="1">
        <v>39</v>
      </c>
      <c r="G5095" s="28" t="str">
        <f t="shared" si="659"/>
        <v>239</v>
      </c>
      <c r="H5095" s="1">
        <v>7</v>
      </c>
      <c r="I5095" s="1">
        <v>2219</v>
      </c>
      <c r="J5095" s="1">
        <v>8</v>
      </c>
      <c r="K5095" s="1">
        <v>2219</v>
      </c>
      <c r="L5095" s="1">
        <v>369017</v>
      </c>
      <c r="M5095" s="1">
        <v>3147189</v>
      </c>
      <c r="N5095" s="2">
        <f>INT(VLOOKUP(--D5095,'属性表（单）'!$H$7:$I$11,2,0)*VLOOKUP(F5095,'属性表（单）'!$B$4:$D$53,3,0))</f>
        <v>17550</v>
      </c>
      <c r="O5095" s="34">
        <f t="shared" si="661"/>
        <v>2632</v>
      </c>
      <c r="P5095" s="1">
        <f>IF(H5095=26,VLOOKUP(G5095,'属性表（单核）'!$H$2:$I$251,2,0),IF(H5095=59,VLOOKUP(G5095,'属性表（单核）'!$C$2:$D$251,2,0),INT(N5095/VLOOKUP(H5095,'属性表（单）'!$N$4:$O$24,2,0))))</f>
        <v>1755</v>
      </c>
      <c r="Q5095" s="34">
        <f t="shared" si="662"/>
        <v>2632</v>
      </c>
      <c r="R5095" s="1">
        <f>IF(J5095=26,VLOOKUP(G5095,'属性表（单核）'!$H$2:$I$251,2,0),IF(J5095=59,VLOOKUP(G5095,'属性表（单核）'!$C$2:$D$251,2,0),INT(N5095/VLOOKUP(J5095,'属性表（单）'!$N$4:$O$24,2,0))))</f>
        <v>1755</v>
      </c>
      <c r="S5095" s="1">
        <f t="shared" si="663"/>
        <v>0</v>
      </c>
      <c r="T5095" s="28">
        <f>VLOOKUP(--F5095,经验表!$A$4:$B$53,2,0)*VLOOKUP(--E5095,经验表!$W$8:$X$17,2,0)</f>
        <v>0</v>
      </c>
      <c r="U5095" s="1">
        <f t="shared" si="664"/>
        <v>0</v>
      </c>
      <c r="V5095" s="1">
        <f t="shared" si="665"/>
        <v>0</v>
      </c>
    </row>
    <row r="5096" spans="1:22" x14ac:dyDescent="0.35">
      <c r="A5096" s="1">
        <v>94000212</v>
      </c>
      <c r="B5096" s="3" t="s">
        <v>28</v>
      </c>
      <c r="C5096" s="29">
        <f t="shared" si="660"/>
        <v>2</v>
      </c>
      <c r="D5096" s="29" t="str">
        <f t="shared" si="657"/>
        <v>2</v>
      </c>
      <c r="E5096" s="42" t="str">
        <f t="shared" si="658"/>
        <v>22</v>
      </c>
      <c r="F5096" s="1">
        <v>40</v>
      </c>
      <c r="G5096" s="28" t="str">
        <f t="shared" si="659"/>
        <v>240</v>
      </c>
      <c r="H5096" s="1">
        <v>7</v>
      </c>
      <c r="I5096" s="1">
        <v>2293</v>
      </c>
      <c r="J5096" s="1">
        <v>8</v>
      </c>
      <c r="K5096" s="1">
        <v>2293</v>
      </c>
      <c r="L5096" s="1">
        <v>409739</v>
      </c>
      <c r="M5096" s="1">
        <v>3516206</v>
      </c>
      <c r="N5096" s="2">
        <f>INT(VLOOKUP(--D5096,'属性表（单）'!$H$7:$I$11,2,0)*VLOOKUP(F5096,'属性表（单）'!$B$4:$D$53,3,0))</f>
        <v>18225</v>
      </c>
      <c r="O5096" s="34">
        <f t="shared" si="661"/>
        <v>2733</v>
      </c>
      <c r="P5096" s="1">
        <f>IF(H5096=26,VLOOKUP(G5096,'属性表（单核）'!$H$2:$I$251,2,0),IF(H5096=59,VLOOKUP(G5096,'属性表（单核）'!$C$2:$D$251,2,0),INT(N5096/VLOOKUP(H5096,'属性表（单）'!$N$4:$O$24,2,0))))</f>
        <v>1822</v>
      </c>
      <c r="Q5096" s="34">
        <f t="shared" si="662"/>
        <v>2733</v>
      </c>
      <c r="R5096" s="1">
        <f>IF(J5096=26,VLOOKUP(G5096,'属性表（单核）'!$H$2:$I$251,2,0),IF(J5096=59,VLOOKUP(G5096,'属性表（单核）'!$C$2:$D$251,2,0),INT(N5096/VLOOKUP(J5096,'属性表（单）'!$N$4:$O$24,2,0))))</f>
        <v>1822</v>
      </c>
      <c r="S5096" s="1">
        <f t="shared" si="663"/>
        <v>0</v>
      </c>
      <c r="T5096" s="28">
        <f>VLOOKUP(--F5096,经验表!$A$4:$B$53,2,0)*VLOOKUP(--E5096,经验表!$W$8:$X$17,2,0)</f>
        <v>0</v>
      </c>
      <c r="U5096" s="1">
        <f t="shared" si="664"/>
        <v>0</v>
      </c>
      <c r="V5096" s="1">
        <f t="shared" si="665"/>
        <v>0</v>
      </c>
    </row>
    <row r="5097" spans="1:22" x14ac:dyDescent="0.35">
      <c r="A5097" s="1">
        <v>94100212</v>
      </c>
      <c r="B5097" s="3" t="s">
        <v>28</v>
      </c>
      <c r="C5097" s="29">
        <f t="shared" si="660"/>
        <v>2</v>
      </c>
      <c r="D5097" s="29" t="str">
        <f t="shared" si="657"/>
        <v>2</v>
      </c>
      <c r="E5097" s="42" t="str">
        <f t="shared" si="658"/>
        <v>22</v>
      </c>
      <c r="F5097" s="1">
        <v>41</v>
      </c>
      <c r="G5097" s="28" t="str">
        <f t="shared" si="659"/>
        <v>241</v>
      </c>
      <c r="H5097" s="1">
        <v>7</v>
      </c>
      <c r="I5097" s="1">
        <v>2368</v>
      </c>
      <c r="J5097" s="1">
        <v>8</v>
      </c>
      <c r="K5097" s="1">
        <v>2368</v>
      </c>
      <c r="L5097" s="1">
        <v>454848</v>
      </c>
      <c r="M5097" s="1">
        <v>3925945</v>
      </c>
      <c r="N5097" s="2">
        <f>INT(VLOOKUP(--D5097,'属性表（单）'!$H$7:$I$11,2,0)*VLOOKUP(F5097,'属性表（单）'!$B$4:$D$53,3,0))</f>
        <v>18900</v>
      </c>
      <c r="O5097" s="34">
        <f t="shared" si="661"/>
        <v>2835</v>
      </c>
      <c r="P5097" s="1">
        <f>IF(H5097=26,VLOOKUP(G5097,'属性表（单核）'!$H$2:$I$251,2,0),IF(H5097=59,VLOOKUP(G5097,'属性表（单核）'!$C$2:$D$251,2,0),INT(N5097/VLOOKUP(H5097,'属性表（单）'!$N$4:$O$24,2,0))))</f>
        <v>1890</v>
      </c>
      <c r="Q5097" s="34">
        <f t="shared" si="662"/>
        <v>2835</v>
      </c>
      <c r="R5097" s="1">
        <f>IF(J5097=26,VLOOKUP(G5097,'属性表（单核）'!$H$2:$I$251,2,0),IF(J5097=59,VLOOKUP(G5097,'属性表（单核）'!$C$2:$D$251,2,0),INT(N5097/VLOOKUP(J5097,'属性表（单）'!$N$4:$O$24,2,0))))</f>
        <v>1890</v>
      </c>
      <c r="S5097" s="1">
        <f t="shared" si="663"/>
        <v>0</v>
      </c>
      <c r="T5097" s="28">
        <f>VLOOKUP(--F5097,经验表!$A$4:$B$53,2,0)*VLOOKUP(--E5097,经验表!$W$8:$X$17,2,0)</f>
        <v>0</v>
      </c>
      <c r="U5097" s="1">
        <f t="shared" si="664"/>
        <v>0</v>
      </c>
      <c r="V5097" s="1">
        <f t="shared" si="665"/>
        <v>0</v>
      </c>
    </row>
    <row r="5098" spans="1:22" x14ac:dyDescent="0.35">
      <c r="A5098" s="1">
        <v>94200212</v>
      </c>
      <c r="B5098" s="3" t="s">
        <v>28</v>
      </c>
      <c r="C5098" s="29">
        <f t="shared" si="660"/>
        <v>2</v>
      </c>
      <c r="D5098" s="29" t="str">
        <f t="shared" si="657"/>
        <v>2</v>
      </c>
      <c r="E5098" s="42" t="str">
        <f t="shared" si="658"/>
        <v>22</v>
      </c>
      <c r="F5098" s="1">
        <v>42</v>
      </c>
      <c r="G5098" s="28" t="str">
        <f t="shared" si="659"/>
        <v>242</v>
      </c>
      <c r="H5098" s="1">
        <v>7</v>
      </c>
      <c r="I5098" s="1">
        <v>2445</v>
      </c>
      <c r="J5098" s="1">
        <v>8</v>
      </c>
      <c r="K5098" s="1">
        <v>2445</v>
      </c>
      <c r="L5098" s="1">
        <v>504814</v>
      </c>
      <c r="M5098" s="1">
        <v>4380793</v>
      </c>
      <c r="N5098" s="2">
        <f>INT(VLOOKUP(--D5098,'属性表（单）'!$H$7:$I$11,2,0)*VLOOKUP(F5098,'属性表（单）'!$B$4:$D$53,3,0))</f>
        <v>19650</v>
      </c>
      <c r="O5098" s="34">
        <f t="shared" si="661"/>
        <v>2947</v>
      </c>
      <c r="P5098" s="1">
        <f>IF(H5098=26,VLOOKUP(G5098,'属性表（单核）'!$H$2:$I$251,2,0),IF(H5098=59,VLOOKUP(G5098,'属性表（单核）'!$C$2:$D$251,2,0),INT(N5098/VLOOKUP(H5098,'属性表（单）'!$N$4:$O$24,2,0))))</f>
        <v>1965</v>
      </c>
      <c r="Q5098" s="34">
        <f t="shared" si="662"/>
        <v>2947</v>
      </c>
      <c r="R5098" s="1">
        <f>IF(J5098=26,VLOOKUP(G5098,'属性表（单核）'!$H$2:$I$251,2,0),IF(J5098=59,VLOOKUP(G5098,'属性表（单核）'!$C$2:$D$251,2,0),INT(N5098/VLOOKUP(J5098,'属性表（单）'!$N$4:$O$24,2,0))))</f>
        <v>1965</v>
      </c>
      <c r="S5098" s="1">
        <f t="shared" si="663"/>
        <v>0</v>
      </c>
      <c r="T5098" s="28">
        <f>VLOOKUP(--F5098,经验表!$A$4:$B$53,2,0)*VLOOKUP(--E5098,经验表!$W$8:$X$17,2,0)</f>
        <v>0</v>
      </c>
      <c r="U5098" s="1">
        <f t="shared" si="664"/>
        <v>0</v>
      </c>
      <c r="V5098" s="1">
        <f t="shared" si="665"/>
        <v>0</v>
      </c>
    </row>
    <row r="5099" spans="1:22" x14ac:dyDescent="0.35">
      <c r="A5099" s="1">
        <v>94300212</v>
      </c>
      <c r="B5099" s="3" t="s">
        <v>28</v>
      </c>
      <c r="C5099" s="29">
        <f t="shared" si="660"/>
        <v>2</v>
      </c>
      <c r="D5099" s="29" t="str">
        <f t="shared" si="657"/>
        <v>2</v>
      </c>
      <c r="E5099" s="42" t="str">
        <f t="shared" si="658"/>
        <v>22</v>
      </c>
      <c r="F5099" s="1">
        <v>43</v>
      </c>
      <c r="G5099" s="28" t="str">
        <f t="shared" si="659"/>
        <v>243</v>
      </c>
      <c r="H5099" s="1">
        <v>7</v>
      </c>
      <c r="I5099" s="1">
        <v>2523</v>
      </c>
      <c r="J5099" s="1">
        <v>8</v>
      </c>
      <c r="K5099" s="1">
        <v>2523</v>
      </c>
      <c r="L5099" s="1">
        <v>560162</v>
      </c>
      <c r="M5099" s="1">
        <v>4885607</v>
      </c>
      <c r="N5099" s="2">
        <f>INT(VLOOKUP(--D5099,'属性表（单）'!$H$7:$I$11,2,0)*VLOOKUP(F5099,'属性表（单）'!$B$4:$D$53,3,0))</f>
        <v>20400</v>
      </c>
      <c r="O5099" s="34">
        <f t="shared" si="661"/>
        <v>3060</v>
      </c>
      <c r="P5099" s="1">
        <f>IF(H5099=26,VLOOKUP(G5099,'属性表（单核）'!$H$2:$I$251,2,0),IF(H5099=59,VLOOKUP(G5099,'属性表（单核）'!$C$2:$D$251,2,0),INT(N5099/VLOOKUP(H5099,'属性表（单）'!$N$4:$O$24,2,0))))</f>
        <v>2040</v>
      </c>
      <c r="Q5099" s="34">
        <f t="shared" si="662"/>
        <v>3060</v>
      </c>
      <c r="R5099" s="1">
        <f>IF(J5099=26,VLOOKUP(G5099,'属性表（单核）'!$H$2:$I$251,2,0),IF(J5099=59,VLOOKUP(G5099,'属性表（单核）'!$C$2:$D$251,2,0),INT(N5099/VLOOKUP(J5099,'属性表（单）'!$N$4:$O$24,2,0))))</f>
        <v>2040</v>
      </c>
      <c r="S5099" s="1">
        <f t="shared" si="663"/>
        <v>0</v>
      </c>
      <c r="T5099" s="28">
        <f>VLOOKUP(--F5099,经验表!$A$4:$B$53,2,0)*VLOOKUP(--E5099,经验表!$W$8:$X$17,2,0)</f>
        <v>0</v>
      </c>
      <c r="U5099" s="1">
        <f t="shared" si="664"/>
        <v>0</v>
      </c>
      <c r="V5099" s="1">
        <f t="shared" si="665"/>
        <v>0</v>
      </c>
    </row>
    <row r="5100" spans="1:22" x14ac:dyDescent="0.35">
      <c r="A5100" s="1">
        <v>94400212</v>
      </c>
      <c r="B5100" s="3" t="s">
        <v>28</v>
      </c>
      <c r="C5100" s="29">
        <f t="shared" si="660"/>
        <v>2</v>
      </c>
      <c r="D5100" s="29" t="str">
        <f t="shared" si="657"/>
        <v>2</v>
      </c>
      <c r="E5100" s="42" t="str">
        <f t="shared" si="658"/>
        <v>22</v>
      </c>
      <c r="F5100" s="1">
        <v>44</v>
      </c>
      <c r="G5100" s="28" t="str">
        <f t="shared" si="659"/>
        <v>244</v>
      </c>
      <c r="H5100" s="1">
        <v>7</v>
      </c>
      <c r="I5100" s="1">
        <v>2603</v>
      </c>
      <c r="J5100" s="1">
        <v>8</v>
      </c>
      <c r="K5100" s="1">
        <v>2603</v>
      </c>
      <c r="L5100" s="1">
        <v>621463</v>
      </c>
      <c r="M5100" s="1">
        <v>5445769</v>
      </c>
      <c r="N5100" s="2">
        <f>INT(VLOOKUP(--D5100,'属性表（单）'!$H$7:$I$11,2,0)*VLOOKUP(F5100,'属性表（单）'!$B$4:$D$53,3,0))</f>
        <v>21150</v>
      </c>
      <c r="O5100" s="34">
        <f t="shared" si="661"/>
        <v>3172</v>
      </c>
      <c r="P5100" s="1">
        <f>IF(H5100=26,VLOOKUP(G5100,'属性表（单核）'!$H$2:$I$251,2,0),IF(H5100=59,VLOOKUP(G5100,'属性表（单核）'!$C$2:$D$251,2,0),INT(N5100/VLOOKUP(H5100,'属性表（单）'!$N$4:$O$24,2,0))))</f>
        <v>2115</v>
      </c>
      <c r="Q5100" s="34">
        <f t="shared" si="662"/>
        <v>3172</v>
      </c>
      <c r="R5100" s="1">
        <f>IF(J5100=26,VLOOKUP(G5100,'属性表（单核）'!$H$2:$I$251,2,0),IF(J5100=59,VLOOKUP(G5100,'属性表（单核）'!$C$2:$D$251,2,0),INT(N5100/VLOOKUP(J5100,'属性表（单）'!$N$4:$O$24,2,0))))</f>
        <v>2115</v>
      </c>
      <c r="S5100" s="1">
        <f t="shared" si="663"/>
        <v>0</v>
      </c>
      <c r="T5100" s="28">
        <f>VLOOKUP(--F5100,经验表!$A$4:$B$53,2,0)*VLOOKUP(--E5100,经验表!$W$8:$X$17,2,0)</f>
        <v>0</v>
      </c>
      <c r="U5100" s="1">
        <f t="shared" si="664"/>
        <v>0</v>
      </c>
      <c r="V5100" s="1">
        <f t="shared" si="665"/>
        <v>0</v>
      </c>
    </row>
    <row r="5101" spans="1:22" x14ac:dyDescent="0.35">
      <c r="A5101" s="1">
        <v>94500212</v>
      </c>
      <c r="B5101" s="3" t="s">
        <v>28</v>
      </c>
      <c r="C5101" s="29">
        <f t="shared" si="660"/>
        <v>2</v>
      </c>
      <c r="D5101" s="29" t="str">
        <f t="shared" si="657"/>
        <v>2</v>
      </c>
      <c r="E5101" s="42" t="str">
        <f t="shared" si="658"/>
        <v>22</v>
      </c>
      <c r="F5101" s="1">
        <v>45</v>
      </c>
      <c r="G5101" s="28" t="str">
        <f t="shared" si="659"/>
        <v>245</v>
      </c>
      <c r="H5101" s="1">
        <v>7</v>
      </c>
      <c r="I5101" s="1">
        <v>2686</v>
      </c>
      <c r="J5101" s="1">
        <v>8</v>
      </c>
      <c r="K5101" s="1">
        <v>2686</v>
      </c>
      <c r="L5101" s="1">
        <v>689357</v>
      </c>
      <c r="M5101" s="1">
        <v>6067232</v>
      </c>
      <c r="N5101" s="2">
        <f>INT(VLOOKUP(--D5101,'属性表（单）'!$H$7:$I$11,2,0)*VLOOKUP(F5101,'属性表（单）'!$B$4:$D$53,3,0))</f>
        <v>21900</v>
      </c>
      <c r="O5101" s="34">
        <f t="shared" si="661"/>
        <v>3285</v>
      </c>
      <c r="P5101" s="1">
        <f>IF(H5101=26,VLOOKUP(G5101,'属性表（单核）'!$H$2:$I$251,2,0),IF(H5101=59,VLOOKUP(G5101,'属性表（单核）'!$C$2:$D$251,2,0),INT(N5101/VLOOKUP(H5101,'属性表（单）'!$N$4:$O$24,2,0))))</f>
        <v>2190</v>
      </c>
      <c r="Q5101" s="34">
        <f t="shared" si="662"/>
        <v>3285</v>
      </c>
      <c r="R5101" s="1">
        <f>IF(J5101=26,VLOOKUP(G5101,'属性表（单核）'!$H$2:$I$251,2,0),IF(J5101=59,VLOOKUP(G5101,'属性表（单核）'!$C$2:$D$251,2,0),INT(N5101/VLOOKUP(J5101,'属性表（单）'!$N$4:$O$24,2,0))))</f>
        <v>2190</v>
      </c>
      <c r="S5101" s="1">
        <f t="shared" si="663"/>
        <v>0</v>
      </c>
      <c r="T5101" s="28">
        <f>VLOOKUP(--F5101,经验表!$A$4:$B$53,2,0)*VLOOKUP(--E5101,经验表!$W$8:$X$17,2,0)</f>
        <v>0</v>
      </c>
      <c r="U5101" s="1">
        <f t="shared" si="664"/>
        <v>0</v>
      </c>
      <c r="V5101" s="1">
        <f t="shared" si="665"/>
        <v>0</v>
      </c>
    </row>
    <row r="5102" spans="1:22" x14ac:dyDescent="0.35">
      <c r="A5102" s="1">
        <v>94600212</v>
      </c>
      <c r="B5102" s="3" t="s">
        <v>28</v>
      </c>
      <c r="C5102" s="29">
        <f t="shared" si="660"/>
        <v>2</v>
      </c>
      <c r="D5102" s="29" t="str">
        <f t="shared" si="657"/>
        <v>2</v>
      </c>
      <c r="E5102" s="42" t="str">
        <f t="shared" si="658"/>
        <v>22</v>
      </c>
      <c r="F5102" s="1">
        <v>46</v>
      </c>
      <c r="G5102" s="28" t="str">
        <f t="shared" si="659"/>
        <v>246</v>
      </c>
      <c r="H5102" s="1">
        <v>7</v>
      </c>
      <c r="I5102" s="1">
        <v>2771</v>
      </c>
      <c r="J5102" s="1">
        <v>8</v>
      </c>
      <c r="K5102" s="1">
        <v>2771</v>
      </c>
      <c r="L5102" s="1">
        <v>764553</v>
      </c>
      <c r="M5102" s="1">
        <v>6756589</v>
      </c>
      <c r="N5102" s="2">
        <f>INT(VLOOKUP(--D5102,'属性表（单）'!$H$7:$I$11,2,0)*VLOOKUP(F5102,'属性表（单）'!$B$4:$D$53,3,0))</f>
        <v>22650</v>
      </c>
      <c r="O5102" s="34">
        <f t="shared" si="661"/>
        <v>3397</v>
      </c>
      <c r="P5102" s="1">
        <f>IF(H5102=26,VLOOKUP(G5102,'属性表（单核）'!$H$2:$I$251,2,0),IF(H5102=59,VLOOKUP(G5102,'属性表（单核）'!$C$2:$D$251,2,0),INT(N5102/VLOOKUP(H5102,'属性表（单）'!$N$4:$O$24,2,0))))</f>
        <v>2265</v>
      </c>
      <c r="Q5102" s="34">
        <f t="shared" si="662"/>
        <v>3397</v>
      </c>
      <c r="R5102" s="1">
        <f>IF(J5102=26,VLOOKUP(G5102,'属性表（单核）'!$H$2:$I$251,2,0),IF(J5102=59,VLOOKUP(G5102,'属性表（单核）'!$C$2:$D$251,2,0),INT(N5102/VLOOKUP(J5102,'属性表（单）'!$N$4:$O$24,2,0))))</f>
        <v>2265</v>
      </c>
      <c r="S5102" s="1">
        <f t="shared" si="663"/>
        <v>0</v>
      </c>
      <c r="T5102" s="28">
        <f>VLOOKUP(--F5102,经验表!$A$4:$B$53,2,0)*VLOOKUP(--E5102,经验表!$W$8:$X$17,2,0)</f>
        <v>0</v>
      </c>
      <c r="U5102" s="1">
        <f t="shared" si="664"/>
        <v>0</v>
      </c>
      <c r="V5102" s="1">
        <f t="shared" si="665"/>
        <v>0</v>
      </c>
    </row>
    <row r="5103" spans="1:22" x14ac:dyDescent="0.35">
      <c r="A5103" s="1">
        <v>94700212</v>
      </c>
      <c r="B5103" s="3" t="s">
        <v>28</v>
      </c>
      <c r="C5103" s="29">
        <f t="shared" si="660"/>
        <v>2</v>
      </c>
      <c r="D5103" s="29" t="str">
        <f t="shared" si="657"/>
        <v>2</v>
      </c>
      <c r="E5103" s="42" t="str">
        <f t="shared" si="658"/>
        <v>22</v>
      </c>
      <c r="F5103" s="1">
        <v>47</v>
      </c>
      <c r="G5103" s="28" t="str">
        <f t="shared" si="659"/>
        <v>247</v>
      </c>
      <c r="H5103" s="1">
        <v>7</v>
      </c>
      <c r="I5103" s="1">
        <v>2858</v>
      </c>
      <c r="J5103" s="1">
        <v>8</v>
      </c>
      <c r="K5103" s="1">
        <v>2858</v>
      </c>
      <c r="L5103" s="1">
        <v>847829</v>
      </c>
      <c r="M5103" s="1">
        <v>7521142</v>
      </c>
      <c r="N5103" s="2">
        <f>INT(VLOOKUP(--D5103,'属性表（单）'!$H$7:$I$11,2,0)*VLOOKUP(F5103,'属性表（单）'!$B$4:$D$53,3,0))</f>
        <v>23475</v>
      </c>
      <c r="O5103" s="34">
        <f t="shared" si="661"/>
        <v>3520</v>
      </c>
      <c r="P5103" s="1">
        <f>IF(H5103=26,VLOOKUP(G5103,'属性表（单核）'!$H$2:$I$251,2,0),IF(H5103=59,VLOOKUP(G5103,'属性表（单核）'!$C$2:$D$251,2,0),INT(N5103/VLOOKUP(H5103,'属性表（单）'!$N$4:$O$24,2,0))))</f>
        <v>2347</v>
      </c>
      <c r="Q5103" s="34">
        <f t="shared" si="662"/>
        <v>3520</v>
      </c>
      <c r="R5103" s="1">
        <f>IF(J5103=26,VLOOKUP(G5103,'属性表（单核）'!$H$2:$I$251,2,0),IF(J5103=59,VLOOKUP(G5103,'属性表（单核）'!$C$2:$D$251,2,0),INT(N5103/VLOOKUP(J5103,'属性表（单）'!$N$4:$O$24,2,0))))</f>
        <v>2347</v>
      </c>
      <c r="S5103" s="1">
        <f t="shared" si="663"/>
        <v>0</v>
      </c>
      <c r="T5103" s="28">
        <f>VLOOKUP(--F5103,经验表!$A$4:$B$53,2,0)*VLOOKUP(--E5103,经验表!$W$8:$X$17,2,0)</f>
        <v>0</v>
      </c>
      <c r="U5103" s="1">
        <f t="shared" si="664"/>
        <v>0</v>
      </c>
      <c r="V5103" s="1">
        <f t="shared" si="665"/>
        <v>0</v>
      </c>
    </row>
    <row r="5104" spans="1:22" x14ac:dyDescent="0.35">
      <c r="A5104" s="1">
        <v>94800212</v>
      </c>
      <c r="B5104" s="3" t="s">
        <v>28</v>
      </c>
      <c r="C5104" s="29">
        <f t="shared" si="660"/>
        <v>2</v>
      </c>
      <c r="D5104" s="29" t="str">
        <f t="shared" si="657"/>
        <v>2</v>
      </c>
      <c r="E5104" s="42" t="str">
        <f t="shared" si="658"/>
        <v>22</v>
      </c>
      <c r="F5104" s="1">
        <v>48</v>
      </c>
      <c r="G5104" s="28" t="str">
        <f t="shared" si="659"/>
        <v>248</v>
      </c>
      <c r="H5104" s="1">
        <v>7</v>
      </c>
      <c r="I5104" s="1">
        <v>2947</v>
      </c>
      <c r="J5104" s="1">
        <v>8</v>
      </c>
      <c r="K5104" s="1">
        <v>2947</v>
      </c>
      <c r="L5104" s="1">
        <v>940053</v>
      </c>
      <c r="M5104" s="1">
        <v>8368971</v>
      </c>
      <c r="N5104" s="2">
        <f>INT(VLOOKUP(--D5104,'属性表（单）'!$H$7:$I$11,2,0)*VLOOKUP(F5104,'属性表（单）'!$B$4:$D$53,3,0))</f>
        <v>24300</v>
      </c>
      <c r="O5104" s="34">
        <f t="shared" si="661"/>
        <v>3645</v>
      </c>
      <c r="P5104" s="1">
        <f>IF(H5104=26,VLOOKUP(G5104,'属性表（单核）'!$H$2:$I$251,2,0),IF(H5104=59,VLOOKUP(G5104,'属性表（单核）'!$C$2:$D$251,2,0),INT(N5104/VLOOKUP(H5104,'属性表（单）'!$N$4:$O$24,2,0))))</f>
        <v>2430</v>
      </c>
      <c r="Q5104" s="34">
        <f t="shared" si="662"/>
        <v>3645</v>
      </c>
      <c r="R5104" s="1">
        <f>IF(J5104=26,VLOOKUP(G5104,'属性表（单核）'!$H$2:$I$251,2,0),IF(J5104=59,VLOOKUP(G5104,'属性表（单核）'!$C$2:$D$251,2,0),INT(N5104/VLOOKUP(J5104,'属性表（单）'!$N$4:$O$24,2,0))))</f>
        <v>2430</v>
      </c>
      <c r="S5104" s="1">
        <f t="shared" si="663"/>
        <v>0</v>
      </c>
      <c r="T5104" s="28">
        <f>VLOOKUP(--F5104,经验表!$A$4:$B$53,2,0)*VLOOKUP(--E5104,经验表!$W$8:$X$17,2,0)</f>
        <v>0</v>
      </c>
      <c r="U5104" s="1">
        <f t="shared" si="664"/>
        <v>0</v>
      </c>
      <c r="V5104" s="1">
        <f t="shared" si="665"/>
        <v>0</v>
      </c>
    </row>
    <row r="5105" spans="1:22" x14ac:dyDescent="0.35">
      <c r="A5105" s="1">
        <v>94900212</v>
      </c>
      <c r="B5105" s="3" t="s">
        <v>28</v>
      </c>
      <c r="C5105" s="29">
        <f t="shared" si="660"/>
        <v>2</v>
      </c>
      <c r="D5105" s="29" t="str">
        <f t="shared" si="657"/>
        <v>2</v>
      </c>
      <c r="E5105" s="42" t="str">
        <f t="shared" si="658"/>
        <v>22</v>
      </c>
      <c r="F5105" s="1">
        <v>49</v>
      </c>
      <c r="G5105" s="28" t="str">
        <f t="shared" si="659"/>
        <v>249</v>
      </c>
      <c r="H5105" s="1">
        <v>7</v>
      </c>
      <c r="I5105" s="1">
        <v>3038</v>
      </c>
      <c r="J5105" s="1">
        <v>8</v>
      </c>
      <c r="K5105" s="1">
        <v>3038</v>
      </c>
      <c r="L5105" s="1">
        <v>1042182</v>
      </c>
      <c r="M5105" s="1">
        <v>9309024</v>
      </c>
      <c r="N5105" s="2">
        <f>INT(VLOOKUP(--D5105,'属性表（单）'!$H$7:$I$11,2,0)*VLOOKUP(F5105,'属性表（单）'!$B$4:$D$53,3,0))</f>
        <v>25125</v>
      </c>
      <c r="O5105" s="34">
        <f t="shared" si="661"/>
        <v>3768</v>
      </c>
      <c r="P5105" s="1">
        <f>IF(H5105=26,VLOOKUP(G5105,'属性表（单核）'!$H$2:$I$251,2,0),IF(H5105=59,VLOOKUP(G5105,'属性表（单核）'!$C$2:$D$251,2,0),INT(N5105/VLOOKUP(H5105,'属性表（单）'!$N$4:$O$24,2,0))))</f>
        <v>2512</v>
      </c>
      <c r="Q5105" s="34">
        <f t="shared" si="662"/>
        <v>3768</v>
      </c>
      <c r="R5105" s="1">
        <f>IF(J5105=26,VLOOKUP(G5105,'属性表（单核）'!$H$2:$I$251,2,0),IF(J5105=59,VLOOKUP(G5105,'属性表（单核）'!$C$2:$D$251,2,0),INT(N5105/VLOOKUP(J5105,'属性表（单）'!$N$4:$O$24,2,0))))</f>
        <v>2512</v>
      </c>
      <c r="S5105" s="1">
        <f t="shared" si="663"/>
        <v>0</v>
      </c>
      <c r="T5105" s="28">
        <f>VLOOKUP(--F5105,经验表!$A$4:$B$53,2,0)*VLOOKUP(--E5105,经验表!$W$8:$X$17,2,0)</f>
        <v>0</v>
      </c>
      <c r="U5105" s="1">
        <f t="shared" si="664"/>
        <v>0</v>
      </c>
      <c r="V5105" s="1">
        <f t="shared" si="665"/>
        <v>0</v>
      </c>
    </row>
    <row r="5106" spans="1:22" x14ac:dyDescent="0.35">
      <c r="A5106" s="1">
        <v>95000212</v>
      </c>
      <c r="B5106" s="3" t="s">
        <v>28</v>
      </c>
      <c r="C5106" s="29">
        <f t="shared" si="660"/>
        <v>2</v>
      </c>
      <c r="D5106" s="29" t="str">
        <f t="shared" si="657"/>
        <v>2</v>
      </c>
      <c r="E5106" s="42" t="str">
        <f t="shared" si="658"/>
        <v>22</v>
      </c>
      <c r="F5106" s="1">
        <v>50</v>
      </c>
      <c r="G5106" s="28" t="str">
        <f t="shared" si="659"/>
        <v>250</v>
      </c>
      <c r="H5106" s="1">
        <v>7</v>
      </c>
      <c r="I5106" s="1">
        <v>3133</v>
      </c>
      <c r="J5106" s="1">
        <v>8</v>
      </c>
      <c r="K5106" s="1">
        <v>3133</v>
      </c>
      <c r="L5106" s="1">
        <v>99999999</v>
      </c>
      <c r="M5106" s="1">
        <v>10351206</v>
      </c>
      <c r="N5106" s="2">
        <f>INT(VLOOKUP(--D5106,'属性表（单）'!$H$7:$I$11,2,0)*VLOOKUP(F5106,'属性表（单）'!$B$4:$D$53,3,0))</f>
        <v>25950</v>
      </c>
      <c r="O5106" s="34">
        <f t="shared" si="661"/>
        <v>3892</v>
      </c>
      <c r="P5106" s="1">
        <f>IF(H5106=26,VLOOKUP(G5106,'属性表（单核）'!$H$2:$I$251,2,0),IF(H5106=59,VLOOKUP(G5106,'属性表（单核）'!$C$2:$D$251,2,0),INT(N5106/VLOOKUP(H5106,'属性表（单）'!$N$4:$O$24,2,0))))</f>
        <v>2595</v>
      </c>
      <c r="Q5106" s="34">
        <f t="shared" si="662"/>
        <v>3892</v>
      </c>
      <c r="R5106" s="1">
        <f>IF(J5106=26,VLOOKUP(G5106,'属性表（单核）'!$H$2:$I$251,2,0),IF(J5106=59,VLOOKUP(G5106,'属性表（单核）'!$C$2:$D$251,2,0),INT(N5106/VLOOKUP(J5106,'属性表（单）'!$N$4:$O$24,2,0))))</f>
        <v>2595</v>
      </c>
      <c r="S5106" s="1">
        <f t="shared" si="663"/>
        <v>0</v>
      </c>
      <c r="T5106" s="28">
        <f>VLOOKUP(--F5106,经验表!$A$4:$B$53,2,0)*VLOOKUP(--E5106,经验表!$W$8:$X$17,2,0)</f>
        <v>0</v>
      </c>
      <c r="U5106" s="1">
        <f t="shared" si="664"/>
        <v>0</v>
      </c>
      <c r="V5106" s="1">
        <f t="shared" si="665"/>
        <v>0</v>
      </c>
    </row>
    <row r="5107" spans="1:22" x14ac:dyDescent="0.35">
      <c r="A5107" s="1">
        <v>90100213</v>
      </c>
      <c r="B5107" s="3" t="s">
        <v>28</v>
      </c>
      <c r="C5107" s="29">
        <f t="shared" si="660"/>
        <v>2</v>
      </c>
      <c r="D5107" s="29" t="str">
        <f t="shared" si="657"/>
        <v>3</v>
      </c>
      <c r="E5107" s="42" t="str">
        <f t="shared" si="658"/>
        <v>23</v>
      </c>
      <c r="F5107" s="1">
        <v>1</v>
      </c>
      <c r="G5107" s="28" t="str">
        <f t="shared" si="659"/>
        <v>31</v>
      </c>
      <c r="H5107" s="1">
        <v>7</v>
      </c>
      <c r="I5107" s="1">
        <v>768</v>
      </c>
      <c r="J5107" s="1">
        <v>8</v>
      </c>
      <c r="K5107" s="1">
        <v>768</v>
      </c>
      <c r="L5107" s="1">
        <v>2913</v>
      </c>
      <c r="M5107" s="1">
        <v>0</v>
      </c>
      <c r="N5107" s="2">
        <f>INT(VLOOKUP(--D5107,'属性表（单）'!$H$7:$I$11,2,0)*VLOOKUP(F5107,'属性表（单）'!$B$4:$D$53,3,0))</f>
        <v>3600</v>
      </c>
      <c r="O5107" s="34">
        <f t="shared" si="661"/>
        <v>540</v>
      </c>
      <c r="P5107" s="1">
        <f>IF(H5107=26,VLOOKUP(G5107,'属性表（单核）'!$H$2:$I$251,2,0),IF(H5107=59,VLOOKUP(G5107,'属性表（单核）'!$C$2:$D$251,2,0),INT(N5107/VLOOKUP(H5107,'属性表（单）'!$N$4:$O$24,2,0))))</f>
        <v>360</v>
      </c>
      <c r="Q5107" s="34">
        <f t="shared" si="662"/>
        <v>540</v>
      </c>
      <c r="R5107" s="1">
        <f>IF(J5107=26,VLOOKUP(G5107,'属性表（单核）'!$H$2:$I$251,2,0),IF(J5107=59,VLOOKUP(G5107,'属性表（单核）'!$C$2:$D$251,2,0),INT(N5107/VLOOKUP(J5107,'属性表（单）'!$N$4:$O$24,2,0))))</f>
        <v>360</v>
      </c>
      <c r="S5107" s="1">
        <f t="shared" si="663"/>
        <v>2250</v>
      </c>
      <c r="T5107" s="28">
        <f>VLOOKUP(--F5107,经验表!$A$4:$B$53,2,0)*VLOOKUP(--E5107,经验表!$W$8:$X$17,2,0)</f>
        <v>2250</v>
      </c>
      <c r="U5107" s="1">
        <f t="shared" si="664"/>
        <v>75000</v>
      </c>
      <c r="V5107" s="1">
        <f t="shared" si="665"/>
        <v>0</v>
      </c>
    </row>
    <row r="5108" spans="1:22" x14ac:dyDescent="0.35">
      <c r="A5108" s="1">
        <v>90200213</v>
      </c>
      <c r="B5108" s="3" t="s">
        <v>28</v>
      </c>
      <c r="C5108" s="29">
        <f t="shared" si="660"/>
        <v>2</v>
      </c>
      <c r="D5108" s="29" t="str">
        <f t="shared" si="657"/>
        <v>3</v>
      </c>
      <c r="E5108" s="42" t="str">
        <f t="shared" si="658"/>
        <v>23</v>
      </c>
      <c r="F5108" s="1">
        <v>2</v>
      </c>
      <c r="G5108" s="28" t="str">
        <f t="shared" si="659"/>
        <v>32</v>
      </c>
      <c r="H5108" s="1">
        <v>7</v>
      </c>
      <c r="I5108" s="1">
        <v>813</v>
      </c>
      <c r="J5108" s="1">
        <v>8</v>
      </c>
      <c r="K5108" s="1">
        <v>813</v>
      </c>
      <c r="L5108" s="1">
        <v>3854</v>
      </c>
      <c r="M5108" s="1">
        <v>2913</v>
      </c>
      <c r="N5108" s="2">
        <f>INT(VLOOKUP(--D5108,'属性表（单）'!$H$7:$I$11,2,0)*VLOOKUP(F5108,'属性表（单）'!$B$4:$D$53,3,0))</f>
        <v>3825</v>
      </c>
      <c r="O5108" s="34">
        <f t="shared" si="661"/>
        <v>573</v>
      </c>
      <c r="P5108" s="1">
        <f>IF(H5108=26,VLOOKUP(G5108,'属性表（单核）'!$H$2:$I$251,2,0),IF(H5108=59,VLOOKUP(G5108,'属性表（单核）'!$C$2:$D$251,2,0),INT(N5108/VLOOKUP(H5108,'属性表（单）'!$N$4:$O$24,2,0))))</f>
        <v>382</v>
      </c>
      <c r="Q5108" s="34">
        <f t="shared" si="662"/>
        <v>573</v>
      </c>
      <c r="R5108" s="1">
        <f>IF(J5108=26,VLOOKUP(G5108,'属性表（单核）'!$H$2:$I$251,2,0),IF(J5108=59,VLOOKUP(G5108,'属性表（单核）'!$C$2:$D$251,2,0),INT(N5108/VLOOKUP(J5108,'属性表（单）'!$N$4:$O$24,2,0))))</f>
        <v>382</v>
      </c>
      <c r="S5108" s="1">
        <f t="shared" si="663"/>
        <v>3150</v>
      </c>
      <c r="T5108" s="28">
        <f>VLOOKUP(--F5108,经验表!$A$4:$B$53,2,0)*VLOOKUP(--E5108,经验表!$W$8:$X$17,2,0)</f>
        <v>3150</v>
      </c>
      <c r="U5108" s="1">
        <f t="shared" si="664"/>
        <v>77250</v>
      </c>
      <c r="V5108" s="1">
        <f t="shared" si="665"/>
        <v>77250</v>
      </c>
    </row>
    <row r="5109" spans="1:22" x14ac:dyDescent="0.35">
      <c r="A5109" s="1">
        <v>90300213</v>
      </c>
      <c r="B5109" s="3" t="s">
        <v>28</v>
      </c>
      <c r="C5109" s="29">
        <f t="shared" si="660"/>
        <v>2</v>
      </c>
      <c r="D5109" s="29" t="str">
        <f t="shared" si="657"/>
        <v>3</v>
      </c>
      <c r="E5109" s="42" t="str">
        <f t="shared" si="658"/>
        <v>23</v>
      </c>
      <c r="F5109" s="1">
        <v>3</v>
      </c>
      <c r="G5109" s="28" t="str">
        <f t="shared" si="659"/>
        <v>33</v>
      </c>
      <c r="H5109" s="1">
        <v>7</v>
      </c>
      <c r="I5109" s="1">
        <v>861</v>
      </c>
      <c r="J5109" s="1">
        <v>8</v>
      </c>
      <c r="K5109" s="1">
        <v>861</v>
      </c>
      <c r="L5109" s="1">
        <v>4906</v>
      </c>
      <c r="M5109" s="1">
        <v>6767</v>
      </c>
      <c r="N5109" s="2">
        <f>INT(VLOOKUP(--D5109,'属性表（单）'!$H$7:$I$11,2,0)*VLOOKUP(F5109,'属性表（单）'!$B$4:$D$53,3,0))</f>
        <v>4050</v>
      </c>
      <c r="O5109" s="34">
        <f t="shared" si="661"/>
        <v>607</v>
      </c>
      <c r="P5109" s="1">
        <f>IF(H5109=26,VLOOKUP(G5109,'属性表（单核）'!$H$2:$I$251,2,0),IF(H5109=59,VLOOKUP(G5109,'属性表（单核）'!$C$2:$D$251,2,0),INT(N5109/VLOOKUP(H5109,'属性表（单）'!$N$4:$O$24,2,0))))</f>
        <v>405</v>
      </c>
      <c r="Q5109" s="34">
        <f t="shared" si="662"/>
        <v>607</v>
      </c>
      <c r="R5109" s="1">
        <f>IF(J5109=26,VLOOKUP(G5109,'属性表（单核）'!$H$2:$I$251,2,0),IF(J5109=59,VLOOKUP(G5109,'属性表（单核）'!$C$2:$D$251,2,0),INT(N5109/VLOOKUP(J5109,'属性表（单）'!$N$4:$O$24,2,0))))</f>
        <v>405</v>
      </c>
      <c r="S5109" s="1">
        <f t="shared" si="663"/>
        <v>4050</v>
      </c>
      <c r="T5109" s="28">
        <f>VLOOKUP(--F5109,经验表!$A$4:$B$53,2,0)*VLOOKUP(--E5109,经验表!$W$8:$X$17,2,0)</f>
        <v>4050</v>
      </c>
      <c r="U5109" s="1">
        <f t="shared" si="664"/>
        <v>80400</v>
      </c>
      <c r="V5109" s="1">
        <f t="shared" si="665"/>
        <v>80400</v>
      </c>
    </row>
    <row r="5110" spans="1:22" x14ac:dyDescent="0.35">
      <c r="A5110" s="1">
        <v>90400213</v>
      </c>
      <c r="B5110" s="3" t="s">
        <v>28</v>
      </c>
      <c r="C5110" s="29">
        <f t="shared" si="660"/>
        <v>2</v>
      </c>
      <c r="D5110" s="29" t="str">
        <f t="shared" si="657"/>
        <v>3</v>
      </c>
      <c r="E5110" s="42" t="str">
        <f t="shared" si="658"/>
        <v>23</v>
      </c>
      <c r="F5110" s="1">
        <v>4</v>
      </c>
      <c r="G5110" s="28" t="str">
        <f t="shared" si="659"/>
        <v>34</v>
      </c>
      <c r="H5110" s="1">
        <v>7</v>
      </c>
      <c r="I5110" s="1">
        <v>909</v>
      </c>
      <c r="J5110" s="1">
        <v>8</v>
      </c>
      <c r="K5110" s="1">
        <v>909</v>
      </c>
      <c r="L5110" s="1">
        <v>6076</v>
      </c>
      <c r="M5110" s="1">
        <v>11673</v>
      </c>
      <c r="N5110" s="2">
        <f>INT(VLOOKUP(--D5110,'属性表（单）'!$H$7:$I$11,2,0)*VLOOKUP(F5110,'属性表（单）'!$B$4:$D$53,3,0))</f>
        <v>4275</v>
      </c>
      <c r="O5110" s="34">
        <f t="shared" si="661"/>
        <v>640</v>
      </c>
      <c r="P5110" s="1">
        <f>IF(H5110=26,VLOOKUP(G5110,'属性表（单核）'!$H$2:$I$251,2,0),IF(H5110=59,VLOOKUP(G5110,'属性表（单核）'!$C$2:$D$251,2,0),INT(N5110/VLOOKUP(H5110,'属性表（单）'!$N$4:$O$24,2,0))))</f>
        <v>427</v>
      </c>
      <c r="Q5110" s="34">
        <f t="shared" si="662"/>
        <v>640</v>
      </c>
      <c r="R5110" s="1">
        <f>IF(J5110=26,VLOOKUP(G5110,'属性表（单核）'!$H$2:$I$251,2,0),IF(J5110=59,VLOOKUP(G5110,'属性表（单核）'!$C$2:$D$251,2,0),INT(N5110/VLOOKUP(J5110,'属性表（单）'!$N$4:$O$24,2,0))))</f>
        <v>427</v>
      </c>
      <c r="S5110" s="1">
        <f t="shared" si="663"/>
        <v>4950</v>
      </c>
      <c r="T5110" s="28">
        <f>VLOOKUP(--F5110,经验表!$A$4:$B$53,2,0)*VLOOKUP(--E5110,经验表!$W$8:$X$17,2,0)</f>
        <v>4950</v>
      </c>
      <c r="U5110" s="1">
        <f t="shared" si="664"/>
        <v>84450</v>
      </c>
      <c r="V5110" s="1">
        <f t="shared" si="665"/>
        <v>84450</v>
      </c>
    </row>
    <row r="5111" spans="1:22" x14ac:dyDescent="0.35">
      <c r="A5111" s="1">
        <v>90500213</v>
      </c>
      <c r="B5111" s="3" t="s">
        <v>28</v>
      </c>
      <c r="C5111" s="29">
        <f t="shared" si="660"/>
        <v>2</v>
      </c>
      <c r="D5111" s="29" t="str">
        <f t="shared" si="657"/>
        <v>3</v>
      </c>
      <c r="E5111" s="42" t="str">
        <f t="shared" si="658"/>
        <v>23</v>
      </c>
      <c r="F5111" s="1">
        <v>5</v>
      </c>
      <c r="G5111" s="28" t="str">
        <f t="shared" si="659"/>
        <v>35</v>
      </c>
      <c r="H5111" s="1">
        <v>7</v>
      </c>
      <c r="I5111" s="1">
        <v>957</v>
      </c>
      <c r="J5111" s="1">
        <v>8</v>
      </c>
      <c r="K5111" s="1">
        <v>957</v>
      </c>
      <c r="L5111" s="1">
        <v>7379</v>
      </c>
      <c r="M5111" s="1">
        <v>17749</v>
      </c>
      <c r="N5111" s="2">
        <f>INT(VLOOKUP(--D5111,'属性表（单）'!$H$7:$I$11,2,0)*VLOOKUP(F5111,'属性表（单）'!$B$4:$D$53,3,0))</f>
        <v>4500</v>
      </c>
      <c r="O5111" s="34">
        <f t="shared" si="661"/>
        <v>675</v>
      </c>
      <c r="P5111" s="1">
        <f>IF(H5111=26,VLOOKUP(G5111,'属性表（单核）'!$H$2:$I$251,2,0),IF(H5111=59,VLOOKUP(G5111,'属性表（单核）'!$C$2:$D$251,2,0),INT(N5111/VLOOKUP(H5111,'属性表（单）'!$N$4:$O$24,2,0))))</f>
        <v>450</v>
      </c>
      <c r="Q5111" s="34">
        <f t="shared" si="662"/>
        <v>675</v>
      </c>
      <c r="R5111" s="1">
        <f>IF(J5111=26,VLOOKUP(G5111,'属性表（单核）'!$H$2:$I$251,2,0),IF(J5111=59,VLOOKUP(G5111,'属性表（单核）'!$C$2:$D$251,2,0),INT(N5111/VLOOKUP(J5111,'属性表（单）'!$N$4:$O$24,2,0))))</f>
        <v>450</v>
      </c>
      <c r="S5111" s="1">
        <f t="shared" si="663"/>
        <v>5850</v>
      </c>
      <c r="T5111" s="28">
        <f>VLOOKUP(--F5111,经验表!$A$4:$B$53,2,0)*VLOOKUP(--E5111,经验表!$W$8:$X$17,2,0)</f>
        <v>5850</v>
      </c>
      <c r="U5111" s="1">
        <f t="shared" si="664"/>
        <v>89400</v>
      </c>
      <c r="V5111" s="1">
        <f t="shared" si="665"/>
        <v>89400</v>
      </c>
    </row>
    <row r="5112" spans="1:22" x14ac:dyDescent="0.35">
      <c r="A5112" s="1">
        <v>90600213</v>
      </c>
      <c r="B5112" s="3" t="s">
        <v>28</v>
      </c>
      <c r="C5112" s="29">
        <f t="shared" si="660"/>
        <v>2</v>
      </c>
      <c r="D5112" s="29" t="str">
        <f t="shared" si="657"/>
        <v>3</v>
      </c>
      <c r="E5112" s="42" t="str">
        <f t="shared" si="658"/>
        <v>23</v>
      </c>
      <c r="F5112" s="1">
        <v>6</v>
      </c>
      <c r="G5112" s="28" t="str">
        <f t="shared" si="659"/>
        <v>36</v>
      </c>
      <c r="H5112" s="1">
        <v>7</v>
      </c>
      <c r="I5112" s="1">
        <v>1008</v>
      </c>
      <c r="J5112" s="1">
        <v>8</v>
      </c>
      <c r="K5112" s="1">
        <v>1008</v>
      </c>
      <c r="L5112" s="1">
        <v>8829</v>
      </c>
      <c r="M5112" s="1">
        <v>25128</v>
      </c>
      <c r="N5112" s="2">
        <f>INT(VLOOKUP(--D5112,'属性表（单）'!$H$7:$I$11,2,0)*VLOOKUP(F5112,'属性表（单）'!$B$4:$D$53,3,0))</f>
        <v>4725</v>
      </c>
      <c r="O5112" s="34">
        <f t="shared" si="661"/>
        <v>708</v>
      </c>
      <c r="P5112" s="1">
        <f>IF(H5112=26,VLOOKUP(G5112,'属性表（单核）'!$H$2:$I$251,2,0),IF(H5112=59,VLOOKUP(G5112,'属性表（单核）'!$C$2:$D$251,2,0),INT(N5112/VLOOKUP(H5112,'属性表（单）'!$N$4:$O$24,2,0))))</f>
        <v>472</v>
      </c>
      <c r="Q5112" s="34">
        <f t="shared" si="662"/>
        <v>708</v>
      </c>
      <c r="R5112" s="1">
        <f>IF(J5112=26,VLOOKUP(G5112,'属性表（单核）'!$H$2:$I$251,2,0),IF(J5112=59,VLOOKUP(G5112,'属性表（单核）'!$C$2:$D$251,2,0),INT(N5112/VLOOKUP(J5112,'属性表（单）'!$N$4:$O$24,2,0))))</f>
        <v>472</v>
      </c>
      <c r="S5112" s="1">
        <f t="shared" si="663"/>
        <v>7350</v>
      </c>
      <c r="T5112" s="28">
        <f>VLOOKUP(--F5112,经验表!$A$4:$B$53,2,0)*VLOOKUP(--E5112,经验表!$W$8:$X$17,2,0)</f>
        <v>7350</v>
      </c>
      <c r="U5112" s="1">
        <f t="shared" si="664"/>
        <v>95250</v>
      </c>
      <c r="V5112" s="1">
        <f t="shared" si="665"/>
        <v>95250</v>
      </c>
    </row>
    <row r="5113" spans="1:22" x14ac:dyDescent="0.35">
      <c r="A5113" s="1">
        <v>90700213</v>
      </c>
      <c r="B5113" s="3" t="s">
        <v>28</v>
      </c>
      <c r="C5113" s="29">
        <f t="shared" si="660"/>
        <v>2</v>
      </c>
      <c r="D5113" s="29" t="str">
        <f t="shared" si="657"/>
        <v>3</v>
      </c>
      <c r="E5113" s="42" t="str">
        <f t="shared" si="658"/>
        <v>23</v>
      </c>
      <c r="F5113" s="1">
        <v>7</v>
      </c>
      <c r="G5113" s="28" t="str">
        <f t="shared" si="659"/>
        <v>37</v>
      </c>
      <c r="H5113" s="1">
        <v>7</v>
      </c>
      <c r="I5113" s="1">
        <v>1058</v>
      </c>
      <c r="J5113" s="1">
        <v>8</v>
      </c>
      <c r="K5113" s="1">
        <v>1058</v>
      </c>
      <c r="L5113" s="1">
        <v>10437</v>
      </c>
      <c r="M5113" s="1">
        <v>33957</v>
      </c>
      <c r="N5113" s="2">
        <f>INT(VLOOKUP(--D5113,'属性表（单）'!$H$7:$I$11,2,0)*VLOOKUP(F5113,'属性表（单）'!$B$4:$D$53,3,0))</f>
        <v>5062</v>
      </c>
      <c r="O5113" s="34">
        <f t="shared" si="661"/>
        <v>759</v>
      </c>
      <c r="P5113" s="1">
        <f>IF(H5113=26,VLOOKUP(G5113,'属性表（单核）'!$H$2:$I$251,2,0),IF(H5113=59,VLOOKUP(G5113,'属性表（单核）'!$C$2:$D$251,2,0),INT(N5113/VLOOKUP(H5113,'属性表（单）'!$N$4:$O$24,2,0))))</f>
        <v>506</v>
      </c>
      <c r="Q5113" s="34">
        <f t="shared" si="662"/>
        <v>759</v>
      </c>
      <c r="R5113" s="1">
        <f>IF(J5113=26,VLOOKUP(G5113,'属性表（单核）'!$H$2:$I$251,2,0),IF(J5113=59,VLOOKUP(G5113,'属性表（单核）'!$C$2:$D$251,2,0),INT(N5113/VLOOKUP(J5113,'属性表（单）'!$N$4:$O$24,2,0))))</f>
        <v>506</v>
      </c>
      <c r="S5113" s="1">
        <f t="shared" si="663"/>
        <v>8850</v>
      </c>
      <c r="T5113" s="28">
        <f>VLOOKUP(--F5113,经验表!$A$4:$B$53,2,0)*VLOOKUP(--E5113,经验表!$W$8:$X$17,2,0)</f>
        <v>8850</v>
      </c>
      <c r="U5113" s="1">
        <f t="shared" si="664"/>
        <v>102600</v>
      </c>
      <c r="V5113" s="1">
        <f t="shared" si="665"/>
        <v>102600</v>
      </c>
    </row>
    <row r="5114" spans="1:22" x14ac:dyDescent="0.35">
      <c r="A5114" s="1">
        <v>90800213</v>
      </c>
      <c r="B5114" s="3" t="s">
        <v>28</v>
      </c>
      <c r="C5114" s="29">
        <f t="shared" si="660"/>
        <v>2</v>
      </c>
      <c r="D5114" s="29" t="str">
        <f t="shared" si="657"/>
        <v>3</v>
      </c>
      <c r="E5114" s="42" t="str">
        <f t="shared" si="658"/>
        <v>23</v>
      </c>
      <c r="F5114" s="1">
        <v>8</v>
      </c>
      <c r="G5114" s="28" t="str">
        <f t="shared" si="659"/>
        <v>38</v>
      </c>
      <c r="H5114" s="1">
        <v>7</v>
      </c>
      <c r="I5114" s="1">
        <v>1110</v>
      </c>
      <c r="J5114" s="1">
        <v>8</v>
      </c>
      <c r="K5114" s="1">
        <v>1110</v>
      </c>
      <c r="L5114" s="1">
        <v>12225</v>
      </c>
      <c r="M5114" s="1">
        <v>44394</v>
      </c>
      <c r="N5114" s="2">
        <f>INT(VLOOKUP(--D5114,'属性表（单）'!$H$7:$I$11,2,0)*VLOOKUP(F5114,'属性表（单）'!$B$4:$D$53,3,0))</f>
        <v>5400</v>
      </c>
      <c r="O5114" s="34">
        <f t="shared" si="661"/>
        <v>810</v>
      </c>
      <c r="P5114" s="1">
        <f>IF(H5114=26,VLOOKUP(G5114,'属性表（单核）'!$H$2:$I$251,2,0),IF(H5114=59,VLOOKUP(G5114,'属性表（单核）'!$C$2:$D$251,2,0),INT(N5114/VLOOKUP(H5114,'属性表（单）'!$N$4:$O$24,2,0))))</f>
        <v>540</v>
      </c>
      <c r="Q5114" s="34">
        <f t="shared" si="662"/>
        <v>810</v>
      </c>
      <c r="R5114" s="1">
        <f>IF(J5114=26,VLOOKUP(G5114,'属性表（单核）'!$H$2:$I$251,2,0),IF(J5114=59,VLOOKUP(G5114,'属性表（单核）'!$C$2:$D$251,2,0),INT(N5114/VLOOKUP(J5114,'属性表（单）'!$N$4:$O$24,2,0))))</f>
        <v>540</v>
      </c>
      <c r="S5114" s="1">
        <f t="shared" si="663"/>
        <v>10350</v>
      </c>
      <c r="T5114" s="28">
        <f>VLOOKUP(--F5114,经验表!$A$4:$B$53,2,0)*VLOOKUP(--E5114,经验表!$W$8:$X$17,2,0)</f>
        <v>10350</v>
      </c>
      <c r="U5114" s="1">
        <f t="shared" si="664"/>
        <v>111450</v>
      </c>
      <c r="V5114" s="1">
        <f t="shared" si="665"/>
        <v>111450</v>
      </c>
    </row>
    <row r="5115" spans="1:22" x14ac:dyDescent="0.35">
      <c r="A5115" s="1">
        <v>90900213</v>
      </c>
      <c r="B5115" s="3" t="s">
        <v>28</v>
      </c>
      <c r="C5115" s="29">
        <f t="shared" si="660"/>
        <v>2</v>
      </c>
      <c r="D5115" s="29" t="str">
        <f t="shared" si="657"/>
        <v>3</v>
      </c>
      <c r="E5115" s="42" t="str">
        <f t="shared" si="658"/>
        <v>23</v>
      </c>
      <c r="F5115" s="1">
        <v>9</v>
      </c>
      <c r="G5115" s="28" t="str">
        <f t="shared" si="659"/>
        <v>39</v>
      </c>
      <c r="H5115" s="1">
        <v>7</v>
      </c>
      <c r="I5115" s="1">
        <v>1163</v>
      </c>
      <c r="J5115" s="1">
        <v>8</v>
      </c>
      <c r="K5115" s="1">
        <v>1163</v>
      </c>
      <c r="L5115" s="1">
        <v>14210</v>
      </c>
      <c r="M5115" s="1">
        <v>56619</v>
      </c>
      <c r="N5115" s="2">
        <f>INT(VLOOKUP(--D5115,'属性表（单）'!$H$7:$I$11,2,0)*VLOOKUP(F5115,'属性表（单）'!$B$4:$D$53,3,0))</f>
        <v>5737</v>
      </c>
      <c r="O5115" s="34">
        <f t="shared" si="661"/>
        <v>859</v>
      </c>
      <c r="P5115" s="1">
        <f>IF(H5115=26,VLOOKUP(G5115,'属性表（单核）'!$H$2:$I$251,2,0),IF(H5115=59,VLOOKUP(G5115,'属性表（单核）'!$C$2:$D$251,2,0),INT(N5115/VLOOKUP(H5115,'属性表（单）'!$N$4:$O$24,2,0))))</f>
        <v>573</v>
      </c>
      <c r="Q5115" s="34">
        <f t="shared" si="662"/>
        <v>859</v>
      </c>
      <c r="R5115" s="1">
        <f>IF(J5115=26,VLOOKUP(G5115,'属性表（单核）'!$H$2:$I$251,2,0),IF(J5115=59,VLOOKUP(G5115,'属性表（单核）'!$C$2:$D$251,2,0),INT(N5115/VLOOKUP(J5115,'属性表（单）'!$N$4:$O$24,2,0))))</f>
        <v>573</v>
      </c>
      <c r="S5115" s="1">
        <f t="shared" si="663"/>
        <v>11850</v>
      </c>
      <c r="T5115" s="28">
        <f>VLOOKUP(--F5115,经验表!$A$4:$B$53,2,0)*VLOOKUP(--E5115,经验表!$W$8:$X$17,2,0)</f>
        <v>11850</v>
      </c>
      <c r="U5115" s="1">
        <f t="shared" si="664"/>
        <v>121800</v>
      </c>
      <c r="V5115" s="1">
        <f t="shared" si="665"/>
        <v>121800</v>
      </c>
    </row>
    <row r="5116" spans="1:22" x14ac:dyDescent="0.35">
      <c r="A5116" s="1">
        <v>91000213</v>
      </c>
      <c r="B5116" s="3" t="s">
        <v>28</v>
      </c>
      <c r="C5116" s="29">
        <f t="shared" si="660"/>
        <v>2</v>
      </c>
      <c r="D5116" s="29" t="str">
        <f t="shared" si="657"/>
        <v>3</v>
      </c>
      <c r="E5116" s="42" t="str">
        <f t="shared" si="658"/>
        <v>23</v>
      </c>
      <c r="F5116" s="1">
        <v>10</v>
      </c>
      <c r="G5116" s="28" t="str">
        <f t="shared" si="659"/>
        <v>310</v>
      </c>
      <c r="H5116" s="1">
        <v>7</v>
      </c>
      <c r="I5116" s="1">
        <v>1216</v>
      </c>
      <c r="J5116" s="1">
        <v>8</v>
      </c>
      <c r="K5116" s="1">
        <v>1216</v>
      </c>
      <c r="L5116" s="1">
        <v>16410</v>
      </c>
      <c r="M5116" s="1">
        <v>70829</v>
      </c>
      <c r="N5116" s="2">
        <f>INT(VLOOKUP(--D5116,'属性表（单）'!$H$7:$I$11,2,0)*VLOOKUP(F5116,'属性表（单）'!$B$4:$D$53,3,0))</f>
        <v>6075</v>
      </c>
      <c r="O5116" s="34">
        <f t="shared" si="661"/>
        <v>910</v>
      </c>
      <c r="P5116" s="1">
        <f>IF(H5116=26,VLOOKUP(G5116,'属性表（单核）'!$H$2:$I$251,2,0),IF(H5116=59,VLOOKUP(G5116,'属性表（单核）'!$C$2:$D$251,2,0),INT(N5116/VLOOKUP(H5116,'属性表（单）'!$N$4:$O$24,2,0))))</f>
        <v>607</v>
      </c>
      <c r="Q5116" s="34">
        <f t="shared" si="662"/>
        <v>910</v>
      </c>
      <c r="R5116" s="1">
        <f>IF(J5116=26,VLOOKUP(G5116,'属性表（单核）'!$H$2:$I$251,2,0),IF(J5116=59,VLOOKUP(G5116,'属性表（单核）'!$C$2:$D$251,2,0),INT(N5116/VLOOKUP(J5116,'属性表（单）'!$N$4:$O$24,2,0))))</f>
        <v>607</v>
      </c>
      <c r="S5116" s="1">
        <f t="shared" si="663"/>
        <v>14250</v>
      </c>
      <c r="T5116" s="28">
        <f>VLOOKUP(--F5116,经验表!$A$4:$B$53,2,0)*VLOOKUP(--E5116,经验表!$W$8:$X$17,2,0)</f>
        <v>14250</v>
      </c>
      <c r="U5116" s="1">
        <f t="shared" si="664"/>
        <v>133650</v>
      </c>
      <c r="V5116" s="1">
        <f t="shared" si="665"/>
        <v>133650</v>
      </c>
    </row>
    <row r="5117" spans="1:22" x14ac:dyDescent="0.35">
      <c r="A5117" s="1">
        <v>91100213</v>
      </c>
      <c r="B5117" s="3" t="s">
        <v>28</v>
      </c>
      <c r="C5117" s="29">
        <f t="shared" si="660"/>
        <v>2</v>
      </c>
      <c r="D5117" s="29" t="str">
        <f t="shared" si="657"/>
        <v>3</v>
      </c>
      <c r="E5117" s="42" t="str">
        <f t="shared" si="658"/>
        <v>23</v>
      </c>
      <c r="F5117" s="1">
        <v>11</v>
      </c>
      <c r="G5117" s="28" t="str">
        <f t="shared" si="659"/>
        <v>311</v>
      </c>
      <c r="H5117" s="1">
        <v>7</v>
      </c>
      <c r="I5117" s="1">
        <v>1272</v>
      </c>
      <c r="J5117" s="1">
        <v>8</v>
      </c>
      <c r="K5117" s="1">
        <v>1272</v>
      </c>
      <c r="L5117" s="1">
        <v>18850</v>
      </c>
      <c r="M5117" s="1">
        <v>87239</v>
      </c>
      <c r="N5117" s="2">
        <f>INT(VLOOKUP(--D5117,'属性表（单）'!$H$7:$I$11,2,0)*VLOOKUP(F5117,'属性表（单）'!$B$4:$D$53,3,0))</f>
        <v>6412</v>
      </c>
      <c r="O5117" s="34">
        <f t="shared" si="661"/>
        <v>961</v>
      </c>
      <c r="P5117" s="1">
        <f>IF(H5117=26,VLOOKUP(G5117,'属性表（单核）'!$H$2:$I$251,2,0),IF(H5117=59,VLOOKUP(G5117,'属性表（单核）'!$C$2:$D$251,2,0),INT(N5117/VLOOKUP(H5117,'属性表（单）'!$N$4:$O$24,2,0))))</f>
        <v>641</v>
      </c>
      <c r="Q5117" s="34">
        <f t="shared" si="662"/>
        <v>961</v>
      </c>
      <c r="R5117" s="1">
        <f>IF(J5117=26,VLOOKUP(G5117,'属性表（单核）'!$H$2:$I$251,2,0),IF(J5117=59,VLOOKUP(G5117,'属性表（单核）'!$C$2:$D$251,2,0),INT(N5117/VLOOKUP(J5117,'属性表（单）'!$N$4:$O$24,2,0))))</f>
        <v>641</v>
      </c>
      <c r="S5117" s="1">
        <f t="shared" si="663"/>
        <v>16650</v>
      </c>
      <c r="T5117" s="28">
        <f>VLOOKUP(--F5117,经验表!$A$4:$B$53,2,0)*VLOOKUP(--E5117,经验表!$W$8:$X$17,2,0)</f>
        <v>16650</v>
      </c>
      <c r="U5117" s="1">
        <f t="shared" si="664"/>
        <v>147900</v>
      </c>
      <c r="V5117" s="1">
        <f t="shared" si="665"/>
        <v>147900</v>
      </c>
    </row>
    <row r="5118" spans="1:22" x14ac:dyDescent="0.35">
      <c r="A5118" s="1">
        <v>91200213</v>
      </c>
      <c r="B5118" s="3" t="s">
        <v>28</v>
      </c>
      <c r="C5118" s="29">
        <f t="shared" si="660"/>
        <v>2</v>
      </c>
      <c r="D5118" s="29" t="str">
        <f t="shared" si="657"/>
        <v>3</v>
      </c>
      <c r="E5118" s="42" t="str">
        <f t="shared" si="658"/>
        <v>23</v>
      </c>
      <c r="F5118" s="1">
        <v>12</v>
      </c>
      <c r="G5118" s="28" t="str">
        <f t="shared" si="659"/>
        <v>312</v>
      </c>
      <c r="H5118" s="1">
        <v>7</v>
      </c>
      <c r="I5118" s="1">
        <v>1328</v>
      </c>
      <c r="J5118" s="1">
        <v>8</v>
      </c>
      <c r="K5118" s="1">
        <v>1328</v>
      </c>
      <c r="L5118" s="1">
        <v>21553</v>
      </c>
      <c r="M5118" s="1">
        <v>106089</v>
      </c>
      <c r="N5118" s="2">
        <f>INT(VLOOKUP(--D5118,'属性表（单）'!$H$7:$I$11,2,0)*VLOOKUP(F5118,'属性表（单）'!$B$4:$D$53,3,0))</f>
        <v>6862</v>
      </c>
      <c r="O5118" s="34">
        <f t="shared" si="661"/>
        <v>1029</v>
      </c>
      <c r="P5118" s="1">
        <f>IF(H5118=26,VLOOKUP(G5118,'属性表（单核）'!$H$2:$I$251,2,0),IF(H5118=59,VLOOKUP(G5118,'属性表（单核）'!$C$2:$D$251,2,0),INT(N5118/VLOOKUP(H5118,'属性表（单）'!$N$4:$O$24,2,0))))</f>
        <v>686</v>
      </c>
      <c r="Q5118" s="34">
        <f t="shared" si="662"/>
        <v>1029</v>
      </c>
      <c r="R5118" s="1">
        <f>IF(J5118=26,VLOOKUP(G5118,'属性表（单核）'!$H$2:$I$251,2,0),IF(J5118=59,VLOOKUP(G5118,'属性表（单核）'!$C$2:$D$251,2,0),INT(N5118/VLOOKUP(J5118,'属性表（单）'!$N$4:$O$24,2,0))))</f>
        <v>686</v>
      </c>
      <c r="S5118" s="1">
        <f t="shared" si="663"/>
        <v>19050</v>
      </c>
      <c r="T5118" s="28">
        <f>VLOOKUP(--F5118,经验表!$A$4:$B$53,2,0)*VLOOKUP(--E5118,经验表!$W$8:$X$17,2,0)</f>
        <v>19050</v>
      </c>
      <c r="U5118" s="1">
        <f t="shared" si="664"/>
        <v>164550</v>
      </c>
      <c r="V5118" s="1">
        <f t="shared" si="665"/>
        <v>164550</v>
      </c>
    </row>
    <row r="5119" spans="1:22" x14ac:dyDescent="0.35">
      <c r="A5119" s="1">
        <v>91300213</v>
      </c>
      <c r="B5119" s="3" t="s">
        <v>28</v>
      </c>
      <c r="C5119" s="29">
        <f t="shared" si="660"/>
        <v>2</v>
      </c>
      <c r="D5119" s="29" t="str">
        <f t="shared" si="657"/>
        <v>3</v>
      </c>
      <c r="E5119" s="42" t="str">
        <f t="shared" si="658"/>
        <v>23</v>
      </c>
      <c r="F5119" s="1">
        <v>13</v>
      </c>
      <c r="G5119" s="28" t="str">
        <f t="shared" si="659"/>
        <v>313</v>
      </c>
      <c r="H5119" s="1">
        <v>7</v>
      </c>
      <c r="I5119" s="1">
        <v>1386</v>
      </c>
      <c r="J5119" s="1">
        <v>8</v>
      </c>
      <c r="K5119" s="1">
        <v>1386</v>
      </c>
      <c r="L5119" s="1">
        <v>24545</v>
      </c>
      <c r="M5119" s="1">
        <v>127642</v>
      </c>
      <c r="N5119" s="2">
        <f>INT(VLOOKUP(--D5119,'属性表（单）'!$H$7:$I$11,2,0)*VLOOKUP(F5119,'属性表（单）'!$B$4:$D$53,3,0))</f>
        <v>7312</v>
      </c>
      <c r="O5119" s="34">
        <f t="shared" si="661"/>
        <v>1096</v>
      </c>
      <c r="P5119" s="1">
        <f>IF(H5119=26,VLOOKUP(G5119,'属性表（单核）'!$H$2:$I$251,2,0),IF(H5119=59,VLOOKUP(G5119,'属性表（单核）'!$C$2:$D$251,2,0),INT(N5119/VLOOKUP(H5119,'属性表（单）'!$N$4:$O$24,2,0))))</f>
        <v>731</v>
      </c>
      <c r="Q5119" s="34">
        <f t="shared" si="662"/>
        <v>1096</v>
      </c>
      <c r="R5119" s="1">
        <f>IF(J5119=26,VLOOKUP(G5119,'属性表（单核）'!$H$2:$I$251,2,0),IF(J5119=59,VLOOKUP(G5119,'属性表（单核）'!$C$2:$D$251,2,0),INT(N5119/VLOOKUP(J5119,'属性表（单）'!$N$4:$O$24,2,0))))</f>
        <v>731</v>
      </c>
      <c r="S5119" s="1">
        <f t="shared" si="663"/>
        <v>21450</v>
      </c>
      <c r="T5119" s="28">
        <f>VLOOKUP(--F5119,经验表!$A$4:$B$53,2,0)*VLOOKUP(--E5119,经验表!$W$8:$X$17,2,0)</f>
        <v>21450</v>
      </c>
      <c r="U5119" s="1">
        <f t="shared" si="664"/>
        <v>183600</v>
      </c>
      <c r="V5119" s="1">
        <f t="shared" si="665"/>
        <v>183600</v>
      </c>
    </row>
    <row r="5120" spans="1:22" x14ac:dyDescent="0.35">
      <c r="A5120" s="1">
        <v>91400213</v>
      </c>
      <c r="B5120" s="3" t="s">
        <v>28</v>
      </c>
      <c r="C5120" s="29">
        <f t="shared" si="660"/>
        <v>2</v>
      </c>
      <c r="D5120" s="29" t="str">
        <f t="shared" si="657"/>
        <v>3</v>
      </c>
      <c r="E5120" s="42" t="str">
        <f t="shared" si="658"/>
        <v>23</v>
      </c>
      <c r="F5120" s="1">
        <v>14</v>
      </c>
      <c r="G5120" s="28" t="str">
        <f t="shared" si="659"/>
        <v>314</v>
      </c>
      <c r="H5120" s="1">
        <v>7</v>
      </c>
      <c r="I5120" s="1">
        <v>1443</v>
      </c>
      <c r="J5120" s="1">
        <v>8</v>
      </c>
      <c r="K5120" s="1">
        <v>1443</v>
      </c>
      <c r="L5120" s="1">
        <v>27859</v>
      </c>
      <c r="M5120" s="1">
        <v>152187</v>
      </c>
      <c r="N5120" s="2">
        <f>INT(VLOOKUP(--D5120,'属性表（单）'!$H$7:$I$11,2,0)*VLOOKUP(F5120,'属性表（单）'!$B$4:$D$53,3,0))</f>
        <v>7762</v>
      </c>
      <c r="O5120" s="34">
        <f t="shared" si="661"/>
        <v>1164</v>
      </c>
      <c r="P5120" s="1">
        <f>IF(H5120=26,VLOOKUP(G5120,'属性表（单核）'!$H$2:$I$251,2,0),IF(H5120=59,VLOOKUP(G5120,'属性表（单核）'!$C$2:$D$251,2,0),INT(N5120/VLOOKUP(H5120,'属性表（单）'!$N$4:$O$24,2,0))))</f>
        <v>776</v>
      </c>
      <c r="Q5120" s="34">
        <f t="shared" si="662"/>
        <v>1164</v>
      </c>
      <c r="R5120" s="1">
        <f>IF(J5120=26,VLOOKUP(G5120,'属性表（单核）'!$H$2:$I$251,2,0),IF(J5120=59,VLOOKUP(G5120,'属性表（单核）'!$C$2:$D$251,2,0),INT(N5120/VLOOKUP(J5120,'属性表（单）'!$N$4:$O$24,2,0))))</f>
        <v>776</v>
      </c>
      <c r="S5120" s="1">
        <f t="shared" si="663"/>
        <v>25050</v>
      </c>
      <c r="T5120" s="28">
        <f>VLOOKUP(--F5120,经验表!$A$4:$B$53,2,0)*VLOOKUP(--E5120,经验表!$W$8:$X$17,2,0)</f>
        <v>25050</v>
      </c>
      <c r="U5120" s="1">
        <f t="shared" si="664"/>
        <v>205050</v>
      </c>
      <c r="V5120" s="1">
        <f t="shared" si="665"/>
        <v>205050</v>
      </c>
    </row>
    <row r="5121" spans="1:22" x14ac:dyDescent="0.35">
      <c r="A5121" s="1">
        <v>91500213</v>
      </c>
      <c r="B5121" s="3" t="s">
        <v>28</v>
      </c>
      <c r="C5121" s="29">
        <f t="shared" si="660"/>
        <v>2</v>
      </c>
      <c r="D5121" s="29" t="str">
        <f t="shared" si="657"/>
        <v>3</v>
      </c>
      <c r="E5121" s="42" t="str">
        <f t="shared" si="658"/>
        <v>23</v>
      </c>
      <c r="F5121" s="1">
        <v>15</v>
      </c>
      <c r="G5121" s="28" t="str">
        <f t="shared" si="659"/>
        <v>315</v>
      </c>
      <c r="H5121" s="1">
        <v>7</v>
      </c>
      <c r="I5121" s="1">
        <v>1504</v>
      </c>
      <c r="J5121" s="1">
        <v>8</v>
      </c>
      <c r="K5121" s="1">
        <v>1504</v>
      </c>
      <c r="L5121" s="1">
        <v>31524</v>
      </c>
      <c r="M5121" s="1">
        <v>180046</v>
      </c>
      <c r="N5121" s="2">
        <f>INT(VLOOKUP(--D5121,'属性表（单）'!$H$7:$I$11,2,0)*VLOOKUP(F5121,'属性表（单）'!$B$4:$D$53,3,0))</f>
        <v>8212</v>
      </c>
      <c r="O5121" s="34">
        <f t="shared" si="661"/>
        <v>1231</v>
      </c>
      <c r="P5121" s="1">
        <f>IF(H5121=26,VLOOKUP(G5121,'属性表（单核）'!$H$2:$I$251,2,0),IF(H5121=59,VLOOKUP(G5121,'属性表（单核）'!$C$2:$D$251,2,0),INT(N5121/VLOOKUP(H5121,'属性表（单）'!$N$4:$O$24,2,0))))</f>
        <v>821</v>
      </c>
      <c r="Q5121" s="34">
        <f t="shared" si="662"/>
        <v>1231</v>
      </c>
      <c r="R5121" s="1">
        <f>IF(J5121=26,VLOOKUP(G5121,'属性表（单核）'!$H$2:$I$251,2,0),IF(J5121=59,VLOOKUP(G5121,'属性表（单核）'!$C$2:$D$251,2,0),INT(N5121/VLOOKUP(J5121,'属性表（单）'!$N$4:$O$24,2,0))))</f>
        <v>821</v>
      </c>
      <c r="S5121" s="1">
        <f t="shared" si="663"/>
        <v>28650</v>
      </c>
      <c r="T5121" s="28">
        <f>VLOOKUP(--F5121,经验表!$A$4:$B$53,2,0)*VLOOKUP(--E5121,经验表!$W$8:$X$17,2,0)</f>
        <v>28650</v>
      </c>
      <c r="U5121" s="1">
        <f t="shared" si="664"/>
        <v>230100</v>
      </c>
      <c r="V5121" s="1">
        <f t="shared" si="665"/>
        <v>230100</v>
      </c>
    </row>
    <row r="5122" spans="1:22" x14ac:dyDescent="0.35">
      <c r="A5122" s="1">
        <v>91600213</v>
      </c>
      <c r="B5122" s="3" t="s">
        <v>28</v>
      </c>
      <c r="C5122" s="29">
        <f t="shared" si="660"/>
        <v>2</v>
      </c>
      <c r="D5122" s="29" t="str">
        <f t="shared" si="657"/>
        <v>3</v>
      </c>
      <c r="E5122" s="42" t="str">
        <f t="shared" si="658"/>
        <v>23</v>
      </c>
      <c r="F5122" s="1">
        <v>16</v>
      </c>
      <c r="G5122" s="28" t="str">
        <f t="shared" si="659"/>
        <v>316</v>
      </c>
      <c r="H5122" s="1">
        <v>7</v>
      </c>
      <c r="I5122" s="1">
        <v>1565</v>
      </c>
      <c r="J5122" s="1">
        <v>8</v>
      </c>
      <c r="K5122" s="1">
        <v>1565</v>
      </c>
      <c r="L5122" s="1">
        <v>35581</v>
      </c>
      <c r="M5122" s="1">
        <v>211570</v>
      </c>
      <c r="N5122" s="2">
        <f>INT(VLOOKUP(--D5122,'属性表（单）'!$H$7:$I$11,2,0)*VLOOKUP(F5122,'属性表（单）'!$B$4:$D$53,3,0))</f>
        <v>8662</v>
      </c>
      <c r="O5122" s="34">
        <f t="shared" si="661"/>
        <v>1299</v>
      </c>
      <c r="P5122" s="1">
        <f>IF(H5122=26,VLOOKUP(G5122,'属性表（单核）'!$H$2:$I$251,2,0),IF(H5122=59,VLOOKUP(G5122,'属性表（单核）'!$C$2:$D$251,2,0),INT(N5122/VLOOKUP(H5122,'属性表（单）'!$N$4:$O$24,2,0))))</f>
        <v>866</v>
      </c>
      <c r="Q5122" s="34">
        <f t="shared" si="662"/>
        <v>1299</v>
      </c>
      <c r="R5122" s="1">
        <f>IF(J5122=26,VLOOKUP(G5122,'属性表（单核）'!$H$2:$I$251,2,0),IF(J5122=59,VLOOKUP(G5122,'属性表（单核）'!$C$2:$D$251,2,0),INT(N5122/VLOOKUP(J5122,'属性表（单）'!$N$4:$O$24,2,0))))</f>
        <v>866</v>
      </c>
      <c r="S5122" s="1">
        <f t="shared" si="663"/>
        <v>32250</v>
      </c>
      <c r="T5122" s="28">
        <f>VLOOKUP(--F5122,经验表!$A$4:$B$53,2,0)*VLOOKUP(--E5122,经验表!$W$8:$X$17,2,0)</f>
        <v>32250</v>
      </c>
      <c r="U5122" s="1">
        <f t="shared" si="664"/>
        <v>258750</v>
      </c>
      <c r="V5122" s="1">
        <f t="shared" si="665"/>
        <v>258750</v>
      </c>
    </row>
    <row r="5123" spans="1:22" x14ac:dyDescent="0.35">
      <c r="A5123" s="1">
        <v>91700213</v>
      </c>
      <c r="B5123" s="3" t="s">
        <v>28</v>
      </c>
      <c r="C5123" s="29">
        <f t="shared" si="660"/>
        <v>2</v>
      </c>
      <c r="D5123" s="29" t="str">
        <f t="shared" ref="D5123:D5186" si="666">RIGHT(A5123,1)</f>
        <v>3</v>
      </c>
      <c r="E5123" s="42" t="str">
        <f t="shared" ref="E5123:E5186" si="667">IF(C5123=1,RIGHT(A5123,1),C5123&amp;RIGHT(A5123,1))</f>
        <v>23</v>
      </c>
      <c r="F5123" s="1">
        <v>17</v>
      </c>
      <c r="G5123" s="28" t="str">
        <f t="shared" ref="G5123:G5186" si="668">D5123&amp;F5123</f>
        <v>317</v>
      </c>
      <c r="H5123" s="1">
        <v>7</v>
      </c>
      <c r="I5123" s="1">
        <v>1626</v>
      </c>
      <c r="J5123" s="1">
        <v>8</v>
      </c>
      <c r="K5123" s="1">
        <v>1626</v>
      </c>
      <c r="L5123" s="1">
        <v>40064</v>
      </c>
      <c r="M5123" s="1">
        <v>247151</v>
      </c>
      <c r="N5123" s="2">
        <f>INT(VLOOKUP(--D5123,'属性表（单）'!$H$7:$I$11,2,0)*VLOOKUP(F5123,'属性表（单）'!$B$4:$D$53,3,0))</f>
        <v>9225</v>
      </c>
      <c r="O5123" s="34">
        <f t="shared" si="661"/>
        <v>1383</v>
      </c>
      <c r="P5123" s="1">
        <f>IF(H5123=26,VLOOKUP(G5123,'属性表（单核）'!$H$2:$I$251,2,0),IF(H5123=59,VLOOKUP(G5123,'属性表（单核）'!$C$2:$D$251,2,0),INT(N5123/VLOOKUP(H5123,'属性表（单）'!$N$4:$O$24,2,0))))</f>
        <v>922</v>
      </c>
      <c r="Q5123" s="34">
        <f t="shared" si="662"/>
        <v>1383</v>
      </c>
      <c r="R5123" s="1">
        <f>IF(J5123=26,VLOOKUP(G5123,'属性表（单核）'!$H$2:$I$251,2,0),IF(J5123=59,VLOOKUP(G5123,'属性表（单核）'!$C$2:$D$251,2,0),INT(N5123/VLOOKUP(J5123,'属性表（单）'!$N$4:$O$24,2,0))))</f>
        <v>922</v>
      </c>
      <c r="S5123" s="1">
        <f t="shared" si="663"/>
        <v>35850</v>
      </c>
      <c r="T5123" s="28">
        <f>VLOOKUP(--F5123,经验表!$A$4:$B$53,2,0)*VLOOKUP(--E5123,经验表!$W$8:$X$17,2,0)</f>
        <v>35850</v>
      </c>
      <c r="U5123" s="1">
        <f t="shared" si="664"/>
        <v>291000</v>
      </c>
      <c r="V5123" s="1">
        <f t="shared" si="665"/>
        <v>291000</v>
      </c>
    </row>
    <row r="5124" spans="1:22" x14ac:dyDescent="0.35">
      <c r="A5124" s="1">
        <v>91800213</v>
      </c>
      <c r="B5124" s="3" t="s">
        <v>28</v>
      </c>
      <c r="C5124" s="29">
        <f t="shared" ref="C5124:C5187" si="669">C5123</f>
        <v>2</v>
      </c>
      <c r="D5124" s="29" t="str">
        <f t="shared" si="666"/>
        <v>3</v>
      </c>
      <c r="E5124" s="42" t="str">
        <f t="shared" si="667"/>
        <v>23</v>
      </c>
      <c r="F5124" s="1">
        <v>18</v>
      </c>
      <c r="G5124" s="28" t="str">
        <f t="shared" si="668"/>
        <v>318</v>
      </c>
      <c r="H5124" s="1">
        <v>7</v>
      </c>
      <c r="I5124" s="1">
        <v>1690</v>
      </c>
      <c r="J5124" s="1">
        <v>8</v>
      </c>
      <c r="K5124" s="1">
        <v>1690</v>
      </c>
      <c r="L5124" s="1">
        <v>45021</v>
      </c>
      <c r="M5124" s="1">
        <v>287215</v>
      </c>
      <c r="N5124" s="2">
        <f>INT(VLOOKUP(--D5124,'属性表（单）'!$H$7:$I$11,2,0)*VLOOKUP(F5124,'属性表（单）'!$B$4:$D$53,3,0))</f>
        <v>9787</v>
      </c>
      <c r="O5124" s="34">
        <f t="shared" si="661"/>
        <v>1467</v>
      </c>
      <c r="P5124" s="1">
        <f>IF(H5124=26,VLOOKUP(G5124,'属性表（单核）'!$H$2:$I$251,2,0),IF(H5124=59,VLOOKUP(G5124,'属性表（单核）'!$C$2:$D$251,2,0),INT(N5124/VLOOKUP(H5124,'属性表（单）'!$N$4:$O$24,2,0))))</f>
        <v>978</v>
      </c>
      <c r="Q5124" s="34">
        <f t="shared" si="662"/>
        <v>1467</v>
      </c>
      <c r="R5124" s="1">
        <f>IF(J5124=26,VLOOKUP(G5124,'属性表（单核）'!$H$2:$I$251,2,0),IF(J5124=59,VLOOKUP(G5124,'属性表（单核）'!$C$2:$D$251,2,0),INT(N5124/VLOOKUP(J5124,'属性表（单）'!$N$4:$O$24,2,0))))</f>
        <v>978</v>
      </c>
      <c r="S5124" s="1">
        <f t="shared" si="663"/>
        <v>40950</v>
      </c>
      <c r="T5124" s="28">
        <f>VLOOKUP(--F5124,经验表!$A$4:$B$53,2,0)*VLOOKUP(--E5124,经验表!$W$8:$X$17,2,0)</f>
        <v>40950</v>
      </c>
      <c r="U5124" s="1">
        <f t="shared" si="664"/>
        <v>326850</v>
      </c>
      <c r="V5124" s="1">
        <f t="shared" si="665"/>
        <v>326850</v>
      </c>
    </row>
    <row r="5125" spans="1:22" x14ac:dyDescent="0.35">
      <c r="A5125" s="1">
        <v>91900213</v>
      </c>
      <c r="B5125" s="3" t="s">
        <v>28</v>
      </c>
      <c r="C5125" s="29">
        <f t="shared" si="669"/>
        <v>2</v>
      </c>
      <c r="D5125" s="29" t="str">
        <f t="shared" si="666"/>
        <v>3</v>
      </c>
      <c r="E5125" s="42" t="str">
        <f t="shared" si="667"/>
        <v>23</v>
      </c>
      <c r="F5125" s="1">
        <v>19</v>
      </c>
      <c r="G5125" s="28" t="str">
        <f t="shared" si="668"/>
        <v>319</v>
      </c>
      <c r="H5125" s="1">
        <v>7</v>
      </c>
      <c r="I5125" s="1">
        <v>1754</v>
      </c>
      <c r="J5125" s="1">
        <v>8</v>
      </c>
      <c r="K5125" s="1">
        <v>1754</v>
      </c>
      <c r="L5125" s="1">
        <v>50499</v>
      </c>
      <c r="M5125" s="1">
        <v>332236</v>
      </c>
      <c r="N5125" s="2">
        <f>INT(VLOOKUP(--D5125,'属性表（单）'!$H$7:$I$11,2,0)*VLOOKUP(F5125,'属性表（单）'!$B$4:$D$53,3,0))</f>
        <v>10350</v>
      </c>
      <c r="O5125" s="34">
        <f t="shared" si="661"/>
        <v>1552</v>
      </c>
      <c r="P5125" s="1">
        <f>IF(H5125=26,VLOOKUP(G5125,'属性表（单核）'!$H$2:$I$251,2,0),IF(H5125=59,VLOOKUP(G5125,'属性表（单核）'!$C$2:$D$251,2,0),INT(N5125/VLOOKUP(H5125,'属性表（单）'!$N$4:$O$24,2,0))))</f>
        <v>1035</v>
      </c>
      <c r="Q5125" s="34">
        <f t="shared" si="662"/>
        <v>1552</v>
      </c>
      <c r="R5125" s="1">
        <f>IF(J5125=26,VLOOKUP(G5125,'属性表（单核）'!$H$2:$I$251,2,0),IF(J5125=59,VLOOKUP(G5125,'属性表（单核）'!$C$2:$D$251,2,0),INT(N5125/VLOOKUP(J5125,'属性表（单）'!$N$4:$O$24,2,0))))</f>
        <v>1035</v>
      </c>
      <c r="S5125" s="1">
        <f t="shared" si="663"/>
        <v>46050</v>
      </c>
      <c r="T5125" s="28">
        <f>VLOOKUP(--F5125,经验表!$A$4:$B$53,2,0)*VLOOKUP(--E5125,经验表!$W$8:$X$17,2,0)</f>
        <v>46050</v>
      </c>
      <c r="U5125" s="1">
        <f t="shared" si="664"/>
        <v>367800</v>
      </c>
      <c r="V5125" s="1">
        <f t="shared" si="665"/>
        <v>367800</v>
      </c>
    </row>
    <row r="5126" spans="1:22" x14ac:dyDescent="0.35">
      <c r="A5126" s="1">
        <v>92000213</v>
      </c>
      <c r="B5126" s="3" t="s">
        <v>28</v>
      </c>
      <c r="C5126" s="29">
        <f t="shared" si="669"/>
        <v>2</v>
      </c>
      <c r="D5126" s="29" t="str">
        <f t="shared" si="666"/>
        <v>3</v>
      </c>
      <c r="E5126" s="42" t="str">
        <f t="shared" si="667"/>
        <v>23</v>
      </c>
      <c r="F5126" s="1">
        <v>20</v>
      </c>
      <c r="G5126" s="28" t="str">
        <f t="shared" si="668"/>
        <v>320</v>
      </c>
      <c r="H5126" s="1">
        <v>7</v>
      </c>
      <c r="I5126" s="1">
        <v>1819</v>
      </c>
      <c r="J5126" s="1">
        <v>8</v>
      </c>
      <c r="K5126" s="1">
        <v>1819</v>
      </c>
      <c r="L5126" s="1">
        <v>56553</v>
      </c>
      <c r="M5126" s="1">
        <v>382735</v>
      </c>
      <c r="N5126" s="2">
        <f>INT(VLOOKUP(--D5126,'属性表（单）'!$H$7:$I$11,2,0)*VLOOKUP(F5126,'属性表（单）'!$B$4:$D$53,3,0))</f>
        <v>10912</v>
      </c>
      <c r="O5126" s="34">
        <f t="shared" si="661"/>
        <v>1636</v>
      </c>
      <c r="P5126" s="1">
        <f>IF(H5126=26,VLOOKUP(G5126,'属性表（单核）'!$H$2:$I$251,2,0),IF(H5126=59,VLOOKUP(G5126,'属性表（单核）'!$C$2:$D$251,2,0),INT(N5126/VLOOKUP(H5126,'属性表（单）'!$N$4:$O$24,2,0))))</f>
        <v>1091</v>
      </c>
      <c r="Q5126" s="34">
        <f t="shared" si="662"/>
        <v>1636</v>
      </c>
      <c r="R5126" s="1">
        <f>IF(J5126=26,VLOOKUP(G5126,'属性表（单核）'!$H$2:$I$251,2,0),IF(J5126=59,VLOOKUP(G5126,'属性表（单核）'!$C$2:$D$251,2,0),INT(N5126/VLOOKUP(J5126,'属性表（单）'!$N$4:$O$24,2,0))))</f>
        <v>1091</v>
      </c>
      <c r="S5126" s="1">
        <f t="shared" si="663"/>
        <v>51150</v>
      </c>
      <c r="T5126" s="28">
        <f>VLOOKUP(--F5126,经验表!$A$4:$B$53,2,0)*VLOOKUP(--E5126,经验表!$W$8:$X$17,2,0)</f>
        <v>51150</v>
      </c>
      <c r="U5126" s="1">
        <f t="shared" si="664"/>
        <v>413850</v>
      </c>
      <c r="V5126" s="1">
        <f t="shared" si="665"/>
        <v>413850</v>
      </c>
    </row>
    <row r="5127" spans="1:22" x14ac:dyDescent="0.35">
      <c r="A5127" s="1">
        <v>92100213</v>
      </c>
      <c r="B5127" s="3" t="s">
        <v>28</v>
      </c>
      <c r="C5127" s="29">
        <f t="shared" si="669"/>
        <v>2</v>
      </c>
      <c r="D5127" s="29" t="str">
        <f t="shared" si="666"/>
        <v>3</v>
      </c>
      <c r="E5127" s="42" t="str">
        <f t="shared" si="667"/>
        <v>23</v>
      </c>
      <c r="F5127" s="1">
        <v>21</v>
      </c>
      <c r="G5127" s="28" t="str">
        <f t="shared" si="668"/>
        <v>321</v>
      </c>
      <c r="H5127" s="1">
        <v>7</v>
      </c>
      <c r="I5127" s="1">
        <v>1886</v>
      </c>
      <c r="J5127" s="1">
        <v>8</v>
      </c>
      <c r="K5127" s="1">
        <v>1886</v>
      </c>
      <c r="L5127" s="1">
        <v>63239</v>
      </c>
      <c r="M5127" s="1">
        <v>439288</v>
      </c>
      <c r="N5127" s="2">
        <f>INT(VLOOKUP(--D5127,'属性表（单）'!$H$7:$I$11,2,0)*VLOOKUP(F5127,'属性表（单）'!$B$4:$D$53,3,0))</f>
        <v>11475</v>
      </c>
      <c r="O5127" s="34">
        <f t="shared" ref="O5127:O5190" si="670">INT(IF(C5127=1,P5127,P5127*$X$14))</f>
        <v>1720</v>
      </c>
      <c r="P5127" s="1">
        <f>IF(H5127=26,VLOOKUP(G5127,'属性表（单核）'!$H$2:$I$251,2,0),IF(H5127=59,VLOOKUP(G5127,'属性表（单核）'!$C$2:$D$251,2,0),INT(N5127/VLOOKUP(H5127,'属性表（单）'!$N$4:$O$24,2,0))))</f>
        <v>1147</v>
      </c>
      <c r="Q5127" s="34">
        <f t="shared" si="662"/>
        <v>1720</v>
      </c>
      <c r="R5127" s="1">
        <f>IF(J5127=26,VLOOKUP(G5127,'属性表（单核）'!$H$2:$I$251,2,0),IF(J5127=59,VLOOKUP(G5127,'属性表（单核）'!$C$2:$D$251,2,0),INT(N5127/VLOOKUP(J5127,'属性表（单）'!$N$4:$O$24,2,0))))</f>
        <v>1147</v>
      </c>
      <c r="S5127" s="1">
        <f t="shared" si="663"/>
        <v>56250</v>
      </c>
      <c r="T5127" s="28">
        <f>VLOOKUP(--F5127,经验表!$A$4:$B$53,2,0)*VLOOKUP(--E5127,经验表!$W$8:$X$17,2,0)</f>
        <v>56250</v>
      </c>
      <c r="U5127" s="1">
        <f t="shared" si="664"/>
        <v>465000</v>
      </c>
      <c r="V5127" s="1">
        <f t="shared" si="665"/>
        <v>465000</v>
      </c>
    </row>
    <row r="5128" spans="1:22" x14ac:dyDescent="0.35">
      <c r="A5128" s="1">
        <v>92200213</v>
      </c>
      <c r="B5128" s="3" t="s">
        <v>28</v>
      </c>
      <c r="C5128" s="29">
        <f t="shared" si="669"/>
        <v>2</v>
      </c>
      <c r="D5128" s="29" t="str">
        <f t="shared" si="666"/>
        <v>3</v>
      </c>
      <c r="E5128" s="42" t="str">
        <f t="shared" si="667"/>
        <v>23</v>
      </c>
      <c r="F5128" s="1">
        <v>22</v>
      </c>
      <c r="G5128" s="28" t="str">
        <f t="shared" si="668"/>
        <v>322</v>
      </c>
      <c r="H5128" s="1">
        <v>7</v>
      </c>
      <c r="I5128" s="1">
        <v>1955</v>
      </c>
      <c r="J5128" s="1">
        <v>8</v>
      </c>
      <c r="K5128" s="1">
        <v>1955</v>
      </c>
      <c r="L5128" s="1">
        <v>70624</v>
      </c>
      <c r="M5128" s="1">
        <v>502527</v>
      </c>
      <c r="N5128" s="2">
        <f>INT(VLOOKUP(--D5128,'属性表（单）'!$H$7:$I$11,2,0)*VLOOKUP(F5128,'属性表（单）'!$B$4:$D$53,3,0))</f>
        <v>12150</v>
      </c>
      <c r="O5128" s="34">
        <f t="shared" si="670"/>
        <v>1822</v>
      </c>
      <c r="P5128" s="1">
        <f>IF(H5128=26,VLOOKUP(G5128,'属性表（单核）'!$H$2:$I$251,2,0),IF(H5128=59,VLOOKUP(G5128,'属性表（单核）'!$C$2:$D$251,2,0),INT(N5128/VLOOKUP(H5128,'属性表（单）'!$N$4:$O$24,2,0))))</f>
        <v>1215</v>
      </c>
      <c r="Q5128" s="34">
        <f t="shared" ref="Q5128:Q5191" si="671">INT(IF(C5128=1,R5128,R5128*$X$14))</f>
        <v>1822</v>
      </c>
      <c r="R5128" s="1">
        <f>IF(J5128=26,VLOOKUP(G5128,'属性表（单核）'!$H$2:$I$251,2,0),IF(J5128=59,VLOOKUP(G5128,'属性表（单核）'!$C$2:$D$251,2,0),INT(N5128/VLOOKUP(J5128,'属性表（单）'!$N$4:$O$24,2,0))))</f>
        <v>1215</v>
      </c>
      <c r="S5128" s="1">
        <f t="shared" ref="S5128:S5191" si="672">INT(T5128)</f>
        <v>63150</v>
      </c>
      <c r="T5128" s="28">
        <f>VLOOKUP(--F5128,经验表!$A$4:$B$53,2,0)*VLOOKUP(--E5128,经验表!$W$8:$X$17,2,0)</f>
        <v>63150</v>
      </c>
      <c r="U5128" s="1">
        <f t="shared" ref="U5128:U5191" si="673">INT(IF(C5128=1,IF(F5128=1,VLOOKUP(--D5128,$X$8:$Y$12,2,0),V5128),IF(F5128=1,VLOOKUP(--D5128,$X$17:$Y$21,2,0),V5128)))</f>
        <v>521250</v>
      </c>
      <c r="V5128" s="1">
        <f t="shared" si="665"/>
        <v>521250</v>
      </c>
    </row>
    <row r="5129" spans="1:22" x14ac:dyDescent="0.35">
      <c r="A5129" s="1">
        <v>92300213</v>
      </c>
      <c r="B5129" s="3" t="s">
        <v>28</v>
      </c>
      <c r="C5129" s="29">
        <f t="shared" si="669"/>
        <v>2</v>
      </c>
      <c r="D5129" s="29" t="str">
        <f t="shared" si="666"/>
        <v>3</v>
      </c>
      <c r="E5129" s="42" t="str">
        <f t="shared" si="667"/>
        <v>23</v>
      </c>
      <c r="F5129" s="1">
        <v>23</v>
      </c>
      <c r="G5129" s="28" t="str">
        <f t="shared" si="668"/>
        <v>323</v>
      </c>
      <c r="H5129" s="1">
        <v>7</v>
      </c>
      <c r="I5129" s="1">
        <v>2026</v>
      </c>
      <c r="J5129" s="1">
        <v>8</v>
      </c>
      <c r="K5129" s="1">
        <v>2026</v>
      </c>
      <c r="L5129" s="1">
        <v>78780</v>
      </c>
      <c r="M5129" s="1">
        <v>573151</v>
      </c>
      <c r="N5129" s="2">
        <f>INT(VLOOKUP(--D5129,'属性表（单）'!$H$7:$I$11,2,0)*VLOOKUP(F5129,'属性表（单）'!$B$4:$D$53,3,0))</f>
        <v>12825</v>
      </c>
      <c r="O5129" s="34">
        <f t="shared" si="670"/>
        <v>1923</v>
      </c>
      <c r="P5129" s="1">
        <f>IF(H5129=26,VLOOKUP(G5129,'属性表（单核）'!$H$2:$I$251,2,0),IF(H5129=59,VLOOKUP(G5129,'属性表（单核）'!$C$2:$D$251,2,0),INT(N5129/VLOOKUP(H5129,'属性表（单）'!$N$4:$O$24,2,0))))</f>
        <v>1282</v>
      </c>
      <c r="Q5129" s="34">
        <f t="shared" si="671"/>
        <v>1923</v>
      </c>
      <c r="R5129" s="1">
        <f>IF(J5129=26,VLOOKUP(G5129,'属性表（单核）'!$H$2:$I$251,2,0),IF(J5129=59,VLOOKUP(G5129,'属性表（单核）'!$C$2:$D$251,2,0),INT(N5129/VLOOKUP(J5129,'属性表（单）'!$N$4:$O$24,2,0))))</f>
        <v>1282</v>
      </c>
      <c r="S5129" s="1">
        <f t="shared" si="672"/>
        <v>70050</v>
      </c>
      <c r="T5129" s="28">
        <f>VLOOKUP(--F5129,经验表!$A$4:$B$53,2,0)*VLOOKUP(--E5129,经验表!$W$8:$X$17,2,0)</f>
        <v>70050</v>
      </c>
      <c r="U5129" s="1">
        <f t="shared" si="673"/>
        <v>584400</v>
      </c>
      <c r="V5129" s="1">
        <f t="shared" ref="V5129:V5192" si="674">S5128+U5128</f>
        <v>584400</v>
      </c>
    </row>
    <row r="5130" spans="1:22" x14ac:dyDescent="0.35">
      <c r="A5130" s="1">
        <v>92400213</v>
      </c>
      <c r="B5130" s="3" t="s">
        <v>28</v>
      </c>
      <c r="C5130" s="29">
        <f t="shared" si="669"/>
        <v>2</v>
      </c>
      <c r="D5130" s="29" t="str">
        <f t="shared" si="666"/>
        <v>3</v>
      </c>
      <c r="E5130" s="42" t="str">
        <f t="shared" si="667"/>
        <v>23</v>
      </c>
      <c r="F5130" s="1">
        <v>24</v>
      </c>
      <c r="G5130" s="28" t="str">
        <f t="shared" si="668"/>
        <v>324</v>
      </c>
      <c r="H5130" s="1">
        <v>7</v>
      </c>
      <c r="I5130" s="1">
        <v>2096</v>
      </c>
      <c r="J5130" s="1">
        <v>8</v>
      </c>
      <c r="K5130" s="1">
        <v>2096</v>
      </c>
      <c r="L5130" s="1">
        <v>87782</v>
      </c>
      <c r="M5130" s="1">
        <v>651931</v>
      </c>
      <c r="N5130" s="2">
        <f>INT(VLOOKUP(--D5130,'属性表（单）'!$H$7:$I$11,2,0)*VLOOKUP(F5130,'属性表（单）'!$B$4:$D$53,3,0))</f>
        <v>13500</v>
      </c>
      <c r="O5130" s="34">
        <f t="shared" si="670"/>
        <v>2025</v>
      </c>
      <c r="P5130" s="1">
        <f>IF(H5130=26,VLOOKUP(G5130,'属性表（单核）'!$H$2:$I$251,2,0),IF(H5130=59,VLOOKUP(G5130,'属性表（单核）'!$C$2:$D$251,2,0),INT(N5130/VLOOKUP(H5130,'属性表（单）'!$N$4:$O$24,2,0))))</f>
        <v>1350</v>
      </c>
      <c r="Q5130" s="34">
        <f t="shared" si="671"/>
        <v>2025</v>
      </c>
      <c r="R5130" s="1">
        <f>IF(J5130=26,VLOOKUP(G5130,'属性表（单核）'!$H$2:$I$251,2,0),IF(J5130=59,VLOOKUP(G5130,'属性表（单核）'!$C$2:$D$251,2,0),INT(N5130/VLOOKUP(J5130,'属性表（单）'!$N$4:$O$24,2,0))))</f>
        <v>1350</v>
      </c>
      <c r="S5130" s="1">
        <f t="shared" si="672"/>
        <v>76950</v>
      </c>
      <c r="T5130" s="28">
        <f>VLOOKUP(--F5130,经验表!$A$4:$B$53,2,0)*VLOOKUP(--E5130,经验表!$W$8:$X$17,2,0)</f>
        <v>76950</v>
      </c>
      <c r="U5130" s="1">
        <f t="shared" si="673"/>
        <v>654450</v>
      </c>
      <c r="V5130" s="1">
        <f t="shared" si="674"/>
        <v>654450</v>
      </c>
    </row>
    <row r="5131" spans="1:22" x14ac:dyDescent="0.35">
      <c r="A5131" s="1">
        <v>92500213</v>
      </c>
      <c r="B5131" s="3" t="s">
        <v>28</v>
      </c>
      <c r="C5131" s="29">
        <f t="shared" si="669"/>
        <v>2</v>
      </c>
      <c r="D5131" s="29" t="str">
        <f t="shared" si="666"/>
        <v>3</v>
      </c>
      <c r="E5131" s="42" t="str">
        <f t="shared" si="667"/>
        <v>23</v>
      </c>
      <c r="F5131" s="1">
        <v>25</v>
      </c>
      <c r="G5131" s="28" t="str">
        <f t="shared" si="668"/>
        <v>325</v>
      </c>
      <c r="H5131" s="1">
        <v>7</v>
      </c>
      <c r="I5131" s="1">
        <v>2168</v>
      </c>
      <c r="J5131" s="1">
        <v>8</v>
      </c>
      <c r="K5131" s="1">
        <v>2168</v>
      </c>
      <c r="L5131" s="1">
        <v>97720</v>
      </c>
      <c r="M5131" s="1">
        <v>739713</v>
      </c>
      <c r="N5131" s="2">
        <f>INT(VLOOKUP(--D5131,'属性表（单）'!$H$7:$I$11,2,0)*VLOOKUP(F5131,'属性表（单）'!$B$4:$D$53,3,0))</f>
        <v>14175</v>
      </c>
      <c r="O5131" s="34">
        <f t="shared" si="670"/>
        <v>2125</v>
      </c>
      <c r="P5131" s="1">
        <f>IF(H5131=26,VLOOKUP(G5131,'属性表（单核）'!$H$2:$I$251,2,0),IF(H5131=59,VLOOKUP(G5131,'属性表（单核）'!$C$2:$D$251,2,0),INT(N5131/VLOOKUP(H5131,'属性表（单）'!$N$4:$O$24,2,0))))</f>
        <v>1417</v>
      </c>
      <c r="Q5131" s="34">
        <f t="shared" si="671"/>
        <v>2125</v>
      </c>
      <c r="R5131" s="1">
        <f>IF(J5131=26,VLOOKUP(G5131,'属性表（单核）'!$H$2:$I$251,2,0),IF(J5131=59,VLOOKUP(G5131,'属性表（单核）'!$C$2:$D$251,2,0),INT(N5131/VLOOKUP(J5131,'属性表（单）'!$N$4:$O$24,2,0))))</f>
        <v>1417</v>
      </c>
      <c r="S5131" s="1">
        <f t="shared" si="672"/>
        <v>83850</v>
      </c>
      <c r="T5131" s="28">
        <f>VLOOKUP(--F5131,经验表!$A$4:$B$53,2,0)*VLOOKUP(--E5131,经验表!$W$8:$X$17,2,0)</f>
        <v>83850</v>
      </c>
      <c r="U5131" s="1">
        <f t="shared" si="673"/>
        <v>731400</v>
      </c>
      <c r="V5131" s="1">
        <f t="shared" si="674"/>
        <v>731400</v>
      </c>
    </row>
    <row r="5132" spans="1:22" x14ac:dyDescent="0.35">
      <c r="A5132" s="1">
        <v>92600213</v>
      </c>
      <c r="B5132" s="3" t="s">
        <v>28</v>
      </c>
      <c r="C5132" s="29">
        <f t="shared" si="669"/>
        <v>2</v>
      </c>
      <c r="D5132" s="29" t="str">
        <f t="shared" si="666"/>
        <v>3</v>
      </c>
      <c r="E5132" s="42" t="str">
        <f t="shared" si="667"/>
        <v>23</v>
      </c>
      <c r="F5132" s="1">
        <v>26</v>
      </c>
      <c r="G5132" s="28" t="str">
        <f t="shared" si="668"/>
        <v>326</v>
      </c>
      <c r="H5132" s="1">
        <v>7</v>
      </c>
      <c r="I5132" s="1">
        <v>2243</v>
      </c>
      <c r="J5132" s="1">
        <v>8</v>
      </c>
      <c r="K5132" s="1">
        <v>2243</v>
      </c>
      <c r="L5132" s="1">
        <v>108687</v>
      </c>
      <c r="M5132" s="1">
        <v>837433</v>
      </c>
      <c r="N5132" s="2">
        <f>INT(VLOOKUP(--D5132,'属性表（单）'!$H$7:$I$11,2,0)*VLOOKUP(F5132,'属性表（单）'!$B$4:$D$53,3,0))</f>
        <v>14850</v>
      </c>
      <c r="O5132" s="34">
        <f t="shared" si="670"/>
        <v>2227</v>
      </c>
      <c r="P5132" s="1">
        <f>IF(H5132=26,VLOOKUP(G5132,'属性表（单核）'!$H$2:$I$251,2,0),IF(H5132=59,VLOOKUP(G5132,'属性表（单核）'!$C$2:$D$251,2,0),INT(N5132/VLOOKUP(H5132,'属性表（单）'!$N$4:$O$24,2,0))))</f>
        <v>1485</v>
      </c>
      <c r="Q5132" s="34">
        <f t="shared" si="671"/>
        <v>2227</v>
      </c>
      <c r="R5132" s="1">
        <f>IF(J5132=26,VLOOKUP(G5132,'属性表（单核）'!$H$2:$I$251,2,0),IF(J5132=59,VLOOKUP(G5132,'属性表（单核）'!$C$2:$D$251,2,0),INT(N5132/VLOOKUP(J5132,'属性表（单）'!$N$4:$O$24,2,0))))</f>
        <v>1485</v>
      </c>
      <c r="S5132" s="1">
        <f t="shared" si="672"/>
        <v>92850</v>
      </c>
      <c r="T5132" s="28">
        <f>VLOOKUP(--F5132,经验表!$A$4:$B$53,2,0)*VLOOKUP(--E5132,经验表!$W$8:$X$17,2,0)</f>
        <v>92850</v>
      </c>
      <c r="U5132" s="1">
        <f t="shared" si="673"/>
        <v>815250</v>
      </c>
      <c r="V5132" s="1">
        <f t="shared" si="674"/>
        <v>815250</v>
      </c>
    </row>
    <row r="5133" spans="1:22" x14ac:dyDescent="0.35">
      <c r="A5133" s="1">
        <v>92700213</v>
      </c>
      <c r="B5133" s="3" t="s">
        <v>28</v>
      </c>
      <c r="C5133" s="29">
        <f t="shared" si="669"/>
        <v>2</v>
      </c>
      <c r="D5133" s="29" t="str">
        <f t="shared" si="666"/>
        <v>3</v>
      </c>
      <c r="E5133" s="42" t="str">
        <f t="shared" si="667"/>
        <v>23</v>
      </c>
      <c r="F5133" s="1">
        <v>27</v>
      </c>
      <c r="G5133" s="28" t="str">
        <f t="shared" si="668"/>
        <v>327</v>
      </c>
      <c r="H5133" s="1">
        <v>7</v>
      </c>
      <c r="I5133" s="1">
        <v>2318</v>
      </c>
      <c r="J5133" s="1">
        <v>8</v>
      </c>
      <c r="K5133" s="1">
        <v>2318</v>
      </c>
      <c r="L5133" s="1">
        <v>120789</v>
      </c>
      <c r="M5133" s="1">
        <v>946120</v>
      </c>
      <c r="N5133" s="2">
        <f>INT(VLOOKUP(--D5133,'属性表（单）'!$H$7:$I$11,2,0)*VLOOKUP(F5133,'属性表（单）'!$B$4:$D$53,3,0))</f>
        <v>15637</v>
      </c>
      <c r="O5133" s="34">
        <f t="shared" si="670"/>
        <v>2344</v>
      </c>
      <c r="P5133" s="1">
        <f>IF(H5133=26,VLOOKUP(G5133,'属性表（单核）'!$H$2:$I$251,2,0),IF(H5133=59,VLOOKUP(G5133,'属性表（单核）'!$C$2:$D$251,2,0),INT(N5133/VLOOKUP(H5133,'属性表（单）'!$N$4:$O$24,2,0))))</f>
        <v>1563</v>
      </c>
      <c r="Q5133" s="34">
        <f t="shared" si="671"/>
        <v>2344</v>
      </c>
      <c r="R5133" s="1">
        <f>IF(J5133=26,VLOOKUP(G5133,'属性表（单核）'!$H$2:$I$251,2,0),IF(J5133=59,VLOOKUP(G5133,'属性表（单核）'!$C$2:$D$251,2,0),INT(N5133/VLOOKUP(J5133,'属性表（单）'!$N$4:$O$24,2,0))))</f>
        <v>1563</v>
      </c>
      <c r="S5133" s="1">
        <f t="shared" si="672"/>
        <v>101850</v>
      </c>
      <c r="T5133" s="28">
        <f>VLOOKUP(--F5133,经验表!$A$4:$B$53,2,0)*VLOOKUP(--E5133,经验表!$W$8:$X$17,2,0)</f>
        <v>101850</v>
      </c>
      <c r="U5133" s="1">
        <f t="shared" si="673"/>
        <v>908100</v>
      </c>
      <c r="V5133" s="1">
        <f t="shared" si="674"/>
        <v>908100</v>
      </c>
    </row>
    <row r="5134" spans="1:22" x14ac:dyDescent="0.35">
      <c r="A5134" s="1">
        <v>92800213</v>
      </c>
      <c r="B5134" s="3" t="s">
        <v>28</v>
      </c>
      <c r="C5134" s="29">
        <f t="shared" si="669"/>
        <v>2</v>
      </c>
      <c r="D5134" s="29" t="str">
        <f t="shared" si="666"/>
        <v>3</v>
      </c>
      <c r="E5134" s="42" t="str">
        <f t="shared" si="667"/>
        <v>23</v>
      </c>
      <c r="F5134" s="1">
        <v>28</v>
      </c>
      <c r="G5134" s="28" t="str">
        <f t="shared" si="668"/>
        <v>328</v>
      </c>
      <c r="H5134" s="1">
        <v>7</v>
      </c>
      <c r="I5134" s="1">
        <v>2395</v>
      </c>
      <c r="J5134" s="1">
        <v>8</v>
      </c>
      <c r="K5134" s="1">
        <v>2395</v>
      </c>
      <c r="L5134" s="1">
        <v>134143</v>
      </c>
      <c r="M5134" s="1">
        <v>1066909</v>
      </c>
      <c r="N5134" s="2">
        <f>INT(VLOOKUP(--D5134,'属性表（单）'!$H$7:$I$11,2,0)*VLOOKUP(F5134,'属性表（单）'!$B$4:$D$53,3,0))</f>
        <v>16425</v>
      </c>
      <c r="O5134" s="34">
        <f t="shared" si="670"/>
        <v>2463</v>
      </c>
      <c r="P5134" s="1">
        <f>IF(H5134=26,VLOOKUP(G5134,'属性表（单核）'!$H$2:$I$251,2,0),IF(H5134=59,VLOOKUP(G5134,'属性表（单核）'!$C$2:$D$251,2,0),INT(N5134/VLOOKUP(H5134,'属性表（单）'!$N$4:$O$24,2,0))))</f>
        <v>1642</v>
      </c>
      <c r="Q5134" s="34">
        <f t="shared" si="671"/>
        <v>2463</v>
      </c>
      <c r="R5134" s="1">
        <f>IF(J5134=26,VLOOKUP(G5134,'属性表（单核）'!$H$2:$I$251,2,0),IF(J5134=59,VLOOKUP(G5134,'属性表（单核）'!$C$2:$D$251,2,0),INT(N5134/VLOOKUP(J5134,'属性表（单）'!$N$4:$O$24,2,0))))</f>
        <v>1642</v>
      </c>
      <c r="S5134" s="1">
        <f t="shared" si="672"/>
        <v>110850</v>
      </c>
      <c r="T5134" s="28">
        <f>VLOOKUP(--F5134,经验表!$A$4:$B$53,2,0)*VLOOKUP(--E5134,经验表!$W$8:$X$17,2,0)</f>
        <v>110850</v>
      </c>
      <c r="U5134" s="1">
        <f t="shared" si="673"/>
        <v>1009950</v>
      </c>
      <c r="V5134" s="1">
        <f t="shared" si="674"/>
        <v>1009950</v>
      </c>
    </row>
    <row r="5135" spans="1:22" x14ac:dyDescent="0.35">
      <c r="A5135" s="1">
        <v>92900213</v>
      </c>
      <c r="B5135" s="3" t="s">
        <v>28</v>
      </c>
      <c r="C5135" s="29">
        <f t="shared" si="669"/>
        <v>2</v>
      </c>
      <c r="D5135" s="29" t="str">
        <f t="shared" si="666"/>
        <v>3</v>
      </c>
      <c r="E5135" s="42" t="str">
        <f t="shared" si="667"/>
        <v>23</v>
      </c>
      <c r="F5135" s="1">
        <v>29</v>
      </c>
      <c r="G5135" s="28" t="str">
        <f t="shared" si="668"/>
        <v>329</v>
      </c>
      <c r="H5135" s="1">
        <v>7</v>
      </c>
      <c r="I5135" s="1">
        <v>2474</v>
      </c>
      <c r="J5135" s="1">
        <v>8</v>
      </c>
      <c r="K5135" s="1">
        <v>2474</v>
      </c>
      <c r="L5135" s="1">
        <v>148874</v>
      </c>
      <c r="M5135" s="1">
        <v>1201052</v>
      </c>
      <c r="N5135" s="2">
        <f>INT(VLOOKUP(--D5135,'属性表（单）'!$H$7:$I$11,2,0)*VLOOKUP(F5135,'属性表（单）'!$B$4:$D$53,3,0))</f>
        <v>17212</v>
      </c>
      <c r="O5135" s="34">
        <f t="shared" si="670"/>
        <v>2581</v>
      </c>
      <c r="P5135" s="1">
        <f>IF(H5135=26,VLOOKUP(G5135,'属性表（单核）'!$H$2:$I$251,2,0),IF(H5135=59,VLOOKUP(G5135,'属性表（单核）'!$C$2:$D$251,2,0),INT(N5135/VLOOKUP(H5135,'属性表（单）'!$N$4:$O$24,2,0))))</f>
        <v>1721</v>
      </c>
      <c r="Q5135" s="34">
        <f t="shared" si="671"/>
        <v>2581</v>
      </c>
      <c r="R5135" s="1">
        <f>IF(J5135=26,VLOOKUP(G5135,'属性表（单核）'!$H$2:$I$251,2,0),IF(J5135=59,VLOOKUP(G5135,'属性表（单核）'!$C$2:$D$251,2,0),INT(N5135/VLOOKUP(J5135,'属性表（单）'!$N$4:$O$24,2,0))))</f>
        <v>1721</v>
      </c>
      <c r="S5135" s="1">
        <f t="shared" si="672"/>
        <v>119850</v>
      </c>
      <c r="T5135" s="28">
        <f>VLOOKUP(--F5135,经验表!$A$4:$B$53,2,0)*VLOOKUP(--E5135,经验表!$W$8:$X$17,2,0)</f>
        <v>119850</v>
      </c>
      <c r="U5135" s="1">
        <f t="shared" si="673"/>
        <v>1120800</v>
      </c>
      <c r="V5135" s="1">
        <f t="shared" si="674"/>
        <v>1120800</v>
      </c>
    </row>
    <row r="5136" spans="1:22" x14ac:dyDescent="0.35">
      <c r="A5136" s="1">
        <v>93000213</v>
      </c>
      <c r="B5136" s="3" t="s">
        <v>28</v>
      </c>
      <c r="C5136" s="29">
        <f t="shared" si="669"/>
        <v>2</v>
      </c>
      <c r="D5136" s="29" t="str">
        <f t="shared" si="666"/>
        <v>3</v>
      </c>
      <c r="E5136" s="42" t="str">
        <f t="shared" si="667"/>
        <v>23</v>
      </c>
      <c r="F5136" s="1">
        <v>30</v>
      </c>
      <c r="G5136" s="28" t="str">
        <f t="shared" si="668"/>
        <v>330</v>
      </c>
      <c r="H5136" s="1">
        <v>7</v>
      </c>
      <c r="I5136" s="1">
        <v>2554</v>
      </c>
      <c r="J5136" s="1">
        <v>8</v>
      </c>
      <c r="K5136" s="1">
        <v>2554</v>
      </c>
      <c r="L5136" s="1">
        <v>165123</v>
      </c>
      <c r="M5136" s="1">
        <v>1349926</v>
      </c>
      <c r="N5136" s="2">
        <f>INT(VLOOKUP(--D5136,'属性表（单）'!$H$7:$I$11,2,0)*VLOOKUP(F5136,'属性表（单）'!$B$4:$D$53,3,0))</f>
        <v>18000</v>
      </c>
      <c r="O5136" s="34">
        <f t="shared" si="670"/>
        <v>2700</v>
      </c>
      <c r="P5136" s="1">
        <f>IF(H5136=26,VLOOKUP(G5136,'属性表（单核）'!$H$2:$I$251,2,0),IF(H5136=59,VLOOKUP(G5136,'属性表（单核）'!$C$2:$D$251,2,0),INT(N5136/VLOOKUP(H5136,'属性表（单）'!$N$4:$O$24,2,0))))</f>
        <v>1800</v>
      </c>
      <c r="Q5136" s="34">
        <f t="shared" si="671"/>
        <v>2700</v>
      </c>
      <c r="R5136" s="1">
        <f>IF(J5136=26,VLOOKUP(G5136,'属性表（单核）'!$H$2:$I$251,2,0),IF(J5136=59,VLOOKUP(G5136,'属性表（单核）'!$C$2:$D$251,2,0),INT(N5136/VLOOKUP(J5136,'属性表（单）'!$N$4:$O$24,2,0))))</f>
        <v>1800</v>
      </c>
      <c r="S5136" s="1">
        <f t="shared" si="672"/>
        <v>131250</v>
      </c>
      <c r="T5136" s="28">
        <f>VLOOKUP(--F5136,经验表!$A$4:$B$53,2,0)*VLOOKUP(--E5136,经验表!$W$8:$X$17,2,0)</f>
        <v>131250</v>
      </c>
      <c r="U5136" s="1">
        <f t="shared" si="673"/>
        <v>1240650</v>
      </c>
      <c r="V5136" s="1">
        <f t="shared" si="674"/>
        <v>1240650</v>
      </c>
    </row>
    <row r="5137" spans="1:22" x14ac:dyDescent="0.35">
      <c r="A5137" s="1">
        <v>93100213</v>
      </c>
      <c r="B5137" s="3" t="s">
        <v>28</v>
      </c>
      <c r="C5137" s="29">
        <f t="shared" si="669"/>
        <v>2</v>
      </c>
      <c r="D5137" s="29" t="str">
        <f t="shared" si="666"/>
        <v>3</v>
      </c>
      <c r="E5137" s="42" t="str">
        <f t="shared" si="667"/>
        <v>23</v>
      </c>
      <c r="F5137" s="1">
        <v>31</v>
      </c>
      <c r="G5137" s="28" t="str">
        <f t="shared" si="668"/>
        <v>331</v>
      </c>
      <c r="H5137" s="1">
        <v>7</v>
      </c>
      <c r="I5137" s="1">
        <v>2637</v>
      </c>
      <c r="J5137" s="1">
        <v>8</v>
      </c>
      <c r="K5137" s="1">
        <v>2637</v>
      </c>
      <c r="L5137" s="1">
        <v>183047</v>
      </c>
      <c r="M5137" s="1">
        <v>1515049</v>
      </c>
      <c r="N5137" s="2">
        <f>INT(VLOOKUP(--D5137,'属性表（单）'!$H$7:$I$11,2,0)*VLOOKUP(F5137,'属性表（单）'!$B$4:$D$53,3,0))</f>
        <v>18787</v>
      </c>
      <c r="O5137" s="34">
        <f t="shared" si="670"/>
        <v>2817</v>
      </c>
      <c r="P5137" s="1">
        <f>IF(H5137=26,VLOOKUP(G5137,'属性表（单核）'!$H$2:$I$251,2,0),IF(H5137=59,VLOOKUP(G5137,'属性表（单核）'!$C$2:$D$251,2,0),INT(N5137/VLOOKUP(H5137,'属性表（单）'!$N$4:$O$24,2,0))))</f>
        <v>1878</v>
      </c>
      <c r="Q5137" s="34">
        <f t="shared" si="671"/>
        <v>2817</v>
      </c>
      <c r="R5137" s="1">
        <f>IF(J5137=26,VLOOKUP(G5137,'属性表（单核）'!$H$2:$I$251,2,0),IF(J5137=59,VLOOKUP(G5137,'属性表（单核）'!$C$2:$D$251,2,0),INT(N5137/VLOOKUP(J5137,'属性表（单）'!$N$4:$O$24,2,0))))</f>
        <v>1878</v>
      </c>
      <c r="S5137" s="1">
        <f t="shared" si="672"/>
        <v>142650</v>
      </c>
      <c r="T5137" s="28">
        <f>VLOOKUP(--F5137,经验表!$A$4:$B$53,2,0)*VLOOKUP(--E5137,经验表!$W$8:$X$17,2,0)</f>
        <v>142650</v>
      </c>
      <c r="U5137" s="1">
        <f t="shared" si="673"/>
        <v>1371900</v>
      </c>
      <c r="V5137" s="1">
        <f t="shared" si="674"/>
        <v>1371900</v>
      </c>
    </row>
    <row r="5138" spans="1:22" x14ac:dyDescent="0.35">
      <c r="A5138" s="1">
        <v>93200213</v>
      </c>
      <c r="B5138" s="3" t="s">
        <v>28</v>
      </c>
      <c r="C5138" s="29">
        <f t="shared" si="669"/>
        <v>2</v>
      </c>
      <c r="D5138" s="29" t="str">
        <f t="shared" si="666"/>
        <v>3</v>
      </c>
      <c r="E5138" s="42" t="str">
        <f t="shared" si="667"/>
        <v>23</v>
      </c>
      <c r="F5138" s="1">
        <v>32</v>
      </c>
      <c r="G5138" s="28" t="str">
        <f t="shared" si="668"/>
        <v>332</v>
      </c>
      <c r="H5138" s="1">
        <v>7</v>
      </c>
      <c r="I5138" s="1">
        <v>2720</v>
      </c>
      <c r="J5138" s="1">
        <v>8</v>
      </c>
      <c r="K5138" s="1">
        <v>2720</v>
      </c>
      <c r="L5138" s="1">
        <v>202816</v>
      </c>
      <c r="M5138" s="1">
        <v>1698096</v>
      </c>
      <c r="N5138" s="2">
        <f>INT(VLOOKUP(--D5138,'属性表（单）'!$H$7:$I$11,2,0)*VLOOKUP(F5138,'属性表（单）'!$B$4:$D$53,3,0))</f>
        <v>19687</v>
      </c>
      <c r="O5138" s="34">
        <f t="shared" si="670"/>
        <v>2952</v>
      </c>
      <c r="P5138" s="1">
        <f>IF(H5138=26,VLOOKUP(G5138,'属性表（单核）'!$H$2:$I$251,2,0),IF(H5138=59,VLOOKUP(G5138,'属性表（单核）'!$C$2:$D$251,2,0),INT(N5138/VLOOKUP(H5138,'属性表（单）'!$N$4:$O$24,2,0))))</f>
        <v>1968</v>
      </c>
      <c r="Q5138" s="34">
        <f t="shared" si="671"/>
        <v>2952</v>
      </c>
      <c r="R5138" s="1">
        <f>IF(J5138=26,VLOOKUP(G5138,'属性表（单核）'!$H$2:$I$251,2,0),IF(J5138=59,VLOOKUP(G5138,'属性表（单核）'!$C$2:$D$251,2,0),INT(N5138/VLOOKUP(J5138,'属性表（单）'!$N$4:$O$24,2,0))))</f>
        <v>1968</v>
      </c>
      <c r="S5138" s="1">
        <f t="shared" si="672"/>
        <v>154050</v>
      </c>
      <c r="T5138" s="28">
        <f>VLOOKUP(--F5138,经验表!$A$4:$B$53,2,0)*VLOOKUP(--E5138,经验表!$W$8:$X$17,2,0)</f>
        <v>154050</v>
      </c>
      <c r="U5138" s="1">
        <f t="shared" si="673"/>
        <v>1514550</v>
      </c>
      <c r="V5138" s="1">
        <f t="shared" si="674"/>
        <v>1514550</v>
      </c>
    </row>
    <row r="5139" spans="1:22" x14ac:dyDescent="0.35">
      <c r="A5139" s="1">
        <v>93300213</v>
      </c>
      <c r="B5139" s="3" t="s">
        <v>28</v>
      </c>
      <c r="C5139" s="29">
        <f t="shared" si="669"/>
        <v>2</v>
      </c>
      <c r="D5139" s="29" t="str">
        <f t="shared" si="666"/>
        <v>3</v>
      </c>
      <c r="E5139" s="42" t="str">
        <f t="shared" si="667"/>
        <v>23</v>
      </c>
      <c r="F5139" s="1">
        <v>33</v>
      </c>
      <c r="G5139" s="28" t="str">
        <f t="shared" si="668"/>
        <v>333</v>
      </c>
      <c r="H5139" s="1">
        <v>7</v>
      </c>
      <c r="I5139" s="1">
        <v>2805</v>
      </c>
      <c r="J5139" s="1">
        <v>8</v>
      </c>
      <c r="K5139" s="1">
        <v>2805</v>
      </c>
      <c r="L5139" s="1">
        <v>224613</v>
      </c>
      <c r="M5139" s="1">
        <v>1900912</v>
      </c>
      <c r="N5139" s="2">
        <f>INT(VLOOKUP(--D5139,'属性表（单）'!$H$7:$I$11,2,0)*VLOOKUP(F5139,'属性表（单）'!$B$4:$D$53,3,0))</f>
        <v>20587</v>
      </c>
      <c r="O5139" s="34">
        <f t="shared" si="670"/>
        <v>3087</v>
      </c>
      <c r="P5139" s="1">
        <f>IF(H5139=26,VLOOKUP(G5139,'属性表（单核）'!$H$2:$I$251,2,0),IF(H5139=59,VLOOKUP(G5139,'属性表（单核）'!$C$2:$D$251,2,0),INT(N5139/VLOOKUP(H5139,'属性表（单）'!$N$4:$O$24,2,0))))</f>
        <v>2058</v>
      </c>
      <c r="Q5139" s="34">
        <f t="shared" si="671"/>
        <v>3087</v>
      </c>
      <c r="R5139" s="1">
        <f>IF(J5139=26,VLOOKUP(G5139,'属性表（单核）'!$H$2:$I$251,2,0),IF(J5139=59,VLOOKUP(G5139,'属性表（单核）'!$C$2:$D$251,2,0),INT(N5139/VLOOKUP(J5139,'属性表（单）'!$N$4:$O$24,2,0))))</f>
        <v>2058</v>
      </c>
      <c r="S5139" s="1">
        <f t="shared" si="672"/>
        <v>165450</v>
      </c>
      <c r="T5139" s="28">
        <f>VLOOKUP(--F5139,经验表!$A$4:$B$53,2,0)*VLOOKUP(--E5139,经验表!$W$8:$X$17,2,0)</f>
        <v>165450</v>
      </c>
      <c r="U5139" s="1">
        <f t="shared" si="673"/>
        <v>1668600</v>
      </c>
      <c r="V5139" s="1">
        <f t="shared" si="674"/>
        <v>1668600</v>
      </c>
    </row>
    <row r="5140" spans="1:22" x14ac:dyDescent="0.35">
      <c r="A5140" s="1">
        <v>93400213</v>
      </c>
      <c r="B5140" s="3" t="s">
        <v>28</v>
      </c>
      <c r="C5140" s="29">
        <f t="shared" si="669"/>
        <v>2</v>
      </c>
      <c r="D5140" s="29" t="str">
        <f t="shared" si="666"/>
        <v>3</v>
      </c>
      <c r="E5140" s="42" t="str">
        <f t="shared" si="667"/>
        <v>23</v>
      </c>
      <c r="F5140" s="1">
        <v>34</v>
      </c>
      <c r="G5140" s="28" t="str">
        <f t="shared" si="668"/>
        <v>334</v>
      </c>
      <c r="H5140" s="1">
        <v>7</v>
      </c>
      <c r="I5140" s="1">
        <v>2891</v>
      </c>
      <c r="J5140" s="1">
        <v>8</v>
      </c>
      <c r="K5140" s="1">
        <v>2891</v>
      </c>
      <c r="L5140" s="1">
        <v>248653</v>
      </c>
      <c r="M5140" s="1">
        <v>2125525</v>
      </c>
      <c r="N5140" s="2">
        <f>INT(VLOOKUP(--D5140,'属性表（单）'!$H$7:$I$11,2,0)*VLOOKUP(F5140,'属性表（单）'!$B$4:$D$53,3,0))</f>
        <v>21487</v>
      </c>
      <c r="O5140" s="34">
        <f t="shared" si="670"/>
        <v>3222</v>
      </c>
      <c r="P5140" s="1">
        <f>IF(H5140=26,VLOOKUP(G5140,'属性表（单核）'!$H$2:$I$251,2,0),IF(H5140=59,VLOOKUP(G5140,'属性表（单核）'!$C$2:$D$251,2,0),INT(N5140/VLOOKUP(H5140,'属性表（单）'!$N$4:$O$24,2,0))))</f>
        <v>2148</v>
      </c>
      <c r="Q5140" s="34">
        <f t="shared" si="671"/>
        <v>3222</v>
      </c>
      <c r="R5140" s="1">
        <f>IF(J5140=26,VLOOKUP(G5140,'属性表（单核）'!$H$2:$I$251,2,0),IF(J5140=59,VLOOKUP(G5140,'属性表（单核）'!$C$2:$D$251,2,0),INT(N5140/VLOOKUP(J5140,'属性表（单）'!$N$4:$O$24,2,0))))</f>
        <v>2148</v>
      </c>
      <c r="S5140" s="1">
        <f t="shared" si="672"/>
        <v>179550</v>
      </c>
      <c r="T5140" s="28">
        <f>VLOOKUP(--F5140,经验表!$A$4:$B$53,2,0)*VLOOKUP(--E5140,经验表!$W$8:$X$17,2,0)</f>
        <v>179550</v>
      </c>
      <c r="U5140" s="1">
        <f t="shared" si="673"/>
        <v>1834050</v>
      </c>
      <c r="V5140" s="1">
        <f t="shared" si="674"/>
        <v>1834050</v>
      </c>
    </row>
    <row r="5141" spans="1:22" x14ac:dyDescent="0.35">
      <c r="A5141" s="1">
        <v>93500213</v>
      </c>
      <c r="B5141" s="3" t="s">
        <v>28</v>
      </c>
      <c r="C5141" s="29">
        <f t="shared" si="669"/>
        <v>2</v>
      </c>
      <c r="D5141" s="29" t="str">
        <f t="shared" si="666"/>
        <v>3</v>
      </c>
      <c r="E5141" s="42" t="str">
        <f t="shared" si="667"/>
        <v>23</v>
      </c>
      <c r="F5141" s="1">
        <v>35</v>
      </c>
      <c r="G5141" s="28" t="str">
        <f t="shared" si="668"/>
        <v>335</v>
      </c>
      <c r="H5141" s="1">
        <v>7</v>
      </c>
      <c r="I5141" s="1">
        <v>2979</v>
      </c>
      <c r="J5141" s="1">
        <v>8</v>
      </c>
      <c r="K5141" s="1">
        <v>2979</v>
      </c>
      <c r="L5141" s="1">
        <v>275156</v>
      </c>
      <c r="M5141" s="1">
        <v>2374178</v>
      </c>
      <c r="N5141" s="2">
        <f>INT(VLOOKUP(--D5141,'属性表（单）'!$H$7:$I$11,2,0)*VLOOKUP(F5141,'属性表（单）'!$B$4:$D$53,3,0))</f>
        <v>22387</v>
      </c>
      <c r="O5141" s="34">
        <f t="shared" si="670"/>
        <v>3357</v>
      </c>
      <c r="P5141" s="1">
        <f>IF(H5141=26,VLOOKUP(G5141,'属性表（单核）'!$H$2:$I$251,2,0),IF(H5141=59,VLOOKUP(G5141,'属性表（单核）'!$C$2:$D$251,2,0),INT(N5141/VLOOKUP(H5141,'属性表（单）'!$N$4:$O$24,2,0))))</f>
        <v>2238</v>
      </c>
      <c r="Q5141" s="34">
        <f t="shared" si="671"/>
        <v>3357</v>
      </c>
      <c r="R5141" s="1">
        <f>IF(J5141=26,VLOOKUP(G5141,'属性表（单核）'!$H$2:$I$251,2,0),IF(J5141=59,VLOOKUP(G5141,'属性表（单核）'!$C$2:$D$251,2,0),INT(N5141/VLOOKUP(J5141,'属性表（单）'!$N$4:$O$24,2,0))))</f>
        <v>2238</v>
      </c>
      <c r="S5141" s="1">
        <f t="shared" si="672"/>
        <v>193650</v>
      </c>
      <c r="T5141" s="28">
        <f>VLOOKUP(--F5141,经验表!$A$4:$B$53,2,0)*VLOOKUP(--E5141,经验表!$W$8:$X$17,2,0)</f>
        <v>193650</v>
      </c>
      <c r="U5141" s="1">
        <f t="shared" si="673"/>
        <v>2013600</v>
      </c>
      <c r="V5141" s="1">
        <f t="shared" si="674"/>
        <v>2013600</v>
      </c>
    </row>
    <row r="5142" spans="1:22" x14ac:dyDescent="0.35">
      <c r="A5142" s="1">
        <v>93600213</v>
      </c>
      <c r="B5142" s="3" t="s">
        <v>28</v>
      </c>
      <c r="C5142" s="29">
        <f t="shared" si="669"/>
        <v>2</v>
      </c>
      <c r="D5142" s="29" t="str">
        <f t="shared" si="666"/>
        <v>3</v>
      </c>
      <c r="E5142" s="42" t="str">
        <f t="shared" si="667"/>
        <v>23</v>
      </c>
      <c r="F5142" s="1">
        <v>36</v>
      </c>
      <c r="G5142" s="28" t="str">
        <f t="shared" si="668"/>
        <v>336</v>
      </c>
      <c r="H5142" s="1">
        <v>7</v>
      </c>
      <c r="I5142" s="1">
        <v>3070</v>
      </c>
      <c r="J5142" s="1">
        <v>8</v>
      </c>
      <c r="K5142" s="1">
        <v>3070</v>
      </c>
      <c r="L5142" s="1">
        <v>304379</v>
      </c>
      <c r="M5142" s="1">
        <v>2649334</v>
      </c>
      <c r="N5142" s="2">
        <f>INT(VLOOKUP(--D5142,'属性表（单）'!$H$7:$I$11,2,0)*VLOOKUP(F5142,'属性表（单）'!$B$4:$D$53,3,0))</f>
        <v>23287</v>
      </c>
      <c r="O5142" s="34">
        <f t="shared" si="670"/>
        <v>3492</v>
      </c>
      <c r="P5142" s="1">
        <f>IF(H5142=26,VLOOKUP(G5142,'属性表（单核）'!$H$2:$I$251,2,0),IF(H5142=59,VLOOKUP(G5142,'属性表（单核）'!$C$2:$D$251,2,0),INT(N5142/VLOOKUP(H5142,'属性表（单）'!$N$4:$O$24,2,0))))</f>
        <v>2328</v>
      </c>
      <c r="Q5142" s="34">
        <f t="shared" si="671"/>
        <v>3492</v>
      </c>
      <c r="R5142" s="1">
        <f>IF(J5142=26,VLOOKUP(G5142,'属性表（单核）'!$H$2:$I$251,2,0),IF(J5142=59,VLOOKUP(G5142,'属性表（单核）'!$C$2:$D$251,2,0),INT(N5142/VLOOKUP(J5142,'属性表（单）'!$N$4:$O$24,2,0))))</f>
        <v>2328</v>
      </c>
      <c r="S5142" s="1">
        <f t="shared" si="672"/>
        <v>207750</v>
      </c>
      <c r="T5142" s="28">
        <f>VLOOKUP(--F5142,经验表!$A$4:$B$53,2,0)*VLOOKUP(--E5142,经验表!$W$8:$X$17,2,0)</f>
        <v>207750</v>
      </c>
      <c r="U5142" s="1">
        <f t="shared" si="673"/>
        <v>2207250</v>
      </c>
      <c r="V5142" s="1">
        <f t="shared" si="674"/>
        <v>2207250</v>
      </c>
    </row>
    <row r="5143" spans="1:22" x14ac:dyDescent="0.35">
      <c r="A5143" s="1">
        <v>93700213</v>
      </c>
      <c r="B5143" s="3" t="s">
        <v>28</v>
      </c>
      <c r="C5143" s="29">
        <f t="shared" si="669"/>
        <v>2</v>
      </c>
      <c r="D5143" s="29" t="str">
        <f t="shared" si="666"/>
        <v>3</v>
      </c>
      <c r="E5143" s="42" t="str">
        <f t="shared" si="667"/>
        <v>23</v>
      </c>
      <c r="F5143" s="1">
        <v>37</v>
      </c>
      <c r="G5143" s="28" t="str">
        <f t="shared" si="668"/>
        <v>337</v>
      </c>
      <c r="H5143" s="1">
        <v>7</v>
      </c>
      <c r="I5143" s="1">
        <v>3162</v>
      </c>
      <c r="J5143" s="1">
        <v>8</v>
      </c>
      <c r="K5143" s="1">
        <v>3162</v>
      </c>
      <c r="L5143" s="1">
        <v>336596</v>
      </c>
      <c r="M5143" s="1">
        <v>2953713</v>
      </c>
      <c r="N5143" s="2">
        <f>INT(VLOOKUP(--D5143,'属性表（单）'!$H$7:$I$11,2,0)*VLOOKUP(F5143,'属性表（单）'!$B$4:$D$53,3,0))</f>
        <v>24300</v>
      </c>
      <c r="O5143" s="34">
        <f t="shared" si="670"/>
        <v>3645</v>
      </c>
      <c r="P5143" s="1">
        <f>IF(H5143=26,VLOOKUP(G5143,'属性表（单核）'!$H$2:$I$251,2,0),IF(H5143=59,VLOOKUP(G5143,'属性表（单核）'!$C$2:$D$251,2,0),INT(N5143/VLOOKUP(H5143,'属性表（单）'!$N$4:$O$24,2,0))))</f>
        <v>2430</v>
      </c>
      <c r="Q5143" s="34">
        <f t="shared" si="671"/>
        <v>3645</v>
      </c>
      <c r="R5143" s="1">
        <f>IF(J5143=26,VLOOKUP(G5143,'属性表（单核）'!$H$2:$I$251,2,0),IF(J5143=59,VLOOKUP(G5143,'属性表（单核）'!$C$2:$D$251,2,0),INT(N5143/VLOOKUP(J5143,'属性表（单）'!$N$4:$O$24,2,0))))</f>
        <v>2430</v>
      </c>
      <c r="S5143" s="1">
        <f t="shared" si="672"/>
        <v>221850</v>
      </c>
      <c r="T5143" s="28">
        <f>VLOOKUP(--F5143,经验表!$A$4:$B$53,2,0)*VLOOKUP(--E5143,经验表!$W$8:$X$17,2,0)</f>
        <v>221850</v>
      </c>
      <c r="U5143" s="1">
        <f t="shared" si="673"/>
        <v>2415000</v>
      </c>
      <c r="V5143" s="1">
        <f t="shared" si="674"/>
        <v>2415000</v>
      </c>
    </row>
    <row r="5144" spans="1:22" x14ac:dyDescent="0.35">
      <c r="A5144" s="1">
        <v>93800213</v>
      </c>
      <c r="B5144" s="3" t="s">
        <v>28</v>
      </c>
      <c r="C5144" s="29">
        <f t="shared" si="669"/>
        <v>2</v>
      </c>
      <c r="D5144" s="29" t="str">
        <f t="shared" si="666"/>
        <v>3</v>
      </c>
      <c r="E5144" s="42" t="str">
        <f t="shared" si="667"/>
        <v>23</v>
      </c>
      <c r="F5144" s="1">
        <v>38</v>
      </c>
      <c r="G5144" s="28" t="str">
        <f t="shared" si="668"/>
        <v>338</v>
      </c>
      <c r="H5144" s="1">
        <v>7</v>
      </c>
      <c r="I5144" s="1">
        <v>3256</v>
      </c>
      <c r="J5144" s="1">
        <v>8</v>
      </c>
      <c r="K5144" s="1">
        <v>3256</v>
      </c>
      <c r="L5144" s="1">
        <v>372112</v>
      </c>
      <c r="M5144" s="1">
        <v>3290309</v>
      </c>
      <c r="N5144" s="2">
        <f>INT(VLOOKUP(--D5144,'属性表（单）'!$H$7:$I$11,2,0)*VLOOKUP(F5144,'属性表（单）'!$B$4:$D$53,3,0))</f>
        <v>25312</v>
      </c>
      <c r="O5144" s="34">
        <f t="shared" si="670"/>
        <v>3796</v>
      </c>
      <c r="P5144" s="1">
        <f>IF(H5144=26,VLOOKUP(G5144,'属性表（单核）'!$H$2:$I$251,2,0),IF(H5144=59,VLOOKUP(G5144,'属性表（单核）'!$C$2:$D$251,2,0),INT(N5144/VLOOKUP(H5144,'属性表（单）'!$N$4:$O$24,2,0))))</f>
        <v>2531</v>
      </c>
      <c r="Q5144" s="34">
        <f t="shared" si="671"/>
        <v>3796</v>
      </c>
      <c r="R5144" s="1">
        <f>IF(J5144=26,VLOOKUP(G5144,'属性表（单核）'!$H$2:$I$251,2,0),IF(J5144=59,VLOOKUP(G5144,'属性表（单核）'!$C$2:$D$251,2,0),INT(N5144/VLOOKUP(J5144,'属性表（单）'!$N$4:$O$24,2,0))))</f>
        <v>2531</v>
      </c>
      <c r="S5144" s="1">
        <f t="shared" si="672"/>
        <v>238950</v>
      </c>
      <c r="T5144" s="28">
        <f>VLOOKUP(--F5144,经验表!$A$4:$B$53,2,0)*VLOOKUP(--E5144,经验表!$W$8:$X$17,2,0)</f>
        <v>238950</v>
      </c>
      <c r="U5144" s="1">
        <f t="shared" si="673"/>
        <v>2636850</v>
      </c>
      <c r="V5144" s="1">
        <f t="shared" si="674"/>
        <v>2636850</v>
      </c>
    </row>
    <row r="5145" spans="1:22" x14ac:dyDescent="0.35">
      <c r="A5145" s="1">
        <v>93900213</v>
      </c>
      <c r="B5145" s="3" t="s">
        <v>28</v>
      </c>
      <c r="C5145" s="29">
        <f t="shared" si="669"/>
        <v>2</v>
      </c>
      <c r="D5145" s="29" t="str">
        <f t="shared" si="666"/>
        <v>3</v>
      </c>
      <c r="E5145" s="42" t="str">
        <f t="shared" si="667"/>
        <v>23</v>
      </c>
      <c r="F5145" s="1">
        <v>39</v>
      </c>
      <c r="G5145" s="28" t="str">
        <f t="shared" si="668"/>
        <v>339</v>
      </c>
      <c r="H5145" s="1">
        <v>7</v>
      </c>
      <c r="I5145" s="1">
        <v>3352</v>
      </c>
      <c r="J5145" s="1">
        <v>8</v>
      </c>
      <c r="K5145" s="1">
        <v>3352</v>
      </c>
      <c r="L5145" s="1">
        <v>411264</v>
      </c>
      <c r="M5145" s="1">
        <v>3662421</v>
      </c>
      <c r="N5145" s="2">
        <f>INT(VLOOKUP(--D5145,'属性表（单）'!$H$7:$I$11,2,0)*VLOOKUP(F5145,'属性表（单）'!$B$4:$D$53,3,0))</f>
        <v>26325</v>
      </c>
      <c r="O5145" s="34">
        <f t="shared" si="670"/>
        <v>3948</v>
      </c>
      <c r="P5145" s="1">
        <f>IF(H5145=26,VLOOKUP(G5145,'属性表（单核）'!$H$2:$I$251,2,0),IF(H5145=59,VLOOKUP(G5145,'属性表（单核）'!$C$2:$D$251,2,0),INT(N5145/VLOOKUP(H5145,'属性表（单）'!$N$4:$O$24,2,0))))</f>
        <v>2632</v>
      </c>
      <c r="Q5145" s="34">
        <f t="shared" si="671"/>
        <v>3948</v>
      </c>
      <c r="R5145" s="1">
        <f>IF(J5145=26,VLOOKUP(G5145,'属性表（单核）'!$H$2:$I$251,2,0),IF(J5145=59,VLOOKUP(G5145,'属性表（单核）'!$C$2:$D$251,2,0),INT(N5145/VLOOKUP(J5145,'属性表（单）'!$N$4:$O$24,2,0))))</f>
        <v>2632</v>
      </c>
      <c r="S5145" s="1">
        <f t="shared" si="672"/>
        <v>256050</v>
      </c>
      <c r="T5145" s="28">
        <f>VLOOKUP(--F5145,经验表!$A$4:$B$53,2,0)*VLOOKUP(--E5145,经验表!$W$8:$X$17,2,0)</f>
        <v>256050</v>
      </c>
      <c r="U5145" s="1">
        <f t="shared" si="673"/>
        <v>2875800</v>
      </c>
      <c r="V5145" s="1">
        <f t="shared" si="674"/>
        <v>2875800</v>
      </c>
    </row>
    <row r="5146" spans="1:22" x14ac:dyDescent="0.35">
      <c r="A5146" s="1">
        <v>94000213</v>
      </c>
      <c r="B5146" s="3" t="s">
        <v>28</v>
      </c>
      <c r="C5146" s="29">
        <f t="shared" si="669"/>
        <v>2</v>
      </c>
      <c r="D5146" s="29" t="str">
        <f t="shared" si="666"/>
        <v>3</v>
      </c>
      <c r="E5146" s="42" t="str">
        <f t="shared" si="667"/>
        <v>23</v>
      </c>
      <c r="F5146" s="1">
        <v>40</v>
      </c>
      <c r="G5146" s="28" t="str">
        <f t="shared" si="668"/>
        <v>340</v>
      </c>
      <c r="H5146" s="1">
        <v>7</v>
      </c>
      <c r="I5146" s="1">
        <v>3450</v>
      </c>
      <c r="J5146" s="1">
        <v>8</v>
      </c>
      <c r="K5146" s="1">
        <v>3450</v>
      </c>
      <c r="L5146" s="1">
        <v>454419</v>
      </c>
      <c r="M5146" s="1">
        <v>4073685</v>
      </c>
      <c r="N5146" s="2">
        <f>INT(VLOOKUP(--D5146,'属性表（单）'!$H$7:$I$11,2,0)*VLOOKUP(F5146,'属性表（单）'!$B$4:$D$53,3,0))</f>
        <v>27337</v>
      </c>
      <c r="O5146" s="34">
        <f t="shared" si="670"/>
        <v>4099</v>
      </c>
      <c r="P5146" s="1">
        <f>IF(H5146=26,VLOOKUP(G5146,'属性表（单核）'!$H$2:$I$251,2,0),IF(H5146=59,VLOOKUP(G5146,'属性表（单核）'!$C$2:$D$251,2,0),INT(N5146/VLOOKUP(H5146,'属性表（单）'!$N$4:$O$24,2,0))))</f>
        <v>2733</v>
      </c>
      <c r="Q5146" s="34">
        <f t="shared" si="671"/>
        <v>4099</v>
      </c>
      <c r="R5146" s="1">
        <f>IF(J5146=26,VLOOKUP(G5146,'属性表（单核）'!$H$2:$I$251,2,0),IF(J5146=59,VLOOKUP(G5146,'属性表（单核）'!$C$2:$D$251,2,0),INT(N5146/VLOOKUP(J5146,'属性表（单）'!$N$4:$O$24,2,0))))</f>
        <v>2733</v>
      </c>
      <c r="S5146" s="1">
        <f t="shared" si="672"/>
        <v>273150</v>
      </c>
      <c r="T5146" s="28">
        <f>VLOOKUP(--F5146,经验表!$A$4:$B$53,2,0)*VLOOKUP(--E5146,经验表!$W$8:$X$17,2,0)</f>
        <v>273150</v>
      </c>
      <c r="U5146" s="1">
        <f t="shared" si="673"/>
        <v>3131850</v>
      </c>
      <c r="V5146" s="1">
        <f t="shared" si="674"/>
        <v>3131850</v>
      </c>
    </row>
    <row r="5147" spans="1:22" x14ac:dyDescent="0.35">
      <c r="A5147" s="1">
        <v>94100213</v>
      </c>
      <c r="B5147" s="3" t="s">
        <v>28</v>
      </c>
      <c r="C5147" s="29">
        <f t="shared" si="669"/>
        <v>2</v>
      </c>
      <c r="D5147" s="29" t="str">
        <f t="shared" si="666"/>
        <v>3</v>
      </c>
      <c r="E5147" s="42" t="str">
        <f t="shared" si="667"/>
        <v>23</v>
      </c>
      <c r="F5147" s="1">
        <v>41</v>
      </c>
      <c r="G5147" s="28" t="str">
        <f t="shared" si="668"/>
        <v>341</v>
      </c>
      <c r="H5147" s="1">
        <v>7</v>
      </c>
      <c r="I5147" s="1">
        <v>3549</v>
      </c>
      <c r="J5147" s="1">
        <v>8</v>
      </c>
      <c r="K5147" s="1">
        <v>3549</v>
      </c>
      <c r="L5147" s="1">
        <v>501985</v>
      </c>
      <c r="M5147" s="1">
        <v>4528104</v>
      </c>
      <c r="N5147" s="2">
        <f>INT(VLOOKUP(--D5147,'属性表（单）'!$H$7:$I$11,2,0)*VLOOKUP(F5147,'属性表（单）'!$B$4:$D$53,3,0))</f>
        <v>28350</v>
      </c>
      <c r="O5147" s="34">
        <f t="shared" si="670"/>
        <v>4252</v>
      </c>
      <c r="P5147" s="1">
        <f>IF(H5147=26,VLOOKUP(G5147,'属性表（单核）'!$H$2:$I$251,2,0),IF(H5147=59,VLOOKUP(G5147,'属性表（单核）'!$C$2:$D$251,2,0),INT(N5147/VLOOKUP(H5147,'属性表（单）'!$N$4:$O$24,2,0))))</f>
        <v>2835</v>
      </c>
      <c r="Q5147" s="34">
        <f t="shared" si="671"/>
        <v>4252</v>
      </c>
      <c r="R5147" s="1">
        <f>IF(J5147=26,VLOOKUP(G5147,'属性表（单核）'!$H$2:$I$251,2,0),IF(J5147=59,VLOOKUP(G5147,'属性表（单核）'!$C$2:$D$251,2,0),INT(N5147/VLOOKUP(J5147,'属性表（单）'!$N$4:$O$24,2,0))))</f>
        <v>2835</v>
      </c>
      <c r="S5147" s="1">
        <f t="shared" si="672"/>
        <v>290250</v>
      </c>
      <c r="T5147" s="28">
        <f>VLOOKUP(--F5147,经验表!$A$4:$B$53,2,0)*VLOOKUP(--E5147,经验表!$W$8:$X$17,2,0)</f>
        <v>290250</v>
      </c>
      <c r="U5147" s="1">
        <f t="shared" si="673"/>
        <v>3405000</v>
      </c>
      <c r="V5147" s="1">
        <f t="shared" si="674"/>
        <v>3405000</v>
      </c>
    </row>
    <row r="5148" spans="1:22" x14ac:dyDescent="0.35">
      <c r="A5148" s="1">
        <v>94200213</v>
      </c>
      <c r="B5148" s="3" t="s">
        <v>28</v>
      </c>
      <c r="C5148" s="29">
        <f t="shared" si="669"/>
        <v>2</v>
      </c>
      <c r="D5148" s="29" t="str">
        <f t="shared" si="666"/>
        <v>3</v>
      </c>
      <c r="E5148" s="42" t="str">
        <f t="shared" si="667"/>
        <v>23</v>
      </c>
      <c r="F5148" s="1">
        <v>42</v>
      </c>
      <c r="G5148" s="28" t="str">
        <f t="shared" si="668"/>
        <v>342</v>
      </c>
      <c r="H5148" s="1">
        <v>7</v>
      </c>
      <c r="I5148" s="1">
        <v>3651</v>
      </c>
      <c r="J5148" s="1">
        <v>8</v>
      </c>
      <c r="K5148" s="1">
        <v>3651</v>
      </c>
      <c r="L5148" s="1">
        <v>554413</v>
      </c>
      <c r="M5148" s="1">
        <v>5030089</v>
      </c>
      <c r="N5148" s="2">
        <f>INT(VLOOKUP(--D5148,'属性表（单）'!$H$7:$I$11,2,0)*VLOOKUP(F5148,'属性表（单）'!$B$4:$D$53,3,0))</f>
        <v>29475</v>
      </c>
      <c r="O5148" s="34">
        <f t="shared" si="670"/>
        <v>4420</v>
      </c>
      <c r="P5148" s="1">
        <f>IF(H5148=26,VLOOKUP(G5148,'属性表（单核）'!$H$2:$I$251,2,0),IF(H5148=59,VLOOKUP(G5148,'属性表（单核）'!$C$2:$D$251,2,0),INT(N5148/VLOOKUP(H5148,'属性表（单）'!$N$4:$O$24,2,0))))</f>
        <v>2947</v>
      </c>
      <c r="Q5148" s="34">
        <f t="shared" si="671"/>
        <v>4420</v>
      </c>
      <c r="R5148" s="1">
        <f>IF(J5148=26,VLOOKUP(G5148,'属性表（单核）'!$H$2:$I$251,2,0),IF(J5148=59,VLOOKUP(G5148,'属性表（单核）'!$C$2:$D$251,2,0),INT(N5148/VLOOKUP(J5148,'属性表（单）'!$N$4:$O$24,2,0))))</f>
        <v>2947</v>
      </c>
      <c r="S5148" s="1">
        <f t="shared" si="672"/>
        <v>310650</v>
      </c>
      <c r="T5148" s="28">
        <f>VLOOKUP(--F5148,经验表!$A$4:$B$53,2,0)*VLOOKUP(--E5148,经验表!$W$8:$X$17,2,0)</f>
        <v>310650</v>
      </c>
      <c r="U5148" s="1">
        <f t="shared" si="673"/>
        <v>3695250</v>
      </c>
      <c r="V5148" s="1">
        <f t="shared" si="674"/>
        <v>3695250</v>
      </c>
    </row>
    <row r="5149" spans="1:22" x14ac:dyDescent="0.35">
      <c r="A5149" s="1">
        <v>94300213</v>
      </c>
      <c r="B5149" s="3" t="s">
        <v>28</v>
      </c>
      <c r="C5149" s="29">
        <f t="shared" si="669"/>
        <v>2</v>
      </c>
      <c r="D5149" s="29" t="str">
        <f t="shared" si="666"/>
        <v>3</v>
      </c>
      <c r="E5149" s="42" t="str">
        <f t="shared" si="667"/>
        <v>23</v>
      </c>
      <c r="F5149" s="1">
        <v>43</v>
      </c>
      <c r="G5149" s="28" t="str">
        <f t="shared" si="668"/>
        <v>343</v>
      </c>
      <c r="H5149" s="1">
        <v>7</v>
      </c>
      <c r="I5149" s="1">
        <v>3755</v>
      </c>
      <c r="J5149" s="1">
        <v>8</v>
      </c>
      <c r="K5149" s="1">
        <v>3755</v>
      </c>
      <c r="L5149" s="1">
        <v>612196</v>
      </c>
      <c r="M5149" s="1">
        <v>5584502</v>
      </c>
      <c r="N5149" s="2">
        <f>INT(VLOOKUP(--D5149,'属性表（单）'!$H$7:$I$11,2,0)*VLOOKUP(F5149,'属性表（单）'!$B$4:$D$53,3,0))</f>
        <v>30600</v>
      </c>
      <c r="O5149" s="34">
        <f t="shared" si="670"/>
        <v>4590</v>
      </c>
      <c r="P5149" s="1">
        <f>IF(H5149=26,VLOOKUP(G5149,'属性表（单核）'!$H$2:$I$251,2,0),IF(H5149=59,VLOOKUP(G5149,'属性表（单核）'!$C$2:$D$251,2,0),INT(N5149/VLOOKUP(H5149,'属性表（单）'!$N$4:$O$24,2,0))))</f>
        <v>3060</v>
      </c>
      <c r="Q5149" s="34">
        <f t="shared" si="671"/>
        <v>4590</v>
      </c>
      <c r="R5149" s="1">
        <f>IF(J5149=26,VLOOKUP(G5149,'属性表（单核）'!$H$2:$I$251,2,0),IF(J5149=59,VLOOKUP(G5149,'属性表（单核）'!$C$2:$D$251,2,0),INT(N5149/VLOOKUP(J5149,'属性表（单）'!$N$4:$O$24,2,0))))</f>
        <v>3060</v>
      </c>
      <c r="S5149" s="1">
        <f t="shared" si="672"/>
        <v>331050</v>
      </c>
      <c r="T5149" s="28">
        <f>VLOOKUP(--F5149,经验表!$A$4:$B$53,2,0)*VLOOKUP(--E5149,经验表!$W$8:$X$17,2,0)</f>
        <v>331050</v>
      </c>
      <c r="U5149" s="1">
        <f t="shared" si="673"/>
        <v>4005900</v>
      </c>
      <c r="V5149" s="1">
        <f t="shared" si="674"/>
        <v>4005900</v>
      </c>
    </row>
    <row r="5150" spans="1:22" x14ac:dyDescent="0.35">
      <c r="A5150" s="1">
        <v>94400213</v>
      </c>
      <c r="B5150" s="3" t="s">
        <v>28</v>
      </c>
      <c r="C5150" s="29">
        <f t="shared" si="669"/>
        <v>2</v>
      </c>
      <c r="D5150" s="29" t="str">
        <f t="shared" si="666"/>
        <v>3</v>
      </c>
      <c r="E5150" s="42" t="str">
        <f t="shared" si="667"/>
        <v>23</v>
      </c>
      <c r="F5150" s="1">
        <v>44</v>
      </c>
      <c r="G5150" s="28" t="str">
        <f t="shared" si="668"/>
        <v>344</v>
      </c>
      <c r="H5150" s="1">
        <v>7</v>
      </c>
      <c r="I5150" s="1">
        <v>3861</v>
      </c>
      <c r="J5150" s="1">
        <v>8</v>
      </c>
      <c r="K5150" s="1">
        <v>3861</v>
      </c>
      <c r="L5150" s="1">
        <v>675880</v>
      </c>
      <c r="M5150" s="1">
        <v>6196698</v>
      </c>
      <c r="N5150" s="2">
        <f>INT(VLOOKUP(--D5150,'属性表（单）'!$H$7:$I$11,2,0)*VLOOKUP(F5150,'属性表（单）'!$B$4:$D$53,3,0))</f>
        <v>31725</v>
      </c>
      <c r="O5150" s="34">
        <f t="shared" si="670"/>
        <v>4758</v>
      </c>
      <c r="P5150" s="1">
        <f>IF(H5150=26,VLOOKUP(G5150,'属性表（单核）'!$H$2:$I$251,2,0),IF(H5150=59,VLOOKUP(G5150,'属性表（单核）'!$C$2:$D$251,2,0),INT(N5150/VLOOKUP(H5150,'属性表（单）'!$N$4:$O$24,2,0))))</f>
        <v>3172</v>
      </c>
      <c r="Q5150" s="34">
        <f t="shared" si="671"/>
        <v>4758</v>
      </c>
      <c r="R5150" s="1">
        <f>IF(J5150=26,VLOOKUP(G5150,'属性表（单核）'!$H$2:$I$251,2,0),IF(J5150=59,VLOOKUP(G5150,'属性表（单核）'!$C$2:$D$251,2,0),INT(N5150/VLOOKUP(J5150,'属性表（单）'!$N$4:$O$24,2,0))))</f>
        <v>3172</v>
      </c>
      <c r="S5150" s="1">
        <f t="shared" si="672"/>
        <v>351450</v>
      </c>
      <c r="T5150" s="28">
        <f>VLOOKUP(--F5150,经验表!$A$4:$B$53,2,0)*VLOOKUP(--E5150,经验表!$W$8:$X$17,2,0)</f>
        <v>351450</v>
      </c>
      <c r="U5150" s="1">
        <f t="shared" si="673"/>
        <v>4336950</v>
      </c>
      <c r="V5150" s="1">
        <f t="shared" si="674"/>
        <v>4336950</v>
      </c>
    </row>
    <row r="5151" spans="1:22" x14ac:dyDescent="0.35">
      <c r="A5151" s="1">
        <v>94500213</v>
      </c>
      <c r="B5151" s="3" t="s">
        <v>28</v>
      </c>
      <c r="C5151" s="29">
        <f t="shared" si="669"/>
        <v>2</v>
      </c>
      <c r="D5151" s="29" t="str">
        <f t="shared" si="666"/>
        <v>3</v>
      </c>
      <c r="E5151" s="42" t="str">
        <f t="shared" si="667"/>
        <v>23</v>
      </c>
      <c r="F5151" s="1">
        <v>45</v>
      </c>
      <c r="G5151" s="28" t="str">
        <f t="shared" si="668"/>
        <v>345</v>
      </c>
      <c r="H5151" s="1">
        <v>7</v>
      </c>
      <c r="I5151" s="1">
        <v>3968</v>
      </c>
      <c r="J5151" s="1">
        <v>8</v>
      </c>
      <c r="K5151" s="1">
        <v>3968</v>
      </c>
      <c r="L5151" s="1">
        <v>746062</v>
      </c>
      <c r="M5151" s="1">
        <v>6872578</v>
      </c>
      <c r="N5151" s="2">
        <f>INT(VLOOKUP(--D5151,'属性表（单）'!$H$7:$I$11,2,0)*VLOOKUP(F5151,'属性表（单）'!$B$4:$D$53,3,0))</f>
        <v>32850</v>
      </c>
      <c r="O5151" s="34">
        <f t="shared" si="670"/>
        <v>4927</v>
      </c>
      <c r="P5151" s="1">
        <f>IF(H5151=26,VLOOKUP(G5151,'属性表（单核）'!$H$2:$I$251,2,0),IF(H5151=59,VLOOKUP(G5151,'属性表（单核）'!$C$2:$D$251,2,0),INT(N5151/VLOOKUP(H5151,'属性表（单）'!$N$4:$O$24,2,0))))</f>
        <v>3285</v>
      </c>
      <c r="Q5151" s="34">
        <f t="shared" si="671"/>
        <v>4927</v>
      </c>
      <c r="R5151" s="1">
        <f>IF(J5151=26,VLOOKUP(G5151,'属性表（单核）'!$H$2:$I$251,2,0),IF(J5151=59,VLOOKUP(G5151,'属性表（单核）'!$C$2:$D$251,2,0),INT(N5151/VLOOKUP(J5151,'属性表（单）'!$N$4:$O$24,2,0))))</f>
        <v>3285</v>
      </c>
      <c r="S5151" s="1">
        <f t="shared" si="672"/>
        <v>371850</v>
      </c>
      <c r="T5151" s="28">
        <f>VLOOKUP(--F5151,经验表!$A$4:$B$53,2,0)*VLOOKUP(--E5151,经验表!$W$8:$X$17,2,0)</f>
        <v>371850</v>
      </c>
      <c r="U5151" s="1">
        <f t="shared" si="673"/>
        <v>4688400</v>
      </c>
      <c r="V5151" s="1">
        <f t="shared" si="674"/>
        <v>4688400</v>
      </c>
    </row>
    <row r="5152" spans="1:22" x14ac:dyDescent="0.35">
      <c r="A5152" s="1">
        <v>94600213</v>
      </c>
      <c r="B5152" s="3" t="s">
        <v>28</v>
      </c>
      <c r="C5152" s="29">
        <f t="shared" si="669"/>
        <v>2</v>
      </c>
      <c r="D5152" s="29" t="str">
        <f t="shared" si="666"/>
        <v>3</v>
      </c>
      <c r="E5152" s="42" t="str">
        <f t="shared" si="667"/>
        <v>23</v>
      </c>
      <c r="F5152" s="1">
        <v>46</v>
      </c>
      <c r="G5152" s="28" t="str">
        <f t="shared" si="668"/>
        <v>346</v>
      </c>
      <c r="H5152" s="1">
        <v>7</v>
      </c>
      <c r="I5152" s="1">
        <v>4078</v>
      </c>
      <c r="J5152" s="1">
        <v>8</v>
      </c>
      <c r="K5152" s="1">
        <v>4078</v>
      </c>
      <c r="L5152" s="1">
        <v>823407</v>
      </c>
      <c r="M5152" s="1">
        <v>7618640</v>
      </c>
      <c r="N5152" s="2">
        <f>INT(VLOOKUP(--D5152,'属性表（单）'!$H$7:$I$11,2,0)*VLOOKUP(F5152,'属性表（单）'!$B$4:$D$53,3,0))</f>
        <v>33975</v>
      </c>
      <c r="O5152" s="34">
        <f t="shared" si="670"/>
        <v>5095</v>
      </c>
      <c r="P5152" s="1">
        <f>IF(H5152=26,VLOOKUP(G5152,'属性表（单核）'!$H$2:$I$251,2,0),IF(H5152=59,VLOOKUP(G5152,'属性表（单核）'!$C$2:$D$251,2,0),INT(N5152/VLOOKUP(H5152,'属性表（单）'!$N$4:$O$24,2,0))))</f>
        <v>3397</v>
      </c>
      <c r="Q5152" s="34">
        <f t="shared" si="671"/>
        <v>5095</v>
      </c>
      <c r="R5152" s="1">
        <f>IF(J5152=26,VLOOKUP(G5152,'属性表（单核）'!$H$2:$I$251,2,0),IF(J5152=59,VLOOKUP(G5152,'属性表（单核）'!$C$2:$D$251,2,0),INT(N5152/VLOOKUP(J5152,'属性表（单）'!$N$4:$O$24,2,0))))</f>
        <v>3397</v>
      </c>
      <c r="S5152" s="1">
        <f t="shared" si="672"/>
        <v>395850</v>
      </c>
      <c r="T5152" s="28">
        <f>VLOOKUP(--F5152,经验表!$A$4:$B$53,2,0)*VLOOKUP(--E5152,经验表!$W$8:$X$17,2,0)</f>
        <v>395850</v>
      </c>
      <c r="U5152" s="1">
        <f t="shared" si="673"/>
        <v>5060250</v>
      </c>
      <c r="V5152" s="1">
        <f t="shared" si="674"/>
        <v>5060250</v>
      </c>
    </row>
    <row r="5153" spans="1:22" x14ac:dyDescent="0.35">
      <c r="A5153" s="1">
        <v>94700213</v>
      </c>
      <c r="B5153" s="3" t="s">
        <v>28</v>
      </c>
      <c r="C5153" s="29">
        <f t="shared" si="669"/>
        <v>2</v>
      </c>
      <c r="D5153" s="29" t="str">
        <f t="shared" si="666"/>
        <v>3</v>
      </c>
      <c r="E5153" s="42" t="str">
        <f t="shared" si="667"/>
        <v>23</v>
      </c>
      <c r="F5153" s="1">
        <v>47</v>
      </c>
      <c r="G5153" s="28" t="str">
        <f t="shared" si="668"/>
        <v>347</v>
      </c>
      <c r="H5153" s="1">
        <v>7</v>
      </c>
      <c r="I5153" s="1">
        <v>4190</v>
      </c>
      <c r="J5153" s="1">
        <v>8</v>
      </c>
      <c r="K5153" s="1">
        <v>4190</v>
      </c>
      <c r="L5153" s="1">
        <v>908640</v>
      </c>
      <c r="M5153" s="1">
        <v>8442047</v>
      </c>
      <c r="N5153" s="2">
        <f>INT(VLOOKUP(--D5153,'属性表（单）'!$H$7:$I$11,2,0)*VLOOKUP(F5153,'属性表（单）'!$B$4:$D$53,3,0))</f>
        <v>35212</v>
      </c>
      <c r="O5153" s="34">
        <f t="shared" si="670"/>
        <v>5281</v>
      </c>
      <c r="P5153" s="1">
        <f>IF(H5153=26,VLOOKUP(G5153,'属性表（单核）'!$H$2:$I$251,2,0),IF(H5153=59,VLOOKUP(G5153,'属性表（单核）'!$C$2:$D$251,2,0),INT(N5153/VLOOKUP(H5153,'属性表（单）'!$N$4:$O$24,2,0))))</f>
        <v>3521</v>
      </c>
      <c r="Q5153" s="34">
        <f t="shared" si="671"/>
        <v>5281</v>
      </c>
      <c r="R5153" s="1">
        <f>IF(J5153=26,VLOOKUP(G5153,'属性表（单核）'!$H$2:$I$251,2,0),IF(J5153=59,VLOOKUP(G5153,'属性表（单核）'!$C$2:$D$251,2,0),INT(N5153/VLOOKUP(J5153,'属性表（单）'!$N$4:$O$24,2,0))))</f>
        <v>3521</v>
      </c>
      <c r="S5153" s="1">
        <f t="shared" si="672"/>
        <v>419850</v>
      </c>
      <c r="T5153" s="28">
        <f>VLOOKUP(--F5153,经验表!$A$4:$B$53,2,0)*VLOOKUP(--E5153,经验表!$W$8:$X$17,2,0)</f>
        <v>419850</v>
      </c>
      <c r="U5153" s="1">
        <f t="shared" si="673"/>
        <v>5456100</v>
      </c>
      <c r="V5153" s="1">
        <f t="shared" si="674"/>
        <v>5456100</v>
      </c>
    </row>
    <row r="5154" spans="1:22" x14ac:dyDescent="0.35">
      <c r="A5154" s="1">
        <v>94800213</v>
      </c>
      <c r="B5154" s="3" t="s">
        <v>28</v>
      </c>
      <c r="C5154" s="29">
        <f t="shared" si="669"/>
        <v>2</v>
      </c>
      <c r="D5154" s="29" t="str">
        <f t="shared" si="666"/>
        <v>3</v>
      </c>
      <c r="E5154" s="42" t="str">
        <f t="shared" si="667"/>
        <v>23</v>
      </c>
      <c r="F5154" s="1">
        <v>48</v>
      </c>
      <c r="G5154" s="28" t="str">
        <f t="shared" si="668"/>
        <v>348</v>
      </c>
      <c r="H5154" s="1">
        <v>7</v>
      </c>
      <c r="I5154" s="1">
        <v>4306</v>
      </c>
      <c r="J5154" s="1">
        <v>8</v>
      </c>
      <c r="K5154" s="1">
        <v>4306</v>
      </c>
      <c r="L5154" s="1">
        <v>1002564</v>
      </c>
      <c r="M5154" s="1">
        <v>9350687</v>
      </c>
      <c r="N5154" s="2">
        <f>INT(VLOOKUP(--D5154,'属性表（单）'!$H$7:$I$11,2,0)*VLOOKUP(F5154,'属性表（单）'!$B$4:$D$53,3,0))</f>
        <v>36450</v>
      </c>
      <c r="O5154" s="34">
        <f t="shared" si="670"/>
        <v>5467</v>
      </c>
      <c r="P5154" s="1">
        <f>IF(H5154=26,VLOOKUP(G5154,'属性表（单核）'!$H$2:$I$251,2,0),IF(H5154=59,VLOOKUP(G5154,'属性表（单核）'!$C$2:$D$251,2,0),INT(N5154/VLOOKUP(H5154,'属性表（单）'!$N$4:$O$24,2,0))))</f>
        <v>3645</v>
      </c>
      <c r="Q5154" s="34">
        <f t="shared" si="671"/>
        <v>5467</v>
      </c>
      <c r="R5154" s="1">
        <f>IF(J5154=26,VLOOKUP(G5154,'属性表（单核）'!$H$2:$I$251,2,0),IF(J5154=59,VLOOKUP(G5154,'属性表（单核）'!$C$2:$D$251,2,0),INT(N5154/VLOOKUP(J5154,'属性表（单）'!$N$4:$O$24,2,0))))</f>
        <v>3645</v>
      </c>
      <c r="S5154" s="1">
        <f t="shared" si="672"/>
        <v>443850</v>
      </c>
      <c r="T5154" s="28">
        <f>VLOOKUP(--F5154,经验表!$A$4:$B$53,2,0)*VLOOKUP(--E5154,经验表!$W$8:$X$17,2,0)</f>
        <v>443850</v>
      </c>
      <c r="U5154" s="1">
        <f t="shared" si="673"/>
        <v>5875950</v>
      </c>
      <c r="V5154" s="1">
        <f t="shared" si="674"/>
        <v>5875950</v>
      </c>
    </row>
    <row r="5155" spans="1:22" x14ac:dyDescent="0.35">
      <c r="A5155" s="1">
        <v>94900213</v>
      </c>
      <c r="B5155" s="3" t="s">
        <v>28</v>
      </c>
      <c r="C5155" s="29">
        <f t="shared" si="669"/>
        <v>2</v>
      </c>
      <c r="D5155" s="29" t="str">
        <f t="shared" si="666"/>
        <v>3</v>
      </c>
      <c r="E5155" s="42" t="str">
        <f t="shared" si="667"/>
        <v>23</v>
      </c>
      <c r="F5155" s="1">
        <v>49</v>
      </c>
      <c r="G5155" s="28" t="str">
        <f t="shared" si="668"/>
        <v>349</v>
      </c>
      <c r="H5155" s="1">
        <v>7</v>
      </c>
      <c r="I5155" s="1">
        <v>4422</v>
      </c>
      <c r="J5155" s="1">
        <v>8</v>
      </c>
      <c r="K5155" s="1">
        <v>4422</v>
      </c>
      <c r="L5155" s="1">
        <v>1106063</v>
      </c>
      <c r="M5155" s="1">
        <v>10353251</v>
      </c>
      <c r="N5155" s="2">
        <f>INT(VLOOKUP(--D5155,'属性表（单）'!$H$7:$I$11,2,0)*VLOOKUP(F5155,'属性表（单）'!$B$4:$D$53,3,0))</f>
        <v>37687</v>
      </c>
      <c r="O5155" s="34">
        <f t="shared" si="670"/>
        <v>5652</v>
      </c>
      <c r="P5155" s="1">
        <f>IF(H5155=26,VLOOKUP(G5155,'属性表（单核）'!$H$2:$I$251,2,0),IF(H5155=59,VLOOKUP(G5155,'属性表（单核）'!$C$2:$D$251,2,0),INT(N5155/VLOOKUP(H5155,'属性表（单）'!$N$4:$O$24,2,0))))</f>
        <v>3768</v>
      </c>
      <c r="Q5155" s="34">
        <f t="shared" si="671"/>
        <v>5652</v>
      </c>
      <c r="R5155" s="1">
        <f>IF(J5155=26,VLOOKUP(G5155,'属性表（单核）'!$H$2:$I$251,2,0),IF(J5155=59,VLOOKUP(G5155,'属性表（单核）'!$C$2:$D$251,2,0),INT(N5155/VLOOKUP(J5155,'属性表（单）'!$N$4:$O$24,2,0))))</f>
        <v>3768</v>
      </c>
      <c r="S5155" s="1">
        <f t="shared" si="672"/>
        <v>467850</v>
      </c>
      <c r="T5155" s="28">
        <f>VLOOKUP(--F5155,经验表!$A$4:$B$53,2,0)*VLOOKUP(--E5155,经验表!$W$8:$X$17,2,0)</f>
        <v>467850</v>
      </c>
      <c r="U5155" s="1">
        <f t="shared" si="673"/>
        <v>6319800</v>
      </c>
      <c r="V5155" s="1">
        <f t="shared" si="674"/>
        <v>6319800</v>
      </c>
    </row>
    <row r="5156" spans="1:22" x14ac:dyDescent="0.35">
      <c r="A5156" s="1">
        <v>95000213</v>
      </c>
      <c r="B5156" s="3" t="s">
        <v>28</v>
      </c>
      <c r="C5156" s="29">
        <f t="shared" si="669"/>
        <v>2</v>
      </c>
      <c r="D5156" s="29" t="str">
        <f t="shared" si="666"/>
        <v>3</v>
      </c>
      <c r="E5156" s="42" t="str">
        <f t="shared" si="667"/>
        <v>23</v>
      </c>
      <c r="F5156" s="1">
        <v>50</v>
      </c>
      <c r="G5156" s="28" t="str">
        <f t="shared" si="668"/>
        <v>350</v>
      </c>
      <c r="H5156" s="1">
        <v>7</v>
      </c>
      <c r="I5156" s="1">
        <v>4541</v>
      </c>
      <c r="J5156" s="1">
        <v>8</v>
      </c>
      <c r="K5156" s="1">
        <v>4541</v>
      </c>
      <c r="L5156" s="1">
        <v>99999999</v>
      </c>
      <c r="M5156" s="1">
        <v>11459314</v>
      </c>
      <c r="N5156" s="2">
        <f>INT(VLOOKUP(--D5156,'属性表（单）'!$H$7:$I$11,2,0)*VLOOKUP(F5156,'属性表（单）'!$B$4:$D$53,3,0))</f>
        <v>38925</v>
      </c>
      <c r="O5156" s="34">
        <f t="shared" si="670"/>
        <v>5838</v>
      </c>
      <c r="P5156" s="1">
        <f>IF(H5156=26,VLOOKUP(G5156,'属性表（单核）'!$H$2:$I$251,2,0),IF(H5156=59,VLOOKUP(G5156,'属性表（单核）'!$C$2:$D$251,2,0),INT(N5156/VLOOKUP(H5156,'属性表（单）'!$N$4:$O$24,2,0))))</f>
        <v>3892</v>
      </c>
      <c r="Q5156" s="34">
        <f t="shared" si="671"/>
        <v>5838</v>
      </c>
      <c r="R5156" s="1">
        <f>IF(J5156=26,VLOOKUP(G5156,'属性表（单核）'!$H$2:$I$251,2,0),IF(J5156=59,VLOOKUP(G5156,'属性表（单核）'!$C$2:$D$251,2,0),INT(N5156/VLOOKUP(J5156,'属性表（单）'!$N$4:$O$24,2,0))))</f>
        <v>3892</v>
      </c>
      <c r="S5156" s="1">
        <f t="shared" si="672"/>
        <v>495750</v>
      </c>
      <c r="T5156" s="28">
        <f>VLOOKUP(--F5156,经验表!$A$4:$B$53,2,0)*VLOOKUP(--E5156,经验表!$W$8:$X$17,2,0)</f>
        <v>495750</v>
      </c>
      <c r="U5156" s="1">
        <f t="shared" si="673"/>
        <v>6787650</v>
      </c>
      <c r="V5156" s="1">
        <f t="shared" si="674"/>
        <v>6787650</v>
      </c>
    </row>
    <row r="5157" spans="1:22" x14ac:dyDescent="0.35">
      <c r="A5157" s="1">
        <v>90100214</v>
      </c>
      <c r="B5157" s="3" t="s">
        <v>28</v>
      </c>
      <c r="C5157" s="29">
        <f t="shared" si="669"/>
        <v>2</v>
      </c>
      <c r="D5157" s="29" t="str">
        <f t="shared" si="666"/>
        <v>4</v>
      </c>
      <c r="E5157" s="42" t="str">
        <f t="shared" si="667"/>
        <v>24</v>
      </c>
      <c r="F5157" s="1">
        <v>1</v>
      </c>
      <c r="G5157" s="28" t="str">
        <f t="shared" si="668"/>
        <v>41</v>
      </c>
      <c r="H5157" s="1">
        <v>7</v>
      </c>
      <c r="I5157" s="1">
        <v>1094</v>
      </c>
      <c r="J5157" s="1">
        <v>8</v>
      </c>
      <c r="K5157" s="1">
        <v>1094</v>
      </c>
      <c r="L5157" s="1">
        <v>4096</v>
      </c>
      <c r="M5157" s="1">
        <v>0</v>
      </c>
      <c r="N5157" s="2">
        <f>INT(VLOOKUP(--D5157,'属性表（单）'!$H$7:$I$11,2,0)*VLOOKUP(F5157,'属性表（单）'!$B$4:$D$53,3,0))</f>
        <v>6400</v>
      </c>
      <c r="O5157" s="34">
        <f t="shared" si="670"/>
        <v>960</v>
      </c>
      <c r="P5157" s="1">
        <f>IF(H5157=26,VLOOKUP(G5157,'属性表（单核）'!$H$2:$I$251,2,0),IF(H5157=59,VLOOKUP(G5157,'属性表（单核）'!$C$2:$D$251,2,0),INT(N5157/VLOOKUP(H5157,'属性表（单）'!$N$4:$O$24,2,0))))</f>
        <v>640</v>
      </c>
      <c r="Q5157" s="34">
        <f t="shared" si="671"/>
        <v>960</v>
      </c>
      <c r="R5157" s="1">
        <f>IF(J5157=26,VLOOKUP(G5157,'属性表（单核）'!$H$2:$I$251,2,0),IF(J5157=59,VLOOKUP(G5157,'属性表（单核）'!$C$2:$D$251,2,0),INT(N5157/VLOOKUP(J5157,'属性表（单）'!$N$4:$O$24,2,0))))</f>
        <v>640</v>
      </c>
      <c r="S5157" s="1">
        <f t="shared" si="672"/>
        <v>3948</v>
      </c>
      <c r="T5157" s="28">
        <f>VLOOKUP(--F5157,经验表!$A$4:$B$53,2,0)*VLOOKUP(--E5157,经验表!$W$8:$X$17,2,0)</f>
        <v>3948.7500000000005</v>
      </c>
      <c r="U5157" s="1">
        <f t="shared" si="673"/>
        <v>94500</v>
      </c>
      <c r="V5157" s="1">
        <f t="shared" si="674"/>
        <v>7283400</v>
      </c>
    </row>
    <row r="5158" spans="1:22" x14ac:dyDescent="0.35">
      <c r="A5158" s="1">
        <v>90200214</v>
      </c>
      <c r="B5158" s="3" t="s">
        <v>28</v>
      </c>
      <c r="C5158" s="29">
        <f t="shared" si="669"/>
        <v>2</v>
      </c>
      <c r="D5158" s="29" t="str">
        <f t="shared" si="666"/>
        <v>4</v>
      </c>
      <c r="E5158" s="42" t="str">
        <f t="shared" si="667"/>
        <v>24</v>
      </c>
      <c r="F5158" s="1">
        <v>2</v>
      </c>
      <c r="G5158" s="28" t="str">
        <f t="shared" si="668"/>
        <v>42</v>
      </c>
      <c r="H5158" s="1">
        <v>7</v>
      </c>
      <c r="I5158" s="1">
        <v>1171</v>
      </c>
      <c r="J5158" s="1">
        <v>8</v>
      </c>
      <c r="K5158" s="1">
        <v>1171</v>
      </c>
      <c r="L5158" s="1">
        <v>5346</v>
      </c>
      <c r="M5158" s="1">
        <v>4096</v>
      </c>
      <c r="N5158" s="2">
        <f>INT(VLOOKUP(--D5158,'属性表（单）'!$H$7:$I$11,2,0)*VLOOKUP(F5158,'属性表（单）'!$B$4:$D$53,3,0))</f>
        <v>6800</v>
      </c>
      <c r="O5158" s="34">
        <f t="shared" si="670"/>
        <v>1020</v>
      </c>
      <c r="P5158" s="1">
        <f>IF(H5158=26,VLOOKUP(G5158,'属性表（单核）'!$H$2:$I$251,2,0),IF(H5158=59,VLOOKUP(G5158,'属性表（单核）'!$C$2:$D$251,2,0),INT(N5158/VLOOKUP(H5158,'属性表（单）'!$N$4:$O$24,2,0))))</f>
        <v>680</v>
      </c>
      <c r="Q5158" s="34">
        <f t="shared" si="671"/>
        <v>1020</v>
      </c>
      <c r="R5158" s="1">
        <f>IF(J5158=26,VLOOKUP(G5158,'属性表（单核）'!$H$2:$I$251,2,0),IF(J5158=59,VLOOKUP(G5158,'属性表（单核）'!$C$2:$D$251,2,0),INT(N5158/VLOOKUP(J5158,'属性表（单）'!$N$4:$O$24,2,0))))</f>
        <v>680</v>
      </c>
      <c r="S5158" s="1">
        <f t="shared" si="672"/>
        <v>5528</v>
      </c>
      <c r="T5158" s="28">
        <f>VLOOKUP(--F5158,经验表!$A$4:$B$53,2,0)*VLOOKUP(--E5158,经验表!$W$8:$X$17,2,0)</f>
        <v>5528.2500000000009</v>
      </c>
      <c r="U5158" s="1">
        <f t="shared" si="673"/>
        <v>98448</v>
      </c>
      <c r="V5158" s="1">
        <f t="shared" si="674"/>
        <v>98448</v>
      </c>
    </row>
    <row r="5159" spans="1:22" x14ac:dyDescent="0.35">
      <c r="A5159" s="1">
        <v>90300214</v>
      </c>
      <c r="B5159" s="3" t="s">
        <v>28</v>
      </c>
      <c r="C5159" s="29">
        <f t="shared" si="669"/>
        <v>2</v>
      </c>
      <c r="D5159" s="29" t="str">
        <f t="shared" si="666"/>
        <v>4</v>
      </c>
      <c r="E5159" s="42" t="str">
        <f t="shared" si="667"/>
        <v>24</v>
      </c>
      <c r="F5159" s="1">
        <v>3</v>
      </c>
      <c r="G5159" s="28" t="str">
        <f t="shared" si="668"/>
        <v>43</v>
      </c>
      <c r="H5159" s="1">
        <v>7</v>
      </c>
      <c r="I5159" s="1">
        <v>1250</v>
      </c>
      <c r="J5159" s="1">
        <v>8</v>
      </c>
      <c r="K5159" s="1">
        <v>1250</v>
      </c>
      <c r="L5159" s="1">
        <v>6730</v>
      </c>
      <c r="M5159" s="1">
        <v>9442</v>
      </c>
      <c r="N5159" s="2">
        <f>INT(VLOOKUP(--D5159,'属性表（单）'!$H$7:$I$11,2,0)*VLOOKUP(F5159,'属性表（单）'!$B$4:$D$53,3,0))</f>
        <v>7200</v>
      </c>
      <c r="O5159" s="34">
        <f t="shared" si="670"/>
        <v>1080</v>
      </c>
      <c r="P5159" s="1">
        <f>IF(H5159=26,VLOOKUP(G5159,'属性表（单核）'!$H$2:$I$251,2,0),IF(H5159=59,VLOOKUP(G5159,'属性表（单核）'!$C$2:$D$251,2,0),INT(N5159/VLOOKUP(H5159,'属性表（单）'!$N$4:$O$24,2,0))))</f>
        <v>720</v>
      </c>
      <c r="Q5159" s="34">
        <f t="shared" si="671"/>
        <v>1080</v>
      </c>
      <c r="R5159" s="1">
        <f>IF(J5159=26,VLOOKUP(G5159,'属性表（单核）'!$H$2:$I$251,2,0),IF(J5159=59,VLOOKUP(G5159,'属性表（单核）'!$C$2:$D$251,2,0),INT(N5159/VLOOKUP(J5159,'属性表（单）'!$N$4:$O$24,2,0))))</f>
        <v>720</v>
      </c>
      <c r="S5159" s="1">
        <f t="shared" si="672"/>
        <v>7107</v>
      </c>
      <c r="T5159" s="28">
        <f>VLOOKUP(--F5159,经验表!$A$4:$B$53,2,0)*VLOOKUP(--E5159,经验表!$W$8:$X$17,2,0)</f>
        <v>7107.7500000000009</v>
      </c>
      <c r="U5159" s="1">
        <f t="shared" si="673"/>
        <v>103976</v>
      </c>
      <c r="V5159" s="1">
        <f t="shared" si="674"/>
        <v>103976</v>
      </c>
    </row>
    <row r="5160" spans="1:22" x14ac:dyDescent="0.35">
      <c r="A5160" s="1">
        <v>90400214</v>
      </c>
      <c r="B5160" s="3" t="s">
        <v>28</v>
      </c>
      <c r="C5160" s="29">
        <f t="shared" si="669"/>
        <v>2</v>
      </c>
      <c r="D5160" s="29" t="str">
        <f t="shared" si="666"/>
        <v>4</v>
      </c>
      <c r="E5160" s="42" t="str">
        <f t="shared" si="667"/>
        <v>24</v>
      </c>
      <c r="F5160" s="1">
        <v>4</v>
      </c>
      <c r="G5160" s="28" t="str">
        <f t="shared" si="668"/>
        <v>44</v>
      </c>
      <c r="H5160" s="1">
        <v>7</v>
      </c>
      <c r="I5160" s="1">
        <v>1328</v>
      </c>
      <c r="J5160" s="1">
        <v>8</v>
      </c>
      <c r="K5160" s="1">
        <v>1328</v>
      </c>
      <c r="L5160" s="1">
        <v>8259</v>
      </c>
      <c r="M5160" s="1">
        <v>16172</v>
      </c>
      <c r="N5160" s="2">
        <f>INT(VLOOKUP(--D5160,'属性表（单）'!$H$7:$I$11,2,0)*VLOOKUP(F5160,'属性表（单）'!$B$4:$D$53,3,0))</f>
        <v>7600</v>
      </c>
      <c r="O5160" s="34">
        <f t="shared" si="670"/>
        <v>1140</v>
      </c>
      <c r="P5160" s="1">
        <f>IF(H5160=26,VLOOKUP(G5160,'属性表（单核）'!$H$2:$I$251,2,0),IF(H5160=59,VLOOKUP(G5160,'属性表（单核）'!$C$2:$D$251,2,0),INT(N5160/VLOOKUP(H5160,'属性表（单）'!$N$4:$O$24,2,0))))</f>
        <v>760</v>
      </c>
      <c r="Q5160" s="34">
        <f t="shared" si="671"/>
        <v>1140</v>
      </c>
      <c r="R5160" s="1">
        <f>IF(J5160=26,VLOOKUP(G5160,'属性表（单核）'!$H$2:$I$251,2,0),IF(J5160=59,VLOOKUP(G5160,'属性表（单核）'!$C$2:$D$251,2,0),INT(N5160/VLOOKUP(J5160,'属性表（单）'!$N$4:$O$24,2,0))))</f>
        <v>760</v>
      </c>
      <c r="S5160" s="1">
        <f t="shared" si="672"/>
        <v>8687</v>
      </c>
      <c r="T5160" s="28">
        <f>VLOOKUP(--F5160,经验表!$A$4:$B$53,2,0)*VLOOKUP(--E5160,经验表!$W$8:$X$17,2,0)</f>
        <v>8687.2500000000018</v>
      </c>
      <c r="U5160" s="1">
        <f t="shared" si="673"/>
        <v>111083</v>
      </c>
      <c r="V5160" s="1">
        <f t="shared" si="674"/>
        <v>111083</v>
      </c>
    </row>
    <row r="5161" spans="1:22" x14ac:dyDescent="0.35">
      <c r="A5161" s="1">
        <v>90500214</v>
      </c>
      <c r="B5161" s="3" t="s">
        <v>28</v>
      </c>
      <c r="C5161" s="29">
        <f t="shared" si="669"/>
        <v>2</v>
      </c>
      <c r="D5161" s="29" t="str">
        <f t="shared" si="666"/>
        <v>4</v>
      </c>
      <c r="E5161" s="42" t="str">
        <f t="shared" si="667"/>
        <v>24</v>
      </c>
      <c r="F5161" s="1">
        <v>5</v>
      </c>
      <c r="G5161" s="28" t="str">
        <f t="shared" si="668"/>
        <v>45</v>
      </c>
      <c r="H5161" s="1">
        <v>7</v>
      </c>
      <c r="I5161" s="1">
        <v>1408</v>
      </c>
      <c r="J5161" s="1">
        <v>8</v>
      </c>
      <c r="K5161" s="1">
        <v>1408</v>
      </c>
      <c r="L5161" s="1">
        <v>9948</v>
      </c>
      <c r="M5161" s="1">
        <v>24431</v>
      </c>
      <c r="N5161" s="2">
        <f>INT(VLOOKUP(--D5161,'属性表（单）'!$H$7:$I$11,2,0)*VLOOKUP(F5161,'属性表（单）'!$B$4:$D$53,3,0))</f>
        <v>8000</v>
      </c>
      <c r="O5161" s="34">
        <f t="shared" si="670"/>
        <v>1200</v>
      </c>
      <c r="P5161" s="1">
        <f>IF(H5161=26,VLOOKUP(G5161,'属性表（单核）'!$H$2:$I$251,2,0),IF(H5161=59,VLOOKUP(G5161,'属性表（单核）'!$C$2:$D$251,2,0),INT(N5161/VLOOKUP(H5161,'属性表（单）'!$N$4:$O$24,2,0))))</f>
        <v>800</v>
      </c>
      <c r="Q5161" s="34">
        <f t="shared" si="671"/>
        <v>1200</v>
      </c>
      <c r="R5161" s="1">
        <f>IF(J5161=26,VLOOKUP(G5161,'属性表（单核）'!$H$2:$I$251,2,0),IF(J5161=59,VLOOKUP(G5161,'属性表（单核）'!$C$2:$D$251,2,0),INT(N5161/VLOOKUP(J5161,'属性表（单）'!$N$4:$O$24,2,0))))</f>
        <v>800</v>
      </c>
      <c r="S5161" s="1">
        <f t="shared" si="672"/>
        <v>10266</v>
      </c>
      <c r="T5161" s="28">
        <f>VLOOKUP(--F5161,经验表!$A$4:$B$53,2,0)*VLOOKUP(--E5161,经验表!$W$8:$X$17,2,0)</f>
        <v>10266.750000000002</v>
      </c>
      <c r="U5161" s="1">
        <f t="shared" si="673"/>
        <v>119770</v>
      </c>
      <c r="V5161" s="1">
        <f t="shared" si="674"/>
        <v>119770</v>
      </c>
    </row>
    <row r="5162" spans="1:22" x14ac:dyDescent="0.35">
      <c r="A5162" s="1">
        <v>90600214</v>
      </c>
      <c r="B5162" s="3" t="s">
        <v>28</v>
      </c>
      <c r="C5162" s="29">
        <f t="shared" si="669"/>
        <v>2</v>
      </c>
      <c r="D5162" s="29" t="str">
        <f t="shared" si="666"/>
        <v>4</v>
      </c>
      <c r="E5162" s="42" t="str">
        <f t="shared" si="667"/>
        <v>24</v>
      </c>
      <c r="F5162" s="1">
        <v>6</v>
      </c>
      <c r="G5162" s="28" t="str">
        <f t="shared" si="668"/>
        <v>46</v>
      </c>
      <c r="H5162" s="1">
        <v>7</v>
      </c>
      <c r="I5162" s="1">
        <v>1490</v>
      </c>
      <c r="J5162" s="1">
        <v>8</v>
      </c>
      <c r="K5162" s="1">
        <v>1490</v>
      </c>
      <c r="L5162" s="1">
        <v>11814</v>
      </c>
      <c r="M5162" s="1">
        <v>34379</v>
      </c>
      <c r="N5162" s="2">
        <f>INT(VLOOKUP(--D5162,'属性表（单）'!$H$7:$I$11,2,0)*VLOOKUP(F5162,'属性表（单）'!$B$4:$D$53,3,0))</f>
        <v>8400</v>
      </c>
      <c r="O5162" s="34">
        <f t="shared" si="670"/>
        <v>1260</v>
      </c>
      <c r="P5162" s="1">
        <f>IF(H5162=26,VLOOKUP(G5162,'属性表（单核）'!$H$2:$I$251,2,0),IF(H5162=59,VLOOKUP(G5162,'属性表（单核）'!$C$2:$D$251,2,0),INT(N5162/VLOOKUP(H5162,'属性表（单）'!$N$4:$O$24,2,0))))</f>
        <v>840</v>
      </c>
      <c r="Q5162" s="34">
        <f t="shared" si="671"/>
        <v>1260</v>
      </c>
      <c r="R5162" s="1">
        <f>IF(J5162=26,VLOOKUP(G5162,'属性表（单核）'!$H$2:$I$251,2,0),IF(J5162=59,VLOOKUP(G5162,'属性表（单核）'!$C$2:$D$251,2,0),INT(N5162/VLOOKUP(J5162,'属性表（单）'!$N$4:$O$24,2,0))))</f>
        <v>840</v>
      </c>
      <c r="S5162" s="1">
        <f t="shared" si="672"/>
        <v>12899</v>
      </c>
      <c r="T5162" s="28">
        <f>VLOOKUP(--F5162,经验表!$A$4:$B$53,2,0)*VLOOKUP(--E5162,经验表!$W$8:$X$17,2,0)</f>
        <v>12899.250000000002</v>
      </c>
      <c r="U5162" s="1">
        <f t="shared" si="673"/>
        <v>130036</v>
      </c>
      <c r="V5162" s="1">
        <f t="shared" si="674"/>
        <v>130036</v>
      </c>
    </row>
    <row r="5163" spans="1:22" x14ac:dyDescent="0.35">
      <c r="A5163" s="1">
        <v>90700214</v>
      </c>
      <c r="B5163" s="3" t="s">
        <v>28</v>
      </c>
      <c r="C5163" s="29">
        <f t="shared" si="669"/>
        <v>2</v>
      </c>
      <c r="D5163" s="29" t="str">
        <f t="shared" si="666"/>
        <v>4</v>
      </c>
      <c r="E5163" s="42" t="str">
        <f t="shared" si="667"/>
        <v>24</v>
      </c>
      <c r="F5163" s="1">
        <v>7</v>
      </c>
      <c r="G5163" s="28" t="str">
        <f t="shared" si="668"/>
        <v>47</v>
      </c>
      <c r="H5163" s="1">
        <v>7</v>
      </c>
      <c r="I5163" s="1">
        <v>1573</v>
      </c>
      <c r="J5163" s="1">
        <v>8</v>
      </c>
      <c r="K5163" s="1">
        <v>1573</v>
      </c>
      <c r="L5163" s="1">
        <v>13871</v>
      </c>
      <c r="M5163" s="1">
        <v>46193</v>
      </c>
      <c r="N5163" s="2">
        <f>INT(VLOOKUP(--D5163,'属性表（单）'!$H$7:$I$11,2,0)*VLOOKUP(F5163,'属性表（单）'!$B$4:$D$53,3,0))</f>
        <v>9000</v>
      </c>
      <c r="O5163" s="34">
        <f t="shared" si="670"/>
        <v>1350</v>
      </c>
      <c r="P5163" s="1">
        <f>IF(H5163=26,VLOOKUP(G5163,'属性表（单核）'!$H$2:$I$251,2,0),IF(H5163=59,VLOOKUP(G5163,'属性表（单核）'!$C$2:$D$251,2,0),INT(N5163/VLOOKUP(H5163,'属性表（单）'!$N$4:$O$24,2,0))))</f>
        <v>900</v>
      </c>
      <c r="Q5163" s="34">
        <f t="shared" si="671"/>
        <v>1350</v>
      </c>
      <c r="R5163" s="1">
        <f>IF(J5163=26,VLOOKUP(G5163,'属性表（单核）'!$H$2:$I$251,2,0),IF(J5163=59,VLOOKUP(G5163,'属性表（单核）'!$C$2:$D$251,2,0),INT(N5163/VLOOKUP(J5163,'属性表（单）'!$N$4:$O$24,2,0))))</f>
        <v>900</v>
      </c>
      <c r="S5163" s="1">
        <f t="shared" si="672"/>
        <v>15531</v>
      </c>
      <c r="T5163" s="28">
        <f>VLOOKUP(--F5163,经验表!$A$4:$B$53,2,0)*VLOOKUP(--E5163,经验表!$W$8:$X$17,2,0)</f>
        <v>15531.750000000002</v>
      </c>
      <c r="U5163" s="1">
        <f t="shared" si="673"/>
        <v>142935</v>
      </c>
      <c r="V5163" s="1">
        <f t="shared" si="674"/>
        <v>142935</v>
      </c>
    </row>
    <row r="5164" spans="1:22" x14ac:dyDescent="0.35">
      <c r="A5164" s="1">
        <v>90800214</v>
      </c>
      <c r="B5164" s="3" t="s">
        <v>28</v>
      </c>
      <c r="C5164" s="29">
        <f t="shared" si="669"/>
        <v>2</v>
      </c>
      <c r="D5164" s="29" t="str">
        <f t="shared" si="666"/>
        <v>4</v>
      </c>
      <c r="E5164" s="42" t="str">
        <f t="shared" si="667"/>
        <v>24</v>
      </c>
      <c r="F5164" s="1">
        <v>8</v>
      </c>
      <c r="G5164" s="28" t="str">
        <f t="shared" si="668"/>
        <v>48</v>
      </c>
      <c r="H5164" s="1">
        <v>7</v>
      </c>
      <c r="I5164" s="1">
        <v>1656</v>
      </c>
      <c r="J5164" s="1">
        <v>8</v>
      </c>
      <c r="K5164" s="1">
        <v>1656</v>
      </c>
      <c r="L5164" s="1">
        <v>16141</v>
      </c>
      <c r="M5164" s="1">
        <v>60064</v>
      </c>
      <c r="N5164" s="2">
        <f>INT(VLOOKUP(--D5164,'属性表（单）'!$H$7:$I$11,2,0)*VLOOKUP(F5164,'属性表（单）'!$B$4:$D$53,3,0))</f>
        <v>9600</v>
      </c>
      <c r="O5164" s="34">
        <f t="shared" si="670"/>
        <v>1440</v>
      </c>
      <c r="P5164" s="1">
        <f>IF(H5164=26,VLOOKUP(G5164,'属性表（单核）'!$H$2:$I$251,2,0),IF(H5164=59,VLOOKUP(G5164,'属性表（单核）'!$C$2:$D$251,2,0),INT(N5164/VLOOKUP(H5164,'属性表（单）'!$N$4:$O$24,2,0))))</f>
        <v>960</v>
      </c>
      <c r="Q5164" s="34">
        <f t="shared" si="671"/>
        <v>1440</v>
      </c>
      <c r="R5164" s="1">
        <f>IF(J5164=26,VLOOKUP(G5164,'属性表（单核）'!$H$2:$I$251,2,0),IF(J5164=59,VLOOKUP(G5164,'属性表（单核）'!$C$2:$D$251,2,0),INT(N5164/VLOOKUP(J5164,'属性表（单）'!$N$4:$O$24,2,0))))</f>
        <v>960</v>
      </c>
      <c r="S5164" s="1">
        <f t="shared" si="672"/>
        <v>18164</v>
      </c>
      <c r="T5164" s="28">
        <f>VLOOKUP(--F5164,经验表!$A$4:$B$53,2,0)*VLOOKUP(--E5164,经验表!$W$8:$X$17,2,0)</f>
        <v>18164.250000000004</v>
      </c>
      <c r="U5164" s="1">
        <f t="shared" si="673"/>
        <v>158466</v>
      </c>
      <c r="V5164" s="1">
        <f t="shared" si="674"/>
        <v>158466</v>
      </c>
    </row>
    <row r="5165" spans="1:22" x14ac:dyDescent="0.35">
      <c r="A5165" s="1">
        <v>90900214</v>
      </c>
      <c r="B5165" s="3" t="s">
        <v>28</v>
      </c>
      <c r="C5165" s="29">
        <f t="shared" si="669"/>
        <v>2</v>
      </c>
      <c r="D5165" s="29" t="str">
        <f t="shared" si="666"/>
        <v>4</v>
      </c>
      <c r="E5165" s="42" t="str">
        <f t="shared" si="667"/>
        <v>24</v>
      </c>
      <c r="F5165" s="1">
        <v>9</v>
      </c>
      <c r="G5165" s="28" t="str">
        <f t="shared" si="668"/>
        <v>49</v>
      </c>
      <c r="H5165" s="1">
        <v>7</v>
      </c>
      <c r="I5165" s="1">
        <v>1741</v>
      </c>
      <c r="J5165" s="1">
        <v>8</v>
      </c>
      <c r="K5165" s="1">
        <v>1741</v>
      </c>
      <c r="L5165" s="1">
        <v>18645</v>
      </c>
      <c r="M5165" s="1">
        <v>76205</v>
      </c>
      <c r="N5165" s="2">
        <f>INT(VLOOKUP(--D5165,'属性表（单）'!$H$7:$I$11,2,0)*VLOOKUP(F5165,'属性表（单）'!$B$4:$D$53,3,0))</f>
        <v>10200</v>
      </c>
      <c r="O5165" s="34">
        <f t="shared" si="670"/>
        <v>1530</v>
      </c>
      <c r="P5165" s="1">
        <f>IF(H5165=26,VLOOKUP(G5165,'属性表（单核）'!$H$2:$I$251,2,0),IF(H5165=59,VLOOKUP(G5165,'属性表（单核）'!$C$2:$D$251,2,0),INT(N5165/VLOOKUP(H5165,'属性表（单）'!$N$4:$O$24,2,0))))</f>
        <v>1020</v>
      </c>
      <c r="Q5165" s="34">
        <f t="shared" si="671"/>
        <v>1530</v>
      </c>
      <c r="R5165" s="1">
        <f>IF(J5165=26,VLOOKUP(G5165,'属性表（单核）'!$H$2:$I$251,2,0),IF(J5165=59,VLOOKUP(G5165,'属性表（单核）'!$C$2:$D$251,2,0),INT(N5165/VLOOKUP(J5165,'属性表（单）'!$N$4:$O$24,2,0))))</f>
        <v>1020</v>
      </c>
      <c r="S5165" s="1">
        <f t="shared" si="672"/>
        <v>20796</v>
      </c>
      <c r="T5165" s="28">
        <f>VLOOKUP(--F5165,经验表!$A$4:$B$53,2,0)*VLOOKUP(--E5165,经验表!$W$8:$X$17,2,0)</f>
        <v>20796.750000000004</v>
      </c>
      <c r="U5165" s="1">
        <f t="shared" si="673"/>
        <v>176630</v>
      </c>
      <c r="V5165" s="1">
        <f t="shared" si="674"/>
        <v>176630</v>
      </c>
    </row>
    <row r="5166" spans="1:22" x14ac:dyDescent="0.35">
      <c r="A5166" s="1">
        <v>91000214</v>
      </c>
      <c r="B5166" s="3" t="s">
        <v>28</v>
      </c>
      <c r="C5166" s="29">
        <f t="shared" si="669"/>
        <v>2</v>
      </c>
      <c r="D5166" s="29" t="str">
        <f t="shared" si="666"/>
        <v>4</v>
      </c>
      <c r="E5166" s="42" t="str">
        <f t="shared" si="667"/>
        <v>24</v>
      </c>
      <c r="F5166" s="1">
        <v>10</v>
      </c>
      <c r="G5166" s="28" t="str">
        <f t="shared" si="668"/>
        <v>410</v>
      </c>
      <c r="H5166" s="1">
        <v>7</v>
      </c>
      <c r="I5166" s="1">
        <v>1827</v>
      </c>
      <c r="J5166" s="1">
        <v>8</v>
      </c>
      <c r="K5166" s="1">
        <v>1827</v>
      </c>
      <c r="L5166" s="1">
        <v>21404</v>
      </c>
      <c r="M5166" s="1">
        <v>94850</v>
      </c>
      <c r="N5166" s="2">
        <f>INT(VLOOKUP(--D5166,'属性表（单）'!$H$7:$I$11,2,0)*VLOOKUP(F5166,'属性表（单）'!$B$4:$D$53,3,0))</f>
        <v>10800</v>
      </c>
      <c r="O5166" s="34">
        <f t="shared" si="670"/>
        <v>1620</v>
      </c>
      <c r="P5166" s="1">
        <f>IF(H5166=26,VLOOKUP(G5166,'属性表（单核）'!$H$2:$I$251,2,0),IF(H5166=59,VLOOKUP(G5166,'属性表（单核）'!$C$2:$D$251,2,0),INT(N5166/VLOOKUP(H5166,'属性表（单）'!$N$4:$O$24,2,0))))</f>
        <v>1080</v>
      </c>
      <c r="Q5166" s="34">
        <f t="shared" si="671"/>
        <v>1620</v>
      </c>
      <c r="R5166" s="1">
        <f>IF(J5166=26,VLOOKUP(G5166,'属性表（单核）'!$H$2:$I$251,2,0),IF(J5166=59,VLOOKUP(G5166,'属性表（单核）'!$C$2:$D$251,2,0),INT(N5166/VLOOKUP(J5166,'属性表（单）'!$N$4:$O$24,2,0))))</f>
        <v>1080</v>
      </c>
      <c r="S5166" s="1">
        <f t="shared" si="672"/>
        <v>25008</v>
      </c>
      <c r="T5166" s="28">
        <f>VLOOKUP(--F5166,经验表!$A$4:$B$53,2,0)*VLOOKUP(--E5166,经验表!$W$8:$X$17,2,0)</f>
        <v>25008.750000000004</v>
      </c>
      <c r="U5166" s="1">
        <f t="shared" si="673"/>
        <v>197426</v>
      </c>
      <c r="V5166" s="1">
        <f t="shared" si="674"/>
        <v>197426</v>
      </c>
    </row>
    <row r="5167" spans="1:22" x14ac:dyDescent="0.35">
      <c r="A5167" s="1">
        <v>91100214</v>
      </c>
      <c r="B5167" s="3" t="s">
        <v>28</v>
      </c>
      <c r="C5167" s="29">
        <f t="shared" si="669"/>
        <v>2</v>
      </c>
      <c r="D5167" s="29" t="str">
        <f t="shared" si="666"/>
        <v>4</v>
      </c>
      <c r="E5167" s="42" t="str">
        <f t="shared" si="667"/>
        <v>24</v>
      </c>
      <c r="F5167" s="1">
        <v>11</v>
      </c>
      <c r="G5167" s="28" t="str">
        <f t="shared" si="668"/>
        <v>411</v>
      </c>
      <c r="H5167" s="1">
        <v>7</v>
      </c>
      <c r="I5167" s="1">
        <v>1915</v>
      </c>
      <c r="J5167" s="1">
        <v>8</v>
      </c>
      <c r="K5167" s="1">
        <v>1915</v>
      </c>
      <c r="L5167" s="1">
        <v>24442</v>
      </c>
      <c r="M5167" s="1">
        <v>116254</v>
      </c>
      <c r="N5167" s="2">
        <f>INT(VLOOKUP(--D5167,'属性表（单）'!$H$7:$I$11,2,0)*VLOOKUP(F5167,'属性表（单）'!$B$4:$D$53,3,0))</f>
        <v>11400</v>
      </c>
      <c r="O5167" s="34">
        <f t="shared" si="670"/>
        <v>1710</v>
      </c>
      <c r="P5167" s="1">
        <f>IF(H5167=26,VLOOKUP(G5167,'属性表（单核）'!$H$2:$I$251,2,0),IF(H5167=59,VLOOKUP(G5167,'属性表（单核）'!$C$2:$D$251,2,0),INT(N5167/VLOOKUP(H5167,'属性表（单）'!$N$4:$O$24,2,0))))</f>
        <v>1140</v>
      </c>
      <c r="Q5167" s="34">
        <f t="shared" si="671"/>
        <v>1710</v>
      </c>
      <c r="R5167" s="1">
        <f>IF(J5167=26,VLOOKUP(G5167,'属性表（单核）'!$H$2:$I$251,2,0),IF(J5167=59,VLOOKUP(G5167,'属性表（单核）'!$C$2:$D$251,2,0),INT(N5167/VLOOKUP(J5167,'属性表（单）'!$N$4:$O$24,2,0))))</f>
        <v>1140</v>
      </c>
      <c r="S5167" s="1">
        <f t="shared" si="672"/>
        <v>29220</v>
      </c>
      <c r="T5167" s="28">
        <f>VLOOKUP(--F5167,经验表!$A$4:$B$53,2,0)*VLOOKUP(--E5167,经验表!$W$8:$X$17,2,0)</f>
        <v>29220.750000000004</v>
      </c>
      <c r="U5167" s="1">
        <f t="shared" si="673"/>
        <v>222434</v>
      </c>
      <c r="V5167" s="1">
        <f t="shared" si="674"/>
        <v>222434</v>
      </c>
    </row>
    <row r="5168" spans="1:22" x14ac:dyDescent="0.35">
      <c r="A5168" s="1">
        <v>91200214</v>
      </c>
      <c r="B5168" s="3" t="s">
        <v>28</v>
      </c>
      <c r="C5168" s="29">
        <f t="shared" si="669"/>
        <v>2</v>
      </c>
      <c r="D5168" s="29" t="str">
        <f t="shared" si="666"/>
        <v>4</v>
      </c>
      <c r="E5168" s="42" t="str">
        <f t="shared" si="667"/>
        <v>24</v>
      </c>
      <c r="F5168" s="1">
        <v>12</v>
      </c>
      <c r="G5168" s="28" t="str">
        <f t="shared" si="668"/>
        <v>412</v>
      </c>
      <c r="H5168" s="1">
        <v>7</v>
      </c>
      <c r="I5168" s="1">
        <v>2005</v>
      </c>
      <c r="J5168" s="1">
        <v>8</v>
      </c>
      <c r="K5168" s="1">
        <v>2005</v>
      </c>
      <c r="L5168" s="1">
        <v>27786</v>
      </c>
      <c r="M5168" s="1">
        <v>140696</v>
      </c>
      <c r="N5168" s="2">
        <f>INT(VLOOKUP(--D5168,'属性表（单）'!$H$7:$I$11,2,0)*VLOOKUP(F5168,'属性表（单）'!$B$4:$D$53,3,0))</f>
        <v>12200</v>
      </c>
      <c r="O5168" s="34">
        <f t="shared" si="670"/>
        <v>1830</v>
      </c>
      <c r="P5168" s="1">
        <f>IF(H5168=26,VLOOKUP(G5168,'属性表（单核）'!$H$2:$I$251,2,0),IF(H5168=59,VLOOKUP(G5168,'属性表（单核）'!$C$2:$D$251,2,0),INT(N5168/VLOOKUP(H5168,'属性表（单）'!$N$4:$O$24,2,0))))</f>
        <v>1220</v>
      </c>
      <c r="Q5168" s="34">
        <f t="shared" si="671"/>
        <v>1830</v>
      </c>
      <c r="R5168" s="1">
        <f>IF(J5168=26,VLOOKUP(G5168,'属性表（单核）'!$H$2:$I$251,2,0),IF(J5168=59,VLOOKUP(G5168,'属性表（单核）'!$C$2:$D$251,2,0),INT(N5168/VLOOKUP(J5168,'属性表（单）'!$N$4:$O$24,2,0))))</f>
        <v>1220</v>
      </c>
      <c r="S5168" s="1">
        <f t="shared" si="672"/>
        <v>33432</v>
      </c>
      <c r="T5168" s="28">
        <f>VLOOKUP(--F5168,经验表!$A$4:$B$53,2,0)*VLOOKUP(--E5168,经验表!$W$8:$X$17,2,0)</f>
        <v>33432.75</v>
      </c>
      <c r="U5168" s="1">
        <f t="shared" si="673"/>
        <v>251654</v>
      </c>
      <c r="V5168" s="1">
        <f t="shared" si="674"/>
        <v>251654</v>
      </c>
    </row>
    <row r="5169" spans="1:22" x14ac:dyDescent="0.35">
      <c r="A5169" s="1">
        <v>91300214</v>
      </c>
      <c r="B5169" s="3" t="s">
        <v>28</v>
      </c>
      <c r="C5169" s="29">
        <f t="shared" si="669"/>
        <v>2</v>
      </c>
      <c r="D5169" s="29" t="str">
        <f t="shared" si="666"/>
        <v>4</v>
      </c>
      <c r="E5169" s="42" t="str">
        <f t="shared" si="667"/>
        <v>24</v>
      </c>
      <c r="F5169" s="1">
        <v>13</v>
      </c>
      <c r="G5169" s="28" t="str">
        <f t="shared" si="668"/>
        <v>413</v>
      </c>
      <c r="H5169" s="1">
        <v>7</v>
      </c>
      <c r="I5169" s="1">
        <v>2094</v>
      </c>
      <c r="J5169" s="1">
        <v>8</v>
      </c>
      <c r="K5169" s="1">
        <v>2094</v>
      </c>
      <c r="L5169" s="1">
        <v>31467</v>
      </c>
      <c r="M5169" s="1">
        <v>168482</v>
      </c>
      <c r="N5169" s="2">
        <f>INT(VLOOKUP(--D5169,'属性表（单）'!$H$7:$I$11,2,0)*VLOOKUP(F5169,'属性表（单）'!$B$4:$D$53,3,0))</f>
        <v>13000</v>
      </c>
      <c r="O5169" s="34">
        <f t="shared" si="670"/>
        <v>1950</v>
      </c>
      <c r="P5169" s="1">
        <f>IF(H5169=26,VLOOKUP(G5169,'属性表（单核）'!$H$2:$I$251,2,0),IF(H5169=59,VLOOKUP(G5169,'属性表（单核）'!$C$2:$D$251,2,0),INT(N5169/VLOOKUP(H5169,'属性表（单）'!$N$4:$O$24,2,0))))</f>
        <v>1300</v>
      </c>
      <c r="Q5169" s="34">
        <f t="shared" si="671"/>
        <v>1950</v>
      </c>
      <c r="R5169" s="1">
        <f>IF(J5169=26,VLOOKUP(G5169,'属性表（单核）'!$H$2:$I$251,2,0),IF(J5169=59,VLOOKUP(G5169,'属性表（单核）'!$C$2:$D$251,2,0),INT(N5169/VLOOKUP(J5169,'属性表（单）'!$N$4:$O$24,2,0))))</f>
        <v>1300</v>
      </c>
      <c r="S5169" s="1">
        <f t="shared" si="672"/>
        <v>37644</v>
      </c>
      <c r="T5169" s="28">
        <f>VLOOKUP(--F5169,经验表!$A$4:$B$53,2,0)*VLOOKUP(--E5169,经验表!$W$8:$X$17,2,0)</f>
        <v>37644.750000000007</v>
      </c>
      <c r="U5169" s="1">
        <f t="shared" si="673"/>
        <v>285086</v>
      </c>
      <c r="V5169" s="1">
        <f t="shared" si="674"/>
        <v>285086</v>
      </c>
    </row>
    <row r="5170" spans="1:22" x14ac:dyDescent="0.35">
      <c r="A5170" s="1">
        <v>91400214</v>
      </c>
      <c r="B5170" s="3" t="s">
        <v>28</v>
      </c>
      <c r="C5170" s="29">
        <f t="shared" si="669"/>
        <v>2</v>
      </c>
      <c r="D5170" s="29" t="str">
        <f t="shared" si="666"/>
        <v>4</v>
      </c>
      <c r="E5170" s="42" t="str">
        <f t="shared" si="667"/>
        <v>24</v>
      </c>
      <c r="F5170" s="1">
        <v>14</v>
      </c>
      <c r="G5170" s="28" t="str">
        <f t="shared" si="668"/>
        <v>414</v>
      </c>
      <c r="H5170" s="1">
        <v>7</v>
      </c>
      <c r="I5170" s="1">
        <v>2187</v>
      </c>
      <c r="J5170" s="1">
        <v>8</v>
      </c>
      <c r="K5170" s="1">
        <v>2187</v>
      </c>
      <c r="L5170" s="1">
        <v>35517</v>
      </c>
      <c r="M5170" s="1">
        <v>199949</v>
      </c>
      <c r="N5170" s="2">
        <f>INT(VLOOKUP(--D5170,'属性表（单）'!$H$7:$I$11,2,0)*VLOOKUP(F5170,'属性表（单）'!$B$4:$D$53,3,0))</f>
        <v>13800</v>
      </c>
      <c r="O5170" s="34">
        <f t="shared" si="670"/>
        <v>2070</v>
      </c>
      <c r="P5170" s="1">
        <f>IF(H5170=26,VLOOKUP(G5170,'属性表（单核）'!$H$2:$I$251,2,0),IF(H5170=59,VLOOKUP(G5170,'属性表（单核）'!$C$2:$D$251,2,0),INT(N5170/VLOOKUP(H5170,'属性表（单）'!$N$4:$O$24,2,0))))</f>
        <v>1380</v>
      </c>
      <c r="Q5170" s="34">
        <f t="shared" si="671"/>
        <v>2070</v>
      </c>
      <c r="R5170" s="1">
        <f>IF(J5170=26,VLOOKUP(G5170,'属性表（单核）'!$H$2:$I$251,2,0),IF(J5170=59,VLOOKUP(G5170,'属性表（单核）'!$C$2:$D$251,2,0),INT(N5170/VLOOKUP(J5170,'属性表（单）'!$N$4:$O$24,2,0))))</f>
        <v>1380</v>
      </c>
      <c r="S5170" s="1">
        <f t="shared" si="672"/>
        <v>43962</v>
      </c>
      <c r="T5170" s="28">
        <f>VLOOKUP(--F5170,经验表!$A$4:$B$53,2,0)*VLOOKUP(--E5170,经验表!$W$8:$X$17,2,0)</f>
        <v>43962.750000000007</v>
      </c>
      <c r="U5170" s="1">
        <f t="shared" si="673"/>
        <v>322730</v>
      </c>
      <c r="V5170" s="1">
        <f t="shared" si="674"/>
        <v>322730</v>
      </c>
    </row>
    <row r="5171" spans="1:22" x14ac:dyDescent="0.35">
      <c r="A5171" s="1">
        <v>91500214</v>
      </c>
      <c r="B5171" s="3" t="s">
        <v>28</v>
      </c>
      <c r="C5171" s="29">
        <f t="shared" si="669"/>
        <v>2</v>
      </c>
      <c r="D5171" s="29" t="str">
        <f t="shared" si="666"/>
        <v>4</v>
      </c>
      <c r="E5171" s="42" t="str">
        <f t="shared" si="667"/>
        <v>24</v>
      </c>
      <c r="F5171" s="1">
        <v>15</v>
      </c>
      <c r="G5171" s="28" t="str">
        <f t="shared" si="668"/>
        <v>415</v>
      </c>
      <c r="H5171" s="1">
        <v>7</v>
      </c>
      <c r="I5171" s="1">
        <v>2280</v>
      </c>
      <c r="J5171" s="1">
        <v>8</v>
      </c>
      <c r="K5171" s="1">
        <v>2280</v>
      </c>
      <c r="L5171" s="1">
        <v>39974</v>
      </c>
      <c r="M5171" s="1">
        <v>235466</v>
      </c>
      <c r="N5171" s="2">
        <f>INT(VLOOKUP(--D5171,'属性表（单）'!$H$7:$I$11,2,0)*VLOOKUP(F5171,'属性表（单）'!$B$4:$D$53,3,0))</f>
        <v>14600</v>
      </c>
      <c r="O5171" s="34">
        <f t="shared" si="670"/>
        <v>2190</v>
      </c>
      <c r="P5171" s="1">
        <f>IF(H5171=26,VLOOKUP(G5171,'属性表（单核）'!$H$2:$I$251,2,0),IF(H5171=59,VLOOKUP(G5171,'属性表（单核）'!$C$2:$D$251,2,0),INT(N5171/VLOOKUP(H5171,'属性表（单）'!$N$4:$O$24,2,0))))</f>
        <v>1460</v>
      </c>
      <c r="Q5171" s="34">
        <f t="shared" si="671"/>
        <v>2190</v>
      </c>
      <c r="R5171" s="1">
        <f>IF(J5171=26,VLOOKUP(G5171,'属性表（单核）'!$H$2:$I$251,2,0),IF(J5171=59,VLOOKUP(G5171,'属性表（单核）'!$C$2:$D$251,2,0),INT(N5171/VLOOKUP(J5171,'属性表（单）'!$N$4:$O$24,2,0))))</f>
        <v>1460</v>
      </c>
      <c r="S5171" s="1">
        <f t="shared" si="672"/>
        <v>50280</v>
      </c>
      <c r="T5171" s="28">
        <f>VLOOKUP(--F5171,经验表!$A$4:$B$53,2,0)*VLOOKUP(--E5171,经验表!$W$8:$X$17,2,0)</f>
        <v>50280.750000000007</v>
      </c>
      <c r="U5171" s="1">
        <f t="shared" si="673"/>
        <v>366692</v>
      </c>
      <c r="V5171" s="1">
        <f t="shared" si="674"/>
        <v>366692</v>
      </c>
    </row>
    <row r="5172" spans="1:22" x14ac:dyDescent="0.35">
      <c r="A5172" s="1">
        <v>91600214</v>
      </c>
      <c r="B5172" s="3" t="s">
        <v>28</v>
      </c>
      <c r="C5172" s="29">
        <f t="shared" si="669"/>
        <v>2</v>
      </c>
      <c r="D5172" s="29" t="str">
        <f t="shared" si="666"/>
        <v>4</v>
      </c>
      <c r="E5172" s="42" t="str">
        <f t="shared" si="667"/>
        <v>24</v>
      </c>
      <c r="F5172" s="1">
        <v>16</v>
      </c>
      <c r="G5172" s="28" t="str">
        <f t="shared" si="668"/>
        <v>416</v>
      </c>
      <c r="H5172" s="1">
        <v>7</v>
      </c>
      <c r="I5172" s="1">
        <v>2374</v>
      </c>
      <c r="J5172" s="1">
        <v>8</v>
      </c>
      <c r="K5172" s="1">
        <v>2374</v>
      </c>
      <c r="L5172" s="1">
        <v>44873</v>
      </c>
      <c r="M5172" s="1">
        <v>275440</v>
      </c>
      <c r="N5172" s="2">
        <f>INT(VLOOKUP(--D5172,'属性表（单）'!$H$7:$I$11,2,0)*VLOOKUP(F5172,'属性表（单）'!$B$4:$D$53,3,0))</f>
        <v>15400</v>
      </c>
      <c r="O5172" s="34">
        <f t="shared" si="670"/>
        <v>2310</v>
      </c>
      <c r="P5172" s="1">
        <f>IF(H5172=26,VLOOKUP(G5172,'属性表（单核）'!$H$2:$I$251,2,0),IF(H5172=59,VLOOKUP(G5172,'属性表（单核）'!$C$2:$D$251,2,0),INT(N5172/VLOOKUP(H5172,'属性表（单）'!$N$4:$O$24,2,0))))</f>
        <v>1540</v>
      </c>
      <c r="Q5172" s="34">
        <f t="shared" si="671"/>
        <v>2310</v>
      </c>
      <c r="R5172" s="1">
        <f>IF(J5172=26,VLOOKUP(G5172,'属性表（单核）'!$H$2:$I$251,2,0),IF(J5172=59,VLOOKUP(G5172,'属性表（单核）'!$C$2:$D$251,2,0),INT(N5172/VLOOKUP(J5172,'属性表（单）'!$N$4:$O$24,2,0))))</f>
        <v>1540</v>
      </c>
      <c r="S5172" s="1">
        <f t="shared" si="672"/>
        <v>56598</v>
      </c>
      <c r="T5172" s="28">
        <f>VLOOKUP(--F5172,经验表!$A$4:$B$53,2,0)*VLOOKUP(--E5172,经验表!$W$8:$X$17,2,0)</f>
        <v>56598.750000000007</v>
      </c>
      <c r="U5172" s="1">
        <f t="shared" si="673"/>
        <v>416972</v>
      </c>
      <c r="V5172" s="1">
        <f t="shared" si="674"/>
        <v>416972</v>
      </c>
    </row>
    <row r="5173" spans="1:22" x14ac:dyDescent="0.35">
      <c r="A5173" s="1">
        <v>91700214</v>
      </c>
      <c r="B5173" s="3" t="s">
        <v>28</v>
      </c>
      <c r="C5173" s="29">
        <f t="shared" si="669"/>
        <v>2</v>
      </c>
      <c r="D5173" s="29" t="str">
        <f t="shared" si="666"/>
        <v>4</v>
      </c>
      <c r="E5173" s="42" t="str">
        <f t="shared" si="667"/>
        <v>24</v>
      </c>
      <c r="F5173" s="1">
        <v>17</v>
      </c>
      <c r="G5173" s="28" t="str">
        <f t="shared" si="668"/>
        <v>417</v>
      </c>
      <c r="H5173" s="1">
        <v>7</v>
      </c>
      <c r="I5173" s="1">
        <v>2470</v>
      </c>
      <c r="J5173" s="1">
        <v>8</v>
      </c>
      <c r="K5173" s="1">
        <v>2470</v>
      </c>
      <c r="L5173" s="1">
        <v>50259</v>
      </c>
      <c r="M5173" s="1">
        <v>320313</v>
      </c>
      <c r="N5173" s="2">
        <f>INT(VLOOKUP(--D5173,'属性表（单）'!$H$7:$I$11,2,0)*VLOOKUP(F5173,'属性表（单）'!$B$4:$D$53,3,0))</f>
        <v>16400</v>
      </c>
      <c r="O5173" s="34">
        <f t="shared" si="670"/>
        <v>2460</v>
      </c>
      <c r="P5173" s="1">
        <f>IF(H5173=26,VLOOKUP(G5173,'属性表（单核）'!$H$2:$I$251,2,0),IF(H5173=59,VLOOKUP(G5173,'属性表（单核）'!$C$2:$D$251,2,0),INT(N5173/VLOOKUP(H5173,'属性表（单）'!$N$4:$O$24,2,0))))</f>
        <v>1640</v>
      </c>
      <c r="Q5173" s="34">
        <f t="shared" si="671"/>
        <v>2460</v>
      </c>
      <c r="R5173" s="1">
        <f>IF(J5173=26,VLOOKUP(G5173,'属性表（单核）'!$H$2:$I$251,2,0),IF(J5173=59,VLOOKUP(G5173,'属性表（单核）'!$C$2:$D$251,2,0),INT(N5173/VLOOKUP(J5173,'属性表（单）'!$N$4:$O$24,2,0))))</f>
        <v>1640</v>
      </c>
      <c r="S5173" s="1">
        <f t="shared" si="672"/>
        <v>62916</v>
      </c>
      <c r="T5173" s="28">
        <f>VLOOKUP(--F5173,经验表!$A$4:$B$53,2,0)*VLOOKUP(--E5173,经验表!$W$8:$X$17,2,0)</f>
        <v>62916.750000000007</v>
      </c>
      <c r="U5173" s="1">
        <f t="shared" si="673"/>
        <v>473570</v>
      </c>
      <c r="V5173" s="1">
        <f t="shared" si="674"/>
        <v>473570</v>
      </c>
    </row>
    <row r="5174" spans="1:22" x14ac:dyDescent="0.35">
      <c r="A5174" s="1">
        <v>91800214</v>
      </c>
      <c r="B5174" s="3" t="s">
        <v>28</v>
      </c>
      <c r="C5174" s="29">
        <f t="shared" si="669"/>
        <v>2</v>
      </c>
      <c r="D5174" s="29" t="str">
        <f t="shared" si="666"/>
        <v>4</v>
      </c>
      <c r="E5174" s="42" t="str">
        <f t="shared" si="667"/>
        <v>24</v>
      </c>
      <c r="F5174" s="1">
        <v>18</v>
      </c>
      <c r="G5174" s="28" t="str">
        <f t="shared" si="668"/>
        <v>418</v>
      </c>
      <c r="H5174" s="1">
        <v>7</v>
      </c>
      <c r="I5174" s="1">
        <v>2566</v>
      </c>
      <c r="J5174" s="1">
        <v>8</v>
      </c>
      <c r="K5174" s="1">
        <v>2566</v>
      </c>
      <c r="L5174" s="1">
        <v>56181</v>
      </c>
      <c r="M5174" s="1">
        <v>370572</v>
      </c>
      <c r="N5174" s="2">
        <f>INT(VLOOKUP(--D5174,'属性表（单）'!$H$7:$I$11,2,0)*VLOOKUP(F5174,'属性表（单）'!$B$4:$D$53,3,0))</f>
        <v>17400</v>
      </c>
      <c r="O5174" s="34">
        <f t="shared" si="670"/>
        <v>2610</v>
      </c>
      <c r="P5174" s="1">
        <f>IF(H5174=26,VLOOKUP(G5174,'属性表（单核）'!$H$2:$I$251,2,0),IF(H5174=59,VLOOKUP(G5174,'属性表（单核）'!$C$2:$D$251,2,0),INT(N5174/VLOOKUP(H5174,'属性表（单）'!$N$4:$O$24,2,0))))</f>
        <v>1740</v>
      </c>
      <c r="Q5174" s="34">
        <f t="shared" si="671"/>
        <v>2610</v>
      </c>
      <c r="R5174" s="1">
        <f>IF(J5174=26,VLOOKUP(G5174,'属性表（单核）'!$H$2:$I$251,2,0),IF(J5174=59,VLOOKUP(G5174,'属性表（单核）'!$C$2:$D$251,2,0),INT(N5174/VLOOKUP(J5174,'属性表（单）'!$N$4:$O$24,2,0))))</f>
        <v>1740</v>
      </c>
      <c r="S5174" s="1">
        <f t="shared" si="672"/>
        <v>71867</v>
      </c>
      <c r="T5174" s="28">
        <f>VLOOKUP(--F5174,经验表!$A$4:$B$53,2,0)*VLOOKUP(--E5174,经验表!$W$8:$X$17,2,0)</f>
        <v>71867.250000000015</v>
      </c>
      <c r="U5174" s="1">
        <f t="shared" si="673"/>
        <v>536486</v>
      </c>
      <c r="V5174" s="1">
        <f t="shared" si="674"/>
        <v>536486</v>
      </c>
    </row>
    <row r="5175" spans="1:22" x14ac:dyDescent="0.35">
      <c r="A5175" s="1">
        <v>91900214</v>
      </c>
      <c r="B5175" s="3" t="s">
        <v>28</v>
      </c>
      <c r="C5175" s="29">
        <f t="shared" si="669"/>
        <v>2</v>
      </c>
      <c r="D5175" s="29" t="str">
        <f t="shared" si="666"/>
        <v>4</v>
      </c>
      <c r="E5175" s="42" t="str">
        <f t="shared" si="667"/>
        <v>24</v>
      </c>
      <c r="F5175" s="1">
        <v>19</v>
      </c>
      <c r="G5175" s="28" t="str">
        <f t="shared" si="668"/>
        <v>419</v>
      </c>
      <c r="H5175" s="1">
        <v>7</v>
      </c>
      <c r="I5175" s="1">
        <v>2666</v>
      </c>
      <c r="J5175" s="1">
        <v>8</v>
      </c>
      <c r="K5175" s="1">
        <v>2666</v>
      </c>
      <c r="L5175" s="1">
        <v>62687</v>
      </c>
      <c r="M5175" s="1">
        <v>426753</v>
      </c>
      <c r="N5175" s="2">
        <f>INT(VLOOKUP(--D5175,'属性表（单）'!$H$7:$I$11,2,0)*VLOOKUP(F5175,'属性表（单）'!$B$4:$D$53,3,0))</f>
        <v>18400</v>
      </c>
      <c r="O5175" s="34">
        <f t="shared" si="670"/>
        <v>2760</v>
      </c>
      <c r="P5175" s="1">
        <f>IF(H5175=26,VLOOKUP(G5175,'属性表（单核）'!$H$2:$I$251,2,0),IF(H5175=59,VLOOKUP(G5175,'属性表（单核）'!$C$2:$D$251,2,0),INT(N5175/VLOOKUP(H5175,'属性表（单）'!$N$4:$O$24,2,0))))</f>
        <v>1840</v>
      </c>
      <c r="Q5175" s="34">
        <f t="shared" si="671"/>
        <v>2760</v>
      </c>
      <c r="R5175" s="1">
        <f>IF(J5175=26,VLOOKUP(G5175,'属性表（单核）'!$H$2:$I$251,2,0),IF(J5175=59,VLOOKUP(G5175,'属性表（单核）'!$C$2:$D$251,2,0),INT(N5175/VLOOKUP(J5175,'属性表（单）'!$N$4:$O$24,2,0))))</f>
        <v>1840</v>
      </c>
      <c r="S5175" s="1">
        <f t="shared" si="672"/>
        <v>80817</v>
      </c>
      <c r="T5175" s="28">
        <f>VLOOKUP(--F5175,经验表!$A$4:$B$53,2,0)*VLOOKUP(--E5175,经验表!$W$8:$X$17,2,0)</f>
        <v>80817.750000000015</v>
      </c>
      <c r="U5175" s="1">
        <f t="shared" si="673"/>
        <v>608353</v>
      </c>
      <c r="V5175" s="1">
        <f t="shared" si="674"/>
        <v>608353</v>
      </c>
    </row>
    <row r="5176" spans="1:22" x14ac:dyDescent="0.35">
      <c r="A5176" s="1">
        <v>92000214</v>
      </c>
      <c r="B5176" s="3" t="s">
        <v>28</v>
      </c>
      <c r="C5176" s="29">
        <f t="shared" si="669"/>
        <v>2</v>
      </c>
      <c r="D5176" s="29" t="str">
        <f t="shared" si="666"/>
        <v>4</v>
      </c>
      <c r="E5176" s="42" t="str">
        <f t="shared" si="667"/>
        <v>24</v>
      </c>
      <c r="F5176" s="1">
        <v>20</v>
      </c>
      <c r="G5176" s="28" t="str">
        <f t="shared" si="668"/>
        <v>420</v>
      </c>
      <c r="H5176" s="1">
        <v>7</v>
      </c>
      <c r="I5176" s="1">
        <v>2766</v>
      </c>
      <c r="J5176" s="1">
        <v>8</v>
      </c>
      <c r="K5176" s="1">
        <v>2766</v>
      </c>
      <c r="L5176" s="1">
        <v>69837</v>
      </c>
      <c r="M5176" s="1">
        <v>489440</v>
      </c>
      <c r="N5176" s="2">
        <f>INT(VLOOKUP(--D5176,'属性表（单）'!$H$7:$I$11,2,0)*VLOOKUP(F5176,'属性表（单）'!$B$4:$D$53,3,0))</f>
        <v>19400</v>
      </c>
      <c r="O5176" s="34">
        <f t="shared" si="670"/>
        <v>2910</v>
      </c>
      <c r="P5176" s="1">
        <f>IF(H5176=26,VLOOKUP(G5176,'属性表（单核）'!$H$2:$I$251,2,0),IF(H5176=59,VLOOKUP(G5176,'属性表（单核）'!$C$2:$D$251,2,0),INT(N5176/VLOOKUP(H5176,'属性表（单）'!$N$4:$O$24,2,0))))</f>
        <v>1940</v>
      </c>
      <c r="Q5176" s="34">
        <f t="shared" si="671"/>
        <v>2910</v>
      </c>
      <c r="R5176" s="1">
        <f>IF(J5176=26,VLOOKUP(G5176,'属性表（单核）'!$H$2:$I$251,2,0),IF(J5176=59,VLOOKUP(G5176,'属性表（单核）'!$C$2:$D$251,2,0),INT(N5176/VLOOKUP(J5176,'属性表（单）'!$N$4:$O$24,2,0))))</f>
        <v>1940</v>
      </c>
      <c r="S5176" s="1">
        <f t="shared" si="672"/>
        <v>89768</v>
      </c>
      <c r="T5176" s="28">
        <f>VLOOKUP(--F5176,经验表!$A$4:$B$53,2,0)*VLOOKUP(--E5176,经验表!$W$8:$X$17,2,0)</f>
        <v>89768.250000000015</v>
      </c>
      <c r="U5176" s="1">
        <f t="shared" si="673"/>
        <v>689170</v>
      </c>
      <c r="V5176" s="1">
        <f t="shared" si="674"/>
        <v>689170</v>
      </c>
    </row>
    <row r="5177" spans="1:22" x14ac:dyDescent="0.35">
      <c r="A5177" s="1">
        <v>92100214</v>
      </c>
      <c r="B5177" s="3" t="s">
        <v>28</v>
      </c>
      <c r="C5177" s="29">
        <f t="shared" si="669"/>
        <v>2</v>
      </c>
      <c r="D5177" s="29" t="str">
        <f t="shared" si="666"/>
        <v>4</v>
      </c>
      <c r="E5177" s="42" t="str">
        <f t="shared" si="667"/>
        <v>24</v>
      </c>
      <c r="F5177" s="1">
        <v>21</v>
      </c>
      <c r="G5177" s="28" t="str">
        <f t="shared" si="668"/>
        <v>421</v>
      </c>
      <c r="H5177" s="1">
        <v>7</v>
      </c>
      <c r="I5177" s="1">
        <v>2867</v>
      </c>
      <c r="J5177" s="1">
        <v>8</v>
      </c>
      <c r="K5177" s="1">
        <v>2867</v>
      </c>
      <c r="L5177" s="1">
        <v>77691</v>
      </c>
      <c r="M5177" s="1">
        <v>559277</v>
      </c>
      <c r="N5177" s="2">
        <f>INT(VLOOKUP(--D5177,'属性表（单）'!$H$7:$I$11,2,0)*VLOOKUP(F5177,'属性表（单）'!$B$4:$D$53,3,0))</f>
        <v>20400</v>
      </c>
      <c r="O5177" s="34">
        <f t="shared" si="670"/>
        <v>3060</v>
      </c>
      <c r="P5177" s="1">
        <f>IF(H5177=26,VLOOKUP(G5177,'属性表（单核）'!$H$2:$I$251,2,0),IF(H5177=59,VLOOKUP(G5177,'属性表（单核）'!$C$2:$D$251,2,0),INT(N5177/VLOOKUP(H5177,'属性表（单）'!$N$4:$O$24,2,0))))</f>
        <v>2040</v>
      </c>
      <c r="Q5177" s="34">
        <f t="shared" si="671"/>
        <v>3060</v>
      </c>
      <c r="R5177" s="1">
        <f>IF(J5177=26,VLOOKUP(G5177,'属性表（单核）'!$H$2:$I$251,2,0),IF(J5177=59,VLOOKUP(G5177,'属性表（单核）'!$C$2:$D$251,2,0),INT(N5177/VLOOKUP(J5177,'属性表（单）'!$N$4:$O$24,2,0))))</f>
        <v>2040</v>
      </c>
      <c r="S5177" s="1">
        <f t="shared" si="672"/>
        <v>98718</v>
      </c>
      <c r="T5177" s="28">
        <f>VLOOKUP(--F5177,经验表!$A$4:$B$53,2,0)*VLOOKUP(--E5177,经验表!$W$8:$X$17,2,0)</f>
        <v>98718.750000000015</v>
      </c>
      <c r="U5177" s="1">
        <f t="shared" si="673"/>
        <v>778938</v>
      </c>
      <c r="V5177" s="1">
        <f t="shared" si="674"/>
        <v>778938</v>
      </c>
    </row>
    <row r="5178" spans="1:22" x14ac:dyDescent="0.35">
      <c r="A5178" s="1">
        <v>92200214</v>
      </c>
      <c r="B5178" s="3" t="s">
        <v>28</v>
      </c>
      <c r="C5178" s="29">
        <f t="shared" si="669"/>
        <v>2</v>
      </c>
      <c r="D5178" s="29" t="str">
        <f t="shared" si="666"/>
        <v>4</v>
      </c>
      <c r="E5178" s="42" t="str">
        <f t="shared" si="667"/>
        <v>24</v>
      </c>
      <c r="F5178" s="1">
        <v>22</v>
      </c>
      <c r="G5178" s="28" t="str">
        <f t="shared" si="668"/>
        <v>422</v>
      </c>
      <c r="H5178" s="1">
        <v>7</v>
      </c>
      <c r="I5178" s="1">
        <v>2971</v>
      </c>
      <c r="J5178" s="1">
        <v>8</v>
      </c>
      <c r="K5178" s="1">
        <v>2971</v>
      </c>
      <c r="L5178" s="1">
        <v>86319</v>
      </c>
      <c r="M5178" s="1">
        <v>636968</v>
      </c>
      <c r="N5178" s="2">
        <f>INT(VLOOKUP(--D5178,'属性表（单）'!$H$7:$I$11,2,0)*VLOOKUP(F5178,'属性表（单）'!$B$4:$D$53,3,0))</f>
        <v>21600</v>
      </c>
      <c r="O5178" s="34">
        <f t="shared" si="670"/>
        <v>3240</v>
      </c>
      <c r="P5178" s="1">
        <f>IF(H5178=26,VLOOKUP(G5178,'属性表（单核）'!$H$2:$I$251,2,0),IF(H5178=59,VLOOKUP(G5178,'属性表（单核）'!$C$2:$D$251,2,0),INT(N5178/VLOOKUP(H5178,'属性表（单）'!$N$4:$O$24,2,0))))</f>
        <v>2160</v>
      </c>
      <c r="Q5178" s="34">
        <f t="shared" si="671"/>
        <v>3240</v>
      </c>
      <c r="R5178" s="1">
        <f>IF(J5178=26,VLOOKUP(G5178,'属性表（单核）'!$H$2:$I$251,2,0),IF(J5178=59,VLOOKUP(G5178,'属性表（单核）'!$C$2:$D$251,2,0),INT(N5178/VLOOKUP(J5178,'属性表（单）'!$N$4:$O$24,2,0))))</f>
        <v>2160</v>
      </c>
      <c r="S5178" s="1">
        <f t="shared" si="672"/>
        <v>110828</v>
      </c>
      <c r="T5178" s="28">
        <f>VLOOKUP(--F5178,经验表!$A$4:$B$53,2,0)*VLOOKUP(--E5178,经验表!$W$8:$X$17,2,0)</f>
        <v>110828.25000000001</v>
      </c>
      <c r="U5178" s="1">
        <f t="shared" si="673"/>
        <v>877656</v>
      </c>
      <c r="V5178" s="1">
        <f t="shared" si="674"/>
        <v>877656</v>
      </c>
    </row>
    <row r="5179" spans="1:22" x14ac:dyDescent="0.35">
      <c r="A5179" s="1">
        <v>92300214</v>
      </c>
      <c r="B5179" s="3" t="s">
        <v>28</v>
      </c>
      <c r="C5179" s="29">
        <f t="shared" si="669"/>
        <v>2</v>
      </c>
      <c r="D5179" s="29" t="str">
        <f t="shared" si="666"/>
        <v>4</v>
      </c>
      <c r="E5179" s="42" t="str">
        <f t="shared" si="667"/>
        <v>24</v>
      </c>
      <c r="F5179" s="1">
        <v>23</v>
      </c>
      <c r="G5179" s="28" t="str">
        <f t="shared" si="668"/>
        <v>423</v>
      </c>
      <c r="H5179" s="1">
        <v>7</v>
      </c>
      <c r="I5179" s="1">
        <v>3075</v>
      </c>
      <c r="J5179" s="1">
        <v>8</v>
      </c>
      <c r="K5179" s="1">
        <v>3075</v>
      </c>
      <c r="L5179" s="1">
        <v>95792</v>
      </c>
      <c r="M5179" s="1">
        <v>723287</v>
      </c>
      <c r="N5179" s="2">
        <f>INT(VLOOKUP(--D5179,'属性表（单）'!$H$7:$I$11,2,0)*VLOOKUP(F5179,'属性表（单）'!$B$4:$D$53,3,0))</f>
        <v>22800</v>
      </c>
      <c r="O5179" s="34">
        <f t="shared" si="670"/>
        <v>3420</v>
      </c>
      <c r="P5179" s="1">
        <f>IF(H5179=26,VLOOKUP(G5179,'属性表（单核）'!$H$2:$I$251,2,0),IF(H5179=59,VLOOKUP(G5179,'属性表（单核）'!$C$2:$D$251,2,0),INT(N5179/VLOOKUP(H5179,'属性表（单）'!$N$4:$O$24,2,0))))</f>
        <v>2280</v>
      </c>
      <c r="Q5179" s="34">
        <f t="shared" si="671"/>
        <v>3420</v>
      </c>
      <c r="R5179" s="1">
        <f>IF(J5179=26,VLOOKUP(G5179,'属性表（单核）'!$H$2:$I$251,2,0),IF(J5179=59,VLOOKUP(G5179,'属性表（单核）'!$C$2:$D$251,2,0),INT(N5179/VLOOKUP(J5179,'属性表（单）'!$N$4:$O$24,2,0))))</f>
        <v>2280</v>
      </c>
      <c r="S5179" s="1">
        <f t="shared" si="672"/>
        <v>122937</v>
      </c>
      <c r="T5179" s="28">
        <f>VLOOKUP(--F5179,经验表!$A$4:$B$53,2,0)*VLOOKUP(--E5179,经验表!$W$8:$X$17,2,0)</f>
        <v>122937.75000000001</v>
      </c>
      <c r="U5179" s="1">
        <f t="shared" si="673"/>
        <v>988484</v>
      </c>
      <c r="V5179" s="1">
        <f t="shared" si="674"/>
        <v>988484</v>
      </c>
    </row>
    <row r="5180" spans="1:22" x14ac:dyDescent="0.35">
      <c r="A5180" s="1">
        <v>92400214</v>
      </c>
      <c r="B5180" s="3" t="s">
        <v>28</v>
      </c>
      <c r="C5180" s="29">
        <f t="shared" si="669"/>
        <v>2</v>
      </c>
      <c r="D5180" s="29" t="str">
        <f t="shared" si="666"/>
        <v>4</v>
      </c>
      <c r="E5180" s="42" t="str">
        <f t="shared" si="667"/>
        <v>24</v>
      </c>
      <c r="F5180" s="1">
        <v>24</v>
      </c>
      <c r="G5180" s="28" t="str">
        <f t="shared" si="668"/>
        <v>424</v>
      </c>
      <c r="H5180" s="1">
        <v>7</v>
      </c>
      <c r="I5180" s="1">
        <v>3182</v>
      </c>
      <c r="J5180" s="1">
        <v>8</v>
      </c>
      <c r="K5180" s="1">
        <v>3182</v>
      </c>
      <c r="L5180" s="1">
        <v>106196</v>
      </c>
      <c r="M5180" s="1">
        <v>819079</v>
      </c>
      <c r="N5180" s="2">
        <f>INT(VLOOKUP(--D5180,'属性表（单）'!$H$7:$I$11,2,0)*VLOOKUP(F5180,'属性表（单）'!$B$4:$D$53,3,0))</f>
        <v>24000</v>
      </c>
      <c r="O5180" s="34">
        <f t="shared" si="670"/>
        <v>3600</v>
      </c>
      <c r="P5180" s="1">
        <f>IF(H5180=26,VLOOKUP(G5180,'属性表（单核）'!$H$2:$I$251,2,0),IF(H5180=59,VLOOKUP(G5180,'属性表（单核）'!$C$2:$D$251,2,0),INT(N5180/VLOOKUP(H5180,'属性表（单）'!$N$4:$O$24,2,0))))</f>
        <v>2400</v>
      </c>
      <c r="Q5180" s="34">
        <f t="shared" si="671"/>
        <v>3600</v>
      </c>
      <c r="R5180" s="1">
        <f>IF(J5180=26,VLOOKUP(G5180,'属性表（单核）'!$H$2:$I$251,2,0),IF(J5180=59,VLOOKUP(G5180,'属性表（单核）'!$C$2:$D$251,2,0),INT(N5180/VLOOKUP(J5180,'属性表（单）'!$N$4:$O$24,2,0))))</f>
        <v>2400</v>
      </c>
      <c r="S5180" s="1">
        <f t="shared" si="672"/>
        <v>135047</v>
      </c>
      <c r="T5180" s="28">
        <f>VLOOKUP(--F5180,经验表!$A$4:$B$53,2,0)*VLOOKUP(--E5180,经验表!$W$8:$X$17,2,0)</f>
        <v>135047.25000000003</v>
      </c>
      <c r="U5180" s="1">
        <f t="shared" si="673"/>
        <v>1111421</v>
      </c>
      <c r="V5180" s="1">
        <f t="shared" si="674"/>
        <v>1111421</v>
      </c>
    </row>
    <row r="5181" spans="1:22" x14ac:dyDescent="0.35">
      <c r="A5181" s="1">
        <v>92500214</v>
      </c>
      <c r="B5181" s="3" t="s">
        <v>28</v>
      </c>
      <c r="C5181" s="29">
        <f t="shared" si="669"/>
        <v>2</v>
      </c>
      <c r="D5181" s="29" t="str">
        <f t="shared" si="666"/>
        <v>4</v>
      </c>
      <c r="E5181" s="42" t="str">
        <f t="shared" si="667"/>
        <v>24</v>
      </c>
      <c r="F5181" s="1">
        <v>25</v>
      </c>
      <c r="G5181" s="28" t="str">
        <f t="shared" si="668"/>
        <v>425</v>
      </c>
      <c r="H5181" s="1">
        <v>7</v>
      </c>
      <c r="I5181" s="1">
        <v>3290</v>
      </c>
      <c r="J5181" s="1">
        <v>8</v>
      </c>
      <c r="K5181" s="1">
        <v>3290</v>
      </c>
      <c r="L5181" s="1">
        <v>117616</v>
      </c>
      <c r="M5181" s="1">
        <v>925275</v>
      </c>
      <c r="N5181" s="2">
        <f>INT(VLOOKUP(--D5181,'属性表（单）'!$H$7:$I$11,2,0)*VLOOKUP(F5181,'属性表（单）'!$B$4:$D$53,3,0))</f>
        <v>25200</v>
      </c>
      <c r="O5181" s="34">
        <f t="shared" si="670"/>
        <v>3780</v>
      </c>
      <c r="P5181" s="1">
        <f>IF(H5181=26,VLOOKUP(G5181,'属性表（单核）'!$H$2:$I$251,2,0),IF(H5181=59,VLOOKUP(G5181,'属性表（单核）'!$C$2:$D$251,2,0),INT(N5181/VLOOKUP(H5181,'属性表（单）'!$N$4:$O$24,2,0))))</f>
        <v>2520</v>
      </c>
      <c r="Q5181" s="34">
        <f t="shared" si="671"/>
        <v>3780</v>
      </c>
      <c r="R5181" s="1">
        <f>IF(J5181=26,VLOOKUP(G5181,'属性表（单核）'!$H$2:$I$251,2,0),IF(J5181=59,VLOOKUP(G5181,'属性表（单核）'!$C$2:$D$251,2,0),INT(N5181/VLOOKUP(J5181,'属性表（单）'!$N$4:$O$24,2,0))))</f>
        <v>2520</v>
      </c>
      <c r="S5181" s="1">
        <f t="shared" si="672"/>
        <v>147156</v>
      </c>
      <c r="T5181" s="28">
        <f>VLOOKUP(--F5181,经验表!$A$4:$B$53,2,0)*VLOOKUP(--E5181,经验表!$W$8:$X$17,2,0)</f>
        <v>147156.75000000003</v>
      </c>
      <c r="U5181" s="1">
        <f t="shared" si="673"/>
        <v>1246468</v>
      </c>
      <c r="V5181" s="1">
        <f t="shared" si="674"/>
        <v>1246468</v>
      </c>
    </row>
    <row r="5182" spans="1:22" x14ac:dyDescent="0.35">
      <c r="A5182" s="1">
        <v>92600214</v>
      </c>
      <c r="B5182" s="3" t="s">
        <v>28</v>
      </c>
      <c r="C5182" s="29">
        <f t="shared" si="669"/>
        <v>2</v>
      </c>
      <c r="D5182" s="29" t="str">
        <f t="shared" si="666"/>
        <v>4</v>
      </c>
      <c r="E5182" s="42" t="str">
        <f t="shared" si="667"/>
        <v>24</v>
      </c>
      <c r="F5182" s="1">
        <v>26</v>
      </c>
      <c r="G5182" s="28" t="str">
        <f t="shared" si="668"/>
        <v>426</v>
      </c>
      <c r="H5182" s="1">
        <v>7</v>
      </c>
      <c r="I5182" s="1">
        <v>3400</v>
      </c>
      <c r="J5182" s="1">
        <v>8</v>
      </c>
      <c r="K5182" s="1">
        <v>3400</v>
      </c>
      <c r="L5182" s="1">
        <v>130154</v>
      </c>
      <c r="M5182" s="1">
        <v>1042891</v>
      </c>
      <c r="N5182" s="2">
        <f>INT(VLOOKUP(--D5182,'属性表（单）'!$H$7:$I$11,2,0)*VLOOKUP(F5182,'属性表（单）'!$B$4:$D$53,3,0))</f>
        <v>26400</v>
      </c>
      <c r="O5182" s="34">
        <f t="shared" si="670"/>
        <v>3960</v>
      </c>
      <c r="P5182" s="1">
        <f>IF(H5182=26,VLOOKUP(G5182,'属性表（单核）'!$H$2:$I$251,2,0),IF(H5182=59,VLOOKUP(G5182,'属性表（单核）'!$C$2:$D$251,2,0),INT(N5182/VLOOKUP(H5182,'属性表（单）'!$N$4:$O$24,2,0))))</f>
        <v>2640</v>
      </c>
      <c r="Q5182" s="34">
        <f t="shared" si="671"/>
        <v>3960</v>
      </c>
      <c r="R5182" s="1">
        <f>IF(J5182=26,VLOOKUP(G5182,'属性表（单核）'!$H$2:$I$251,2,0),IF(J5182=59,VLOOKUP(G5182,'属性表（单核）'!$C$2:$D$251,2,0),INT(N5182/VLOOKUP(J5182,'属性表（单）'!$N$4:$O$24,2,0))))</f>
        <v>2640</v>
      </c>
      <c r="S5182" s="1">
        <f t="shared" si="672"/>
        <v>162951</v>
      </c>
      <c r="T5182" s="28">
        <f>VLOOKUP(--F5182,经验表!$A$4:$B$53,2,0)*VLOOKUP(--E5182,经验表!$W$8:$X$17,2,0)</f>
        <v>162951.75000000003</v>
      </c>
      <c r="U5182" s="1">
        <f t="shared" si="673"/>
        <v>1393624</v>
      </c>
      <c r="V5182" s="1">
        <f t="shared" si="674"/>
        <v>1393624</v>
      </c>
    </row>
    <row r="5183" spans="1:22" x14ac:dyDescent="0.35">
      <c r="A5183" s="1">
        <v>92700214</v>
      </c>
      <c r="B5183" s="3" t="s">
        <v>28</v>
      </c>
      <c r="C5183" s="29">
        <f t="shared" si="669"/>
        <v>2</v>
      </c>
      <c r="D5183" s="29" t="str">
        <f t="shared" si="666"/>
        <v>4</v>
      </c>
      <c r="E5183" s="42" t="str">
        <f t="shared" si="667"/>
        <v>24</v>
      </c>
      <c r="F5183" s="1">
        <v>27</v>
      </c>
      <c r="G5183" s="28" t="str">
        <f t="shared" si="668"/>
        <v>427</v>
      </c>
      <c r="H5183" s="1">
        <v>7</v>
      </c>
      <c r="I5183" s="1">
        <v>3510</v>
      </c>
      <c r="J5183" s="1">
        <v>8</v>
      </c>
      <c r="K5183" s="1">
        <v>3510</v>
      </c>
      <c r="L5183" s="1">
        <v>143917</v>
      </c>
      <c r="M5183" s="1">
        <v>1173045</v>
      </c>
      <c r="N5183" s="2">
        <f>INT(VLOOKUP(--D5183,'属性表（单）'!$H$7:$I$11,2,0)*VLOOKUP(F5183,'属性表（单）'!$B$4:$D$53,3,0))</f>
        <v>27800</v>
      </c>
      <c r="O5183" s="34">
        <f t="shared" si="670"/>
        <v>4170</v>
      </c>
      <c r="P5183" s="1">
        <f>IF(H5183=26,VLOOKUP(G5183,'属性表（单核）'!$H$2:$I$251,2,0),IF(H5183=59,VLOOKUP(G5183,'属性表（单核）'!$C$2:$D$251,2,0),INT(N5183/VLOOKUP(H5183,'属性表（单）'!$N$4:$O$24,2,0))))</f>
        <v>2780</v>
      </c>
      <c r="Q5183" s="34">
        <f t="shared" si="671"/>
        <v>4170</v>
      </c>
      <c r="R5183" s="1">
        <f>IF(J5183=26,VLOOKUP(G5183,'属性表（单核）'!$H$2:$I$251,2,0),IF(J5183=59,VLOOKUP(G5183,'属性表（单核）'!$C$2:$D$251,2,0),INT(N5183/VLOOKUP(J5183,'属性表（单）'!$N$4:$O$24,2,0))))</f>
        <v>2780</v>
      </c>
      <c r="S5183" s="1">
        <f t="shared" si="672"/>
        <v>178746</v>
      </c>
      <c r="T5183" s="28">
        <f>VLOOKUP(--F5183,经验表!$A$4:$B$53,2,0)*VLOOKUP(--E5183,经验表!$W$8:$X$17,2,0)</f>
        <v>178746.75000000003</v>
      </c>
      <c r="U5183" s="1">
        <f t="shared" si="673"/>
        <v>1556575</v>
      </c>
      <c r="V5183" s="1">
        <f t="shared" si="674"/>
        <v>1556575</v>
      </c>
    </row>
    <row r="5184" spans="1:22" x14ac:dyDescent="0.35">
      <c r="A5184" s="1">
        <v>92800214</v>
      </c>
      <c r="B5184" s="3" t="s">
        <v>28</v>
      </c>
      <c r="C5184" s="29">
        <f t="shared" si="669"/>
        <v>2</v>
      </c>
      <c r="D5184" s="29" t="str">
        <f t="shared" si="666"/>
        <v>4</v>
      </c>
      <c r="E5184" s="42" t="str">
        <f t="shared" si="667"/>
        <v>24</v>
      </c>
      <c r="F5184" s="1">
        <v>28</v>
      </c>
      <c r="G5184" s="28" t="str">
        <f t="shared" si="668"/>
        <v>428</v>
      </c>
      <c r="H5184" s="1">
        <v>7</v>
      </c>
      <c r="I5184" s="1">
        <v>3624</v>
      </c>
      <c r="J5184" s="1">
        <v>8</v>
      </c>
      <c r="K5184" s="1">
        <v>3624</v>
      </c>
      <c r="L5184" s="1">
        <v>159023</v>
      </c>
      <c r="M5184" s="1">
        <v>1316962</v>
      </c>
      <c r="N5184" s="2">
        <f>INT(VLOOKUP(--D5184,'属性表（单）'!$H$7:$I$11,2,0)*VLOOKUP(F5184,'属性表（单）'!$B$4:$D$53,3,0))</f>
        <v>29200</v>
      </c>
      <c r="O5184" s="34">
        <f t="shared" si="670"/>
        <v>4380</v>
      </c>
      <c r="P5184" s="1">
        <f>IF(H5184=26,VLOOKUP(G5184,'属性表（单核）'!$H$2:$I$251,2,0),IF(H5184=59,VLOOKUP(G5184,'属性表（单核）'!$C$2:$D$251,2,0),INT(N5184/VLOOKUP(H5184,'属性表（单）'!$N$4:$O$24,2,0))))</f>
        <v>2920</v>
      </c>
      <c r="Q5184" s="34">
        <f t="shared" si="671"/>
        <v>4380</v>
      </c>
      <c r="R5184" s="1">
        <f>IF(J5184=26,VLOOKUP(G5184,'属性表（单核）'!$H$2:$I$251,2,0),IF(J5184=59,VLOOKUP(G5184,'属性表（单核）'!$C$2:$D$251,2,0),INT(N5184/VLOOKUP(J5184,'属性表（单）'!$N$4:$O$24,2,0))))</f>
        <v>2920</v>
      </c>
      <c r="S5184" s="1">
        <f t="shared" si="672"/>
        <v>194541</v>
      </c>
      <c r="T5184" s="28">
        <f>VLOOKUP(--F5184,经验表!$A$4:$B$53,2,0)*VLOOKUP(--E5184,经验表!$W$8:$X$17,2,0)</f>
        <v>194541.75000000003</v>
      </c>
      <c r="U5184" s="1">
        <f t="shared" si="673"/>
        <v>1735321</v>
      </c>
      <c r="V5184" s="1">
        <f t="shared" si="674"/>
        <v>1735321</v>
      </c>
    </row>
    <row r="5185" spans="1:22" x14ac:dyDescent="0.35">
      <c r="A5185" s="1">
        <v>92900214</v>
      </c>
      <c r="B5185" s="3" t="s">
        <v>28</v>
      </c>
      <c r="C5185" s="29">
        <f t="shared" si="669"/>
        <v>2</v>
      </c>
      <c r="D5185" s="29" t="str">
        <f t="shared" si="666"/>
        <v>4</v>
      </c>
      <c r="E5185" s="42" t="str">
        <f t="shared" si="667"/>
        <v>24</v>
      </c>
      <c r="F5185" s="1">
        <v>29</v>
      </c>
      <c r="G5185" s="28" t="str">
        <f t="shared" si="668"/>
        <v>429</v>
      </c>
      <c r="H5185" s="1">
        <v>7</v>
      </c>
      <c r="I5185" s="1">
        <v>3739</v>
      </c>
      <c r="J5185" s="1">
        <v>8</v>
      </c>
      <c r="K5185" s="1">
        <v>3739</v>
      </c>
      <c r="L5185" s="1">
        <v>175602</v>
      </c>
      <c r="M5185" s="1">
        <v>1475985</v>
      </c>
      <c r="N5185" s="2">
        <f>INT(VLOOKUP(--D5185,'属性表（单）'!$H$7:$I$11,2,0)*VLOOKUP(F5185,'属性表（单）'!$B$4:$D$53,3,0))</f>
        <v>30600</v>
      </c>
      <c r="O5185" s="34">
        <f t="shared" si="670"/>
        <v>4590</v>
      </c>
      <c r="P5185" s="1">
        <f>IF(H5185=26,VLOOKUP(G5185,'属性表（单核）'!$H$2:$I$251,2,0),IF(H5185=59,VLOOKUP(G5185,'属性表（单核）'!$C$2:$D$251,2,0),INT(N5185/VLOOKUP(H5185,'属性表（单）'!$N$4:$O$24,2,0))))</f>
        <v>3060</v>
      </c>
      <c r="Q5185" s="34">
        <f t="shared" si="671"/>
        <v>4590</v>
      </c>
      <c r="R5185" s="1">
        <f>IF(J5185=26,VLOOKUP(G5185,'属性表（单核）'!$H$2:$I$251,2,0),IF(J5185=59,VLOOKUP(G5185,'属性表（单核）'!$C$2:$D$251,2,0),INT(N5185/VLOOKUP(J5185,'属性表（单）'!$N$4:$O$24,2,0))))</f>
        <v>3060</v>
      </c>
      <c r="S5185" s="1">
        <f t="shared" si="672"/>
        <v>210336</v>
      </c>
      <c r="T5185" s="28">
        <f>VLOOKUP(--F5185,经验表!$A$4:$B$53,2,0)*VLOOKUP(--E5185,经验表!$W$8:$X$17,2,0)</f>
        <v>210336.75000000003</v>
      </c>
      <c r="U5185" s="1">
        <f t="shared" si="673"/>
        <v>1929862</v>
      </c>
      <c r="V5185" s="1">
        <f t="shared" si="674"/>
        <v>1929862</v>
      </c>
    </row>
    <row r="5186" spans="1:22" x14ac:dyDescent="0.35">
      <c r="A5186" s="1">
        <v>93000214</v>
      </c>
      <c r="B5186" s="3" t="s">
        <v>28</v>
      </c>
      <c r="C5186" s="29">
        <f t="shared" si="669"/>
        <v>2</v>
      </c>
      <c r="D5186" s="29" t="str">
        <f t="shared" si="666"/>
        <v>4</v>
      </c>
      <c r="E5186" s="42" t="str">
        <f t="shared" si="667"/>
        <v>24</v>
      </c>
      <c r="F5186" s="1">
        <v>30</v>
      </c>
      <c r="G5186" s="28" t="str">
        <f t="shared" si="668"/>
        <v>430</v>
      </c>
      <c r="H5186" s="1">
        <v>7</v>
      </c>
      <c r="I5186" s="1">
        <v>3854</v>
      </c>
      <c r="J5186" s="1">
        <v>8</v>
      </c>
      <c r="K5186" s="1">
        <v>3854</v>
      </c>
      <c r="L5186" s="1">
        <v>193794</v>
      </c>
      <c r="M5186" s="1">
        <v>1651587</v>
      </c>
      <c r="N5186" s="2">
        <f>INT(VLOOKUP(--D5186,'属性表（单）'!$H$7:$I$11,2,0)*VLOOKUP(F5186,'属性表（单）'!$B$4:$D$53,3,0))</f>
        <v>32000</v>
      </c>
      <c r="O5186" s="34">
        <f t="shared" si="670"/>
        <v>4800</v>
      </c>
      <c r="P5186" s="1">
        <f>IF(H5186=26,VLOOKUP(G5186,'属性表（单核）'!$H$2:$I$251,2,0),IF(H5186=59,VLOOKUP(G5186,'属性表（单核）'!$C$2:$D$251,2,0),INT(N5186/VLOOKUP(H5186,'属性表（单）'!$N$4:$O$24,2,0))))</f>
        <v>3200</v>
      </c>
      <c r="Q5186" s="34">
        <f t="shared" si="671"/>
        <v>4800</v>
      </c>
      <c r="R5186" s="1">
        <f>IF(J5186=26,VLOOKUP(G5186,'属性表（单核）'!$H$2:$I$251,2,0),IF(J5186=59,VLOOKUP(G5186,'属性表（单核）'!$C$2:$D$251,2,0),INT(N5186/VLOOKUP(J5186,'属性表（单）'!$N$4:$O$24,2,0))))</f>
        <v>3200</v>
      </c>
      <c r="S5186" s="1">
        <f t="shared" si="672"/>
        <v>230343</v>
      </c>
      <c r="T5186" s="28">
        <f>VLOOKUP(--F5186,经验表!$A$4:$B$53,2,0)*VLOOKUP(--E5186,经验表!$W$8:$X$17,2,0)</f>
        <v>230343.75000000003</v>
      </c>
      <c r="U5186" s="1">
        <f t="shared" si="673"/>
        <v>2140198</v>
      </c>
      <c r="V5186" s="1">
        <f t="shared" si="674"/>
        <v>2140198</v>
      </c>
    </row>
    <row r="5187" spans="1:22" x14ac:dyDescent="0.35">
      <c r="A5187" s="1">
        <v>93100214</v>
      </c>
      <c r="B5187" s="3" t="s">
        <v>28</v>
      </c>
      <c r="C5187" s="29">
        <f t="shared" si="669"/>
        <v>2</v>
      </c>
      <c r="D5187" s="29" t="str">
        <f t="shared" ref="D5187:D5250" si="675">RIGHT(A5187,1)</f>
        <v>4</v>
      </c>
      <c r="E5187" s="42" t="str">
        <f t="shared" ref="E5187:E5250" si="676">IF(C5187=1,RIGHT(A5187,1),C5187&amp;RIGHT(A5187,1))</f>
        <v>24</v>
      </c>
      <c r="F5187" s="1">
        <v>31</v>
      </c>
      <c r="G5187" s="28" t="str">
        <f t="shared" ref="G5187:G5250" si="677">D5187&amp;F5187</f>
        <v>431</v>
      </c>
      <c r="H5187" s="1">
        <v>7</v>
      </c>
      <c r="I5187" s="1">
        <v>3973</v>
      </c>
      <c r="J5187" s="1">
        <v>8</v>
      </c>
      <c r="K5187" s="1">
        <v>3973</v>
      </c>
      <c r="L5187" s="1">
        <v>213754</v>
      </c>
      <c r="M5187" s="1">
        <v>1845381</v>
      </c>
      <c r="N5187" s="2">
        <f>INT(VLOOKUP(--D5187,'属性表（单）'!$H$7:$I$11,2,0)*VLOOKUP(F5187,'属性表（单）'!$B$4:$D$53,3,0))</f>
        <v>33400</v>
      </c>
      <c r="O5187" s="34">
        <f t="shared" si="670"/>
        <v>5010</v>
      </c>
      <c r="P5187" s="1">
        <f>IF(H5187=26,VLOOKUP(G5187,'属性表（单核）'!$H$2:$I$251,2,0),IF(H5187=59,VLOOKUP(G5187,'属性表（单核）'!$C$2:$D$251,2,0),INT(N5187/VLOOKUP(H5187,'属性表（单）'!$N$4:$O$24,2,0))))</f>
        <v>3340</v>
      </c>
      <c r="Q5187" s="34">
        <f t="shared" si="671"/>
        <v>5010</v>
      </c>
      <c r="R5187" s="1">
        <f>IF(J5187=26,VLOOKUP(G5187,'属性表（单核）'!$H$2:$I$251,2,0),IF(J5187=59,VLOOKUP(G5187,'属性表（单核）'!$C$2:$D$251,2,0),INT(N5187/VLOOKUP(J5187,'属性表（单）'!$N$4:$O$24,2,0))))</f>
        <v>3340</v>
      </c>
      <c r="S5187" s="1">
        <f t="shared" si="672"/>
        <v>250350</v>
      </c>
      <c r="T5187" s="28">
        <f>VLOOKUP(--F5187,经验表!$A$4:$B$53,2,0)*VLOOKUP(--E5187,经验表!$W$8:$X$17,2,0)</f>
        <v>250350.75000000003</v>
      </c>
      <c r="U5187" s="1">
        <f t="shared" si="673"/>
        <v>2370541</v>
      </c>
      <c r="V5187" s="1">
        <f t="shared" si="674"/>
        <v>2370541</v>
      </c>
    </row>
    <row r="5188" spans="1:22" x14ac:dyDescent="0.35">
      <c r="A5188" s="1">
        <v>93200214</v>
      </c>
      <c r="B5188" s="3" t="s">
        <v>28</v>
      </c>
      <c r="C5188" s="29">
        <f t="shared" ref="C5188:C5251" si="678">C5187</f>
        <v>2</v>
      </c>
      <c r="D5188" s="29" t="str">
        <f t="shared" si="675"/>
        <v>4</v>
      </c>
      <c r="E5188" s="42" t="str">
        <f t="shared" si="676"/>
        <v>24</v>
      </c>
      <c r="F5188" s="1">
        <v>32</v>
      </c>
      <c r="G5188" s="28" t="str">
        <f t="shared" si="677"/>
        <v>432</v>
      </c>
      <c r="H5188" s="1">
        <v>7</v>
      </c>
      <c r="I5188" s="1">
        <v>4093</v>
      </c>
      <c r="J5188" s="1">
        <v>8</v>
      </c>
      <c r="K5188" s="1">
        <v>4093</v>
      </c>
      <c r="L5188" s="1">
        <v>235655</v>
      </c>
      <c r="M5188" s="1">
        <v>2059135</v>
      </c>
      <c r="N5188" s="2">
        <f>INT(VLOOKUP(--D5188,'属性表（单）'!$H$7:$I$11,2,0)*VLOOKUP(F5188,'属性表（单）'!$B$4:$D$53,3,0))</f>
        <v>35000</v>
      </c>
      <c r="O5188" s="34">
        <f t="shared" si="670"/>
        <v>5250</v>
      </c>
      <c r="P5188" s="1">
        <f>IF(H5188=26,VLOOKUP(G5188,'属性表（单核）'!$H$2:$I$251,2,0),IF(H5188=59,VLOOKUP(G5188,'属性表（单核）'!$C$2:$D$251,2,0),INT(N5188/VLOOKUP(H5188,'属性表（单）'!$N$4:$O$24,2,0))))</f>
        <v>3500</v>
      </c>
      <c r="Q5188" s="34">
        <f t="shared" si="671"/>
        <v>5250</v>
      </c>
      <c r="R5188" s="1">
        <f>IF(J5188=26,VLOOKUP(G5188,'属性表（单核）'!$H$2:$I$251,2,0),IF(J5188=59,VLOOKUP(G5188,'属性表（单核）'!$C$2:$D$251,2,0),INT(N5188/VLOOKUP(J5188,'属性表（单）'!$N$4:$O$24,2,0))))</f>
        <v>3500</v>
      </c>
      <c r="S5188" s="1">
        <f t="shared" si="672"/>
        <v>270357</v>
      </c>
      <c r="T5188" s="28">
        <f>VLOOKUP(--F5188,经验表!$A$4:$B$53,2,0)*VLOOKUP(--E5188,经验表!$W$8:$X$17,2,0)</f>
        <v>270357.75000000006</v>
      </c>
      <c r="U5188" s="1">
        <f t="shared" si="673"/>
        <v>2620891</v>
      </c>
      <c r="V5188" s="1">
        <f t="shared" si="674"/>
        <v>2620891</v>
      </c>
    </row>
    <row r="5189" spans="1:22" x14ac:dyDescent="0.35">
      <c r="A5189" s="1">
        <v>93300214</v>
      </c>
      <c r="B5189" s="3" t="s">
        <v>28</v>
      </c>
      <c r="C5189" s="29">
        <f t="shared" si="678"/>
        <v>2</v>
      </c>
      <c r="D5189" s="29" t="str">
        <f t="shared" si="675"/>
        <v>4</v>
      </c>
      <c r="E5189" s="42" t="str">
        <f t="shared" si="676"/>
        <v>24</v>
      </c>
      <c r="F5189" s="1">
        <v>33</v>
      </c>
      <c r="G5189" s="28" t="str">
        <f t="shared" si="677"/>
        <v>433</v>
      </c>
      <c r="H5189" s="1">
        <v>7</v>
      </c>
      <c r="I5189" s="1">
        <v>4214</v>
      </c>
      <c r="J5189" s="1">
        <v>8</v>
      </c>
      <c r="K5189" s="1">
        <v>4214</v>
      </c>
      <c r="L5189" s="1">
        <v>259684</v>
      </c>
      <c r="M5189" s="1">
        <v>2294790</v>
      </c>
      <c r="N5189" s="2">
        <f>INT(VLOOKUP(--D5189,'属性表（单）'!$H$7:$I$11,2,0)*VLOOKUP(F5189,'属性表（单）'!$B$4:$D$53,3,0))</f>
        <v>36600</v>
      </c>
      <c r="O5189" s="34">
        <f t="shared" si="670"/>
        <v>5490</v>
      </c>
      <c r="P5189" s="1">
        <f>IF(H5189=26,VLOOKUP(G5189,'属性表（单核）'!$H$2:$I$251,2,0),IF(H5189=59,VLOOKUP(G5189,'属性表（单核）'!$C$2:$D$251,2,0),INT(N5189/VLOOKUP(H5189,'属性表（单）'!$N$4:$O$24,2,0))))</f>
        <v>3660</v>
      </c>
      <c r="Q5189" s="34">
        <f t="shared" si="671"/>
        <v>5490</v>
      </c>
      <c r="R5189" s="1">
        <f>IF(J5189=26,VLOOKUP(G5189,'属性表（单核）'!$H$2:$I$251,2,0),IF(J5189=59,VLOOKUP(G5189,'属性表（单核）'!$C$2:$D$251,2,0),INT(N5189/VLOOKUP(J5189,'属性表（单）'!$N$4:$O$24,2,0))))</f>
        <v>3660</v>
      </c>
      <c r="S5189" s="1">
        <f t="shared" si="672"/>
        <v>290364</v>
      </c>
      <c r="T5189" s="28">
        <f>VLOOKUP(--F5189,经验表!$A$4:$B$53,2,0)*VLOOKUP(--E5189,经验表!$W$8:$X$17,2,0)</f>
        <v>290364.75000000006</v>
      </c>
      <c r="U5189" s="1">
        <f t="shared" si="673"/>
        <v>2891248</v>
      </c>
      <c r="V5189" s="1">
        <f t="shared" si="674"/>
        <v>2891248</v>
      </c>
    </row>
    <row r="5190" spans="1:22" x14ac:dyDescent="0.35">
      <c r="A5190" s="1">
        <v>93400214</v>
      </c>
      <c r="B5190" s="3" t="s">
        <v>28</v>
      </c>
      <c r="C5190" s="29">
        <f t="shared" si="678"/>
        <v>2</v>
      </c>
      <c r="D5190" s="29" t="str">
        <f t="shared" si="675"/>
        <v>4</v>
      </c>
      <c r="E5190" s="42" t="str">
        <f t="shared" si="676"/>
        <v>24</v>
      </c>
      <c r="F5190" s="1">
        <v>34</v>
      </c>
      <c r="G5190" s="28" t="str">
        <f t="shared" si="677"/>
        <v>434</v>
      </c>
      <c r="H5190" s="1">
        <v>7</v>
      </c>
      <c r="I5190" s="1">
        <v>4338</v>
      </c>
      <c r="J5190" s="1">
        <v>8</v>
      </c>
      <c r="K5190" s="1">
        <v>4338</v>
      </c>
      <c r="L5190" s="1">
        <v>286042</v>
      </c>
      <c r="M5190" s="1">
        <v>2554474</v>
      </c>
      <c r="N5190" s="2">
        <f>INT(VLOOKUP(--D5190,'属性表（单）'!$H$7:$I$11,2,0)*VLOOKUP(F5190,'属性表（单）'!$B$4:$D$53,3,0))</f>
        <v>38200</v>
      </c>
      <c r="O5190" s="34">
        <f t="shared" si="670"/>
        <v>5730</v>
      </c>
      <c r="P5190" s="1">
        <f>IF(H5190=26,VLOOKUP(G5190,'属性表（单核）'!$H$2:$I$251,2,0),IF(H5190=59,VLOOKUP(G5190,'属性表（单核）'!$C$2:$D$251,2,0),INT(N5190/VLOOKUP(H5190,'属性表（单）'!$N$4:$O$24,2,0))))</f>
        <v>3820</v>
      </c>
      <c r="Q5190" s="34">
        <f t="shared" si="671"/>
        <v>5730</v>
      </c>
      <c r="R5190" s="1">
        <f>IF(J5190=26,VLOOKUP(G5190,'属性表（单核）'!$H$2:$I$251,2,0),IF(J5190=59,VLOOKUP(G5190,'属性表（单核）'!$C$2:$D$251,2,0),INT(N5190/VLOOKUP(J5190,'属性表（单）'!$N$4:$O$24,2,0))))</f>
        <v>3820</v>
      </c>
      <c r="S5190" s="1">
        <f t="shared" si="672"/>
        <v>315110</v>
      </c>
      <c r="T5190" s="28">
        <f>VLOOKUP(--F5190,经验表!$A$4:$B$53,2,0)*VLOOKUP(--E5190,经验表!$W$8:$X$17,2,0)</f>
        <v>315110.25000000006</v>
      </c>
      <c r="U5190" s="1">
        <f t="shared" si="673"/>
        <v>3181612</v>
      </c>
      <c r="V5190" s="1">
        <f t="shared" si="674"/>
        <v>3181612</v>
      </c>
    </row>
    <row r="5191" spans="1:22" x14ac:dyDescent="0.35">
      <c r="A5191" s="1">
        <v>93500214</v>
      </c>
      <c r="B5191" s="3" t="s">
        <v>28</v>
      </c>
      <c r="C5191" s="29">
        <f t="shared" si="678"/>
        <v>2</v>
      </c>
      <c r="D5191" s="29" t="str">
        <f t="shared" si="675"/>
        <v>4</v>
      </c>
      <c r="E5191" s="42" t="str">
        <f t="shared" si="676"/>
        <v>24</v>
      </c>
      <c r="F5191" s="1">
        <v>35</v>
      </c>
      <c r="G5191" s="28" t="str">
        <f t="shared" si="677"/>
        <v>435</v>
      </c>
      <c r="H5191" s="1">
        <v>7</v>
      </c>
      <c r="I5191" s="1">
        <v>4464</v>
      </c>
      <c r="J5191" s="1">
        <v>8</v>
      </c>
      <c r="K5191" s="1">
        <v>4464</v>
      </c>
      <c r="L5191" s="1">
        <v>314959</v>
      </c>
      <c r="M5191" s="1">
        <v>2840516</v>
      </c>
      <c r="N5191" s="2">
        <f>INT(VLOOKUP(--D5191,'属性表（单）'!$H$7:$I$11,2,0)*VLOOKUP(F5191,'属性表（单）'!$B$4:$D$53,3,0))</f>
        <v>39800</v>
      </c>
      <c r="O5191" s="34">
        <f t="shared" ref="O5191:O5254" si="679">INT(IF(C5191=1,P5191,P5191*$X$14))</f>
        <v>5970</v>
      </c>
      <c r="P5191" s="1">
        <f>IF(H5191=26,VLOOKUP(G5191,'属性表（单核）'!$H$2:$I$251,2,0),IF(H5191=59,VLOOKUP(G5191,'属性表（单核）'!$C$2:$D$251,2,0),INT(N5191/VLOOKUP(H5191,'属性表（单）'!$N$4:$O$24,2,0))))</f>
        <v>3980</v>
      </c>
      <c r="Q5191" s="34">
        <f t="shared" si="671"/>
        <v>5970</v>
      </c>
      <c r="R5191" s="1">
        <f>IF(J5191=26,VLOOKUP(G5191,'属性表（单核）'!$H$2:$I$251,2,0),IF(J5191=59,VLOOKUP(G5191,'属性表（单核）'!$C$2:$D$251,2,0),INT(N5191/VLOOKUP(J5191,'属性表（单）'!$N$4:$O$24,2,0))))</f>
        <v>3980</v>
      </c>
      <c r="S5191" s="1">
        <f t="shared" si="672"/>
        <v>339855</v>
      </c>
      <c r="T5191" s="28">
        <f>VLOOKUP(--F5191,经验表!$A$4:$B$53,2,0)*VLOOKUP(--E5191,经验表!$W$8:$X$17,2,0)</f>
        <v>339855.75000000006</v>
      </c>
      <c r="U5191" s="1">
        <f t="shared" si="673"/>
        <v>3496722</v>
      </c>
      <c r="V5191" s="1">
        <f t="shared" si="674"/>
        <v>3496722</v>
      </c>
    </row>
    <row r="5192" spans="1:22" x14ac:dyDescent="0.35">
      <c r="A5192" s="1">
        <v>93600214</v>
      </c>
      <c r="B5192" s="3" t="s">
        <v>28</v>
      </c>
      <c r="C5192" s="29">
        <f t="shared" si="678"/>
        <v>2</v>
      </c>
      <c r="D5192" s="29" t="str">
        <f t="shared" si="675"/>
        <v>4</v>
      </c>
      <c r="E5192" s="42" t="str">
        <f t="shared" si="676"/>
        <v>24</v>
      </c>
      <c r="F5192" s="1">
        <v>36</v>
      </c>
      <c r="G5192" s="28" t="str">
        <f t="shared" si="677"/>
        <v>436</v>
      </c>
      <c r="H5192" s="1">
        <v>7</v>
      </c>
      <c r="I5192" s="1">
        <v>4590</v>
      </c>
      <c r="J5192" s="1">
        <v>8</v>
      </c>
      <c r="K5192" s="1">
        <v>4590</v>
      </c>
      <c r="L5192" s="1">
        <v>346678</v>
      </c>
      <c r="M5192" s="1">
        <v>3155475</v>
      </c>
      <c r="N5192" s="2">
        <f>INT(VLOOKUP(--D5192,'属性表（单）'!$H$7:$I$11,2,0)*VLOOKUP(F5192,'属性表（单）'!$B$4:$D$53,3,0))</f>
        <v>41400</v>
      </c>
      <c r="O5192" s="34">
        <f t="shared" si="679"/>
        <v>6210</v>
      </c>
      <c r="P5192" s="1">
        <f>IF(H5192=26,VLOOKUP(G5192,'属性表（单核）'!$H$2:$I$251,2,0),IF(H5192=59,VLOOKUP(G5192,'属性表（单核）'!$C$2:$D$251,2,0),INT(N5192/VLOOKUP(H5192,'属性表（单）'!$N$4:$O$24,2,0))))</f>
        <v>4140</v>
      </c>
      <c r="Q5192" s="34">
        <f t="shared" ref="Q5192:Q5255" si="680">INT(IF(C5192=1,R5192,R5192*$X$14))</f>
        <v>6210</v>
      </c>
      <c r="R5192" s="1">
        <f>IF(J5192=26,VLOOKUP(G5192,'属性表（单核）'!$H$2:$I$251,2,0),IF(J5192=59,VLOOKUP(G5192,'属性表（单核）'!$C$2:$D$251,2,0),INT(N5192/VLOOKUP(J5192,'属性表（单）'!$N$4:$O$24,2,0))))</f>
        <v>4140</v>
      </c>
      <c r="S5192" s="1">
        <f t="shared" ref="S5192:S5255" si="681">INT(T5192)</f>
        <v>364601</v>
      </c>
      <c r="T5192" s="28">
        <f>VLOOKUP(--F5192,经验表!$A$4:$B$53,2,0)*VLOOKUP(--E5192,经验表!$W$8:$X$17,2,0)</f>
        <v>364601.25000000006</v>
      </c>
      <c r="U5192" s="1">
        <f t="shared" ref="U5192:U5255" si="682">INT(IF(C5192=1,IF(F5192=1,VLOOKUP(--D5192,$X$8:$Y$12,2,0),V5192),IF(F5192=1,VLOOKUP(--D5192,$X$17:$Y$21,2,0),V5192)))</f>
        <v>3836577</v>
      </c>
      <c r="V5192" s="1">
        <f t="shared" si="674"/>
        <v>3836577</v>
      </c>
    </row>
    <row r="5193" spans="1:22" x14ac:dyDescent="0.35">
      <c r="A5193" s="1">
        <v>93700214</v>
      </c>
      <c r="B5193" s="3" t="s">
        <v>28</v>
      </c>
      <c r="C5193" s="29">
        <f t="shared" si="678"/>
        <v>2</v>
      </c>
      <c r="D5193" s="29" t="str">
        <f t="shared" si="675"/>
        <v>4</v>
      </c>
      <c r="E5193" s="42" t="str">
        <f t="shared" si="676"/>
        <v>24</v>
      </c>
      <c r="F5193" s="1">
        <v>37</v>
      </c>
      <c r="G5193" s="28" t="str">
        <f t="shared" si="677"/>
        <v>437</v>
      </c>
      <c r="H5193" s="1">
        <v>7</v>
      </c>
      <c r="I5193" s="1">
        <v>4720</v>
      </c>
      <c r="J5193" s="1">
        <v>8</v>
      </c>
      <c r="K5193" s="1">
        <v>4720</v>
      </c>
      <c r="L5193" s="1">
        <v>381469</v>
      </c>
      <c r="M5193" s="1">
        <v>3502153</v>
      </c>
      <c r="N5193" s="2">
        <f>INT(VLOOKUP(--D5193,'属性表（单）'!$H$7:$I$11,2,0)*VLOOKUP(F5193,'属性表（单）'!$B$4:$D$53,3,0))</f>
        <v>43200</v>
      </c>
      <c r="O5193" s="34">
        <f t="shared" si="679"/>
        <v>6480</v>
      </c>
      <c r="P5193" s="1">
        <f>IF(H5193=26,VLOOKUP(G5193,'属性表（单核）'!$H$2:$I$251,2,0),IF(H5193=59,VLOOKUP(G5193,'属性表（单核）'!$C$2:$D$251,2,0),INT(N5193/VLOOKUP(H5193,'属性表（单）'!$N$4:$O$24,2,0))))</f>
        <v>4320</v>
      </c>
      <c r="Q5193" s="34">
        <f t="shared" si="680"/>
        <v>6480</v>
      </c>
      <c r="R5193" s="1">
        <f>IF(J5193=26,VLOOKUP(G5193,'属性表（单核）'!$H$2:$I$251,2,0),IF(J5193=59,VLOOKUP(G5193,'属性表（单核）'!$C$2:$D$251,2,0),INT(N5193/VLOOKUP(J5193,'属性表（单）'!$N$4:$O$24,2,0))))</f>
        <v>4320</v>
      </c>
      <c r="S5193" s="1">
        <f t="shared" si="681"/>
        <v>389346</v>
      </c>
      <c r="T5193" s="28">
        <f>VLOOKUP(--F5193,经验表!$A$4:$B$53,2,0)*VLOOKUP(--E5193,经验表!$W$8:$X$17,2,0)</f>
        <v>389346.75000000006</v>
      </c>
      <c r="U5193" s="1">
        <f t="shared" si="682"/>
        <v>4201178</v>
      </c>
      <c r="V5193" s="1">
        <f t="shared" ref="V5193:V5256" si="683">S5192+U5192</f>
        <v>4201178</v>
      </c>
    </row>
    <row r="5194" spans="1:22" x14ac:dyDescent="0.35">
      <c r="A5194" s="1">
        <v>93800214</v>
      </c>
      <c r="B5194" s="3" t="s">
        <v>28</v>
      </c>
      <c r="C5194" s="29">
        <f t="shared" si="678"/>
        <v>2</v>
      </c>
      <c r="D5194" s="29" t="str">
        <f t="shared" si="675"/>
        <v>4</v>
      </c>
      <c r="E5194" s="42" t="str">
        <f t="shared" si="676"/>
        <v>24</v>
      </c>
      <c r="F5194" s="1">
        <v>38</v>
      </c>
      <c r="G5194" s="28" t="str">
        <f t="shared" si="677"/>
        <v>438</v>
      </c>
      <c r="H5194" s="1">
        <v>7</v>
      </c>
      <c r="I5194" s="1">
        <v>4851</v>
      </c>
      <c r="J5194" s="1">
        <v>8</v>
      </c>
      <c r="K5194" s="1">
        <v>4851</v>
      </c>
      <c r="L5194" s="1">
        <v>419630</v>
      </c>
      <c r="M5194" s="1">
        <v>3883622</v>
      </c>
      <c r="N5194" s="2">
        <f>INT(VLOOKUP(--D5194,'属性表（单）'!$H$7:$I$11,2,0)*VLOOKUP(F5194,'属性表（单）'!$B$4:$D$53,3,0))</f>
        <v>45000</v>
      </c>
      <c r="O5194" s="34">
        <f t="shared" si="679"/>
        <v>6750</v>
      </c>
      <c r="P5194" s="1">
        <f>IF(H5194=26,VLOOKUP(G5194,'属性表（单核）'!$H$2:$I$251,2,0),IF(H5194=59,VLOOKUP(G5194,'属性表（单核）'!$C$2:$D$251,2,0),INT(N5194/VLOOKUP(H5194,'属性表（单）'!$N$4:$O$24,2,0))))</f>
        <v>4500</v>
      </c>
      <c r="Q5194" s="34">
        <f t="shared" si="680"/>
        <v>6750</v>
      </c>
      <c r="R5194" s="1">
        <f>IF(J5194=26,VLOOKUP(G5194,'属性表（单核）'!$H$2:$I$251,2,0),IF(J5194=59,VLOOKUP(G5194,'属性表（单核）'!$C$2:$D$251,2,0),INT(N5194/VLOOKUP(J5194,'属性表（单）'!$N$4:$O$24,2,0))))</f>
        <v>4500</v>
      </c>
      <c r="S5194" s="1">
        <f t="shared" si="681"/>
        <v>419357</v>
      </c>
      <c r="T5194" s="28">
        <f>VLOOKUP(--F5194,经验表!$A$4:$B$53,2,0)*VLOOKUP(--E5194,经验表!$W$8:$X$17,2,0)</f>
        <v>419357.25000000006</v>
      </c>
      <c r="U5194" s="1">
        <f t="shared" si="682"/>
        <v>4590524</v>
      </c>
      <c r="V5194" s="1">
        <f t="shared" si="683"/>
        <v>4590524</v>
      </c>
    </row>
    <row r="5195" spans="1:22" x14ac:dyDescent="0.35">
      <c r="A5195" s="1">
        <v>93900214</v>
      </c>
      <c r="B5195" s="3" t="s">
        <v>28</v>
      </c>
      <c r="C5195" s="29">
        <f t="shared" si="678"/>
        <v>2</v>
      </c>
      <c r="D5195" s="29" t="str">
        <f t="shared" si="675"/>
        <v>4</v>
      </c>
      <c r="E5195" s="42" t="str">
        <f t="shared" si="676"/>
        <v>24</v>
      </c>
      <c r="F5195" s="1">
        <v>39</v>
      </c>
      <c r="G5195" s="28" t="str">
        <f t="shared" si="677"/>
        <v>439</v>
      </c>
      <c r="H5195" s="1">
        <v>7</v>
      </c>
      <c r="I5195" s="1">
        <v>4984</v>
      </c>
      <c r="J5195" s="1">
        <v>8</v>
      </c>
      <c r="K5195" s="1">
        <v>4984</v>
      </c>
      <c r="L5195" s="1">
        <v>461483</v>
      </c>
      <c r="M5195" s="1">
        <v>4303252</v>
      </c>
      <c r="N5195" s="2">
        <f>INT(VLOOKUP(--D5195,'属性表（单）'!$H$7:$I$11,2,0)*VLOOKUP(F5195,'属性表（单）'!$B$4:$D$53,3,0))</f>
        <v>46800</v>
      </c>
      <c r="O5195" s="34">
        <f t="shared" si="679"/>
        <v>7020</v>
      </c>
      <c r="P5195" s="1">
        <f>IF(H5195=26,VLOOKUP(G5195,'属性表（单核）'!$H$2:$I$251,2,0),IF(H5195=59,VLOOKUP(G5195,'属性表（单核）'!$C$2:$D$251,2,0),INT(N5195/VLOOKUP(H5195,'属性表（单）'!$N$4:$O$24,2,0))))</f>
        <v>4680</v>
      </c>
      <c r="Q5195" s="34">
        <f t="shared" si="680"/>
        <v>7020</v>
      </c>
      <c r="R5195" s="1">
        <f>IF(J5195=26,VLOOKUP(G5195,'属性表（单核）'!$H$2:$I$251,2,0),IF(J5195=59,VLOOKUP(G5195,'属性表（单核）'!$C$2:$D$251,2,0),INT(N5195/VLOOKUP(J5195,'属性表（单）'!$N$4:$O$24,2,0))))</f>
        <v>4680</v>
      </c>
      <c r="S5195" s="1">
        <f t="shared" si="681"/>
        <v>449367</v>
      </c>
      <c r="T5195" s="28">
        <f>VLOOKUP(--F5195,经验表!$A$4:$B$53,2,0)*VLOOKUP(--E5195,经验表!$W$8:$X$17,2,0)</f>
        <v>449367.75000000006</v>
      </c>
      <c r="U5195" s="1">
        <f t="shared" si="682"/>
        <v>5009881</v>
      </c>
      <c r="V5195" s="1">
        <f t="shared" si="683"/>
        <v>5009881</v>
      </c>
    </row>
    <row r="5196" spans="1:22" x14ac:dyDescent="0.35">
      <c r="A5196" s="1">
        <v>94000214</v>
      </c>
      <c r="B5196" s="3" t="s">
        <v>28</v>
      </c>
      <c r="C5196" s="29">
        <f t="shared" si="678"/>
        <v>2</v>
      </c>
      <c r="D5196" s="29" t="str">
        <f t="shared" si="675"/>
        <v>4</v>
      </c>
      <c r="E5196" s="42" t="str">
        <f t="shared" si="676"/>
        <v>24</v>
      </c>
      <c r="F5196" s="1">
        <v>40</v>
      </c>
      <c r="G5196" s="28" t="str">
        <f t="shared" si="677"/>
        <v>440</v>
      </c>
      <c r="H5196" s="1">
        <v>7</v>
      </c>
      <c r="I5196" s="1">
        <v>5118</v>
      </c>
      <c r="J5196" s="1">
        <v>8</v>
      </c>
      <c r="K5196" s="1">
        <v>5118</v>
      </c>
      <c r="L5196" s="1">
        <v>507386</v>
      </c>
      <c r="M5196" s="1">
        <v>4764735</v>
      </c>
      <c r="N5196" s="2">
        <f>INT(VLOOKUP(--D5196,'属性表（单）'!$H$7:$I$11,2,0)*VLOOKUP(F5196,'属性表（单）'!$B$4:$D$53,3,0))</f>
        <v>48600</v>
      </c>
      <c r="O5196" s="34">
        <f t="shared" si="679"/>
        <v>7290</v>
      </c>
      <c r="P5196" s="1">
        <f>IF(H5196=26,VLOOKUP(G5196,'属性表（单核）'!$H$2:$I$251,2,0),IF(H5196=59,VLOOKUP(G5196,'属性表（单核）'!$C$2:$D$251,2,0),INT(N5196/VLOOKUP(H5196,'属性表（单）'!$N$4:$O$24,2,0))))</f>
        <v>4860</v>
      </c>
      <c r="Q5196" s="34">
        <f t="shared" si="680"/>
        <v>7290</v>
      </c>
      <c r="R5196" s="1">
        <f>IF(J5196=26,VLOOKUP(G5196,'属性表（单核）'!$H$2:$I$251,2,0),IF(J5196=59,VLOOKUP(G5196,'属性表（单核）'!$C$2:$D$251,2,0),INT(N5196/VLOOKUP(J5196,'属性表（单）'!$N$4:$O$24,2,0))))</f>
        <v>4860</v>
      </c>
      <c r="S5196" s="1">
        <f t="shared" si="681"/>
        <v>479378</v>
      </c>
      <c r="T5196" s="28">
        <f>VLOOKUP(--F5196,经验表!$A$4:$B$53,2,0)*VLOOKUP(--E5196,经验表!$W$8:$X$17,2,0)</f>
        <v>479378.25000000006</v>
      </c>
      <c r="U5196" s="1">
        <f t="shared" si="682"/>
        <v>5459248</v>
      </c>
      <c r="V5196" s="1">
        <f t="shared" si="683"/>
        <v>5459248</v>
      </c>
    </row>
    <row r="5197" spans="1:22" x14ac:dyDescent="0.35">
      <c r="A5197" s="1">
        <v>94100214</v>
      </c>
      <c r="B5197" s="3" t="s">
        <v>28</v>
      </c>
      <c r="C5197" s="29">
        <f t="shared" si="678"/>
        <v>2</v>
      </c>
      <c r="D5197" s="29" t="str">
        <f t="shared" si="675"/>
        <v>4</v>
      </c>
      <c r="E5197" s="42" t="str">
        <f t="shared" si="676"/>
        <v>24</v>
      </c>
      <c r="F5197" s="1">
        <v>41</v>
      </c>
      <c r="G5197" s="28" t="str">
        <f t="shared" si="677"/>
        <v>441</v>
      </c>
      <c r="H5197" s="1">
        <v>7</v>
      </c>
      <c r="I5197" s="1">
        <v>5256</v>
      </c>
      <c r="J5197" s="1">
        <v>8</v>
      </c>
      <c r="K5197" s="1">
        <v>5256</v>
      </c>
      <c r="L5197" s="1">
        <v>557726</v>
      </c>
      <c r="M5197" s="1">
        <v>5272121</v>
      </c>
      <c r="N5197" s="2">
        <f>INT(VLOOKUP(--D5197,'属性表（单）'!$H$7:$I$11,2,0)*VLOOKUP(F5197,'属性表（单）'!$B$4:$D$53,3,0))</f>
        <v>50400</v>
      </c>
      <c r="O5197" s="34">
        <f t="shared" si="679"/>
        <v>7560</v>
      </c>
      <c r="P5197" s="1">
        <f>IF(H5197=26,VLOOKUP(G5197,'属性表（单核）'!$H$2:$I$251,2,0),IF(H5197=59,VLOOKUP(G5197,'属性表（单核）'!$C$2:$D$251,2,0),INT(N5197/VLOOKUP(H5197,'属性表（单）'!$N$4:$O$24,2,0))))</f>
        <v>5040</v>
      </c>
      <c r="Q5197" s="34">
        <f t="shared" si="680"/>
        <v>7560</v>
      </c>
      <c r="R5197" s="1">
        <f>IF(J5197=26,VLOOKUP(G5197,'属性表（单核）'!$H$2:$I$251,2,0),IF(J5197=59,VLOOKUP(G5197,'属性表（单核）'!$C$2:$D$251,2,0),INT(N5197/VLOOKUP(J5197,'属性表（单）'!$N$4:$O$24,2,0))))</f>
        <v>5040</v>
      </c>
      <c r="S5197" s="1">
        <f t="shared" si="681"/>
        <v>509388</v>
      </c>
      <c r="T5197" s="28">
        <f>VLOOKUP(--F5197,经验表!$A$4:$B$53,2,0)*VLOOKUP(--E5197,经验表!$W$8:$X$17,2,0)</f>
        <v>509388.75000000006</v>
      </c>
      <c r="U5197" s="1">
        <f t="shared" si="682"/>
        <v>5938626</v>
      </c>
      <c r="V5197" s="1">
        <f t="shared" si="683"/>
        <v>5938626</v>
      </c>
    </row>
    <row r="5198" spans="1:22" x14ac:dyDescent="0.35">
      <c r="A5198" s="1">
        <v>94200214</v>
      </c>
      <c r="B5198" s="3" t="s">
        <v>28</v>
      </c>
      <c r="C5198" s="29">
        <f t="shared" si="678"/>
        <v>2</v>
      </c>
      <c r="D5198" s="29" t="str">
        <f t="shared" si="675"/>
        <v>4</v>
      </c>
      <c r="E5198" s="42" t="str">
        <f t="shared" si="676"/>
        <v>24</v>
      </c>
      <c r="F5198" s="1">
        <v>42</v>
      </c>
      <c r="G5198" s="28" t="str">
        <f t="shared" si="677"/>
        <v>442</v>
      </c>
      <c r="H5198" s="1">
        <v>7</v>
      </c>
      <c r="I5198" s="1">
        <v>5395</v>
      </c>
      <c r="J5198" s="1">
        <v>8</v>
      </c>
      <c r="K5198" s="1">
        <v>5395</v>
      </c>
      <c r="L5198" s="1">
        <v>612931</v>
      </c>
      <c r="M5198" s="1">
        <v>5829847</v>
      </c>
      <c r="N5198" s="2">
        <f>INT(VLOOKUP(--D5198,'属性表（单）'!$H$7:$I$11,2,0)*VLOOKUP(F5198,'属性表（单）'!$B$4:$D$53,3,0))</f>
        <v>52400</v>
      </c>
      <c r="O5198" s="34">
        <f t="shared" si="679"/>
        <v>7860</v>
      </c>
      <c r="P5198" s="1">
        <f>IF(H5198=26,VLOOKUP(G5198,'属性表（单核）'!$H$2:$I$251,2,0),IF(H5198=59,VLOOKUP(G5198,'属性表（单核）'!$C$2:$D$251,2,0),INT(N5198/VLOOKUP(H5198,'属性表（单）'!$N$4:$O$24,2,0))))</f>
        <v>5240</v>
      </c>
      <c r="Q5198" s="34">
        <f t="shared" si="680"/>
        <v>7860</v>
      </c>
      <c r="R5198" s="1">
        <f>IF(J5198=26,VLOOKUP(G5198,'属性表（单核）'!$H$2:$I$251,2,0),IF(J5198=59,VLOOKUP(G5198,'属性表（单核）'!$C$2:$D$251,2,0),INT(N5198/VLOOKUP(J5198,'属性表（单）'!$N$4:$O$24,2,0))))</f>
        <v>5240</v>
      </c>
      <c r="S5198" s="1">
        <f t="shared" si="681"/>
        <v>545190</v>
      </c>
      <c r="T5198" s="28">
        <f>VLOOKUP(--F5198,经验表!$A$4:$B$53,2,0)*VLOOKUP(--E5198,经验表!$W$8:$X$17,2,0)</f>
        <v>545190.75000000012</v>
      </c>
      <c r="U5198" s="1">
        <f t="shared" si="682"/>
        <v>6448014</v>
      </c>
      <c r="V5198" s="1">
        <f t="shared" si="683"/>
        <v>6448014</v>
      </c>
    </row>
    <row r="5199" spans="1:22" x14ac:dyDescent="0.35">
      <c r="A5199" s="1">
        <v>94300214</v>
      </c>
      <c r="B5199" s="3" t="s">
        <v>28</v>
      </c>
      <c r="C5199" s="29">
        <f t="shared" si="678"/>
        <v>2</v>
      </c>
      <c r="D5199" s="29" t="str">
        <f t="shared" si="675"/>
        <v>4</v>
      </c>
      <c r="E5199" s="42" t="str">
        <f t="shared" si="676"/>
        <v>24</v>
      </c>
      <c r="F5199" s="1">
        <v>43</v>
      </c>
      <c r="G5199" s="28" t="str">
        <f t="shared" si="677"/>
        <v>443</v>
      </c>
      <c r="H5199" s="1">
        <v>7</v>
      </c>
      <c r="I5199" s="1">
        <v>5536</v>
      </c>
      <c r="J5199" s="1">
        <v>8</v>
      </c>
      <c r="K5199" s="1">
        <v>5536</v>
      </c>
      <c r="L5199" s="1">
        <v>673473</v>
      </c>
      <c r="M5199" s="1">
        <v>6442778</v>
      </c>
      <c r="N5199" s="2">
        <f>INT(VLOOKUP(--D5199,'属性表（单）'!$H$7:$I$11,2,0)*VLOOKUP(F5199,'属性表（单）'!$B$4:$D$53,3,0))</f>
        <v>54400</v>
      </c>
      <c r="O5199" s="34">
        <f t="shared" si="679"/>
        <v>8160</v>
      </c>
      <c r="P5199" s="1">
        <f>IF(H5199=26,VLOOKUP(G5199,'属性表（单核）'!$H$2:$I$251,2,0),IF(H5199=59,VLOOKUP(G5199,'属性表（单核）'!$C$2:$D$251,2,0),INT(N5199/VLOOKUP(H5199,'属性表（单）'!$N$4:$O$24,2,0))))</f>
        <v>5440</v>
      </c>
      <c r="Q5199" s="34">
        <f t="shared" si="680"/>
        <v>8160</v>
      </c>
      <c r="R5199" s="1">
        <f>IF(J5199=26,VLOOKUP(G5199,'属性表（单核）'!$H$2:$I$251,2,0),IF(J5199=59,VLOOKUP(G5199,'属性表（单核）'!$C$2:$D$251,2,0),INT(N5199/VLOOKUP(J5199,'属性表（单）'!$N$4:$O$24,2,0))))</f>
        <v>5440</v>
      </c>
      <c r="S5199" s="1">
        <f t="shared" si="681"/>
        <v>580992</v>
      </c>
      <c r="T5199" s="28">
        <f>VLOOKUP(--F5199,经验表!$A$4:$B$53,2,0)*VLOOKUP(--E5199,经验表!$W$8:$X$17,2,0)</f>
        <v>580992.75000000012</v>
      </c>
      <c r="U5199" s="1">
        <f t="shared" si="682"/>
        <v>6993204</v>
      </c>
      <c r="V5199" s="1">
        <f t="shared" si="683"/>
        <v>6993204</v>
      </c>
    </row>
    <row r="5200" spans="1:22" x14ac:dyDescent="0.35">
      <c r="A5200" s="1">
        <v>94400214</v>
      </c>
      <c r="B5200" s="3" t="s">
        <v>28</v>
      </c>
      <c r="C5200" s="29">
        <f t="shared" si="678"/>
        <v>2</v>
      </c>
      <c r="D5200" s="29" t="str">
        <f t="shared" si="675"/>
        <v>4</v>
      </c>
      <c r="E5200" s="42" t="str">
        <f t="shared" si="676"/>
        <v>24</v>
      </c>
      <c r="F5200" s="1">
        <v>44</v>
      </c>
      <c r="G5200" s="28" t="str">
        <f t="shared" si="677"/>
        <v>444</v>
      </c>
      <c r="H5200" s="1">
        <v>7</v>
      </c>
      <c r="I5200" s="1">
        <v>5678</v>
      </c>
      <c r="J5200" s="1">
        <v>8</v>
      </c>
      <c r="K5200" s="1">
        <v>5678</v>
      </c>
      <c r="L5200" s="1">
        <v>739860</v>
      </c>
      <c r="M5200" s="1">
        <v>7116251</v>
      </c>
      <c r="N5200" s="2">
        <f>INT(VLOOKUP(--D5200,'属性表（单）'!$H$7:$I$11,2,0)*VLOOKUP(F5200,'属性表（单）'!$B$4:$D$53,3,0))</f>
        <v>56400</v>
      </c>
      <c r="O5200" s="34">
        <f t="shared" si="679"/>
        <v>8460</v>
      </c>
      <c r="P5200" s="1">
        <f>IF(H5200=26,VLOOKUP(G5200,'属性表（单核）'!$H$2:$I$251,2,0),IF(H5200=59,VLOOKUP(G5200,'属性表（单核）'!$C$2:$D$251,2,0),INT(N5200/VLOOKUP(H5200,'属性表（单）'!$N$4:$O$24,2,0))))</f>
        <v>5640</v>
      </c>
      <c r="Q5200" s="34">
        <f t="shared" si="680"/>
        <v>8460</v>
      </c>
      <c r="R5200" s="1">
        <f>IF(J5200=26,VLOOKUP(G5200,'属性表（单核）'!$H$2:$I$251,2,0),IF(J5200=59,VLOOKUP(G5200,'属性表（单核）'!$C$2:$D$251,2,0),INT(N5200/VLOOKUP(J5200,'属性表（单）'!$N$4:$O$24,2,0))))</f>
        <v>5640</v>
      </c>
      <c r="S5200" s="1">
        <f t="shared" si="681"/>
        <v>616794</v>
      </c>
      <c r="T5200" s="28">
        <f>VLOOKUP(--F5200,经验表!$A$4:$B$53,2,0)*VLOOKUP(--E5200,经验表!$W$8:$X$17,2,0)</f>
        <v>616794.75000000012</v>
      </c>
      <c r="U5200" s="1">
        <f t="shared" si="682"/>
        <v>7574196</v>
      </c>
      <c r="V5200" s="1">
        <f t="shared" si="683"/>
        <v>7574196</v>
      </c>
    </row>
    <row r="5201" spans="1:22" x14ac:dyDescent="0.35">
      <c r="A5201" s="1">
        <v>94500214</v>
      </c>
      <c r="B5201" s="3" t="s">
        <v>28</v>
      </c>
      <c r="C5201" s="29">
        <f t="shared" si="678"/>
        <v>2</v>
      </c>
      <c r="D5201" s="29" t="str">
        <f t="shared" si="675"/>
        <v>4</v>
      </c>
      <c r="E5201" s="42" t="str">
        <f t="shared" si="676"/>
        <v>24</v>
      </c>
      <c r="F5201" s="1">
        <v>45</v>
      </c>
      <c r="G5201" s="28" t="str">
        <f t="shared" si="677"/>
        <v>445</v>
      </c>
      <c r="H5201" s="1">
        <v>7</v>
      </c>
      <c r="I5201" s="1">
        <v>5824</v>
      </c>
      <c r="J5201" s="1">
        <v>8</v>
      </c>
      <c r="K5201" s="1">
        <v>5824</v>
      </c>
      <c r="L5201" s="1">
        <v>812658</v>
      </c>
      <c r="M5201" s="1">
        <v>7856111</v>
      </c>
      <c r="N5201" s="2">
        <f>INT(VLOOKUP(--D5201,'属性表（单）'!$H$7:$I$11,2,0)*VLOOKUP(F5201,'属性表（单）'!$B$4:$D$53,3,0))</f>
        <v>58400</v>
      </c>
      <c r="O5201" s="34">
        <f t="shared" si="679"/>
        <v>8760</v>
      </c>
      <c r="P5201" s="1">
        <f>IF(H5201=26,VLOOKUP(G5201,'属性表（单核）'!$H$2:$I$251,2,0),IF(H5201=59,VLOOKUP(G5201,'属性表（单核）'!$C$2:$D$251,2,0),INT(N5201/VLOOKUP(H5201,'属性表（单）'!$N$4:$O$24,2,0))))</f>
        <v>5840</v>
      </c>
      <c r="Q5201" s="34">
        <f t="shared" si="680"/>
        <v>8760</v>
      </c>
      <c r="R5201" s="1">
        <f>IF(J5201=26,VLOOKUP(G5201,'属性表（单核）'!$H$2:$I$251,2,0),IF(J5201=59,VLOOKUP(G5201,'属性表（单核）'!$C$2:$D$251,2,0),INT(N5201/VLOOKUP(J5201,'属性表（单）'!$N$4:$O$24,2,0))))</f>
        <v>5840</v>
      </c>
      <c r="S5201" s="1">
        <f t="shared" si="681"/>
        <v>652596</v>
      </c>
      <c r="T5201" s="28">
        <f>VLOOKUP(--F5201,经验表!$A$4:$B$53,2,0)*VLOOKUP(--E5201,经验表!$W$8:$X$17,2,0)</f>
        <v>652596.75000000012</v>
      </c>
      <c r="U5201" s="1">
        <f t="shared" si="682"/>
        <v>8190990</v>
      </c>
      <c r="V5201" s="1">
        <f t="shared" si="683"/>
        <v>8190990</v>
      </c>
    </row>
    <row r="5202" spans="1:22" x14ac:dyDescent="0.35">
      <c r="A5202" s="1">
        <v>94600214</v>
      </c>
      <c r="B5202" s="3" t="s">
        <v>28</v>
      </c>
      <c r="C5202" s="29">
        <f t="shared" si="678"/>
        <v>2</v>
      </c>
      <c r="D5202" s="29" t="str">
        <f t="shared" si="675"/>
        <v>4</v>
      </c>
      <c r="E5202" s="42" t="str">
        <f t="shared" si="676"/>
        <v>24</v>
      </c>
      <c r="F5202" s="1">
        <v>46</v>
      </c>
      <c r="G5202" s="28" t="str">
        <f t="shared" si="677"/>
        <v>446</v>
      </c>
      <c r="H5202" s="1">
        <v>7</v>
      </c>
      <c r="I5202" s="1">
        <v>5973</v>
      </c>
      <c r="J5202" s="1">
        <v>8</v>
      </c>
      <c r="K5202" s="1">
        <v>5973</v>
      </c>
      <c r="L5202" s="1">
        <v>892483</v>
      </c>
      <c r="M5202" s="1">
        <v>8668769</v>
      </c>
      <c r="N5202" s="2">
        <f>INT(VLOOKUP(--D5202,'属性表（单）'!$H$7:$I$11,2,0)*VLOOKUP(F5202,'属性表（单）'!$B$4:$D$53,3,0))</f>
        <v>60400</v>
      </c>
      <c r="O5202" s="34">
        <f t="shared" si="679"/>
        <v>9060</v>
      </c>
      <c r="P5202" s="1">
        <f>IF(H5202=26,VLOOKUP(G5202,'属性表（单核）'!$H$2:$I$251,2,0),IF(H5202=59,VLOOKUP(G5202,'属性表（单核）'!$C$2:$D$251,2,0),INT(N5202/VLOOKUP(H5202,'属性表（单）'!$N$4:$O$24,2,0))))</f>
        <v>6040</v>
      </c>
      <c r="Q5202" s="34">
        <f t="shared" si="680"/>
        <v>9060</v>
      </c>
      <c r="R5202" s="1">
        <f>IF(J5202=26,VLOOKUP(G5202,'属性表（单核）'!$H$2:$I$251,2,0),IF(J5202=59,VLOOKUP(G5202,'属性表（单核）'!$C$2:$D$251,2,0),INT(N5202/VLOOKUP(J5202,'属性表（单）'!$N$4:$O$24,2,0))))</f>
        <v>6040</v>
      </c>
      <c r="S5202" s="1">
        <f t="shared" si="681"/>
        <v>694716</v>
      </c>
      <c r="T5202" s="28">
        <f>VLOOKUP(--F5202,经验表!$A$4:$B$53,2,0)*VLOOKUP(--E5202,经验表!$W$8:$X$17,2,0)</f>
        <v>694716.75000000012</v>
      </c>
      <c r="U5202" s="1">
        <f t="shared" si="682"/>
        <v>8843586</v>
      </c>
      <c r="V5202" s="1">
        <f t="shared" si="683"/>
        <v>8843586</v>
      </c>
    </row>
    <row r="5203" spans="1:22" x14ac:dyDescent="0.35">
      <c r="A5203" s="1">
        <v>94700214</v>
      </c>
      <c r="B5203" s="3" t="s">
        <v>28</v>
      </c>
      <c r="C5203" s="29">
        <f t="shared" si="678"/>
        <v>2</v>
      </c>
      <c r="D5203" s="29" t="str">
        <f t="shared" si="675"/>
        <v>4</v>
      </c>
      <c r="E5203" s="42" t="str">
        <f t="shared" si="676"/>
        <v>24</v>
      </c>
      <c r="F5203" s="1">
        <v>47</v>
      </c>
      <c r="G5203" s="28" t="str">
        <f t="shared" si="677"/>
        <v>447</v>
      </c>
      <c r="H5203" s="1">
        <v>7</v>
      </c>
      <c r="I5203" s="1">
        <v>6122</v>
      </c>
      <c r="J5203" s="1">
        <v>8</v>
      </c>
      <c r="K5203" s="1">
        <v>6122</v>
      </c>
      <c r="L5203" s="1">
        <v>980012</v>
      </c>
      <c r="M5203" s="1">
        <v>9561252</v>
      </c>
      <c r="N5203" s="2">
        <f>INT(VLOOKUP(--D5203,'属性表（单）'!$H$7:$I$11,2,0)*VLOOKUP(F5203,'属性表（单）'!$B$4:$D$53,3,0))</f>
        <v>62600</v>
      </c>
      <c r="O5203" s="34">
        <f t="shared" si="679"/>
        <v>9390</v>
      </c>
      <c r="P5203" s="1">
        <f>IF(H5203=26,VLOOKUP(G5203,'属性表（单核）'!$H$2:$I$251,2,0),IF(H5203=59,VLOOKUP(G5203,'属性表（单核）'!$C$2:$D$251,2,0),INT(N5203/VLOOKUP(H5203,'属性表（单）'!$N$4:$O$24,2,0))))</f>
        <v>6260</v>
      </c>
      <c r="Q5203" s="34">
        <f t="shared" si="680"/>
        <v>9390</v>
      </c>
      <c r="R5203" s="1">
        <f>IF(J5203=26,VLOOKUP(G5203,'属性表（单核）'!$H$2:$I$251,2,0),IF(J5203=59,VLOOKUP(G5203,'属性表（单核）'!$C$2:$D$251,2,0),INT(N5203/VLOOKUP(J5203,'属性表（单）'!$N$4:$O$24,2,0))))</f>
        <v>6260</v>
      </c>
      <c r="S5203" s="1">
        <f t="shared" si="681"/>
        <v>736836</v>
      </c>
      <c r="T5203" s="28">
        <f>VLOOKUP(--F5203,经验表!$A$4:$B$53,2,0)*VLOOKUP(--E5203,经验表!$W$8:$X$17,2,0)</f>
        <v>736836.75000000012</v>
      </c>
      <c r="U5203" s="1">
        <f t="shared" si="682"/>
        <v>9538302</v>
      </c>
      <c r="V5203" s="1">
        <f t="shared" si="683"/>
        <v>9538302</v>
      </c>
    </row>
    <row r="5204" spans="1:22" x14ac:dyDescent="0.35">
      <c r="A5204" s="1">
        <v>94800214</v>
      </c>
      <c r="B5204" s="3" t="s">
        <v>28</v>
      </c>
      <c r="C5204" s="29">
        <f t="shared" si="678"/>
        <v>2</v>
      </c>
      <c r="D5204" s="29" t="str">
        <f t="shared" si="675"/>
        <v>4</v>
      </c>
      <c r="E5204" s="42" t="str">
        <f t="shared" si="676"/>
        <v>24</v>
      </c>
      <c r="F5204" s="1">
        <v>48</v>
      </c>
      <c r="G5204" s="28" t="str">
        <f t="shared" si="677"/>
        <v>448</v>
      </c>
      <c r="H5204" s="1">
        <v>7</v>
      </c>
      <c r="I5204" s="1">
        <v>6274</v>
      </c>
      <c r="J5204" s="1">
        <v>8</v>
      </c>
      <c r="K5204" s="1">
        <v>6274</v>
      </c>
      <c r="L5204" s="1">
        <v>1075989</v>
      </c>
      <c r="M5204" s="1">
        <v>10541264</v>
      </c>
      <c r="N5204" s="2">
        <f>INT(VLOOKUP(--D5204,'属性表（单）'!$H$7:$I$11,2,0)*VLOOKUP(F5204,'属性表（单）'!$B$4:$D$53,3,0))</f>
        <v>64800</v>
      </c>
      <c r="O5204" s="34">
        <f t="shared" si="679"/>
        <v>9720</v>
      </c>
      <c r="P5204" s="1">
        <f>IF(H5204=26,VLOOKUP(G5204,'属性表（单核）'!$H$2:$I$251,2,0),IF(H5204=59,VLOOKUP(G5204,'属性表（单核）'!$C$2:$D$251,2,0),INT(N5204/VLOOKUP(H5204,'属性表（单）'!$N$4:$O$24,2,0))))</f>
        <v>6480</v>
      </c>
      <c r="Q5204" s="34">
        <f t="shared" si="680"/>
        <v>9720</v>
      </c>
      <c r="R5204" s="1">
        <f>IF(J5204=26,VLOOKUP(G5204,'属性表（单核）'!$H$2:$I$251,2,0),IF(J5204=59,VLOOKUP(G5204,'属性表（单核）'!$C$2:$D$251,2,0),INT(N5204/VLOOKUP(J5204,'属性表（单）'!$N$4:$O$24,2,0))))</f>
        <v>6480</v>
      </c>
      <c r="S5204" s="1">
        <f t="shared" si="681"/>
        <v>778956</v>
      </c>
      <c r="T5204" s="28">
        <f>VLOOKUP(--F5204,经验表!$A$4:$B$53,2,0)*VLOOKUP(--E5204,经验表!$W$8:$X$17,2,0)</f>
        <v>778956.75000000012</v>
      </c>
      <c r="U5204" s="1">
        <f t="shared" si="682"/>
        <v>10275138</v>
      </c>
      <c r="V5204" s="1">
        <f t="shared" si="683"/>
        <v>10275138</v>
      </c>
    </row>
    <row r="5205" spans="1:22" x14ac:dyDescent="0.35">
      <c r="A5205" s="1">
        <v>94900214</v>
      </c>
      <c r="B5205" s="3" t="s">
        <v>28</v>
      </c>
      <c r="C5205" s="29">
        <f t="shared" si="678"/>
        <v>2</v>
      </c>
      <c r="D5205" s="29" t="str">
        <f t="shared" si="675"/>
        <v>4</v>
      </c>
      <c r="E5205" s="42" t="str">
        <f t="shared" si="676"/>
        <v>24</v>
      </c>
      <c r="F5205" s="1">
        <v>49</v>
      </c>
      <c r="G5205" s="28" t="str">
        <f t="shared" si="677"/>
        <v>449</v>
      </c>
      <c r="H5205" s="1">
        <v>7</v>
      </c>
      <c r="I5205" s="1">
        <v>6429</v>
      </c>
      <c r="J5205" s="1">
        <v>8</v>
      </c>
      <c r="K5205" s="1">
        <v>6429</v>
      </c>
      <c r="L5205" s="1">
        <v>1181222</v>
      </c>
      <c r="M5205" s="1">
        <v>11617253</v>
      </c>
      <c r="N5205" s="2">
        <f>INT(VLOOKUP(--D5205,'属性表（单）'!$H$7:$I$11,2,0)*VLOOKUP(F5205,'属性表（单）'!$B$4:$D$53,3,0))</f>
        <v>67000</v>
      </c>
      <c r="O5205" s="34">
        <f t="shared" si="679"/>
        <v>10050</v>
      </c>
      <c r="P5205" s="1">
        <f>IF(H5205=26,VLOOKUP(G5205,'属性表（单核）'!$H$2:$I$251,2,0),IF(H5205=59,VLOOKUP(G5205,'属性表（单核）'!$C$2:$D$251,2,0),INT(N5205/VLOOKUP(H5205,'属性表（单）'!$N$4:$O$24,2,0))))</f>
        <v>6700</v>
      </c>
      <c r="Q5205" s="34">
        <f t="shared" si="680"/>
        <v>10050</v>
      </c>
      <c r="R5205" s="1">
        <f>IF(J5205=26,VLOOKUP(G5205,'属性表（单核）'!$H$2:$I$251,2,0),IF(J5205=59,VLOOKUP(G5205,'属性表（单核）'!$C$2:$D$251,2,0),INT(N5205/VLOOKUP(J5205,'属性表（单）'!$N$4:$O$24,2,0))))</f>
        <v>6700</v>
      </c>
      <c r="S5205" s="1">
        <f t="shared" si="681"/>
        <v>821076</v>
      </c>
      <c r="T5205" s="28">
        <f>VLOOKUP(--F5205,经验表!$A$4:$B$53,2,0)*VLOOKUP(--E5205,经验表!$W$8:$X$17,2,0)</f>
        <v>821076.75000000012</v>
      </c>
      <c r="U5205" s="1">
        <f t="shared" si="682"/>
        <v>11054094</v>
      </c>
      <c r="V5205" s="1">
        <f t="shared" si="683"/>
        <v>11054094</v>
      </c>
    </row>
    <row r="5206" spans="1:22" x14ac:dyDescent="0.35">
      <c r="A5206" s="1">
        <v>95000214</v>
      </c>
      <c r="B5206" s="3" t="s">
        <v>28</v>
      </c>
      <c r="C5206" s="29">
        <f t="shared" si="678"/>
        <v>2</v>
      </c>
      <c r="D5206" s="29" t="str">
        <f t="shared" si="675"/>
        <v>4</v>
      </c>
      <c r="E5206" s="42" t="str">
        <f t="shared" si="676"/>
        <v>24</v>
      </c>
      <c r="F5206" s="1">
        <v>50</v>
      </c>
      <c r="G5206" s="28" t="str">
        <f t="shared" si="677"/>
        <v>450</v>
      </c>
      <c r="H5206" s="1">
        <v>7</v>
      </c>
      <c r="I5206" s="1">
        <v>6586</v>
      </c>
      <c r="J5206" s="1">
        <v>8</v>
      </c>
      <c r="K5206" s="1">
        <v>6586</v>
      </c>
      <c r="L5206" s="1">
        <v>99999999</v>
      </c>
      <c r="M5206" s="1">
        <v>12798475</v>
      </c>
      <c r="N5206" s="2">
        <f>INT(VLOOKUP(--D5206,'属性表（单）'!$H$7:$I$11,2,0)*VLOOKUP(F5206,'属性表（单）'!$B$4:$D$53,3,0))</f>
        <v>69200</v>
      </c>
      <c r="O5206" s="34">
        <f t="shared" si="679"/>
        <v>10380</v>
      </c>
      <c r="P5206" s="1">
        <f>IF(H5206=26,VLOOKUP(G5206,'属性表（单核）'!$H$2:$I$251,2,0),IF(H5206=59,VLOOKUP(G5206,'属性表（单核）'!$C$2:$D$251,2,0),INT(N5206/VLOOKUP(H5206,'属性表（单）'!$N$4:$O$24,2,0))))</f>
        <v>6920</v>
      </c>
      <c r="Q5206" s="34">
        <f t="shared" si="680"/>
        <v>10380</v>
      </c>
      <c r="R5206" s="1">
        <f>IF(J5206=26,VLOOKUP(G5206,'属性表（单核）'!$H$2:$I$251,2,0),IF(J5206=59,VLOOKUP(G5206,'属性表（单核）'!$C$2:$D$251,2,0),INT(N5206/VLOOKUP(J5206,'属性表（单）'!$N$4:$O$24,2,0))))</f>
        <v>6920</v>
      </c>
      <c r="S5206" s="1">
        <f t="shared" si="681"/>
        <v>870041</v>
      </c>
      <c r="T5206" s="28">
        <f>VLOOKUP(--F5206,经验表!$A$4:$B$53,2,0)*VLOOKUP(--E5206,经验表!$W$8:$X$17,2,0)</f>
        <v>870041.25000000012</v>
      </c>
      <c r="U5206" s="1">
        <f t="shared" si="682"/>
        <v>11875170</v>
      </c>
      <c r="V5206" s="1">
        <f t="shared" si="683"/>
        <v>11875170</v>
      </c>
    </row>
    <row r="5207" spans="1:22" x14ac:dyDescent="0.35">
      <c r="A5207" s="1">
        <v>90100215</v>
      </c>
      <c r="B5207" s="3" t="s">
        <v>28</v>
      </c>
      <c r="C5207" s="29">
        <f t="shared" si="678"/>
        <v>2</v>
      </c>
      <c r="D5207" s="29" t="str">
        <f t="shared" si="675"/>
        <v>5</v>
      </c>
      <c r="E5207" s="42" t="str">
        <f t="shared" si="676"/>
        <v>25</v>
      </c>
      <c r="F5207" s="1">
        <v>1</v>
      </c>
      <c r="G5207" s="28" t="str">
        <f t="shared" si="677"/>
        <v>51</v>
      </c>
      <c r="H5207" s="1">
        <v>7</v>
      </c>
      <c r="I5207" s="1">
        <v>1536</v>
      </c>
      <c r="J5207" s="1">
        <v>8</v>
      </c>
      <c r="K5207" s="1">
        <v>1536</v>
      </c>
      <c r="L5207" s="1">
        <v>5830</v>
      </c>
      <c r="M5207" s="1">
        <v>0</v>
      </c>
      <c r="N5207" s="2">
        <f>INT(VLOOKUP(--D5207,'属性表（单）'!$H$7:$I$11,2,0)*VLOOKUP(F5207,'属性表（单）'!$B$4:$D$53,3,0))</f>
        <v>9600</v>
      </c>
      <c r="O5207" s="34">
        <f t="shared" si="679"/>
        <v>1440</v>
      </c>
      <c r="P5207" s="1">
        <f>IF(H5207=26,VLOOKUP(G5207,'属性表（单核）'!$H$2:$I$251,2,0),IF(H5207=59,VLOOKUP(G5207,'属性表（单核）'!$C$2:$D$251,2,0),INT(N5207/VLOOKUP(H5207,'属性表（单）'!$N$4:$O$24,2,0))))</f>
        <v>960</v>
      </c>
      <c r="Q5207" s="34">
        <f t="shared" si="680"/>
        <v>1440</v>
      </c>
      <c r="R5207" s="1">
        <f>IF(J5207=26,VLOOKUP(G5207,'属性表（单核）'!$H$2:$I$251,2,0),IF(J5207=59,VLOOKUP(G5207,'属性表（单核）'!$C$2:$D$251,2,0),INT(N5207/VLOOKUP(J5207,'属性表（单）'!$N$4:$O$24,2,0))))</f>
        <v>960</v>
      </c>
      <c r="S5207" s="1">
        <f t="shared" si="681"/>
        <v>5133</v>
      </c>
      <c r="T5207" s="28">
        <f>VLOOKUP(--F5207,经验表!$A$4:$B$53,2,0)*VLOOKUP(--E5207,经验表!$W$8:$X$17,2,0)</f>
        <v>5133.3750000000009</v>
      </c>
      <c r="U5207" s="1">
        <f t="shared" si="682"/>
        <v>283500</v>
      </c>
      <c r="V5207" s="1">
        <f t="shared" si="683"/>
        <v>12745211</v>
      </c>
    </row>
    <row r="5208" spans="1:22" x14ac:dyDescent="0.35">
      <c r="A5208" s="1">
        <v>90200215</v>
      </c>
      <c r="B5208" s="3" t="s">
        <v>28</v>
      </c>
      <c r="C5208" s="29">
        <f t="shared" si="678"/>
        <v>2</v>
      </c>
      <c r="D5208" s="29" t="str">
        <f t="shared" si="675"/>
        <v>5</v>
      </c>
      <c r="E5208" s="42" t="str">
        <f t="shared" si="676"/>
        <v>25</v>
      </c>
      <c r="F5208" s="1">
        <v>2</v>
      </c>
      <c r="G5208" s="28" t="str">
        <f t="shared" si="677"/>
        <v>52</v>
      </c>
      <c r="H5208" s="1">
        <v>7</v>
      </c>
      <c r="I5208" s="1">
        <v>1664</v>
      </c>
      <c r="J5208" s="1">
        <v>8</v>
      </c>
      <c r="K5208" s="1">
        <v>1664</v>
      </c>
      <c r="L5208" s="1">
        <v>7467</v>
      </c>
      <c r="M5208" s="1">
        <v>5830</v>
      </c>
      <c r="N5208" s="2">
        <f>INT(VLOOKUP(--D5208,'属性表（单）'!$H$7:$I$11,2,0)*VLOOKUP(F5208,'属性表（单）'!$B$4:$D$53,3,0))</f>
        <v>10200</v>
      </c>
      <c r="O5208" s="34">
        <f t="shared" si="679"/>
        <v>1530</v>
      </c>
      <c r="P5208" s="1">
        <f>IF(H5208=26,VLOOKUP(G5208,'属性表（单核）'!$H$2:$I$251,2,0),IF(H5208=59,VLOOKUP(G5208,'属性表（单核）'!$C$2:$D$251,2,0),INT(N5208/VLOOKUP(H5208,'属性表（单）'!$N$4:$O$24,2,0))))</f>
        <v>1020</v>
      </c>
      <c r="Q5208" s="34">
        <f t="shared" si="680"/>
        <v>1530</v>
      </c>
      <c r="R5208" s="1">
        <f>IF(J5208=26,VLOOKUP(G5208,'属性表（单核）'!$H$2:$I$251,2,0),IF(J5208=59,VLOOKUP(G5208,'属性表（单核）'!$C$2:$D$251,2,0),INT(N5208/VLOOKUP(J5208,'属性表（单）'!$N$4:$O$24,2,0))))</f>
        <v>1020</v>
      </c>
      <c r="S5208" s="1">
        <f t="shared" si="681"/>
        <v>7186</v>
      </c>
      <c r="T5208" s="28">
        <f>VLOOKUP(--F5208,经验表!$A$4:$B$53,2,0)*VLOOKUP(--E5208,经验表!$W$8:$X$17,2,0)</f>
        <v>7186.7250000000013</v>
      </c>
      <c r="U5208" s="1">
        <f t="shared" si="682"/>
        <v>288633</v>
      </c>
      <c r="V5208" s="1">
        <f t="shared" si="683"/>
        <v>288633</v>
      </c>
    </row>
    <row r="5209" spans="1:22" x14ac:dyDescent="0.35">
      <c r="A5209" s="1">
        <v>90300215</v>
      </c>
      <c r="B5209" s="3" t="s">
        <v>28</v>
      </c>
      <c r="C5209" s="29">
        <f t="shared" si="678"/>
        <v>2</v>
      </c>
      <c r="D5209" s="29" t="str">
        <f t="shared" si="675"/>
        <v>5</v>
      </c>
      <c r="E5209" s="42" t="str">
        <f t="shared" si="676"/>
        <v>25</v>
      </c>
      <c r="F5209" s="1">
        <v>3</v>
      </c>
      <c r="G5209" s="28" t="str">
        <f t="shared" si="677"/>
        <v>53</v>
      </c>
      <c r="H5209" s="1">
        <v>7</v>
      </c>
      <c r="I5209" s="1">
        <v>1792</v>
      </c>
      <c r="J5209" s="1">
        <v>8</v>
      </c>
      <c r="K5209" s="1">
        <v>1792</v>
      </c>
      <c r="L5209" s="1">
        <v>9262</v>
      </c>
      <c r="M5209" s="1">
        <v>13297</v>
      </c>
      <c r="N5209" s="2">
        <f>INT(VLOOKUP(--D5209,'属性表（单）'!$H$7:$I$11,2,0)*VLOOKUP(F5209,'属性表（单）'!$B$4:$D$53,3,0))</f>
        <v>10800</v>
      </c>
      <c r="O5209" s="34">
        <f t="shared" si="679"/>
        <v>1620</v>
      </c>
      <c r="P5209" s="1">
        <f>IF(H5209=26,VLOOKUP(G5209,'属性表（单核）'!$H$2:$I$251,2,0),IF(H5209=59,VLOOKUP(G5209,'属性表（单核）'!$C$2:$D$251,2,0),INT(N5209/VLOOKUP(H5209,'属性表（单）'!$N$4:$O$24,2,0))))</f>
        <v>1080</v>
      </c>
      <c r="Q5209" s="34">
        <f t="shared" si="680"/>
        <v>1620</v>
      </c>
      <c r="R5209" s="1">
        <f>IF(J5209=26,VLOOKUP(G5209,'属性表（单核）'!$H$2:$I$251,2,0),IF(J5209=59,VLOOKUP(G5209,'属性表（单核）'!$C$2:$D$251,2,0),INT(N5209/VLOOKUP(J5209,'属性表（单）'!$N$4:$O$24,2,0))))</f>
        <v>1080</v>
      </c>
      <c r="S5209" s="1">
        <f t="shared" si="681"/>
        <v>9240</v>
      </c>
      <c r="T5209" s="28">
        <f>VLOOKUP(--F5209,经验表!$A$4:$B$53,2,0)*VLOOKUP(--E5209,经验表!$W$8:$X$17,2,0)</f>
        <v>9240.0750000000007</v>
      </c>
      <c r="U5209" s="1">
        <f t="shared" si="682"/>
        <v>295819</v>
      </c>
      <c r="V5209" s="1">
        <f t="shared" si="683"/>
        <v>295819</v>
      </c>
    </row>
    <row r="5210" spans="1:22" x14ac:dyDescent="0.35">
      <c r="A5210" s="1">
        <v>90400215</v>
      </c>
      <c r="B5210" s="3" t="s">
        <v>28</v>
      </c>
      <c r="C5210" s="29">
        <f t="shared" si="678"/>
        <v>2</v>
      </c>
      <c r="D5210" s="29" t="str">
        <f t="shared" si="675"/>
        <v>5</v>
      </c>
      <c r="E5210" s="42" t="str">
        <f t="shared" si="676"/>
        <v>25</v>
      </c>
      <c r="F5210" s="1">
        <v>4</v>
      </c>
      <c r="G5210" s="28" t="str">
        <f t="shared" si="677"/>
        <v>54</v>
      </c>
      <c r="H5210" s="1">
        <v>7</v>
      </c>
      <c r="I5210" s="1">
        <v>1923</v>
      </c>
      <c r="J5210" s="1">
        <v>8</v>
      </c>
      <c r="K5210" s="1">
        <v>1923</v>
      </c>
      <c r="L5210" s="1">
        <v>11231</v>
      </c>
      <c r="M5210" s="1">
        <v>22559</v>
      </c>
      <c r="N5210" s="2">
        <f>INT(VLOOKUP(--D5210,'属性表（单）'!$H$7:$I$11,2,0)*VLOOKUP(F5210,'属性表（单）'!$B$4:$D$53,3,0))</f>
        <v>11400</v>
      </c>
      <c r="O5210" s="34">
        <f t="shared" si="679"/>
        <v>1710</v>
      </c>
      <c r="P5210" s="1">
        <f>IF(H5210=26,VLOOKUP(G5210,'属性表（单核）'!$H$2:$I$251,2,0),IF(H5210=59,VLOOKUP(G5210,'属性表（单核）'!$C$2:$D$251,2,0),INT(N5210/VLOOKUP(H5210,'属性表（单）'!$N$4:$O$24,2,0))))</f>
        <v>1140</v>
      </c>
      <c r="Q5210" s="34">
        <f t="shared" si="680"/>
        <v>1710</v>
      </c>
      <c r="R5210" s="1">
        <f>IF(J5210=26,VLOOKUP(G5210,'属性表（单核）'!$H$2:$I$251,2,0),IF(J5210=59,VLOOKUP(G5210,'属性表（单核）'!$C$2:$D$251,2,0),INT(N5210/VLOOKUP(J5210,'属性表（单）'!$N$4:$O$24,2,0))))</f>
        <v>1140</v>
      </c>
      <c r="S5210" s="1">
        <f t="shared" si="681"/>
        <v>11293</v>
      </c>
      <c r="T5210" s="28">
        <f>VLOOKUP(--F5210,经验表!$A$4:$B$53,2,0)*VLOOKUP(--E5210,经验表!$W$8:$X$17,2,0)</f>
        <v>11293.425000000001</v>
      </c>
      <c r="U5210" s="1">
        <f t="shared" si="682"/>
        <v>305059</v>
      </c>
      <c r="V5210" s="1">
        <f t="shared" si="683"/>
        <v>305059</v>
      </c>
    </row>
    <row r="5211" spans="1:22" x14ac:dyDescent="0.35">
      <c r="A5211" s="1">
        <v>90500215</v>
      </c>
      <c r="B5211" s="3" t="s">
        <v>28</v>
      </c>
      <c r="C5211" s="29">
        <f t="shared" si="678"/>
        <v>2</v>
      </c>
      <c r="D5211" s="29" t="str">
        <f t="shared" si="675"/>
        <v>5</v>
      </c>
      <c r="E5211" s="42" t="str">
        <f t="shared" si="676"/>
        <v>25</v>
      </c>
      <c r="F5211" s="1">
        <v>5</v>
      </c>
      <c r="G5211" s="28" t="str">
        <f t="shared" si="677"/>
        <v>55</v>
      </c>
      <c r="H5211" s="1">
        <v>7</v>
      </c>
      <c r="I5211" s="1">
        <v>2054</v>
      </c>
      <c r="J5211" s="1">
        <v>8</v>
      </c>
      <c r="K5211" s="1">
        <v>2054</v>
      </c>
      <c r="L5211" s="1">
        <v>13391</v>
      </c>
      <c r="M5211" s="1">
        <v>33790</v>
      </c>
      <c r="N5211" s="2">
        <f>INT(VLOOKUP(--D5211,'属性表（单）'!$H$7:$I$11,2,0)*VLOOKUP(F5211,'属性表（单）'!$B$4:$D$53,3,0))</f>
        <v>12000</v>
      </c>
      <c r="O5211" s="34">
        <f t="shared" si="679"/>
        <v>1800</v>
      </c>
      <c r="P5211" s="1">
        <f>IF(H5211=26,VLOOKUP(G5211,'属性表（单核）'!$H$2:$I$251,2,0),IF(H5211=59,VLOOKUP(G5211,'属性表（单核）'!$C$2:$D$251,2,0),INT(N5211/VLOOKUP(H5211,'属性表（单）'!$N$4:$O$24,2,0))))</f>
        <v>1200</v>
      </c>
      <c r="Q5211" s="34">
        <f t="shared" si="680"/>
        <v>1800</v>
      </c>
      <c r="R5211" s="1">
        <f>IF(J5211=26,VLOOKUP(G5211,'属性表（单核）'!$H$2:$I$251,2,0),IF(J5211=59,VLOOKUP(G5211,'属性表（单核）'!$C$2:$D$251,2,0),INT(N5211/VLOOKUP(J5211,'属性表（单）'!$N$4:$O$24,2,0))))</f>
        <v>1200</v>
      </c>
      <c r="S5211" s="1">
        <f t="shared" si="681"/>
        <v>13346</v>
      </c>
      <c r="T5211" s="28">
        <f>VLOOKUP(--F5211,经验表!$A$4:$B$53,2,0)*VLOOKUP(--E5211,经验表!$W$8:$X$17,2,0)</f>
        <v>13346.775000000001</v>
      </c>
      <c r="U5211" s="1">
        <f t="shared" si="682"/>
        <v>316352</v>
      </c>
      <c r="V5211" s="1">
        <f t="shared" si="683"/>
        <v>316352</v>
      </c>
    </row>
    <row r="5212" spans="1:22" x14ac:dyDescent="0.35">
      <c r="A5212" s="1">
        <v>90600215</v>
      </c>
      <c r="B5212" s="3" t="s">
        <v>28</v>
      </c>
      <c r="C5212" s="29">
        <f t="shared" si="678"/>
        <v>2</v>
      </c>
      <c r="D5212" s="29" t="str">
        <f t="shared" si="675"/>
        <v>5</v>
      </c>
      <c r="E5212" s="42" t="str">
        <f t="shared" si="676"/>
        <v>25</v>
      </c>
      <c r="F5212" s="1">
        <v>6</v>
      </c>
      <c r="G5212" s="28" t="str">
        <f t="shared" si="677"/>
        <v>56</v>
      </c>
      <c r="H5212" s="1">
        <v>7</v>
      </c>
      <c r="I5212" s="1">
        <v>2187</v>
      </c>
      <c r="J5212" s="1">
        <v>8</v>
      </c>
      <c r="K5212" s="1">
        <v>2187</v>
      </c>
      <c r="L5212" s="1">
        <v>15759</v>
      </c>
      <c r="M5212" s="1">
        <v>47181</v>
      </c>
      <c r="N5212" s="2">
        <f>INT(VLOOKUP(--D5212,'属性表（单）'!$H$7:$I$11,2,0)*VLOOKUP(F5212,'属性表（单）'!$B$4:$D$53,3,0))</f>
        <v>12600</v>
      </c>
      <c r="O5212" s="34">
        <f t="shared" si="679"/>
        <v>1890</v>
      </c>
      <c r="P5212" s="1">
        <f>IF(H5212=26,VLOOKUP(G5212,'属性表（单核）'!$H$2:$I$251,2,0),IF(H5212=59,VLOOKUP(G5212,'属性表（单核）'!$C$2:$D$251,2,0),INT(N5212/VLOOKUP(H5212,'属性表（单）'!$N$4:$O$24,2,0))))</f>
        <v>1260</v>
      </c>
      <c r="Q5212" s="34">
        <f t="shared" si="680"/>
        <v>1890</v>
      </c>
      <c r="R5212" s="1">
        <f>IF(J5212=26,VLOOKUP(G5212,'属性表（单核）'!$H$2:$I$251,2,0),IF(J5212=59,VLOOKUP(G5212,'属性表（单核）'!$C$2:$D$251,2,0),INT(N5212/VLOOKUP(J5212,'属性表（单）'!$N$4:$O$24,2,0))))</f>
        <v>1260</v>
      </c>
      <c r="S5212" s="1">
        <f t="shared" si="681"/>
        <v>16769</v>
      </c>
      <c r="T5212" s="28">
        <f>VLOOKUP(--F5212,经验表!$A$4:$B$53,2,0)*VLOOKUP(--E5212,经验表!$W$8:$X$17,2,0)</f>
        <v>16769.025000000001</v>
      </c>
      <c r="U5212" s="1">
        <f t="shared" si="682"/>
        <v>329698</v>
      </c>
      <c r="V5212" s="1">
        <f t="shared" si="683"/>
        <v>329698</v>
      </c>
    </row>
    <row r="5213" spans="1:22" x14ac:dyDescent="0.35">
      <c r="A5213" s="1">
        <v>90700215</v>
      </c>
      <c r="B5213" s="3" t="s">
        <v>28</v>
      </c>
      <c r="C5213" s="29">
        <f t="shared" si="678"/>
        <v>2</v>
      </c>
      <c r="D5213" s="29" t="str">
        <f t="shared" si="675"/>
        <v>5</v>
      </c>
      <c r="E5213" s="42" t="str">
        <f t="shared" si="676"/>
        <v>25</v>
      </c>
      <c r="F5213" s="1">
        <v>7</v>
      </c>
      <c r="G5213" s="28" t="str">
        <f t="shared" si="677"/>
        <v>57</v>
      </c>
      <c r="H5213" s="1">
        <v>7</v>
      </c>
      <c r="I5213" s="1">
        <v>2320</v>
      </c>
      <c r="J5213" s="1">
        <v>8</v>
      </c>
      <c r="K5213" s="1">
        <v>2320</v>
      </c>
      <c r="L5213" s="1">
        <v>18352</v>
      </c>
      <c r="M5213" s="1">
        <v>62940</v>
      </c>
      <c r="N5213" s="2">
        <f>INT(VLOOKUP(--D5213,'属性表（单）'!$H$7:$I$11,2,0)*VLOOKUP(F5213,'属性表（单）'!$B$4:$D$53,3,0))</f>
        <v>13500</v>
      </c>
      <c r="O5213" s="34">
        <f t="shared" si="679"/>
        <v>2025</v>
      </c>
      <c r="P5213" s="1">
        <f>IF(H5213=26,VLOOKUP(G5213,'属性表（单核）'!$H$2:$I$251,2,0),IF(H5213=59,VLOOKUP(G5213,'属性表（单核）'!$C$2:$D$251,2,0),INT(N5213/VLOOKUP(H5213,'属性表（单）'!$N$4:$O$24,2,0))))</f>
        <v>1350</v>
      </c>
      <c r="Q5213" s="34">
        <f t="shared" si="680"/>
        <v>2025</v>
      </c>
      <c r="R5213" s="1">
        <f>IF(J5213=26,VLOOKUP(G5213,'属性表（单核）'!$H$2:$I$251,2,0),IF(J5213=59,VLOOKUP(G5213,'属性表（单核）'!$C$2:$D$251,2,0),INT(N5213/VLOOKUP(J5213,'属性表（单）'!$N$4:$O$24,2,0))))</f>
        <v>1350</v>
      </c>
      <c r="S5213" s="1">
        <f t="shared" si="681"/>
        <v>20191</v>
      </c>
      <c r="T5213" s="28">
        <f>VLOOKUP(--F5213,经验表!$A$4:$B$53,2,0)*VLOOKUP(--E5213,经验表!$W$8:$X$17,2,0)</f>
        <v>20191.275000000001</v>
      </c>
      <c r="U5213" s="1">
        <f t="shared" si="682"/>
        <v>346467</v>
      </c>
      <c r="V5213" s="1">
        <f t="shared" si="683"/>
        <v>346467</v>
      </c>
    </row>
    <row r="5214" spans="1:22" x14ac:dyDescent="0.35">
      <c r="A5214" s="1">
        <v>90800215</v>
      </c>
      <c r="B5214" s="3" t="s">
        <v>28</v>
      </c>
      <c r="C5214" s="29">
        <f t="shared" si="678"/>
        <v>2</v>
      </c>
      <c r="D5214" s="29" t="str">
        <f t="shared" si="675"/>
        <v>5</v>
      </c>
      <c r="E5214" s="42" t="str">
        <f t="shared" si="676"/>
        <v>25</v>
      </c>
      <c r="F5214" s="1">
        <v>8</v>
      </c>
      <c r="G5214" s="28" t="str">
        <f t="shared" si="677"/>
        <v>58</v>
      </c>
      <c r="H5214" s="1">
        <v>7</v>
      </c>
      <c r="I5214" s="1">
        <v>2456</v>
      </c>
      <c r="J5214" s="1">
        <v>8</v>
      </c>
      <c r="K5214" s="1">
        <v>2456</v>
      </c>
      <c r="L5214" s="1">
        <v>21195</v>
      </c>
      <c r="M5214" s="1">
        <v>81292</v>
      </c>
      <c r="N5214" s="2">
        <f>INT(VLOOKUP(--D5214,'属性表（单）'!$H$7:$I$11,2,0)*VLOOKUP(F5214,'属性表（单）'!$B$4:$D$53,3,0))</f>
        <v>14400</v>
      </c>
      <c r="O5214" s="34">
        <f t="shared" si="679"/>
        <v>2160</v>
      </c>
      <c r="P5214" s="1">
        <f>IF(H5214=26,VLOOKUP(G5214,'属性表（单核）'!$H$2:$I$251,2,0),IF(H5214=59,VLOOKUP(G5214,'属性表（单核）'!$C$2:$D$251,2,0),INT(N5214/VLOOKUP(H5214,'属性表（单）'!$N$4:$O$24,2,0))))</f>
        <v>1440</v>
      </c>
      <c r="Q5214" s="34">
        <f t="shared" si="680"/>
        <v>2160</v>
      </c>
      <c r="R5214" s="1">
        <f>IF(J5214=26,VLOOKUP(G5214,'属性表（单核）'!$H$2:$I$251,2,0),IF(J5214=59,VLOOKUP(G5214,'属性表（单核）'!$C$2:$D$251,2,0),INT(N5214/VLOOKUP(J5214,'属性表（单）'!$N$4:$O$24,2,0))))</f>
        <v>1440</v>
      </c>
      <c r="S5214" s="1">
        <f t="shared" si="681"/>
        <v>23613</v>
      </c>
      <c r="T5214" s="28">
        <f>VLOOKUP(--F5214,经验表!$A$4:$B$53,2,0)*VLOOKUP(--E5214,经验表!$W$8:$X$17,2,0)</f>
        <v>23613.525000000001</v>
      </c>
      <c r="U5214" s="1">
        <f t="shared" si="682"/>
        <v>366658</v>
      </c>
      <c r="V5214" s="1">
        <f t="shared" si="683"/>
        <v>366658</v>
      </c>
    </row>
    <row r="5215" spans="1:22" x14ac:dyDescent="0.35">
      <c r="A5215" s="1">
        <v>90900215</v>
      </c>
      <c r="B5215" s="3" t="s">
        <v>28</v>
      </c>
      <c r="C5215" s="29">
        <f t="shared" si="678"/>
        <v>2</v>
      </c>
      <c r="D5215" s="29" t="str">
        <f t="shared" si="675"/>
        <v>5</v>
      </c>
      <c r="E5215" s="42" t="str">
        <f t="shared" si="676"/>
        <v>25</v>
      </c>
      <c r="F5215" s="1">
        <v>9</v>
      </c>
      <c r="G5215" s="28" t="str">
        <f t="shared" si="677"/>
        <v>59</v>
      </c>
      <c r="H5215" s="1">
        <v>7</v>
      </c>
      <c r="I5215" s="1">
        <v>2592</v>
      </c>
      <c r="J5215" s="1">
        <v>8</v>
      </c>
      <c r="K5215" s="1">
        <v>2592</v>
      </c>
      <c r="L5215" s="1">
        <v>24306</v>
      </c>
      <c r="M5215" s="1">
        <v>102487</v>
      </c>
      <c r="N5215" s="2">
        <f>INT(VLOOKUP(--D5215,'属性表（单）'!$H$7:$I$11,2,0)*VLOOKUP(F5215,'属性表（单）'!$B$4:$D$53,3,0))</f>
        <v>15300</v>
      </c>
      <c r="O5215" s="34">
        <f t="shared" si="679"/>
        <v>2295</v>
      </c>
      <c r="P5215" s="1">
        <f>IF(H5215=26,VLOOKUP(G5215,'属性表（单核）'!$H$2:$I$251,2,0),IF(H5215=59,VLOOKUP(G5215,'属性表（单核）'!$C$2:$D$251,2,0),INT(N5215/VLOOKUP(H5215,'属性表（单）'!$N$4:$O$24,2,0))))</f>
        <v>1530</v>
      </c>
      <c r="Q5215" s="34">
        <f t="shared" si="680"/>
        <v>2295</v>
      </c>
      <c r="R5215" s="1">
        <f>IF(J5215=26,VLOOKUP(G5215,'属性表（单核）'!$H$2:$I$251,2,0),IF(J5215=59,VLOOKUP(G5215,'属性表（单核）'!$C$2:$D$251,2,0),INT(N5215/VLOOKUP(J5215,'属性表（单）'!$N$4:$O$24,2,0))))</f>
        <v>1530</v>
      </c>
      <c r="S5215" s="1">
        <f t="shared" si="681"/>
        <v>27035</v>
      </c>
      <c r="T5215" s="28">
        <f>VLOOKUP(--F5215,经验表!$A$4:$B$53,2,0)*VLOOKUP(--E5215,经验表!$W$8:$X$17,2,0)</f>
        <v>27035.775000000005</v>
      </c>
      <c r="U5215" s="1">
        <f t="shared" si="682"/>
        <v>390271</v>
      </c>
      <c r="V5215" s="1">
        <f t="shared" si="683"/>
        <v>390271</v>
      </c>
    </row>
    <row r="5216" spans="1:22" x14ac:dyDescent="0.35">
      <c r="A5216" s="1">
        <v>91000215</v>
      </c>
      <c r="B5216" s="3" t="s">
        <v>28</v>
      </c>
      <c r="C5216" s="29">
        <f t="shared" si="678"/>
        <v>2</v>
      </c>
      <c r="D5216" s="29" t="str">
        <f t="shared" si="675"/>
        <v>5</v>
      </c>
      <c r="E5216" s="42" t="str">
        <f t="shared" si="676"/>
        <v>25</v>
      </c>
      <c r="F5216" s="1">
        <v>10</v>
      </c>
      <c r="G5216" s="28" t="str">
        <f t="shared" si="677"/>
        <v>510</v>
      </c>
      <c r="H5216" s="1">
        <v>7</v>
      </c>
      <c r="I5216" s="1">
        <v>2731</v>
      </c>
      <c r="J5216" s="1">
        <v>8</v>
      </c>
      <c r="K5216" s="1">
        <v>2731</v>
      </c>
      <c r="L5216" s="1">
        <v>27711</v>
      </c>
      <c r="M5216" s="1">
        <v>126793</v>
      </c>
      <c r="N5216" s="2">
        <f>INT(VLOOKUP(--D5216,'属性表（单）'!$H$7:$I$11,2,0)*VLOOKUP(F5216,'属性表（单）'!$B$4:$D$53,3,0))</f>
        <v>16200</v>
      </c>
      <c r="O5216" s="34">
        <f t="shared" si="679"/>
        <v>2430</v>
      </c>
      <c r="P5216" s="1">
        <f>IF(H5216=26,VLOOKUP(G5216,'属性表（单核）'!$H$2:$I$251,2,0),IF(H5216=59,VLOOKUP(G5216,'属性表（单核）'!$C$2:$D$251,2,0),INT(N5216/VLOOKUP(H5216,'属性表（单）'!$N$4:$O$24,2,0))))</f>
        <v>1620</v>
      </c>
      <c r="Q5216" s="34">
        <f t="shared" si="680"/>
        <v>2430</v>
      </c>
      <c r="R5216" s="1">
        <f>IF(J5216=26,VLOOKUP(G5216,'属性表（单核）'!$H$2:$I$251,2,0),IF(J5216=59,VLOOKUP(G5216,'属性表（单核）'!$C$2:$D$251,2,0),INT(N5216/VLOOKUP(J5216,'属性表（单）'!$N$4:$O$24,2,0))))</f>
        <v>1620</v>
      </c>
      <c r="S5216" s="1">
        <f t="shared" si="681"/>
        <v>32511</v>
      </c>
      <c r="T5216" s="28">
        <f>VLOOKUP(--F5216,经验表!$A$4:$B$53,2,0)*VLOOKUP(--E5216,经验表!$W$8:$X$17,2,0)</f>
        <v>32511.375000000004</v>
      </c>
      <c r="U5216" s="1">
        <f t="shared" si="682"/>
        <v>417306</v>
      </c>
      <c r="V5216" s="1">
        <f t="shared" si="683"/>
        <v>417306</v>
      </c>
    </row>
    <row r="5217" spans="1:22" x14ac:dyDescent="0.35">
      <c r="A5217" s="1">
        <v>91100215</v>
      </c>
      <c r="B5217" s="3" t="s">
        <v>28</v>
      </c>
      <c r="C5217" s="29">
        <f t="shared" si="678"/>
        <v>2</v>
      </c>
      <c r="D5217" s="29" t="str">
        <f t="shared" si="675"/>
        <v>5</v>
      </c>
      <c r="E5217" s="42" t="str">
        <f t="shared" si="676"/>
        <v>25</v>
      </c>
      <c r="F5217" s="1">
        <v>11</v>
      </c>
      <c r="G5217" s="28" t="str">
        <f t="shared" si="677"/>
        <v>511</v>
      </c>
      <c r="H5217" s="1">
        <v>7</v>
      </c>
      <c r="I5217" s="1">
        <v>2870</v>
      </c>
      <c r="J5217" s="1">
        <v>8</v>
      </c>
      <c r="K5217" s="1">
        <v>2870</v>
      </c>
      <c r="L5217" s="1">
        <v>31438</v>
      </c>
      <c r="M5217" s="1">
        <v>154504</v>
      </c>
      <c r="N5217" s="2">
        <f>INT(VLOOKUP(--D5217,'属性表（单）'!$H$7:$I$11,2,0)*VLOOKUP(F5217,'属性表（单）'!$B$4:$D$53,3,0))</f>
        <v>17100</v>
      </c>
      <c r="O5217" s="34">
        <f t="shared" si="679"/>
        <v>2565</v>
      </c>
      <c r="P5217" s="1">
        <f>IF(H5217=26,VLOOKUP(G5217,'属性表（单核）'!$H$2:$I$251,2,0),IF(H5217=59,VLOOKUP(G5217,'属性表（单核）'!$C$2:$D$251,2,0),INT(N5217/VLOOKUP(H5217,'属性表（单）'!$N$4:$O$24,2,0))))</f>
        <v>1710</v>
      </c>
      <c r="Q5217" s="34">
        <f t="shared" si="680"/>
        <v>2565</v>
      </c>
      <c r="R5217" s="1">
        <f>IF(J5217=26,VLOOKUP(G5217,'属性表（单核）'!$H$2:$I$251,2,0),IF(J5217=59,VLOOKUP(G5217,'属性表（单核）'!$C$2:$D$251,2,0),INT(N5217/VLOOKUP(J5217,'属性表（单）'!$N$4:$O$24,2,0))))</f>
        <v>1710</v>
      </c>
      <c r="S5217" s="1">
        <f t="shared" si="681"/>
        <v>37986</v>
      </c>
      <c r="T5217" s="28">
        <f>VLOOKUP(--F5217,经验表!$A$4:$B$53,2,0)*VLOOKUP(--E5217,经验表!$W$8:$X$17,2,0)</f>
        <v>37986.975000000006</v>
      </c>
      <c r="U5217" s="1">
        <f t="shared" si="682"/>
        <v>449817</v>
      </c>
      <c r="V5217" s="1">
        <f t="shared" si="683"/>
        <v>449817</v>
      </c>
    </row>
    <row r="5218" spans="1:22" x14ac:dyDescent="0.35">
      <c r="A5218" s="1">
        <v>91200215</v>
      </c>
      <c r="B5218" s="3" t="s">
        <v>28</v>
      </c>
      <c r="C5218" s="29">
        <f t="shared" si="678"/>
        <v>2</v>
      </c>
      <c r="D5218" s="29" t="str">
        <f t="shared" si="675"/>
        <v>5</v>
      </c>
      <c r="E5218" s="42" t="str">
        <f t="shared" si="676"/>
        <v>25</v>
      </c>
      <c r="F5218" s="1">
        <v>12</v>
      </c>
      <c r="G5218" s="28" t="str">
        <f t="shared" si="677"/>
        <v>512</v>
      </c>
      <c r="H5218" s="1">
        <v>7</v>
      </c>
      <c r="I5218" s="1">
        <v>3011</v>
      </c>
      <c r="J5218" s="1">
        <v>8</v>
      </c>
      <c r="K5218" s="1">
        <v>3011</v>
      </c>
      <c r="L5218" s="1">
        <v>35515</v>
      </c>
      <c r="M5218" s="1">
        <v>185942</v>
      </c>
      <c r="N5218" s="2">
        <f>INT(VLOOKUP(--D5218,'属性表（单）'!$H$7:$I$11,2,0)*VLOOKUP(F5218,'属性表（单）'!$B$4:$D$53,3,0))</f>
        <v>18300</v>
      </c>
      <c r="O5218" s="34">
        <f t="shared" si="679"/>
        <v>2745</v>
      </c>
      <c r="P5218" s="1">
        <f>IF(H5218=26,VLOOKUP(G5218,'属性表（单核）'!$H$2:$I$251,2,0),IF(H5218=59,VLOOKUP(G5218,'属性表（单核）'!$C$2:$D$251,2,0),INT(N5218/VLOOKUP(H5218,'属性表（单）'!$N$4:$O$24,2,0))))</f>
        <v>1830</v>
      </c>
      <c r="Q5218" s="34">
        <f t="shared" si="680"/>
        <v>2745</v>
      </c>
      <c r="R5218" s="1">
        <f>IF(J5218=26,VLOOKUP(G5218,'属性表（单核）'!$H$2:$I$251,2,0),IF(J5218=59,VLOOKUP(G5218,'属性表（单核）'!$C$2:$D$251,2,0),INT(N5218/VLOOKUP(J5218,'属性表（单）'!$N$4:$O$24,2,0))))</f>
        <v>1830</v>
      </c>
      <c r="S5218" s="1">
        <f t="shared" si="681"/>
        <v>43462</v>
      </c>
      <c r="T5218" s="28">
        <f>VLOOKUP(--F5218,经验表!$A$4:$B$53,2,0)*VLOOKUP(--E5218,经验表!$W$8:$X$17,2,0)</f>
        <v>43462.575000000004</v>
      </c>
      <c r="U5218" s="1">
        <f t="shared" si="682"/>
        <v>487803</v>
      </c>
      <c r="V5218" s="1">
        <f t="shared" si="683"/>
        <v>487803</v>
      </c>
    </row>
    <row r="5219" spans="1:22" x14ac:dyDescent="0.35">
      <c r="A5219" s="1">
        <v>91300215</v>
      </c>
      <c r="B5219" s="3" t="s">
        <v>28</v>
      </c>
      <c r="C5219" s="29">
        <f t="shared" si="678"/>
        <v>2</v>
      </c>
      <c r="D5219" s="29" t="str">
        <f t="shared" si="675"/>
        <v>5</v>
      </c>
      <c r="E5219" s="42" t="str">
        <f t="shared" si="676"/>
        <v>25</v>
      </c>
      <c r="F5219" s="1">
        <v>13</v>
      </c>
      <c r="G5219" s="28" t="str">
        <f t="shared" si="677"/>
        <v>513</v>
      </c>
      <c r="H5219" s="1">
        <v>7</v>
      </c>
      <c r="I5219" s="1">
        <v>3154</v>
      </c>
      <c r="J5219" s="1">
        <v>8</v>
      </c>
      <c r="K5219" s="1">
        <v>3154</v>
      </c>
      <c r="L5219" s="1">
        <v>39974</v>
      </c>
      <c r="M5219" s="1">
        <v>221457</v>
      </c>
      <c r="N5219" s="2">
        <f>INT(VLOOKUP(--D5219,'属性表（单）'!$H$7:$I$11,2,0)*VLOOKUP(F5219,'属性表（单）'!$B$4:$D$53,3,0))</f>
        <v>19500</v>
      </c>
      <c r="O5219" s="34">
        <f t="shared" si="679"/>
        <v>2925</v>
      </c>
      <c r="P5219" s="1">
        <f>IF(H5219=26,VLOOKUP(G5219,'属性表（单核）'!$H$2:$I$251,2,0),IF(H5219=59,VLOOKUP(G5219,'属性表（单核）'!$C$2:$D$251,2,0),INT(N5219/VLOOKUP(H5219,'属性表（单）'!$N$4:$O$24,2,0))))</f>
        <v>1950</v>
      </c>
      <c r="Q5219" s="34">
        <f t="shared" si="680"/>
        <v>2925</v>
      </c>
      <c r="R5219" s="1">
        <f>IF(J5219=26,VLOOKUP(G5219,'属性表（单核）'!$H$2:$I$251,2,0),IF(J5219=59,VLOOKUP(G5219,'属性表（单核）'!$C$2:$D$251,2,0),INT(N5219/VLOOKUP(J5219,'属性表（单）'!$N$4:$O$24,2,0))))</f>
        <v>1950</v>
      </c>
      <c r="S5219" s="1">
        <f t="shared" si="681"/>
        <v>48938</v>
      </c>
      <c r="T5219" s="28">
        <f>VLOOKUP(--F5219,经验表!$A$4:$B$53,2,0)*VLOOKUP(--E5219,经验表!$W$8:$X$17,2,0)</f>
        <v>48938.17500000001</v>
      </c>
      <c r="U5219" s="1">
        <f t="shared" si="682"/>
        <v>531265</v>
      </c>
      <c r="V5219" s="1">
        <f t="shared" si="683"/>
        <v>531265</v>
      </c>
    </row>
    <row r="5220" spans="1:22" x14ac:dyDescent="0.35">
      <c r="A5220" s="1">
        <v>91400215</v>
      </c>
      <c r="B5220" s="3" t="s">
        <v>28</v>
      </c>
      <c r="C5220" s="29">
        <f t="shared" si="678"/>
        <v>2</v>
      </c>
      <c r="D5220" s="29" t="str">
        <f t="shared" si="675"/>
        <v>5</v>
      </c>
      <c r="E5220" s="42" t="str">
        <f t="shared" si="676"/>
        <v>25</v>
      </c>
      <c r="F5220" s="1">
        <v>14</v>
      </c>
      <c r="G5220" s="28" t="str">
        <f t="shared" si="677"/>
        <v>514</v>
      </c>
      <c r="H5220" s="1">
        <v>7</v>
      </c>
      <c r="I5220" s="1">
        <v>3298</v>
      </c>
      <c r="J5220" s="1">
        <v>8</v>
      </c>
      <c r="K5220" s="1">
        <v>3298</v>
      </c>
      <c r="L5220" s="1">
        <v>44851</v>
      </c>
      <c r="M5220" s="1">
        <v>261431</v>
      </c>
      <c r="N5220" s="2">
        <f>INT(VLOOKUP(--D5220,'属性表（单）'!$H$7:$I$11,2,0)*VLOOKUP(F5220,'属性表（单）'!$B$4:$D$53,3,0))</f>
        <v>20700</v>
      </c>
      <c r="O5220" s="34">
        <f t="shared" si="679"/>
        <v>3105</v>
      </c>
      <c r="P5220" s="1">
        <f>IF(H5220=26,VLOOKUP(G5220,'属性表（单核）'!$H$2:$I$251,2,0),IF(H5220=59,VLOOKUP(G5220,'属性表（单核）'!$C$2:$D$251,2,0),INT(N5220/VLOOKUP(H5220,'属性表（单）'!$N$4:$O$24,2,0))))</f>
        <v>2070</v>
      </c>
      <c r="Q5220" s="34">
        <f t="shared" si="680"/>
        <v>3105</v>
      </c>
      <c r="R5220" s="1">
        <f>IF(J5220=26,VLOOKUP(G5220,'属性表（单核）'!$H$2:$I$251,2,0),IF(J5220=59,VLOOKUP(G5220,'属性表（单核）'!$C$2:$D$251,2,0),INT(N5220/VLOOKUP(J5220,'属性表（单）'!$N$4:$O$24,2,0))))</f>
        <v>2070</v>
      </c>
      <c r="S5220" s="1">
        <f t="shared" si="681"/>
        <v>57151</v>
      </c>
      <c r="T5220" s="28">
        <f>VLOOKUP(--F5220,经验表!$A$4:$B$53,2,0)*VLOOKUP(--E5220,经验表!$W$8:$X$17,2,0)</f>
        <v>57151.575000000004</v>
      </c>
      <c r="U5220" s="1">
        <f t="shared" si="682"/>
        <v>580203</v>
      </c>
      <c r="V5220" s="1">
        <f t="shared" si="683"/>
        <v>580203</v>
      </c>
    </row>
    <row r="5221" spans="1:22" x14ac:dyDescent="0.35">
      <c r="A5221" s="1">
        <v>91500215</v>
      </c>
      <c r="B5221" s="3" t="s">
        <v>28</v>
      </c>
      <c r="C5221" s="29">
        <f t="shared" si="678"/>
        <v>2</v>
      </c>
      <c r="D5221" s="29" t="str">
        <f t="shared" si="675"/>
        <v>5</v>
      </c>
      <c r="E5221" s="42" t="str">
        <f t="shared" si="676"/>
        <v>25</v>
      </c>
      <c r="F5221" s="1">
        <v>15</v>
      </c>
      <c r="G5221" s="28" t="str">
        <f t="shared" si="677"/>
        <v>515</v>
      </c>
      <c r="H5221" s="1">
        <v>7</v>
      </c>
      <c r="I5221" s="1">
        <v>3442</v>
      </c>
      <c r="J5221" s="1">
        <v>8</v>
      </c>
      <c r="K5221" s="1">
        <v>3442</v>
      </c>
      <c r="L5221" s="1">
        <v>50184</v>
      </c>
      <c r="M5221" s="1">
        <v>306282</v>
      </c>
      <c r="N5221" s="2">
        <f>INT(VLOOKUP(--D5221,'属性表（单）'!$H$7:$I$11,2,0)*VLOOKUP(F5221,'属性表（单）'!$B$4:$D$53,3,0))</f>
        <v>21900</v>
      </c>
      <c r="O5221" s="34">
        <f t="shared" si="679"/>
        <v>3285</v>
      </c>
      <c r="P5221" s="1">
        <f>IF(H5221=26,VLOOKUP(G5221,'属性表（单核）'!$H$2:$I$251,2,0),IF(H5221=59,VLOOKUP(G5221,'属性表（单核）'!$C$2:$D$251,2,0),INT(N5221/VLOOKUP(H5221,'属性表（单）'!$N$4:$O$24,2,0))))</f>
        <v>2190</v>
      </c>
      <c r="Q5221" s="34">
        <f t="shared" si="680"/>
        <v>3285</v>
      </c>
      <c r="R5221" s="1">
        <f>IF(J5221=26,VLOOKUP(G5221,'属性表（单核）'!$H$2:$I$251,2,0),IF(J5221=59,VLOOKUP(G5221,'属性表（单核）'!$C$2:$D$251,2,0),INT(N5221/VLOOKUP(J5221,'属性表（单）'!$N$4:$O$24,2,0))))</f>
        <v>2190</v>
      </c>
      <c r="S5221" s="1">
        <f t="shared" si="681"/>
        <v>65364</v>
      </c>
      <c r="T5221" s="28">
        <f>VLOOKUP(--F5221,经验表!$A$4:$B$53,2,0)*VLOOKUP(--E5221,经验表!$W$8:$X$17,2,0)</f>
        <v>65364.975000000006</v>
      </c>
      <c r="U5221" s="1">
        <f t="shared" si="682"/>
        <v>637354</v>
      </c>
      <c r="V5221" s="1">
        <f t="shared" si="683"/>
        <v>637354</v>
      </c>
    </row>
    <row r="5222" spans="1:22" x14ac:dyDescent="0.35">
      <c r="A5222" s="1">
        <v>91600215</v>
      </c>
      <c r="B5222" s="3" t="s">
        <v>28</v>
      </c>
      <c r="C5222" s="29">
        <f t="shared" si="678"/>
        <v>2</v>
      </c>
      <c r="D5222" s="29" t="str">
        <f t="shared" si="675"/>
        <v>5</v>
      </c>
      <c r="E5222" s="42" t="str">
        <f t="shared" si="676"/>
        <v>25</v>
      </c>
      <c r="F5222" s="1">
        <v>16</v>
      </c>
      <c r="G5222" s="28" t="str">
        <f t="shared" si="677"/>
        <v>516</v>
      </c>
      <c r="H5222" s="1">
        <v>7</v>
      </c>
      <c r="I5222" s="1">
        <v>3589</v>
      </c>
      <c r="J5222" s="1">
        <v>8</v>
      </c>
      <c r="K5222" s="1">
        <v>3589</v>
      </c>
      <c r="L5222" s="1">
        <v>56012</v>
      </c>
      <c r="M5222" s="1">
        <v>356466</v>
      </c>
      <c r="N5222" s="2">
        <f>INT(VLOOKUP(--D5222,'属性表（单）'!$H$7:$I$11,2,0)*VLOOKUP(F5222,'属性表（单）'!$B$4:$D$53,3,0))</f>
        <v>23100</v>
      </c>
      <c r="O5222" s="34">
        <f t="shared" si="679"/>
        <v>3465</v>
      </c>
      <c r="P5222" s="1">
        <f>IF(H5222=26,VLOOKUP(G5222,'属性表（单核）'!$H$2:$I$251,2,0),IF(H5222=59,VLOOKUP(G5222,'属性表（单核）'!$C$2:$D$251,2,0),INT(N5222/VLOOKUP(H5222,'属性表（单）'!$N$4:$O$24,2,0))))</f>
        <v>2310</v>
      </c>
      <c r="Q5222" s="34">
        <f t="shared" si="680"/>
        <v>3465</v>
      </c>
      <c r="R5222" s="1">
        <f>IF(J5222=26,VLOOKUP(G5222,'属性表（单核）'!$H$2:$I$251,2,0),IF(J5222=59,VLOOKUP(G5222,'属性表（单核）'!$C$2:$D$251,2,0),INT(N5222/VLOOKUP(J5222,'属性表（单）'!$N$4:$O$24,2,0))))</f>
        <v>2310</v>
      </c>
      <c r="S5222" s="1">
        <f t="shared" si="681"/>
        <v>73578</v>
      </c>
      <c r="T5222" s="28">
        <f>VLOOKUP(--F5222,经验表!$A$4:$B$53,2,0)*VLOOKUP(--E5222,经验表!$W$8:$X$17,2,0)</f>
        <v>73578.375000000015</v>
      </c>
      <c r="U5222" s="1">
        <f t="shared" si="682"/>
        <v>702718</v>
      </c>
      <c r="V5222" s="1">
        <f t="shared" si="683"/>
        <v>702718</v>
      </c>
    </row>
    <row r="5223" spans="1:22" x14ac:dyDescent="0.35">
      <c r="A5223" s="1">
        <v>91700215</v>
      </c>
      <c r="B5223" s="3" t="s">
        <v>28</v>
      </c>
      <c r="C5223" s="29">
        <f t="shared" si="678"/>
        <v>2</v>
      </c>
      <c r="D5223" s="29" t="str">
        <f t="shared" si="675"/>
        <v>5</v>
      </c>
      <c r="E5223" s="42" t="str">
        <f t="shared" si="676"/>
        <v>25</v>
      </c>
      <c r="F5223" s="1">
        <v>17</v>
      </c>
      <c r="G5223" s="28" t="str">
        <f t="shared" si="677"/>
        <v>517</v>
      </c>
      <c r="H5223" s="1">
        <v>7</v>
      </c>
      <c r="I5223" s="1">
        <v>3738</v>
      </c>
      <c r="J5223" s="1">
        <v>8</v>
      </c>
      <c r="K5223" s="1">
        <v>3738</v>
      </c>
      <c r="L5223" s="1">
        <v>62383</v>
      </c>
      <c r="M5223" s="1">
        <v>412478</v>
      </c>
      <c r="N5223" s="2">
        <f>INT(VLOOKUP(--D5223,'属性表（单）'!$H$7:$I$11,2,0)*VLOOKUP(F5223,'属性表（单）'!$B$4:$D$53,3,0))</f>
        <v>24600</v>
      </c>
      <c r="O5223" s="34">
        <f t="shared" si="679"/>
        <v>3690</v>
      </c>
      <c r="P5223" s="1">
        <f>IF(H5223=26,VLOOKUP(G5223,'属性表（单核）'!$H$2:$I$251,2,0),IF(H5223=59,VLOOKUP(G5223,'属性表（单核）'!$C$2:$D$251,2,0),INT(N5223/VLOOKUP(H5223,'属性表（单）'!$N$4:$O$24,2,0))))</f>
        <v>2460</v>
      </c>
      <c r="Q5223" s="34">
        <f t="shared" si="680"/>
        <v>3690</v>
      </c>
      <c r="R5223" s="1">
        <f>IF(J5223=26,VLOOKUP(G5223,'属性表（单核）'!$H$2:$I$251,2,0),IF(J5223=59,VLOOKUP(G5223,'属性表（单核）'!$C$2:$D$251,2,0),INT(N5223/VLOOKUP(J5223,'属性表（单）'!$N$4:$O$24,2,0))))</f>
        <v>2460</v>
      </c>
      <c r="S5223" s="1">
        <f t="shared" si="681"/>
        <v>81791</v>
      </c>
      <c r="T5223" s="28">
        <f>VLOOKUP(--F5223,经验表!$A$4:$B$53,2,0)*VLOOKUP(--E5223,经验表!$W$8:$X$17,2,0)</f>
        <v>81791.775000000009</v>
      </c>
      <c r="U5223" s="1">
        <f t="shared" si="682"/>
        <v>776296</v>
      </c>
      <c r="V5223" s="1">
        <f t="shared" si="683"/>
        <v>776296</v>
      </c>
    </row>
    <row r="5224" spans="1:22" x14ac:dyDescent="0.35">
      <c r="A5224" s="1">
        <v>91800215</v>
      </c>
      <c r="B5224" s="3" t="s">
        <v>28</v>
      </c>
      <c r="C5224" s="29">
        <f t="shared" si="678"/>
        <v>2</v>
      </c>
      <c r="D5224" s="29" t="str">
        <f t="shared" si="675"/>
        <v>5</v>
      </c>
      <c r="E5224" s="42" t="str">
        <f t="shared" si="676"/>
        <v>25</v>
      </c>
      <c r="F5224" s="1">
        <v>18</v>
      </c>
      <c r="G5224" s="28" t="str">
        <f t="shared" si="677"/>
        <v>518</v>
      </c>
      <c r="H5224" s="1">
        <v>7</v>
      </c>
      <c r="I5224" s="1">
        <v>3886</v>
      </c>
      <c r="J5224" s="1">
        <v>8</v>
      </c>
      <c r="K5224" s="1">
        <v>3886</v>
      </c>
      <c r="L5224" s="1">
        <v>69346</v>
      </c>
      <c r="M5224" s="1">
        <v>474861</v>
      </c>
      <c r="N5224" s="2">
        <f>INT(VLOOKUP(--D5224,'属性表（单）'!$H$7:$I$11,2,0)*VLOOKUP(F5224,'属性表（单）'!$B$4:$D$53,3,0))</f>
        <v>26100</v>
      </c>
      <c r="O5224" s="34">
        <f t="shared" si="679"/>
        <v>3915</v>
      </c>
      <c r="P5224" s="1">
        <f>IF(H5224=26,VLOOKUP(G5224,'属性表（单核）'!$H$2:$I$251,2,0),IF(H5224=59,VLOOKUP(G5224,'属性表（单核）'!$C$2:$D$251,2,0),INT(N5224/VLOOKUP(H5224,'属性表（单）'!$N$4:$O$24,2,0))))</f>
        <v>2610</v>
      </c>
      <c r="Q5224" s="34">
        <f t="shared" si="680"/>
        <v>3915</v>
      </c>
      <c r="R5224" s="1">
        <f>IF(J5224=26,VLOOKUP(G5224,'属性表（单核）'!$H$2:$I$251,2,0),IF(J5224=59,VLOOKUP(G5224,'属性表（单核）'!$C$2:$D$251,2,0),INT(N5224/VLOOKUP(J5224,'属性表（单）'!$N$4:$O$24,2,0))))</f>
        <v>2610</v>
      </c>
      <c r="S5224" s="1">
        <f t="shared" si="681"/>
        <v>93427</v>
      </c>
      <c r="T5224" s="28">
        <f>VLOOKUP(--F5224,经验表!$A$4:$B$53,2,0)*VLOOKUP(--E5224,经验表!$W$8:$X$17,2,0)</f>
        <v>93427.425000000017</v>
      </c>
      <c r="U5224" s="1">
        <f t="shared" si="682"/>
        <v>858087</v>
      </c>
      <c r="V5224" s="1">
        <f t="shared" si="683"/>
        <v>858087</v>
      </c>
    </row>
    <row r="5225" spans="1:22" x14ac:dyDescent="0.35">
      <c r="A5225" s="1">
        <v>91900215</v>
      </c>
      <c r="B5225" s="3" t="s">
        <v>28</v>
      </c>
      <c r="C5225" s="29">
        <f t="shared" si="678"/>
        <v>2</v>
      </c>
      <c r="D5225" s="29" t="str">
        <f t="shared" si="675"/>
        <v>5</v>
      </c>
      <c r="E5225" s="42" t="str">
        <f t="shared" si="676"/>
        <v>25</v>
      </c>
      <c r="F5225" s="1">
        <v>19</v>
      </c>
      <c r="G5225" s="28" t="str">
        <f t="shared" si="677"/>
        <v>519</v>
      </c>
      <c r="H5225" s="1">
        <v>7</v>
      </c>
      <c r="I5225" s="1">
        <v>4037</v>
      </c>
      <c r="J5225" s="1">
        <v>8</v>
      </c>
      <c r="K5225" s="1">
        <v>4037</v>
      </c>
      <c r="L5225" s="1">
        <v>76952</v>
      </c>
      <c r="M5225" s="1">
        <v>544207</v>
      </c>
      <c r="N5225" s="2">
        <f>INT(VLOOKUP(--D5225,'属性表（单）'!$H$7:$I$11,2,0)*VLOOKUP(F5225,'属性表（单）'!$B$4:$D$53,3,0))</f>
        <v>27600</v>
      </c>
      <c r="O5225" s="34">
        <f t="shared" si="679"/>
        <v>4140</v>
      </c>
      <c r="P5225" s="1">
        <f>IF(H5225=26,VLOOKUP(G5225,'属性表（单核）'!$H$2:$I$251,2,0),IF(H5225=59,VLOOKUP(G5225,'属性表（单核）'!$C$2:$D$251,2,0),INT(N5225/VLOOKUP(H5225,'属性表（单）'!$N$4:$O$24,2,0))))</f>
        <v>2760</v>
      </c>
      <c r="Q5225" s="34">
        <f t="shared" si="680"/>
        <v>4140</v>
      </c>
      <c r="R5225" s="1">
        <f>IF(J5225=26,VLOOKUP(G5225,'属性表（单核）'!$H$2:$I$251,2,0),IF(J5225=59,VLOOKUP(G5225,'属性表（单核）'!$C$2:$D$251,2,0),INT(N5225/VLOOKUP(J5225,'属性表（单）'!$N$4:$O$24,2,0))))</f>
        <v>2760</v>
      </c>
      <c r="S5225" s="1">
        <f t="shared" si="681"/>
        <v>105063</v>
      </c>
      <c r="T5225" s="28">
        <f>VLOOKUP(--F5225,经验表!$A$4:$B$53,2,0)*VLOOKUP(--E5225,经验表!$W$8:$X$17,2,0)</f>
        <v>105063.07500000001</v>
      </c>
      <c r="U5225" s="1">
        <f t="shared" si="682"/>
        <v>951514</v>
      </c>
      <c r="V5225" s="1">
        <f t="shared" si="683"/>
        <v>951514</v>
      </c>
    </row>
    <row r="5226" spans="1:22" x14ac:dyDescent="0.35">
      <c r="A5226" s="1">
        <v>92000215</v>
      </c>
      <c r="B5226" s="3" t="s">
        <v>28</v>
      </c>
      <c r="C5226" s="29">
        <f t="shared" si="678"/>
        <v>2</v>
      </c>
      <c r="D5226" s="29" t="str">
        <f t="shared" si="675"/>
        <v>5</v>
      </c>
      <c r="E5226" s="42" t="str">
        <f t="shared" si="676"/>
        <v>25</v>
      </c>
      <c r="F5226" s="1">
        <v>20</v>
      </c>
      <c r="G5226" s="28" t="str">
        <f t="shared" si="677"/>
        <v>520</v>
      </c>
      <c r="H5226" s="1">
        <v>7</v>
      </c>
      <c r="I5226" s="1">
        <v>4190</v>
      </c>
      <c r="J5226" s="1">
        <v>8</v>
      </c>
      <c r="K5226" s="1">
        <v>4190</v>
      </c>
      <c r="L5226" s="1">
        <v>85263</v>
      </c>
      <c r="M5226" s="1">
        <v>621159</v>
      </c>
      <c r="N5226" s="2">
        <f>INT(VLOOKUP(--D5226,'属性表（单）'!$H$7:$I$11,2,0)*VLOOKUP(F5226,'属性表（单）'!$B$4:$D$53,3,0))</f>
        <v>29100</v>
      </c>
      <c r="O5226" s="34">
        <f t="shared" si="679"/>
        <v>4365</v>
      </c>
      <c r="P5226" s="1">
        <f>IF(H5226=26,VLOOKUP(G5226,'属性表（单核）'!$H$2:$I$251,2,0),IF(H5226=59,VLOOKUP(G5226,'属性表（单核）'!$C$2:$D$251,2,0),INT(N5226/VLOOKUP(H5226,'属性表（单）'!$N$4:$O$24,2,0))))</f>
        <v>2910</v>
      </c>
      <c r="Q5226" s="34">
        <f t="shared" si="680"/>
        <v>4365</v>
      </c>
      <c r="R5226" s="1">
        <f>IF(J5226=26,VLOOKUP(G5226,'属性表（单核）'!$H$2:$I$251,2,0),IF(J5226=59,VLOOKUP(G5226,'属性表（单核）'!$C$2:$D$251,2,0),INT(N5226/VLOOKUP(J5226,'属性表（单）'!$N$4:$O$24,2,0))))</f>
        <v>2910</v>
      </c>
      <c r="S5226" s="1">
        <f t="shared" si="681"/>
        <v>116698</v>
      </c>
      <c r="T5226" s="28">
        <f>VLOOKUP(--F5226,经验表!$A$4:$B$53,2,0)*VLOOKUP(--E5226,经验表!$W$8:$X$17,2,0)</f>
        <v>116698.72500000002</v>
      </c>
      <c r="U5226" s="1">
        <f t="shared" si="682"/>
        <v>1056577</v>
      </c>
      <c r="V5226" s="1">
        <f t="shared" si="683"/>
        <v>1056577</v>
      </c>
    </row>
    <row r="5227" spans="1:22" x14ac:dyDescent="0.35">
      <c r="A5227" s="1">
        <v>92100215</v>
      </c>
      <c r="B5227" s="3" t="s">
        <v>28</v>
      </c>
      <c r="C5227" s="29">
        <f t="shared" si="678"/>
        <v>2</v>
      </c>
      <c r="D5227" s="29" t="str">
        <f t="shared" si="675"/>
        <v>5</v>
      </c>
      <c r="E5227" s="42" t="str">
        <f t="shared" si="676"/>
        <v>25</v>
      </c>
      <c r="F5227" s="1">
        <v>21</v>
      </c>
      <c r="G5227" s="28" t="str">
        <f t="shared" si="677"/>
        <v>521</v>
      </c>
      <c r="H5227" s="1">
        <v>7</v>
      </c>
      <c r="I5227" s="1">
        <v>4344</v>
      </c>
      <c r="J5227" s="1">
        <v>8</v>
      </c>
      <c r="K5227" s="1">
        <v>4344</v>
      </c>
      <c r="L5227" s="1">
        <v>94343</v>
      </c>
      <c r="M5227" s="1">
        <v>706422</v>
      </c>
      <c r="N5227" s="2">
        <f>INT(VLOOKUP(--D5227,'属性表（单）'!$H$7:$I$11,2,0)*VLOOKUP(F5227,'属性表（单）'!$B$4:$D$53,3,0))</f>
        <v>30600</v>
      </c>
      <c r="O5227" s="34">
        <f t="shared" si="679"/>
        <v>4590</v>
      </c>
      <c r="P5227" s="1">
        <f>IF(H5227=26,VLOOKUP(G5227,'属性表（单核）'!$H$2:$I$251,2,0),IF(H5227=59,VLOOKUP(G5227,'属性表（单核）'!$C$2:$D$251,2,0),INT(N5227/VLOOKUP(H5227,'属性表（单）'!$N$4:$O$24,2,0))))</f>
        <v>3060</v>
      </c>
      <c r="Q5227" s="34">
        <f t="shared" si="680"/>
        <v>4590</v>
      </c>
      <c r="R5227" s="1">
        <f>IF(J5227=26,VLOOKUP(G5227,'属性表（单核）'!$H$2:$I$251,2,0),IF(J5227=59,VLOOKUP(G5227,'属性表（单核）'!$C$2:$D$251,2,0),INT(N5227/VLOOKUP(J5227,'属性表（单）'!$N$4:$O$24,2,0))))</f>
        <v>3060</v>
      </c>
      <c r="S5227" s="1">
        <f t="shared" si="681"/>
        <v>128334</v>
      </c>
      <c r="T5227" s="28">
        <f>VLOOKUP(--F5227,经验表!$A$4:$B$53,2,0)*VLOOKUP(--E5227,经验表!$W$8:$X$17,2,0)</f>
        <v>128334.37500000001</v>
      </c>
      <c r="U5227" s="1">
        <f t="shared" si="682"/>
        <v>1173275</v>
      </c>
      <c r="V5227" s="1">
        <f t="shared" si="683"/>
        <v>1173275</v>
      </c>
    </row>
    <row r="5228" spans="1:22" x14ac:dyDescent="0.35">
      <c r="A5228" s="1">
        <v>92200215</v>
      </c>
      <c r="B5228" s="3" t="s">
        <v>28</v>
      </c>
      <c r="C5228" s="29">
        <f t="shared" si="678"/>
        <v>2</v>
      </c>
      <c r="D5228" s="29" t="str">
        <f t="shared" si="675"/>
        <v>5</v>
      </c>
      <c r="E5228" s="42" t="str">
        <f t="shared" si="676"/>
        <v>25</v>
      </c>
      <c r="F5228" s="1">
        <v>22</v>
      </c>
      <c r="G5228" s="28" t="str">
        <f t="shared" si="677"/>
        <v>522</v>
      </c>
      <c r="H5228" s="1">
        <v>7</v>
      </c>
      <c r="I5228" s="1">
        <v>4499</v>
      </c>
      <c r="J5228" s="1">
        <v>8</v>
      </c>
      <c r="K5228" s="1">
        <v>4499</v>
      </c>
      <c r="L5228" s="1">
        <v>104260</v>
      </c>
      <c r="M5228" s="1">
        <v>800765</v>
      </c>
      <c r="N5228" s="2">
        <f>INT(VLOOKUP(--D5228,'属性表（单）'!$H$7:$I$11,2,0)*VLOOKUP(F5228,'属性表（单）'!$B$4:$D$53,3,0))</f>
        <v>32400</v>
      </c>
      <c r="O5228" s="34">
        <f t="shared" si="679"/>
        <v>4860</v>
      </c>
      <c r="P5228" s="1">
        <f>IF(H5228=26,VLOOKUP(G5228,'属性表（单核）'!$H$2:$I$251,2,0),IF(H5228=59,VLOOKUP(G5228,'属性表（单核）'!$C$2:$D$251,2,0),INT(N5228/VLOOKUP(H5228,'属性表（单）'!$N$4:$O$24,2,0))))</f>
        <v>3240</v>
      </c>
      <c r="Q5228" s="34">
        <f t="shared" si="680"/>
        <v>4860</v>
      </c>
      <c r="R5228" s="1">
        <f>IF(J5228=26,VLOOKUP(G5228,'属性表（单核）'!$H$2:$I$251,2,0),IF(J5228=59,VLOOKUP(G5228,'属性表（单核）'!$C$2:$D$251,2,0),INT(N5228/VLOOKUP(J5228,'属性表（单）'!$N$4:$O$24,2,0))))</f>
        <v>3240</v>
      </c>
      <c r="S5228" s="1">
        <f t="shared" si="681"/>
        <v>144076</v>
      </c>
      <c r="T5228" s="28">
        <f>VLOOKUP(--F5228,经验表!$A$4:$B$53,2,0)*VLOOKUP(--E5228,经验表!$W$8:$X$17,2,0)</f>
        <v>144076.72500000001</v>
      </c>
      <c r="U5228" s="1">
        <f t="shared" si="682"/>
        <v>1301609</v>
      </c>
      <c r="V5228" s="1">
        <f t="shared" si="683"/>
        <v>1301609</v>
      </c>
    </row>
    <row r="5229" spans="1:22" x14ac:dyDescent="0.35">
      <c r="A5229" s="1">
        <v>92300215</v>
      </c>
      <c r="B5229" s="3" t="s">
        <v>28</v>
      </c>
      <c r="C5229" s="29">
        <f t="shared" si="678"/>
        <v>2</v>
      </c>
      <c r="D5229" s="29" t="str">
        <f t="shared" si="675"/>
        <v>5</v>
      </c>
      <c r="E5229" s="42" t="str">
        <f t="shared" si="676"/>
        <v>25</v>
      </c>
      <c r="F5229" s="1">
        <v>23</v>
      </c>
      <c r="G5229" s="28" t="str">
        <f t="shared" si="677"/>
        <v>523</v>
      </c>
      <c r="H5229" s="1">
        <v>7</v>
      </c>
      <c r="I5229" s="1">
        <v>4656</v>
      </c>
      <c r="J5229" s="1">
        <v>8</v>
      </c>
      <c r="K5229" s="1">
        <v>4656</v>
      </c>
      <c r="L5229" s="1">
        <v>115091</v>
      </c>
      <c r="M5229" s="1">
        <v>905025</v>
      </c>
      <c r="N5229" s="2">
        <f>INT(VLOOKUP(--D5229,'属性表（单）'!$H$7:$I$11,2,0)*VLOOKUP(F5229,'属性表（单）'!$B$4:$D$53,3,0))</f>
        <v>34200</v>
      </c>
      <c r="O5229" s="34">
        <f t="shared" si="679"/>
        <v>5130</v>
      </c>
      <c r="P5229" s="1">
        <f>IF(H5229=26,VLOOKUP(G5229,'属性表（单核）'!$H$2:$I$251,2,0),IF(H5229=59,VLOOKUP(G5229,'属性表（单核）'!$C$2:$D$251,2,0),INT(N5229/VLOOKUP(H5229,'属性表（单）'!$N$4:$O$24,2,0))))</f>
        <v>3420</v>
      </c>
      <c r="Q5229" s="34">
        <f t="shared" si="680"/>
        <v>5130</v>
      </c>
      <c r="R5229" s="1">
        <f>IF(J5229=26,VLOOKUP(G5229,'属性表（单核）'!$H$2:$I$251,2,0),IF(J5229=59,VLOOKUP(G5229,'属性表（单核）'!$C$2:$D$251,2,0),INT(N5229/VLOOKUP(J5229,'属性表（单）'!$N$4:$O$24,2,0))))</f>
        <v>3420</v>
      </c>
      <c r="S5229" s="1">
        <f t="shared" si="681"/>
        <v>159819</v>
      </c>
      <c r="T5229" s="28">
        <f>VLOOKUP(--F5229,经验表!$A$4:$B$53,2,0)*VLOOKUP(--E5229,经验表!$W$8:$X$17,2,0)</f>
        <v>159819.07500000001</v>
      </c>
      <c r="U5229" s="1">
        <f t="shared" si="682"/>
        <v>1445685</v>
      </c>
      <c r="V5229" s="1">
        <f t="shared" si="683"/>
        <v>1445685</v>
      </c>
    </row>
    <row r="5230" spans="1:22" x14ac:dyDescent="0.35">
      <c r="A5230" s="1">
        <v>92400215</v>
      </c>
      <c r="B5230" s="3" t="s">
        <v>28</v>
      </c>
      <c r="C5230" s="29">
        <f t="shared" si="678"/>
        <v>2</v>
      </c>
      <c r="D5230" s="29" t="str">
        <f t="shared" si="675"/>
        <v>5</v>
      </c>
      <c r="E5230" s="42" t="str">
        <f t="shared" si="676"/>
        <v>25</v>
      </c>
      <c r="F5230" s="1">
        <v>24</v>
      </c>
      <c r="G5230" s="28" t="str">
        <f t="shared" si="677"/>
        <v>524</v>
      </c>
      <c r="H5230" s="1">
        <v>7</v>
      </c>
      <c r="I5230" s="1">
        <v>4816</v>
      </c>
      <c r="J5230" s="1">
        <v>8</v>
      </c>
      <c r="K5230" s="1">
        <v>4816</v>
      </c>
      <c r="L5230" s="1">
        <v>126918</v>
      </c>
      <c r="M5230" s="1">
        <v>1020116</v>
      </c>
      <c r="N5230" s="2">
        <f>INT(VLOOKUP(--D5230,'属性表（单）'!$H$7:$I$11,2,0)*VLOOKUP(F5230,'属性表（单）'!$B$4:$D$53,3,0))</f>
        <v>36000</v>
      </c>
      <c r="O5230" s="34">
        <f t="shared" si="679"/>
        <v>5400</v>
      </c>
      <c r="P5230" s="1">
        <f>IF(H5230=26,VLOOKUP(G5230,'属性表（单核）'!$H$2:$I$251,2,0),IF(H5230=59,VLOOKUP(G5230,'属性表（单核）'!$C$2:$D$251,2,0),INT(N5230/VLOOKUP(H5230,'属性表（单）'!$N$4:$O$24,2,0))))</f>
        <v>3600</v>
      </c>
      <c r="Q5230" s="34">
        <f t="shared" si="680"/>
        <v>5400</v>
      </c>
      <c r="R5230" s="1">
        <f>IF(J5230=26,VLOOKUP(G5230,'属性表（单核）'!$H$2:$I$251,2,0),IF(J5230=59,VLOOKUP(G5230,'属性表（单核）'!$C$2:$D$251,2,0),INT(N5230/VLOOKUP(J5230,'属性表（单）'!$N$4:$O$24,2,0))))</f>
        <v>3600</v>
      </c>
      <c r="S5230" s="1">
        <f t="shared" si="681"/>
        <v>175561</v>
      </c>
      <c r="T5230" s="28">
        <f>VLOOKUP(--F5230,经验表!$A$4:$B$53,2,0)*VLOOKUP(--E5230,经验表!$W$8:$X$17,2,0)</f>
        <v>175561.42500000002</v>
      </c>
      <c r="U5230" s="1">
        <f t="shared" si="682"/>
        <v>1605504</v>
      </c>
      <c r="V5230" s="1">
        <f t="shared" si="683"/>
        <v>1605504</v>
      </c>
    </row>
    <row r="5231" spans="1:22" x14ac:dyDescent="0.35">
      <c r="A5231" s="1">
        <v>92500215</v>
      </c>
      <c r="B5231" s="3" t="s">
        <v>28</v>
      </c>
      <c r="C5231" s="29">
        <f t="shared" si="678"/>
        <v>2</v>
      </c>
      <c r="D5231" s="29" t="str">
        <f t="shared" si="675"/>
        <v>5</v>
      </c>
      <c r="E5231" s="42" t="str">
        <f t="shared" si="676"/>
        <v>25</v>
      </c>
      <c r="F5231" s="1">
        <v>25</v>
      </c>
      <c r="G5231" s="28" t="str">
        <f t="shared" si="677"/>
        <v>525</v>
      </c>
      <c r="H5231" s="1">
        <v>7</v>
      </c>
      <c r="I5231" s="1">
        <v>4976</v>
      </c>
      <c r="J5231" s="1">
        <v>8</v>
      </c>
      <c r="K5231" s="1">
        <v>4976</v>
      </c>
      <c r="L5231" s="1">
        <v>139834</v>
      </c>
      <c r="M5231" s="1">
        <v>1147034</v>
      </c>
      <c r="N5231" s="2">
        <f>INT(VLOOKUP(--D5231,'属性表（单）'!$H$7:$I$11,2,0)*VLOOKUP(F5231,'属性表（单）'!$B$4:$D$53,3,0))</f>
        <v>37800</v>
      </c>
      <c r="O5231" s="34">
        <f t="shared" si="679"/>
        <v>5670</v>
      </c>
      <c r="P5231" s="1">
        <f>IF(H5231=26,VLOOKUP(G5231,'属性表（单核）'!$H$2:$I$251,2,0),IF(H5231=59,VLOOKUP(G5231,'属性表（单核）'!$C$2:$D$251,2,0),INT(N5231/VLOOKUP(H5231,'属性表（单）'!$N$4:$O$24,2,0))))</f>
        <v>3780</v>
      </c>
      <c r="Q5231" s="34">
        <f t="shared" si="680"/>
        <v>5670</v>
      </c>
      <c r="R5231" s="1">
        <f>IF(J5231=26,VLOOKUP(G5231,'属性表（单核）'!$H$2:$I$251,2,0),IF(J5231=59,VLOOKUP(G5231,'属性表（单核）'!$C$2:$D$251,2,0),INT(N5231/VLOOKUP(J5231,'属性表（单）'!$N$4:$O$24,2,0))))</f>
        <v>3780</v>
      </c>
      <c r="S5231" s="1">
        <f t="shared" si="681"/>
        <v>191303</v>
      </c>
      <c r="T5231" s="28">
        <f>VLOOKUP(--F5231,经验表!$A$4:$B$53,2,0)*VLOOKUP(--E5231,经验表!$W$8:$X$17,2,0)</f>
        <v>191303.77500000002</v>
      </c>
      <c r="U5231" s="1">
        <f t="shared" si="682"/>
        <v>1781065</v>
      </c>
      <c r="V5231" s="1">
        <f t="shared" si="683"/>
        <v>1781065</v>
      </c>
    </row>
    <row r="5232" spans="1:22" x14ac:dyDescent="0.35">
      <c r="A5232" s="1">
        <v>92600215</v>
      </c>
      <c r="B5232" s="3" t="s">
        <v>28</v>
      </c>
      <c r="C5232" s="29">
        <f t="shared" si="678"/>
        <v>2</v>
      </c>
      <c r="D5232" s="29" t="str">
        <f t="shared" si="675"/>
        <v>5</v>
      </c>
      <c r="E5232" s="42" t="str">
        <f t="shared" si="676"/>
        <v>25</v>
      </c>
      <c r="F5232" s="1">
        <v>26</v>
      </c>
      <c r="G5232" s="28" t="str">
        <f t="shared" si="677"/>
        <v>526</v>
      </c>
      <c r="H5232" s="1">
        <v>7</v>
      </c>
      <c r="I5232" s="1">
        <v>5138</v>
      </c>
      <c r="J5232" s="1">
        <v>8</v>
      </c>
      <c r="K5232" s="1">
        <v>5138</v>
      </c>
      <c r="L5232" s="1">
        <v>153936</v>
      </c>
      <c r="M5232" s="1">
        <v>1286868</v>
      </c>
      <c r="N5232" s="2">
        <f>INT(VLOOKUP(--D5232,'属性表（单）'!$H$7:$I$11,2,0)*VLOOKUP(F5232,'属性表（单）'!$B$4:$D$53,3,0))</f>
        <v>39600</v>
      </c>
      <c r="O5232" s="34">
        <f t="shared" si="679"/>
        <v>5940</v>
      </c>
      <c r="P5232" s="1">
        <f>IF(H5232=26,VLOOKUP(G5232,'属性表（单核）'!$H$2:$I$251,2,0),IF(H5232=59,VLOOKUP(G5232,'属性表（单核）'!$C$2:$D$251,2,0),INT(N5232/VLOOKUP(H5232,'属性表（单）'!$N$4:$O$24,2,0))))</f>
        <v>3960</v>
      </c>
      <c r="Q5232" s="34">
        <f t="shared" si="680"/>
        <v>5940</v>
      </c>
      <c r="R5232" s="1">
        <f>IF(J5232=26,VLOOKUP(G5232,'属性表（单核）'!$H$2:$I$251,2,0),IF(J5232=59,VLOOKUP(G5232,'属性表（单核）'!$C$2:$D$251,2,0),INT(N5232/VLOOKUP(J5232,'属性表（单）'!$N$4:$O$24,2,0))))</f>
        <v>3960</v>
      </c>
      <c r="S5232" s="1">
        <f t="shared" si="681"/>
        <v>211837</v>
      </c>
      <c r="T5232" s="28">
        <f>VLOOKUP(--F5232,经验表!$A$4:$B$53,2,0)*VLOOKUP(--E5232,经验表!$W$8:$X$17,2,0)</f>
        <v>211837.27500000002</v>
      </c>
      <c r="U5232" s="1">
        <f t="shared" si="682"/>
        <v>1972368</v>
      </c>
      <c r="V5232" s="1">
        <f t="shared" si="683"/>
        <v>1972368</v>
      </c>
    </row>
    <row r="5233" spans="1:22" x14ac:dyDescent="0.35">
      <c r="A5233" s="1">
        <v>92700215</v>
      </c>
      <c r="B5233" s="3" t="s">
        <v>28</v>
      </c>
      <c r="C5233" s="29">
        <f t="shared" si="678"/>
        <v>2</v>
      </c>
      <c r="D5233" s="29" t="str">
        <f t="shared" si="675"/>
        <v>5</v>
      </c>
      <c r="E5233" s="42" t="str">
        <f t="shared" si="676"/>
        <v>25</v>
      </c>
      <c r="F5233" s="1">
        <v>27</v>
      </c>
      <c r="G5233" s="28" t="str">
        <f t="shared" si="677"/>
        <v>527</v>
      </c>
      <c r="H5233" s="1">
        <v>7</v>
      </c>
      <c r="I5233" s="1">
        <v>5301</v>
      </c>
      <c r="J5233" s="1">
        <v>8</v>
      </c>
      <c r="K5233" s="1">
        <v>5301</v>
      </c>
      <c r="L5233" s="1">
        <v>169332</v>
      </c>
      <c r="M5233" s="1">
        <v>1440804</v>
      </c>
      <c r="N5233" s="2">
        <f>INT(VLOOKUP(--D5233,'属性表（单）'!$H$7:$I$11,2,0)*VLOOKUP(F5233,'属性表（单）'!$B$4:$D$53,3,0))</f>
        <v>41700</v>
      </c>
      <c r="O5233" s="34">
        <f t="shared" si="679"/>
        <v>6255</v>
      </c>
      <c r="P5233" s="1">
        <f>IF(H5233=26,VLOOKUP(G5233,'属性表（单核）'!$H$2:$I$251,2,0),IF(H5233=59,VLOOKUP(G5233,'属性表（单核）'!$C$2:$D$251,2,0),INT(N5233/VLOOKUP(H5233,'属性表（单）'!$N$4:$O$24,2,0))))</f>
        <v>4170</v>
      </c>
      <c r="Q5233" s="34">
        <f t="shared" si="680"/>
        <v>6255</v>
      </c>
      <c r="R5233" s="1">
        <f>IF(J5233=26,VLOOKUP(G5233,'属性表（单核）'!$H$2:$I$251,2,0),IF(J5233=59,VLOOKUP(G5233,'属性表（单核）'!$C$2:$D$251,2,0),INT(N5233/VLOOKUP(J5233,'属性表（单）'!$N$4:$O$24,2,0))))</f>
        <v>4170</v>
      </c>
      <c r="S5233" s="1">
        <f t="shared" si="681"/>
        <v>232370</v>
      </c>
      <c r="T5233" s="28">
        <f>VLOOKUP(--F5233,经验表!$A$4:$B$53,2,0)*VLOOKUP(--E5233,经验表!$W$8:$X$17,2,0)</f>
        <v>232370.77500000002</v>
      </c>
      <c r="U5233" s="1">
        <f t="shared" si="682"/>
        <v>2184205</v>
      </c>
      <c r="V5233" s="1">
        <f t="shared" si="683"/>
        <v>2184205</v>
      </c>
    </row>
    <row r="5234" spans="1:22" x14ac:dyDescent="0.35">
      <c r="A5234" s="1">
        <v>92800215</v>
      </c>
      <c r="B5234" s="3" t="s">
        <v>28</v>
      </c>
      <c r="C5234" s="29">
        <f t="shared" si="678"/>
        <v>2</v>
      </c>
      <c r="D5234" s="29" t="str">
        <f t="shared" si="675"/>
        <v>5</v>
      </c>
      <c r="E5234" s="42" t="str">
        <f t="shared" si="676"/>
        <v>25</v>
      </c>
      <c r="F5234" s="1">
        <v>28</v>
      </c>
      <c r="G5234" s="28" t="str">
        <f t="shared" si="677"/>
        <v>528</v>
      </c>
      <c r="H5234" s="1">
        <v>7</v>
      </c>
      <c r="I5234" s="1">
        <v>5466</v>
      </c>
      <c r="J5234" s="1">
        <v>8</v>
      </c>
      <c r="K5234" s="1">
        <v>5466</v>
      </c>
      <c r="L5234" s="1">
        <v>186142</v>
      </c>
      <c r="M5234" s="1">
        <v>1610136</v>
      </c>
      <c r="N5234" s="2">
        <f>INT(VLOOKUP(--D5234,'属性表（单）'!$H$7:$I$11,2,0)*VLOOKUP(F5234,'属性表（单）'!$B$4:$D$53,3,0))</f>
        <v>43800</v>
      </c>
      <c r="O5234" s="34">
        <f t="shared" si="679"/>
        <v>6570</v>
      </c>
      <c r="P5234" s="1">
        <f>IF(H5234=26,VLOOKUP(G5234,'属性表（单核）'!$H$2:$I$251,2,0),IF(H5234=59,VLOOKUP(G5234,'属性表（单核）'!$C$2:$D$251,2,0),INT(N5234/VLOOKUP(H5234,'属性表（单）'!$N$4:$O$24,2,0))))</f>
        <v>4380</v>
      </c>
      <c r="Q5234" s="34">
        <f t="shared" si="680"/>
        <v>6570</v>
      </c>
      <c r="R5234" s="1">
        <f>IF(J5234=26,VLOOKUP(G5234,'属性表（单核）'!$H$2:$I$251,2,0),IF(J5234=59,VLOOKUP(G5234,'属性表（单核）'!$C$2:$D$251,2,0),INT(N5234/VLOOKUP(J5234,'属性表（单）'!$N$4:$O$24,2,0))))</f>
        <v>4380</v>
      </c>
      <c r="S5234" s="1">
        <f t="shared" si="681"/>
        <v>252904</v>
      </c>
      <c r="T5234" s="28">
        <f>VLOOKUP(--F5234,经验表!$A$4:$B$53,2,0)*VLOOKUP(--E5234,经验表!$W$8:$X$17,2,0)</f>
        <v>252904.27500000002</v>
      </c>
      <c r="U5234" s="1">
        <f t="shared" si="682"/>
        <v>2416575</v>
      </c>
      <c r="V5234" s="1">
        <f t="shared" si="683"/>
        <v>2416575</v>
      </c>
    </row>
    <row r="5235" spans="1:22" x14ac:dyDescent="0.35">
      <c r="A5235" s="1">
        <v>92900215</v>
      </c>
      <c r="B5235" s="3" t="s">
        <v>28</v>
      </c>
      <c r="C5235" s="29">
        <f t="shared" si="678"/>
        <v>2</v>
      </c>
      <c r="D5235" s="29" t="str">
        <f t="shared" si="675"/>
        <v>5</v>
      </c>
      <c r="E5235" s="42" t="str">
        <f t="shared" si="676"/>
        <v>25</v>
      </c>
      <c r="F5235" s="1">
        <v>29</v>
      </c>
      <c r="G5235" s="28" t="str">
        <f t="shared" si="677"/>
        <v>529</v>
      </c>
      <c r="H5235" s="1">
        <v>7</v>
      </c>
      <c r="I5235" s="1">
        <v>5634</v>
      </c>
      <c r="J5235" s="1">
        <v>8</v>
      </c>
      <c r="K5235" s="1">
        <v>5634</v>
      </c>
      <c r="L5235" s="1">
        <v>204492</v>
      </c>
      <c r="M5235" s="1">
        <v>1796278</v>
      </c>
      <c r="N5235" s="2">
        <f>INT(VLOOKUP(--D5235,'属性表（单）'!$H$7:$I$11,2,0)*VLOOKUP(F5235,'属性表（单）'!$B$4:$D$53,3,0))</f>
        <v>45900</v>
      </c>
      <c r="O5235" s="34">
        <f t="shared" si="679"/>
        <v>6885</v>
      </c>
      <c r="P5235" s="1">
        <f>IF(H5235=26,VLOOKUP(G5235,'属性表（单核）'!$H$2:$I$251,2,0),IF(H5235=59,VLOOKUP(G5235,'属性表（单核）'!$C$2:$D$251,2,0),INT(N5235/VLOOKUP(H5235,'属性表（单）'!$N$4:$O$24,2,0))))</f>
        <v>4590</v>
      </c>
      <c r="Q5235" s="34">
        <f t="shared" si="680"/>
        <v>6885</v>
      </c>
      <c r="R5235" s="1">
        <f>IF(J5235=26,VLOOKUP(G5235,'属性表（单核）'!$H$2:$I$251,2,0),IF(J5235=59,VLOOKUP(G5235,'属性表（单核）'!$C$2:$D$251,2,0),INT(N5235/VLOOKUP(J5235,'属性表（单）'!$N$4:$O$24,2,0))))</f>
        <v>4590</v>
      </c>
      <c r="S5235" s="1">
        <f t="shared" si="681"/>
        <v>273437</v>
      </c>
      <c r="T5235" s="28">
        <f>VLOOKUP(--F5235,经验表!$A$4:$B$53,2,0)*VLOOKUP(--E5235,经验表!$W$8:$X$17,2,0)</f>
        <v>273437.77500000002</v>
      </c>
      <c r="U5235" s="1">
        <f t="shared" si="682"/>
        <v>2669479</v>
      </c>
      <c r="V5235" s="1">
        <f t="shared" si="683"/>
        <v>2669479</v>
      </c>
    </row>
    <row r="5236" spans="1:22" x14ac:dyDescent="0.35">
      <c r="A5236" s="1">
        <v>93000215</v>
      </c>
      <c r="B5236" s="3" t="s">
        <v>28</v>
      </c>
      <c r="C5236" s="29">
        <f t="shared" si="678"/>
        <v>2</v>
      </c>
      <c r="D5236" s="29" t="str">
        <f t="shared" si="675"/>
        <v>5</v>
      </c>
      <c r="E5236" s="42" t="str">
        <f t="shared" si="676"/>
        <v>25</v>
      </c>
      <c r="F5236" s="1">
        <v>30</v>
      </c>
      <c r="G5236" s="28" t="str">
        <f t="shared" si="677"/>
        <v>530</v>
      </c>
      <c r="H5236" s="1">
        <v>7</v>
      </c>
      <c r="I5236" s="1">
        <v>5802</v>
      </c>
      <c r="J5236" s="1">
        <v>8</v>
      </c>
      <c r="K5236" s="1">
        <v>5802</v>
      </c>
      <c r="L5236" s="1">
        <v>224521</v>
      </c>
      <c r="M5236" s="1">
        <v>2000770</v>
      </c>
      <c r="N5236" s="2">
        <f>INT(VLOOKUP(--D5236,'属性表（单）'!$H$7:$I$11,2,0)*VLOOKUP(F5236,'属性表（单）'!$B$4:$D$53,3,0))</f>
        <v>48000</v>
      </c>
      <c r="O5236" s="34">
        <f t="shared" si="679"/>
        <v>7200</v>
      </c>
      <c r="P5236" s="1">
        <f>IF(H5236=26,VLOOKUP(G5236,'属性表（单核）'!$H$2:$I$251,2,0),IF(H5236=59,VLOOKUP(G5236,'属性表（单核）'!$C$2:$D$251,2,0),INT(N5236/VLOOKUP(H5236,'属性表（单）'!$N$4:$O$24,2,0))))</f>
        <v>4800</v>
      </c>
      <c r="Q5236" s="34">
        <f t="shared" si="680"/>
        <v>7200</v>
      </c>
      <c r="R5236" s="1">
        <f>IF(J5236=26,VLOOKUP(G5236,'属性表（单核）'!$H$2:$I$251,2,0),IF(J5236=59,VLOOKUP(G5236,'属性表（单核）'!$C$2:$D$251,2,0),INT(N5236/VLOOKUP(J5236,'属性表（单）'!$N$4:$O$24,2,0))))</f>
        <v>4800</v>
      </c>
      <c r="S5236" s="1">
        <f t="shared" si="681"/>
        <v>299446</v>
      </c>
      <c r="T5236" s="28">
        <f>VLOOKUP(--F5236,经验表!$A$4:$B$53,2,0)*VLOOKUP(--E5236,经验表!$W$8:$X$17,2,0)</f>
        <v>299446.87500000006</v>
      </c>
      <c r="U5236" s="1">
        <f t="shared" si="682"/>
        <v>2942916</v>
      </c>
      <c r="V5236" s="1">
        <f t="shared" si="683"/>
        <v>2942916</v>
      </c>
    </row>
    <row r="5237" spans="1:22" x14ac:dyDescent="0.35">
      <c r="A5237" s="1">
        <v>93100215</v>
      </c>
      <c r="B5237" s="3" t="s">
        <v>28</v>
      </c>
      <c r="C5237" s="29">
        <f t="shared" si="678"/>
        <v>2</v>
      </c>
      <c r="D5237" s="29" t="str">
        <f t="shared" si="675"/>
        <v>5</v>
      </c>
      <c r="E5237" s="42" t="str">
        <f t="shared" si="676"/>
        <v>25</v>
      </c>
      <c r="F5237" s="1">
        <v>31</v>
      </c>
      <c r="G5237" s="28" t="str">
        <f t="shared" si="677"/>
        <v>531</v>
      </c>
      <c r="H5237" s="1">
        <v>7</v>
      </c>
      <c r="I5237" s="1">
        <v>5971</v>
      </c>
      <c r="J5237" s="1">
        <v>8</v>
      </c>
      <c r="K5237" s="1">
        <v>5971</v>
      </c>
      <c r="L5237" s="1">
        <v>246385</v>
      </c>
      <c r="M5237" s="1">
        <v>2225291</v>
      </c>
      <c r="N5237" s="2">
        <f>INT(VLOOKUP(--D5237,'属性表（单）'!$H$7:$I$11,2,0)*VLOOKUP(F5237,'属性表（单）'!$B$4:$D$53,3,0))</f>
        <v>50100</v>
      </c>
      <c r="O5237" s="34">
        <f t="shared" si="679"/>
        <v>7515</v>
      </c>
      <c r="P5237" s="1">
        <f>IF(H5237=26,VLOOKUP(G5237,'属性表（单核）'!$H$2:$I$251,2,0),IF(H5237=59,VLOOKUP(G5237,'属性表（单核）'!$C$2:$D$251,2,0),INT(N5237/VLOOKUP(H5237,'属性表（单）'!$N$4:$O$24,2,0))))</f>
        <v>5010</v>
      </c>
      <c r="Q5237" s="34">
        <f t="shared" si="680"/>
        <v>7515</v>
      </c>
      <c r="R5237" s="1">
        <f>IF(J5237=26,VLOOKUP(G5237,'属性表（单核）'!$H$2:$I$251,2,0),IF(J5237=59,VLOOKUP(G5237,'属性表（单核）'!$C$2:$D$251,2,0),INT(N5237/VLOOKUP(J5237,'属性表（单）'!$N$4:$O$24,2,0))))</f>
        <v>5010</v>
      </c>
      <c r="S5237" s="1">
        <f t="shared" si="681"/>
        <v>325455</v>
      </c>
      <c r="T5237" s="28">
        <f>VLOOKUP(--F5237,经验表!$A$4:$B$53,2,0)*VLOOKUP(--E5237,经验表!$W$8:$X$17,2,0)</f>
        <v>325455.97500000003</v>
      </c>
      <c r="U5237" s="1">
        <f t="shared" si="682"/>
        <v>3242362</v>
      </c>
      <c r="V5237" s="1">
        <f t="shared" si="683"/>
        <v>3242362</v>
      </c>
    </row>
    <row r="5238" spans="1:22" x14ac:dyDescent="0.35">
      <c r="A5238" s="1">
        <v>93200215</v>
      </c>
      <c r="B5238" s="3" t="s">
        <v>28</v>
      </c>
      <c r="C5238" s="29">
        <f t="shared" si="678"/>
        <v>2</v>
      </c>
      <c r="D5238" s="29" t="str">
        <f t="shared" si="675"/>
        <v>5</v>
      </c>
      <c r="E5238" s="42" t="str">
        <f t="shared" si="676"/>
        <v>25</v>
      </c>
      <c r="F5238" s="1">
        <v>32</v>
      </c>
      <c r="G5238" s="28" t="str">
        <f t="shared" si="677"/>
        <v>532</v>
      </c>
      <c r="H5238" s="1">
        <v>7</v>
      </c>
      <c r="I5238" s="1">
        <v>6144</v>
      </c>
      <c r="J5238" s="1">
        <v>8</v>
      </c>
      <c r="K5238" s="1">
        <v>6144</v>
      </c>
      <c r="L5238" s="1">
        <v>270248</v>
      </c>
      <c r="M5238" s="1">
        <v>2471676</v>
      </c>
      <c r="N5238" s="2">
        <f>INT(VLOOKUP(--D5238,'属性表（单）'!$H$7:$I$11,2,0)*VLOOKUP(F5238,'属性表（单）'!$B$4:$D$53,3,0))</f>
        <v>52500</v>
      </c>
      <c r="O5238" s="34">
        <f t="shared" si="679"/>
        <v>7875</v>
      </c>
      <c r="P5238" s="1">
        <f>IF(H5238=26,VLOOKUP(G5238,'属性表（单核）'!$H$2:$I$251,2,0),IF(H5238=59,VLOOKUP(G5238,'属性表（单核）'!$C$2:$D$251,2,0),INT(N5238/VLOOKUP(H5238,'属性表（单）'!$N$4:$O$24,2,0))))</f>
        <v>5250</v>
      </c>
      <c r="Q5238" s="34">
        <f t="shared" si="680"/>
        <v>7875</v>
      </c>
      <c r="R5238" s="1">
        <f>IF(J5238=26,VLOOKUP(G5238,'属性表（单核）'!$H$2:$I$251,2,0),IF(J5238=59,VLOOKUP(G5238,'属性表（单核）'!$C$2:$D$251,2,0),INT(N5238/VLOOKUP(J5238,'属性表（单）'!$N$4:$O$24,2,0))))</f>
        <v>5250</v>
      </c>
      <c r="S5238" s="1">
        <f t="shared" si="681"/>
        <v>351465</v>
      </c>
      <c r="T5238" s="28">
        <f>VLOOKUP(--F5238,经验表!$A$4:$B$53,2,0)*VLOOKUP(--E5238,经验表!$W$8:$X$17,2,0)</f>
        <v>351465.07500000007</v>
      </c>
      <c r="U5238" s="1">
        <f t="shared" si="682"/>
        <v>3567817</v>
      </c>
      <c r="V5238" s="1">
        <f t="shared" si="683"/>
        <v>3567817</v>
      </c>
    </row>
    <row r="5239" spans="1:22" x14ac:dyDescent="0.35">
      <c r="A5239" s="1">
        <v>93300215</v>
      </c>
      <c r="B5239" s="3" t="s">
        <v>28</v>
      </c>
      <c r="C5239" s="29">
        <f t="shared" si="678"/>
        <v>2</v>
      </c>
      <c r="D5239" s="29" t="str">
        <f t="shared" si="675"/>
        <v>5</v>
      </c>
      <c r="E5239" s="42" t="str">
        <f t="shared" si="676"/>
        <v>25</v>
      </c>
      <c r="F5239" s="1">
        <v>33</v>
      </c>
      <c r="G5239" s="28" t="str">
        <f t="shared" si="677"/>
        <v>533</v>
      </c>
      <c r="H5239" s="1">
        <v>7</v>
      </c>
      <c r="I5239" s="1">
        <v>6317</v>
      </c>
      <c r="J5239" s="1">
        <v>8</v>
      </c>
      <c r="K5239" s="1">
        <v>6317</v>
      </c>
      <c r="L5239" s="1">
        <v>296294</v>
      </c>
      <c r="M5239" s="1">
        <v>2741924</v>
      </c>
      <c r="N5239" s="2">
        <f>INT(VLOOKUP(--D5239,'属性表（单）'!$H$7:$I$11,2,0)*VLOOKUP(F5239,'属性表（单）'!$B$4:$D$53,3,0))</f>
        <v>54900</v>
      </c>
      <c r="O5239" s="34">
        <f t="shared" si="679"/>
        <v>8235</v>
      </c>
      <c r="P5239" s="1">
        <f>IF(H5239=26,VLOOKUP(G5239,'属性表（单核）'!$H$2:$I$251,2,0),IF(H5239=59,VLOOKUP(G5239,'属性表（单核）'!$C$2:$D$251,2,0),INT(N5239/VLOOKUP(H5239,'属性表（单）'!$N$4:$O$24,2,0))))</f>
        <v>5490</v>
      </c>
      <c r="Q5239" s="34">
        <f t="shared" si="680"/>
        <v>8235</v>
      </c>
      <c r="R5239" s="1">
        <f>IF(J5239=26,VLOOKUP(G5239,'属性表（单核）'!$H$2:$I$251,2,0),IF(J5239=59,VLOOKUP(G5239,'属性表（单核）'!$C$2:$D$251,2,0),INT(N5239/VLOOKUP(J5239,'属性表（单）'!$N$4:$O$24,2,0))))</f>
        <v>5490</v>
      </c>
      <c r="S5239" s="1">
        <f t="shared" si="681"/>
        <v>377474</v>
      </c>
      <c r="T5239" s="28">
        <f>VLOOKUP(--F5239,经验表!$A$4:$B$53,2,0)*VLOOKUP(--E5239,经验表!$W$8:$X$17,2,0)</f>
        <v>377474.17500000005</v>
      </c>
      <c r="U5239" s="1">
        <f t="shared" si="682"/>
        <v>3919282</v>
      </c>
      <c r="V5239" s="1">
        <f t="shared" si="683"/>
        <v>3919282</v>
      </c>
    </row>
    <row r="5240" spans="1:22" x14ac:dyDescent="0.35">
      <c r="A5240" s="1">
        <v>93400215</v>
      </c>
      <c r="B5240" s="3" t="s">
        <v>28</v>
      </c>
      <c r="C5240" s="29">
        <f t="shared" si="678"/>
        <v>2</v>
      </c>
      <c r="D5240" s="29" t="str">
        <f t="shared" si="675"/>
        <v>5</v>
      </c>
      <c r="E5240" s="42" t="str">
        <f t="shared" si="676"/>
        <v>25</v>
      </c>
      <c r="F5240" s="1">
        <v>34</v>
      </c>
      <c r="G5240" s="28" t="str">
        <f t="shared" si="677"/>
        <v>534</v>
      </c>
      <c r="H5240" s="1">
        <v>7</v>
      </c>
      <c r="I5240" s="1">
        <v>6493</v>
      </c>
      <c r="J5240" s="1">
        <v>8</v>
      </c>
      <c r="K5240" s="1">
        <v>6493</v>
      </c>
      <c r="L5240" s="1">
        <v>324718</v>
      </c>
      <c r="M5240" s="1">
        <v>3038218</v>
      </c>
      <c r="N5240" s="2">
        <f>INT(VLOOKUP(--D5240,'属性表（单）'!$H$7:$I$11,2,0)*VLOOKUP(F5240,'属性表（单）'!$B$4:$D$53,3,0))</f>
        <v>57300</v>
      </c>
      <c r="O5240" s="34">
        <f t="shared" si="679"/>
        <v>8595</v>
      </c>
      <c r="P5240" s="1">
        <f>IF(H5240=26,VLOOKUP(G5240,'属性表（单核）'!$H$2:$I$251,2,0),IF(H5240=59,VLOOKUP(G5240,'属性表（单核）'!$C$2:$D$251,2,0),INT(N5240/VLOOKUP(H5240,'属性表（单）'!$N$4:$O$24,2,0))))</f>
        <v>5730</v>
      </c>
      <c r="Q5240" s="34">
        <f t="shared" si="680"/>
        <v>8595</v>
      </c>
      <c r="R5240" s="1">
        <f>IF(J5240=26,VLOOKUP(G5240,'属性表（单核）'!$H$2:$I$251,2,0),IF(J5240=59,VLOOKUP(G5240,'属性表（单核）'!$C$2:$D$251,2,0),INT(N5240/VLOOKUP(J5240,'属性表（单）'!$N$4:$O$24,2,0))))</f>
        <v>5730</v>
      </c>
      <c r="S5240" s="1">
        <f t="shared" si="681"/>
        <v>409643</v>
      </c>
      <c r="T5240" s="28">
        <f>VLOOKUP(--F5240,经验表!$A$4:$B$53,2,0)*VLOOKUP(--E5240,经验表!$W$8:$X$17,2,0)</f>
        <v>409643.32500000007</v>
      </c>
      <c r="U5240" s="1">
        <f t="shared" si="682"/>
        <v>4296756</v>
      </c>
      <c r="V5240" s="1">
        <f t="shared" si="683"/>
        <v>4296756</v>
      </c>
    </row>
    <row r="5241" spans="1:22" x14ac:dyDescent="0.35">
      <c r="A5241" s="1">
        <v>93500215</v>
      </c>
      <c r="B5241" s="3" t="s">
        <v>28</v>
      </c>
      <c r="C5241" s="29">
        <f t="shared" si="678"/>
        <v>2</v>
      </c>
      <c r="D5241" s="29" t="str">
        <f t="shared" si="675"/>
        <v>5</v>
      </c>
      <c r="E5241" s="42" t="str">
        <f t="shared" si="676"/>
        <v>25</v>
      </c>
      <c r="F5241" s="1">
        <v>35</v>
      </c>
      <c r="G5241" s="28" t="str">
        <f t="shared" si="677"/>
        <v>535</v>
      </c>
      <c r="H5241" s="1">
        <v>7</v>
      </c>
      <c r="I5241" s="1">
        <v>6669</v>
      </c>
      <c r="J5241" s="1">
        <v>8</v>
      </c>
      <c r="K5241" s="1">
        <v>6669</v>
      </c>
      <c r="L5241" s="1">
        <v>355740</v>
      </c>
      <c r="M5241" s="1">
        <v>3362936</v>
      </c>
      <c r="N5241" s="2">
        <f>INT(VLOOKUP(--D5241,'属性表（单）'!$H$7:$I$11,2,0)*VLOOKUP(F5241,'属性表（单）'!$B$4:$D$53,3,0))</f>
        <v>59700</v>
      </c>
      <c r="O5241" s="34">
        <f t="shared" si="679"/>
        <v>8955</v>
      </c>
      <c r="P5241" s="1">
        <f>IF(H5241=26,VLOOKUP(G5241,'属性表（单核）'!$H$2:$I$251,2,0),IF(H5241=59,VLOOKUP(G5241,'属性表（单核）'!$C$2:$D$251,2,0),INT(N5241/VLOOKUP(H5241,'属性表（单）'!$N$4:$O$24,2,0))))</f>
        <v>5970</v>
      </c>
      <c r="Q5241" s="34">
        <f t="shared" si="680"/>
        <v>8955</v>
      </c>
      <c r="R5241" s="1">
        <f>IF(J5241=26,VLOOKUP(G5241,'属性表（单核）'!$H$2:$I$251,2,0),IF(J5241=59,VLOOKUP(G5241,'属性表（单核）'!$C$2:$D$251,2,0),INT(N5241/VLOOKUP(J5241,'属性表（单）'!$N$4:$O$24,2,0))))</f>
        <v>5970</v>
      </c>
      <c r="S5241" s="1">
        <f t="shared" si="681"/>
        <v>441812</v>
      </c>
      <c r="T5241" s="28">
        <f>VLOOKUP(--F5241,经验表!$A$4:$B$53,2,0)*VLOOKUP(--E5241,经验表!$W$8:$X$17,2,0)</f>
        <v>441812.47500000003</v>
      </c>
      <c r="U5241" s="1">
        <f t="shared" si="682"/>
        <v>4706399</v>
      </c>
      <c r="V5241" s="1">
        <f t="shared" si="683"/>
        <v>4706399</v>
      </c>
    </row>
    <row r="5242" spans="1:22" x14ac:dyDescent="0.35">
      <c r="A5242" s="1">
        <v>93600215</v>
      </c>
      <c r="B5242" s="3" t="s">
        <v>28</v>
      </c>
      <c r="C5242" s="29">
        <f t="shared" si="678"/>
        <v>2</v>
      </c>
      <c r="D5242" s="29" t="str">
        <f t="shared" si="675"/>
        <v>5</v>
      </c>
      <c r="E5242" s="42" t="str">
        <f t="shared" si="676"/>
        <v>25</v>
      </c>
      <c r="F5242" s="1">
        <v>36</v>
      </c>
      <c r="G5242" s="28" t="str">
        <f t="shared" si="677"/>
        <v>536</v>
      </c>
      <c r="H5242" s="1">
        <v>7</v>
      </c>
      <c r="I5242" s="1">
        <v>6848</v>
      </c>
      <c r="J5242" s="1">
        <v>8</v>
      </c>
      <c r="K5242" s="1">
        <v>6848</v>
      </c>
      <c r="L5242" s="1">
        <v>389594</v>
      </c>
      <c r="M5242" s="1">
        <v>3718676</v>
      </c>
      <c r="N5242" s="2">
        <f>INT(VLOOKUP(--D5242,'属性表（单）'!$H$7:$I$11,2,0)*VLOOKUP(F5242,'属性表（单）'!$B$4:$D$53,3,0))</f>
        <v>62100</v>
      </c>
      <c r="O5242" s="34">
        <f t="shared" si="679"/>
        <v>9315</v>
      </c>
      <c r="P5242" s="1">
        <f>IF(H5242=26,VLOOKUP(G5242,'属性表（单核）'!$H$2:$I$251,2,0),IF(H5242=59,VLOOKUP(G5242,'属性表（单核）'!$C$2:$D$251,2,0),INT(N5242/VLOOKUP(H5242,'属性表（单）'!$N$4:$O$24,2,0))))</f>
        <v>6210</v>
      </c>
      <c r="Q5242" s="34">
        <f t="shared" si="680"/>
        <v>9315</v>
      </c>
      <c r="R5242" s="1">
        <f>IF(J5242=26,VLOOKUP(G5242,'属性表（单核）'!$H$2:$I$251,2,0),IF(J5242=59,VLOOKUP(G5242,'属性表（单核）'!$C$2:$D$251,2,0),INT(N5242/VLOOKUP(J5242,'属性表（单）'!$N$4:$O$24,2,0))))</f>
        <v>6210</v>
      </c>
      <c r="S5242" s="1">
        <f t="shared" si="681"/>
        <v>473981</v>
      </c>
      <c r="T5242" s="28">
        <f>VLOOKUP(--F5242,经验表!$A$4:$B$53,2,0)*VLOOKUP(--E5242,经验表!$W$8:$X$17,2,0)</f>
        <v>473981.62500000006</v>
      </c>
      <c r="U5242" s="1">
        <f t="shared" si="682"/>
        <v>5148211</v>
      </c>
      <c r="V5242" s="1">
        <f t="shared" si="683"/>
        <v>5148211</v>
      </c>
    </row>
    <row r="5243" spans="1:22" x14ac:dyDescent="0.35">
      <c r="A5243" s="1">
        <v>93700215</v>
      </c>
      <c r="B5243" s="3" t="s">
        <v>28</v>
      </c>
      <c r="C5243" s="29">
        <f t="shared" si="678"/>
        <v>2</v>
      </c>
      <c r="D5243" s="29" t="str">
        <f t="shared" si="675"/>
        <v>5</v>
      </c>
      <c r="E5243" s="42" t="str">
        <f t="shared" si="676"/>
        <v>25</v>
      </c>
      <c r="F5243" s="1">
        <v>37</v>
      </c>
      <c r="G5243" s="28" t="str">
        <f t="shared" si="677"/>
        <v>537</v>
      </c>
      <c r="H5243" s="1">
        <v>7</v>
      </c>
      <c r="I5243" s="1">
        <v>7029</v>
      </c>
      <c r="J5243" s="1">
        <v>8</v>
      </c>
      <c r="K5243" s="1">
        <v>7029</v>
      </c>
      <c r="L5243" s="1">
        <v>426536</v>
      </c>
      <c r="M5243" s="1">
        <v>4108270</v>
      </c>
      <c r="N5243" s="2">
        <f>INT(VLOOKUP(--D5243,'属性表（单）'!$H$7:$I$11,2,0)*VLOOKUP(F5243,'属性表（单）'!$B$4:$D$53,3,0))</f>
        <v>64800</v>
      </c>
      <c r="O5243" s="34">
        <f t="shared" si="679"/>
        <v>9720</v>
      </c>
      <c r="P5243" s="1">
        <f>IF(H5243=26,VLOOKUP(G5243,'属性表（单核）'!$H$2:$I$251,2,0),IF(H5243=59,VLOOKUP(G5243,'属性表（单核）'!$C$2:$D$251,2,0),INT(N5243/VLOOKUP(H5243,'属性表（单）'!$N$4:$O$24,2,0))))</f>
        <v>6480</v>
      </c>
      <c r="Q5243" s="34">
        <f t="shared" si="680"/>
        <v>9720</v>
      </c>
      <c r="R5243" s="1">
        <f>IF(J5243=26,VLOOKUP(G5243,'属性表（单核）'!$H$2:$I$251,2,0),IF(J5243=59,VLOOKUP(G5243,'属性表（单核）'!$C$2:$D$251,2,0),INT(N5243/VLOOKUP(J5243,'属性表（单）'!$N$4:$O$24,2,0))))</f>
        <v>6480</v>
      </c>
      <c r="S5243" s="1">
        <f t="shared" si="681"/>
        <v>506150</v>
      </c>
      <c r="T5243" s="28">
        <f>VLOOKUP(--F5243,经验表!$A$4:$B$53,2,0)*VLOOKUP(--E5243,经验表!$W$8:$X$17,2,0)</f>
        <v>506150.77500000008</v>
      </c>
      <c r="U5243" s="1">
        <f t="shared" si="682"/>
        <v>5622192</v>
      </c>
      <c r="V5243" s="1">
        <f t="shared" si="683"/>
        <v>5622192</v>
      </c>
    </row>
    <row r="5244" spans="1:22" x14ac:dyDescent="0.35">
      <c r="A5244" s="1">
        <v>93800215</v>
      </c>
      <c r="B5244" s="3" t="s">
        <v>28</v>
      </c>
      <c r="C5244" s="29">
        <f t="shared" si="678"/>
        <v>2</v>
      </c>
      <c r="D5244" s="29" t="str">
        <f t="shared" si="675"/>
        <v>5</v>
      </c>
      <c r="E5244" s="42" t="str">
        <f t="shared" si="676"/>
        <v>25</v>
      </c>
      <c r="F5244" s="1">
        <v>38</v>
      </c>
      <c r="G5244" s="28" t="str">
        <f t="shared" si="677"/>
        <v>538</v>
      </c>
      <c r="H5244" s="1">
        <v>7</v>
      </c>
      <c r="I5244" s="1">
        <v>7211</v>
      </c>
      <c r="J5244" s="1">
        <v>8</v>
      </c>
      <c r="K5244" s="1">
        <v>7211</v>
      </c>
      <c r="L5244" s="1">
        <v>466849</v>
      </c>
      <c r="M5244" s="1">
        <v>4534806</v>
      </c>
      <c r="N5244" s="2">
        <f>INT(VLOOKUP(--D5244,'属性表（单）'!$H$7:$I$11,2,0)*VLOOKUP(F5244,'属性表（单）'!$B$4:$D$53,3,0))</f>
        <v>67500</v>
      </c>
      <c r="O5244" s="34">
        <f t="shared" si="679"/>
        <v>10125</v>
      </c>
      <c r="P5244" s="1">
        <f>IF(H5244=26,VLOOKUP(G5244,'属性表（单核）'!$H$2:$I$251,2,0),IF(H5244=59,VLOOKUP(G5244,'属性表（单核）'!$C$2:$D$251,2,0),INT(N5244/VLOOKUP(H5244,'属性表（单）'!$N$4:$O$24,2,0))))</f>
        <v>6750</v>
      </c>
      <c r="Q5244" s="34">
        <f t="shared" si="680"/>
        <v>10125</v>
      </c>
      <c r="R5244" s="1">
        <f>IF(J5244=26,VLOOKUP(G5244,'属性表（单核）'!$H$2:$I$251,2,0),IF(J5244=59,VLOOKUP(G5244,'属性表（单核）'!$C$2:$D$251,2,0),INT(N5244/VLOOKUP(J5244,'属性表（单）'!$N$4:$O$24,2,0))))</f>
        <v>6750</v>
      </c>
      <c r="S5244" s="1">
        <f t="shared" si="681"/>
        <v>545164</v>
      </c>
      <c r="T5244" s="28">
        <f>VLOOKUP(--F5244,经验表!$A$4:$B$53,2,0)*VLOOKUP(--E5244,经验表!$W$8:$X$17,2,0)</f>
        <v>545164.42500000005</v>
      </c>
      <c r="U5244" s="1">
        <f t="shared" si="682"/>
        <v>6128342</v>
      </c>
      <c r="V5244" s="1">
        <f t="shared" si="683"/>
        <v>6128342</v>
      </c>
    </row>
    <row r="5245" spans="1:22" x14ac:dyDescent="0.35">
      <c r="A5245" s="1">
        <v>93900215</v>
      </c>
      <c r="B5245" s="3" t="s">
        <v>28</v>
      </c>
      <c r="C5245" s="29">
        <f t="shared" si="678"/>
        <v>2</v>
      </c>
      <c r="D5245" s="29" t="str">
        <f t="shared" si="675"/>
        <v>5</v>
      </c>
      <c r="E5245" s="42" t="str">
        <f t="shared" si="676"/>
        <v>25</v>
      </c>
      <c r="F5245" s="1">
        <v>39</v>
      </c>
      <c r="G5245" s="28" t="str">
        <f t="shared" si="677"/>
        <v>539</v>
      </c>
      <c r="H5245" s="1">
        <v>7</v>
      </c>
      <c r="I5245" s="1">
        <v>7395</v>
      </c>
      <c r="J5245" s="1">
        <v>8</v>
      </c>
      <c r="K5245" s="1">
        <v>7395</v>
      </c>
      <c r="L5245" s="1">
        <v>510840</v>
      </c>
      <c r="M5245" s="1">
        <v>5001655</v>
      </c>
      <c r="N5245" s="2">
        <f>INT(VLOOKUP(--D5245,'属性表（单）'!$H$7:$I$11,2,0)*VLOOKUP(F5245,'属性表（单）'!$B$4:$D$53,3,0))</f>
        <v>70200</v>
      </c>
      <c r="O5245" s="34">
        <f t="shared" si="679"/>
        <v>10530</v>
      </c>
      <c r="P5245" s="1">
        <f>IF(H5245=26,VLOOKUP(G5245,'属性表（单核）'!$H$2:$I$251,2,0),IF(H5245=59,VLOOKUP(G5245,'属性表（单核）'!$C$2:$D$251,2,0),INT(N5245/VLOOKUP(H5245,'属性表（单）'!$N$4:$O$24,2,0))))</f>
        <v>7020</v>
      </c>
      <c r="Q5245" s="34">
        <f t="shared" si="680"/>
        <v>10530</v>
      </c>
      <c r="R5245" s="1">
        <f>IF(J5245=26,VLOOKUP(G5245,'属性表（单核）'!$H$2:$I$251,2,0),IF(J5245=59,VLOOKUP(G5245,'属性表（单核）'!$C$2:$D$251,2,0),INT(N5245/VLOOKUP(J5245,'属性表（单）'!$N$4:$O$24,2,0))))</f>
        <v>7020</v>
      </c>
      <c r="S5245" s="1">
        <f t="shared" si="681"/>
        <v>584178</v>
      </c>
      <c r="T5245" s="28">
        <f>VLOOKUP(--F5245,经验表!$A$4:$B$53,2,0)*VLOOKUP(--E5245,经验表!$W$8:$X$17,2,0)</f>
        <v>584178.07500000007</v>
      </c>
      <c r="U5245" s="1">
        <f t="shared" si="682"/>
        <v>6673506</v>
      </c>
      <c r="V5245" s="1">
        <f t="shared" si="683"/>
        <v>6673506</v>
      </c>
    </row>
    <row r="5246" spans="1:22" x14ac:dyDescent="0.35">
      <c r="A5246" s="1">
        <v>94000215</v>
      </c>
      <c r="B5246" s="3" t="s">
        <v>28</v>
      </c>
      <c r="C5246" s="29">
        <f t="shared" si="678"/>
        <v>2</v>
      </c>
      <c r="D5246" s="29" t="str">
        <f t="shared" si="675"/>
        <v>5</v>
      </c>
      <c r="E5246" s="42" t="str">
        <f t="shared" si="676"/>
        <v>25</v>
      </c>
      <c r="F5246" s="1">
        <v>40</v>
      </c>
      <c r="G5246" s="28" t="str">
        <f t="shared" si="677"/>
        <v>540</v>
      </c>
      <c r="H5246" s="1">
        <v>7</v>
      </c>
      <c r="I5246" s="1">
        <v>7582</v>
      </c>
      <c r="J5246" s="1">
        <v>8</v>
      </c>
      <c r="K5246" s="1">
        <v>7582</v>
      </c>
      <c r="L5246" s="1">
        <v>558837</v>
      </c>
      <c r="M5246" s="1">
        <v>5512495</v>
      </c>
      <c r="N5246" s="2">
        <f>INT(VLOOKUP(--D5246,'属性表（单）'!$H$7:$I$11,2,0)*VLOOKUP(F5246,'属性表（单）'!$B$4:$D$53,3,0))</f>
        <v>72900</v>
      </c>
      <c r="O5246" s="34">
        <f t="shared" si="679"/>
        <v>10935</v>
      </c>
      <c r="P5246" s="1">
        <f>IF(H5246=26,VLOOKUP(G5246,'属性表（单核）'!$H$2:$I$251,2,0),IF(H5246=59,VLOOKUP(G5246,'属性表（单核）'!$C$2:$D$251,2,0),INT(N5246/VLOOKUP(H5246,'属性表（单）'!$N$4:$O$24,2,0))))</f>
        <v>7290</v>
      </c>
      <c r="Q5246" s="34">
        <f t="shared" si="680"/>
        <v>10935</v>
      </c>
      <c r="R5246" s="1">
        <f>IF(J5246=26,VLOOKUP(G5246,'属性表（单核）'!$H$2:$I$251,2,0),IF(J5246=59,VLOOKUP(G5246,'属性表（单核）'!$C$2:$D$251,2,0),INT(N5246/VLOOKUP(J5246,'属性表（单）'!$N$4:$O$24,2,0))))</f>
        <v>7290</v>
      </c>
      <c r="S5246" s="1">
        <f t="shared" si="681"/>
        <v>623191</v>
      </c>
      <c r="T5246" s="28">
        <f>VLOOKUP(--F5246,经验表!$A$4:$B$53,2,0)*VLOOKUP(--E5246,经验表!$W$8:$X$17,2,0)</f>
        <v>623191.72500000009</v>
      </c>
      <c r="U5246" s="1">
        <f t="shared" si="682"/>
        <v>7257684</v>
      </c>
      <c r="V5246" s="1">
        <f t="shared" si="683"/>
        <v>7257684</v>
      </c>
    </row>
    <row r="5247" spans="1:22" x14ac:dyDescent="0.35">
      <c r="A5247" s="1">
        <v>94100215</v>
      </c>
      <c r="B5247" s="3" t="s">
        <v>28</v>
      </c>
      <c r="C5247" s="29">
        <f t="shared" si="678"/>
        <v>2</v>
      </c>
      <c r="D5247" s="29" t="str">
        <f t="shared" si="675"/>
        <v>5</v>
      </c>
      <c r="E5247" s="42" t="str">
        <f t="shared" si="676"/>
        <v>25</v>
      </c>
      <c r="F5247" s="1">
        <v>41</v>
      </c>
      <c r="G5247" s="28" t="str">
        <f t="shared" si="677"/>
        <v>541</v>
      </c>
      <c r="H5247" s="1">
        <v>7</v>
      </c>
      <c r="I5247" s="1">
        <v>7770</v>
      </c>
      <c r="J5247" s="1">
        <v>8</v>
      </c>
      <c r="K5247" s="1">
        <v>7770</v>
      </c>
      <c r="L5247" s="1">
        <v>611213</v>
      </c>
      <c r="M5247" s="1">
        <v>6071332</v>
      </c>
      <c r="N5247" s="2">
        <f>INT(VLOOKUP(--D5247,'属性表（单）'!$H$7:$I$11,2,0)*VLOOKUP(F5247,'属性表（单）'!$B$4:$D$53,3,0))</f>
        <v>75600</v>
      </c>
      <c r="O5247" s="34">
        <f t="shared" si="679"/>
        <v>11340</v>
      </c>
      <c r="P5247" s="1">
        <f>IF(H5247=26,VLOOKUP(G5247,'属性表（单核）'!$H$2:$I$251,2,0),IF(H5247=59,VLOOKUP(G5247,'属性表（单核）'!$C$2:$D$251,2,0),INT(N5247/VLOOKUP(H5247,'属性表（单）'!$N$4:$O$24,2,0))))</f>
        <v>7560</v>
      </c>
      <c r="Q5247" s="34">
        <f t="shared" si="680"/>
        <v>11340</v>
      </c>
      <c r="R5247" s="1">
        <f>IF(J5247=26,VLOOKUP(G5247,'属性表（单核）'!$H$2:$I$251,2,0),IF(J5247=59,VLOOKUP(G5247,'属性表（单核）'!$C$2:$D$251,2,0),INT(N5247/VLOOKUP(J5247,'属性表（单）'!$N$4:$O$24,2,0))))</f>
        <v>7560</v>
      </c>
      <c r="S5247" s="1">
        <f t="shared" si="681"/>
        <v>662205</v>
      </c>
      <c r="T5247" s="28">
        <f>VLOOKUP(--F5247,经验表!$A$4:$B$53,2,0)*VLOOKUP(--E5247,经验表!$W$8:$X$17,2,0)</f>
        <v>662205.37500000012</v>
      </c>
      <c r="U5247" s="1">
        <f t="shared" si="682"/>
        <v>7880875</v>
      </c>
      <c r="V5247" s="1">
        <f t="shared" si="683"/>
        <v>7880875</v>
      </c>
    </row>
    <row r="5248" spans="1:22" x14ac:dyDescent="0.35">
      <c r="A5248" s="1">
        <v>94200215</v>
      </c>
      <c r="B5248" s="3" t="s">
        <v>28</v>
      </c>
      <c r="C5248" s="29">
        <f t="shared" si="678"/>
        <v>2</v>
      </c>
      <c r="D5248" s="29" t="str">
        <f t="shared" si="675"/>
        <v>5</v>
      </c>
      <c r="E5248" s="42" t="str">
        <f t="shared" si="676"/>
        <v>25</v>
      </c>
      <c r="F5248" s="1">
        <v>42</v>
      </c>
      <c r="G5248" s="28" t="str">
        <f t="shared" si="677"/>
        <v>542</v>
      </c>
      <c r="H5248" s="1">
        <v>7</v>
      </c>
      <c r="I5248" s="1">
        <v>7960</v>
      </c>
      <c r="J5248" s="1">
        <v>8</v>
      </c>
      <c r="K5248" s="1">
        <v>7960</v>
      </c>
      <c r="L5248" s="1">
        <v>668358</v>
      </c>
      <c r="M5248" s="1">
        <v>6682545</v>
      </c>
      <c r="N5248" s="2">
        <f>INT(VLOOKUP(--D5248,'属性表（单）'!$H$7:$I$11,2,0)*VLOOKUP(F5248,'属性表（单）'!$B$4:$D$53,3,0))</f>
        <v>78600</v>
      </c>
      <c r="O5248" s="34">
        <f t="shared" si="679"/>
        <v>11790</v>
      </c>
      <c r="P5248" s="1">
        <f>IF(H5248=26,VLOOKUP(G5248,'属性表（单核）'!$H$2:$I$251,2,0),IF(H5248=59,VLOOKUP(G5248,'属性表（单核）'!$C$2:$D$251,2,0),INT(N5248/VLOOKUP(H5248,'属性表（单）'!$N$4:$O$24,2,0))))</f>
        <v>7860</v>
      </c>
      <c r="Q5248" s="34">
        <f t="shared" si="680"/>
        <v>11790</v>
      </c>
      <c r="R5248" s="1">
        <f>IF(J5248=26,VLOOKUP(G5248,'属性表（单核）'!$H$2:$I$251,2,0),IF(J5248=59,VLOOKUP(G5248,'属性表（单核）'!$C$2:$D$251,2,0),INT(N5248/VLOOKUP(J5248,'属性表（单）'!$N$4:$O$24,2,0))))</f>
        <v>7860</v>
      </c>
      <c r="S5248" s="1">
        <f t="shared" si="681"/>
        <v>708747</v>
      </c>
      <c r="T5248" s="28">
        <f>VLOOKUP(--F5248,经验表!$A$4:$B$53,2,0)*VLOOKUP(--E5248,经验表!$W$8:$X$17,2,0)</f>
        <v>708747.97500000009</v>
      </c>
      <c r="U5248" s="1">
        <f t="shared" si="682"/>
        <v>8543080</v>
      </c>
      <c r="V5248" s="1">
        <f t="shared" si="683"/>
        <v>8543080</v>
      </c>
    </row>
    <row r="5249" spans="1:22" x14ac:dyDescent="0.35">
      <c r="A5249" s="1">
        <v>94300215</v>
      </c>
      <c r="B5249" s="3" t="s">
        <v>28</v>
      </c>
      <c r="C5249" s="29">
        <f t="shared" si="678"/>
        <v>2</v>
      </c>
      <c r="D5249" s="29" t="str">
        <f t="shared" si="675"/>
        <v>5</v>
      </c>
      <c r="E5249" s="42" t="str">
        <f t="shared" si="676"/>
        <v>25</v>
      </c>
      <c r="F5249" s="1">
        <v>43</v>
      </c>
      <c r="G5249" s="28" t="str">
        <f t="shared" si="677"/>
        <v>543</v>
      </c>
      <c r="H5249" s="1">
        <v>7</v>
      </c>
      <c r="I5249" s="1">
        <v>8152</v>
      </c>
      <c r="J5249" s="1">
        <v>8</v>
      </c>
      <c r="K5249" s="1">
        <v>8152</v>
      </c>
      <c r="L5249" s="1">
        <v>730710</v>
      </c>
      <c r="M5249" s="1">
        <v>7350903</v>
      </c>
      <c r="N5249" s="2">
        <f>INT(VLOOKUP(--D5249,'属性表（单）'!$H$7:$I$11,2,0)*VLOOKUP(F5249,'属性表（单）'!$B$4:$D$53,3,0))</f>
        <v>81600</v>
      </c>
      <c r="O5249" s="34">
        <f t="shared" si="679"/>
        <v>12240</v>
      </c>
      <c r="P5249" s="1">
        <f>IF(H5249=26,VLOOKUP(G5249,'属性表（单核）'!$H$2:$I$251,2,0),IF(H5249=59,VLOOKUP(G5249,'属性表（单核）'!$C$2:$D$251,2,0),INT(N5249/VLOOKUP(H5249,'属性表（单）'!$N$4:$O$24,2,0))))</f>
        <v>8160</v>
      </c>
      <c r="Q5249" s="34">
        <f t="shared" si="680"/>
        <v>12240</v>
      </c>
      <c r="R5249" s="1">
        <f>IF(J5249=26,VLOOKUP(G5249,'属性表（单核）'!$H$2:$I$251,2,0),IF(J5249=59,VLOOKUP(G5249,'属性表（单核）'!$C$2:$D$251,2,0),INT(N5249/VLOOKUP(J5249,'属性表（单）'!$N$4:$O$24,2,0))))</f>
        <v>8160</v>
      </c>
      <c r="S5249" s="1">
        <f t="shared" si="681"/>
        <v>755290</v>
      </c>
      <c r="T5249" s="28">
        <f>VLOOKUP(--F5249,经验表!$A$4:$B$53,2,0)*VLOOKUP(--E5249,经验表!$W$8:$X$17,2,0)</f>
        <v>755290.57500000007</v>
      </c>
      <c r="U5249" s="1">
        <f t="shared" si="682"/>
        <v>9251827</v>
      </c>
      <c r="V5249" s="1">
        <f t="shared" si="683"/>
        <v>9251827</v>
      </c>
    </row>
    <row r="5250" spans="1:22" x14ac:dyDescent="0.35">
      <c r="A5250" s="1">
        <v>94400215</v>
      </c>
      <c r="B5250" s="3" t="s">
        <v>28</v>
      </c>
      <c r="C5250" s="29">
        <f t="shared" si="678"/>
        <v>2</v>
      </c>
      <c r="D5250" s="29" t="str">
        <f t="shared" si="675"/>
        <v>5</v>
      </c>
      <c r="E5250" s="42" t="str">
        <f t="shared" si="676"/>
        <v>25</v>
      </c>
      <c r="F5250" s="1">
        <v>44</v>
      </c>
      <c r="G5250" s="28" t="str">
        <f t="shared" si="677"/>
        <v>544</v>
      </c>
      <c r="H5250" s="1">
        <v>7</v>
      </c>
      <c r="I5250" s="1">
        <v>8346</v>
      </c>
      <c r="J5250" s="1">
        <v>8</v>
      </c>
      <c r="K5250" s="1">
        <v>8346</v>
      </c>
      <c r="L5250" s="1">
        <v>798739</v>
      </c>
      <c r="M5250" s="1">
        <v>8081613</v>
      </c>
      <c r="N5250" s="2">
        <f>INT(VLOOKUP(--D5250,'属性表（单）'!$H$7:$I$11,2,0)*VLOOKUP(F5250,'属性表（单）'!$B$4:$D$53,3,0))</f>
        <v>84600</v>
      </c>
      <c r="O5250" s="34">
        <f t="shared" si="679"/>
        <v>12690</v>
      </c>
      <c r="P5250" s="1">
        <f>IF(H5250=26,VLOOKUP(G5250,'属性表（单核）'!$H$2:$I$251,2,0),IF(H5250=59,VLOOKUP(G5250,'属性表（单核）'!$C$2:$D$251,2,0),INT(N5250/VLOOKUP(H5250,'属性表（单）'!$N$4:$O$24,2,0))))</f>
        <v>8460</v>
      </c>
      <c r="Q5250" s="34">
        <f t="shared" si="680"/>
        <v>12690</v>
      </c>
      <c r="R5250" s="1">
        <f>IF(J5250=26,VLOOKUP(G5250,'属性表（单核）'!$H$2:$I$251,2,0),IF(J5250=59,VLOOKUP(G5250,'属性表（单核）'!$C$2:$D$251,2,0),INT(N5250/VLOOKUP(J5250,'属性表（单）'!$N$4:$O$24,2,0))))</f>
        <v>8460</v>
      </c>
      <c r="S5250" s="1">
        <f t="shared" si="681"/>
        <v>801833</v>
      </c>
      <c r="T5250" s="28">
        <f>VLOOKUP(--F5250,经验表!$A$4:$B$53,2,0)*VLOOKUP(--E5250,经验表!$W$8:$X$17,2,0)</f>
        <v>801833.17500000016</v>
      </c>
      <c r="U5250" s="1">
        <f t="shared" si="682"/>
        <v>10007117</v>
      </c>
      <c r="V5250" s="1">
        <f t="shared" si="683"/>
        <v>10007117</v>
      </c>
    </row>
    <row r="5251" spans="1:22" x14ac:dyDescent="0.35">
      <c r="A5251" s="1">
        <v>94500215</v>
      </c>
      <c r="B5251" s="3" t="s">
        <v>28</v>
      </c>
      <c r="C5251" s="29">
        <f t="shared" si="678"/>
        <v>2</v>
      </c>
      <c r="D5251" s="29" t="str">
        <f t="shared" ref="D5251:D5256" si="684">RIGHT(A5251,1)</f>
        <v>5</v>
      </c>
      <c r="E5251" s="42" t="str">
        <f t="shared" ref="E5251:E5256" si="685">IF(C5251=1,RIGHT(A5251,1),C5251&amp;RIGHT(A5251,1))</f>
        <v>25</v>
      </c>
      <c r="F5251" s="1">
        <v>45</v>
      </c>
      <c r="G5251" s="28" t="str">
        <f t="shared" ref="G5251:G5256" si="686">D5251&amp;F5251</f>
        <v>545</v>
      </c>
      <c r="H5251" s="1">
        <v>7</v>
      </c>
      <c r="I5251" s="1">
        <v>8541</v>
      </c>
      <c r="J5251" s="1">
        <v>8</v>
      </c>
      <c r="K5251" s="1">
        <v>8541</v>
      </c>
      <c r="L5251" s="1">
        <v>872962</v>
      </c>
      <c r="M5251" s="1">
        <v>8880352</v>
      </c>
      <c r="N5251" s="2">
        <f>INT(VLOOKUP(--D5251,'属性表（单）'!$H$7:$I$11,2,0)*VLOOKUP(F5251,'属性表（单）'!$B$4:$D$53,3,0))</f>
        <v>87600</v>
      </c>
      <c r="O5251" s="34">
        <f t="shared" si="679"/>
        <v>13140</v>
      </c>
      <c r="P5251" s="1">
        <f>IF(H5251=26,VLOOKUP(G5251,'属性表（单核）'!$H$2:$I$251,2,0),IF(H5251=59,VLOOKUP(G5251,'属性表（单核）'!$C$2:$D$251,2,0),INT(N5251/VLOOKUP(H5251,'属性表（单）'!$N$4:$O$24,2,0))))</f>
        <v>8760</v>
      </c>
      <c r="Q5251" s="34">
        <f t="shared" si="680"/>
        <v>13140</v>
      </c>
      <c r="R5251" s="1">
        <f>IF(J5251=26,VLOOKUP(G5251,'属性表（单核）'!$H$2:$I$251,2,0),IF(J5251=59,VLOOKUP(G5251,'属性表（单核）'!$C$2:$D$251,2,0),INT(N5251/VLOOKUP(J5251,'属性表（单）'!$N$4:$O$24,2,0))))</f>
        <v>8760</v>
      </c>
      <c r="S5251" s="1">
        <f t="shared" si="681"/>
        <v>848375</v>
      </c>
      <c r="T5251" s="28">
        <f>VLOOKUP(--F5251,经验表!$A$4:$B$53,2,0)*VLOOKUP(--E5251,经验表!$W$8:$X$17,2,0)</f>
        <v>848375.77500000014</v>
      </c>
      <c r="U5251" s="1">
        <f t="shared" si="682"/>
        <v>10808950</v>
      </c>
      <c r="V5251" s="1">
        <f t="shared" si="683"/>
        <v>10808950</v>
      </c>
    </row>
    <row r="5252" spans="1:22" x14ac:dyDescent="0.35">
      <c r="A5252" s="1">
        <v>94600215</v>
      </c>
      <c r="B5252" s="3" t="s">
        <v>28</v>
      </c>
      <c r="C5252" s="29">
        <f>C5251</f>
        <v>2</v>
      </c>
      <c r="D5252" s="29" t="str">
        <f t="shared" si="684"/>
        <v>5</v>
      </c>
      <c r="E5252" s="42" t="str">
        <f t="shared" si="685"/>
        <v>25</v>
      </c>
      <c r="F5252" s="1">
        <v>46</v>
      </c>
      <c r="G5252" s="28" t="str">
        <f t="shared" si="686"/>
        <v>546</v>
      </c>
      <c r="H5252" s="1">
        <v>7</v>
      </c>
      <c r="I5252" s="1">
        <v>8738</v>
      </c>
      <c r="J5252" s="1">
        <v>8</v>
      </c>
      <c r="K5252" s="1">
        <v>8738</v>
      </c>
      <c r="L5252" s="1">
        <v>953942</v>
      </c>
      <c r="M5252" s="1">
        <v>9753314</v>
      </c>
      <c r="N5252" s="2">
        <f>INT(VLOOKUP(--D5252,'属性表（单）'!$H$7:$I$11,2,0)*VLOOKUP(F5252,'属性表（单）'!$B$4:$D$53,3,0))</f>
        <v>90600</v>
      </c>
      <c r="O5252" s="34">
        <f t="shared" si="679"/>
        <v>13590</v>
      </c>
      <c r="P5252" s="1">
        <f>IF(H5252=26,VLOOKUP(G5252,'属性表（单核）'!$H$2:$I$251,2,0),IF(H5252=59,VLOOKUP(G5252,'属性表（单核）'!$C$2:$D$251,2,0),INT(N5252/VLOOKUP(H5252,'属性表（单）'!$N$4:$O$24,2,0))))</f>
        <v>9060</v>
      </c>
      <c r="Q5252" s="34">
        <f t="shared" si="680"/>
        <v>13590</v>
      </c>
      <c r="R5252" s="1">
        <f>IF(J5252=26,VLOOKUP(G5252,'属性表（单核）'!$H$2:$I$251,2,0),IF(J5252=59,VLOOKUP(G5252,'属性表（单核）'!$C$2:$D$251,2,0),INT(N5252/VLOOKUP(J5252,'属性表（单）'!$N$4:$O$24,2,0))))</f>
        <v>9060</v>
      </c>
      <c r="S5252" s="1">
        <f t="shared" si="681"/>
        <v>903131</v>
      </c>
      <c r="T5252" s="28">
        <f>VLOOKUP(--F5252,经验表!$A$4:$B$53,2,0)*VLOOKUP(--E5252,经验表!$W$8:$X$17,2,0)</f>
        <v>903131.77500000014</v>
      </c>
      <c r="U5252" s="1">
        <f t="shared" si="682"/>
        <v>11657325</v>
      </c>
      <c r="V5252" s="1">
        <f t="shared" si="683"/>
        <v>11657325</v>
      </c>
    </row>
    <row r="5253" spans="1:22" x14ac:dyDescent="0.35">
      <c r="A5253" s="1">
        <v>94700215</v>
      </c>
      <c r="B5253" s="3" t="s">
        <v>28</v>
      </c>
      <c r="C5253" s="29">
        <f>C5252</f>
        <v>2</v>
      </c>
      <c r="D5253" s="29" t="str">
        <f t="shared" si="684"/>
        <v>5</v>
      </c>
      <c r="E5253" s="42" t="str">
        <f t="shared" si="685"/>
        <v>25</v>
      </c>
      <c r="F5253" s="1">
        <v>47</v>
      </c>
      <c r="G5253" s="28" t="str">
        <f t="shared" si="686"/>
        <v>547</v>
      </c>
      <c r="H5253" s="1">
        <v>7</v>
      </c>
      <c r="I5253" s="1">
        <v>8938</v>
      </c>
      <c r="J5253" s="1">
        <v>8</v>
      </c>
      <c r="K5253" s="1">
        <v>8938</v>
      </c>
      <c r="L5253" s="1">
        <v>1042292</v>
      </c>
      <c r="M5253" s="1">
        <v>10707256</v>
      </c>
      <c r="N5253" s="2">
        <f>INT(VLOOKUP(--D5253,'属性表（单）'!$H$7:$I$11,2,0)*VLOOKUP(F5253,'属性表（单）'!$B$4:$D$53,3,0))</f>
        <v>93900</v>
      </c>
      <c r="O5253" s="34">
        <f t="shared" si="679"/>
        <v>14085</v>
      </c>
      <c r="P5253" s="1">
        <f>IF(H5253=26,VLOOKUP(G5253,'属性表（单核）'!$H$2:$I$251,2,0),IF(H5253=59,VLOOKUP(G5253,'属性表（单核）'!$C$2:$D$251,2,0),INT(N5253/VLOOKUP(H5253,'属性表（单）'!$N$4:$O$24,2,0))))</f>
        <v>9390</v>
      </c>
      <c r="Q5253" s="34">
        <f t="shared" si="680"/>
        <v>14085</v>
      </c>
      <c r="R5253" s="1">
        <f>IF(J5253=26,VLOOKUP(G5253,'属性表（单核）'!$H$2:$I$251,2,0),IF(J5253=59,VLOOKUP(G5253,'属性表（单核）'!$C$2:$D$251,2,0),INT(N5253/VLOOKUP(J5253,'属性表（单）'!$N$4:$O$24,2,0))))</f>
        <v>9390</v>
      </c>
      <c r="S5253" s="1">
        <f t="shared" si="681"/>
        <v>957887</v>
      </c>
      <c r="T5253" s="28">
        <f>VLOOKUP(--F5253,经验表!$A$4:$B$53,2,0)*VLOOKUP(--E5253,经验表!$W$8:$X$17,2,0)</f>
        <v>957887.77500000014</v>
      </c>
      <c r="U5253" s="1">
        <f t="shared" si="682"/>
        <v>12560456</v>
      </c>
      <c r="V5253" s="1">
        <f t="shared" si="683"/>
        <v>12560456</v>
      </c>
    </row>
    <row r="5254" spans="1:22" x14ac:dyDescent="0.35">
      <c r="A5254" s="1">
        <v>94800215</v>
      </c>
      <c r="B5254" s="3" t="s">
        <v>28</v>
      </c>
      <c r="C5254" s="29">
        <f>C5253</f>
        <v>2</v>
      </c>
      <c r="D5254" s="29" t="str">
        <f t="shared" si="684"/>
        <v>5</v>
      </c>
      <c r="E5254" s="42" t="str">
        <f t="shared" si="685"/>
        <v>25</v>
      </c>
      <c r="F5254" s="1">
        <v>48</v>
      </c>
      <c r="G5254" s="28" t="str">
        <f t="shared" si="686"/>
        <v>548</v>
      </c>
      <c r="H5254" s="1">
        <v>7</v>
      </c>
      <c r="I5254" s="1">
        <v>9139</v>
      </c>
      <c r="J5254" s="1">
        <v>8</v>
      </c>
      <c r="K5254" s="1">
        <v>9139</v>
      </c>
      <c r="L5254" s="1">
        <v>1138680</v>
      </c>
      <c r="M5254" s="1">
        <v>11749548</v>
      </c>
      <c r="N5254" s="2">
        <f>INT(VLOOKUP(--D5254,'属性表（单）'!$H$7:$I$11,2,0)*VLOOKUP(F5254,'属性表（单）'!$B$4:$D$53,3,0))</f>
        <v>97200</v>
      </c>
      <c r="O5254" s="34">
        <f t="shared" si="679"/>
        <v>14580</v>
      </c>
      <c r="P5254" s="1">
        <f>IF(H5254=26,VLOOKUP(G5254,'属性表（单核）'!$H$2:$I$251,2,0),IF(H5254=59,VLOOKUP(G5254,'属性表（单核）'!$C$2:$D$251,2,0),INT(N5254/VLOOKUP(H5254,'属性表（单）'!$N$4:$O$24,2,0))))</f>
        <v>9720</v>
      </c>
      <c r="Q5254" s="34">
        <f t="shared" si="680"/>
        <v>14580</v>
      </c>
      <c r="R5254" s="1">
        <f>IF(J5254=26,VLOOKUP(G5254,'属性表（单核）'!$H$2:$I$251,2,0),IF(J5254=59,VLOOKUP(G5254,'属性表（单核）'!$C$2:$D$251,2,0),INT(N5254/VLOOKUP(J5254,'属性表（单）'!$N$4:$O$24,2,0))))</f>
        <v>9720</v>
      </c>
      <c r="S5254" s="1">
        <f t="shared" si="681"/>
        <v>1012643</v>
      </c>
      <c r="T5254" s="28">
        <f>VLOOKUP(--F5254,经验表!$A$4:$B$53,2,0)*VLOOKUP(--E5254,经验表!$W$8:$X$17,2,0)</f>
        <v>1012643.7750000001</v>
      </c>
      <c r="U5254" s="1">
        <f t="shared" si="682"/>
        <v>13518343</v>
      </c>
      <c r="V5254" s="1">
        <f t="shared" si="683"/>
        <v>13518343</v>
      </c>
    </row>
    <row r="5255" spans="1:22" x14ac:dyDescent="0.35">
      <c r="A5255" s="1">
        <v>94900215</v>
      </c>
      <c r="B5255" s="3" t="s">
        <v>28</v>
      </c>
      <c r="C5255" s="29">
        <f>C5254</f>
        <v>2</v>
      </c>
      <c r="D5255" s="29" t="str">
        <f t="shared" si="684"/>
        <v>5</v>
      </c>
      <c r="E5255" s="42" t="str">
        <f t="shared" si="685"/>
        <v>25</v>
      </c>
      <c r="F5255" s="1">
        <v>49</v>
      </c>
      <c r="G5255" s="28" t="str">
        <f t="shared" si="686"/>
        <v>549</v>
      </c>
      <c r="H5255" s="1">
        <v>7</v>
      </c>
      <c r="I5255" s="1">
        <v>9342</v>
      </c>
      <c r="J5255" s="1">
        <v>8</v>
      </c>
      <c r="K5255" s="1">
        <v>9342</v>
      </c>
      <c r="L5255" s="1">
        <v>1243840</v>
      </c>
      <c r="M5255" s="1">
        <v>12888228</v>
      </c>
      <c r="N5255" s="2">
        <f>INT(VLOOKUP(--D5255,'属性表（单）'!$H$7:$I$11,2,0)*VLOOKUP(F5255,'属性表（单）'!$B$4:$D$53,3,0))</f>
        <v>100500</v>
      </c>
      <c r="O5255" s="34">
        <f t="shared" ref="O5255:O5256" si="687">INT(IF(C5255=1,P5255,P5255*$X$14))</f>
        <v>15075</v>
      </c>
      <c r="P5255" s="1">
        <f>IF(H5255=26,VLOOKUP(G5255,'属性表（单核）'!$H$2:$I$251,2,0),IF(H5255=59,VLOOKUP(G5255,'属性表（单核）'!$C$2:$D$251,2,0),INT(N5255/VLOOKUP(H5255,'属性表（单）'!$N$4:$O$24,2,0))))</f>
        <v>10050</v>
      </c>
      <c r="Q5255" s="34">
        <f t="shared" si="680"/>
        <v>15075</v>
      </c>
      <c r="R5255" s="1">
        <f>IF(J5255=26,VLOOKUP(G5255,'属性表（单核）'!$H$2:$I$251,2,0),IF(J5255=59,VLOOKUP(G5255,'属性表（单核）'!$C$2:$D$251,2,0),INT(N5255/VLOOKUP(J5255,'属性表（单）'!$N$4:$O$24,2,0))))</f>
        <v>10050</v>
      </c>
      <c r="S5255" s="1">
        <f t="shared" si="681"/>
        <v>1067399</v>
      </c>
      <c r="T5255" s="28">
        <f>VLOOKUP(--F5255,经验表!$A$4:$B$53,2,0)*VLOOKUP(--E5255,经验表!$W$8:$X$17,2,0)</f>
        <v>1067399.7750000001</v>
      </c>
      <c r="U5255" s="1">
        <f t="shared" si="682"/>
        <v>14530986</v>
      </c>
      <c r="V5255" s="1">
        <f t="shared" si="683"/>
        <v>14530986</v>
      </c>
    </row>
    <row r="5256" spans="1:22" x14ac:dyDescent="0.35">
      <c r="A5256" s="1">
        <v>95000215</v>
      </c>
      <c r="B5256" s="3" t="s">
        <v>28</v>
      </c>
      <c r="C5256" s="29">
        <f>C5255</f>
        <v>2</v>
      </c>
      <c r="D5256" s="29" t="str">
        <f t="shared" si="684"/>
        <v>5</v>
      </c>
      <c r="E5256" s="42" t="str">
        <f t="shared" si="685"/>
        <v>25</v>
      </c>
      <c r="F5256" s="1">
        <v>50</v>
      </c>
      <c r="G5256" s="28" t="str">
        <f t="shared" si="686"/>
        <v>550</v>
      </c>
      <c r="H5256" s="1">
        <v>7</v>
      </c>
      <c r="I5256" s="1">
        <v>9549</v>
      </c>
      <c r="J5256" s="1">
        <v>8</v>
      </c>
      <c r="K5256" s="1">
        <v>9549</v>
      </c>
      <c r="L5256" s="1">
        <v>99999999</v>
      </c>
      <c r="M5256" s="1">
        <v>14132068</v>
      </c>
      <c r="N5256" s="2">
        <f>INT(VLOOKUP(--D5256,'属性表（单）'!$H$7:$I$11,2,0)*VLOOKUP(F5256,'属性表（单）'!$B$4:$D$53,3,0))</f>
        <v>103800</v>
      </c>
      <c r="O5256" s="34">
        <f t="shared" si="687"/>
        <v>15570</v>
      </c>
      <c r="P5256" s="1">
        <f>IF(H5256=26,VLOOKUP(G5256,'属性表（单核）'!$H$2:$I$251,2,0),IF(H5256=59,VLOOKUP(G5256,'属性表（单核）'!$C$2:$D$251,2,0),INT(N5256/VLOOKUP(H5256,'属性表（单）'!$N$4:$O$24,2,0))))</f>
        <v>10380</v>
      </c>
      <c r="Q5256" s="34">
        <f t="shared" ref="Q5256" si="688">INT(IF(C5256=1,R5256,R5256*$X$14))</f>
        <v>15570</v>
      </c>
      <c r="R5256" s="1">
        <f>IF(J5256=26,VLOOKUP(G5256,'属性表（单核）'!$H$2:$I$251,2,0),IF(J5256=59,VLOOKUP(G5256,'属性表（单核）'!$C$2:$D$251,2,0),INT(N5256/VLOOKUP(J5256,'属性表（单）'!$N$4:$O$24,2,0))))</f>
        <v>10380</v>
      </c>
      <c r="S5256" s="1">
        <f t="shared" ref="S5256" si="689">INT(T5256)</f>
        <v>1131053</v>
      </c>
      <c r="T5256" s="28">
        <f>VLOOKUP(--F5256,经验表!$A$4:$B$53,2,0)*VLOOKUP(--E5256,经验表!$W$8:$X$17,2,0)</f>
        <v>1131053.6250000002</v>
      </c>
      <c r="U5256" s="1">
        <f t="shared" ref="U5256" si="690">INT(IF(C5256=1,IF(F5256=1,VLOOKUP(--D5256,$X$8:$Y$12,2,0),V5256),IF(F5256=1,VLOOKUP(--D5256,$X$17:$Y$21,2,0),V5256)))</f>
        <v>15598385</v>
      </c>
      <c r="V5256" s="1">
        <f t="shared" si="683"/>
        <v>15598385</v>
      </c>
    </row>
  </sheetData>
  <autoFilter ref="A1:O5256" xr:uid="{EF6604A5-48A3-4DCF-AAE7-A7A84471E8FE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B3DAB-B439-46DE-82F9-79AFE49A0342}">
  <dimension ref="B2:I22"/>
  <sheetViews>
    <sheetView workbookViewId="0">
      <selection activeCell="F18" sqref="F18"/>
    </sheetView>
  </sheetViews>
  <sheetFormatPr defaultRowHeight="14.25" x14ac:dyDescent="0.2"/>
  <cols>
    <col min="2" max="2" width="18.5" customWidth="1"/>
    <col min="3" max="3" width="15" customWidth="1"/>
    <col min="7" max="7" width="10.375" customWidth="1"/>
  </cols>
  <sheetData>
    <row r="2" spans="2:9" x14ac:dyDescent="0.2">
      <c r="B2" t="s">
        <v>106</v>
      </c>
    </row>
    <row r="3" spans="2:9" x14ac:dyDescent="0.2">
      <c r="C3" t="s">
        <v>101</v>
      </c>
      <c r="D3" t="s">
        <v>31</v>
      </c>
    </row>
    <row r="4" spans="2:9" x14ac:dyDescent="0.2">
      <c r="B4" t="s">
        <v>100</v>
      </c>
      <c r="C4">
        <v>6</v>
      </c>
      <c r="D4">
        <v>1</v>
      </c>
    </row>
    <row r="5" spans="2:9" x14ac:dyDescent="0.2">
      <c r="B5" t="s">
        <v>99</v>
      </c>
      <c r="C5">
        <v>4</v>
      </c>
      <c r="D5">
        <v>4</v>
      </c>
    </row>
    <row r="6" spans="2:9" x14ac:dyDescent="0.2">
      <c r="B6" t="s">
        <v>1</v>
      </c>
      <c r="C6">
        <v>30</v>
      </c>
      <c r="D6">
        <v>30</v>
      </c>
    </row>
    <row r="7" spans="2:9" x14ac:dyDescent="0.2">
      <c r="B7" t="s">
        <v>103</v>
      </c>
      <c r="C7">
        <f ca="1">SUM(经验表!B4:OFFSET(经验表!B4,C6-1,0,1,1))*VLOOKUP(C5,经验表!$W$8:$X$17,2,0)*C4/I7</f>
        <v>8429850.0000000019</v>
      </c>
      <c r="D7">
        <f ca="1">SUM(经验表!B4:OFFSET(经验表!B4,D6-1,0,1,1))*VLOOKUP(C5,经验表!$W$8:$X$17,2,0)</f>
        <v>842985.00000000012</v>
      </c>
      <c r="H7" t="s">
        <v>114</v>
      </c>
      <c r="I7">
        <v>0.6</v>
      </c>
    </row>
    <row r="8" spans="2:9" x14ac:dyDescent="0.2">
      <c r="B8" t="s">
        <v>104</v>
      </c>
      <c r="C8">
        <f ca="1">C7/100</f>
        <v>84298.500000000015</v>
      </c>
      <c r="D8">
        <f ca="1">D7/100</f>
        <v>8429.85</v>
      </c>
    </row>
    <row r="9" spans="2:9" x14ac:dyDescent="0.2">
      <c r="B9" t="s">
        <v>113</v>
      </c>
      <c r="C9">
        <v>0</v>
      </c>
      <c r="D9">
        <f>IF(D5=4,价值表!G14*3,IF(D5=5,价值表!G15*3,0))</f>
        <v>1650</v>
      </c>
    </row>
    <row r="10" spans="2:9" x14ac:dyDescent="0.2">
      <c r="B10" t="s">
        <v>102</v>
      </c>
      <c r="C10">
        <f>C4*VLOOKUP(C5,价值表!A9:$D$15,4,0)</f>
        <v>4500</v>
      </c>
      <c r="D10">
        <f>D4*VLOOKUP(D5,价值表!A9:$D$15,4,0)</f>
        <v>750</v>
      </c>
    </row>
    <row r="11" spans="2:9" x14ac:dyDescent="0.2">
      <c r="B11" t="s">
        <v>105</v>
      </c>
      <c r="C11">
        <f ca="1">SUM(C8:D10)</f>
        <v>99628.35000000002</v>
      </c>
    </row>
    <row r="18" s="32" customFormat="1" x14ac:dyDescent="0.2"/>
    <row r="19" s="32" customFormat="1" x14ac:dyDescent="0.2"/>
    <row r="20" s="32" customFormat="1" x14ac:dyDescent="0.2"/>
    <row r="21" s="32" customFormat="1" x14ac:dyDescent="0.2"/>
    <row r="22" s="32" customFormat="1" x14ac:dyDescent="0.2"/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138EB-54A8-4F51-A286-2AD4C3A72918}">
  <dimension ref="A1:U253"/>
  <sheetViews>
    <sheetView workbookViewId="0">
      <selection activeCell="J18" sqref="J18"/>
    </sheetView>
  </sheetViews>
  <sheetFormatPr defaultRowHeight="14.25" x14ac:dyDescent="0.2"/>
  <cols>
    <col min="1" max="1" width="5.125" style="11" customWidth="1"/>
    <col min="2" max="2" width="9" style="9"/>
    <col min="5" max="5" width="6.5" style="11" customWidth="1"/>
    <col min="6" max="6" width="5.125" style="11" customWidth="1"/>
    <col min="7" max="7" width="9" style="12"/>
    <col min="12" max="12" width="9.5" bestFit="1" customWidth="1"/>
  </cols>
  <sheetData>
    <row r="1" spans="1:21" x14ac:dyDescent="0.2">
      <c r="A1" t="s">
        <v>62</v>
      </c>
      <c r="B1"/>
    </row>
    <row r="2" spans="1:21" x14ac:dyDescent="0.2">
      <c r="B2" s="20">
        <v>1</v>
      </c>
      <c r="C2" s="21">
        <v>2</v>
      </c>
      <c r="D2" s="21"/>
      <c r="E2" s="22">
        <v>3</v>
      </c>
      <c r="F2" s="23">
        <v>4</v>
      </c>
      <c r="G2" s="24">
        <v>5</v>
      </c>
    </row>
    <row r="3" spans="1:21" x14ac:dyDescent="0.2">
      <c r="B3" s="9" t="s">
        <v>59</v>
      </c>
      <c r="C3" t="s">
        <v>61</v>
      </c>
      <c r="D3" t="s">
        <v>73</v>
      </c>
      <c r="G3" s="13"/>
      <c r="N3" t="s">
        <v>67</v>
      </c>
      <c r="O3" t="s">
        <v>68</v>
      </c>
      <c r="P3" t="s">
        <v>97</v>
      </c>
    </row>
    <row r="4" spans="1:21" x14ac:dyDescent="0.2">
      <c r="A4" s="18" t="str">
        <f t="shared" ref="A4:A35" si="0">$B$2&amp;B4</f>
        <v>11</v>
      </c>
      <c r="B4" s="9">
        <v>1</v>
      </c>
      <c r="C4" s="9">
        <v>160</v>
      </c>
      <c r="D4" s="9">
        <f>C4*10</f>
        <v>1600</v>
      </c>
      <c r="E4" s="11">
        <v>10</v>
      </c>
      <c r="L4">
        <v>90100014</v>
      </c>
      <c r="M4" t="s">
        <v>10</v>
      </c>
      <c r="N4">
        <v>2</v>
      </c>
      <c r="O4">
        <v>10</v>
      </c>
      <c r="P4">
        <v>300</v>
      </c>
    </row>
    <row r="5" spans="1:21" x14ac:dyDescent="0.2">
      <c r="A5" s="18" t="str">
        <f t="shared" si="0"/>
        <v>12</v>
      </c>
      <c r="B5" s="9">
        <v>2</v>
      </c>
      <c r="C5" s="9">
        <f>C4+E4</f>
        <v>170</v>
      </c>
      <c r="D5" s="9">
        <f t="shared" ref="D5:D68" si="1">C5*10</f>
        <v>1700</v>
      </c>
      <c r="E5" s="11">
        <f>E4</f>
        <v>10</v>
      </c>
      <c r="L5">
        <v>90100024</v>
      </c>
      <c r="M5" t="s">
        <v>11</v>
      </c>
      <c r="N5">
        <v>3</v>
      </c>
      <c r="O5">
        <v>10</v>
      </c>
      <c r="P5">
        <v>300</v>
      </c>
    </row>
    <row r="6" spans="1:21" x14ac:dyDescent="0.2">
      <c r="A6" s="18" t="str">
        <f t="shared" si="0"/>
        <v>13</v>
      </c>
      <c r="B6" s="9">
        <v>3</v>
      </c>
      <c r="C6" s="9">
        <f t="shared" ref="C6:C53" si="2">C5+E5</f>
        <v>180</v>
      </c>
      <c r="D6" s="9">
        <f t="shared" si="1"/>
        <v>1800</v>
      </c>
      <c r="E6" s="11">
        <f t="shared" ref="E6:E53" si="3">E5</f>
        <v>10</v>
      </c>
      <c r="H6" t="s">
        <v>63</v>
      </c>
      <c r="L6">
        <v>90100034</v>
      </c>
      <c r="M6" t="s">
        <v>12</v>
      </c>
      <c r="N6">
        <v>1</v>
      </c>
      <c r="O6">
        <v>0.5</v>
      </c>
      <c r="P6">
        <v>305</v>
      </c>
    </row>
    <row r="7" spans="1:21" x14ac:dyDescent="0.2">
      <c r="A7" s="18" t="str">
        <f t="shared" si="0"/>
        <v>14</v>
      </c>
      <c r="B7" s="9">
        <v>4</v>
      </c>
      <c r="C7" s="9">
        <f t="shared" si="2"/>
        <v>190</v>
      </c>
      <c r="D7" s="9">
        <f t="shared" si="1"/>
        <v>1900</v>
      </c>
      <c r="E7" s="11">
        <f t="shared" si="3"/>
        <v>10</v>
      </c>
      <c r="H7">
        <v>1</v>
      </c>
      <c r="I7" s="8">
        <v>1</v>
      </c>
      <c r="J7">
        <f>价值表!D9</f>
        <v>4</v>
      </c>
      <c r="K7" s="37">
        <f>J7/I7</f>
        <v>4</v>
      </c>
      <c r="L7">
        <v>90100044</v>
      </c>
      <c r="M7" t="s">
        <v>13</v>
      </c>
      <c r="N7">
        <v>4</v>
      </c>
      <c r="O7">
        <v>10</v>
      </c>
      <c r="P7">
        <v>305</v>
      </c>
    </row>
    <row r="8" spans="1:21" x14ac:dyDescent="0.2">
      <c r="A8" s="18" t="str">
        <f t="shared" si="0"/>
        <v>15</v>
      </c>
      <c r="B8" s="9">
        <v>5</v>
      </c>
      <c r="C8" s="9">
        <f t="shared" si="2"/>
        <v>200</v>
      </c>
      <c r="D8" s="9">
        <f t="shared" si="1"/>
        <v>2000</v>
      </c>
      <c r="E8" s="11">
        <f t="shared" si="3"/>
        <v>10</v>
      </c>
      <c r="H8">
        <v>2</v>
      </c>
      <c r="I8" s="8">
        <v>1.5</v>
      </c>
      <c r="J8">
        <f>价值表!D10</f>
        <v>20</v>
      </c>
      <c r="K8" s="37">
        <f>J8/I8</f>
        <v>13.333333333333334</v>
      </c>
      <c r="L8">
        <v>90100054</v>
      </c>
      <c r="M8" t="s">
        <v>14</v>
      </c>
      <c r="N8">
        <v>6</v>
      </c>
      <c r="O8">
        <v>10</v>
      </c>
      <c r="P8">
        <v>310</v>
      </c>
    </row>
    <row r="9" spans="1:21" x14ac:dyDescent="0.2">
      <c r="A9" s="18" t="str">
        <f t="shared" si="0"/>
        <v>16</v>
      </c>
      <c r="B9" s="9">
        <v>6</v>
      </c>
      <c r="C9" s="9">
        <f t="shared" si="2"/>
        <v>210</v>
      </c>
      <c r="D9" s="9">
        <f t="shared" si="1"/>
        <v>2100</v>
      </c>
      <c r="E9" s="11">
        <v>15</v>
      </c>
      <c r="H9">
        <v>3</v>
      </c>
      <c r="I9" s="8">
        <v>2.25</v>
      </c>
      <c r="J9">
        <f>价值表!D11</f>
        <v>100</v>
      </c>
      <c r="K9" s="37">
        <f>J9/I9</f>
        <v>44.444444444444443</v>
      </c>
      <c r="L9">
        <v>90100064</v>
      </c>
      <c r="M9" t="s">
        <v>15</v>
      </c>
      <c r="N9">
        <v>5</v>
      </c>
      <c r="O9">
        <v>10</v>
      </c>
      <c r="P9">
        <v>310</v>
      </c>
    </row>
    <row r="10" spans="1:21" x14ac:dyDescent="0.2">
      <c r="A10" s="18" t="str">
        <f t="shared" si="0"/>
        <v>17</v>
      </c>
      <c r="B10" s="9">
        <v>7</v>
      </c>
      <c r="C10" s="9">
        <f t="shared" si="2"/>
        <v>225</v>
      </c>
      <c r="D10" s="9">
        <f t="shared" si="1"/>
        <v>2250</v>
      </c>
      <c r="E10" s="11">
        <f t="shared" si="3"/>
        <v>15</v>
      </c>
      <c r="G10" s="12">
        <f>I10/I9</f>
        <v>1.7777777777777777</v>
      </c>
      <c r="H10">
        <v>4</v>
      </c>
      <c r="I10" s="8">
        <v>4</v>
      </c>
      <c r="J10">
        <f>价值表!D12</f>
        <v>750</v>
      </c>
      <c r="K10" s="37">
        <f>J10/I10</f>
        <v>187.5</v>
      </c>
      <c r="L10">
        <v>90100074</v>
      </c>
      <c r="M10" t="s">
        <v>16</v>
      </c>
      <c r="N10">
        <v>26</v>
      </c>
      <c r="O10">
        <v>0</v>
      </c>
      <c r="P10">
        <v>330</v>
      </c>
    </row>
    <row r="11" spans="1:21" x14ac:dyDescent="0.2">
      <c r="A11" s="18" t="str">
        <f t="shared" si="0"/>
        <v>18</v>
      </c>
      <c r="B11" s="9">
        <v>8</v>
      </c>
      <c r="C11" s="9">
        <f t="shared" si="2"/>
        <v>240</v>
      </c>
      <c r="D11" s="9">
        <f t="shared" si="1"/>
        <v>2400</v>
      </c>
      <c r="E11" s="11">
        <f t="shared" si="3"/>
        <v>15</v>
      </c>
      <c r="H11">
        <v>5</v>
      </c>
      <c r="I11" s="8">
        <v>6</v>
      </c>
      <c r="J11">
        <f>价值表!D13</f>
        <v>2250</v>
      </c>
      <c r="K11" s="37">
        <f>J11/I11</f>
        <v>375</v>
      </c>
      <c r="L11">
        <v>90100084</v>
      </c>
      <c r="M11" t="s">
        <v>17</v>
      </c>
      <c r="N11">
        <v>59</v>
      </c>
      <c r="O11">
        <v>0</v>
      </c>
      <c r="P11">
        <v>330</v>
      </c>
    </row>
    <row r="12" spans="1:21" x14ac:dyDescent="0.2">
      <c r="A12" s="18" t="str">
        <f t="shared" si="0"/>
        <v>19</v>
      </c>
      <c r="B12" s="9">
        <v>9</v>
      </c>
      <c r="C12" s="9">
        <f t="shared" si="2"/>
        <v>255</v>
      </c>
      <c r="D12" s="9">
        <f t="shared" si="1"/>
        <v>2550</v>
      </c>
      <c r="E12" s="11">
        <f t="shared" si="3"/>
        <v>15</v>
      </c>
      <c r="H12">
        <v>24</v>
      </c>
      <c r="I12">
        <f>I10*调整表!$X$14*2</f>
        <v>12</v>
      </c>
      <c r="J12">
        <f>价值表!D14</f>
        <v>3150</v>
      </c>
      <c r="L12">
        <v>90100094</v>
      </c>
      <c r="M12" s="8" t="s">
        <v>29</v>
      </c>
      <c r="N12" s="30">
        <v>7</v>
      </c>
      <c r="O12" s="30">
        <v>10</v>
      </c>
    </row>
    <row r="13" spans="1:21" x14ac:dyDescent="0.2">
      <c r="A13" s="18" t="str">
        <f t="shared" si="0"/>
        <v>110</v>
      </c>
      <c r="B13" s="9">
        <v>10</v>
      </c>
      <c r="C13" s="9">
        <f t="shared" si="2"/>
        <v>270</v>
      </c>
      <c r="D13" s="9">
        <f t="shared" si="1"/>
        <v>2700</v>
      </c>
      <c r="E13" s="11">
        <f t="shared" si="3"/>
        <v>15</v>
      </c>
      <c r="G13" s="12">
        <f>I13/I12</f>
        <v>1.5</v>
      </c>
      <c r="H13">
        <v>25</v>
      </c>
      <c r="I13">
        <f>I11*调整表!$X$14*2</f>
        <v>18</v>
      </c>
      <c r="J13">
        <f>价值表!D15</f>
        <v>9450</v>
      </c>
      <c r="K13" s="37">
        <f>J13/J12</f>
        <v>3</v>
      </c>
      <c r="L13">
        <v>90100104</v>
      </c>
      <c r="M13" s="30" t="s">
        <v>30</v>
      </c>
      <c r="N13" s="30">
        <v>8</v>
      </c>
      <c r="O13" s="30">
        <v>10</v>
      </c>
      <c r="U13">
        <v>300</v>
      </c>
    </row>
    <row r="14" spans="1:21" x14ac:dyDescent="0.2">
      <c r="A14" s="18" t="str">
        <f t="shared" si="0"/>
        <v>111</v>
      </c>
      <c r="B14" s="9">
        <v>11</v>
      </c>
      <c r="C14" s="9">
        <f t="shared" si="2"/>
        <v>285</v>
      </c>
      <c r="D14" s="9">
        <f t="shared" si="1"/>
        <v>2850</v>
      </c>
      <c r="E14" s="11">
        <v>20</v>
      </c>
      <c r="L14">
        <v>90100114</v>
      </c>
      <c r="M14" t="s">
        <v>70</v>
      </c>
      <c r="N14">
        <v>45</v>
      </c>
      <c r="O14">
        <v>1.28</v>
      </c>
      <c r="P14">
        <v>315</v>
      </c>
    </row>
    <row r="15" spans="1:21" x14ac:dyDescent="0.2">
      <c r="A15" s="18" t="str">
        <f t="shared" si="0"/>
        <v>112</v>
      </c>
      <c r="B15" s="9">
        <v>12</v>
      </c>
      <c r="C15" s="9">
        <f t="shared" si="2"/>
        <v>305</v>
      </c>
      <c r="D15" s="9">
        <f t="shared" si="1"/>
        <v>3050</v>
      </c>
      <c r="E15" s="11">
        <f t="shared" si="3"/>
        <v>20</v>
      </c>
      <c r="G15" s="12">
        <f>7/5</f>
        <v>1.4</v>
      </c>
      <c r="L15">
        <v>90100124</v>
      </c>
      <c r="M15" t="s">
        <v>69</v>
      </c>
      <c r="N15">
        <v>48</v>
      </c>
      <c r="O15">
        <v>0.64</v>
      </c>
      <c r="P15">
        <v>315</v>
      </c>
    </row>
    <row r="16" spans="1:21" x14ac:dyDescent="0.2">
      <c r="A16" s="18" t="str">
        <f t="shared" si="0"/>
        <v>113</v>
      </c>
      <c r="B16" s="9">
        <v>13</v>
      </c>
      <c r="C16" s="9">
        <f t="shared" si="2"/>
        <v>325</v>
      </c>
      <c r="D16" s="9">
        <f t="shared" si="1"/>
        <v>3250</v>
      </c>
      <c r="E16" s="11">
        <f t="shared" si="3"/>
        <v>20</v>
      </c>
      <c r="G16" s="12">
        <f>1.4/1.25</f>
        <v>1.1199999999999999</v>
      </c>
      <c r="L16">
        <v>90100134</v>
      </c>
      <c r="M16" t="s">
        <v>71</v>
      </c>
      <c r="N16">
        <v>46</v>
      </c>
      <c r="O16">
        <v>1.28</v>
      </c>
      <c r="P16">
        <v>320</v>
      </c>
    </row>
    <row r="17" spans="1:16" x14ac:dyDescent="0.2">
      <c r="A17" s="18" t="str">
        <f t="shared" si="0"/>
        <v>114</v>
      </c>
      <c r="B17" s="9">
        <v>14</v>
      </c>
      <c r="C17" s="9">
        <f t="shared" si="2"/>
        <v>345</v>
      </c>
      <c r="D17" s="9">
        <f t="shared" si="1"/>
        <v>3450</v>
      </c>
      <c r="E17" s="11">
        <f t="shared" si="3"/>
        <v>20</v>
      </c>
      <c r="G17" s="12">
        <f>1.78/1.5</f>
        <v>1.1866666666666668</v>
      </c>
      <c r="L17">
        <v>90100144</v>
      </c>
      <c r="M17" t="s">
        <v>72</v>
      </c>
      <c r="N17">
        <v>47</v>
      </c>
      <c r="O17">
        <v>0.64</v>
      </c>
      <c r="P17">
        <v>320</v>
      </c>
    </row>
    <row r="18" spans="1:16" x14ac:dyDescent="0.2">
      <c r="A18" s="18" t="str">
        <f t="shared" si="0"/>
        <v>115</v>
      </c>
      <c r="B18" s="9">
        <v>15</v>
      </c>
      <c r="C18" s="9">
        <f t="shared" si="2"/>
        <v>365</v>
      </c>
      <c r="D18" s="9">
        <f t="shared" si="1"/>
        <v>3650</v>
      </c>
      <c r="E18" s="11">
        <f t="shared" si="3"/>
        <v>20</v>
      </c>
      <c r="M18" t="s">
        <v>22</v>
      </c>
      <c r="N18">
        <v>2</v>
      </c>
      <c r="O18">
        <v>0</v>
      </c>
    </row>
    <row r="19" spans="1:16" x14ac:dyDescent="0.2">
      <c r="A19" s="18" t="str">
        <f t="shared" si="0"/>
        <v>116</v>
      </c>
      <c r="B19" s="9">
        <v>16</v>
      </c>
      <c r="C19" s="9">
        <f t="shared" si="2"/>
        <v>385</v>
      </c>
      <c r="D19" s="9">
        <f t="shared" si="1"/>
        <v>3850</v>
      </c>
      <c r="E19" s="11">
        <v>25</v>
      </c>
      <c r="M19" t="s">
        <v>23</v>
      </c>
      <c r="N19">
        <v>3</v>
      </c>
      <c r="O19">
        <v>0</v>
      </c>
    </row>
    <row r="20" spans="1:16" x14ac:dyDescent="0.2">
      <c r="A20" s="18" t="str">
        <f t="shared" si="0"/>
        <v>117</v>
      </c>
      <c r="B20" s="9">
        <v>17</v>
      </c>
      <c r="C20" s="9">
        <f t="shared" si="2"/>
        <v>410</v>
      </c>
      <c r="D20" s="9">
        <f t="shared" si="1"/>
        <v>4100</v>
      </c>
      <c r="E20" s="11">
        <f t="shared" si="3"/>
        <v>25</v>
      </c>
      <c r="M20" t="s">
        <v>24</v>
      </c>
      <c r="N20">
        <v>1</v>
      </c>
      <c r="O20">
        <v>0</v>
      </c>
    </row>
    <row r="21" spans="1:16" x14ac:dyDescent="0.2">
      <c r="A21" s="18" t="str">
        <f t="shared" si="0"/>
        <v>118</v>
      </c>
      <c r="B21" s="9">
        <v>18</v>
      </c>
      <c r="C21" s="9">
        <f t="shared" si="2"/>
        <v>435</v>
      </c>
      <c r="D21" s="9">
        <f t="shared" si="1"/>
        <v>4350</v>
      </c>
      <c r="E21" s="11">
        <f t="shared" si="3"/>
        <v>25</v>
      </c>
      <c r="M21" t="s">
        <v>25</v>
      </c>
      <c r="N21">
        <v>4</v>
      </c>
      <c r="O21">
        <v>0</v>
      </c>
    </row>
    <row r="22" spans="1:16" x14ac:dyDescent="0.2">
      <c r="A22" s="18" t="str">
        <f t="shared" si="0"/>
        <v>119</v>
      </c>
      <c r="B22" s="9">
        <v>19</v>
      </c>
      <c r="C22" s="9">
        <f t="shared" si="2"/>
        <v>460</v>
      </c>
      <c r="D22" s="9">
        <f t="shared" si="1"/>
        <v>4600</v>
      </c>
      <c r="E22" s="11">
        <f t="shared" si="3"/>
        <v>25</v>
      </c>
      <c r="M22" t="s">
        <v>26</v>
      </c>
      <c r="N22">
        <v>5</v>
      </c>
      <c r="O22">
        <v>0</v>
      </c>
    </row>
    <row r="23" spans="1:16" x14ac:dyDescent="0.2">
      <c r="A23" s="18" t="str">
        <f t="shared" si="0"/>
        <v>120</v>
      </c>
      <c r="B23" s="9">
        <v>20</v>
      </c>
      <c r="C23" s="9">
        <f t="shared" si="2"/>
        <v>485</v>
      </c>
      <c r="D23" s="9">
        <f t="shared" si="1"/>
        <v>4850</v>
      </c>
      <c r="E23" s="11">
        <f t="shared" si="3"/>
        <v>25</v>
      </c>
      <c r="M23" t="s">
        <v>27</v>
      </c>
      <c r="N23">
        <v>26</v>
      </c>
      <c r="O23">
        <v>0</v>
      </c>
    </row>
    <row r="24" spans="1:16" x14ac:dyDescent="0.2">
      <c r="A24" s="18" t="str">
        <f t="shared" si="0"/>
        <v>121</v>
      </c>
      <c r="B24" s="9">
        <v>21</v>
      </c>
      <c r="C24" s="9">
        <f t="shared" si="2"/>
        <v>510</v>
      </c>
      <c r="D24" s="9">
        <f t="shared" si="1"/>
        <v>5100</v>
      </c>
      <c r="E24" s="11">
        <v>30</v>
      </c>
      <c r="M24" t="s">
        <v>28</v>
      </c>
      <c r="N24">
        <v>7</v>
      </c>
      <c r="O24">
        <v>0</v>
      </c>
    </row>
    <row r="25" spans="1:16" x14ac:dyDescent="0.2">
      <c r="A25" s="18" t="str">
        <f t="shared" si="0"/>
        <v>122</v>
      </c>
      <c r="B25" s="9">
        <v>22</v>
      </c>
      <c r="C25" s="9">
        <f t="shared" si="2"/>
        <v>540</v>
      </c>
      <c r="D25" s="9">
        <f t="shared" si="1"/>
        <v>5400</v>
      </c>
      <c r="E25" s="11">
        <f t="shared" si="3"/>
        <v>30</v>
      </c>
    </row>
    <row r="26" spans="1:16" x14ac:dyDescent="0.2">
      <c r="A26" s="18" t="str">
        <f t="shared" si="0"/>
        <v>123</v>
      </c>
      <c r="B26" s="9">
        <v>23</v>
      </c>
      <c r="C26" s="9">
        <f t="shared" si="2"/>
        <v>570</v>
      </c>
      <c r="D26" s="9">
        <f t="shared" si="1"/>
        <v>5700</v>
      </c>
      <c r="E26" s="11">
        <f t="shared" si="3"/>
        <v>30</v>
      </c>
    </row>
    <row r="27" spans="1:16" x14ac:dyDescent="0.2">
      <c r="A27" s="18" t="str">
        <f t="shared" si="0"/>
        <v>124</v>
      </c>
      <c r="B27" s="9">
        <v>24</v>
      </c>
      <c r="C27" s="9">
        <f t="shared" si="2"/>
        <v>600</v>
      </c>
      <c r="D27" s="9">
        <f t="shared" si="1"/>
        <v>6000</v>
      </c>
      <c r="E27" s="11">
        <f t="shared" si="3"/>
        <v>30</v>
      </c>
    </row>
    <row r="28" spans="1:16" x14ac:dyDescent="0.2">
      <c r="A28" s="18" t="str">
        <f t="shared" si="0"/>
        <v>125</v>
      </c>
      <c r="B28" s="9">
        <v>25</v>
      </c>
      <c r="C28" s="9">
        <f t="shared" si="2"/>
        <v>630</v>
      </c>
      <c r="D28" s="9">
        <f t="shared" si="1"/>
        <v>6300</v>
      </c>
      <c r="E28" s="11">
        <f t="shared" si="3"/>
        <v>30</v>
      </c>
    </row>
    <row r="29" spans="1:16" x14ac:dyDescent="0.2">
      <c r="A29" s="18" t="str">
        <f t="shared" si="0"/>
        <v>126</v>
      </c>
      <c r="B29" s="9">
        <v>26</v>
      </c>
      <c r="C29" s="9">
        <f t="shared" si="2"/>
        <v>660</v>
      </c>
      <c r="D29" s="9">
        <f t="shared" si="1"/>
        <v>6600</v>
      </c>
      <c r="E29" s="11">
        <v>35</v>
      </c>
    </row>
    <row r="30" spans="1:16" x14ac:dyDescent="0.2">
      <c r="A30" s="18" t="str">
        <f t="shared" si="0"/>
        <v>127</v>
      </c>
      <c r="B30" s="9">
        <v>27</v>
      </c>
      <c r="C30" s="9">
        <f t="shared" si="2"/>
        <v>695</v>
      </c>
      <c r="D30" s="9">
        <f t="shared" si="1"/>
        <v>6950</v>
      </c>
      <c r="E30" s="11">
        <f t="shared" si="3"/>
        <v>35</v>
      </c>
    </row>
    <row r="31" spans="1:16" x14ac:dyDescent="0.2">
      <c r="A31" s="18" t="str">
        <f t="shared" si="0"/>
        <v>128</v>
      </c>
      <c r="B31" s="9">
        <v>28</v>
      </c>
      <c r="C31" s="9">
        <f t="shared" si="2"/>
        <v>730</v>
      </c>
      <c r="D31" s="9">
        <f t="shared" si="1"/>
        <v>7300</v>
      </c>
      <c r="E31" s="11">
        <f t="shared" si="3"/>
        <v>35</v>
      </c>
    </row>
    <row r="32" spans="1:16" x14ac:dyDescent="0.2">
      <c r="A32" s="18" t="str">
        <f t="shared" si="0"/>
        <v>129</v>
      </c>
      <c r="B32" s="9">
        <v>29</v>
      </c>
      <c r="C32" s="9">
        <f t="shared" si="2"/>
        <v>765</v>
      </c>
      <c r="D32" s="9">
        <f t="shared" si="1"/>
        <v>7650</v>
      </c>
      <c r="E32" s="11">
        <f t="shared" si="3"/>
        <v>35</v>
      </c>
    </row>
    <row r="33" spans="1:13" x14ac:dyDescent="0.2">
      <c r="A33" s="18" t="str">
        <f t="shared" si="0"/>
        <v>130</v>
      </c>
      <c r="B33" s="9">
        <v>30</v>
      </c>
      <c r="C33" s="9">
        <f t="shared" si="2"/>
        <v>800</v>
      </c>
      <c r="D33" s="9">
        <f t="shared" si="1"/>
        <v>8000</v>
      </c>
      <c r="E33" s="11">
        <f t="shared" si="3"/>
        <v>35</v>
      </c>
    </row>
    <row r="34" spans="1:13" x14ac:dyDescent="0.2">
      <c r="A34" s="18" t="str">
        <f t="shared" si="0"/>
        <v>131</v>
      </c>
      <c r="B34" s="9">
        <v>31</v>
      </c>
      <c r="C34" s="9">
        <f t="shared" si="2"/>
        <v>835</v>
      </c>
      <c r="D34" s="9">
        <f t="shared" si="1"/>
        <v>8350</v>
      </c>
      <c r="E34" s="11">
        <v>40</v>
      </c>
      <c r="G34" s="12" t="s">
        <v>80</v>
      </c>
      <c r="H34" t="s">
        <v>75</v>
      </c>
      <c r="I34" t="s">
        <v>76</v>
      </c>
    </row>
    <row r="35" spans="1:13" x14ac:dyDescent="0.2">
      <c r="A35" s="18" t="str">
        <f t="shared" si="0"/>
        <v>132</v>
      </c>
      <c r="B35" s="9">
        <v>32</v>
      </c>
      <c r="C35" s="9">
        <f t="shared" si="2"/>
        <v>875</v>
      </c>
      <c r="D35" s="9">
        <f t="shared" si="1"/>
        <v>8750</v>
      </c>
      <c r="E35" s="11">
        <f t="shared" si="3"/>
        <v>40</v>
      </c>
      <c r="G35" s="12">
        <v>1</v>
      </c>
      <c r="H35">
        <v>150</v>
      </c>
      <c r="I35">
        <v>3500</v>
      </c>
      <c r="J35">
        <v>175</v>
      </c>
      <c r="L35">
        <v>75</v>
      </c>
      <c r="M35">
        <v>75</v>
      </c>
    </row>
    <row r="36" spans="1:13" x14ac:dyDescent="0.2">
      <c r="A36" s="18" t="str">
        <f t="shared" ref="A36:A53" si="4">$B$2&amp;B36</f>
        <v>133</v>
      </c>
      <c r="B36" s="9">
        <v>33</v>
      </c>
      <c r="C36" s="9">
        <f t="shared" si="2"/>
        <v>915</v>
      </c>
      <c r="D36" s="9">
        <f t="shared" si="1"/>
        <v>9150</v>
      </c>
      <c r="E36" s="11">
        <f t="shared" si="3"/>
        <v>40</v>
      </c>
      <c r="G36" s="12">
        <v>2</v>
      </c>
      <c r="H36">
        <v>220</v>
      </c>
      <c r="I36">
        <v>10500</v>
      </c>
      <c r="J36">
        <v>525</v>
      </c>
      <c r="L36">
        <v>225</v>
      </c>
      <c r="M36">
        <v>225</v>
      </c>
    </row>
    <row r="37" spans="1:13" x14ac:dyDescent="0.2">
      <c r="A37" s="18" t="str">
        <f t="shared" si="4"/>
        <v>134</v>
      </c>
      <c r="B37" s="9">
        <v>34</v>
      </c>
      <c r="C37" s="9">
        <f t="shared" si="2"/>
        <v>955</v>
      </c>
      <c r="D37" s="9">
        <f t="shared" si="1"/>
        <v>9550</v>
      </c>
      <c r="E37" s="11">
        <f t="shared" si="3"/>
        <v>40</v>
      </c>
      <c r="G37" s="12">
        <v>3</v>
      </c>
      <c r="H37">
        <v>280</v>
      </c>
      <c r="I37">
        <v>31500</v>
      </c>
      <c r="J37">
        <v>1575</v>
      </c>
      <c r="L37">
        <v>675</v>
      </c>
      <c r="M37">
        <v>675</v>
      </c>
    </row>
    <row r="38" spans="1:13" x14ac:dyDescent="0.2">
      <c r="A38" s="18" t="str">
        <f t="shared" si="4"/>
        <v>135</v>
      </c>
      <c r="B38" s="9">
        <v>35</v>
      </c>
      <c r="C38" s="9">
        <f t="shared" si="2"/>
        <v>995</v>
      </c>
      <c r="D38" s="9">
        <f t="shared" si="1"/>
        <v>9950</v>
      </c>
      <c r="E38" s="11">
        <f t="shared" si="3"/>
        <v>40</v>
      </c>
      <c r="G38" s="12">
        <v>4</v>
      </c>
      <c r="H38">
        <v>350</v>
      </c>
      <c r="I38">
        <v>31500</v>
      </c>
      <c r="J38">
        <v>1575</v>
      </c>
      <c r="L38">
        <v>675</v>
      </c>
      <c r="M38">
        <v>675</v>
      </c>
    </row>
    <row r="39" spans="1:13" x14ac:dyDescent="0.2">
      <c r="A39" s="18" t="str">
        <f t="shared" si="4"/>
        <v>136</v>
      </c>
      <c r="B39" s="9">
        <v>36</v>
      </c>
      <c r="C39" s="9">
        <f t="shared" si="2"/>
        <v>1035</v>
      </c>
      <c r="D39" s="9">
        <f t="shared" si="1"/>
        <v>10350</v>
      </c>
      <c r="E39" s="11">
        <v>45</v>
      </c>
      <c r="H39" t="s">
        <v>78</v>
      </c>
      <c r="I39">
        <f>SUM(I35:I38)</f>
        <v>77000</v>
      </c>
      <c r="J39">
        <f>SUM(J35:J38)</f>
        <v>3850</v>
      </c>
      <c r="L39">
        <f>SUM(L35:L38)</f>
        <v>1650</v>
      </c>
      <c r="M39">
        <f>SUM(M35:M38)</f>
        <v>1650</v>
      </c>
    </row>
    <row r="40" spans="1:13" x14ac:dyDescent="0.2">
      <c r="A40" s="18" t="str">
        <f t="shared" si="4"/>
        <v>137</v>
      </c>
      <c r="B40" s="9">
        <v>37</v>
      </c>
      <c r="C40" s="9">
        <f t="shared" si="2"/>
        <v>1080</v>
      </c>
      <c r="D40" s="9">
        <f t="shared" si="1"/>
        <v>10800</v>
      </c>
      <c r="E40" s="11">
        <f t="shared" si="3"/>
        <v>45</v>
      </c>
      <c r="H40" t="s">
        <v>77</v>
      </c>
      <c r="I40" s="32">
        <v>25760</v>
      </c>
      <c r="J40" s="32">
        <v>1288</v>
      </c>
      <c r="K40" s="32"/>
      <c r="L40" s="32">
        <v>644</v>
      </c>
      <c r="M40" s="32">
        <v>644</v>
      </c>
    </row>
    <row r="41" spans="1:13" x14ac:dyDescent="0.2">
      <c r="A41" s="18" t="str">
        <f t="shared" si="4"/>
        <v>138</v>
      </c>
      <c r="B41" s="9">
        <v>38</v>
      </c>
      <c r="C41" s="9">
        <f t="shared" si="2"/>
        <v>1125</v>
      </c>
      <c r="D41" s="9">
        <f t="shared" si="1"/>
        <v>11250</v>
      </c>
      <c r="E41" s="11">
        <f t="shared" si="3"/>
        <v>45</v>
      </c>
      <c r="H41" t="s">
        <v>79</v>
      </c>
      <c r="I41">
        <f>SUM(I39:I40)</f>
        <v>102760</v>
      </c>
      <c r="J41">
        <f>SUM(J39:J40)</f>
        <v>5138</v>
      </c>
      <c r="L41">
        <f>SUM(L39:L40)</f>
        <v>2294</v>
      </c>
      <c r="M41">
        <f>SUM(M39:M40)</f>
        <v>2294</v>
      </c>
    </row>
    <row r="42" spans="1:13" x14ac:dyDescent="0.2">
      <c r="A42" s="18" t="str">
        <f t="shared" si="4"/>
        <v>139</v>
      </c>
      <c r="B42" s="9">
        <v>39</v>
      </c>
      <c r="C42" s="9">
        <f t="shared" si="2"/>
        <v>1170</v>
      </c>
      <c r="D42" s="9">
        <f t="shared" si="1"/>
        <v>11700</v>
      </c>
      <c r="E42" s="11">
        <f t="shared" si="3"/>
        <v>45</v>
      </c>
      <c r="H42" t="s">
        <v>73</v>
      </c>
      <c r="I42">
        <f>I41/2</f>
        <v>51380</v>
      </c>
      <c r="J42">
        <f>J41*10</f>
        <v>51380</v>
      </c>
      <c r="L42">
        <f>L41*10</f>
        <v>22940</v>
      </c>
      <c r="M42">
        <f>M41*10</f>
        <v>22940</v>
      </c>
    </row>
    <row r="43" spans="1:13" x14ac:dyDescent="0.2">
      <c r="A43" s="18" t="str">
        <f t="shared" si="4"/>
        <v>140</v>
      </c>
      <c r="B43" s="9">
        <v>40</v>
      </c>
      <c r="C43" s="9">
        <f t="shared" si="2"/>
        <v>1215</v>
      </c>
      <c r="D43" s="9">
        <f t="shared" si="1"/>
        <v>12150</v>
      </c>
      <c r="E43" s="11">
        <f t="shared" si="3"/>
        <v>45</v>
      </c>
    </row>
    <row r="44" spans="1:13" x14ac:dyDescent="0.2">
      <c r="A44" s="18" t="str">
        <f t="shared" si="4"/>
        <v>141</v>
      </c>
      <c r="B44" s="9">
        <v>41</v>
      </c>
      <c r="C44" s="9">
        <f t="shared" si="2"/>
        <v>1260</v>
      </c>
      <c r="D44" s="9">
        <f t="shared" si="1"/>
        <v>12600</v>
      </c>
      <c r="E44" s="11">
        <v>50</v>
      </c>
    </row>
    <row r="45" spans="1:13" x14ac:dyDescent="0.2">
      <c r="A45" s="18" t="str">
        <f t="shared" si="4"/>
        <v>142</v>
      </c>
      <c r="B45" s="9">
        <v>42</v>
      </c>
      <c r="C45" s="9">
        <f t="shared" si="2"/>
        <v>1310</v>
      </c>
      <c r="D45" s="9">
        <f t="shared" si="1"/>
        <v>13100</v>
      </c>
      <c r="E45" s="11">
        <f t="shared" si="3"/>
        <v>50</v>
      </c>
    </row>
    <row r="46" spans="1:13" x14ac:dyDescent="0.2">
      <c r="A46" s="18" t="str">
        <f t="shared" si="4"/>
        <v>143</v>
      </c>
      <c r="B46" s="9">
        <v>43</v>
      </c>
      <c r="C46" s="9">
        <f t="shared" si="2"/>
        <v>1360</v>
      </c>
      <c r="D46" s="9">
        <f t="shared" si="1"/>
        <v>13600</v>
      </c>
      <c r="E46" s="11">
        <f t="shared" si="3"/>
        <v>50</v>
      </c>
    </row>
    <row r="47" spans="1:13" x14ac:dyDescent="0.2">
      <c r="A47" s="18" t="str">
        <f t="shared" si="4"/>
        <v>144</v>
      </c>
      <c r="B47" s="9">
        <v>44</v>
      </c>
      <c r="C47" s="9">
        <f t="shared" si="2"/>
        <v>1410</v>
      </c>
      <c r="D47" s="9">
        <f t="shared" si="1"/>
        <v>14100</v>
      </c>
      <c r="E47" s="11">
        <f t="shared" si="3"/>
        <v>50</v>
      </c>
    </row>
    <row r="48" spans="1:13" x14ac:dyDescent="0.2">
      <c r="A48" s="18" t="str">
        <f t="shared" si="4"/>
        <v>145</v>
      </c>
      <c r="B48" s="9">
        <v>45</v>
      </c>
      <c r="C48" s="9">
        <f t="shared" si="2"/>
        <v>1460</v>
      </c>
      <c r="D48" s="9">
        <f t="shared" si="1"/>
        <v>14600</v>
      </c>
      <c r="E48" s="11">
        <f t="shared" si="3"/>
        <v>50</v>
      </c>
    </row>
    <row r="49" spans="1:5" x14ac:dyDescent="0.2">
      <c r="A49" s="18" t="str">
        <f t="shared" si="4"/>
        <v>146</v>
      </c>
      <c r="B49" s="9">
        <v>46</v>
      </c>
      <c r="C49" s="9">
        <f t="shared" si="2"/>
        <v>1510</v>
      </c>
      <c r="D49" s="9">
        <f t="shared" si="1"/>
        <v>15100</v>
      </c>
      <c r="E49" s="11">
        <v>55</v>
      </c>
    </row>
    <row r="50" spans="1:5" x14ac:dyDescent="0.2">
      <c r="A50" s="18" t="str">
        <f t="shared" si="4"/>
        <v>147</v>
      </c>
      <c r="B50" s="9">
        <v>47</v>
      </c>
      <c r="C50" s="9">
        <f t="shared" si="2"/>
        <v>1565</v>
      </c>
      <c r="D50" s="9">
        <f t="shared" si="1"/>
        <v>15650</v>
      </c>
      <c r="E50" s="11">
        <f t="shared" si="3"/>
        <v>55</v>
      </c>
    </row>
    <row r="51" spans="1:5" x14ac:dyDescent="0.2">
      <c r="A51" s="18" t="str">
        <f t="shared" si="4"/>
        <v>148</v>
      </c>
      <c r="B51" s="9">
        <v>48</v>
      </c>
      <c r="C51" s="9">
        <f t="shared" si="2"/>
        <v>1620</v>
      </c>
      <c r="D51" s="9">
        <f t="shared" si="1"/>
        <v>16200</v>
      </c>
      <c r="E51" s="11">
        <f t="shared" si="3"/>
        <v>55</v>
      </c>
    </row>
    <row r="52" spans="1:5" x14ac:dyDescent="0.2">
      <c r="A52" s="18" t="str">
        <f t="shared" si="4"/>
        <v>149</v>
      </c>
      <c r="B52" s="9">
        <v>49</v>
      </c>
      <c r="C52" s="9">
        <f t="shared" si="2"/>
        <v>1675</v>
      </c>
      <c r="D52" s="9">
        <f t="shared" si="1"/>
        <v>16750</v>
      </c>
      <c r="E52" s="11">
        <f t="shared" si="3"/>
        <v>55</v>
      </c>
    </row>
    <row r="53" spans="1:5" x14ac:dyDescent="0.2">
      <c r="A53" s="18" t="str">
        <f t="shared" si="4"/>
        <v>150</v>
      </c>
      <c r="B53" s="9">
        <v>50</v>
      </c>
      <c r="C53" s="9">
        <f t="shared" si="2"/>
        <v>1730</v>
      </c>
      <c r="D53" s="9">
        <f t="shared" si="1"/>
        <v>17300</v>
      </c>
      <c r="E53" s="11">
        <f t="shared" si="3"/>
        <v>55</v>
      </c>
    </row>
    <row r="54" spans="1:5" x14ac:dyDescent="0.2">
      <c r="A54" s="19" t="str">
        <f t="shared" ref="A54:A85" si="5">$C$2&amp;B54</f>
        <v>21</v>
      </c>
      <c r="B54" s="13">
        <v>1</v>
      </c>
      <c r="C54" s="9">
        <f t="shared" ref="C54:C85" si="6">INT(C4*$I$8)</f>
        <v>240</v>
      </c>
      <c r="D54" s="9">
        <f t="shared" si="1"/>
        <v>2400</v>
      </c>
    </row>
    <row r="55" spans="1:5" x14ac:dyDescent="0.2">
      <c r="A55" s="19" t="str">
        <f t="shared" si="5"/>
        <v>22</v>
      </c>
      <c r="B55" s="13">
        <v>2</v>
      </c>
      <c r="C55" s="9">
        <f t="shared" si="6"/>
        <v>255</v>
      </c>
      <c r="D55" s="9">
        <f t="shared" si="1"/>
        <v>2550</v>
      </c>
    </row>
    <row r="56" spans="1:5" x14ac:dyDescent="0.2">
      <c r="A56" s="19" t="str">
        <f t="shared" si="5"/>
        <v>23</v>
      </c>
      <c r="B56" s="13">
        <v>3</v>
      </c>
      <c r="C56" s="9">
        <f t="shared" si="6"/>
        <v>270</v>
      </c>
      <c r="D56" s="9">
        <f t="shared" si="1"/>
        <v>2700</v>
      </c>
    </row>
    <row r="57" spans="1:5" x14ac:dyDescent="0.2">
      <c r="A57" s="19" t="str">
        <f t="shared" si="5"/>
        <v>24</v>
      </c>
      <c r="B57" s="13">
        <v>4</v>
      </c>
      <c r="C57" s="9">
        <f t="shared" si="6"/>
        <v>285</v>
      </c>
      <c r="D57" s="9">
        <f t="shared" si="1"/>
        <v>2850</v>
      </c>
    </row>
    <row r="58" spans="1:5" x14ac:dyDescent="0.2">
      <c r="A58" s="19" t="str">
        <f t="shared" si="5"/>
        <v>25</v>
      </c>
      <c r="B58" s="13">
        <v>5</v>
      </c>
      <c r="C58" s="9">
        <f t="shared" si="6"/>
        <v>300</v>
      </c>
      <c r="D58" s="9">
        <f t="shared" si="1"/>
        <v>3000</v>
      </c>
    </row>
    <row r="59" spans="1:5" x14ac:dyDescent="0.2">
      <c r="A59" s="19" t="str">
        <f t="shared" si="5"/>
        <v>26</v>
      </c>
      <c r="B59" s="13">
        <v>6</v>
      </c>
      <c r="C59" s="9">
        <f t="shared" si="6"/>
        <v>315</v>
      </c>
      <c r="D59" s="9">
        <f t="shared" si="1"/>
        <v>3150</v>
      </c>
    </row>
    <row r="60" spans="1:5" x14ac:dyDescent="0.2">
      <c r="A60" s="19" t="str">
        <f t="shared" si="5"/>
        <v>27</v>
      </c>
      <c r="B60" s="13">
        <v>7</v>
      </c>
      <c r="C60" s="9">
        <f t="shared" si="6"/>
        <v>337</v>
      </c>
      <c r="D60" s="9">
        <f t="shared" si="1"/>
        <v>3370</v>
      </c>
    </row>
    <row r="61" spans="1:5" x14ac:dyDescent="0.2">
      <c r="A61" s="19" t="str">
        <f t="shared" si="5"/>
        <v>28</v>
      </c>
      <c r="B61" s="13">
        <v>8</v>
      </c>
      <c r="C61" s="9">
        <f t="shared" si="6"/>
        <v>360</v>
      </c>
      <c r="D61" s="9">
        <f t="shared" si="1"/>
        <v>3600</v>
      </c>
    </row>
    <row r="62" spans="1:5" x14ac:dyDescent="0.2">
      <c r="A62" s="19" t="str">
        <f t="shared" si="5"/>
        <v>29</v>
      </c>
      <c r="B62" s="13">
        <v>9</v>
      </c>
      <c r="C62" s="9">
        <f t="shared" si="6"/>
        <v>382</v>
      </c>
      <c r="D62" s="9">
        <f t="shared" si="1"/>
        <v>3820</v>
      </c>
    </row>
    <row r="63" spans="1:5" x14ac:dyDescent="0.2">
      <c r="A63" s="19" t="str">
        <f t="shared" si="5"/>
        <v>210</v>
      </c>
      <c r="B63" s="13">
        <v>10</v>
      </c>
      <c r="C63" s="9">
        <f t="shared" si="6"/>
        <v>405</v>
      </c>
      <c r="D63" s="9">
        <f t="shared" si="1"/>
        <v>4050</v>
      </c>
    </row>
    <row r="64" spans="1:5" x14ac:dyDescent="0.2">
      <c r="A64" s="19" t="str">
        <f t="shared" si="5"/>
        <v>211</v>
      </c>
      <c r="B64" s="13">
        <v>11</v>
      </c>
      <c r="C64" s="9">
        <f t="shared" si="6"/>
        <v>427</v>
      </c>
      <c r="D64" s="9">
        <f t="shared" si="1"/>
        <v>4270</v>
      </c>
    </row>
    <row r="65" spans="1:4" x14ac:dyDescent="0.2">
      <c r="A65" s="19" t="str">
        <f t="shared" si="5"/>
        <v>212</v>
      </c>
      <c r="B65" s="13">
        <v>12</v>
      </c>
      <c r="C65" s="9">
        <f t="shared" si="6"/>
        <v>457</v>
      </c>
      <c r="D65" s="9">
        <f t="shared" si="1"/>
        <v>4570</v>
      </c>
    </row>
    <row r="66" spans="1:4" x14ac:dyDescent="0.2">
      <c r="A66" s="19" t="str">
        <f t="shared" si="5"/>
        <v>213</v>
      </c>
      <c r="B66" s="13">
        <v>13</v>
      </c>
      <c r="C66" s="9">
        <f t="shared" si="6"/>
        <v>487</v>
      </c>
      <c r="D66" s="9">
        <f t="shared" si="1"/>
        <v>4870</v>
      </c>
    </row>
    <row r="67" spans="1:4" x14ac:dyDescent="0.2">
      <c r="A67" s="19" t="str">
        <f t="shared" si="5"/>
        <v>214</v>
      </c>
      <c r="B67" s="13">
        <v>14</v>
      </c>
      <c r="C67" s="9">
        <f t="shared" si="6"/>
        <v>517</v>
      </c>
      <c r="D67" s="9">
        <f t="shared" si="1"/>
        <v>5170</v>
      </c>
    </row>
    <row r="68" spans="1:4" x14ac:dyDescent="0.2">
      <c r="A68" s="19" t="str">
        <f t="shared" si="5"/>
        <v>215</v>
      </c>
      <c r="B68" s="13">
        <v>15</v>
      </c>
      <c r="C68" s="9">
        <f t="shared" si="6"/>
        <v>547</v>
      </c>
      <c r="D68" s="9">
        <f t="shared" si="1"/>
        <v>5470</v>
      </c>
    </row>
    <row r="69" spans="1:4" x14ac:dyDescent="0.2">
      <c r="A69" s="19" t="str">
        <f t="shared" si="5"/>
        <v>216</v>
      </c>
      <c r="B69" s="13">
        <v>16</v>
      </c>
      <c r="C69" s="9">
        <f t="shared" si="6"/>
        <v>577</v>
      </c>
      <c r="D69" s="9">
        <f t="shared" ref="D69:D132" si="7">C69*10</f>
        <v>5770</v>
      </c>
    </row>
    <row r="70" spans="1:4" x14ac:dyDescent="0.2">
      <c r="A70" s="19" t="str">
        <f t="shared" si="5"/>
        <v>217</v>
      </c>
      <c r="B70" s="13">
        <v>17</v>
      </c>
      <c r="C70" s="9">
        <f t="shared" si="6"/>
        <v>615</v>
      </c>
      <c r="D70" s="9">
        <f t="shared" si="7"/>
        <v>6150</v>
      </c>
    </row>
    <row r="71" spans="1:4" x14ac:dyDescent="0.2">
      <c r="A71" s="19" t="str">
        <f t="shared" si="5"/>
        <v>218</v>
      </c>
      <c r="B71" s="13">
        <v>18</v>
      </c>
      <c r="C71" s="9">
        <f t="shared" si="6"/>
        <v>652</v>
      </c>
      <c r="D71" s="9">
        <f t="shared" si="7"/>
        <v>6520</v>
      </c>
    </row>
    <row r="72" spans="1:4" x14ac:dyDescent="0.2">
      <c r="A72" s="19" t="str">
        <f t="shared" si="5"/>
        <v>219</v>
      </c>
      <c r="B72" s="13">
        <v>19</v>
      </c>
      <c r="C72" s="9">
        <f t="shared" si="6"/>
        <v>690</v>
      </c>
      <c r="D72" s="9">
        <f t="shared" si="7"/>
        <v>6900</v>
      </c>
    </row>
    <row r="73" spans="1:4" x14ac:dyDescent="0.2">
      <c r="A73" s="19" t="str">
        <f t="shared" si="5"/>
        <v>220</v>
      </c>
      <c r="B73" s="13">
        <v>20</v>
      </c>
      <c r="C73" s="9">
        <f t="shared" si="6"/>
        <v>727</v>
      </c>
      <c r="D73" s="9">
        <f t="shared" si="7"/>
        <v>7270</v>
      </c>
    </row>
    <row r="74" spans="1:4" x14ac:dyDescent="0.2">
      <c r="A74" s="19" t="str">
        <f t="shared" si="5"/>
        <v>221</v>
      </c>
      <c r="B74" s="13">
        <v>21</v>
      </c>
      <c r="C74" s="9">
        <f t="shared" si="6"/>
        <v>765</v>
      </c>
      <c r="D74" s="9">
        <f t="shared" si="7"/>
        <v>7650</v>
      </c>
    </row>
    <row r="75" spans="1:4" x14ac:dyDescent="0.2">
      <c r="A75" s="19" t="str">
        <f t="shared" si="5"/>
        <v>222</v>
      </c>
      <c r="B75" s="13">
        <v>22</v>
      </c>
      <c r="C75" s="9">
        <f t="shared" si="6"/>
        <v>810</v>
      </c>
      <c r="D75" s="9">
        <f t="shared" si="7"/>
        <v>8100</v>
      </c>
    </row>
    <row r="76" spans="1:4" x14ac:dyDescent="0.2">
      <c r="A76" s="19" t="str">
        <f t="shared" si="5"/>
        <v>223</v>
      </c>
      <c r="B76" s="13">
        <v>23</v>
      </c>
      <c r="C76" s="9">
        <f t="shared" si="6"/>
        <v>855</v>
      </c>
      <c r="D76" s="9">
        <f t="shared" si="7"/>
        <v>8550</v>
      </c>
    </row>
    <row r="77" spans="1:4" x14ac:dyDescent="0.2">
      <c r="A77" s="19" t="str">
        <f t="shared" si="5"/>
        <v>224</v>
      </c>
      <c r="B77" s="13">
        <v>24</v>
      </c>
      <c r="C77" s="9">
        <f t="shared" si="6"/>
        <v>900</v>
      </c>
      <c r="D77" s="9">
        <f t="shared" si="7"/>
        <v>9000</v>
      </c>
    </row>
    <row r="78" spans="1:4" x14ac:dyDescent="0.2">
      <c r="A78" s="19" t="str">
        <f t="shared" si="5"/>
        <v>225</v>
      </c>
      <c r="B78" s="13">
        <v>25</v>
      </c>
      <c r="C78" s="9">
        <f t="shared" si="6"/>
        <v>945</v>
      </c>
      <c r="D78" s="9">
        <f t="shared" si="7"/>
        <v>9450</v>
      </c>
    </row>
    <row r="79" spans="1:4" x14ac:dyDescent="0.2">
      <c r="A79" s="19" t="str">
        <f t="shared" si="5"/>
        <v>226</v>
      </c>
      <c r="B79" s="13">
        <v>26</v>
      </c>
      <c r="C79" s="9">
        <f t="shared" si="6"/>
        <v>990</v>
      </c>
      <c r="D79" s="9">
        <f t="shared" si="7"/>
        <v>9900</v>
      </c>
    </row>
    <row r="80" spans="1:4" x14ac:dyDescent="0.2">
      <c r="A80" s="19" t="str">
        <f t="shared" si="5"/>
        <v>227</v>
      </c>
      <c r="B80" s="13">
        <v>27</v>
      </c>
      <c r="C80" s="9">
        <f t="shared" si="6"/>
        <v>1042</v>
      </c>
      <c r="D80" s="9">
        <f t="shared" si="7"/>
        <v>10420</v>
      </c>
    </row>
    <row r="81" spans="1:4" x14ac:dyDescent="0.2">
      <c r="A81" s="19" t="str">
        <f t="shared" si="5"/>
        <v>228</v>
      </c>
      <c r="B81" s="13">
        <v>28</v>
      </c>
      <c r="C81" s="9">
        <f t="shared" si="6"/>
        <v>1095</v>
      </c>
      <c r="D81" s="9">
        <f t="shared" si="7"/>
        <v>10950</v>
      </c>
    </row>
    <row r="82" spans="1:4" x14ac:dyDescent="0.2">
      <c r="A82" s="19" t="str">
        <f t="shared" si="5"/>
        <v>229</v>
      </c>
      <c r="B82" s="13">
        <v>29</v>
      </c>
      <c r="C82" s="9">
        <f t="shared" si="6"/>
        <v>1147</v>
      </c>
      <c r="D82" s="9">
        <f t="shared" si="7"/>
        <v>11470</v>
      </c>
    </row>
    <row r="83" spans="1:4" x14ac:dyDescent="0.2">
      <c r="A83" s="19" t="str">
        <f t="shared" si="5"/>
        <v>230</v>
      </c>
      <c r="B83" s="13">
        <v>30</v>
      </c>
      <c r="C83" s="9">
        <f t="shared" si="6"/>
        <v>1200</v>
      </c>
      <c r="D83" s="9">
        <f t="shared" si="7"/>
        <v>12000</v>
      </c>
    </row>
    <row r="84" spans="1:4" x14ac:dyDescent="0.2">
      <c r="A84" s="19" t="str">
        <f t="shared" si="5"/>
        <v>231</v>
      </c>
      <c r="B84" s="13">
        <v>31</v>
      </c>
      <c r="C84" s="9">
        <f t="shared" si="6"/>
        <v>1252</v>
      </c>
      <c r="D84" s="9">
        <f t="shared" si="7"/>
        <v>12520</v>
      </c>
    </row>
    <row r="85" spans="1:4" x14ac:dyDescent="0.2">
      <c r="A85" s="19" t="str">
        <f t="shared" si="5"/>
        <v>232</v>
      </c>
      <c r="B85" s="13">
        <v>32</v>
      </c>
      <c r="C85" s="9">
        <f t="shared" si="6"/>
        <v>1312</v>
      </c>
      <c r="D85" s="9">
        <f t="shared" si="7"/>
        <v>13120</v>
      </c>
    </row>
    <row r="86" spans="1:4" x14ac:dyDescent="0.2">
      <c r="A86" s="19" t="str">
        <f t="shared" ref="A86:A103" si="8">$C$2&amp;B86</f>
        <v>233</v>
      </c>
      <c r="B86" s="13">
        <v>33</v>
      </c>
      <c r="C86" s="9">
        <f t="shared" ref="C86:C103" si="9">INT(C36*$I$8)</f>
        <v>1372</v>
      </c>
      <c r="D86" s="9">
        <f t="shared" si="7"/>
        <v>13720</v>
      </c>
    </row>
    <row r="87" spans="1:4" x14ac:dyDescent="0.2">
      <c r="A87" s="19" t="str">
        <f t="shared" si="8"/>
        <v>234</v>
      </c>
      <c r="B87" s="13">
        <v>34</v>
      </c>
      <c r="C87" s="9">
        <f t="shared" si="9"/>
        <v>1432</v>
      </c>
      <c r="D87" s="9">
        <f t="shared" si="7"/>
        <v>14320</v>
      </c>
    </row>
    <row r="88" spans="1:4" x14ac:dyDescent="0.2">
      <c r="A88" s="19" t="str">
        <f t="shared" si="8"/>
        <v>235</v>
      </c>
      <c r="B88" s="13">
        <v>35</v>
      </c>
      <c r="C88" s="9">
        <f t="shared" si="9"/>
        <v>1492</v>
      </c>
      <c r="D88" s="9">
        <f t="shared" si="7"/>
        <v>14920</v>
      </c>
    </row>
    <row r="89" spans="1:4" x14ac:dyDescent="0.2">
      <c r="A89" s="19" t="str">
        <f t="shared" si="8"/>
        <v>236</v>
      </c>
      <c r="B89" s="13">
        <v>36</v>
      </c>
      <c r="C89" s="9">
        <f t="shared" si="9"/>
        <v>1552</v>
      </c>
      <c r="D89" s="9">
        <f t="shared" si="7"/>
        <v>15520</v>
      </c>
    </row>
    <row r="90" spans="1:4" x14ac:dyDescent="0.2">
      <c r="A90" s="19" t="str">
        <f t="shared" si="8"/>
        <v>237</v>
      </c>
      <c r="B90" s="13">
        <v>37</v>
      </c>
      <c r="C90" s="9">
        <f t="shared" si="9"/>
        <v>1620</v>
      </c>
      <c r="D90" s="9">
        <f t="shared" si="7"/>
        <v>16200</v>
      </c>
    </row>
    <row r="91" spans="1:4" x14ac:dyDescent="0.2">
      <c r="A91" s="19" t="str">
        <f t="shared" si="8"/>
        <v>238</v>
      </c>
      <c r="B91" s="13">
        <v>38</v>
      </c>
      <c r="C91" s="9">
        <f t="shared" si="9"/>
        <v>1687</v>
      </c>
      <c r="D91" s="9">
        <f t="shared" si="7"/>
        <v>16870</v>
      </c>
    </row>
    <row r="92" spans="1:4" x14ac:dyDescent="0.2">
      <c r="A92" s="19" t="str">
        <f t="shared" si="8"/>
        <v>239</v>
      </c>
      <c r="B92" s="13">
        <v>39</v>
      </c>
      <c r="C92" s="9">
        <f t="shared" si="9"/>
        <v>1755</v>
      </c>
      <c r="D92" s="9">
        <f t="shared" si="7"/>
        <v>17550</v>
      </c>
    </row>
    <row r="93" spans="1:4" x14ac:dyDescent="0.2">
      <c r="A93" s="19" t="str">
        <f t="shared" si="8"/>
        <v>240</v>
      </c>
      <c r="B93" s="13">
        <v>40</v>
      </c>
      <c r="C93" s="9">
        <f t="shared" si="9"/>
        <v>1822</v>
      </c>
      <c r="D93" s="9">
        <f t="shared" si="7"/>
        <v>18220</v>
      </c>
    </row>
    <row r="94" spans="1:4" x14ac:dyDescent="0.2">
      <c r="A94" s="19" t="str">
        <f t="shared" si="8"/>
        <v>241</v>
      </c>
      <c r="B94" s="13">
        <v>41</v>
      </c>
      <c r="C94" s="9">
        <f t="shared" si="9"/>
        <v>1890</v>
      </c>
      <c r="D94" s="9">
        <f t="shared" si="7"/>
        <v>18900</v>
      </c>
    </row>
    <row r="95" spans="1:4" x14ac:dyDescent="0.2">
      <c r="A95" s="19" t="str">
        <f t="shared" si="8"/>
        <v>242</v>
      </c>
      <c r="B95" s="13">
        <v>42</v>
      </c>
      <c r="C95" s="9">
        <f t="shared" si="9"/>
        <v>1965</v>
      </c>
      <c r="D95" s="9">
        <f t="shared" si="7"/>
        <v>19650</v>
      </c>
    </row>
    <row r="96" spans="1:4" x14ac:dyDescent="0.2">
      <c r="A96" s="19" t="str">
        <f t="shared" si="8"/>
        <v>243</v>
      </c>
      <c r="B96" s="13">
        <v>43</v>
      </c>
      <c r="C96" s="9">
        <f t="shared" si="9"/>
        <v>2040</v>
      </c>
      <c r="D96" s="9">
        <f t="shared" si="7"/>
        <v>20400</v>
      </c>
    </row>
    <row r="97" spans="1:4" x14ac:dyDescent="0.2">
      <c r="A97" s="19" t="str">
        <f t="shared" si="8"/>
        <v>244</v>
      </c>
      <c r="B97" s="13">
        <v>44</v>
      </c>
      <c r="C97" s="9">
        <f t="shared" si="9"/>
        <v>2115</v>
      </c>
      <c r="D97" s="9">
        <f t="shared" si="7"/>
        <v>21150</v>
      </c>
    </row>
    <row r="98" spans="1:4" x14ac:dyDescent="0.2">
      <c r="A98" s="19" t="str">
        <f t="shared" si="8"/>
        <v>245</v>
      </c>
      <c r="B98" s="13">
        <v>45</v>
      </c>
      <c r="C98" s="9">
        <f t="shared" si="9"/>
        <v>2190</v>
      </c>
      <c r="D98" s="9">
        <f t="shared" si="7"/>
        <v>21900</v>
      </c>
    </row>
    <row r="99" spans="1:4" x14ac:dyDescent="0.2">
      <c r="A99" s="19" t="str">
        <f t="shared" si="8"/>
        <v>246</v>
      </c>
      <c r="B99" s="13">
        <v>46</v>
      </c>
      <c r="C99" s="9">
        <f t="shared" si="9"/>
        <v>2265</v>
      </c>
      <c r="D99" s="9">
        <f t="shared" si="7"/>
        <v>22650</v>
      </c>
    </row>
    <row r="100" spans="1:4" x14ac:dyDescent="0.2">
      <c r="A100" s="19" t="str">
        <f t="shared" si="8"/>
        <v>247</v>
      </c>
      <c r="B100" s="13">
        <v>47</v>
      </c>
      <c r="C100" s="9">
        <f t="shared" si="9"/>
        <v>2347</v>
      </c>
      <c r="D100" s="9">
        <f t="shared" si="7"/>
        <v>23470</v>
      </c>
    </row>
    <row r="101" spans="1:4" x14ac:dyDescent="0.2">
      <c r="A101" s="19" t="str">
        <f t="shared" si="8"/>
        <v>248</v>
      </c>
      <c r="B101" s="13">
        <v>48</v>
      </c>
      <c r="C101" s="9">
        <f t="shared" si="9"/>
        <v>2430</v>
      </c>
      <c r="D101" s="9">
        <f t="shared" si="7"/>
        <v>24300</v>
      </c>
    </row>
    <row r="102" spans="1:4" x14ac:dyDescent="0.2">
      <c r="A102" s="19" t="str">
        <f t="shared" si="8"/>
        <v>249</v>
      </c>
      <c r="B102" s="13">
        <v>49</v>
      </c>
      <c r="C102" s="9">
        <f t="shared" si="9"/>
        <v>2512</v>
      </c>
      <c r="D102" s="9">
        <f t="shared" si="7"/>
        <v>25120</v>
      </c>
    </row>
    <row r="103" spans="1:4" x14ac:dyDescent="0.2">
      <c r="A103" s="19" t="str">
        <f t="shared" si="8"/>
        <v>250</v>
      </c>
      <c r="B103" s="13">
        <v>50</v>
      </c>
      <c r="C103" s="9">
        <f t="shared" si="9"/>
        <v>2595</v>
      </c>
      <c r="D103" s="9">
        <f t="shared" si="7"/>
        <v>25950</v>
      </c>
    </row>
    <row r="104" spans="1:4" x14ac:dyDescent="0.2">
      <c r="A104" s="25" t="str">
        <f t="shared" ref="A104:A135" si="10">$E$2&amp;B104</f>
        <v>31</v>
      </c>
      <c r="B104" s="15">
        <v>1</v>
      </c>
      <c r="C104" s="9">
        <f t="shared" ref="C104:C135" si="11">INT(C4*$I$9)</f>
        <v>360</v>
      </c>
      <c r="D104" s="9">
        <f t="shared" si="7"/>
        <v>3600</v>
      </c>
    </row>
    <row r="105" spans="1:4" x14ac:dyDescent="0.2">
      <c r="A105" s="25" t="str">
        <f t="shared" si="10"/>
        <v>32</v>
      </c>
      <c r="B105" s="15">
        <v>2</v>
      </c>
      <c r="C105" s="9">
        <f t="shared" si="11"/>
        <v>382</v>
      </c>
      <c r="D105" s="9">
        <f t="shared" si="7"/>
        <v>3820</v>
      </c>
    </row>
    <row r="106" spans="1:4" x14ac:dyDescent="0.2">
      <c r="A106" s="25" t="str">
        <f t="shared" si="10"/>
        <v>33</v>
      </c>
      <c r="B106" s="15">
        <v>3</v>
      </c>
      <c r="C106" s="9">
        <f t="shared" si="11"/>
        <v>405</v>
      </c>
      <c r="D106" s="9">
        <f t="shared" si="7"/>
        <v>4050</v>
      </c>
    </row>
    <row r="107" spans="1:4" x14ac:dyDescent="0.2">
      <c r="A107" s="25" t="str">
        <f t="shared" si="10"/>
        <v>34</v>
      </c>
      <c r="B107" s="15">
        <v>4</v>
      </c>
      <c r="C107" s="9">
        <f t="shared" si="11"/>
        <v>427</v>
      </c>
      <c r="D107" s="9">
        <f t="shared" si="7"/>
        <v>4270</v>
      </c>
    </row>
    <row r="108" spans="1:4" x14ac:dyDescent="0.2">
      <c r="A108" s="25" t="str">
        <f t="shared" si="10"/>
        <v>35</v>
      </c>
      <c r="B108" s="15">
        <v>5</v>
      </c>
      <c r="C108" s="9">
        <f t="shared" si="11"/>
        <v>450</v>
      </c>
      <c r="D108" s="9">
        <f t="shared" si="7"/>
        <v>4500</v>
      </c>
    </row>
    <row r="109" spans="1:4" x14ac:dyDescent="0.2">
      <c r="A109" s="25" t="str">
        <f t="shared" si="10"/>
        <v>36</v>
      </c>
      <c r="B109" s="15">
        <v>6</v>
      </c>
      <c r="C109" s="9">
        <f t="shared" si="11"/>
        <v>472</v>
      </c>
      <c r="D109" s="9">
        <f t="shared" si="7"/>
        <v>4720</v>
      </c>
    </row>
    <row r="110" spans="1:4" x14ac:dyDescent="0.2">
      <c r="A110" s="25" t="str">
        <f t="shared" si="10"/>
        <v>37</v>
      </c>
      <c r="B110" s="15">
        <v>7</v>
      </c>
      <c r="C110" s="9">
        <f t="shared" si="11"/>
        <v>506</v>
      </c>
      <c r="D110" s="9">
        <f t="shared" si="7"/>
        <v>5060</v>
      </c>
    </row>
    <row r="111" spans="1:4" x14ac:dyDescent="0.2">
      <c r="A111" s="25" t="str">
        <f t="shared" si="10"/>
        <v>38</v>
      </c>
      <c r="B111" s="15">
        <v>8</v>
      </c>
      <c r="C111" s="9">
        <f t="shared" si="11"/>
        <v>540</v>
      </c>
      <c r="D111" s="9">
        <f t="shared" si="7"/>
        <v>5400</v>
      </c>
    </row>
    <row r="112" spans="1:4" x14ac:dyDescent="0.2">
      <c r="A112" s="25" t="str">
        <f t="shared" si="10"/>
        <v>39</v>
      </c>
      <c r="B112" s="15">
        <v>9</v>
      </c>
      <c r="C112" s="9">
        <f t="shared" si="11"/>
        <v>573</v>
      </c>
      <c r="D112" s="9">
        <f t="shared" si="7"/>
        <v>5730</v>
      </c>
    </row>
    <row r="113" spans="1:4" x14ac:dyDescent="0.2">
      <c r="A113" s="25" t="str">
        <f t="shared" si="10"/>
        <v>310</v>
      </c>
      <c r="B113" s="15">
        <v>10</v>
      </c>
      <c r="C113" s="9">
        <f t="shared" si="11"/>
        <v>607</v>
      </c>
      <c r="D113" s="9">
        <f t="shared" si="7"/>
        <v>6070</v>
      </c>
    </row>
    <row r="114" spans="1:4" x14ac:dyDescent="0.2">
      <c r="A114" s="25" t="str">
        <f t="shared" si="10"/>
        <v>311</v>
      </c>
      <c r="B114" s="15">
        <v>11</v>
      </c>
      <c r="C114" s="9">
        <f t="shared" si="11"/>
        <v>641</v>
      </c>
      <c r="D114" s="9">
        <f t="shared" si="7"/>
        <v>6410</v>
      </c>
    </row>
    <row r="115" spans="1:4" x14ac:dyDescent="0.2">
      <c r="A115" s="25" t="str">
        <f t="shared" si="10"/>
        <v>312</v>
      </c>
      <c r="B115" s="15">
        <v>12</v>
      </c>
      <c r="C115" s="9">
        <f t="shared" si="11"/>
        <v>686</v>
      </c>
      <c r="D115" s="9">
        <f t="shared" si="7"/>
        <v>6860</v>
      </c>
    </row>
    <row r="116" spans="1:4" x14ac:dyDescent="0.2">
      <c r="A116" s="25" t="str">
        <f t="shared" si="10"/>
        <v>313</v>
      </c>
      <c r="B116" s="15">
        <v>13</v>
      </c>
      <c r="C116" s="9">
        <f t="shared" si="11"/>
        <v>731</v>
      </c>
      <c r="D116" s="9">
        <f t="shared" si="7"/>
        <v>7310</v>
      </c>
    </row>
    <row r="117" spans="1:4" x14ac:dyDescent="0.2">
      <c r="A117" s="25" t="str">
        <f t="shared" si="10"/>
        <v>314</v>
      </c>
      <c r="B117" s="15">
        <v>14</v>
      </c>
      <c r="C117" s="9">
        <f t="shared" si="11"/>
        <v>776</v>
      </c>
      <c r="D117" s="9">
        <f t="shared" si="7"/>
        <v>7760</v>
      </c>
    </row>
    <row r="118" spans="1:4" x14ac:dyDescent="0.2">
      <c r="A118" s="25" t="str">
        <f t="shared" si="10"/>
        <v>315</v>
      </c>
      <c r="B118" s="15">
        <v>15</v>
      </c>
      <c r="C118" s="9">
        <f t="shared" si="11"/>
        <v>821</v>
      </c>
      <c r="D118" s="9">
        <f t="shared" si="7"/>
        <v>8210</v>
      </c>
    </row>
    <row r="119" spans="1:4" x14ac:dyDescent="0.2">
      <c r="A119" s="25" t="str">
        <f t="shared" si="10"/>
        <v>316</v>
      </c>
      <c r="B119" s="15">
        <v>16</v>
      </c>
      <c r="C119" s="9">
        <f t="shared" si="11"/>
        <v>866</v>
      </c>
      <c r="D119" s="9">
        <f t="shared" si="7"/>
        <v>8660</v>
      </c>
    </row>
    <row r="120" spans="1:4" x14ac:dyDescent="0.2">
      <c r="A120" s="25" t="str">
        <f t="shared" si="10"/>
        <v>317</v>
      </c>
      <c r="B120" s="15">
        <v>17</v>
      </c>
      <c r="C120" s="9">
        <f t="shared" si="11"/>
        <v>922</v>
      </c>
      <c r="D120" s="9">
        <f t="shared" si="7"/>
        <v>9220</v>
      </c>
    </row>
    <row r="121" spans="1:4" x14ac:dyDescent="0.2">
      <c r="A121" s="25" t="str">
        <f t="shared" si="10"/>
        <v>318</v>
      </c>
      <c r="B121" s="15">
        <v>18</v>
      </c>
      <c r="C121" s="9">
        <f t="shared" si="11"/>
        <v>978</v>
      </c>
      <c r="D121" s="9">
        <f t="shared" si="7"/>
        <v>9780</v>
      </c>
    </row>
    <row r="122" spans="1:4" x14ac:dyDescent="0.2">
      <c r="A122" s="25" t="str">
        <f t="shared" si="10"/>
        <v>319</v>
      </c>
      <c r="B122" s="15">
        <v>19</v>
      </c>
      <c r="C122" s="9">
        <f t="shared" si="11"/>
        <v>1035</v>
      </c>
      <c r="D122" s="9">
        <f t="shared" si="7"/>
        <v>10350</v>
      </c>
    </row>
    <row r="123" spans="1:4" x14ac:dyDescent="0.2">
      <c r="A123" s="25" t="str">
        <f t="shared" si="10"/>
        <v>320</v>
      </c>
      <c r="B123" s="15">
        <v>20</v>
      </c>
      <c r="C123" s="9">
        <f t="shared" si="11"/>
        <v>1091</v>
      </c>
      <c r="D123" s="9">
        <f t="shared" si="7"/>
        <v>10910</v>
      </c>
    </row>
    <row r="124" spans="1:4" x14ac:dyDescent="0.2">
      <c r="A124" s="25" t="str">
        <f t="shared" si="10"/>
        <v>321</v>
      </c>
      <c r="B124" s="15">
        <v>21</v>
      </c>
      <c r="C124" s="9">
        <f t="shared" si="11"/>
        <v>1147</v>
      </c>
      <c r="D124" s="9">
        <f t="shared" si="7"/>
        <v>11470</v>
      </c>
    </row>
    <row r="125" spans="1:4" x14ac:dyDescent="0.2">
      <c r="A125" s="25" t="str">
        <f t="shared" si="10"/>
        <v>322</v>
      </c>
      <c r="B125" s="15">
        <v>22</v>
      </c>
      <c r="C125" s="9">
        <f t="shared" si="11"/>
        <v>1215</v>
      </c>
      <c r="D125" s="9">
        <f t="shared" si="7"/>
        <v>12150</v>
      </c>
    </row>
    <row r="126" spans="1:4" x14ac:dyDescent="0.2">
      <c r="A126" s="25" t="str">
        <f t="shared" si="10"/>
        <v>323</v>
      </c>
      <c r="B126" s="15">
        <v>23</v>
      </c>
      <c r="C126" s="9">
        <f t="shared" si="11"/>
        <v>1282</v>
      </c>
      <c r="D126" s="9">
        <f t="shared" si="7"/>
        <v>12820</v>
      </c>
    </row>
    <row r="127" spans="1:4" x14ac:dyDescent="0.2">
      <c r="A127" s="25" t="str">
        <f t="shared" si="10"/>
        <v>324</v>
      </c>
      <c r="B127" s="15">
        <v>24</v>
      </c>
      <c r="C127" s="9">
        <f t="shared" si="11"/>
        <v>1350</v>
      </c>
      <c r="D127" s="9">
        <f t="shared" si="7"/>
        <v>13500</v>
      </c>
    </row>
    <row r="128" spans="1:4" x14ac:dyDescent="0.2">
      <c r="A128" s="25" t="str">
        <f t="shared" si="10"/>
        <v>325</v>
      </c>
      <c r="B128" s="15">
        <v>25</v>
      </c>
      <c r="C128" s="9">
        <f t="shared" si="11"/>
        <v>1417</v>
      </c>
      <c r="D128" s="9">
        <f t="shared" si="7"/>
        <v>14170</v>
      </c>
    </row>
    <row r="129" spans="1:4" x14ac:dyDescent="0.2">
      <c r="A129" s="25" t="str">
        <f t="shared" si="10"/>
        <v>326</v>
      </c>
      <c r="B129" s="15">
        <v>26</v>
      </c>
      <c r="C129" s="9">
        <f t="shared" si="11"/>
        <v>1485</v>
      </c>
      <c r="D129" s="9">
        <f t="shared" si="7"/>
        <v>14850</v>
      </c>
    </row>
    <row r="130" spans="1:4" x14ac:dyDescent="0.2">
      <c r="A130" s="25" t="str">
        <f t="shared" si="10"/>
        <v>327</v>
      </c>
      <c r="B130" s="15">
        <v>27</v>
      </c>
      <c r="C130" s="9">
        <f t="shared" si="11"/>
        <v>1563</v>
      </c>
      <c r="D130" s="9">
        <f t="shared" si="7"/>
        <v>15630</v>
      </c>
    </row>
    <row r="131" spans="1:4" x14ac:dyDescent="0.2">
      <c r="A131" s="25" t="str">
        <f t="shared" si="10"/>
        <v>328</v>
      </c>
      <c r="B131" s="15">
        <v>28</v>
      </c>
      <c r="C131" s="9">
        <f t="shared" si="11"/>
        <v>1642</v>
      </c>
      <c r="D131" s="9">
        <f t="shared" si="7"/>
        <v>16420</v>
      </c>
    </row>
    <row r="132" spans="1:4" x14ac:dyDescent="0.2">
      <c r="A132" s="25" t="str">
        <f t="shared" si="10"/>
        <v>329</v>
      </c>
      <c r="B132" s="15">
        <v>29</v>
      </c>
      <c r="C132" s="9">
        <f t="shared" si="11"/>
        <v>1721</v>
      </c>
      <c r="D132" s="9">
        <f t="shared" si="7"/>
        <v>17210</v>
      </c>
    </row>
    <row r="133" spans="1:4" x14ac:dyDescent="0.2">
      <c r="A133" s="25" t="str">
        <f t="shared" si="10"/>
        <v>330</v>
      </c>
      <c r="B133" s="15">
        <v>30</v>
      </c>
      <c r="C133" s="9">
        <f t="shared" si="11"/>
        <v>1800</v>
      </c>
      <c r="D133" s="9">
        <f t="shared" ref="D133:D196" si="12">C133*10</f>
        <v>18000</v>
      </c>
    </row>
    <row r="134" spans="1:4" x14ac:dyDescent="0.2">
      <c r="A134" s="25" t="str">
        <f t="shared" si="10"/>
        <v>331</v>
      </c>
      <c r="B134" s="15">
        <v>31</v>
      </c>
      <c r="C134" s="9">
        <f t="shared" si="11"/>
        <v>1878</v>
      </c>
      <c r="D134" s="9">
        <f t="shared" si="12"/>
        <v>18780</v>
      </c>
    </row>
    <row r="135" spans="1:4" x14ac:dyDescent="0.2">
      <c r="A135" s="25" t="str">
        <f t="shared" si="10"/>
        <v>332</v>
      </c>
      <c r="B135" s="15">
        <v>32</v>
      </c>
      <c r="C135" s="9">
        <f t="shared" si="11"/>
        <v>1968</v>
      </c>
      <c r="D135" s="9">
        <f t="shared" si="12"/>
        <v>19680</v>
      </c>
    </row>
    <row r="136" spans="1:4" x14ac:dyDescent="0.2">
      <c r="A136" s="25" t="str">
        <f t="shared" ref="A136:A153" si="13">$E$2&amp;B136</f>
        <v>333</v>
      </c>
      <c r="B136" s="15">
        <v>33</v>
      </c>
      <c r="C136" s="9">
        <f t="shared" ref="C136:C153" si="14">INT(C36*$I$9)</f>
        <v>2058</v>
      </c>
      <c r="D136" s="9">
        <f t="shared" si="12"/>
        <v>20580</v>
      </c>
    </row>
    <row r="137" spans="1:4" x14ac:dyDescent="0.2">
      <c r="A137" s="25" t="str">
        <f t="shared" si="13"/>
        <v>334</v>
      </c>
      <c r="B137" s="15">
        <v>34</v>
      </c>
      <c r="C137" s="9">
        <f t="shared" si="14"/>
        <v>2148</v>
      </c>
      <c r="D137" s="9">
        <f t="shared" si="12"/>
        <v>21480</v>
      </c>
    </row>
    <row r="138" spans="1:4" x14ac:dyDescent="0.2">
      <c r="A138" s="25" t="str">
        <f t="shared" si="13"/>
        <v>335</v>
      </c>
      <c r="B138" s="15">
        <v>35</v>
      </c>
      <c r="C138" s="9">
        <f t="shared" si="14"/>
        <v>2238</v>
      </c>
      <c r="D138" s="9">
        <f t="shared" si="12"/>
        <v>22380</v>
      </c>
    </row>
    <row r="139" spans="1:4" x14ac:dyDescent="0.2">
      <c r="A139" s="25" t="str">
        <f t="shared" si="13"/>
        <v>336</v>
      </c>
      <c r="B139" s="15">
        <v>36</v>
      </c>
      <c r="C139" s="9">
        <f t="shared" si="14"/>
        <v>2328</v>
      </c>
      <c r="D139" s="9">
        <f t="shared" si="12"/>
        <v>23280</v>
      </c>
    </row>
    <row r="140" spans="1:4" x14ac:dyDescent="0.2">
      <c r="A140" s="25" t="str">
        <f t="shared" si="13"/>
        <v>337</v>
      </c>
      <c r="B140" s="15">
        <v>37</v>
      </c>
      <c r="C140" s="9">
        <f t="shared" si="14"/>
        <v>2430</v>
      </c>
      <c r="D140" s="9">
        <f t="shared" si="12"/>
        <v>24300</v>
      </c>
    </row>
    <row r="141" spans="1:4" x14ac:dyDescent="0.2">
      <c r="A141" s="25" t="str">
        <f t="shared" si="13"/>
        <v>338</v>
      </c>
      <c r="B141" s="15">
        <v>38</v>
      </c>
      <c r="C141" s="9">
        <f t="shared" si="14"/>
        <v>2531</v>
      </c>
      <c r="D141" s="9">
        <f t="shared" si="12"/>
        <v>25310</v>
      </c>
    </row>
    <row r="142" spans="1:4" x14ac:dyDescent="0.2">
      <c r="A142" s="25" t="str">
        <f t="shared" si="13"/>
        <v>339</v>
      </c>
      <c r="B142" s="15">
        <v>39</v>
      </c>
      <c r="C142" s="9">
        <f t="shared" si="14"/>
        <v>2632</v>
      </c>
      <c r="D142" s="9">
        <f t="shared" si="12"/>
        <v>26320</v>
      </c>
    </row>
    <row r="143" spans="1:4" x14ac:dyDescent="0.2">
      <c r="A143" s="25" t="str">
        <f t="shared" si="13"/>
        <v>340</v>
      </c>
      <c r="B143" s="15">
        <v>40</v>
      </c>
      <c r="C143" s="9">
        <f t="shared" si="14"/>
        <v>2733</v>
      </c>
      <c r="D143" s="9">
        <f t="shared" si="12"/>
        <v>27330</v>
      </c>
    </row>
    <row r="144" spans="1:4" x14ac:dyDescent="0.2">
      <c r="A144" s="25" t="str">
        <f t="shared" si="13"/>
        <v>341</v>
      </c>
      <c r="B144" s="15">
        <v>41</v>
      </c>
      <c r="C144" s="9">
        <f t="shared" si="14"/>
        <v>2835</v>
      </c>
      <c r="D144" s="9">
        <f t="shared" si="12"/>
        <v>28350</v>
      </c>
    </row>
    <row r="145" spans="1:4" x14ac:dyDescent="0.2">
      <c r="A145" s="25" t="str">
        <f t="shared" si="13"/>
        <v>342</v>
      </c>
      <c r="B145" s="15">
        <v>42</v>
      </c>
      <c r="C145" s="9">
        <f t="shared" si="14"/>
        <v>2947</v>
      </c>
      <c r="D145" s="9">
        <f t="shared" si="12"/>
        <v>29470</v>
      </c>
    </row>
    <row r="146" spans="1:4" x14ac:dyDescent="0.2">
      <c r="A146" s="25" t="str">
        <f t="shared" si="13"/>
        <v>343</v>
      </c>
      <c r="B146" s="15">
        <v>43</v>
      </c>
      <c r="C146" s="9">
        <f t="shared" si="14"/>
        <v>3060</v>
      </c>
      <c r="D146" s="9">
        <f t="shared" si="12"/>
        <v>30600</v>
      </c>
    </row>
    <row r="147" spans="1:4" x14ac:dyDescent="0.2">
      <c r="A147" s="25" t="str">
        <f t="shared" si="13"/>
        <v>344</v>
      </c>
      <c r="B147" s="15">
        <v>44</v>
      </c>
      <c r="C147" s="9">
        <f t="shared" si="14"/>
        <v>3172</v>
      </c>
      <c r="D147" s="9">
        <f t="shared" si="12"/>
        <v>31720</v>
      </c>
    </row>
    <row r="148" spans="1:4" x14ac:dyDescent="0.2">
      <c r="A148" s="25" t="str">
        <f t="shared" si="13"/>
        <v>345</v>
      </c>
      <c r="B148" s="15">
        <v>45</v>
      </c>
      <c r="C148" s="9">
        <f t="shared" si="14"/>
        <v>3285</v>
      </c>
      <c r="D148" s="9">
        <f t="shared" si="12"/>
        <v>32850</v>
      </c>
    </row>
    <row r="149" spans="1:4" x14ac:dyDescent="0.2">
      <c r="A149" s="25" t="str">
        <f t="shared" si="13"/>
        <v>346</v>
      </c>
      <c r="B149" s="15">
        <v>46</v>
      </c>
      <c r="C149" s="9">
        <f t="shared" si="14"/>
        <v>3397</v>
      </c>
      <c r="D149" s="9">
        <f t="shared" si="12"/>
        <v>33970</v>
      </c>
    </row>
    <row r="150" spans="1:4" x14ac:dyDescent="0.2">
      <c r="A150" s="25" t="str">
        <f t="shared" si="13"/>
        <v>347</v>
      </c>
      <c r="B150" s="15">
        <v>47</v>
      </c>
      <c r="C150" s="9">
        <f t="shared" si="14"/>
        <v>3521</v>
      </c>
      <c r="D150" s="9">
        <f t="shared" si="12"/>
        <v>35210</v>
      </c>
    </row>
    <row r="151" spans="1:4" x14ac:dyDescent="0.2">
      <c r="A151" s="25" t="str">
        <f t="shared" si="13"/>
        <v>348</v>
      </c>
      <c r="B151" s="15">
        <v>48</v>
      </c>
      <c r="C151" s="9">
        <f t="shared" si="14"/>
        <v>3645</v>
      </c>
      <c r="D151" s="9">
        <f t="shared" si="12"/>
        <v>36450</v>
      </c>
    </row>
    <row r="152" spans="1:4" x14ac:dyDescent="0.2">
      <c r="A152" s="25" t="str">
        <f t="shared" si="13"/>
        <v>349</v>
      </c>
      <c r="B152" s="15">
        <v>49</v>
      </c>
      <c r="C152" s="9">
        <f t="shared" si="14"/>
        <v>3768</v>
      </c>
      <c r="D152" s="9">
        <f t="shared" si="12"/>
        <v>37680</v>
      </c>
    </row>
    <row r="153" spans="1:4" x14ac:dyDescent="0.2">
      <c r="A153" s="25" t="str">
        <f t="shared" si="13"/>
        <v>350</v>
      </c>
      <c r="B153" s="15">
        <v>50</v>
      </c>
      <c r="C153" s="9">
        <f t="shared" si="14"/>
        <v>3892</v>
      </c>
      <c r="D153" s="9">
        <f t="shared" si="12"/>
        <v>38920</v>
      </c>
    </row>
    <row r="154" spans="1:4" x14ac:dyDescent="0.2">
      <c r="A154" s="26" t="str">
        <f t="shared" ref="A154:A185" si="15">$F$2&amp;B154</f>
        <v>41</v>
      </c>
      <c r="B154" s="17">
        <v>1</v>
      </c>
      <c r="C154" s="9">
        <f t="shared" ref="C154:C185" si="16">INT(C4*$I$10)</f>
        <v>640</v>
      </c>
      <c r="D154" s="9">
        <f t="shared" si="12"/>
        <v>6400</v>
      </c>
    </row>
    <row r="155" spans="1:4" x14ac:dyDescent="0.2">
      <c r="A155" s="26" t="str">
        <f t="shared" si="15"/>
        <v>42</v>
      </c>
      <c r="B155" s="17">
        <v>2</v>
      </c>
      <c r="C155" s="9">
        <f t="shared" si="16"/>
        <v>680</v>
      </c>
      <c r="D155" s="9">
        <f t="shared" si="12"/>
        <v>6800</v>
      </c>
    </row>
    <row r="156" spans="1:4" x14ac:dyDescent="0.2">
      <c r="A156" s="26" t="str">
        <f t="shared" si="15"/>
        <v>43</v>
      </c>
      <c r="B156" s="17">
        <v>3</v>
      </c>
      <c r="C156" s="9">
        <f t="shared" si="16"/>
        <v>720</v>
      </c>
      <c r="D156" s="9">
        <f t="shared" si="12"/>
        <v>7200</v>
      </c>
    </row>
    <row r="157" spans="1:4" x14ac:dyDescent="0.2">
      <c r="A157" s="26" t="str">
        <f t="shared" si="15"/>
        <v>44</v>
      </c>
      <c r="B157" s="17">
        <v>4</v>
      </c>
      <c r="C157" s="9">
        <f t="shared" si="16"/>
        <v>760</v>
      </c>
      <c r="D157" s="9">
        <f t="shared" si="12"/>
        <v>7600</v>
      </c>
    </row>
    <row r="158" spans="1:4" x14ac:dyDescent="0.2">
      <c r="A158" s="26" t="str">
        <f t="shared" si="15"/>
        <v>45</v>
      </c>
      <c r="B158" s="17">
        <v>5</v>
      </c>
      <c r="C158" s="9">
        <f t="shared" si="16"/>
        <v>800</v>
      </c>
      <c r="D158" s="9">
        <f t="shared" si="12"/>
        <v>8000</v>
      </c>
    </row>
    <row r="159" spans="1:4" x14ac:dyDescent="0.2">
      <c r="A159" s="26" t="str">
        <f t="shared" si="15"/>
        <v>46</v>
      </c>
      <c r="B159" s="17">
        <v>6</v>
      </c>
      <c r="C159" s="9">
        <f t="shared" si="16"/>
        <v>840</v>
      </c>
      <c r="D159" s="9">
        <f t="shared" si="12"/>
        <v>8400</v>
      </c>
    </row>
    <row r="160" spans="1:4" x14ac:dyDescent="0.2">
      <c r="A160" s="26" t="str">
        <f t="shared" si="15"/>
        <v>47</v>
      </c>
      <c r="B160" s="17">
        <v>7</v>
      </c>
      <c r="C160" s="9">
        <f t="shared" si="16"/>
        <v>900</v>
      </c>
      <c r="D160" s="9">
        <f t="shared" si="12"/>
        <v>9000</v>
      </c>
    </row>
    <row r="161" spans="1:4" x14ac:dyDescent="0.2">
      <c r="A161" s="26" t="str">
        <f t="shared" si="15"/>
        <v>48</v>
      </c>
      <c r="B161" s="17">
        <v>8</v>
      </c>
      <c r="C161" s="9">
        <f t="shared" si="16"/>
        <v>960</v>
      </c>
      <c r="D161" s="9">
        <f t="shared" si="12"/>
        <v>9600</v>
      </c>
    </row>
    <row r="162" spans="1:4" x14ac:dyDescent="0.2">
      <c r="A162" s="26" t="str">
        <f t="shared" si="15"/>
        <v>49</v>
      </c>
      <c r="B162" s="17">
        <v>9</v>
      </c>
      <c r="C162" s="9">
        <f t="shared" si="16"/>
        <v>1020</v>
      </c>
      <c r="D162" s="9">
        <f t="shared" si="12"/>
        <v>10200</v>
      </c>
    </row>
    <row r="163" spans="1:4" x14ac:dyDescent="0.2">
      <c r="A163" s="26" t="str">
        <f t="shared" si="15"/>
        <v>410</v>
      </c>
      <c r="B163" s="17">
        <v>10</v>
      </c>
      <c r="C163" s="9">
        <f t="shared" si="16"/>
        <v>1080</v>
      </c>
      <c r="D163" s="9">
        <f t="shared" si="12"/>
        <v>10800</v>
      </c>
    </row>
    <row r="164" spans="1:4" x14ac:dyDescent="0.2">
      <c r="A164" s="26" t="str">
        <f t="shared" si="15"/>
        <v>411</v>
      </c>
      <c r="B164" s="17">
        <v>11</v>
      </c>
      <c r="C164" s="9">
        <f t="shared" si="16"/>
        <v>1140</v>
      </c>
      <c r="D164" s="9">
        <f t="shared" si="12"/>
        <v>11400</v>
      </c>
    </row>
    <row r="165" spans="1:4" x14ac:dyDescent="0.2">
      <c r="A165" s="26" t="str">
        <f t="shared" si="15"/>
        <v>412</v>
      </c>
      <c r="B165" s="17">
        <v>12</v>
      </c>
      <c r="C165" s="9">
        <f t="shared" si="16"/>
        <v>1220</v>
      </c>
      <c r="D165" s="9">
        <f t="shared" si="12"/>
        <v>12200</v>
      </c>
    </row>
    <row r="166" spans="1:4" x14ac:dyDescent="0.2">
      <c r="A166" s="26" t="str">
        <f t="shared" si="15"/>
        <v>413</v>
      </c>
      <c r="B166" s="17">
        <v>13</v>
      </c>
      <c r="C166" s="9">
        <f t="shared" si="16"/>
        <v>1300</v>
      </c>
      <c r="D166" s="9">
        <f t="shared" si="12"/>
        <v>13000</v>
      </c>
    </row>
    <row r="167" spans="1:4" x14ac:dyDescent="0.2">
      <c r="A167" s="26" t="str">
        <f t="shared" si="15"/>
        <v>414</v>
      </c>
      <c r="B167" s="17">
        <v>14</v>
      </c>
      <c r="C167" s="9">
        <f t="shared" si="16"/>
        <v>1380</v>
      </c>
      <c r="D167" s="9">
        <f t="shared" si="12"/>
        <v>13800</v>
      </c>
    </row>
    <row r="168" spans="1:4" x14ac:dyDescent="0.2">
      <c r="A168" s="26" t="str">
        <f t="shared" si="15"/>
        <v>415</v>
      </c>
      <c r="B168" s="17">
        <v>15</v>
      </c>
      <c r="C168" s="9">
        <f t="shared" si="16"/>
        <v>1460</v>
      </c>
      <c r="D168" s="9">
        <f t="shared" si="12"/>
        <v>14600</v>
      </c>
    </row>
    <row r="169" spans="1:4" x14ac:dyDescent="0.2">
      <c r="A169" s="26" t="str">
        <f t="shared" si="15"/>
        <v>416</v>
      </c>
      <c r="B169" s="17">
        <v>16</v>
      </c>
      <c r="C169" s="9">
        <f t="shared" si="16"/>
        <v>1540</v>
      </c>
      <c r="D169" s="9">
        <f t="shared" si="12"/>
        <v>15400</v>
      </c>
    </row>
    <row r="170" spans="1:4" x14ac:dyDescent="0.2">
      <c r="A170" s="26" t="str">
        <f t="shared" si="15"/>
        <v>417</v>
      </c>
      <c r="B170" s="17">
        <v>17</v>
      </c>
      <c r="C170" s="9">
        <f t="shared" si="16"/>
        <v>1640</v>
      </c>
      <c r="D170" s="9">
        <f t="shared" si="12"/>
        <v>16400</v>
      </c>
    </row>
    <row r="171" spans="1:4" x14ac:dyDescent="0.2">
      <c r="A171" s="26" t="str">
        <f t="shared" si="15"/>
        <v>418</v>
      </c>
      <c r="B171" s="17">
        <v>18</v>
      </c>
      <c r="C171" s="9">
        <f t="shared" si="16"/>
        <v>1740</v>
      </c>
      <c r="D171" s="9">
        <f t="shared" si="12"/>
        <v>17400</v>
      </c>
    </row>
    <row r="172" spans="1:4" x14ac:dyDescent="0.2">
      <c r="A172" s="26" t="str">
        <f t="shared" si="15"/>
        <v>419</v>
      </c>
      <c r="B172" s="17">
        <v>19</v>
      </c>
      <c r="C172" s="9">
        <f t="shared" si="16"/>
        <v>1840</v>
      </c>
      <c r="D172" s="9">
        <f t="shared" si="12"/>
        <v>18400</v>
      </c>
    </row>
    <row r="173" spans="1:4" x14ac:dyDescent="0.2">
      <c r="A173" s="26" t="str">
        <f t="shared" si="15"/>
        <v>420</v>
      </c>
      <c r="B173" s="17">
        <v>20</v>
      </c>
      <c r="C173" s="9">
        <f t="shared" si="16"/>
        <v>1940</v>
      </c>
      <c r="D173" s="9">
        <f t="shared" si="12"/>
        <v>19400</v>
      </c>
    </row>
    <row r="174" spans="1:4" x14ac:dyDescent="0.2">
      <c r="A174" s="26" t="str">
        <f t="shared" si="15"/>
        <v>421</v>
      </c>
      <c r="B174" s="17">
        <v>21</v>
      </c>
      <c r="C174" s="9">
        <f t="shared" si="16"/>
        <v>2040</v>
      </c>
      <c r="D174" s="9">
        <f t="shared" si="12"/>
        <v>20400</v>
      </c>
    </row>
    <row r="175" spans="1:4" x14ac:dyDescent="0.2">
      <c r="A175" s="26" t="str">
        <f t="shared" si="15"/>
        <v>422</v>
      </c>
      <c r="B175" s="17">
        <v>22</v>
      </c>
      <c r="C175" s="9">
        <f t="shared" si="16"/>
        <v>2160</v>
      </c>
      <c r="D175" s="9">
        <f t="shared" si="12"/>
        <v>21600</v>
      </c>
    </row>
    <row r="176" spans="1:4" x14ac:dyDescent="0.2">
      <c r="A176" s="26" t="str">
        <f t="shared" si="15"/>
        <v>423</v>
      </c>
      <c r="B176" s="17">
        <v>23</v>
      </c>
      <c r="C176" s="9">
        <f t="shared" si="16"/>
        <v>2280</v>
      </c>
      <c r="D176" s="9">
        <f t="shared" si="12"/>
        <v>22800</v>
      </c>
    </row>
    <row r="177" spans="1:4" x14ac:dyDescent="0.2">
      <c r="A177" s="26" t="str">
        <f t="shared" si="15"/>
        <v>424</v>
      </c>
      <c r="B177" s="17">
        <v>24</v>
      </c>
      <c r="C177" s="9">
        <f t="shared" si="16"/>
        <v>2400</v>
      </c>
      <c r="D177" s="9">
        <f t="shared" si="12"/>
        <v>24000</v>
      </c>
    </row>
    <row r="178" spans="1:4" x14ac:dyDescent="0.2">
      <c r="A178" s="26" t="str">
        <f t="shared" si="15"/>
        <v>425</v>
      </c>
      <c r="B178" s="17">
        <v>25</v>
      </c>
      <c r="C178" s="9">
        <f t="shared" si="16"/>
        <v>2520</v>
      </c>
      <c r="D178" s="9">
        <f t="shared" si="12"/>
        <v>25200</v>
      </c>
    </row>
    <row r="179" spans="1:4" x14ac:dyDescent="0.2">
      <c r="A179" s="26" t="str">
        <f t="shared" si="15"/>
        <v>426</v>
      </c>
      <c r="B179" s="17">
        <v>26</v>
      </c>
      <c r="C179" s="9">
        <f t="shared" si="16"/>
        <v>2640</v>
      </c>
      <c r="D179" s="9">
        <f t="shared" si="12"/>
        <v>26400</v>
      </c>
    </row>
    <row r="180" spans="1:4" x14ac:dyDescent="0.2">
      <c r="A180" s="26" t="str">
        <f t="shared" si="15"/>
        <v>427</v>
      </c>
      <c r="B180" s="17">
        <v>27</v>
      </c>
      <c r="C180" s="9">
        <f t="shared" si="16"/>
        <v>2780</v>
      </c>
      <c r="D180" s="9">
        <f t="shared" si="12"/>
        <v>27800</v>
      </c>
    </row>
    <row r="181" spans="1:4" x14ac:dyDescent="0.2">
      <c r="A181" s="26" t="str">
        <f t="shared" si="15"/>
        <v>428</v>
      </c>
      <c r="B181" s="17">
        <v>28</v>
      </c>
      <c r="C181" s="9">
        <f t="shared" si="16"/>
        <v>2920</v>
      </c>
      <c r="D181" s="9">
        <f t="shared" si="12"/>
        <v>29200</v>
      </c>
    </row>
    <row r="182" spans="1:4" x14ac:dyDescent="0.2">
      <c r="A182" s="26" t="str">
        <f t="shared" si="15"/>
        <v>429</v>
      </c>
      <c r="B182" s="17">
        <v>29</v>
      </c>
      <c r="C182" s="9">
        <f t="shared" si="16"/>
        <v>3060</v>
      </c>
      <c r="D182" s="9">
        <f t="shared" si="12"/>
        <v>30600</v>
      </c>
    </row>
    <row r="183" spans="1:4" x14ac:dyDescent="0.2">
      <c r="A183" s="26" t="str">
        <f t="shared" si="15"/>
        <v>430</v>
      </c>
      <c r="B183" s="17">
        <v>30</v>
      </c>
      <c r="C183" s="9">
        <f t="shared" si="16"/>
        <v>3200</v>
      </c>
      <c r="D183" s="9">
        <f t="shared" si="12"/>
        <v>32000</v>
      </c>
    </row>
    <row r="184" spans="1:4" x14ac:dyDescent="0.2">
      <c r="A184" s="26" t="str">
        <f t="shared" si="15"/>
        <v>431</v>
      </c>
      <c r="B184" s="17">
        <v>31</v>
      </c>
      <c r="C184" s="9">
        <f t="shared" si="16"/>
        <v>3340</v>
      </c>
      <c r="D184" s="9">
        <f t="shared" si="12"/>
        <v>33400</v>
      </c>
    </row>
    <row r="185" spans="1:4" x14ac:dyDescent="0.2">
      <c r="A185" s="26" t="str">
        <f t="shared" si="15"/>
        <v>432</v>
      </c>
      <c r="B185" s="17">
        <v>32</v>
      </c>
      <c r="C185" s="9">
        <f t="shared" si="16"/>
        <v>3500</v>
      </c>
      <c r="D185" s="9">
        <f t="shared" si="12"/>
        <v>35000</v>
      </c>
    </row>
    <row r="186" spans="1:4" x14ac:dyDescent="0.2">
      <c r="A186" s="26" t="str">
        <f t="shared" ref="A186:A203" si="17">$F$2&amp;B186</f>
        <v>433</v>
      </c>
      <c r="B186" s="17">
        <v>33</v>
      </c>
      <c r="C186" s="9">
        <f t="shared" ref="C186:C203" si="18">INT(C36*$I$10)</f>
        <v>3660</v>
      </c>
      <c r="D186" s="9">
        <f t="shared" si="12"/>
        <v>36600</v>
      </c>
    </row>
    <row r="187" spans="1:4" x14ac:dyDescent="0.2">
      <c r="A187" s="26" t="str">
        <f t="shared" si="17"/>
        <v>434</v>
      </c>
      <c r="B187" s="17">
        <v>34</v>
      </c>
      <c r="C187" s="9">
        <f t="shared" si="18"/>
        <v>3820</v>
      </c>
      <c r="D187" s="9">
        <f t="shared" si="12"/>
        <v>38200</v>
      </c>
    </row>
    <row r="188" spans="1:4" x14ac:dyDescent="0.2">
      <c r="A188" s="26" t="str">
        <f t="shared" si="17"/>
        <v>435</v>
      </c>
      <c r="B188" s="17">
        <v>35</v>
      </c>
      <c r="C188" s="9">
        <f t="shared" si="18"/>
        <v>3980</v>
      </c>
      <c r="D188" s="9">
        <f t="shared" si="12"/>
        <v>39800</v>
      </c>
    </row>
    <row r="189" spans="1:4" x14ac:dyDescent="0.2">
      <c r="A189" s="26" t="str">
        <f t="shared" si="17"/>
        <v>436</v>
      </c>
      <c r="B189" s="17">
        <v>36</v>
      </c>
      <c r="C189" s="9">
        <f t="shared" si="18"/>
        <v>4140</v>
      </c>
      <c r="D189" s="9">
        <f t="shared" si="12"/>
        <v>41400</v>
      </c>
    </row>
    <row r="190" spans="1:4" x14ac:dyDescent="0.2">
      <c r="A190" s="26" t="str">
        <f t="shared" si="17"/>
        <v>437</v>
      </c>
      <c r="B190" s="17">
        <v>37</v>
      </c>
      <c r="C190" s="9">
        <f t="shared" si="18"/>
        <v>4320</v>
      </c>
      <c r="D190" s="9">
        <f t="shared" si="12"/>
        <v>43200</v>
      </c>
    </row>
    <row r="191" spans="1:4" x14ac:dyDescent="0.2">
      <c r="A191" s="26" t="str">
        <f t="shared" si="17"/>
        <v>438</v>
      </c>
      <c r="B191" s="17">
        <v>38</v>
      </c>
      <c r="C191" s="9">
        <f t="shared" si="18"/>
        <v>4500</v>
      </c>
      <c r="D191" s="9">
        <f t="shared" si="12"/>
        <v>45000</v>
      </c>
    </row>
    <row r="192" spans="1:4" x14ac:dyDescent="0.2">
      <c r="A192" s="26" t="str">
        <f t="shared" si="17"/>
        <v>439</v>
      </c>
      <c r="B192" s="17">
        <v>39</v>
      </c>
      <c r="C192" s="9">
        <f t="shared" si="18"/>
        <v>4680</v>
      </c>
      <c r="D192" s="9">
        <f t="shared" si="12"/>
        <v>46800</v>
      </c>
    </row>
    <row r="193" spans="1:4" x14ac:dyDescent="0.2">
      <c r="A193" s="26" t="str">
        <f t="shared" si="17"/>
        <v>440</v>
      </c>
      <c r="B193" s="17">
        <v>40</v>
      </c>
      <c r="C193" s="9">
        <f t="shared" si="18"/>
        <v>4860</v>
      </c>
      <c r="D193" s="9">
        <f t="shared" si="12"/>
        <v>48600</v>
      </c>
    </row>
    <row r="194" spans="1:4" x14ac:dyDescent="0.2">
      <c r="A194" s="26" t="str">
        <f t="shared" si="17"/>
        <v>441</v>
      </c>
      <c r="B194" s="17">
        <v>41</v>
      </c>
      <c r="C194" s="9">
        <f t="shared" si="18"/>
        <v>5040</v>
      </c>
      <c r="D194" s="9">
        <f t="shared" si="12"/>
        <v>50400</v>
      </c>
    </row>
    <row r="195" spans="1:4" x14ac:dyDescent="0.2">
      <c r="A195" s="26" t="str">
        <f t="shared" si="17"/>
        <v>442</v>
      </c>
      <c r="B195" s="17">
        <v>42</v>
      </c>
      <c r="C195" s="9">
        <f t="shared" si="18"/>
        <v>5240</v>
      </c>
      <c r="D195" s="9">
        <f t="shared" si="12"/>
        <v>52400</v>
      </c>
    </row>
    <row r="196" spans="1:4" x14ac:dyDescent="0.2">
      <c r="A196" s="26" t="str">
        <f t="shared" si="17"/>
        <v>443</v>
      </c>
      <c r="B196" s="17">
        <v>43</v>
      </c>
      <c r="C196" s="9">
        <f t="shared" si="18"/>
        <v>5440</v>
      </c>
      <c r="D196" s="9">
        <f t="shared" si="12"/>
        <v>54400</v>
      </c>
    </row>
    <row r="197" spans="1:4" x14ac:dyDescent="0.2">
      <c r="A197" s="26" t="str">
        <f t="shared" si="17"/>
        <v>444</v>
      </c>
      <c r="B197" s="17">
        <v>44</v>
      </c>
      <c r="C197" s="9">
        <f t="shared" si="18"/>
        <v>5640</v>
      </c>
      <c r="D197" s="9">
        <f t="shared" ref="D197:D253" si="19">C197*10</f>
        <v>56400</v>
      </c>
    </row>
    <row r="198" spans="1:4" x14ac:dyDescent="0.2">
      <c r="A198" s="26" t="str">
        <f t="shared" si="17"/>
        <v>445</v>
      </c>
      <c r="B198" s="17">
        <v>45</v>
      </c>
      <c r="C198" s="9">
        <f t="shared" si="18"/>
        <v>5840</v>
      </c>
      <c r="D198" s="9">
        <f t="shared" si="19"/>
        <v>58400</v>
      </c>
    </row>
    <row r="199" spans="1:4" x14ac:dyDescent="0.2">
      <c r="A199" s="26" t="str">
        <f t="shared" si="17"/>
        <v>446</v>
      </c>
      <c r="B199" s="17">
        <v>46</v>
      </c>
      <c r="C199" s="9">
        <f t="shared" si="18"/>
        <v>6040</v>
      </c>
      <c r="D199" s="9">
        <f t="shared" si="19"/>
        <v>60400</v>
      </c>
    </row>
    <row r="200" spans="1:4" x14ac:dyDescent="0.2">
      <c r="A200" s="26" t="str">
        <f t="shared" si="17"/>
        <v>447</v>
      </c>
      <c r="B200" s="17">
        <v>47</v>
      </c>
      <c r="C200" s="9">
        <f t="shared" si="18"/>
        <v>6260</v>
      </c>
      <c r="D200" s="9">
        <f t="shared" si="19"/>
        <v>62600</v>
      </c>
    </row>
    <row r="201" spans="1:4" x14ac:dyDescent="0.2">
      <c r="A201" s="26" t="str">
        <f t="shared" si="17"/>
        <v>448</v>
      </c>
      <c r="B201" s="17">
        <v>48</v>
      </c>
      <c r="C201" s="9">
        <f t="shared" si="18"/>
        <v>6480</v>
      </c>
      <c r="D201" s="9">
        <f t="shared" si="19"/>
        <v>64800</v>
      </c>
    </row>
    <row r="202" spans="1:4" x14ac:dyDescent="0.2">
      <c r="A202" s="26" t="str">
        <f t="shared" si="17"/>
        <v>449</v>
      </c>
      <c r="B202" s="17">
        <v>49</v>
      </c>
      <c r="C202" s="9">
        <f t="shared" si="18"/>
        <v>6700</v>
      </c>
      <c r="D202" s="9">
        <f t="shared" si="19"/>
        <v>67000</v>
      </c>
    </row>
    <row r="203" spans="1:4" x14ac:dyDescent="0.2">
      <c r="A203" s="26" t="str">
        <f t="shared" si="17"/>
        <v>450</v>
      </c>
      <c r="B203" s="17">
        <v>50</v>
      </c>
      <c r="C203" s="9">
        <f t="shared" si="18"/>
        <v>6920</v>
      </c>
      <c r="D203" s="9">
        <f t="shared" si="19"/>
        <v>69200</v>
      </c>
    </row>
    <row r="204" spans="1:4" x14ac:dyDescent="0.2">
      <c r="A204" s="11" t="str">
        <f t="shared" ref="A204:A235" si="20">$G$2&amp;B204</f>
        <v>51</v>
      </c>
      <c r="B204" s="10">
        <v>1</v>
      </c>
      <c r="C204" s="9">
        <f t="shared" ref="C204:C235" si="21">INT(C4*$I$11)</f>
        <v>960</v>
      </c>
      <c r="D204" s="9">
        <f t="shared" si="19"/>
        <v>9600</v>
      </c>
    </row>
    <row r="205" spans="1:4" x14ac:dyDescent="0.2">
      <c r="A205" s="11" t="str">
        <f t="shared" si="20"/>
        <v>52</v>
      </c>
      <c r="B205" s="10">
        <v>2</v>
      </c>
      <c r="C205" s="9">
        <f t="shared" si="21"/>
        <v>1020</v>
      </c>
      <c r="D205" s="9">
        <f t="shared" si="19"/>
        <v>10200</v>
      </c>
    </row>
    <row r="206" spans="1:4" x14ac:dyDescent="0.2">
      <c r="A206" s="11" t="str">
        <f t="shared" si="20"/>
        <v>53</v>
      </c>
      <c r="B206" s="10">
        <v>3</v>
      </c>
      <c r="C206" s="9">
        <f t="shared" si="21"/>
        <v>1080</v>
      </c>
      <c r="D206" s="9">
        <f t="shared" si="19"/>
        <v>10800</v>
      </c>
    </row>
    <row r="207" spans="1:4" x14ac:dyDescent="0.2">
      <c r="A207" s="11" t="str">
        <f t="shared" si="20"/>
        <v>54</v>
      </c>
      <c r="B207" s="10">
        <v>4</v>
      </c>
      <c r="C207" s="9">
        <f t="shared" si="21"/>
        <v>1140</v>
      </c>
      <c r="D207" s="9">
        <f t="shared" si="19"/>
        <v>11400</v>
      </c>
    </row>
    <row r="208" spans="1:4" x14ac:dyDescent="0.2">
      <c r="A208" s="11" t="str">
        <f t="shared" si="20"/>
        <v>55</v>
      </c>
      <c r="B208" s="10">
        <v>5</v>
      </c>
      <c r="C208" s="9">
        <f t="shared" si="21"/>
        <v>1200</v>
      </c>
      <c r="D208" s="9">
        <f t="shared" si="19"/>
        <v>12000</v>
      </c>
    </row>
    <row r="209" spans="1:4" x14ac:dyDescent="0.2">
      <c r="A209" s="11" t="str">
        <f t="shared" si="20"/>
        <v>56</v>
      </c>
      <c r="B209" s="10">
        <v>6</v>
      </c>
      <c r="C209" s="9">
        <f t="shared" si="21"/>
        <v>1260</v>
      </c>
      <c r="D209" s="9">
        <f t="shared" si="19"/>
        <v>12600</v>
      </c>
    </row>
    <row r="210" spans="1:4" x14ac:dyDescent="0.2">
      <c r="A210" s="11" t="str">
        <f t="shared" si="20"/>
        <v>57</v>
      </c>
      <c r="B210" s="10">
        <v>7</v>
      </c>
      <c r="C210" s="9">
        <f t="shared" si="21"/>
        <v>1350</v>
      </c>
      <c r="D210" s="9">
        <f t="shared" si="19"/>
        <v>13500</v>
      </c>
    </row>
    <row r="211" spans="1:4" x14ac:dyDescent="0.2">
      <c r="A211" s="11" t="str">
        <f t="shared" si="20"/>
        <v>58</v>
      </c>
      <c r="B211" s="10">
        <v>8</v>
      </c>
      <c r="C211" s="9">
        <f t="shared" si="21"/>
        <v>1440</v>
      </c>
      <c r="D211" s="9">
        <f t="shared" si="19"/>
        <v>14400</v>
      </c>
    </row>
    <row r="212" spans="1:4" x14ac:dyDescent="0.2">
      <c r="A212" s="11" t="str">
        <f t="shared" si="20"/>
        <v>59</v>
      </c>
      <c r="B212" s="10">
        <v>9</v>
      </c>
      <c r="C212" s="9">
        <f t="shared" si="21"/>
        <v>1530</v>
      </c>
      <c r="D212" s="9">
        <f t="shared" si="19"/>
        <v>15300</v>
      </c>
    </row>
    <row r="213" spans="1:4" x14ac:dyDescent="0.2">
      <c r="A213" s="11" t="str">
        <f t="shared" si="20"/>
        <v>510</v>
      </c>
      <c r="B213" s="10">
        <v>10</v>
      </c>
      <c r="C213" s="9">
        <f t="shared" si="21"/>
        <v>1620</v>
      </c>
      <c r="D213" s="9">
        <f t="shared" si="19"/>
        <v>16200</v>
      </c>
    </row>
    <row r="214" spans="1:4" x14ac:dyDescent="0.2">
      <c r="A214" s="11" t="str">
        <f t="shared" si="20"/>
        <v>511</v>
      </c>
      <c r="B214" s="10">
        <v>11</v>
      </c>
      <c r="C214" s="9">
        <f t="shared" si="21"/>
        <v>1710</v>
      </c>
      <c r="D214" s="9">
        <f t="shared" si="19"/>
        <v>17100</v>
      </c>
    </row>
    <row r="215" spans="1:4" x14ac:dyDescent="0.2">
      <c r="A215" s="11" t="str">
        <f t="shared" si="20"/>
        <v>512</v>
      </c>
      <c r="B215" s="10">
        <v>12</v>
      </c>
      <c r="C215" s="9">
        <f t="shared" si="21"/>
        <v>1830</v>
      </c>
      <c r="D215" s="9">
        <f t="shared" si="19"/>
        <v>18300</v>
      </c>
    </row>
    <row r="216" spans="1:4" x14ac:dyDescent="0.2">
      <c r="A216" s="11" t="str">
        <f t="shared" si="20"/>
        <v>513</v>
      </c>
      <c r="B216" s="10">
        <v>13</v>
      </c>
      <c r="C216" s="9">
        <f t="shared" si="21"/>
        <v>1950</v>
      </c>
      <c r="D216" s="9">
        <f t="shared" si="19"/>
        <v>19500</v>
      </c>
    </row>
    <row r="217" spans="1:4" x14ac:dyDescent="0.2">
      <c r="A217" s="11" t="str">
        <f t="shared" si="20"/>
        <v>514</v>
      </c>
      <c r="B217" s="10">
        <v>14</v>
      </c>
      <c r="C217" s="9">
        <f t="shared" si="21"/>
        <v>2070</v>
      </c>
      <c r="D217" s="9">
        <f t="shared" si="19"/>
        <v>20700</v>
      </c>
    </row>
    <row r="218" spans="1:4" x14ac:dyDescent="0.2">
      <c r="A218" s="11" t="str">
        <f t="shared" si="20"/>
        <v>515</v>
      </c>
      <c r="B218" s="10">
        <v>15</v>
      </c>
      <c r="C218" s="9">
        <f t="shared" si="21"/>
        <v>2190</v>
      </c>
      <c r="D218" s="9">
        <f t="shared" si="19"/>
        <v>21900</v>
      </c>
    </row>
    <row r="219" spans="1:4" x14ac:dyDescent="0.2">
      <c r="A219" s="11" t="str">
        <f t="shared" si="20"/>
        <v>516</v>
      </c>
      <c r="B219" s="10">
        <v>16</v>
      </c>
      <c r="C219" s="9">
        <f t="shared" si="21"/>
        <v>2310</v>
      </c>
      <c r="D219" s="9">
        <f t="shared" si="19"/>
        <v>23100</v>
      </c>
    </row>
    <row r="220" spans="1:4" x14ac:dyDescent="0.2">
      <c r="A220" s="11" t="str">
        <f t="shared" si="20"/>
        <v>517</v>
      </c>
      <c r="B220" s="10">
        <v>17</v>
      </c>
      <c r="C220" s="9">
        <f t="shared" si="21"/>
        <v>2460</v>
      </c>
      <c r="D220" s="9">
        <f t="shared" si="19"/>
        <v>24600</v>
      </c>
    </row>
    <row r="221" spans="1:4" x14ac:dyDescent="0.2">
      <c r="A221" s="11" t="str">
        <f t="shared" si="20"/>
        <v>518</v>
      </c>
      <c r="B221" s="10">
        <v>18</v>
      </c>
      <c r="C221" s="9">
        <f t="shared" si="21"/>
        <v>2610</v>
      </c>
      <c r="D221" s="9">
        <f t="shared" si="19"/>
        <v>26100</v>
      </c>
    </row>
    <row r="222" spans="1:4" x14ac:dyDescent="0.2">
      <c r="A222" s="11" t="str">
        <f t="shared" si="20"/>
        <v>519</v>
      </c>
      <c r="B222" s="10">
        <v>19</v>
      </c>
      <c r="C222" s="9">
        <f t="shared" si="21"/>
        <v>2760</v>
      </c>
      <c r="D222" s="9">
        <f t="shared" si="19"/>
        <v>27600</v>
      </c>
    </row>
    <row r="223" spans="1:4" x14ac:dyDescent="0.2">
      <c r="A223" s="11" t="str">
        <f t="shared" si="20"/>
        <v>520</v>
      </c>
      <c r="B223" s="10">
        <v>20</v>
      </c>
      <c r="C223" s="9">
        <f t="shared" si="21"/>
        <v>2910</v>
      </c>
      <c r="D223" s="9">
        <f t="shared" si="19"/>
        <v>29100</v>
      </c>
    </row>
    <row r="224" spans="1:4" x14ac:dyDescent="0.2">
      <c r="A224" s="11" t="str">
        <f t="shared" si="20"/>
        <v>521</v>
      </c>
      <c r="B224" s="10">
        <v>21</v>
      </c>
      <c r="C224" s="9">
        <f t="shared" si="21"/>
        <v>3060</v>
      </c>
      <c r="D224" s="9">
        <f t="shared" si="19"/>
        <v>30600</v>
      </c>
    </row>
    <row r="225" spans="1:4" x14ac:dyDescent="0.2">
      <c r="A225" s="11" t="str">
        <f t="shared" si="20"/>
        <v>522</v>
      </c>
      <c r="B225" s="10">
        <v>22</v>
      </c>
      <c r="C225" s="9">
        <f t="shared" si="21"/>
        <v>3240</v>
      </c>
      <c r="D225" s="9">
        <f t="shared" si="19"/>
        <v>32400</v>
      </c>
    </row>
    <row r="226" spans="1:4" x14ac:dyDescent="0.2">
      <c r="A226" s="11" t="str">
        <f t="shared" si="20"/>
        <v>523</v>
      </c>
      <c r="B226" s="10">
        <v>23</v>
      </c>
      <c r="C226" s="9">
        <f t="shared" si="21"/>
        <v>3420</v>
      </c>
      <c r="D226" s="9">
        <f t="shared" si="19"/>
        <v>34200</v>
      </c>
    </row>
    <row r="227" spans="1:4" x14ac:dyDescent="0.2">
      <c r="A227" s="11" t="str">
        <f t="shared" si="20"/>
        <v>524</v>
      </c>
      <c r="B227" s="10">
        <v>24</v>
      </c>
      <c r="C227" s="9">
        <f t="shared" si="21"/>
        <v>3600</v>
      </c>
      <c r="D227" s="9">
        <f t="shared" si="19"/>
        <v>36000</v>
      </c>
    </row>
    <row r="228" spans="1:4" x14ac:dyDescent="0.2">
      <c r="A228" s="11" t="str">
        <f t="shared" si="20"/>
        <v>525</v>
      </c>
      <c r="B228" s="10">
        <v>25</v>
      </c>
      <c r="C228" s="9">
        <f t="shared" si="21"/>
        <v>3780</v>
      </c>
      <c r="D228" s="9">
        <f t="shared" si="19"/>
        <v>37800</v>
      </c>
    </row>
    <row r="229" spans="1:4" x14ac:dyDescent="0.2">
      <c r="A229" s="11" t="str">
        <f t="shared" si="20"/>
        <v>526</v>
      </c>
      <c r="B229" s="10">
        <v>26</v>
      </c>
      <c r="C229" s="9">
        <f t="shared" si="21"/>
        <v>3960</v>
      </c>
      <c r="D229" s="9">
        <f t="shared" si="19"/>
        <v>39600</v>
      </c>
    </row>
    <row r="230" spans="1:4" x14ac:dyDescent="0.2">
      <c r="A230" s="11" t="str">
        <f t="shared" si="20"/>
        <v>527</v>
      </c>
      <c r="B230" s="10">
        <v>27</v>
      </c>
      <c r="C230" s="9">
        <f t="shared" si="21"/>
        <v>4170</v>
      </c>
      <c r="D230" s="9">
        <f t="shared" si="19"/>
        <v>41700</v>
      </c>
    </row>
    <row r="231" spans="1:4" x14ac:dyDescent="0.2">
      <c r="A231" s="11" t="str">
        <f t="shared" si="20"/>
        <v>528</v>
      </c>
      <c r="B231" s="10">
        <v>28</v>
      </c>
      <c r="C231" s="9">
        <f t="shared" si="21"/>
        <v>4380</v>
      </c>
      <c r="D231" s="9">
        <f t="shared" si="19"/>
        <v>43800</v>
      </c>
    </row>
    <row r="232" spans="1:4" x14ac:dyDescent="0.2">
      <c r="A232" s="11" t="str">
        <f t="shared" si="20"/>
        <v>529</v>
      </c>
      <c r="B232" s="10">
        <v>29</v>
      </c>
      <c r="C232" s="9">
        <f t="shared" si="21"/>
        <v>4590</v>
      </c>
      <c r="D232" s="9">
        <f t="shared" si="19"/>
        <v>45900</v>
      </c>
    </row>
    <row r="233" spans="1:4" x14ac:dyDescent="0.2">
      <c r="A233" s="11" t="str">
        <f t="shared" si="20"/>
        <v>530</v>
      </c>
      <c r="B233" s="10">
        <v>30</v>
      </c>
      <c r="C233" s="9">
        <f t="shared" si="21"/>
        <v>4800</v>
      </c>
      <c r="D233" s="9">
        <f t="shared" si="19"/>
        <v>48000</v>
      </c>
    </row>
    <row r="234" spans="1:4" x14ac:dyDescent="0.2">
      <c r="A234" s="11" t="str">
        <f t="shared" si="20"/>
        <v>531</v>
      </c>
      <c r="B234" s="10">
        <v>31</v>
      </c>
      <c r="C234" s="9">
        <f t="shared" si="21"/>
        <v>5010</v>
      </c>
      <c r="D234" s="9">
        <f t="shared" si="19"/>
        <v>50100</v>
      </c>
    </row>
    <row r="235" spans="1:4" x14ac:dyDescent="0.2">
      <c r="A235" s="11" t="str">
        <f t="shared" si="20"/>
        <v>532</v>
      </c>
      <c r="B235" s="10">
        <v>32</v>
      </c>
      <c r="C235" s="9">
        <f t="shared" si="21"/>
        <v>5250</v>
      </c>
      <c r="D235" s="9">
        <f t="shared" si="19"/>
        <v>52500</v>
      </c>
    </row>
    <row r="236" spans="1:4" x14ac:dyDescent="0.2">
      <c r="A236" s="11" t="str">
        <f t="shared" ref="A236:A253" si="22">$G$2&amp;B236</f>
        <v>533</v>
      </c>
      <c r="B236" s="10">
        <v>33</v>
      </c>
      <c r="C236" s="9">
        <f t="shared" ref="C236:C253" si="23">INT(C36*$I$11)</f>
        <v>5490</v>
      </c>
      <c r="D236" s="9">
        <f t="shared" si="19"/>
        <v>54900</v>
      </c>
    </row>
    <row r="237" spans="1:4" x14ac:dyDescent="0.2">
      <c r="A237" s="11" t="str">
        <f t="shared" si="22"/>
        <v>534</v>
      </c>
      <c r="B237" s="10">
        <v>34</v>
      </c>
      <c r="C237" s="9">
        <f t="shared" si="23"/>
        <v>5730</v>
      </c>
      <c r="D237" s="9">
        <f t="shared" si="19"/>
        <v>57300</v>
      </c>
    </row>
    <row r="238" spans="1:4" x14ac:dyDescent="0.2">
      <c r="A238" s="11" t="str">
        <f t="shared" si="22"/>
        <v>535</v>
      </c>
      <c r="B238" s="10">
        <v>35</v>
      </c>
      <c r="C238" s="9">
        <f t="shared" si="23"/>
        <v>5970</v>
      </c>
      <c r="D238" s="9">
        <f t="shared" si="19"/>
        <v>59700</v>
      </c>
    </row>
    <row r="239" spans="1:4" x14ac:dyDescent="0.2">
      <c r="A239" s="11" t="str">
        <f t="shared" si="22"/>
        <v>536</v>
      </c>
      <c r="B239" s="10">
        <v>36</v>
      </c>
      <c r="C239" s="9">
        <f t="shared" si="23"/>
        <v>6210</v>
      </c>
      <c r="D239" s="9">
        <f t="shared" si="19"/>
        <v>62100</v>
      </c>
    </row>
    <row r="240" spans="1:4" x14ac:dyDescent="0.2">
      <c r="A240" s="11" t="str">
        <f t="shared" si="22"/>
        <v>537</v>
      </c>
      <c r="B240" s="10">
        <v>37</v>
      </c>
      <c r="C240" s="9">
        <f t="shared" si="23"/>
        <v>6480</v>
      </c>
      <c r="D240" s="9">
        <f t="shared" si="19"/>
        <v>64800</v>
      </c>
    </row>
    <row r="241" spans="1:4" x14ac:dyDescent="0.2">
      <c r="A241" s="11" t="str">
        <f t="shared" si="22"/>
        <v>538</v>
      </c>
      <c r="B241" s="10">
        <v>38</v>
      </c>
      <c r="C241" s="9">
        <f t="shared" si="23"/>
        <v>6750</v>
      </c>
      <c r="D241" s="9">
        <f t="shared" si="19"/>
        <v>67500</v>
      </c>
    </row>
    <row r="242" spans="1:4" x14ac:dyDescent="0.2">
      <c r="A242" s="11" t="str">
        <f t="shared" si="22"/>
        <v>539</v>
      </c>
      <c r="B242" s="10">
        <v>39</v>
      </c>
      <c r="C242" s="9">
        <f t="shared" si="23"/>
        <v>7020</v>
      </c>
      <c r="D242" s="9">
        <f t="shared" si="19"/>
        <v>70200</v>
      </c>
    </row>
    <row r="243" spans="1:4" x14ac:dyDescent="0.2">
      <c r="A243" s="11" t="str">
        <f t="shared" si="22"/>
        <v>540</v>
      </c>
      <c r="B243" s="10">
        <v>40</v>
      </c>
      <c r="C243" s="9">
        <f t="shared" si="23"/>
        <v>7290</v>
      </c>
      <c r="D243" s="9">
        <f t="shared" si="19"/>
        <v>72900</v>
      </c>
    </row>
    <row r="244" spans="1:4" x14ac:dyDescent="0.2">
      <c r="A244" s="11" t="str">
        <f t="shared" si="22"/>
        <v>541</v>
      </c>
      <c r="B244" s="10">
        <v>41</v>
      </c>
      <c r="C244" s="9">
        <f t="shared" si="23"/>
        <v>7560</v>
      </c>
      <c r="D244" s="9">
        <f t="shared" si="19"/>
        <v>75600</v>
      </c>
    </row>
    <row r="245" spans="1:4" x14ac:dyDescent="0.2">
      <c r="A245" s="11" t="str">
        <f t="shared" si="22"/>
        <v>542</v>
      </c>
      <c r="B245" s="10">
        <v>42</v>
      </c>
      <c r="C245" s="9">
        <f t="shared" si="23"/>
        <v>7860</v>
      </c>
      <c r="D245" s="9">
        <f t="shared" si="19"/>
        <v>78600</v>
      </c>
    </row>
    <row r="246" spans="1:4" x14ac:dyDescent="0.2">
      <c r="A246" s="11" t="str">
        <f t="shared" si="22"/>
        <v>543</v>
      </c>
      <c r="B246" s="10">
        <v>43</v>
      </c>
      <c r="C246" s="9">
        <f t="shared" si="23"/>
        <v>8160</v>
      </c>
      <c r="D246" s="9">
        <f t="shared" si="19"/>
        <v>81600</v>
      </c>
    </row>
    <row r="247" spans="1:4" x14ac:dyDescent="0.2">
      <c r="A247" s="11" t="str">
        <f t="shared" si="22"/>
        <v>544</v>
      </c>
      <c r="B247" s="10">
        <v>44</v>
      </c>
      <c r="C247" s="9">
        <f t="shared" si="23"/>
        <v>8460</v>
      </c>
      <c r="D247" s="9">
        <f t="shared" si="19"/>
        <v>84600</v>
      </c>
    </row>
    <row r="248" spans="1:4" x14ac:dyDescent="0.2">
      <c r="A248" s="11" t="str">
        <f t="shared" si="22"/>
        <v>545</v>
      </c>
      <c r="B248" s="10">
        <v>45</v>
      </c>
      <c r="C248" s="9">
        <f t="shared" si="23"/>
        <v>8760</v>
      </c>
      <c r="D248" s="9">
        <f t="shared" si="19"/>
        <v>87600</v>
      </c>
    </row>
    <row r="249" spans="1:4" x14ac:dyDescent="0.2">
      <c r="A249" s="11" t="str">
        <f t="shared" si="22"/>
        <v>546</v>
      </c>
      <c r="B249" s="10">
        <v>46</v>
      </c>
      <c r="C249" s="9">
        <f t="shared" si="23"/>
        <v>9060</v>
      </c>
      <c r="D249" s="9">
        <f t="shared" si="19"/>
        <v>90600</v>
      </c>
    </row>
    <row r="250" spans="1:4" x14ac:dyDescent="0.2">
      <c r="A250" s="11" t="str">
        <f t="shared" si="22"/>
        <v>547</v>
      </c>
      <c r="B250" s="10">
        <v>47</v>
      </c>
      <c r="C250" s="9">
        <f t="shared" si="23"/>
        <v>9390</v>
      </c>
      <c r="D250" s="9">
        <f t="shared" si="19"/>
        <v>93900</v>
      </c>
    </row>
    <row r="251" spans="1:4" x14ac:dyDescent="0.2">
      <c r="A251" s="11" t="str">
        <f t="shared" si="22"/>
        <v>548</v>
      </c>
      <c r="B251" s="10">
        <v>48</v>
      </c>
      <c r="C251" s="9">
        <f t="shared" si="23"/>
        <v>9720</v>
      </c>
      <c r="D251" s="9">
        <f t="shared" si="19"/>
        <v>97200</v>
      </c>
    </row>
    <row r="252" spans="1:4" x14ac:dyDescent="0.2">
      <c r="A252" s="11" t="str">
        <f t="shared" si="22"/>
        <v>549</v>
      </c>
      <c r="B252" s="10">
        <v>49</v>
      </c>
      <c r="C252" s="9">
        <f t="shared" si="23"/>
        <v>10050</v>
      </c>
      <c r="D252" s="9">
        <f t="shared" si="19"/>
        <v>100500</v>
      </c>
    </row>
    <row r="253" spans="1:4" x14ac:dyDescent="0.2">
      <c r="A253" s="11" t="str">
        <f t="shared" si="22"/>
        <v>550</v>
      </c>
      <c r="B253" s="10">
        <v>50</v>
      </c>
      <c r="C253" s="9">
        <f t="shared" si="23"/>
        <v>10380</v>
      </c>
      <c r="D253" s="9">
        <f t="shared" si="19"/>
        <v>103800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A450-263A-4C90-9BE9-49FCACD6F0E2}">
  <dimension ref="A1:I251"/>
  <sheetViews>
    <sheetView workbookViewId="0">
      <selection activeCell="D2" sqref="D2"/>
    </sheetView>
  </sheetViews>
  <sheetFormatPr defaultRowHeight="14.25" x14ac:dyDescent="0.2"/>
  <cols>
    <col min="5" max="5" width="9" customWidth="1"/>
  </cols>
  <sheetData>
    <row r="1" spans="1:9" x14ac:dyDescent="0.2">
      <c r="B1" t="s">
        <v>82</v>
      </c>
      <c r="C1" t="s">
        <v>84</v>
      </c>
      <c r="G1" t="s">
        <v>83</v>
      </c>
      <c r="H1" t="s">
        <v>84</v>
      </c>
    </row>
    <row r="2" spans="1:9" x14ac:dyDescent="0.2">
      <c r="A2">
        <v>1</v>
      </c>
      <c r="B2">
        <v>1</v>
      </c>
      <c r="C2" t="str">
        <f>--A2&amp;B2</f>
        <v>11</v>
      </c>
      <c r="D2">
        <v>235</v>
      </c>
      <c r="F2">
        <v>1</v>
      </c>
      <c r="G2">
        <v>1</v>
      </c>
      <c r="H2" t="str">
        <f>--F2&amp;G2</f>
        <v>11</v>
      </c>
      <c r="I2">
        <v>165</v>
      </c>
    </row>
    <row r="3" spans="1:9" x14ac:dyDescent="0.2">
      <c r="A3">
        <f>A2</f>
        <v>1</v>
      </c>
      <c r="B3">
        <v>2</v>
      </c>
      <c r="C3" t="str">
        <f t="shared" ref="C3:C66" si="0">--A3&amp;B3</f>
        <v>12</v>
      </c>
      <c r="D3">
        <v>290</v>
      </c>
      <c r="F3">
        <f>F2</f>
        <v>1</v>
      </c>
      <c r="G3">
        <v>2</v>
      </c>
      <c r="H3" t="str">
        <f t="shared" ref="H3:H66" si="1">--F3&amp;G3</f>
        <v>12</v>
      </c>
      <c r="I3">
        <v>205</v>
      </c>
    </row>
    <row r="4" spans="1:9" x14ac:dyDescent="0.2">
      <c r="A4">
        <f t="shared" ref="A4:A67" si="2">A3</f>
        <v>1</v>
      </c>
      <c r="B4">
        <v>3</v>
      </c>
      <c r="C4" t="str">
        <f t="shared" si="0"/>
        <v>13</v>
      </c>
      <c r="D4">
        <v>345</v>
      </c>
      <c r="F4">
        <f t="shared" ref="F4:F67" si="3">F3</f>
        <v>1</v>
      </c>
      <c r="G4">
        <v>3</v>
      </c>
      <c r="H4" t="str">
        <f t="shared" si="1"/>
        <v>13</v>
      </c>
      <c r="I4">
        <v>245</v>
      </c>
    </row>
    <row r="5" spans="1:9" x14ac:dyDescent="0.2">
      <c r="A5">
        <f t="shared" si="2"/>
        <v>1</v>
      </c>
      <c r="B5">
        <v>4</v>
      </c>
      <c r="C5" t="str">
        <f t="shared" si="0"/>
        <v>14</v>
      </c>
      <c r="D5">
        <v>400</v>
      </c>
      <c r="F5">
        <f t="shared" si="3"/>
        <v>1</v>
      </c>
      <c r="G5">
        <v>4</v>
      </c>
      <c r="H5" t="str">
        <f t="shared" si="1"/>
        <v>14</v>
      </c>
      <c r="I5">
        <v>285</v>
      </c>
    </row>
    <row r="6" spans="1:9" x14ac:dyDescent="0.2">
      <c r="A6">
        <f t="shared" si="2"/>
        <v>1</v>
      </c>
      <c r="B6">
        <v>5</v>
      </c>
      <c r="C6" t="str">
        <f t="shared" si="0"/>
        <v>15</v>
      </c>
      <c r="D6">
        <v>455</v>
      </c>
      <c r="F6">
        <f t="shared" si="3"/>
        <v>1</v>
      </c>
      <c r="G6">
        <v>5</v>
      </c>
      <c r="H6" t="str">
        <f t="shared" si="1"/>
        <v>15</v>
      </c>
      <c r="I6">
        <v>325</v>
      </c>
    </row>
    <row r="7" spans="1:9" x14ac:dyDescent="0.2">
      <c r="A7">
        <f t="shared" si="2"/>
        <v>1</v>
      </c>
      <c r="B7">
        <v>6</v>
      </c>
      <c r="C7" t="str">
        <f t="shared" si="0"/>
        <v>16</v>
      </c>
      <c r="D7">
        <v>510</v>
      </c>
      <c r="F7">
        <f t="shared" si="3"/>
        <v>1</v>
      </c>
      <c r="G7">
        <v>6</v>
      </c>
      <c r="H7" t="str">
        <f t="shared" si="1"/>
        <v>16</v>
      </c>
      <c r="I7">
        <v>365</v>
      </c>
    </row>
    <row r="8" spans="1:9" x14ac:dyDescent="0.2">
      <c r="A8">
        <f t="shared" si="2"/>
        <v>1</v>
      </c>
      <c r="B8">
        <v>7</v>
      </c>
      <c r="C8" t="str">
        <f t="shared" si="0"/>
        <v>17</v>
      </c>
      <c r="D8">
        <v>565</v>
      </c>
      <c r="F8">
        <f t="shared" si="3"/>
        <v>1</v>
      </c>
      <c r="G8">
        <v>7</v>
      </c>
      <c r="H8" t="str">
        <f t="shared" si="1"/>
        <v>17</v>
      </c>
      <c r="I8">
        <v>405</v>
      </c>
    </row>
    <row r="9" spans="1:9" x14ac:dyDescent="0.2">
      <c r="A9">
        <f t="shared" si="2"/>
        <v>1</v>
      </c>
      <c r="B9">
        <v>8</v>
      </c>
      <c r="C9" t="str">
        <f t="shared" si="0"/>
        <v>18</v>
      </c>
      <c r="D9">
        <v>620</v>
      </c>
      <c r="F9">
        <f t="shared" si="3"/>
        <v>1</v>
      </c>
      <c r="G9">
        <v>8</v>
      </c>
      <c r="H9" t="str">
        <f t="shared" si="1"/>
        <v>18</v>
      </c>
      <c r="I9">
        <v>445</v>
      </c>
    </row>
    <row r="10" spans="1:9" x14ac:dyDescent="0.2">
      <c r="A10">
        <f t="shared" si="2"/>
        <v>1</v>
      </c>
      <c r="B10">
        <v>9</v>
      </c>
      <c r="C10" t="str">
        <f t="shared" si="0"/>
        <v>19</v>
      </c>
      <c r="D10">
        <v>675</v>
      </c>
      <c r="F10">
        <f t="shared" si="3"/>
        <v>1</v>
      </c>
      <c r="G10">
        <v>9</v>
      </c>
      <c r="H10" t="str">
        <f t="shared" si="1"/>
        <v>19</v>
      </c>
      <c r="I10">
        <v>485</v>
      </c>
    </row>
    <row r="11" spans="1:9" x14ac:dyDescent="0.2">
      <c r="A11">
        <f t="shared" si="2"/>
        <v>1</v>
      </c>
      <c r="B11">
        <v>10</v>
      </c>
      <c r="C11" t="str">
        <f t="shared" si="0"/>
        <v>110</v>
      </c>
      <c r="D11">
        <v>730</v>
      </c>
      <c r="F11">
        <f t="shared" si="3"/>
        <v>1</v>
      </c>
      <c r="G11">
        <v>10</v>
      </c>
      <c r="H11" t="str">
        <f t="shared" si="1"/>
        <v>110</v>
      </c>
      <c r="I11">
        <v>525</v>
      </c>
    </row>
    <row r="12" spans="1:9" x14ac:dyDescent="0.2">
      <c r="A12">
        <f t="shared" si="2"/>
        <v>1</v>
      </c>
      <c r="B12">
        <v>11</v>
      </c>
      <c r="C12" t="str">
        <f t="shared" si="0"/>
        <v>111</v>
      </c>
      <c r="D12">
        <v>785</v>
      </c>
      <c r="F12">
        <f t="shared" si="3"/>
        <v>1</v>
      </c>
      <c r="G12">
        <v>11</v>
      </c>
      <c r="H12" t="str">
        <f t="shared" si="1"/>
        <v>111</v>
      </c>
      <c r="I12">
        <v>565</v>
      </c>
    </row>
    <row r="13" spans="1:9" x14ac:dyDescent="0.2">
      <c r="A13">
        <f t="shared" si="2"/>
        <v>1</v>
      </c>
      <c r="B13">
        <v>12</v>
      </c>
      <c r="C13" t="str">
        <f t="shared" si="0"/>
        <v>112</v>
      </c>
      <c r="D13">
        <v>840</v>
      </c>
      <c r="F13">
        <f t="shared" si="3"/>
        <v>1</v>
      </c>
      <c r="G13">
        <v>12</v>
      </c>
      <c r="H13" t="str">
        <f t="shared" si="1"/>
        <v>112</v>
      </c>
      <c r="I13">
        <v>605</v>
      </c>
    </row>
    <row r="14" spans="1:9" x14ac:dyDescent="0.2">
      <c r="A14">
        <f t="shared" si="2"/>
        <v>1</v>
      </c>
      <c r="B14">
        <v>13</v>
      </c>
      <c r="C14" t="str">
        <f t="shared" si="0"/>
        <v>113</v>
      </c>
      <c r="D14">
        <v>895</v>
      </c>
      <c r="F14">
        <f t="shared" si="3"/>
        <v>1</v>
      </c>
      <c r="G14">
        <v>13</v>
      </c>
      <c r="H14" t="str">
        <f t="shared" si="1"/>
        <v>113</v>
      </c>
      <c r="I14">
        <v>645</v>
      </c>
    </row>
    <row r="15" spans="1:9" x14ac:dyDescent="0.2">
      <c r="A15">
        <f t="shared" si="2"/>
        <v>1</v>
      </c>
      <c r="B15">
        <v>14</v>
      </c>
      <c r="C15" t="str">
        <f t="shared" si="0"/>
        <v>114</v>
      </c>
      <c r="D15">
        <v>950</v>
      </c>
      <c r="F15">
        <f t="shared" si="3"/>
        <v>1</v>
      </c>
      <c r="G15">
        <v>14</v>
      </c>
      <c r="H15" t="str">
        <f t="shared" si="1"/>
        <v>114</v>
      </c>
      <c r="I15">
        <v>685</v>
      </c>
    </row>
    <row r="16" spans="1:9" x14ac:dyDescent="0.2">
      <c r="A16">
        <f t="shared" si="2"/>
        <v>1</v>
      </c>
      <c r="B16">
        <v>15</v>
      </c>
      <c r="C16" t="str">
        <f t="shared" si="0"/>
        <v>115</v>
      </c>
      <c r="D16">
        <v>1005</v>
      </c>
      <c r="F16">
        <f t="shared" si="3"/>
        <v>1</v>
      </c>
      <c r="G16">
        <v>15</v>
      </c>
      <c r="H16" t="str">
        <f t="shared" si="1"/>
        <v>115</v>
      </c>
      <c r="I16">
        <v>725</v>
      </c>
    </row>
    <row r="17" spans="1:9" x14ac:dyDescent="0.2">
      <c r="A17">
        <f t="shared" si="2"/>
        <v>1</v>
      </c>
      <c r="B17">
        <v>16</v>
      </c>
      <c r="C17" t="str">
        <f t="shared" si="0"/>
        <v>116</v>
      </c>
      <c r="D17">
        <v>1060</v>
      </c>
      <c r="F17">
        <f t="shared" si="3"/>
        <v>1</v>
      </c>
      <c r="G17">
        <v>16</v>
      </c>
      <c r="H17" t="str">
        <f t="shared" si="1"/>
        <v>116</v>
      </c>
      <c r="I17">
        <v>765</v>
      </c>
    </row>
    <row r="18" spans="1:9" x14ac:dyDescent="0.2">
      <c r="A18">
        <f t="shared" si="2"/>
        <v>1</v>
      </c>
      <c r="B18">
        <v>17</v>
      </c>
      <c r="C18" t="str">
        <f t="shared" si="0"/>
        <v>117</v>
      </c>
      <c r="D18">
        <v>1115</v>
      </c>
      <c r="F18">
        <f t="shared" si="3"/>
        <v>1</v>
      </c>
      <c r="G18">
        <v>17</v>
      </c>
      <c r="H18" t="str">
        <f t="shared" si="1"/>
        <v>117</v>
      </c>
      <c r="I18">
        <v>805</v>
      </c>
    </row>
    <row r="19" spans="1:9" x14ac:dyDescent="0.2">
      <c r="A19">
        <f t="shared" si="2"/>
        <v>1</v>
      </c>
      <c r="B19">
        <v>18</v>
      </c>
      <c r="C19" t="str">
        <f t="shared" si="0"/>
        <v>118</v>
      </c>
      <c r="D19">
        <v>1170</v>
      </c>
      <c r="F19">
        <f t="shared" si="3"/>
        <v>1</v>
      </c>
      <c r="G19">
        <v>18</v>
      </c>
      <c r="H19" t="str">
        <f t="shared" si="1"/>
        <v>118</v>
      </c>
      <c r="I19">
        <v>845</v>
      </c>
    </row>
    <row r="20" spans="1:9" x14ac:dyDescent="0.2">
      <c r="A20">
        <f t="shared" si="2"/>
        <v>1</v>
      </c>
      <c r="B20">
        <v>19</v>
      </c>
      <c r="C20" t="str">
        <f t="shared" si="0"/>
        <v>119</v>
      </c>
      <c r="D20">
        <v>1225</v>
      </c>
      <c r="F20">
        <f t="shared" si="3"/>
        <v>1</v>
      </c>
      <c r="G20">
        <v>19</v>
      </c>
      <c r="H20" t="str">
        <f t="shared" si="1"/>
        <v>119</v>
      </c>
      <c r="I20">
        <v>885</v>
      </c>
    </row>
    <row r="21" spans="1:9" x14ac:dyDescent="0.2">
      <c r="A21">
        <f t="shared" si="2"/>
        <v>1</v>
      </c>
      <c r="B21">
        <v>20</v>
      </c>
      <c r="C21" t="str">
        <f t="shared" si="0"/>
        <v>120</v>
      </c>
      <c r="D21">
        <v>1280</v>
      </c>
      <c r="F21">
        <f t="shared" si="3"/>
        <v>1</v>
      </c>
      <c r="G21">
        <v>20</v>
      </c>
      <c r="H21" t="str">
        <f t="shared" si="1"/>
        <v>120</v>
      </c>
      <c r="I21">
        <v>925</v>
      </c>
    </row>
    <row r="22" spans="1:9" x14ac:dyDescent="0.2">
      <c r="A22">
        <f t="shared" si="2"/>
        <v>1</v>
      </c>
      <c r="B22">
        <v>21</v>
      </c>
      <c r="C22" t="str">
        <f t="shared" si="0"/>
        <v>121</v>
      </c>
      <c r="D22">
        <v>1335</v>
      </c>
      <c r="F22">
        <f t="shared" si="3"/>
        <v>1</v>
      </c>
      <c r="G22">
        <v>21</v>
      </c>
      <c r="H22" t="str">
        <f t="shared" si="1"/>
        <v>121</v>
      </c>
      <c r="I22">
        <v>965</v>
      </c>
    </row>
    <row r="23" spans="1:9" x14ac:dyDescent="0.2">
      <c r="A23">
        <f t="shared" si="2"/>
        <v>1</v>
      </c>
      <c r="B23">
        <v>22</v>
      </c>
      <c r="C23" t="str">
        <f t="shared" si="0"/>
        <v>122</v>
      </c>
      <c r="D23">
        <v>1390</v>
      </c>
      <c r="F23">
        <f t="shared" si="3"/>
        <v>1</v>
      </c>
      <c r="G23">
        <v>22</v>
      </c>
      <c r="H23" t="str">
        <f t="shared" si="1"/>
        <v>122</v>
      </c>
      <c r="I23">
        <v>1005</v>
      </c>
    </row>
    <row r="24" spans="1:9" x14ac:dyDescent="0.2">
      <c r="A24">
        <f t="shared" si="2"/>
        <v>1</v>
      </c>
      <c r="B24">
        <v>23</v>
      </c>
      <c r="C24" t="str">
        <f t="shared" si="0"/>
        <v>123</v>
      </c>
      <c r="D24">
        <v>1445</v>
      </c>
      <c r="F24">
        <f t="shared" si="3"/>
        <v>1</v>
      </c>
      <c r="G24">
        <v>23</v>
      </c>
      <c r="H24" t="str">
        <f t="shared" si="1"/>
        <v>123</v>
      </c>
      <c r="I24">
        <v>1045</v>
      </c>
    </row>
    <row r="25" spans="1:9" x14ac:dyDescent="0.2">
      <c r="A25">
        <f t="shared" si="2"/>
        <v>1</v>
      </c>
      <c r="B25">
        <v>24</v>
      </c>
      <c r="C25" t="str">
        <f t="shared" si="0"/>
        <v>124</v>
      </c>
      <c r="D25">
        <v>1500</v>
      </c>
      <c r="F25">
        <f t="shared" si="3"/>
        <v>1</v>
      </c>
      <c r="G25">
        <v>24</v>
      </c>
      <c r="H25" t="str">
        <f t="shared" si="1"/>
        <v>124</v>
      </c>
      <c r="I25">
        <v>1085</v>
      </c>
    </row>
    <row r="26" spans="1:9" x14ac:dyDescent="0.2">
      <c r="A26">
        <f t="shared" si="2"/>
        <v>1</v>
      </c>
      <c r="B26">
        <v>25</v>
      </c>
      <c r="C26" t="str">
        <f t="shared" si="0"/>
        <v>125</v>
      </c>
      <c r="D26">
        <v>1555</v>
      </c>
      <c r="F26">
        <f t="shared" si="3"/>
        <v>1</v>
      </c>
      <c r="G26">
        <v>25</v>
      </c>
      <c r="H26" t="str">
        <f t="shared" si="1"/>
        <v>125</v>
      </c>
      <c r="I26">
        <v>1125</v>
      </c>
    </row>
    <row r="27" spans="1:9" x14ac:dyDescent="0.2">
      <c r="A27">
        <f t="shared" si="2"/>
        <v>1</v>
      </c>
      <c r="B27">
        <v>26</v>
      </c>
      <c r="C27" t="str">
        <f t="shared" si="0"/>
        <v>126</v>
      </c>
      <c r="D27">
        <v>1610</v>
      </c>
      <c r="F27">
        <f t="shared" si="3"/>
        <v>1</v>
      </c>
      <c r="G27">
        <v>26</v>
      </c>
      <c r="H27" t="str">
        <f t="shared" si="1"/>
        <v>126</v>
      </c>
      <c r="I27">
        <v>1165</v>
      </c>
    </row>
    <row r="28" spans="1:9" x14ac:dyDescent="0.2">
      <c r="A28">
        <f t="shared" si="2"/>
        <v>1</v>
      </c>
      <c r="B28">
        <v>27</v>
      </c>
      <c r="C28" t="str">
        <f t="shared" si="0"/>
        <v>127</v>
      </c>
      <c r="D28">
        <v>1665</v>
      </c>
      <c r="F28">
        <f t="shared" si="3"/>
        <v>1</v>
      </c>
      <c r="G28">
        <v>27</v>
      </c>
      <c r="H28" t="str">
        <f t="shared" si="1"/>
        <v>127</v>
      </c>
      <c r="I28">
        <v>1205</v>
      </c>
    </row>
    <row r="29" spans="1:9" x14ac:dyDescent="0.2">
      <c r="A29">
        <f t="shared" si="2"/>
        <v>1</v>
      </c>
      <c r="B29">
        <v>28</v>
      </c>
      <c r="C29" t="str">
        <f t="shared" si="0"/>
        <v>128</v>
      </c>
      <c r="D29">
        <v>1720</v>
      </c>
      <c r="F29">
        <f t="shared" si="3"/>
        <v>1</v>
      </c>
      <c r="G29">
        <v>28</v>
      </c>
      <c r="H29" t="str">
        <f t="shared" si="1"/>
        <v>128</v>
      </c>
      <c r="I29">
        <v>1245</v>
      </c>
    </row>
    <row r="30" spans="1:9" x14ac:dyDescent="0.2">
      <c r="A30">
        <f t="shared" si="2"/>
        <v>1</v>
      </c>
      <c r="B30">
        <v>29</v>
      </c>
      <c r="C30" t="str">
        <f t="shared" si="0"/>
        <v>129</v>
      </c>
      <c r="D30">
        <v>1775</v>
      </c>
      <c r="F30">
        <f t="shared" si="3"/>
        <v>1</v>
      </c>
      <c r="G30">
        <v>29</v>
      </c>
      <c r="H30" t="str">
        <f t="shared" si="1"/>
        <v>129</v>
      </c>
      <c r="I30">
        <v>1285</v>
      </c>
    </row>
    <row r="31" spans="1:9" x14ac:dyDescent="0.2">
      <c r="A31">
        <f t="shared" si="2"/>
        <v>1</v>
      </c>
      <c r="B31">
        <v>30</v>
      </c>
      <c r="C31" t="str">
        <f t="shared" si="0"/>
        <v>130</v>
      </c>
      <c r="D31">
        <v>1830</v>
      </c>
      <c r="F31">
        <f t="shared" si="3"/>
        <v>1</v>
      </c>
      <c r="G31">
        <v>30</v>
      </c>
      <c r="H31" t="str">
        <f t="shared" si="1"/>
        <v>130</v>
      </c>
      <c r="I31">
        <v>1325</v>
      </c>
    </row>
    <row r="32" spans="1:9" x14ac:dyDescent="0.2">
      <c r="A32">
        <f t="shared" si="2"/>
        <v>1</v>
      </c>
      <c r="B32">
        <v>31</v>
      </c>
      <c r="C32" t="str">
        <f t="shared" si="0"/>
        <v>131</v>
      </c>
      <c r="D32">
        <v>1885</v>
      </c>
      <c r="F32">
        <f t="shared" si="3"/>
        <v>1</v>
      </c>
      <c r="G32">
        <v>31</v>
      </c>
      <c r="H32" t="str">
        <f t="shared" si="1"/>
        <v>131</v>
      </c>
      <c r="I32">
        <v>1365</v>
      </c>
    </row>
    <row r="33" spans="1:9" x14ac:dyDescent="0.2">
      <c r="A33">
        <f t="shared" si="2"/>
        <v>1</v>
      </c>
      <c r="B33">
        <v>32</v>
      </c>
      <c r="C33" t="str">
        <f t="shared" si="0"/>
        <v>132</v>
      </c>
      <c r="D33">
        <v>1940</v>
      </c>
      <c r="F33">
        <f t="shared" si="3"/>
        <v>1</v>
      </c>
      <c r="G33">
        <v>32</v>
      </c>
      <c r="H33" t="str">
        <f t="shared" si="1"/>
        <v>132</v>
      </c>
      <c r="I33">
        <v>1405</v>
      </c>
    </row>
    <row r="34" spans="1:9" x14ac:dyDescent="0.2">
      <c r="A34">
        <f t="shared" si="2"/>
        <v>1</v>
      </c>
      <c r="B34">
        <v>33</v>
      </c>
      <c r="C34" t="str">
        <f t="shared" si="0"/>
        <v>133</v>
      </c>
      <c r="D34">
        <v>1995</v>
      </c>
      <c r="F34">
        <f t="shared" si="3"/>
        <v>1</v>
      </c>
      <c r="G34">
        <v>33</v>
      </c>
      <c r="H34" t="str">
        <f t="shared" si="1"/>
        <v>133</v>
      </c>
      <c r="I34">
        <v>1445</v>
      </c>
    </row>
    <row r="35" spans="1:9" x14ac:dyDescent="0.2">
      <c r="A35">
        <f t="shared" si="2"/>
        <v>1</v>
      </c>
      <c r="B35">
        <v>34</v>
      </c>
      <c r="C35" t="str">
        <f t="shared" si="0"/>
        <v>134</v>
      </c>
      <c r="D35">
        <v>2050</v>
      </c>
      <c r="F35">
        <f t="shared" si="3"/>
        <v>1</v>
      </c>
      <c r="G35">
        <v>34</v>
      </c>
      <c r="H35" t="str">
        <f t="shared" si="1"/>
        <v>134</v>
      </c>
      <c r="I35">
        <v>1485</v>
      </c>
    </row>
    <row r="36" spans="1:9" x14ac:dyDescent="0.2">
      <c r="A36">
        <f t="shared" si="2"/>
        <v>1</v>
      </c>
      <c r="B36">
        <v>35</v>
      </c>
      <c r="C36" t="str">
        <f t="shared" si="0"/>
        <v>135</v>
      </c>
      <c r="D36">
        <v>2105</v>
      </c>
      <c r="F36">
        <f t="shared" si="3"/>
        <v>1</v>
      </c>
      <c r="G36">
        <v>35</v>
      </c>
      <c r="H36" t="str">
        <f t="shared" si="1"/>
        <v>135</v>
      </c>
      <c r="I36">
        <v>1525</v>
      </c>
    </row>
    <row r="37" spans="1:9" x14ac:dyDescent="0.2">
      <c r="A37">
        <f t="shared" si="2"/>
        <v>1</v>
      </c>
      <c r="B37">
        <v>36</v>
      </c>
      <c r="C37" t="str">
        <f t="shared" si="0"/>
        <v>136</v>
      </c>
      <c r="D37">
        <v>2160</v>
      </c>
      <c r="F37">
        <f t="shared" si="3"/>
        <v>1</v>
      </c>
      <c r="G37">
        <v>36</v>
      </c>
      <c r="H37" t="str">
        <f t="shared" si="1"/>
        <v>136</v>
      </c>
      <c r="I37">
        <v>1565</v>
      </c>
    </row>
    <row r="38" spans="1:9" x14ac:dyDescent="0.2">
      <c r="A38">
        <f t="shared" si="2"/>
        <v>1</v>
      </c>
      <c r="B38">
        <v>37</v>
      </c>
      <c r="C38" t="str">
        <f t="shared" si="0"/>
        <v>137</v>
      </c>
      <c r="D38">
        <v>2215</v>
      </c>
      <c r="F38">
        <f t="shared" si="3"/>
        <v>1</v>
      </c>
      <c r="G38">
        <v>37</v>
      </c>
      <c r="H38" t="str">
        <f t="shared" si="1"/>
        <v>137</v>
      </c>
      <c r="I38">
        <v>1605</v>
      </c>
    </row>
    <row r="39" spans="1:9" x14ac:dyDescent="0.2">
      <c r="A39">
        <f t="shared" si="2"/>
        <v>1</v>
      </c>
      <c r="B39">
        <v>38</v>
      </c>
      <c r="C39" t="str">
        <f t="shared" si="0"/>
        <v>138</v>
      </c>
      <c r="D39">
        <v>2270</v>
      </c>
      <c r="F39">
        <f t="shared" si="3"/>
        <v>1</v>
      </c>
      <c r="G39">
        <v>38</v>
      </c>
      <c r="H39" t="str">
        <f t="shared" si="1"/>
        <v>138</v>
      </c>
      <c r="I39">
        <v>1645</v>
      </c>
    </row>
    <row r="40" spans="1:9" x14ac:dyDescent="0.2">
      <c r="A40">
        <f t="shared" si="2"/>
        <v>1</v>
      </c>
      <c r="B40">
        <v>39</v>
      </c>
      <c r="C40" t="str">
        <f t="shared" si="0"/>
        <v>139</v>
      </c>
      <c r="D40">
        <v>2325</v>
      </c>
      <c r="F40">
        <f t="shared" si="3"/>
        <v>1</v>
      </c>
      <c r="G40">
        <v>39</v>
      </c>
      <c r="H40" t="str">
        <f t="shared" si="1"/>
        <v>139</v>
      </c>
      <c r="I40">
        <v>1685</v>
      </c>
    </row>
    <row r="41" spans="1:9" x14ac:dyDescent="0.2">
      <c r="A41">
        <f t="shared" si="2"/>
        <v>1</v>
      </c>
      <c r="B41">
        <v>40</v>
      </c>
      <c r="C41" t="str">
        <f t="shared" si="0"/>
        <v>140</v>
      </c>
      <c r="D41">
        <v>2380</v>
      </c>
      <c r="F41">
        <f t="shared" si="3"/>
        <v>1</v>
      </c>
      <c r="G41">
        <v>40</v>
      </c>
      <c r="H41" t="str">
        <f t="shared" si="1"/>
        <v>140</v>
      </c>
      <c r="I41">
        <v>1725</v>
      </c>
    </row>
    <row r="42" spans="1:9" x14ac:dyDescent="0.2">
      <c r="A42">
        <f t="shared" si="2"/>
        <v>1</v>
      </c>
      <c r="B42">
        <v>41</v>
      </c>
      <c r="C42" t="str">
        <f t="shared" si="0"/>
        <v>141</v>
      </c>
      <c r="D42">
        <v>2435</v>
      </c>
      <c r="F42">
        <f t="shared" si="3"/>
        <v>1</v>
      </c>
      <c r="G42">
        <v>41</v>
      </c>
      <c r="H42" t="str">
        <f t="shared" si="1"/>
        <v>141</v>
      </c>
      <c r="I42">
        <v>1765</v>
      </c>
    </row>
    <row r="43" spans="1:9" x14ac:dyDescent="0.2">
      <c r="A43">
        <f t="shared" si="2"/>
        <v>1</v>
      </c>
      <c r="B43">
        <v>42</v>
      </c>
      <c r="C43" t="str">
        <f t="shared" si="0"/>
        <v>142</v>
      </c>
      <c r="D43">
        <v>2490</v>
      </c>
      <c r="F43">
        <f t="shared" si="3"/>
        <v>1</v>
      </c>
      <c r="G43">
        <v>42</v>
      </c>
      <c r="H43" t="str">
        <f t="shared" si="1"/>
        <v>142</v>
      </c>
      <c r="I43">
        <v>1805</v>
      </c>
    </row>
    <row r="44" spans="1:9" x14ac:dyDescent="0.2">
      <c r="A44">
        <f t="shared" si="2"/>
        <v>1</v>
      </c>
      <c r="B44">
        <v>43</v>
      </c>
      <c r="C44" t="str">
        <f t="shared" si="0"/>
        <v>143</v>
      </c>
      <c r="D44">
        <v>2545</v>
      </c>
      <c r="F44">
        <f t="shared" si="3"/>
        <v>1</v>
      </c>
      <c r="G44">
        <v>43</v>
      </c>
      <c r="H44" t="str">
        <f t="shared" si="1"/>
        <v>143</v>
      </c>
      <c r="I44">
        <v>1845</v>
      </c>
    </row>
    <row r="45" spans="1:9" x14ac:dyDescent="0.2">
      <c r="A45">
        <f t="shared" si="2"/>
        <v>1</v>
      </c>
      <c r="B45">
        <v>44</v>
      </c>
      <c r="C45" t="str">
        <f t="shared" si="0"/>
        <v>144</v>
      </c>
      <c r="D45">
        <v>2600</v>
      </c>
      <c r="F45">
        <f t="shared" si="3"/>
        <v>1</v>
      </c>
      <c r="G45">
        <v>44</v>
      </c>
      <c r="H45" t="str">
        <f t="shared" si="1"/>
        <v>144</v>
      </c>
      <c r="I45">
        <v>1885</v>
      </c>
    </row>
    <row r="46" spans="1:9" x14ac:dyDescent="0.2">
      <c r="A46">
        <f t="shared" si="2"/>
        <v>1</v>
      </c>
      <c r="B46">
        <v>45</v>
      </c>
      <c r="C46" t="str">
        <f t="shared" si="0"/>
        <v>145</v>
      </c>
      <c r="D46">
        <v>2655</v>
      </c>
      <c r="F46">
        <f t="shared" si="3"/>
        <v>1</v>
      </c>
      <c r="G46">
        <v>45</v>
      </c>
      <c r="H46" t="str">
        <f t="shared" si="1"/>
        <v>145</v>
      </c>
      <c r="I46">
        <v>1925</v>
      </c>
    </row>
    <row r="47" spans="1:9" x14ac:dyDescent="0.2">
      <c r="A47">
        <f t="shared" si="2"/>
        <v>1</v>
      </c>
      <c r="B47">
        <v>46</v>
      </c>
      <c r="C47" t="str">
        <f t="shared" si="0"/>
        <v>146</v>
      </c>
      <c r="D47">
        <v>2710</v>
      </c>
      <c r="F47">
        <f t="shared" si="3"/>
        <v>1</v>
      </c>
      <c r="G47">
        <v>46</v>
      </c>
      <c r="H47" t="str">
        <f t="shared" si="1"/>
        <v>146</v>
      </c>
      <c r="I47">
        <v>1965</v>
      </c>
    </row>
    <row r="48" spans="1:9" x14ac:dyDescent="0.2">
      <c r="A48">
        <f t="shared" si="2"/>
        <v>1</v>
      </c>
      <c r="B48">
        <v>47</v>
      </c>
      <c r="C48" t="str">
        <f t="shared" si="0"/>
        <v>147</v>
      </c>
      <c r="D48">
        <v>2765</v>
      </c>
      <c r="F48">
        <f t="shared" si="3"/>
        <v>1</v>
      </c>
      <c r="G48">
        <v>47</v>
      </c>
      <c r="H48" t="str">
        <f t="shared" si="1"/>
        <v>147</v>
      </c>
      <c r="I48">
        <v>2005</v>
      </c>
    </row>
    <row r="49" spans="1:9" x14ac:dyDescent="0.2">
      <c r="A49">
        <f t="shared" si="2"/>
        <v>1</v>
      </c>
      <c r="B49">
        <v>48</v>
      </c>
      <c r="C49" t="str">
        <f t="shared" si="0"/>
        <v>148</v>
      </c>
      <c r="D49">
        <v>2820</v>
      </c>
      <c r="F49">
        <f t="shared" si="3"/>
        <v>1</v>
      </c>
      <c r="G49">
        <v>48</v>
      </c>
      <c r="H49" t="str">
        <f t="shared" si="1"/>
        <v>148</v>
      </c>
      <c r="I49">
        <v>2045</v>
      </c>
    </row>
    <row r="50" spans="1:9" x14ac:dyDescent="0.2">
      <c r="A50">
        <f t="shared" si="2"/>
        <v>1</v>
      </c>
      <c r="B50">
        <v>49</v>
      </c>
      <c r="C50" t="str">
        <f t="shared" si="0"/>
        <v>149</v>
      </c>
      <c r="D50">
        <v>2875</v>
      </c>
      <c r="F50">
        <f t="shared" si="3"/>
        <v>1</v>
      </c>
      <c r="G50">
        <v>49</v>
      </c>
      <c r="H50" t="str">
        <f t="shared" si="1"/>
        <v>149</v>
      </c>
      <c r="I50">
        <v>2085</v>
      </c>
    </row>
    <row r="51" spans="1:9" x14ac:dyDescent="0.2">
      <c r="A51">
        <f t="shared" si="2"/>
        <v>1</v>
      </c>
      <c r="B51">
        <v>50</v>
      </c>
      <c r="C51" t="str">
        <f t="shared" si="0"/>
        <v>150</v>
      </c>
      <c r="D51">
        <v>2930</v>
      </c>
      <c r="F51">
        <f t="shared" si="3"/>
        <v>1</v>
      </c>
      <c r="G51">
        <v>50</v>
      </c>
      <c r="H51" t="str">
        <f t="shared" si="1"/>
        <v>150</v>
      </c>
      <c r="I51">
        <v>2125</v>
      </c>
    </row>
    <row r="52" spans="1:9" x14ac:dyDescent="0.2">
      <c r="A52">
        <v>2</v>
      </c>
      <c r="B52">
        <v>1</v>
      </c>
      <c r="C52" t="str">
        <f t="shared" si="0"/>
        <v>21</v>
      </c>
      <c r="D52">
        <v>390</v>
      </c>
      <c r="F52">
        <v>2</v>
      </c>
      <c r="G52">
        <v>1</v>
      </c>
      <c r="H52" t="str">
        <f t="shared" si="1"/>
        <v>21</v>
      </c>
      <c r="I52">
        <v>275</v>
      </c>
    </row>
    <row r="53" spans="1:9" x14ac:dyDescent="0.2">
      <c r="A53">
        <f t="shared" si="2"/>
        <v>2</v>
      </c>
      <c r="B53">
        <v>2</v>
      </c>
      <c r="C53" t="str">
        <f t="shared" si="0"/>
        <v>22</v>
      </c>
      <c r="D53">
        <v>475</v>
      </c>
      <c r="F53">
        <f t="shared" si="3"/>
        <v>2</v>
      </c>
      <c r="G53">
        <v>2</v>
      </c>
      <c r="H53" t="str">
        <f t="shared" si="1"/>
        <v>22</v>
      </c>
      <c r="I53">
        <v>335</v>
      </c>
    </row>
    <row r="54" spans="1:9" x14ac:dyDescent="0.2">
      <c r="A54">
        <f t="shared" si="2"/>
        <v>2</v>
      </c>
      <c r="B54">
        <v>3</v>
      </c>
      <c r="C54" t="str">
        <f t="shared" si="0"/>
        <v>23</v>
      </c>
      <c r="D54">
        <v>560</v>
      </c>
      <c r="F54">
        <f t="shared" si="3"/>
        <v>2</v>
      </c>
      <c r="G54">
        <v>3</v>
      </c>
      <c r="H54" t="str">
        <f t="shared" si="1"/>
        <v>23</v>
      </c>
      <c r="I54">
        <v>395</v>
      </c>
    </row>
    <row r="55" spans="1:9" x14ac:dyDescent="0.2">
      <c r="A55">
        <f t="shared" si="2"/>
        <v>2</v>
      </c>
      <c r="B55">
        <v>4</v>
      </c>
      <c r="C55" t="str">
        <f t="shared" si="0"/>
        <v>24</v>
      </c>
      <c r="D55">
        <v>645</v>
      </c>
      <c r="F55">
        <f t="shared" si="3"/>
        <v>2</v>
      </c>
      <c r="G55">
        <v>4</v>
      </c>
      <c r="H55" t="str">
        <f t="shared" si="1"/>
        <v>24</v>
      </c>
      <c r="I55">
        <v>455</v>
      </c>
    </row>
    <row r="56" spans="1:9" x14ac:dyDescent="0.2">
      <c r="A56">
        <f t="shared" si="2"/>
        <v>2</v>
      </c>
      <c r="B56">
        <v>5</v>
      </c>
      <c r="C56" t="str">
        <f t="shared" si="0"/>
        <v>25</v>
      </c>
      <c r="D56">
        <v>730</v>
      </c>
      <c r="F56">
        <f t="shared" si="3"/>
        <v>2</v>
      </c>
      <c r="G56">
        <v>5</v>
      </c>
      <c r="H56" t="str">
        <f t="shared" si="1"/>
        <v>25</v>
      </c>
      <c r="I56">
        <v>515</v>
      </c>
    </row>
    <row r="57" spans="1:9" x14ac:dyDescent="0.2">
      <c r="A57">
        <f t="shared" si="2"/>
        <v>2</v>
      </c>
      <c r="B57">
        <v>6</v>
      </c>
      <c r="C57" t="str">
        <f t="shared" si="0"/>
        <v>26</v>
      </c>
      <c r="D57">
        <v>815</v>
      </c>
      <c r="F57">
        <f t="shared" si="3"/>
        <v>2</v>
      </c>
      <c r="G57">
        <v>6</v>
      </c>
      <c r="H57" t="str">
        <f t="shared" si="1"/>
        <v>26</v>
      </c>
      <c r="I57">
        <v>575</v>
      </c>
    </row>
    <row r="58" spans="1:9" x14ac:dyDescent="0.2">
      <c r="A58">
        <f t="shared" si="2"/>
        <v>2</v>
      </c>
      <c r="B58">
        <v>7</v>
      </c>
      <c r="C58" t="str">
        <f t="shared" si="0"/>
        <v>27</v>
      </c>
      <c r="D58">
        <v>900</v>
      </c>
      <c r="F58">
        <f t="shared" si="3"/>
        <v>2</v>
      </c>
      <c r="G58">
        <v>7</v>
      </c>
      <c r="H58" t="str">
        <f t="shared" si="1"/>
        <v>27</v>
      </c>
      <c r="I58">
        <v>635</v>
      </c>
    </row>
    <row r="59" spans="1:9" x14ac:dyDescent="0.2">
      <c r="A59">
        <f t="shared" si="2"/>
        <v>2</v>
      </c>
      <c r="B59">
        <v>8</v>
      </c>
      <c r="C59" t="str">
        <f t="shared" si="0"/>
        <v>28</v>
      </c>
      <c r="D59">
        <v>985</v>
      </c>
      <c r="F59">
        <f t="shared" si="3"/>
        <v>2</v>
      </c>
      <c r="G59">
        <v>8</v>
      </c>
      <c r="H59" t="str">
        <f t="shared" si="1"/>
        <v>28</v>
      </c>
      <c r="I59">
        <v>695</v>
      </c>
    </row>
    <row r="60" spans="1:9" x14ac:dyDescent="0.2">
      <c r="A60">
        <f t="shared" si="2"/>
        <v>2</v>
      </c>
      <c r="B60">
        <v>9</v>
      </c>
      <c r="C60" t="str">
        <f t="shared" si="0"/>
        <v>29</v>
      </c>
      <c r="D60">
        <v>1070</v>
      </c>
      <c r="F60">
        <f t="shared" si="3"/>
        <v>2</v>
      </c>
      <c r="G60">
        <v>9</v>
      </c>
      <c r="H60" t="str">
        <f t="shared" si="1"/>
        <v>29</v>
      </c>
      <c r="I60">
        <v>755</v>
      </c>
    </row>
    <row r="61" spans="1:9" x14ac:dyDescent="0.2">
      <c r="A61">
        <f t="shared" si="2"/>
        <v>2</v>
      </c>
      <c r="B61">
        <v>10</v>
      </c>
      <c r="C61" t="str">
        <f t="shared" si="0"/>
        <v>210</v>
      </c>
      <c r="D61">
        <v>1155</v>
      </c>
      <c r="F61">
        <f t="shared" si="3"/>
        <v>2</v>
      </c>
      <c r="G61">
        <v>10</v>
      </c>
      <c r="H61" t="str">
        <f t="shared" si="1"/>
        <v>210</v>
      </c>
      <c r="I61">
        <v>815</v>
      </c>
    </row>
    <row r="62" spans="1:9" x14ac:dyDescent="0.2">
      <c r="A62">
        <f t="shared" si="2"/>
        <v>2</v>
      </c>
      <c r="B62">
        <v>11</v>
      </c>
      <c r="C62" t="str">
        <f t="shared" si="0"/>
        <v>211</v>
      </c>
      <c r="D62">
        <v>1240</v>
      </c>
      <c r="F62">
        <f t="shared" si="3"/>
        <v>2</v>
      </c>
      <c r="G62">
        <v>11</v>
      </c>
      <c r="H62" t="str">
        <f t="shared" si="1"/>
        <v>211</v>
      </c>
      <c r="I62">
        <v>875</v>
      </c>
    </row>
    <row r="63" spans="1:9" x14ac:dyDescent="0.2">
      <c r="A63">
        <f t="shared" si="2"/>
        <v>2</v>
      </c>
      <c r="B63">
        <v>12</v>
      </c>
      <c r="C63" t="str">
        <f t="shared" si="0"/>
        <v>212</v>
      </c>
      <c r="D63">
        <v>1325</v>
      </c>
      <c r="F63">
        <f t="shared" si="3"/>
        <v>2</v>
      </c>
      <c r="G63">
        <v>12</v>
      </c>
      <c r="H63" t="str">
        <f t="shared" si="1"/>
        <v>212</v>
      </c>
      <c r="I63">
        <v>935</v>
      </c>
    </row>
    <row r="64" spans="1:9" x14ac:dyDescent="0.2">
      <c r="A64">
        <f t="shared" si="2"/>
        <v>2</v>
      </c>
      <c r="B64">
        <v>13</v>
      </c>
      <c r="C64" t="str">
        <f t="shared" si="0"/>
        <v>213</v>
      </c>
      <c r="D64">
        <v>1410</v>
      </c>
      <c r="F64">
        <f t="shared" si="3"/>
        <v>2</v>
      </c>
      <c r="G64">
        <v>13</v>
      </c>
      <c r="H64" t="str">
        <f t="shared" si="1"/>
        <v>213</v>
      </c>
      <c r="I64">
        <v>995</v>
      </c>
    </row>
    <row r="65" spans="1:9" x14ac:dyDescent="0.2">
      <c r="A65">
        <f t="shared" si="2"/>
        <v>2</v>
      </c>
      <c r="B65">
        <v>14</v>
      </c>
      <c r="C65" t="str">
        <f t="shared" si="0"/>
        <v>214</v>
      </c>
      <c r="D65">
        <v>1495</v>
      </c>
      <c r="F65">
        <f t="shared" si="3"/>
        <v>2</v>
      </c>
      <c r="G65">
        <v>14</v>
      </c>
      <c r="H65" t="str">
        <f t="shared" si="1"/>
        <v>214</v>
      </c>
      <c r="I65">
        <v>1055</v>
      </c>
    </row>
    <row r="66" spans="1:9" x14ac:dyDescent="0.2">
      <c r="A66">
        <f t="shared" si="2"/>
        <v>2</v>
      </c>
      <c r="B66">
        <v>15</v>
      </c>
      <c r="C66" t="str">
        <f t="shared" si="0"/>
        <v>215</v>
      </c>
      <c r="D66">
        <v>1580</v>
      </c>
      <c r="F66">
        <f t="shared" si="3"/>
        <v>2</v>
      </c>
      <c r="G66">
        <v>15</v>
      </c>
      <c r="H66" t="str">
        <f t="shared" si="1"/>
        <v>215</v>
      </c>
      <c r="I66">
        <v>1115</v>
      </c>
    </row>
    <row r="67" spans="1:9" x14ac:dyDescent="0.2">
      <c r="A67">
        <f t="shared" si="2"/>
        <v>2</v>
      </c>
      <c r="B67">
        <v>16</v>
      </c>
      <c r="C67" t="str">
        <f t="shared" ref="C67:C130" si="4">--A67&amp;B67</f>
        <v>216</v>
      </c>
      <c r="D67">
        <v>1665</v>
      </c>
      <c r="F67">
        <f t="shared" si="3"/>
        <v>2</v>
      </c>
      <c r="G67">
        <v>16</v>
      </c>
      <c r="H67" t="str">
        <f t="shared" ref="H67:H130" si="5">--F67&amp;G67</f>
        <v>216</v>
      </c>
      <c r="I67">
        <v>1175</v>
      </c>
    </row>
    <row r="68" spans="1:9" x14ac:dyDescent="0.2">
      <c r="A68">
        <f t="shared" ref="A68:A131" si="6">A67</f>
        <v>2</v>
      </c>
      <c r="B68">
        <v>17</v>
      </c>
      <c r="C68" t="str">
        <f t="shared" si="4"/>
        <v>217</v>
      </c>
      <c r="D68">
        <v>1750</v>
      </c>
      <c r="F68">
        <f t="shared" ref="F68:F131" si="7">F67</f>
        <v>2</v>
      </c>
      <c r="G68">
        <v>17</v>
      </c>
      <c r="H68" t="str">
        <f t="shared" si="5"/>
        <v>217</v>
      </c>
      <c r="I68">
        <v>1235</v>
      </c>
    </row>
    <row r="69" spans="1:9" x14ac:dyDescent="0.2">
      <c r="A69">
        <f t="shared" si="6"/>
        <v>2</v>
      </c>
      <c r="B69">
        <v>18</v>
      </c>
      <c r="C69" t="str">
        <f t="shared" si="4"/>
        <v>218</v>
      </c>
      <c r="D69">
        <v>1835</v>
      </c>
      <c r="F69">
        <f t="shared" si="7"/>
        <v>2</v>
      </c>
      <c r="G69">
        <v>18</v>
      </c>
      <c r="H69" t="str">
        <f t="shared" si="5"/>
        <v>218</v>
      </c>
      <c r="I69">
        <v>1295</v>
      </c>
    </row>
    <row r="70" spans="1:9" x14ac:dyDescent="0.2">
      <c r="A70">
        <f t="shared" si="6"/>
        <v>2</v>
      </c>
      <c r="B70">
        <v>19</v>
      </c>
      <c r="C70" t="str">
        <f t="shared" si="4"/>
        <v>219</v>
      </c>
      <c r="D70">
        <v>1920</v>
      </c>
      <c r="F70">
        <f t="shared" si="7"/>
        <v>2</v>
      </c>
      <c r="G70">
        <v>19</v>
      </c>
      <c r="H70" t="str">
        <f t="shared" si="5"/>
        <v>219</v>
      </c>
      <c r="I70">
        <v>1355</v>
      </c>
    </row>
    <row r="71" spans="1:9" x14ac:dyDescent="0.2">
      <c r="A71">
        <f t="shared" si="6"/>
        <v>2</v>
      </c>
      <c r="B71">
        <v>20</v>
      </c>
      <c r="C71" t="str">
        <f t="shared" si="4"/>
        <v>220</v>
      </c>
      <c r="D71">
        <v>2005</v>
      </c>
      <c r="F71">
        <f t="shared" si="7"/>
        <v>2</v>
      </c>
      <c r="G71">
        <v>20</v>
      </c>
      <c r="H71" t="str">
        <f t="shared" si="5"/>
        <v>220</v>
      </c>
      <c r="I71">
        <v>1415</v>
      </c>
    </row>
    <row r="72" spans="1:9" x14ac:dyDescent="0.2">
      <c r="A72">
        <f t="shared" si="6"/>
        <v>2</v>
      </c>
      <c r="B72">
        <v>21</v>
      </c>
      <c r="C72" t="str">
        <f t="shared" si="4"/>
        <v>221</v>
      </c>
      <c r="D72">
        <v>2090</v>
      </c>
      <c r="F72">
        <f t="shared" si="7"/>
        <v>2</v>
      </c>
      <c r="G72">
        <v>21</v>
      </c>
      <c r="H72" t="str">
        <f t="shared" si="5"/>
        <v>221</v>
      </c>
      <c r="I72">
        <v>1475</v>
      </c>
    </row>
    <row r="73" spans="1:9" x14ac:dyDescent="0.2">
      <c r="A73">
        <f t="shared" si="6"/>
        <v>2</v>
      </c>
      <c r="B73">
        <v>22</v>
      </c>
      <c r="C73" t="str">
        <f t="shared" si="4"/>
        <v>222</v>
      </c>
      <c r="D73">
        <v>2175</v>
      </c>
      <c r="F73">
        <f t="shared" si="7"/>
        <v>2</v>
      </c>
      <c r="G73">
        <v>22</v>
      </c>
      <c r="H73" t="str">
        <f t="shared" si="5"/>
        <v>222</v>
      </c>
      <c r="I73">
        <v>1535</v>
      </c>
    </row>
    <row r="74" spans="1:9" x14ac:dyDescent="0.2">
      <c r="A74">
        <f t="shared" si="6"/>
        <v>2</v>
      </c>
      <c r="B74">
        <v>23</v>
      </c>
      <c r="C74" t="str">
        <f t="shared" si="4"/>
        <v>223</v>
      </c>
      <c r="D74">
        <v>2260</v>
      </c>
      <c r="F74">
        <f t="shared" si="7"/>
        <v>2</v>
      </c>
      <c r="G74">
        <v>23</v>
      </c>
      <c r="H74" t="str">
        <f t="shared" si="5"/>
        <v>223</v>
      </c>
      <c r="I74">
        <v>1595</v>
      </c>
    </row>
    <row r="75" spans="1:9" x14ac:dyDescent="0.2">
      <c r="A75">
        <f t="shared" si="6"/>
        <v>2</v>
      </c>
      <c r="B75">
        <v>24</v>
      </c>
      <c r="C75" t="str">
        <f t="shared" si="4"/>
        <v>224</v>
      </c>
      <c r="D75">
        <v>2345</v>
      </c>
      <c r="F75">
        <f t="shared" si="7"/>
        <v>2</v>
      </c>
      <c r="G75">
        <v>24</v>
      </c>
      <c r="H75" t="str">
        <f t="shared" si="5"/>
        <v>224</v>
      </c>
      <c r="I75">
        <v>1655</v>
      </c>
    </row>
    <row r="76" spans="1:9" x14ac:dyDescent="0.2">
      <c r="A76">
        <f t="shared" si="6"/>
        <v>2</v>
      </c>
      <c r="B76">
        <v>25</v>
      </c>
      <c r="C76" t="str">
        <f t="shared" si="4"/>
        <v>225</v>
      </c>
      <c r="D76">
        <v>2430</v>
      </c>
      <c r="F76">
        <f t="shared" si="7"/>
        <v>2</v>
      </c>
      <c r="G76">
        <v>25</v>
      </c>
      <c r="H76" t="str">
        <f t="shared" si="5"/>
        <v>225</v>
      </c>
      <c r="I76">
        <v>1715</v>
      </c>
    </row>
    <row r="77" spans="1:9" x14ac:dyDescent="0.2">
      <c r="A77">
        <f t="shared" si="6"/>
        <v>2</v>
      </c>
      <c r="B77">
        <v>26</v>
      </c>
      <c r="C77" t="str">
        <f t="shared" si="4"/>
        <v>226</v>
      </c>
      <c r="D77">
        <v>2515</v>
      </c>
      <c r="F77">
        <f t="shared" si="7"/>
        <v>2</v>
      </c>
      <c r="G77">
        <v>26</v>
      </c>
      <c r="H77" t="str">
        <f t="shared" si="5"/>
        <v>226</v>
      </c>
      <c r="I77">
        <v>1775</v>
      </c>
    </row>
    <row r="78" spans="1:9" x14ac:dyDescent="0.2">
      <c r="A78">
        <f t="shared" si="6"/>
        <v>2</v>
      </c>
      <c r="B78">
        <v>27</v>
      </c>
      <c r="C78" t="str">
        <f t="shared" si="4"/>
        <v>227</v>
      </c>
      <c r="D78">
        <v>2600</v>
      </c>
      <c r="F78">
        <f t="shared" si="7"/>
        <v>2</v>
      </c>
      <c r="G78">
        <v>27</v>
      </c>
      <c r="H78" t="str">
        <f t="shared" si="5"/>
        <v>227</v>
      </c>
      <c r="I78">
        <v>1835</v>
      </c>
    </row>
    <row r="79" spans="1:9" x14ac:dyDescent="0.2">
      <c r="A79">
        <f t="shared" si="6"/>
        <v>2</v>
      </c>
      <c r="B79">
        <v>28</v>
      </c>
      <c r="C79" t="str">
        <f t="shared" si="4"/>
        <v>228</v>
      </c>
      <c r="D79">
        <v>2685</v>
      </c>
      <c r="F79">
        <f t="shared" si="7"/>
        <v>2</v>
      </c>
      <c r="G79">
        <v>28</v>
      </c>
      <c r="H79" t="str">
        <f t="shared" si="5"/>
        <v>228</v>
      </c>
      <c r="I79">
        <v>1895</v>
      </c>
    </row>
    <row r="80" spans="1:9" x14ac:dyDescent="0.2">
      <c r="A80">
        <f t="shared" si="6"/>
        <v>2</v>
      </c>
      <c r="B80">
        <v>29</v>
      </c>
      <c r="C80" t="str">
        <f t="shared" si="4"/>
        <v>229</v>
      </c>
      <c r="D80">
        <v>2770</v>
      </c>
      <c r="F80">
        <f t="shared" si="7"/>
        <v>2</v>
      </c>
      <c r="G80">
        <v>29</v>
      </c>
      <c r="H80" t="str">
        <f t="shared" si="5"/>
        <v>229</v>
      </c>
      <c r="I80">
        <v>1955</v>
      </c>
    </row>
    <row r="81" spans="1:9" x14ac:dyDescent="0.2">
      <c r="A81">
        <f t="shared" si="6"/>
        <v>2</v>
      </c>
      <c r="B81">
        <v>30</v>
      </c>
      <c r="C81" t="str">
        <f t="shared" si="4"/>
        <v>230</v>
      </c>
      <c r="D81">
        <v>2855</v>
      </c>
      <c r="F81">
        <f t="shared" si="7"/>
        <v>2</v>
      </c>
      <c r="G81">
        <v>30</v>
      </c>
      <c r="H81" t="str">
        <f t="shared" si="5"/>
        <v>230</v>
      </c>
      <c r="I81">
        <v>2015</v>
      </c>
    </row>
    <row r="82" spans="1:9" x14ac:dyDescent="0.2">
      <c r="A82">
        <f t="shared" si="6"/>
        <v>2</v>
      </c>
      <c r="B82">
        <v>31</v>
      </c>
      <c r="C82" t="str">
        <f t="shared" si="4"/>
        <v>231</v>
      </c>
      <c r="D82">
        <v>2940</v>
      </c>
      <c r="F82">
        <f t="shared" si="7"/>
        <v>2</v>
      </c>
      <c r="G82">
        <v>31</v>
      </c>
      <c r="H82" t="str">
        <f t="shared" si="5"/>
        <v>231</v>
      </c>
      <c r="I82">
        <v>2075</v>
      </c>
    </row>
    <row r="83" spans="1:9" x14ac:dyDescent="0.2">
      <c r="A83">
        <f t="shared" si="6"/>
        <v>2</v>
      </c>
      <c r="B83">
        <v>32</v>
      </c>
      <c r="C83" t="str">
        <f t="shared" si="4"/>
        <v>232</v>
      </c>
      <c r="D83">
        <v>3025</v>
      </c>
      <c r="F83">
        <f t="shared" si="7"/>
        <v>2</v>
      </c>
      <c r="G83">
        <v>32</v>
      </c>
      <c r="H83" t="str">
        <f t="shared" si="5"/>
        <v>232</v>
      </c>
      <c r="I83">
        <v>2135</v>
      </c>
    </row>
    <row r="84" spans="1:9" x14ac:dyDescent="0.2">
      <c r="A84">
        <f t="shared" si="6"/>
        <v>2</v>
      </c>
      <c r="B84">
        <v>33</v>
      </c>
      <c r="C84" t="str">
        <f t="shared" si="4"/>
        <v>233</v>
      </c>
      <c r="D84">
        <v>3110</v>
      </c>
      <c r="F84">
        <f t="shared" si="7"/>
        <v>2</v>
      </c>
      <c r="G84">
        <v>33</v>
      </c>
      <c r="H84" t="str">
        <f t="shared" si="5"/>
        <v>233</v>
      </c>
      <c r="I84">
        <v>2195</v>
      </c>
    </row>
    <row r="85" spans="1:9" x14ac:dyDescent="0.2">
      <c r="A85">
        <f t="shared" si="6"/>
        <v>2</v>
      </c>
      <c r="B85">
        <v>34</v>
      </c>
      <c r="C85" t="str">
        <f t="shared" si="4"/>
        <v>234</v>
      </c>
      <c r="D85">
        <v>3195</v>
      </c>
      <c r="F85">
        <f t="shared" si="7"/>
        <v>2</v>
      </c>
      <c r="G85">
        <v>34</v>
      </c>
      <c r="H85" t="str">
        <f t="shared" si="5"/>
        <v>234</v>
      </c>
      <c r="I85">
        <v>2255</v>
      </c>
    </row>
    <row r="86" spans="1:9" x14ac:dyDescent="0.2">
      <c r="A86">
        <f t="shared" si="6"/>
        <v>2</v>
      </c>
      <c r="B86">
        <v>35</v>
      </c>
      <c r="C86" t="str">
        <f t="shared" si="4"/>
        <v>235</v>
      </c>
      <c r="D86">
        <v>3280</v>
      </c>
      <c r="F86">
        <f t="shared" si="7"/>
        <v>2</v>
      </c>
      <c r="G86">
        <v>35</v>
      </c>
      <c r="H86" t="str">
        <f t="shared" si="5"/>
        <v>235</v>
      </c>
      <c r="I86">
        <v>2315</v>
      </c>
    </row>
    <row r="87" spans="1:9" x14ac:dyDescent="0.2">
      <c r="A87">
        <f t="shared" si="6"/>
        <v>2</v>
      </c>
      <c r="B87">
        <v>36</v>
      </c>
      <c r="C87" t="str">
        <f t="shared" si="4"/>
        <v>236</v>
      </c>
      <c r="D87">
        <v>3365</v>
      </c>
      <c r="F87">
        <f t="shared" si="7"/>
        <v>2</v>
      </c>
      <c r="G87">
        <v>36</v>
      </c>
      <c r="H87" t="str">
        <f t="shared" si="5"/>
        <v>236</v>
      </c>
      <c r="I87">
        <v>2375</v>
      </c>
    </row>
    <row r="88" spans="1:9" x14ac:dyDescent="0.2">
      <c r="A88">
        <f t="shared" si="6"/>
        <v>2</v>
      </c>
      <c r="B88">
        <v>37</v>
      </c>
      <c r="C88" t="str">
        <f t="shared" si="4"/>
        <v>237</v>
      </c>
      <c r="D88">
        <v>3450</v>
      </c>
      <c r="F88">
        <f t="shared" si="7"/>
        <v>2</v>
      </c>
      <c r="G88">
        <v>37</v>
      </c>
      <c r="H88" t="str">
        <f t="shared" si="5"/>
        <v>237</v>
      </c>
      <c r="I88">
        <v>2435</v>
      </c>
    </row>
    <row r="89" spans="1:9" x14ac:dyDescent="0.2">
      <c r="A89">
        <f t="shared" si="6"/>
        <v>2</v>
      </c>
      <c r="B89">
        <v>38</v>
      </c>
      <c r="C89" t="str">
        <f t="shared" si="4"/>
        <v>238</v>
      </c>
      <c r="D89">
        <v>3535</v>
      </c>
      <c r="F89">
        <f t="shared" si="7"/>
        <v>2</v>
      </c>
      <c r="G89">
        <v>38</v>
      </c>
      <c r="H89" t="str">
        <f t="shared" si="5"/>
        <v>238</v>
      </c>
      <c r="I89">
        <v>2495</v>
      </c>
    </row>
    <row r="90" spans="1:9" x14ac:dyDescent="0.2">
      <c r="A90">
        <f t="shared" si="6"/>
        <v>2</v>
      </c>
      <c r="B90">
        <v>39</v>
      </c>
      <c r="C90" t="str">
        <f t="shared" si="4"/>
        <v>239</v>
      </c>
      <c r="D90">
        <v>3620</v>
      </c>
      <c r="F90">
        <f t="shared" si="7"/>
        <v>2</v>
      </c>
      <c r="G90">
        <v>39</v>
      </c>
      <c r="H90" t="str">
        <f t="shared" si="5"/>
        <v>239</v>
      </c>
      <c r="I90">
        <v>2555</v>
      </c>
    </row>
    <row r="91" spans="1:9" x14ac:dyDescent="0.2">
      <c r="A91">
        <f t="shared" si="6"/>
        <v>2</v>
      </c>
      <c r="B91">
        <v>40</v>
      </c>
      <c r="C91" t="str">
        <f t="shared" si="4"/>
        <v>240</v>
      </c>
      <c r="D91">
        <v>3705</v>
      </c>
      <c r="F91">
        <f t="shared" si="7"/>
        <v>2</v>
      </c>
      <c r="G91">
        <v>40</v>
      </c>
      <c r="H91" t="str">
        <f t="shared" si="5"/>
        <v>240</v>
      </c>
      <c r="I91">
        <v>2615</v>
      </c>
    </row>
    <row r="92" spans="1:9" x14ac:dyDescent="0.2">
      <c r="A92">
        <f t="shared" si="6"/>
        <v>2</v>
      </c>
      <c r="B92">
        <v>41</v>
      </c>
      <c r="C92" t="str">
        <f t="shared" si="4"/>
        <v>241</v>
      </c>
      <c r="D92">
        <v>3790</v>
      </c>
      <c r="F92">
        <f t="shared" si="7"/>
        <v>2</v>
      </c>
      <c r="G92">
        <v>41</v>
      </c>
      <c r="H92" t="str">
        <f t="shared" si="5"/>
        <v>241</v>
      </c>
      <c r="I92">
        <v>2675</v>
      </c>
    </row>
    <row r="93" spans="1:9" x14ac:dyDescent="0.2">
      <c r="A93">
        <f t="shared" si="6"/>
        <v>2</v>
      </c>
      <c r="B93">
        <v>42</v>
      </c>
      <c r="C93" t="str">
        <f t="shared" si="4"/>
        <v>242</v>
      </c>
      <c r="D93">
        <v>3875</v>
      </c>
      <c r="F93">
        <f t="shared" si="7"/>
        <v>2</v>
      </c>
      <c r="G93">
        <v>42</v>
      </c>
      <c r="H93" t="str">
        <f t="shared" si="5"/>
        <v>242</v>
      </c>
      <c r="I93">
        <v>2735</v>
      </c>
    </row>
    <row r="94" spans="1:9" x14ac:dyDescent="0.2">
      <c r="A94">
        <f t="shared" si="6"/>
        <v>2</v>
      </c>
      <c r="B94">
        <v>43</v>
      </c>
      <c r="C94" t="str">
        <f t="shared" si="4"/>
        <v>243</v>
      </c>
      <c r="D94">
        <v>3960</v>
      </c>
      <c r="F94">
        <f t="shared" si="7"/>
        <v>2</v>
      </c>
      <c r="G94">
        <v>43</v>
      </c>
      <c r="H94" t="str">
        <f t="shared" si="5"/>
        <v>243</v>
      </c>
      <c r="I94">
        <v>2795</v>
      </c>
    </row>
    <row r="95" spans="1:9" x14ac:dyDescent="0.2">
      <c r="A95">
        <f t="shared" si="6"/>
        <v>2</v>
      </c>
      <c r="B95">
        <v>44</v>
      </c>
      <c r="C95" t="str">
        <f t="shared" si="4"/>
        <v>244</v>
      </c>
      <c r="D95">
        <v>4045</v>
      </c>
      <c r="F95">
        <f t="shared" si="7"/>
        <v>2</v>
      </c>
      <c r="G95">
        <v>44</v>
      </c>
      <c r="H95" t="str">
        <f t="shared" si="5"/>
        <v>244</v>
      </c>
      <c r="I95">
        <v>2855</v>
      </c>
    </row>
    <row r="96" spans="1:9" x14ac:dyDescent="0.2">
      <c r="A96">
        <f t="shared" si="6"/>
        <v>2</v>
      </c>
      <c r="B96">
        <v>45</v>
      </c>
      <c r="C96" t="str">
        <f t="shared" si="4"/>
        <v>245</v>
      </c>
      <c r="D96">
        <v>4130</v>
      </c>
      <c r="F96">
        <f t="shared" si="7"/>
        <v>2</v>
      </c>
      <c r="G96">
        <v>45</v>
      </c>
      <c r="H96" t="str">
        <f t="shared" si="5"/>
        <v>245</v>
      </c>
      <c r="I96">
        <v>2915</v>
      </c>
    </row>
    <row r="97" spans="1:9" x14ac:dyDescent="0.2">
      <c r="A97">
        <f t="shared" si="6"/>
        <v>2</v>
      </c>
      <c r="B97">
        <v>46</v>
      </c>
      <c r="C97" t="str">
        <f t="shared" si="4"/>
        <v>246</v>
      </c>
      <c r="D97">
        <v>4215</v>
      </c>
      <c r="F97">
        <f t="shared" si="7"/>
        <v>2</v>
      </c>
      <c r="G97">
        <v>46</v>
      </c>
      <c r="H97" t="str">
        <f t="shared" si="5"/>
        <v>246</v>
      </c>
      <c r="I97">
        <v>2975</v>
      </c>
    </row>
    <row r="98" spans="1:9" x14ac:dyDescent="0.2">
      <c r="A98">
        <f t="shared" si="6"/>
        <v>2</v>
      </c>
      <c r="B98">
        <v>47</v>
      </c>
      <c r="C98" t="str">
        <f t="shared" si="4"/>
        <v>247</v>
      </c>
      <c r="D98">
        <v>4300</v>
      </c>
      <c r="F98">
        <f t="shared" si="7"/>
        <v>2</v>
      </c>
      <c r="G98">
        <v>47</v>
      </c>
      <c r="H98" t="str">
        <f t="shared" si="5"/>
        <v>247</v>
      </c>
      <c r="I98">
        <v>3035</v>
      </c>
    </row>
    <row r="99" spans="1:9" x14ac:dyDescent="0.2">
      <c r="A99">
        <f t="shared" si="6"/>
        <v>2</v>
      </c>
      <c r="B99">
        <v>48</v>
      </c>
      <c r="C99" t="str">
        <f t="shared" si="4"/>
        <v>248</v>
      </c>
      <c r="D99">
        <v>4385</v>
      </c>
      <c r="F99">
        <f t="shared" si="7"/>
        <v>2</v>
      </c>
      <c r="G99">
        <v>48</v>
      </c>
      <c r="H99" t="str">
        <f t="shared" si="5"/>
        <v>248</v>
      </c>
      <c r="I99">
        <v>3095</v>
      </c>
    </row>
    <row r="100" spans="1:9" x14ac:dyDescent="0.2">
      <c r="A100">
        <f t="shared" si="6"/>
        <v>2</v>
      </c>
      <c r="B100">
        <v>49</v>
      </c>
      <c r="C100" t="str">
        <f t="shared" si="4"/>
        <v>249</v>
      </c>
      <c r="D100">
        <v>4470</v>
      </c>
      <c r="F100">
        <f t="shared" si="7"/>
        <v>2</v>
      </c>
      <c r="G100">
        <v>49</v>
      </c>
      <c r="H100" t="str">
        <f t="shared" si="5"/>
        <v>249</v>
      </c>
      <c r="I100">
        <v>3155</v>
      </c>
    </row>
    <row r="101" spans="1:9" x14ac:dyDescent="0.2">
      <c r="A101">
        <f t="shared" si="6"/>
        <v>2</v>
      </c>
      <c r="B101">
        <v>50</v>
      </c>
      <c r="C101" t="str">
        <f t="shared" si="4"/>
        <v>250</v>
      </c>
      <c r="D101">
        <v>4555</v>
      </c>
      <c r="F101">
        <f t="shared" si="7"/>
        <v>2</v>
      </c>
      <c r="G101">
        <v>50</v>
      </c>
      <c r="H101" t="str">
        <f t="shared" si="5"/>
        <v>250</v>
      </c>
      <c r="I101">
        <v>3215</v>
      </c>
    </row>
    <row r="102" spans="1:9" x14ac:dyDescent="0.2">
      <c r="A102">
        <v>3</v>
      </c>
      <c r="B102">
        <v>1</v>
      </c>
      <c r="C102" t="str">
        <f t="shared" si="4"/>
        <v>31</v>
      </c>
      <c r="D102">
        <v>565</v>
      </c>
      <c r="F102">
        <v>3</v>
      </c>
      <c r="G102">
        <v>1</v>
      </c>
      <c r="H102" t="str">
        <f t="shared" si="5"/>
        <v>31</v>
      </c>
      <c r="I102">
        <v>395</v>
      </c>
    </row>
    <row r="103" spans="1:9" x14ac:dyDescent="0.2">
      <c r="A103">
        <f t="shared" si="6"/>
        <v>3</v>
      </c>
      <c r="B103">
        <v>2</v>
      </c>
      <c r="C103" t="str">
        <f t="shared" si="4"/>
        <v>32</v>
      </c>
      <c r="D103">
        <v>675</v>
      </c>
      <c r="F103">
        <f t="shared" si="7"/>
        <v>3</v>
      </c>
      <c r="G103">
        <v>2</v>
      </c>
      <c r="H103" t="str">
        <f t="shared" si="5"/>
        <v>32</v>
      </c>
      <c r="I103">
        <v>475</v>
      </c>
    </row>
    <row r="104" spans="1:9" x14ac:dyDescent="0.2">
      <c r="A104">
        <f t="shared" si="6"/>
        <v>3</v>
      </c>
      <c r="B104">
        <v>3</v>
      </c>
      <c r="C104" t="str">
        <f t="shared" si="4"/>
        <v>33</v>
      </c>
      <c r="D104">
        <v>785</v>
      </c>
      <c r="F104">
        <f t="shared" si="7"/>
        <v>3</v>
      </c>
      <c r="G104">
        <v>3</v>
      </c>
      <c r="H104" t="str">
        <f t="shared" si="5"/>
        <v>33</v>
      </c>
      <c r="I104">
        <v>555</v>
      </c>
    </row>
    <row r="105" spans="1:9" x14ac:dyDescent="0.2">
      <c r="A105">
        <f t="shared" si="6"/>
        <v>3</v>
      </c>
      <c r="B105">
        <v>4</v>
      </c>
      <c r="C105" t="str">
        <f t="shared" si="4"/>
        <v>34</v>
      </c>
      <c r="D105">
        <v>895</v>
      </c>
      <c r="F105">
        <f t="shared" si="7"/>
        <v>3</v>
      </c>
      <c r="G105">
        <v>4</v>
      </c>
      <c r="H105" t="str">
        <f t="shared" si="5"/>
        <v>34</v>
      </c>
      <c r="I105">
        <v>635</v>
      </c>
    </row>
    <row r="106" spans="1:9" x14ac:dyDescent="0.2">
      <c r="A106">
        <f t="shared" si="6"/>
        <v>3</v>
      </c>
      <c r="B106">
        <v>5</v>
      </c>
      <c r="C106" t="str">
        <f t="shared" si="4"/>
        <v>35</v>
      </c>
      <c r="D106">
        <v>1005</v>
      </c>
      <c r="F106">
        <f t="shared" si="7"/>
        <v>3</v>
      </c>
      <c r="G106">
        <v>5</v>
      </c>
      <c r="H106" t="str">
        <f t="shared" si="5"/>
        <v>35</v>
      </c>
      <c r="I106">
        <v>715</v>
      </c>
    </row>
    <row r="107" spans="1:9" x14ac:dyDescent="0.2">
      <c r="A107">
        <f t="shared" si="6"/>
        <v>3</v>
      </c>
      <c r="B107">
        <v>6</v>
      </c>
      <c r="C107" t="str">
        <f t="shared" si="4"/>
        <v>36</v>
      </c>
      <c r="D107">
        <v>1115</v>
      </c>
      <c r="F107">
        <f t="shared" si="7"/>
        <v>3</v>
      </c>
      <c r="G107">
        <v>6</v>
      </c>
      <c r="H107" t="str">
        <f t="shared" si="5"/>
        <v>36</v>
      </c>
      <c r="I107">
        <v>795</v>
      </c>
    </row>
    <row r="108" spans="1:9" x14ac:dyDescent="0.2">
      <c r="A108">
        <f t="shared" si="6"/>
        <v>3</v>
      </c>
      <c r="B108">
        <v>7</v>
      </c>
      <c r="C108" t="str">
        <f t="shared" si="4"/>
        <v>37</v>
      </c>
      <c r="D108">
        <v>1225</v>
      </c>
      <c r="F108">
        <f t="shared" si="7"/>
        <v>3</v>
      </c>
      <c r="G108">
        <v>7</v>
      </c>
      <c r="H108" t="str">
        <f t="shared" si="5"/>
        <v>37</v>
      </c>
      <c r="I108">
        <v>875</v>
      </c>
    </row>
    <row r="109" spans="1:9" x14ac:dyDescent="0.2">
      <c r="A109">
        <f t="shared" si="6"/>
        <v>3</v>
      </c>
      <c r="B109">
        <v>8</v>
      </c>
      <c r="C109" t="str">
        <f t="shared" si="4"/>
        <v>38</v>
      </c>
      <c r="D109">
        <v>1335</v>
      </c>
      <c r="F109">
        <f t="shared" si="7"/>
        <v>3</v>
      </c>
      <c r="G109">
        <v>8</v>
      </c>
      <c r="H109" t="str">
        <f t="shared" si="5"/>
        <v>38</v>
      </c>
      <c r="I109">
        <v>955</v>
      </c>
    </row>
    <row r="110" spans="1:9" x14ac:dyDescent="0.2">
      <c r="A110">
        <f t="shared" si="6"/>
        <v>3</v>
      </c>
      <c r="B110">
        <v>9</v>
      </c>
      <c r="C110" t="str">
        <f t="shared" si="4"/>
        <v>39</v>
      </c>
      <c r="D110">
        <v>1445</v>
      </c>
      <c r="F110">
        <f t="shared" si="7"/>
        <v>3</v>
      </c>
      <c r="G110">
        <v>9</v>
      </c>
      <c r="H110" t="str">
        <f t="shared" si="5"/>
        <v>39</v>
      </c>
      <c r="I110">
        <v>1035</v>
      </c>
    </row>
    <row r="111" spans="1:9" x14ac:dyDescent="0.2">
      <c r="A111">
        <f t="shared" si="6"/>
        <v>3</v>
      </c>
      <c r="B111">
        <v>10</v>
      </c>
      <c r="C111" t="str">
        <f t="shared" si="4"/>
        <v>310</v>
      </c>
      <c r="D111">
        <v>1555</v>
      </c>
      <c r="F111">
        <f t="shared" si="7"/>
        <v>3</v>
      </c>
      <c r="G111">
        <v>10</v>
      </c>
      <c r="H111" t="str">
        <f t="shared" si="5"/>
        <v>310</v>
      </c>
      <c r="I111">
        <v>1115</v>
      </c>
    </row>
    <row r="112" spans="1:9" x14ac:dyDescent="0.2">
      <c r="A112">
        <f t="shared" si="6"/>
        <v>3</v>
      </c>
      <c r="B112">
        <v>11</v>
      </c>
      <c r="C112" t="str">
        <f t="shared" si="4"/>
        <v>311</v>
      </c>
      <c r="D112">
        <v>1665</v>
      </c>
      <c r="F112">
        <f t="shared" si="7"/>
        <v>3</v>
      </c>
      <c r="G112">
        <v>11</v>
      </c>
      <c r="H112" t="str">
        <f t="shared" si="5"/>
        <v>311</v>
      </c>
      <c r="I112">
        <v>1195</v>
      </c>
    </row>
    <row r="113" spans="1:9" x14ac:dyDescent="0.2">
      <c r="A113">
        <f t="shared" si="6"/>
        <v>3</v>
      </c>
      <c r="B113">
        <v>12</v>
      </c>
      <c r="C113" t="str">
        <f t="shared" si="4"/>
        <v>312</v>
      </c>
      <c r="D113">
        <v>1775</v>
      </c>
      <c r="F113">
        <f t="shared" si="7"/>
        <v>3</v>
      </c>
      <c r="G113">
        <v>12</v>
      </c>
      <c r="H113" t="str">
        <f t="shared" si="5"/>
        <v>312</v>
      </c>
      <c r="I113">
        <v>1275</v>
      </c>
    </row>
    <row r="114" spans="1:9" x14ac:dyDescent="0.2">
      <c r="A114">
        <f t="shared" si="6"/>
        <v>3</v>
      </c>
      <c r="B114">
        <v>13</v>
      </c>
      <c r="C114" t="str">
        <f t="shared" si="4"/>
        <v>313</v>
      </c>
      <c r="D114">
        <v>1885</v>
      </c>
      <c r="F114">
        <f t="shared" si="7"/>
        <v>3</v>
      </c>
      <c r="G114">
        <v>13</v>
      </c>
      <c r="H114" t="str">
        <f t="shared" si="5"/>
        <v>313</v>
      </c>
      <c r="I114">
        <v>1355</v>
      </c>
    </row>
    <row r="115" spans="1:9" x14ac:dyDescent="0.2">
      <c r="A115">
        <f t="shared" si="6"/>
        <v>3</v>
      </c>
      <c r="B115">
        <v>14</v>
      </c>
      <c r="C115" t="str">
        <f t="shared" si="4"/>
        <v>314</v>
      </c>
      <c r="D115">
        <v>1995</v>
      </c>
      <c r="F115">
        <f t="shared" si="7"/>
        <v>3</v>
      </c>
      <c r="G115">
        <v>14</v>
      </c>
      <c r="H115" t="str">
        <f t="shared" si="5"/>
        <v>314</v>
      </c>
      <c r="I115">
        <v>1435</v>
      </c>
    </row>
    <row r="116" spans="1:9" x14ac:dyDescent="0.2">
      <c r="A116">
        <f t="shared" si="6"/>
        <v>3</v>
      </c>
      <c r="B116">
        <v>15</v>
      </c>
      <c r="C116" t="str">
        <f t="shared" si="4"/>
        <v>315</v>
      </c>
      <c r="D116">
        <v>2105</v>
      </c>
      <c r="F116">
        <f t="shared" si="7"/>
        <v>3</v>
      </c>
      <c r="G116">
        <v>15</v>
      </c>
      <c r="H116" t="str">
        <f t="shared" si="5"/>
        <v>315</v>
      </c>
      <c r="I116">
        <v>1515</v>
      </c>
    </row>
    <row r="117" spans="1:9" x14ac:dyDescent="0.2">
      <c r="A117">
        <f t="shared" si="6"/>
        <v>3</v>
      </c>
      <c r="B117">
        <v>16</v>
      </c>
      <c r="C117" t="str">
        <f t="shared" si="4"/>
        <v>316</v>
      </c>
      <c r="D117">
        <v>2215</v>
      </c>
      <c r="F117">
        <f t="shared" si="7"/>
        <v>3</v>
      </c>
      <c r="G117">
        <v>16</v>
      </c>
      <c r="H117" t="str">
        <f t="shared" si="5"/>
        <v>316</v>
      </c>
      <c r="I117">
        <v>1595</v>
      </c>
    </row>
    <row r="118" spans="1:9" x14ac:dyDescent="0.2">
      <c r="A118">
        <f t="shared" si="6"/>
        <v>3</v>
      </c>
      <c r="B118">
        <v>17</v>
      </c>
      <c r="C118" t="str">
        <f t="shared" si="4"/>
        <v>317</v>
      </c>
      <c r="D118">
        <v>2325</v>
      </c>
      <c r="F118">
        <f t="shared" si="7"/>
        <v>3</v>
      </c>
      <c r="G118">
        <v>17</v>
      </c>
      <c r="H118" t="str">
        <f t="shared" si="5"/>
        <v>317</v>
      </c>
      <c r="I118">
        <v>1675</v>
      </c>
    </row>
    <row r="119" spans="1:9" x14ac:dyDescent="0.2">
      <c r="A119">
        <f t="shared" si="6"/>
        <v>3</v>
      </c>
      <c r="B119">
        <v>18</v>
      </c>
      <c r="C119" t="str">
        <f t="shared" si="4"/>
        <v>318</v>
      </c>
      <c r="D119">
        <v>2435</v>
      </c>
      <c r="F119">
        <f t="shared" si="7"/>
        <v>3</v>
      </c>
      <c r="G119">
        <v>18</v>
      </c>
      <c r="H119" t="str">
        <f t="shared" si="5"/>
        <v>318</v>
      </c>
      <c r="I119">
        <v>1755</v>
      </c>
    </row>
    <row r="120" spans="1:9" x14ac:dyDescent="0.2">
      <c r="A120">
        <f t="shared" si="6"/>
        <v>3</v>
      </c>
      <c r="B120">
        <v>19</v>
      </c>
      <c r="C120" t="str">
        <f t="shared" si="4"/>
        <v>319</v>
      </c>
      <c r="D120">
        <v>2545</v>
      </c>
      <c r="F120">
        <f t="shared" si="7"/>
        <v>3</v>
      </c>
      <c r="G120">
        <v>19</v>
      </c>
      <c r="H120" t="str">
        <f t="shared" si="5"/>
        <v>319</v>
      </c>
      <c r="I120">
        <v>1835</v>
      </c>
    </row>
    <row r="121" spans="1:9" x14ac:dyDescent="0.2">
      <c r="A121">
        <f t="shared" si="6"/>
        <v>3</v>
      </c>
      <c r="B121">
        <v>20</v>
      </c>
      <c r="C121" t="str">
        <f t="shared" si="4"/>
        <v>320</v>
      </c>
      <c r="D121">
        <v>2655</v>
      </c>
      <c r="F121">
        <f t="shared" si="7"/>
        <v>3</v>
      </c>
      <c r="G121">
        <v>20</v>
      </c>
      <c r="H121" t="str">
        <f t="shared" si="5"/>
        <v>320</v>
      </c>
      <c r="I121">
        <v>1915</v>
      </c>
    </row>
    <row r="122" spans="1:9" x14ac:dyDescent="0.2">
      <c r="A122">
        <f t="shared" si="6"/>
        <v>3</v>
      </c>
      <c r="B122">
        <v>21</v>
      </c>
      <c r="C122" t="str">
        <f t="shared" si="4"/>
        <v>321</v>
      </c>
      <c r="D122">
        <v>2765</v>
      </c>
      <c r="F122">
        <f t="shared" si="7"/>
        <v>3</v>
      </c>
      <c r="G122">
        <v>21</v>
      </c>
      <c r="H122" t="str">
        <f t="shared" si="5"/>
        <v>321</v>
      </c>
      <c r="I122">
        <v>1995</v>
      </c>
    </row>
    <row r="123" spans="1:9" x14ac:dyDescent="0.2">
      <c r="A123">
        <f t="shared" si="6"/>
        <v>3</v>
      </c>
      <c r="B123">
        <v>22</v>
      </c>
      <c r="C123" t="str">
        <f t="shared" si="4"/>
        <v>322</v>
      </c>
      <c r="D123">
        <v>2875</v>
      </c>
      <c r="F123">
        <f t="shared" si="7"/>
        <v>3</v>
      </c>
      <c r="G123">
        <v>22</v>
      </c>
      <c r="H123" t="str">
        <f t="shared" si="5"/>
        <v>322</v>
      </c>
      <c r="I123">
        <v>2075</v>
      </c>
    </row>
    <row r="124" spans="1:9" x14ac:dyDescent="0.2">
      <c r="A124">
        <f t="shared" si="6"/>
        <v>3</v>
      </c>
      <c r="B124">
        <v>23</v>
      </c>
      <c r="C124" t="str">
        <f t="shared" si="4"/>
        <v>323</v>
      </c>
      <c r="D124">
        <v>2985</v>
      </c>
      <c r="F124">
        <f t="shared" si="7"/>
        <v>3</v>
      </c>
      <c r="G124">
        <v>23</v>
      </c>
      <c r="H124" t="str">
        <f t="shared" si="5"/>
        <v>323</v>
      </c>
      <c r="I124">
        <v>2155</v>
      </c>
    </row>
    <row r="125" spans="1:9" x14ac:dyDescent="0.2">
      <c r="A125">
        <f t="shared" si="6"/>
        <v>3</v>
      </c>
      <c r="B125">
        <v>24</v>
      </c>
      <c r="C125" t="str">
        <f t="shared" si="4"/>
        <v>324</v>
      </c>
      <c r="D125">
        <v>3095</v>
      </c>
      <c r="F125">
        <f t="shared" si="7"/>
        <v>3</v>
      </c>
      <c r="G125">
        <v>24</v>
      </c>
      <c r="H125" t="str">
        <f t="shared" si="5"/>
        <v>324</v>
      </c>
      <c r="I125">
        <v>2235</v>
      </c>
    </row>
    <row r="126" spans="1:9" x14ac:dyDescent="0.2">
      <c r="A126">
        <f t="shared" si="6"/>
        <v>3</v>
      </c>
      <c r="B126">
        <v>25</v>
      </c>
      <c r="C126" t="str">
        <f t="shared" si="4"/>
        <v>325</v>
      </c>
      <c r="D126">
        <v>3205</v>
      </c>
      <c r="F126">
        <f t="shared" si="7"/>
        <v>3</v>
      </c>
      <c r="G126">
        <v>25</v>
      </c>
      <c r="H126" t="str">
        <f t="shared" si="5"/>
        <v>325</v>
      </c>
      <c r="I126">
        <v>2315</v>
      </c>
    </row>
    <row r="127" spans="1:9" x14ac:dyDescent="0.2">
      <c r="A127">
        <f t="shared" si="6"/>
        <v>3</v>
      </c>
      <c r="B127">
        <v>26</v>
      </c>
      <c r="C127" t="str">
        <f t="shared" si="4"/>
        <v>326</v>
      </c>
      <c r="D127">
        <v>3315</v>
      </c>
      <c r="F127">
        <f t="shared" si="7"/>
        <v>3</v>
      </c>
      <c r="G127">
        <v>26</v>
      </c>
      <c r="H127" t="str">
        <f t="shared" si="5"/>
        <v>326</v>
      </c>
      <c r="I127">
        <v>2395</v>
      </c>
    </row>
    <row r="128" spans="1:9" x14ac:dyDescent="0.2">
      <c r="A128">
        <f t="shared" si="6"/>
        <v>3</v>
      </c>
      <c r="B128">
        <v>27</v>
      </c>
      <c r="C128" t="str">
        <f t="shared" si="4"/>
        <v>327</v>
      </c>
      <c r="D128">
        <v>3425</v>
      </c>
      <c r="F128">
        <f t="shared" si="7"/>
        <v>3</v>
      </c>
      <c r="G128">
        <v>27</v>
      </c>
      <c r="H128" t="str">
        <f t="shared" si="5"/>
        <v>327</v>
      </c>
      <c r="I128">
        <v>2475</v>
      </c>
    </row>
    <row r="129" spans="1:9" x14ac:dyDescent="0.2">
      <c r="A129">
        <f t="shared" si="6"/>
        <v>3</v>
      </c>
      <c r="B129">
        <v>28</v>
      </c>
      <c r="C129" t="str">
        <f t="shared" si="4"/>
        <v>328</v>
      </c>
      <c r="D129">
        <v>3535</v>
      </c>
      <c r="F129">
        <f t="shared" si="7"/>
        <v>3</v>
      </c>
      <c r="G129">
        <v>28</v>
      </c>
      <c r="H129" t="str">
        <f t="shared" si="5"/>
        <v>328</v>
      </c>
      <c r="I129">
        <v>2555</v>
      </c>
    </row>
    <row r="130" spans="1:9" x14ac:dyDescent="0.2">
      <c r="A130">
        <f t="shared" si="6"/>
        <v>3</v>
      </c>
      <c r="B130">
        <v>29</v>
      </c>
      <c r="C130" t="str">
        <f t="shared" si="4"/>
        <v>329</v>
      </c>
      <c r="D130">
        <v>3645</v>
      </c>
      <c r="F130">
        <f t="shared" si="7"/>
        <v>3</v>
      </c>
      <c r="G130">
        <v>29</v>
      </c>
      <c r="H130" t="str">
        <f t="shared" si="5"/>
        <v>329</v>
      </c>
      <c r="I130">
        <v>2635</v>
      </c>
    </row>
    <row r="131" spans="1:9" x14ac:dyDescent="0.2">
      <c r="A131">
        <f t="shared" si="6"/>
        <v>3</v>
      </c>
      <c r="B131">
        <v>30</v>
      </c>
      <c r="C131" t="str">
        <f t="shared" ref="C131:C194" si="8">--A131&amp;B131</f>
        <v>330</v>
      </c>
      <c r="D131">
        <v>3755</v>
      </c>
      <c r="F131">
        <f t="shared" si="7"/>
        <v>3</v>
      </c>
      <c r="G131">
        <v>30</v>
      </c>
      <c r="H131" t="str">
        <f t="shared" ref="H131:H194" si="9">--F131&amp;G131</f>
        <v>330</v>
      </c>
      <c r="I131">
        <v>2715</v>
      </c>
    </row>
    <row r="132" spans="1:9" x14ac:dyDescent="0.2">
      <c r="A132">
        <f t="shared" ref="A132:A195" si="10">A131</f>
        <v>3</v>
      </c>
      <c r="B132">
        <v>31</v>
      </c>
      <c r="C132" t="str">
        <f t="shared" si="8"/>
        <v>331</v>
      </c>
      <c r="D132">
        <v>3865</v>
      </c>
      <c r="F132">
        <f t="shared" ref="F132:F195" si="11">F131</f>
        <v>3</v>
      </c>
      <c r="G132">
        <v>31</v>
      </c>
      <c r="H132" t="str">
        <f t="shared" si="9"/>
        <v>331</v>
      </c>
      <c r="I132">
        <v>2795</v>
      </c>
    </row>
    <row r="133" spans="1:9" x14ac:dyDescent="0.2">
      <c r="A133">
        <f t="shared" si="10"/>
        <v>3</v>
      </c>
      <c r="B133">
        <v>32</v>
      </c>
      <c r="C133" t="str">
        <f t="shared" si="8"/>
        <v>332</v>
      </c>
      <c r="D133">
        <v>3975</v>
      </c>
      <c r="F133">
        <f t="shared" si="11"/>
        <v>3</v>
      </c>
      <c r="G133">
        <v>32</v>
      </c>
      <c r="H133" t="str">
        <f t="shared" si="9"/>
        <v>332</v>
      </c>
      <c r="I133">
        <v>2875</v>
      </c>
    </row>
    <row r="134" spans="1:9" x14ac:dyDescent="0.2">
      <c r="A134">
        <f t="shared" si="10"/>
        <v>3</v>
      </c>
      <c r="B134">
        <v>33</v>
      </c>
      <c r="C134" t="str">
        <f t="shared" si="8"/>
        <v>333</v>
      </c>
      <c r="D134">
        <v>4085</v>
      </c>
      <c r="F134">
        <f t="shared" si="11"/>
        <v>3</v>
      </c>
      <c r="G134">
        <v>33</v>
      </c>
      <c r="H134" t="str">
        <f t="shared" si="9"/>
        <v>333</v>
      </c>
      <c r="I134">
        <v>2955</v>
      </c>
    </row>
    <row r="135" spans="1:9" x14ac:dyDescent="0.2">
      <c r="A135">
        <f t="shared" si="10"/>
        <v>3</v>
      </c>
      <c r="B135">
        <v>34</v>
      </c>
      <c r="C135" t="str">
        <f t="shared" si="8"/>
        <v>334</v>
      </c>
      <c r="D135">
        <v>4195</v>
      </c>
      <c r="F135">
        <f t="shared" si="11"/>
        <v>3</v>
      </c>
      <c r="G135">
        <v>34</v>
      </c>
      <c r="H135" t="str">
        <f t="shared" si="9"/>
        <v>334</v>
      </c>
      <c r="I135">
        <v>3035</v>
      </c>
    </row>
    <row r="136" spans="1:9" x14ac:dyDescent="0.2">
      <c r="A136">
        <f t="shared" si="10"/>
        <v>3</v>
      </c>
      <c r="B136">
        <v>35</v>
      </c>
      <c r="C136" t="str">
        <f t="shared" si="8"/>
        <v>335</v>
      </c>
      <c r="D136">
        <v>4305</v>
      </c>
      <c r="F136">
        <f t="shared" si="11"/>
        <v>3</v>
      </c>
      <c r="G136">
        <v>35</v>
      </c>
      <c r="H136" t="str">
        <f t="shared" si="9"/>
        <v>335</v>
      </c>
      <c r="I136">
        <v>3115</v>
      </c>
    </row>
    <row r="137" spans="1:9" x14ac:dyDescent="0.2">
      <c r="A137">
        <f t="shared" si="10"/>
        <v>3</v>
      </c>
      <c r="B137">
        <v>36</v>
      </c>
      <c r="C137" t="str">
        <f t="shared" si="8"/>
        <v>336</v>
      </c>
      <c r="D137">
        <v>4415</v>
      </c>
      <c r="F137">
        <f t="shared" si="11"/>
        <v>3</v>
      </c>
      <c r="G137">
        <v>36</v>
      </c>
      <c r="H137" t="str">
        <f t="shared" si="9"/>
        <v>336</v>
      </c>
      <c r="I137">
        <v>3195</v>
      </c>
    </row>
    <row r="138" spans="1:9" x14ac:dyDescent="0.2">
      <c r="A138">
        <f t="shared" si="10"/>
        <v>3</v>
      </c>
      <c r="B138">
        <v>37</v>
      </c>
      <c r="C138" t="str">
        <f t="shared" si="8"/>
        <v>337</v>
      </c>
      <c r="D138">
        <v>4525</v>
      </c>
      <c r="F138">
        <f t="shared" si="11"/>
        <v>3</v>
      </c>
      <c r="G138">
        <v>37</v>
      </c>
      <c r="H138" t="str">
        <f t="shared" si="9"/>
        <v>337</v>
      </c>
      <c r="I138">
        <v>3275</v>
      </c>
    </row>
    <row r="139" spans="1:9" x14ac:dyDescent="0.2">
      <c r="A139">
        <f t="shared" si="10"/>
        <v>3</v>
      </c>
      <c r="B139">
        <v>38</v>
      </c>
      <c r="C139" t="str">
        <f t="shared" si="8"/>
        <v>338</v>
      </c>
      <c r="D139">
        <v>4635</v>
      </c>
      <c r="F139">
        <f t="shared" si="11"/>
        <v>3</v>
      </c>
      <c r="G139">
        <v>38</v>
      </c>
      <c r="H139" t="str">
        <f t="shared" si="9"/>
        <v>338</v>
      </c>
      <c r="I139">
        <v>3355</v>
      </c>
    </row>
    <row r="140" spans="1:9" x14ac:dyDescent="0.2">
      <c r="A140">
        <f t="shared" si="10"/>
        <v>3</v>
      </c>
      <c r="B140">
        <v>39</v>
      </c>
      <c r="C140" t="str">
        <f t="shared" si="8"/>
        <v>339</v>
      </c>
      <c r="D140">
        <v>4745</v>
      </c>
      <c r="F140">
        <f t="shared" si="11"/>
        <v>3</v>
      </c>
      <c r="G140">
        <v>39</v>
      </c>
      <c r="H140" t="str">
        <f t="shared" si="9"/>
        <v>339</v>
      </c>
      <c r="I140">
        <v>3435</v>
      </c>
    </row>
    <row r="141" spans="1:9" x14ac:dyDescent="0.2">
      <c r="A141">
        <f t="shared" si="10"/>
        <v>3</v>
      </c>
      <c r="B141">
        <v>40</v>
      </c>
      <c r="C141" t="str">
        <f t="shared" si="8"/>
        <v>340</v>
      </c>
      <c r="D141">
        <v>4855</v>
      </c>
      <c r="F141">
        <f t="shared" si="11"/>
        <v>3</v>
      </c>
      <c r="G141">
        <v>40</v>
      </c>
      <c r="H141" t="str">
        <f t="shared" si="9"/>
        <v>340</v>
      </c>
      <c r="I141">
        <v>3515</v>
      </c>
    </row>
    <row r="142" spans="1:9" x14ac:dyDescent="0.2">
      <c r="A142">
        <f t="shared" si="10"/>
        <v>3</v>
      </c>
      <c r="B142">
        <v>41</v>
      </c>
      <c r="C142" t="str">
        <f t="shared" si="8"/>
        <v>341</v>
      </c>
      <c r="D142">
        <v>4965</v>
      </c>
      <c r="F142">
        <f t="shared" si="11"/>
        <v>3</v>
      </c>
      <c r="G142">
        <v>41</v>
      </c>
      <c r="H142" t="str">
        <f t="shared" si="9"/>
        <v>341</v>
      </c>
      <c r="I142">
        <v>3595</v>
      </c>
    </row>
    <row r="143" spans="1:9" x14ac:dyDescent="0.2">
      <c r="A143">
        <f t="shared" si="10"/>
        <v>3</v>
      </c>
      <c r="B143">
        <v>42</v>
      </c>
      <c r="C143" t="str">
        <f t="shared" si="8"/>
        <v>342</v>
      </c>
      <c r="D143">
        <v>5075</v>
      </c>
      <c r="F143">
        <f t="shared" si="11"/>
        <v>3</v>
      </c>
      <c r="G143">
        <v>42</v>
      </c>
      <c r="H143" t="str">
        <f t="shared" si="9"/>
        <v>342</v>
      </c>
      <c r="I143">
        <v>3675</v>
      </c>
    </row>
    <row r="144" spans="1:9" x14ac:dyDescent="0.2">
      <c r="A144">
        <f t="shared" si="10"/>
        <v>3</v>
      </c>
      <c r="B144">
        <v>43</v>
      </c>
      <c r="C144" t="str">
        <f t="shared" si="8"/>
        <v>343</v>
      </c>
      <c r="D144">
        <v>5185</v>
      </c>
      <c r="F144">
        <f t="shared" si="11"/>
        <v>3</v>
      </c>
      <c r="G144">
        <v>43</v>
      </c>
      <c r="H144" t="str">
        <f t="shared" si="9"/>
        <v>343</v>
      </c>
      <c r="I144">
        <v>3755</v>
      </c>
    </row>
    <row r="145" spans="1:9" x14ac:dyDescent="0.2">
      <c r="A145">
        <f t="shared" si="10"/>
        <v>3</v>
      </c>
      <c r="B145">
        <v>44</v>
      </c>
      <c r="C145" t="str">
        <f t="shared" si="8"/>
        <v>344</v>
      </c>
      <c r="D145">
        <v>5295</v>
      </c>
      <c r="F145">
        <f t="shared" si="11"/>
        <v>3</v>
      </c>
      <c r="G145">
        <v>44</v>
      </c>
      <c r="H145" t="str">
        <f t="shared" si="9"/>
        <v>344</v>
      </c>
      <c r="I145">
        <v>3835</v>
      </c>
    </row>
    <row r="146" spans="1:9" x14ac:dyDescent="0.2">
      <c r="A146">
        <f t="shared" si="10"/>
        <v>3</v>
      </c>
      <c r="B146">
        <v>45</v>
      </c>
      <c r="C146" t="str">
        <f t="shared" si="8"/>
        <v>345</v>
      </c>
      <c r="D146">
        <v>5405</v>
      </c>
      <c r="F146">
        <f t="shared" si="11"/>
        <v>3</v>
      </c>
      <c r="G146">
        <v>45</v>
      </c>
      <c r="H146" t="str">
        <f t="shared" si="9"/>
        <v>345</v>
      </c>
      <c r="I146">
        <v>3915</v>
      </c>
    </row>
    <row r="147" spans="1:9" x14ac:dyDescent="0.2">
      <c r="A147">
        <f t="shared" si="10"/>
        <v>3</v>
      </c>
      <c r="B147">
        <v>46</v>
      </c>
      <c r="C147" t="str">
        <f t="shared" si="8"/>
        <v>346</v>
      </c>
      <c r="D147">
        <v>5515</v>
      </c>
      <c r="F147">
        <f t="shared" si="11"/>
        <v>3</v>
      </c>
      <c r="G147">
        <v>46</v>
      </c>
      <c r="H147" t="str">
        <f t="shared" si="9"/>
        <v>346</v>
      </c>
      <c r="I147">
        <v>3995</v>
      </c>
    </row>
    <row r="148" spans="1:9" x14ac:dyDescent="0.2">
      <c r="A148">
        <f t="shared" si="10"/>
        <v>3</v>
      </c>
      <c r="B148">
        <v>47</v>
      </c>
      <c r="C148" t="str">
        <f t="shared" si="8"/>
        <v>347</v>
      </c>
      <c r="D148">
        <v>5625</v>
      </c>
      <c r="F148">
        <f t="shared" si="11"/>
        <v>3</v>
      </c>
      <c r="G148">
        <v>47</v>
      </c>
      <c r="H148" t="str">
        <f t="shared" si="9"/>
        <v>347</v>
      </c>
      <c r="I148">
        <v>4075</v>
      </c>
    </row>
    <row r="149" spans="1:9" x14ac:dyDescent="0.2">
      <c r="A149">
        <f t="shared" si="10"/>
        <v>3</v>
      </c>
      <c r="B149">
        <v>48</v>
      </c>
      <c r="C149" t="str">
        <f t="shared" si="8"/>
        <v>348</v>
      </c>
      <c r="D149">
        <v>5735</v>
      </c>
      <c r="F149">
        <f t="shared" si="11"/>
        <v>3</v>
      </c>
      <c r="G149">
        <v>48</v>
      </c>
      <c r="H149" t="str">
        <f t="shared" si="9"/>
        <v>348</v>
      </c>
      <c r="I149">
        <v>4155</v>
      </c>
    </row>
    <row r="150" spans="1:9" x14ac:dyDescent="0.2">
      <c r="A150">
        <f t="shared" si="10"/>
        <v>3</v>
      </c>
      <c r="B150">
        <v>49</v>
      </c>
      <c r="C150" t="str">
        <f t="shared" si="8"/>
        <v>349</v>
      </c>
      <c r="D150">
        <v>5845</v>
      </c>
      <c r="F150">
        <f t="shared" si="11"/>
        <v>3</v>
      </c>
      <c r="G150">
        <v>49</v>
      </c>
      <c r="H150" t="str">
        <f t="shared" si="9"/>
        <v>349</v>
      </c>
      <c r="I150">
        <v>4235</v>
      </c>
    </row>
    <row r="151" spans="1:9" x14ac:dyDescent="0.2">
      <c r="A151">
        <f t="shared" si="10"/>
        <v>3</v>
      </c>
      <c r="B151">
        <v>50</v>
      </c>
      <c r="C151" t="str">
        <f t="shared" si="8"/>
        <v>350</v>
      </c>
      <c r="D151">
        <v>5955</v>
      </c>
      <c r="F151">
        <f t="shared" si="11"/>
        <v>3</v>
      </c>
      <c r="G151">
        <v>50</v>
      </c>
      <c r="H151" t="str">
        <f t="shared" si="9"/>
        <v>350</v>
      </c>
      <c r="I151">
        <v>4315</v>
      </c>
    </row>
    <row r="152" spans="1:9" x14ac:dyDescent="0.2">
      <c r="A152">
        <v>4</v>
      </c>
      <c r="B152">
        <v>1</v>
      </c>
      <c r="C152" t="str">
        <f t="shared" si="8"/>
        <v>41</v>
      </c>
      <c r="D152">
        <v>855</v>
      </c>
      <c r="F152">
        <v>4</v>
      </c>
      <c r="G152">
        <v>1</v>
      </c>
      <c r="H152" t="str">
        <f t="shared" si="9"/>
        <v>41</v>
      </c>
      <c r="I152">
        <v>600</v>
      </c>
    </row>
    <row r="153" spans="1:9" x14ac:dyDescent="0.2">
      <c r="A153">
        <f t="shared" si="10"/>
        <v>4</v>
      </c>
      <c r="B153">
        <v>2</v>
      </c>
      <c r="C153" t="str">
        <f t="shared" si="8"/>
        <v>42</v>
      </c>
      <c r="D153">
        <v>1015</v>
      </c>
      <c r="F153">
        <f t="shared" si="11"/>
        <v>4</v>
      </c>
      <c r="G153">
        <v>2</v>
      </c>
      <c r="H153" t="str">
        <f t="shared" si="9"/>
        <v>42</v>
      </c>
      <c r="I153">
        <v>710</v>
      </c>
    </row>
    <row r="154" spans="1:9" x14ac:dyDescent="0.2">
      <c r="A154">
        <f t="shared" si="10"/>
        <v>4</v>
      </c>
      <c r="B154">
        <v>3</v>
      </c>
      <c r="C154" t="str">
        <f t="shared" si="8"/>
        <v>43</v>
      </c>
      <c r="D154">
        <v>1175</v>
      </c>
      <c r="F154">
        <f t="shared" si="11"/>
        <v>4</v>
      </c>
      <c r="G154">
        <v>3</v>
      </c>
      <c r="H154" t="str">
        <f t="shared" si="9"/>
        <v>43</v>
      </c>
      <c r="I154">
        <v>820</v>
      </c>
    </row>
    <row r="155" spans="1:9" x14ac:dyDescent="0.2">
      <c r="A155">
        <f t="shared" si="10"/>
        <v>4</v>
      </c>
      <c r="B155">
        <v>4</v>
      </c>
      <c r="C155" t="str">
        <f t="shared" si="8"/>
        <v>44</v>
      </c>
      <c r="D155">
        <v>1335</v>
      </c>
      <c r="F155">
        <f t="shared" si="11"/>
        <v>4</v>
      </c>
      <c r="G155">
        <v>4</v>
      </c>
      <c r="H155" t="str">
        <f t="shared" si="9"/>
        <v>44</v>
      </c>
      <c r="I155">
        <v>930</v>
      </c>
    </row>
    <row r="156" spans="1:9" x14ac:dyDescent="0.2">
      <c r="A156">
        <f t="shared" si="10"/>
        <v>4</v>
      </c>
      <c r="B156">
        <v>5</v>
      </c>
      <c r="C156" t="str">
        <f t="shared" si="8"/>
        <v>45</v>
      </c>
      <c r="D156">
        <v>1495</v>
      </c>
      <c r="F156">
        <f t="shared" si="11"/>
        <v>4</v>
      </c>
      <c r="G156">
        <v>5</v>
      </c>
      <c r="H156" t="str">
        <f t="shared" si="9"/>
        <v>45</v>
      </c>
      <c r="I156">
        <v>1040</v>
      </c>
    </row>
    <row r="157" spans="1:9" x14ac:dyDescent="0.2">
      <c r="A157">
        <f t="shared" si="10"/>
        <v>4</v>
      </c>
      <c r="B157">
        <v>6</v>
      </c>
      <c r="C157" t="str">
        <f t="shared" si="8"/>
        <v>46</v>
      </c>
      <c r="D157">
        <v>1655</v>
      </c>
      <c r="F157">
        <f t="shared" si="11"/>
        <v>4</v>
      </c>
      <c r="G157">
        <v>6</v>
      </c>
      <c r="H157" t="str">
        <f t="shared" si="9"/>
        <v>46</v>
      </c>
      <c r="I157">
        <v>1150</v>
      </c>
    </row>
    <row r="158" spans="1:9" x14ac:dyDescent="0.2">
      <c r="A158">
        <f t="shared" si="10"/>
        <v>4</v>
      </c>
      <c r="B158">
        <v>7</v>
      </c>
      <c r="C158" t="str">
        <f t="shared" si="8"/>
        <v>47</v>
      </c>
      <c r="D158">
        <v>1815</v>
      </c>
      <c r="F158">
        <f t="shared" si="11"/>
        <v>4</v>
      </c>
      <c r="G158">
        <v>7</v>
      </c>
      <c r="H158" t="str">
        <f t="shared" si="9"/>
        <v>47</v>
      </c>
      <c r="I158">
        <v>1260</v>
      </c>
    </row>
    <row r="159" spans="1:9" x14ac:dyDescent="0.2">
      <c r="A159">
        <f t="shared" si="10"/>
        <v>4</v>
      </c>
      <c r="B159">
        <v>8</v>
      </c>
      <c r="C159" t="str">
        <f t="shared" si="8"/>
        <v>48</v>
      </c>
      <c r="D159">
        <v>1975</v>
      </c>
      <c r="F159">
        <f t="shared" si="11"/>
        <v>4</v>
      </c>
      <c r="G159">
        <v>8</v>
      </c>
      <c r="H159" t="str">
        <f t="shared" si="9"/>
        <v>48</v>
      </c>
      <c r="I159">
        <v>1370</v>
      </c>
    </row>
    <row r="160" spans="1:9" x14ac:dyDescent="0.2">
      <c r="A160">
        <f t="shared" si="10"/>
        <v>4</v>
      </c>
      <c r="B160">
        <v>9</v>
      </c>
      <c r="C160" t="str">
        <f t="shared" si="8"/>
        <v>49</v>
      </c>
      <c r="D160">
        <v>2135</v>
      </c>
      <c r="F160">
        <f t="shared" si="11"/>
        <v>4</v>
      </c>
      <c r="G160">
        <v>9</v>
      </c>
      <c r="H160" t="str">
        <f t="shared" si="9"/>
        <v>49</v>
      </c>
      <c r="I160">
        <v>1480</v>
      </c>
    </row>
    <row r="161" spans="1:9" x14ac:dyDescent="0.2">
      <c r="A161">
        <f t="shared" si="10"/>
        <v>4</v>
      </c>
      <c r="B161">
        <v>10</v>
      </c>
      <c r="C161" t="str">
        <f t="shared" si="8"/>
        <v>410</v>
      </c>
      <c r="D161">
        <v>2295</v>
      </c>
      <c r="F161">
        <f t="shared" si="11"/>
        <v>4</v>
      </c>
      <c r="G161">
        <v>10</v>
      </c>
      <c r="H161" t="str">
        <f t="shared" si="9"/>
        <v>410</v>
      </c>
      <c r="I161">
        <v>1590</v>
      </c>
    </row>
    <row r="162" spans="1:9" x14ac:dyDescent="0.2">
      <c r="A162">
        <f t="shared" si="10"/>
        <v>4</v>
      </c>
      <c r="B162">
        <v>11</v>
      </c>
      <c r="C162" t="str">
        <f t="shared" si="8"/>
        <v>411</v>
      </c>
      <c r="D162">
        <v>2455</v>
      </c>
      <c r="F162">
        <f t="shared" si="11"/>
        <v>4</v>
      </c>
      <c r="G162">
        <v>11</v>
      </c>
      <c r="H162" t="str">
        <f t="shared" si="9"/>
        <v>411</v>
      </c>
      <c r="I162">
        <v>1700</v>
      </c>
    </row>
    <row r="163" spans="1:9" x14ac:dyDescent="0.2">
      <c r="A163">
        <f t="shared" si="10"/>
        <v>4</v>
      </c>
      <c r="B163">
        <v>12</v>
      </c>
      <c r="C163" t="str">
        <f t="shared" si="8"/>
        <v>412</v>
      </c>
      <c r="D163">
        <v>2615</v>
      </c>
      <c r="F163">
        <f t="shared" si="11"/>
        <v>4</v>
      </c>
      <c r="G163">
        <v>12</v>
      </c>
      <c r="H163" t="str">
        <f t="shared" si="9"/>
        <v>412</v>
      </c>
      <c r="I163">
        <v>1810</v>
      </c>
    </row>
    <row r="164" spans="1:9" x14ac:dyDescent="0.2">
      <c r="A164">
        <f t="shared" si="10"/>
        <v>4</v>
      </c>
      <c r="B164">
        <v>13</v>
      </c>
      <c r="C164" t="str">
        <f t="shared" si="8"/>
        <v>413</v>
      </c>
      <c r="D164">
        <v>2775</v>
      </c>
      <c r="F164">
        <f t="shared" si="11"/>
        <v>4</v>
      </c>
      <c r="G164">
        <v>13</v>
      </c>
      <c r="H164" t="str">
        <f t="shared" si="9"/>
        <v>413</v>
      </c>
      <c r="I164">
        <v>1920</v>
      </c>
    </row>
    <row r="165" spans="1:9" x14ac:dyDescent="0.2">
      <c r="A165">
        <f t="shared" si="10"/>
        <v>4</v>
      </c>
      <c r="B165">
        <v>14</v>
      </c>
      <c r="C165" t="str">
        <f t="shared" si="8"/>
        <v>414</v>
      </c>
      <c r="D165">
        <v>2935</v>
      </c>
      <c r="F165">
        <f t="shared" si="11"/>
        <v>4</v>
      </c>
      <c r="G165">
        <v>14</v>
      </c>
      <c r="H165" t="str">
        <f t="shared" si="9"/>
        <v>414</v>
      </c>
      <c r="I165">
        <v>2030</v>
      </c>
    </row>
    <row r="166" spans="1:9" x14ac:dyDescent="0.2">
      <c r="A166">
        <f t="shared" si="10"/>
        <v>4</v>
      </c>
      <c r="B166">
        <v>15</v>
      </c>
      <c r="C166" t="str">
        <f t="shared" si="8"/>
        <v>415</v>
      </c>
      <c r="D166">
        <v>3095</v>
      </c>
      <c r="F166">
        <f t="shared" si="11"/>
        <v>4</v>
      </c>
      <c r="G166">
        <v>15</v>
      </c>
      <c r="H166" t="str">
        <f t="shared" si="9"/>
        <v>415</v>
      </c>
      <c r="I166">
        <v>2140</v>
      </c>
    </row>
    <row r="167" spans="1:9" x14ac:dyDescent="0.2">
      <c r="A167">
        <f t="shared" si="10"/>
        <v>4</v>
      </c>
      <c r="B167">
        <v>16</v>
      </c>
      <c r="C167" t="str">
        <f t="shared" si="8"/>
        <v>416</v>
      </c>
      <c r="D167">
        <v>3255</v>
      </c>
      <c r="F167">
        <f t="shared" si="11"/>
        <v>4</v>
      </c>
      <c r="G167">
        <v>16</v>
      </c>
      <c r="H167" t="str">
        <f t="shared" si="9"/>
        <v>416</v>
      </c>
      <c r="I167">
        <v>2250</v>
      </c>
    </row>
    <row r="168" spans="1:9" x14ac:dyDescent="0.2">
      <c r="A168">
        <f t="shared" si="10"/>
        <v>4</v>
      </c>
      <c r="B168">
        <v>17</v>
      </c>
      <c r="C168" t="str">
        <f t="shared" si="8"/>
        <v>417</v>
      </c>
      <c r="D168">
        <v>3415</v>
      </c>
      <c r="F168">
        <f t="shared" si="11"/>
        <v>4</v>
      </c>
      <c r="G168">
        <v>17</v>
      </c>
      <c r="H168" t="str">
        <f t="shared" si="9"/>
        <v>417</v>
      </c>
      <c r="I168">
        <v>2360</v>
      </c>
    </row>
    <row r="169" spans="1:9" x14ac:dyDescent="0.2">
      <c r="A169">
        <f t="shared" si="10"/>
        <v>4</v>
      </c>
      <c r="B169">
        <v>18</v>
      </c>
      <c r="C169" t="str">
        <f t="shared" si="8"/>
        <v>418</v>
      </c>
      <c r="D169">
        <v>3575</v>
      </c>
      <c r="F169">
        <f t="shared" si="11"/>
        <v>4</v>
      </c>
      <c r="G169">
        <v>18</v>
      </c>
      <c r="H169" t="str">
        <f t="shared" si="9"/>
        <v>418</v>
      </c>
      <c r="I169">
        <v>2470</v>
      </c>
    </row>
    <row r="170" spans="1:9" x14ac:dyDescent="0.2">
      <c r="A170">
        <f t="shared" si="10"/>
        <v>4</v>
      </c>
      <c r="B170">
        <v>19</v>
      </c>
      <c r="C170" t="str">
        <f t="shared" si="8"/>
        <v>419</v>
      </c>
      <c r="D170">
        <v>3735</v>
      </c>
      <c r="F170">
        <f t="shared" si="11"/>
        <v>4</v>
      </c>
      <c r="G170">
        <v>19</v>
      </c>
      <c r="H170" t="str">
        <f t="shared" si="9"/>
        <v>419</v>
      </c>
      <c r="I170">
        <v>2580</v>
      </c>
    </row>
    <row r="171" spans="1:9" x14ac:dyDescent="0.2">
      <c r="A171">
        <f t="shared" si="10"/>
        <v>4</v>
      </c>
      <c r="B171">
        <v>20</v>
      </c>
      <c r="C171" t="str">
        <f t="shared" si="8"/>
        <v>420</v>
      </c>
      <c r="D171">
        <v>3895</v>
      </c>
      <c r="F171">
        <f t="shared" si="11"/>
        <v>4</v>
      </c>
      <c r="G171">
        <v>20</v>
      </c>
      <c r="H171" t="str">
        <f t="shared" si="9"/>
        <v>420</v>
      </c>
      <c r="I171">
        <v>2690</v>
      </c>
    </row>
    <row r="172" spans="1:9" x14ac:dyDescent="0.2">
      <c r="A172">
        <f t="shared" si="10"/>
        <v>4</v>
      </c>
      <c r="B172">
        <v>21</v>
      </c>
      <c r="C172" t="str">
        <f t="shared" si="8"/>
        <v>421</v>
      </c>
      <c r="D172">
        <v>4055</v>
      </c>
      <c r="F172">
        <f t="shared" si="11"/>
        <v>4</v>
      </c>
      <c r="G172">
        <v>21</v>
      </c>
      <c r="H172" t="str">
        <f t="shared" si="9"/>
        <v>421</v>
      </c>
      <c r="I172">
        <v>2800</v>
      </c>
    </row>
    <row r="173" spans="1:9" x14ac:dyDescent="0.2">
      <c r="A173">
        <f t="shared" si="10"/>
        <v>4</v>
      </c>
      <c r="B173">
        <v>22</v>
      </c>
      <c r="C173" t="str">
        <f t="shared" si="8"/>
        <v>422</v>
      </c>
      <c r="D173">
        <v>4215</v>
      </c>
      <c r="F173">
        <f t="shared" si="11"/>
        <v>4</v>
      </c>
      <c r="G173">
        <v>22</v>
      </c>
      <c r="H173" t="str">
        <f t="shared" si="9"/>
        <v>422</v>
      </c>
      <c r="I173">
        <v>2910</v>
      </c>
    </row>
    <row r="174" spans="1:9" x14ac:dyDescent="0.2">
      <c r="A174">
        <f t="shared" si="10"/>
        <v>4</v>
      </c>
      <c r="B174">
        <v>23</v>
      </c>
      <c r="C174" t="str">
        <f t="shared" si="8"/>
        <v>423</v>
      </c>
      <c r="D174">
        <v>4375</v>
      </c>
      <c r="F174">
        <f t="shared" si="11"/>
        <v>4</v>
      </c>
      <c r="G174">
        <v>23</v>
      </c>
      <c r="H174" t="str">
        <f t="shared" si="9"/>
        <v>423</v>
      </c>
      <c r="I174">
        <v>3020</v>
      </c>
    </row>
    <row r="175" spans="1:9" x14ac:dyDescent="0.2">
      <c r="A175">
        <f t="shared" si="10"/>
        <v>4</v>
      </c>
      <c r="B175">
        <v>24</v>
      </c>
      <c r="C175" t="str">
        <f t="shared" si="8"/>
        <v>424</v>
      </c>
      <c r="D175">
        <v>4535</v>
      </c>
      <c r="F175">
        <f t="shared" si="11"/>
        <v>4</v>
      </c>
      <c r="G175">
        <v>24</v>
      </c>
      <c r="H175" t="str">
        <f t="shared" si="9"/>
        <v>424</v>
      </c>
      <c r="I175">
        <v>3130</v>
      </c>
    </row>
    <row r="176" spans="1:9" x14ac:dyDescent="0.2">
      <c r="A176">
        <f t="shared" si="10"/>
        <v>4</v>
      </c>
      <c r="B176">
        <v>25</v>
      </c>
      <c r="C176" t="str">
        <f t="shared" si="8"/>
        <v>425</v>
      </c>
      <c r="D176">
        <v>4695</v>
      </c>
      <c r="F176">
        <f t="shared" si="11"/>
        <v>4</v>
      </c>
      <c r="G176">
        <v>25</v>
      </c>
      <c r="H176" t="str">
        <f t="shared" si="9"/>
        <v>425</v>
      </c>
      <c r="I176">
        <v>3240</v>
      </c>
    </row>
    <row r="177" spans="1:9" x14ac:dyDescent="0.2">
      <c r="A177">
        <f t="shared" si="10"/>
        <v>4</v>
      </c>
      <c r="B177">
        <v>26</v>
      </c>
      <c r="C177" t="str">
        <f t="shared" si="8"/>
        <v>426</v>
      </c>
      <c r="D177">
        <v>4855</v>
      </c>
      <c r="F177">
        <f t="shared" si="11"/>
        <v>4</v>
      </c>
      <c r="G177">
        <v>26</v>
      </c>
      <c r="H177" t="str">
        <f t="shared" si="9"/>
        <v>426</v>
      </c>
      <c r="I177">
        <v>3350</v>
      </c>
    </row>
    <row r="178" spans="1:9" x14ac:dyDescent="0.2">
      <c r="A178">
        <f t="shared" si="10"/>
        <v>4</v>
      </c>
      <c r="B178">
        <v>27</v>
      </c>
      <c r="C178" t="str">
        <f t="shared" si="8"/>
        <v>427</v>
      </c>
      <c r="D178">
        <v>5015</v>
      </c>
      <c r="F178">
        <f t="shared" si="11"/>
        <v>4</v>
      </c>
      <c r="G178">
        <v>27</v>
      </c>
      <c r="H178" t="str">
        <f t="shared" si="9"/>
        <v>427</v>
      </c>
      <c r="I178">
        <v>3460</v>
      </c>
    </row>
    <row r="179" spans="1:9" x14ac:dyDescent="0.2">
      <c r="A179">
        <f t="shared" si="10"/>
        <v>4</v>
      </c>
      <c r="B179">
        <v>28</v>
      </c>
      <c r="C179" t="str">
        <f t="shared" si="8"/>
        <v>428</v>
      </c>
      <c r="D179">
        <v>5175</v>
      </c>
      <c r="F179">
        <f t="shared" si="11"/>
        <v>4</v>
      </c>
      <c r="G179">
        <v>28</v>
      </c>
      <c r="H179" t="str">
        <f t="shared" si="9"/>
        <v>428</v>
      </c>
      <c r="I179">
        <v>3570</v>
      </c>
    </row>
    <row r="180" spans="1:9" x14ac:dyDescent="0.2">
      <c r="A180">
        <f t="shared" si="10"/>
        <v>4</v>
      </c>
      <c r="B180">
        <v>29</v>
      </c>
      <c r="C180" t="str">
        <f t="shared" si="8"/>
        <v>429</v>
      </c>
      <c r="D180">
        <v>5335</v>
      </c>
      <c r="F180">
        <f t="shared" si="11"/>
        <v>4</v>
      </c>
      <c r="G180">
        <v>29</v>
      </c>
      <c r="H180" t="str">
        <f t="shared" si="9"/>
        <v>429</v>
      </c>
      <c r="I180">
        <v>3680</v>
      </c>
    </row>
    <row r="181" spans="1:9" x14ac:dyDescent="0.2">
      <c r="A181">
        <f t="shared" si="10"/>
        <v>4</v>
      </c>
      <c r="B181">
        <v>30</v>
      </c>
      <c r="C181" t="str">
        <f t="shared" si="8"/>
        <v>430</v>
      </c>
      <c r="D181">
        <v>5495</v>
      </c>
      <c r="F181">
        <f t="shared" si="11"/>
        <v>4</v>
      </c>
      <c r="G181">
        <v>30</v>
      </c>
      <c r="H181" t="str">
        <f t="shared" si="9"/>
        <v>430</v>
      </c>
      <c r="I181">
        <v>3790</v>
      </c>
    </row>
    <row r="182" spans="1:9" x14ac:dyDescent="0.2">
      <c r="A182">
        <f t="shared" si="10"/>
        <v>4</v>
      </c>
      <c r="B182">
        <v>31</v>
      </c>
      <c r="C182" t="str">
        <f t="shared" si="8"/>
        <v>431</v>
      </c>
      <c r="D182">
        <v>5655</v>
      </c>
      <c r="F182">
        <f t="shared" si="11"/>
        <v>4</v>
      </c>
      <c r="G182">
        <v>31</v>
      </c>
      <c r="H182" t="str">
        <f t="shared" si="9"/>
        <v>431</v>
      </c>
      <c r="I182">
        <v>3900</v>
      </c>
    </row>
    <row r="183" spans="1:9" x14ac:dyDescent="0.2">
      <c r="A183">
        <f t="shared" si="10"/>
        <v>4</v>
      </c>
      <c r="B183">
        <v>32</v>
      </c>
      <c r="C183" t="str">
        <f t="shared" si="8"/>
        <v>432</v>
      </c>
      <c r="D183">
        <v>5815</v>
      </c>
      <c r="F183">
        <f t="shared" si="11"/>
        <v>4</v>
      </c>
      <c r="G183">
        <v>32</v>
      </c>
      <c r="H183" t="str">
        <f t="shared" si="9"/>
        <v>432</v>
      </c>
      <c r="I183">
        <v>4010</v>
      </c>
    </row>
    <row r="184" spans="1:9" x14ac:dyDescent="0.2">
      <c r="A184">
        <f t="shared" si="10"/>
        <v>4</v>
      </c>
      <c r="B184">
        <v>33</v>
      </c>
      <c r="C184" t="str">
        <f t="shared" si="8"/>
        <v>433</v>
      </c>
      <c r="D184">
        <v>5975</v>
      </c>
      <c r="F184">
        <f t="shared" si="11"/>
        <v>4</v>
      </c>
      <c r="G184">
        <v>33</v>
      </c>
      <c r="H184" t="str">
        <f t="shared" si="9"/>
        <v>433</v>
      </c>
      <c r="I184">
        <v>4120</v>
      </c>
    </row>
    <row r="185" spans="1:9" x14ac:dyDescent="0.2">
      <c r="A185">
        <f t="shared" si="10"/>
        <v>4</v>
      </c>
      <c r="B185">
        <v>34</v>
      </c>
      <c r="C185" t="str">
        <f t="shared" si="8"/>
        <v>434</v>
      </c>
      <c r="D185">
        <v>6135</v>
      </c>
      <c r="F185">
        <f t="shared" si="11"/>
        <v>4</v>
      </c>
      <c r="G185">
        <v>34</v>
      </c>
      <c r="H185" t="str">
        <f t="shared" si="9"/>
        <v>434</v>
      </c>
      <c r="I185">
        <v>4230</v>
      </c>
    </row>
    <row r="186" spans="1:9" x14ac:dyDescent="0.2">
      <c r="A186">
        <f t="shared" si="10"/>
        <v>4</v>
      </c>
      <c r="B186">
        <v>35</v>
      </c>
      <c r="C186" t="str">
        <f t="shared" si="8"/>
        <v>435</v>
      </c>
      <c r="D186">
        <v>6295</v>
      </c>
      <c r="F186">
        <f t="shared" si="11"/>
        <v>4</v>
      </c>
      <c r="G186">
        <v>35</v>
      </c>
      <c r="H186" t="str">
        <f t="shared" si="9"/>
        <v>435</v>
      </c>
      <c r="I186">
        <v>4340</v>
      </c>
    </row>
    <row r="187" spans="1:9" x14ac:dyDescent="0.2">
      <c r="A187">
        <f t="shared" si="10"/>
        <v>4</v>
      </c>
      <c r="B187">
        <v>36</v>
      </c>
      <c r="C187" t="str">
        <f t="shared" si="8"/>
        <v>436</v>
      </c>
      <c r="D187">
        <v>6455</v>
      </c>
      <c r="F187">
        <f t="shared" si="11"/>
        <v>4</v>
      </c>
      <c r="G187">
        <v>36</v>
      </c>
      <c r="H187" t="str">
        <f t="shared" si="9"/>
        <v>436</v>
      </c>
      <c r="I187">
        <v>4450</v>
      </c>
    </row>
    <row r="188" spans="1:9" x14ac:dyDescent="0.2">
      <c r="A188">
        <f t="shared" si="10"/>
        <v>4</v>
      </c>
      <c r="B188">
        <v>37</v>
      </c>
      <c r="C188" t="str">
        <f t="shared" si="8"/>
        <v>437</v>
      </c>
      <c r="D188">
        <v>6615</v>
      </c>
      <c r="F188">
        <f t="shared" si="11"/>
        <v>4</v>
      </c>
      <c r="G188">
        <v>37</v>
      </c>
      <c r="H188" t="str">
        <f t="shared" si="9"/>
        <v>437</v>
      </c>
      <c r="I188">
        <v>4560</v>
      </c>
    </row>
    <row r="189" spans="1:9" x14ac:dyDescent="0.2">
      <c r="A189">
        <f t="shared" si="10"/>
        <v>4</v>
      </c>
      <c r="B189">
        <v>38</v>
      </c>
      <c r="C189" t="str">
        <f t="shared" si="8"/>
        <v>438</v>
      </c>
      <c r="D189">
        <v>6775</v>
      </c>
      <c r="F189">
        <f t="shared" si="11"/>
        <v>4</v>
      </c>
      <c r="G189">
        <v>38</v>
      </c>
      <c r="H189" t="str">
        <f t="shared" si="9"/>
        <v>438</v>
      </c>
      <c r="I189">
        <v>4670</v>
      </c>
    </row>
    <row r="190" spans="1:9" x14ac:dyDescent="0.2">
      <c r="A190">
        <f t="shared" si="10"/>
        <v>4</v>
      </c>
      <c r="B190">
        <v>39</v>
      </c>
      <c r="C190" t="str">
        <f t="shared" si="8"/>
        <v>439</v>
      </c>
      <c r="D190">
        <v>6935</v>
      </c>
      <c r="F190">
        <f t="shared" si="11"/>
        <v>4</v>
      </c>
      <c r="G190">
        <v>39</v>
      </c>
      <c r="H190" t="str">
        <f t="shared" si="9"/>
        <v>439</v>
      </c>
      <c r="I190">
        <v>4780</v>
      </c>
    </row>
    <row r="191" spans="1:9" x14ac:dyDescent="0.2">
      <c r="A191">
        <f t="shared" si="10"/>
        <v>4</v>
      </c>
      <c r="B191">
        <v>40</v>
      </c>
      <c r="C191" t="str">
        <f t="shared" si="8"/>
        <v>440</v>
      </c>
      <c r="D191">
        <v>7095</v>
      </c>
      <c r="F191">
        <f t="shared" si="11"/>
        <v>4</v>
      </c>
      <c r="G191">
        <v>40</v>
      </c>
      <c r="H191" t="str">
        <f t="shared" si="9"/>
        <v>440</v>
      </c>
      <c r="I191">
        <v>4890</v>
      </c>
    </row>
    <row r="192" spans="1:9" x14ac:dyDescent="0.2">
      <c r="A192">
        <f t="shared" si="10"/>
        <v>4</v>
      </c>
      <c r="B192">
        <v>41</v>
      </c>
      <c r="C192" t="str">
        <f t="shared" si="8"/>
        <v>441</v>
      </c>
      <c r="D192">
        <v>7255</v>
      </c>
      <c r="F192">
        <f t="shared" si="11"/>
        <v>4</v>
      </c>
      <c r="G192">
        <v>41</v>
      </c>
      <c r="H192" t="str">
        <f t="shared" si="9"/>
        <v>441</v>
      </c>
      <c r="I192">
        <v>5000</v>
      </c>
    </row>
    <row r="193" spans="1:9" x14ac:dyDescent="0.2">
      <c r="A193">
        <f t="shared" si="10"/>
        <v>4</v>
      </c>
      <c r="B193">
        <v>42</v>
      </c>
      <c r="C193" t="str">
        <f t="shared" si="8"/>
        <v>442</v>
      </c>
      <c r="D193">
        <v>7415</v>
      </c>
      <c r="F193">
        <f t="shared" si="11"/>
        <v>4</v>
      </c>
      <c r="G193">
        <v>42</v>
      </c>
      <c r="H193" t="str">
        <f t="shared" si="9"/>
        <v>442</v>
      </c>
      <c r="I193">
        <v>5110</v>
      </c>
    </row>
    <row r="194" spans="1:9" x14ac:dyDescent="0.2">
      <c r="A194">
        <f t="shared" si="10"/>
        <v>4</v>
      </c>
      <c r="B194">
        <v>43</v>
      </c>
      <c r="C194" t="str">
        <f t="shared" si="8"/>
        <v>443</v>
      </c>
      <c r="D194">
        <v>7575</v>
      </c>
      <c r="F194">
        <f t="shared" si="11"/>
        <v>4</v>
      </c>
      <c r="G194">
        <v>43</v>
      </c>
      <c r="H194" t="str">
        <f t="shared" si="9"/>
        <v>443</v>
      </c>
      <c r="I194">
        <v>5220</v>
      </c>
    </row>
    <row r="195" spans="1:9" x14ac:dyDescent="0.2">
      <c r="A195">
        <f t="shared" si="10"/>
        <v>4</v>
      </c>
      <c r="B195">
        <v>44</v>
      </c>
      <c r="C195" t="str">
        <f t="shared" ref="C195:C251" si="12">--A195&amp;B195</f>
        <v>444</v>
      </c>
      <c r="D195">
        <v>7735</v>
      </c>
      <c r="F195">
        <f t="shared" si="11"/>
        <v>4</v>
      </c>
      <c r="G195">
        <v>44</v>
      </c>
      <c r="H195" t="str">
        <f t="shared" ref="H195:H251" si="13">--F195&amp;G195</f>
        <v>444</v>
      </c>
      <c r="I195">
        <v>5330</v>
      </c>
    </row>
    <row r="196" spans="1:9" x14ac:dyDescent="0.2">
      <c r="A196">
        <f t="shared" ref="A196:A251" si="14">A195</f>
        <v>4</v>
      </c>
      <c r="B196">
        <v>45</v>
      </c>
      <c r="C196" t="str">
        <f t="shared" si="12"/>
        <v>445</v>
      </c>
      <c r="D196">
        <v>7895</v>
      </c>
      <c r="F196">
        <f t="shared" ref="F196:F251" si="15">F195</f>
        <v>4</v>
      </c>
      <c r="G196">
        <v>45</v>
      </c>
      <c r="H196" t="str">
        <f t="shared" si="13"/>
        <v>445</v>
      </c>
      <c r="I196">
        <v>5440</v>
      </c>
    </row>
    <row r="197" spans="1:9" x14ac:dyDescent="0.2">
      <c r="A197">
        <f t="shared" si="14"/>
        <v>4</v>
      </c>
      <c r="B197">
        <v>46</v>
      </c>
      <c r="C197" t="str">
        <f t="shared" si="12"/>
        <v>446</v>
      </c>
      <c r="D197">
        <v>8055</v>
      </c>
      <c r="F197">
        <f t="shared" si="15"/>
        <v>4</v>
      </c>
      <c r="G197">
        <v>46</v>
      </c>
      <c r="H197" t="str">
        <f t="shared" si="13"/>
        <v>446</v>
      </c>
      <c r="I197">
        <v>5550</v>
      </c>
    </row>
    <row r="198" spans="1:9" x14ac:dyDescent="0.2">
      <c r="A198">
        <f t="shared" si="14"/>
        <v>4</v>
      </c>
      <c r="B198">
        <v>47</v>
      </c>
      <c r="C198" t="str">
        <f t="shared" si="12"/>
        <v>447</v>
      </c>
      <c r="D198">
        <v>8215</v>
      </c>
      <c r="F198">
        <f t="shared" si="15"/>
        <v>4</v>
      </c>
      <c r="G198">
        <v>47</v>
      </c>
      <c r="H198" t="str">
        <f t="shared" si="13"/>
        <v>447</v>
      </c>
      <c r="I198">
        <v>5660</v>
      </c>
    </row>
    <row r="199" spans="1:9" x14ac:dyDescent="0.2">
      <c r="A199">
        <f t="shared" si="14"/>
        <v>4</v>
      </c>
      <c r="B199">
        <v>48</v>
      </c>
      <c r="C199" t="str">
        <f t="shared" si="12"/>
        <v>448</v>
      </c>
      <c r="D199">
        <v>8375</v>
      </c>
      <c r="F199">
        <f t="shared" si="15"/>
        <v>4</v>
      </c>
      <c r="G199">
        <v>48</v>
      </c>
      <c r="H199" t="str">
        <f t="shared" si="13"/>
        <v>448</v>
      </c>
      <c r="I199">
        <v>5770</v>
      </c>
    </row>
    <row r="200" spans="1:9" x14ac:dyDescent="0.2">
      <c r="A200">
        <f t="shared" si="14"/>
        <v>4</v>
      </c>
      <c r="B200">
        <v>49</v>
      </c>
      <c r="C200" t="str">
        <f t="shared" si="12"/>
        <v>449</v>
      </c>
      <c r="D200">
        <v>8535</v>
      </c>
      <c r="F200">
        <f t="shared" si="15"/>
        <v>4</v>
      </c>
      <c r="G200">
        <v>49</v>
      </c>
      <c r="H200" t="str">
        <f t="shared" si="13"/>
        <v>449</v>
      </c>
      <c r="I200">
        <v>5880</v>
      </c>
    </row>
    <row r="201" spans="1:9" x14ac:dyDescent="0.2">
      <c r="A201">
        <f t="shared" si="14"/>
        <v>4</v>
      </c>
      <c r="B201">
        <v>50</v>
      </c>
      <c r="C201" t="str">
        <f t="shared" si="12"/>
        <v>450</v>
      </c>
      <c r="D201">
        <v>8695</v>
      </c>
      <c r="F201">
        <f t="shared" si="15"/>
        <v>4</v>
      </c>
      <c r="G201">
        <v>50</v>
      </c>
      <c r="H201" t="str">
        <f t="shared" si="13"/>
        <v>450</v>
      </c>
      <c r="I201">
        <v>5990</v>
      </c>
    </row>
    <row r="202" spans="1:9" x14ac:dyDescent="0.2">
      <c r="A202">
        <v>5</v>
      </c>
      <c r="B202">
        <v>1</v>
      </c>
      <c r="C202" t="str">
        <f t="shared" si="12"/>
        <v>51</v>
      </c>
      <c r="D202">
        <v>1135</v>
      </c>
      <c r="F202">
        <v>5</v>
      </c>
      <c r="G202">
        <v>1</v>
      </c>
      <c r="H202" t="str">
        <f t="shared" si="13"/>
        <v>51</v>
      </c>
      <c r="I202">
        <v>795</v>
      </c>
    </row>
    <row r="203" spans="1:9" x14ac:dyDescent="0.2">
      <c r="A203">
        <f t="shared" si="14"/>
        <v>5</v>
      </c>
      <c r="B203">
        <v>2</v>
      </c>
      <c r="C203" t="str">
        <f t="shared" si="12"/>
        <v>52</v>
      </c>
      <c r="D203">
        <v>1340</v>
      </c>
      <c r="F203">
        <f t="shared" si="15"/>
        <v>5</v>
      </c>
      <c r="G203">
        <v>2</v>
      </c>
      <c r="H203" t="str">
        <f t="shared" si="13"/>
        <v>52</v>
      </c>
      <c r="I203">
        <v>940</v>
      </c>
    </row>
    <row r="204" spans="1:9" x14ac:dyDescent="0.2">
      <c r="A204">
        <f t="shared" si="14"/>
        <v>5</v>
      </c>
      <c r="B204">
        <v>3</v>
      </c>
      <c r="C204" t="str">
        <f t="shared" si="12"/>
        <v>53</v>
      </c>
      <c r="D204">
        <v>1545</v>
      </c>
      <c r="F204">
        <f t="shared" si="15"/>
        <v>5</v>
      </c>
      <c r="G204">
        <v>3</v>
      </c>
      <c r="H204" t="str">
        <f t="shared" si="13"/>
        <v>53</v>
      </c>
      <c r="I204">
        <v>1085</v>
      </c>
    </row>
    <row r="205" spans="1:9" x14ac:dyDescent="0.2">
      <c r="A205">
        <f t="shared" si="14"/>
        <v>5</v>
      </c>
      <c r="B205">
        <v>4</v>
      </c>
      <c r="C205" t="str">
        <f t="shared" si="12"/>
        <v>54</v>
      </c>
      <c r="D205">
        <v>1750</v>
      </c>
      <c r="F205">
        <f t="shared" si="15"/>
        <v>5</v>
      </c>
      <c r="G205">
        <v>4</v>
      </c>
      <c r="H205" t="str">
        <f t="shared" si="13"/>
        <v>54</v>
      </c>
      <c r="I205">
        <v>1230</v>
      </c>
    </row>
    <row r="206" spans="1:9" x14ac:dyDescent="0.2">
      <c r="A206">
        <f t="shared" si="14"/>
        <v>5</v>
      </c>
      <c r="B206">
        <v>5</v>
      </c>
      <c r="C206" t="str">
        <f t="shared" si="12"/>
        <v>55</v>
      </c>
      <c r="D206">
        <v>1955</v>
      </c>
      <c r="F206">
        <f t="shared" si="15"/>
        <v>5</v>
      </c>
      <c r="G206">
        <v>5</v>
      </c>
      <c r="H206" t="str">
        <f t="shared" si="13"/>
        <v>55</v>
      </c>
      <c r="I206">
        <v>1375</v>
      </c>
    </row>
    <row r="207" spans="1:9" x14ac:dyDescent="0.2">
      <c r="A207">
        <f t="shared" si="14"/>
        <v>5</v>
      </c>
      <c r="B207">
        <v>6</v>
      </c>
      <c r="C207" t="str">
        <f t="shared" si="12"/>
        <v>56</v>
      </c>
      <c r="D207">
        <v>2160</v>
      </c>
      <c r="F207">
        <f t="shared" si="15"/>
        <v>5</v>
      </c>
      <c r="G207">
        <v>6</v>
      </c>
      <c r="H207" t="str">
        <f t="shared" si="13"/>
        <v>56</v>
      </c>
      <c r="I207">
        <v>1520</v>
      </c>
    </row>
    <row r="208" spans="1:9" x14ac:dyDescent="0.2">
      <c r="A208">
        <f t="shared" si="14"/>
        <v>5</v>
      </c>
      <c r="B208">
        <v>7</v>
      </c>
      <c r="C208" t="str">
        <f t="shared" si="12"/>
        <v>57</v>
      </c>
      <c r="D208">
        <v>2365</v>
      </c>
      <c r="F208">
        <f t="shared" si="15"/>
        <v>5</v>
      </c>
      <c r="G208">
        <v>7</v>
      </c>
      <c r="H208" t="str">
        <f t="shared" si="13"/>
        <v>57</v>
      </c>
      <c r="I208">
        <v>1665</v>
      </c>
    </row>
    <row r="209" spans="1:9" x14ac:dyDescent="0.2">
      <c r="A209">
        <f t="shared" si="14"/>
        <v>5</v>
      </c>
      <c r="B209">
        <v>8</v>
      </c>
      <c r="C209" t="str">
        <f t="shared" si="12"/>
        <v>58</v>
      </c>
      <c r="D209">
        <v>2570</v>
      </c>
      <c r="F209">
        <f t="shared" si="15"/>
        <v>5</v>
      </c>
      <c r="G209">
        <v>8</v>
      </c>
      <c r="H209" t="str">
        <f t="shared" si="13"/>
        <v>58</v>
      </c>
      <c r="I209">
        <v>1810</v>
      </c>
    </row>
    <row r="210" spans="1:9" x14ac:dyDescent="0.2">
      <c r="A210">
        <f t="shared" si="14"/>
        <v>5</v>
      </c>
      <c r="B210">
        <v>9</v>
      </c>
      <c r="C210" t="str">
        <f t="shared" si="12"/>
        <v>59</v>
      </c>
      <c r="D210">
        <v>2775</v>
      </c>
      <c r="F210">
        <f t="shared" si="15"/>
        <v>5</v>
      </c>
      <c r="G210">
        <v>9</v>
      </c>
      <c r="H210" t="str">
        <f t="shared" si="13"/>
        <v>59</v>
      </c>
      <c r="I210">
        <v>1955</v>
      </c>
    </row>
    <row r="211" spans="1:9" x14ac:dyDescent="0.2">
      <c r="A211">
        <f t="shared" si="14"/>
        <v>5</v>
      </c>
      <c r="B211">
        <v>10</v>
      </c>
      <c r="C211" t="str">
        <f t="shared" si="12"/>
        <v>510</v>
      </c>
      <c r="D211">
        <v>2980</v>
      </c>
      <c r="F211">
        <f t="shared" si="15"/>
        <v>5</v>
      </c>
      <c r="G211">
        <v>10</v>
      </c>
      <c r="H211" t="str">
        <f t="shared" si="13"/>
        <v>510</v>
      </c>
      <c r="I211">
        <v>2100</v>
      </c>
    </row>
    <row r="212" spans="1:9" x14ac:dyDescent="0.2">
      <c r="A212">
        <f t="shared" si="14"/>
        <v>5</v>
      </c>
      <c r="B212">
        <v>11</v>
      </c>
      <c r="C212" t="str">
        <f t="shared" si="12"/>
        <v>511</v>
      </c>
      <c r="D212">
        <v>3185</v>
      </c>
      <c r="F212">
        <f t="shared" si="15"/>
        <v>5</v>
      </c>
      <c r="G212">
        <v>11</v>
      </c>
      <c r="H212" t="str">
        <f t="shared" si="13"/>
        <v>511</v>
      </c>
      <c r="I212">
        <v>2245</v>
      </c>
    </row>
    <row r="213" spans="1:9" x14ac:dyDescent="0.2">
      <c r="A213">
        <f t="shared" si="14"/>
        <v>5</v>
      </c>
      <c r="B213">
        <v>12</v>
      </c>
      <c r="C213" t="str">
        <f t="shared" si="12"/>
        <v>512</v>
      </c>
      <c r="D213">
        <v>3390</v>
      </c>
      <c r="F213">
        <f t="shared" si="15"/>
        <v>5</v>
      </c>
      <c r="G213">
        <v>12</v>
      </c>
      <c r="H213" t="str">
        <f t="shared" si="13"/>
        <v>512</v>
      </c>
      <c r="I213">
        <v>2390</v>
      </c>
    </row>
    <row r="214" spans="1:9" x14ac:dyDescent="0.2">
      <c r="A214">
        <f t="shared" si="14"/>
        <v>5</v>
      </c>
      <c r="B214">
        <v>13</v>
      </c>
      <c r="C214" t="str">
        <f t="shared" si="12"/>
        <v>513</v>
      </c>
      <c r="D214">
        <v>3595</v>
      </c>
      <c r="F214">
        <f t="shared" si="15"/>
        <v>5</v>
      </c>
      <c r="G214">
        <v>13</v>
      </c>
      <c r="H214" t="str">
        <f t="shared" si="13"/>
        <v>513</v>
      </c>
      <c r="I214">
        <v>2535</v>
      </c>
    </row>
    <row r="215" spans="1:9" x14ac:dyDescent="0.2">
      <c r="A215">
        <f t="shared" si="14"/>
        <v>5</v>
      </c>
      <c r="B215">
        <v>14</v>
      </c>
      <c r="C215" t="str">
        <f t="shared" si="12"/>
        <v>514</v>
      </c>
      <c r="D215">
        <v>3800</v>
      </c>
      <c r="F215">
        <f t="shared" si="15"/>
        <v>5</v>
      </c>
      <c r="G215">
        <v>14</v>
      </c>
      <c r="H215" t="str">
        <f t="shared" si="13"/>
        <v>514</v>
      </c>
      <c r="I215">
        <v>2680</v>
      </c>
    </row>
    <row r="216" spans="1:9" x14ac:dyDescent="0.2">
      <c r="A216">
        <f t="shared" si="14"/>
        <v>5</v>
      </c>
      <c r="B216">
        <v>15</v>
      </c>
      <c r="C216" t="str">
        <f t="shared" si="12"/>
        <v>515</v>
      </c>
      <c r="D216">
        <v>4005</v>
      </c>
      <c r="F216">
        <f t="shared" si="15"/>
        <v>5</v>
      </c>
      <c r="G216">
        <v>15</v>
      </c>
      <c r="H216" t="str">
        <f t="shared" si="13"/>
        <v>515</v>
      </c>
      <c r="I216">
        <v>2825</v>
      </c>
    </row>
    <row r="217" spans="1:9" x14ac:dyDescent="0.2">
      <c r="A217">
        <f t="shared" si="14"/>
        <v>5</v>
      </c>
      <c r="B217">
        <v>16</v>
      </c>
      <c r="C217" t="str">
        <f t="shared" si="12"/>
        <v>516</v>
      </c>
      <c r="D217">
        <v>4210</v>
      </c>
      <c r="F217">
        <f t="shared" si="15"/>
        <v>5</v>
      </c>
      <c r="G217">
        <v>16</v>
      </c>
      <c r="H217" t="str">
        <f t="shared" si="13"/>
        <v>516</v>
      </c>
      <c r="I217">
        <v>2970</v>
      </c>
    </row>
    <row r="218" spans="1:9" x14ac:dyDescent="0.2">
      <c r="A218">
        <f t="shared" si="14"/>
        <v>5</v>
      </c>
      <c r="B218">
        <v>17</v>
      </c>
      <c r="C218" t="str">
        <f t="shared" si="12"/>
        <v>517</v>
      </c>
      <c r="D218">
        <v>4415</v>
      </c>
      <c r="F218">
        <f t="shared" si="15"/>
        <v>5</v>
      </c>
      <c r="G218">
        <v>17</v>
      </c>
      <c r="H218" t="str">
        <f t="shared" si="13"/>
        <v>517</v>
      </c>
      <c r="I218">
        <v>3115</v>
      </c>
    </row>
    <row r="219" spans="1:9" x14ac:dyDescent="0.2">
      <c r="A219">
        <f t="shared" si="14"/>
        <v>5</v>
      </c>
      <c r="B219">
        <v>18</v>
      </c>
      <c r="C219" t="str">
        <f t="shared" si="12"/>
        <v>518</v>
      </c>
      <c r="D219">
        <v>4620</v>
      </c>
      <c r="F219">
        <f t="shared" si="15"/>
        <v>5</v>
      </c>
      <c r="G219">
        <v>18</v>
      </c>
      <c r="H219" t="str">
        <f t="shared" si="13"/>
        <v>518</v>
      </c>
      <c r="I219">
        <v>3260</v>
      </c>
    </row>
    <row r="220" spans="1:9" x14ac:dyDescent="0.2">
      <c r="A220">
        <f t="shared" si="14"/>
        <v>5</v>
      </c>
      <c r="B220">
        <v>19</v>
      </c>
      <c r="C220" t="str">
        <f t="shared" si="12"/>
        <v>519</v>
      </c>
      <c r="D220">
        <v>4825</v>
      </c>
      <c r="F220">
        <f t="shared" si="15"/>
        <v>5</v>
      </c>
      <c r="G220">
        <v>19</v>
      </c>
      <c r="H220" t="str">
        <f t="shared" si="13"/>
        <v>519</v>
      </c>
      <c r="I220">
        <v>3405</v>
      </c>
    </row>
    <row r="221" spans="1:9" x14ac:dyDescent="0.2">
      <c r="A221">
        <f t="shared" si="14"/>
        <v>5</v>
      </c>
      <c r="B221">
        <v>20</v>
      </c>
      <c r="C221" t="str">
        <f t="shared" si="12"/>
        <v>520</v>
      </c>
      <c r="D221">
        <v>5030</v>
      </c>
      <c r="F221">
        <f t="shared" si="15"/>
        <v>5</v>
      </c>
      <c r="G221">
        <v>20</v>
      </c>
      <c r="H221" t="str">
        <f t="shared" si="13"/>
        <v>520</v>
      </c>
      <c r="I221">
        <v>3550</v>
      </c>
    </row>
    <row r="222" spans="1:9" x14ac:dyDescent="0.2">
      <c r="A222">
        <f t="shared" si="14"/>
        <v>5</v>
      </c>
      <c r="B222">
        <v>21</v>
      </c>
      <c r="C222" t="str">
        <f t="shared" si="12"/>
        <v>521</v>
      </c>
      <c r="D222">
        <v>5235</v>
      </c>
      <c r="F222">
        <f t="shared" si="15"/>
        <v>5</v>
      </c>
      <c r="G222">
        <v>21</v>
      </c>
      <c r="H222" t="str">
        <f t="shared" si="13"/>
        <v>521</v>
      </c>
      <c r="I222">
        <v>3695</v>
      </c>
    </row>
    <row r="223" spans="1:9" x14ac:dyDescent="0.2">
      <c r="A223">
        <f t="shared" si="14"/>
        <v>5</v>
      </c>
      <c r="B223">
        <v>22</v>
      </c>
      <c r="C223" t="str">
        <f t="shared" si="12"/>
        <v>522</v>
      </c>
      <c r="D223">
        <v>5440</v>
      </c>
      <c r="F223">
        <f t="shared" si="15"/>
        <v>5</v>
      </c>
      <c r="G223">
        <v>22</v>
      </c>
      <c r="H223" t="str">
        <f t="shared" si="13"/>
        <v>522</v>
      </c>
      <c r="I223">
        <v>3840</v>
      </c>
    </row>
    <row r="224" spans="1:9" x14ac:dyDescent="0.2">
      <c r="A224">
        <f t="shared" si="14"/>
        <v>5</v>
      </c>
      <c r="B224">
        <v>23</v>
      </c>
      <c r="C224" t="str">
        <f t="shared" si="12"/>
        <v>523</v>
      </c>
      <c r="D224">
        <v>5645</v>
      </c>
      <c r="F224">
        <f t="shared" si="15"/>
        <v>5</v>
      </c>
      <c r="G224">
        <v>23</v>
      </c>
      <c r="H224" t="str">
        <f t="shared" si="13"/>
        <v>523</v>
      </c>
      <c r="I224">
        <v>3985</v>
      </c>
    </row>
    <row r="225" spans="1:9" x14ac:dyDescent="0.2">
      <c r="A225">
        <f t="shared" si="14"/>
        <v>5</v>
      </c>
      <c r="B225">
        <v>24</v>
      </c>
      <c r="C225" t="str">
        <f t="shared" si="12"/>
        <v>524</v>
      </c>
      <c r="D225">
        <v>5850</v>
      </c>
      <c r="F225">
        <f t="shared" si="15"/>
        <v>5</v>
      </c>
      <c r="G225">
        <v>24</v>
      </c>
      <c r="H225" t="str">
        <f t="shared" si="13"/>
        <v>524</v>
      </c>
      <c r="I225">
        <v>4130</v>
      </c>
    </row>
    <row r="226" spans="1:9" x14ac:dyDescent="0.2">
      <c r="A226">
        <f t="shared" si="14"/>
        <v>5</v>
      </c>
      <c r="B226">
        <v>25</v>
      </c>
      <c r="C226" t="str">
        <f t="shared" si="12"/>
        <v>525</v>
      </c>
      <c r="D226">
        <v>6055</v>
      </c>
      <c r="F226">
        <f t="shared" si="15"/>
        <v>5</v>
      </c>
      <c r="G226">
        <v>25</v>
      </c>
      <c r="H226" t="str">
        <f t="shared" si="13"/>
        <v>525</v>
      </c>
      <c r="I226">
        <v>4275</v>
      </c>
    </row>
    <row r="227" spans="1:9" x14ac:dyDescent="0.2">
      <c r="A227">
        <f t="shared" si="14"/>
        <v>5</v>
      </c>
      <c r="B227">
        <v>26</v>
      </c>
      <c r="C227" t="str">
        <f t="shared" si="12"/>
        <v>526</v>
      </c>
      <c r="D227">
        <v>6260</v>
      </c>
      <c r="F227">
        <f t="shared" si="15"/>
        <v>5</v>
      </c>
      <c r="G227">
        <v>26</v>
      </c>
      <c r="H227" t="str">
        <f t="shared" si="13"/>
        <v>526</v>
      </c>
      <c r="I227">
        <v>4420</v>
      </c>
    </row>
    <row r="228" spans="1:9" x14ac:dyDescent="0.2">
      <c r="A228">
        <f t="shared" si="14"/>
        <v>5</v>
      </c>
      <c r="B228">
        <v>27</v>
      </c>
      <c r="C228" t="str">
        <f t="shared" si="12"/>
        <v>527</v>
      </c>
      <c r="D228">
        <v>6465</v>
      </c>
      <c r="F228">
        <f t="shared" si="15"/>
        <v>5</v>
      </c>
      <c r="G228">
        <v>27</v>
      </c>
      <c r="H228" t="str">
        <f t="shared" si="13"/>
        <v>527</v>
      </c>
      <c r="I228">
        <v>4565</v>
      </c>
    </row>
    <row r="229" spans="1:9" x14ac:dyDescent="0.2">
      <c r="A229">
        <f t="shared" si="14"/>
        <v>5</v>
      </c>
      <c r="B229">
        <v>28</v>
      </c>
      <c r="C229" t="str">
        <f t="shared" si="12"/>
        <v>528</v>
      </c>
      <c r="D229">
        <v>6670</v>
      </c>
      <c r="F229">
        <f t="shared" si="15"/>
        <v>5</v>
      </c>
      <c r="G229">
        <v>28</v>
      </c>
      <c r="H229" t="str">
        <f t="shared" si="13"/>
        <v>528</v>
      </c>
      <c r="I229">
        <v>4710</v>
      </c>
    </row>
    <row r="230" spans="1:9" x14ac:dyDescent="0.2">
      <c r="A230">
        <f t="shared" si="14"/>
        <v>5</v>
      </c>
      <c r="B230">
        <v>29</v>
      </c>
      <c r="C230" t="str">
        <f t="shared" si="12"/>
        <v>529</v>
      </c>
      <c r="D230">
        <v>6875</v>
      </c>
      <c r="F230">
        <f t="shared" si="15"/>
        <v>5</v>
      </c>
      <c r="G230">
        <v>29</v>
      </c>
      <c r="H230" t="str">
        <f t="shared" si="13"/>
        <v>529</v>
      </c>
      <c r="I230">
        <v>4855</v>
      </c>
    </row>
    <row r="231" spans="1:9" x14ac:dyDescent="0.2">
      <c r="A231">
        <f t="shared" si="14"/>
        <v>5</v>
      </c>
      <c r="B231">
        <v>30</v>
      </c>
      <c r="C231" t="str">
        <f t="shared" si="12"/>
        <v>530</v>
      </c>
      <c r="D231">
        <v>7080</v>
      </c>
      <c r="F231">
        <f t="shared" si="15"/>
        <v>5</v>
      </c>
      <c r="G231">
        <v>30</v>
      </c>
      <c r="H231" t="str">
        <f t="shared" si="13"/>
        <v>530</v>
      </c>
      <c r="I231">
        <v>5000</v>
      </c>
    </row>
    <row r="232" spans="1:9" x14ac:dyDescent="0.2">
      <c r="A232">
        <f t="shared" si="14"/>
        <v>5</v>
      </c>
      <c r="B232">
        <v>31</v>
      </c>
      <c r="C232" t="str">
        <f t="shared" si="12"/>
        <v>531</v>
      </c>
      <c r="D232">
        <v>7285</v>
      </c>
      <c r="F232">
        <f t="shared" si="15"/>
        <v>5</v>
      </c>
      <c r="G232">
        <v>31</v>
      </c>
      <c r="H232" t="str">
        <f t="shared" si="13"/>
        <v>531</v>
      </c>
      <c r="I232">
        <v>5145</v>
      </c>
    </row>
    <row r="233" spans="1:9" x14ac:dyDescent="0.2">
      <c r="A233">
        <f t="shared" si="14"/>
        <v>5</v>
      </c>
      <c r="B233">
        <v>32</v>
      </c>
      <c r="C233" t="str">
        <f t="shared" si="12"/>
        <v>532</v>
      </c>
      <c r="D233">
        <v>7490</v>
      </c>
      <c r="F233">
        <f t="shared" si="15"/>
        <v>5</v>
      </c>
      <c r="G233">
        <v>32</v>
      </c>
      <c r="H233" t="str">
        <f t="shared" si="13"/>
        <v>532</v>
      </c>
      <c r="I233">
        <v>5290</v>
      </c>
    </row>
    <row r="234" spans="1:9" x14ac:dyDescent="0.2">
      <c r="A234">
        <f t="shared" si="14"/>
        <v>5</v>
      </c>
      <c r="B234">
        <v>33</v>
      </c>
      <c r="C234" t="str">
        <f t="shared" si="12"/>
        <v>533</v>
      </c>
      <c r="D234">
        <v>7695</v>
      </c>
      <c r="F234">
        <f t="shared" si="15"/>
        <v>5</v>
      </c>
      <c r="G234">
        <v>33</v>
      </c>
      <c r="H234" t="str">
        <f t="shared" si="13"/>
        <v>533</v>
      </c>
      <c r="I234">
        <v>5435</v>
      </c>
    </row>
    <row r="235" spans="1:9" x14ac:dyDescent="0.2">
      <c r="A235">
        <f t="shared" si="14"/>
        <v>5</v>
      </c>
      <c r="B235">
        <v>34</v>
      </c>
      <c r="C235" t="str">
        <f t="shared" si="12"/>
        <v>534</v>
      </c>
      <c r="D235">
        <v>7900</v>
      </c>
      <c r="F235">
        <f t="shared" si="15"/>
        <v>5</v>
      </c>
      <c r="G235">
        <v>34</v>
      </c>
      <c r="H235" t="str">
        <f t="shared" si="13"/>
        <v>534</v>
      </c>
      <c r="I235">
        <v>5580</v>
      </c>
    </row>
    <row r="236" spans="1:9" x14ac:dyDescent="0.2">
      <c r="A236">
        <f t="shared" si="14"/>
        <v>5</v>
      </c>
      <c r="B236">
        <v>35</v>
      </c>
      <c r="C236" t="str">
        <f t="shared" si="12"/>
        <v>535</v>
      </c>
      <c r="D236">
        <v>8105</v>
      </c>
      <c r="F236">
        <f t="shared" si="15"/>
        <v>5</v>
      </c>
      <c r="G236">
        <v>35</v>
      </c>
      <c r="H236" t="str">
        <f t="shared" si="13"/>
        <v>535</v>
      </c>
      <c r="I236">
        <v>5725</v>
      </c>
    </row>
    <row r="237" spans="1:9" x14ac:dyDescent="0.2">
      <c r="A237">
        <f t="shared" si="14"/>
        <v>5</v>
      </c>
      <c r="B237">
        <v>36</v>
      </c>
      <c r="C237" t="str">
        <f t="shared" si="12"/>
        <v>536</v>
      </c>
      <c r="D237">
        <v>8310</v>
      </c>
      <c r="F237">
        <f t="shared" si="15"/>
        <v>5</v>
      </c>
      <c r="G237">
        <v>36</v>
      </c>
      <c r="H237" t="str">
        <f t="shared" si="13"/>
        <v>536</v>
      </c>
      <c r="I237">
        <v>5870</v>
      </c>
    </row>
    <row r="238" spans="1:9" x14ac:dyDescent="0.2">
      <c r="A238">
        <f t="shared" si="14"/>
        <v>5</v>
      </c>
      <c r="B238">
        <v>37</v>
      </c>
      <c r="C238" t="str">
        <f t="shared" si="12"/>
        <v>537</v>
      </c>
      <c r="D238">
        <v>8515</v>
      </c>
      <c r="F238">
        <f t="shared" si="15"/>
        <v>5</v>
      </c>
      <c r="G238">
        <v>37</v>
      </c>
      <c r="H238" t="str">
        <f t="shared" si="13"/>
        <v>537</v>
      </c>
      <c r="I238">
        <v>6015</v>
      </c>
    </row>
    <row r="239" spans="1:9" x14ac:dyDescent="0.2">
      <c r="A239">
        <f t="shared" si="14"/>
        <v>5</v>
      </c>
      <c r="B239">
        <v>38</v>
      </c>
      <c r="C239" t="str">
        <f t="shared" si="12"/>
        <v>538</v>
      </c>
      <c r="D239">
        <v>8720</v>
      </c>
      <c r="F239">
        <f t="shared" si="15"/>
        <v>5</v>
      </c>
      <c r="G239">
        <v>38</v>
      </c>
      <c r="H239" t="str">
        <f t="shared" si="13"/>
        <v>538</v>
      </c>
      <c r="I239">
        <v>6160</v>
      </c>
    </row>
    <row r="240" spans="1:9" x14ac:dyDescent="0.2">
      <c r="A240">
        <f t="shared" si="14"/>
        <v>5</v>
      </c>
      <c r="B240">
        <v>39</v>
      </c>
      <c r="C240" t="str">
        <f t="shared" si="12"/>
        <v>539</v>
      </c>
      <c r="D240">
        <v>8925</v>
      </c>
      <c r="F240">
        <f t="shared" si="15"/>
        <v>5</v>
      </c>
      <c r="G240">
        <v>39</v>
      </c>
      <c r="H240" t="str">
        <f t="shared" si="13"/>
        <v>539</v>
      </c>
      <c r="I240">
        <v>6305</v>
      </c>
    </row>
    <row r="241" spans="1:9" x14ac:dyDescent="0.2">
      <c r="A241">
        <f t="shared" si="14"/>
        <v>5</v>
      </c>
      <c r="B241">
        <v>40</v>
      </c>
      <c r="C241" t="str">
        <f t="shared" si="12"/>
        <v>540</v>
      </c>
      <c r="D241">
        <v>9130</v>
      </c>
      <c r="F241">
        <f t="shared" si="15"/>
        <v>5</v>
      </c>
      <c r="G241">
        <v>40</v>
      </c>
      <c r="H241" t="str">
        <f t="shared" si="13"/>
        <v>540</v>
      </c>
      <c r="I241">
        <v>6450</v>
      </c>
    </row>
    <row r="242" spans="1:9" x14ac:dyDescent="0.2">
      <c r="A242">
        <f t="shared" si="14"/>
        <v>5</v>
      </c>
      <c r="B242">
        <v>41</v>
      </c>
      <c r="C242" t="str">
        <f t="shared" si="12"/>
        <v>541</v>
      </c>
      <c r="D242">
        <v>9335</v>
      </c>
      <c r="F242">
        <f t="shared" si="15"/>
        <v>5</v>
      </c>
      <c r="G242">
        <v>41</v>
      </c>
      <c r="H242" t="str">
        <f t="shared" si="13"/>
        <v>541</v>
      </c>
      <c r="I242">
        <v>6595</v>
      </c>
    </row>
    <row r="243" spans="1:9" x14ac:dyDescent="0.2">
      <c r="A243">
        <f t="shared" si="14"/>
        <v>5</v>
      </c>
      <c r="B243">
        <v>42</v>
      </c>
      <c r="C243" t="str">
        <f t="shared" si="12"/>
        <v>542</v>
      </c>
      <c r="D243">
        <v>9540</v>
      </c>
      <c r="F243">
        <f t="shared" si="15"/>
        <v>5</v>
      </c>
      <c r="G243">
        <v>42</v>
      </c>
      <c r="H243" t="str">
        <f t="shared" si="13"/>
        <v>542</v>
      </c>
      <c r="I243">
        <v>6740</v>
      </c>
    </row>
    <row r="244" spans="1:9" x14ac:dyDescent="0.2">
      <c r="A244">
        <f t="shared" si="14"/>
        <v>5</v>
      </c>
      <c r="B244">
        <v>43</v>
      </c>
      <c r="C244" t="str">
        <f t="shared" si="12"/>
        <v>543</v>
      </c>
      <c r="D244">
        <v>9745</v>
      </c>
      <c r="F244">
        <f t="shared" si="15"/>
        <v>5</v>
      </c>
      <c r="G244">
        <v>43</v>
      </c>
      <c r="H244" t="str">
        <f t="shared" si="13"/>
        <v>543</v>
      </c>
      <c r="I244">
        <v>6885</v>
      </c>
    </row>
    <row r="245" spans="1:9" x14ac:dyDescent="0.2">
      <c r="A245">
        <f t="shared" si="14"/>
        <v>5</v>
      </c>
      <c r="B245">
        <v>44</v>
      </c>
      <c r="C245" t="str">
        <f t="shared" si="12"/>
        <v>544</v>
      </c>
      <c r="D245">
        <v>9950</v>
      </c>
      <c r="F245">
        <f t="shared" si="15"/>
        <v>5</v>
      </c>
      <c r="G245">
        <v>44</v>
      </c>
      <c r="H245" t="str">
        <f t="shared" si="13"/>
        <v>544</v>
      </c>
      <c r="I245">
        <v>7030</v>
      </c>
    </row>
    <row r="246" spans="1:9" x14ac:dyDescent="0.2">
      <c r="A246">
        <f t="shared" si="14"/>
        <v>5</v>
      </c>
      <c r="B246">
        <v>45</v>
      </c>
      <c r="C246" t="str">
        <f t="shared" si="12"/>
        <v>545</v>
      </c>
      <c r="D246">
        <v>10155</v>
      </c>
      <c r="F246">
        <f t="shared" si="15"/>
        <v>5</v>
      </c>
      <c r="G246">
        <v>45</v>
      </c>
      <c r="H246" t="str">
        <f t="shared" si="13"/>
        <v>545</v>
      </c>
      <c r="I246">
        <v>7175</v>
      </c>
    </row>
    <row r="247" spans="1:9" x14ac:dyDescent="0.2">
      <c r="A247">
        <f t="shared" si="14"/>
        <v>5</v>
      </c>
      <c r="B247">
        <v>46</v>
      </c>
      <c r="C247" t="str">
        <f t="shared" si="12"/>
        <v>546</v>
      </c>
      <c r="D247">
        <v>10360</v>
      </c>
      <c r="F247">
        <f t="shared" si="15"/>
        <v>5</v>
      </c>
      <c r="G247">
        <v>46</v>
      </c>
      <c r="H247" t="str">
        <f t="shared" si="13"/>
        <v>546</v>
      </c>
      <c r="I247">
        <v>7320</v>
      </c>
    </row>
    <row r="248" spans="1:9" x14ac:dyDescent="0.2">
      <c r="A248">
        <f t="shared" si="14"/>
        <v>5</v>
      </c>
      <c r="B248">
        <v>47</v>
      </c>
      <c r="C248" t="str">
        <f t="shared" si="12"/>
        <v>547</v>
      </c>
      <c r="D248">
        <v>10565</v>
      </c>
      <c r="F248">
        <f t="shared" si="15"/>
        <v>5</v>
      </c>
      <c r="G248">
        <v>47</v>
      </c>
      <c r="H248" t="str">
        <f t="shared" si="13"/>
        <v>547</v>
      </c>
      <c r="I248">
        <v>7465</v>
      </c>
    </row>
    <row r="249" spans="1:9" x14ac:dyDescent="0.2">
      <c r="A249">
        <f t="shared" si="14"/>
        <v>5</v>
      </c>
      <c r="B249">
        <v>48</v>
      </c>
      <c r="C249" t="str">
        <f t="shared" si="12"/>
        <v>548</v>
      </c>
      <c r="D249">
        <v>10770</v>
      </c>
      <c r="F249">
        <f t="shared" si="15"/>
        <v>5</v>
      </c>
      <c r="G249">
        <v>48</v>
      </c>
      <c r="H249" t="str">
        <f t="shared" si="13"/>
        <v>548</v>
      </c>
      <c r="I249">
        <v>7610</v>
      </c>
    </row>
    <row r="250" spans="1:9" x14ac:dyDescent="0.2">
      <c r="A250">
        <f t="shared" si="14"/>
        <v>5</v>
      </c>
      <c r="B250">
        <v>49</v>
      </c>
      <c r="C250" t="str">
        <f t="shared" si="12"/>
        <v>549</v>
      </c>
      <c r="D250">
        <v>10975</v>
      </c>
      <c r="F250">
        <f t="shared" si="15"/>
        <v>5</v>
      </c>
      <c r="G250">
        <v>49</v>
      </c>
      <c r="H250" t="str">
        <f t="shared" si="13"/>
        <v>549</v>
      </c>
      <c r="I250">
        <v>7755</v>
      </c>
    </row>
    <row r="251" spans="1:9" x14ac:dyDescent="0.2">
      <c r="A251">
        <f t="shared" si="14"/>
        <v>5</v>
      </c>
      <c r="B251">
        <v>50</v>
      </c>
      <c r="C251" t="str">
        <f t="shared" si="12"/>
        <v>550</v>
      </c>
      <c r="D251">
        <v>11180</v>
      </c>
      <c r="F251">
        <f t="shared" si="15"/>
        <v>5</v>
      </c>
      <c r="G251">
        <v>50</v>
      </c>
      <c r="H251" t="str">
        <f t="shared" si="13"/>
        <v>550</v>
      </c>
      <c r="I251">
        <v>7900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D29A5-63FD-4779-816B-364383B25AC7}">
  <dimension ref="A1:X53"/>
  <sheetViews>
    <sheetView workbookViewId="0">
      <selection activeCell="G26" sqref="G26"/>
    </sheetView>
  </sheetViews>
  <sheetFormatPr defaultRowHeight="14.25" x14ac:dyDescent="0.2"/>
  <cols>
    <col min="1" max="1" width="9" style="9"/>
    <col min="4" max="4" width="6" style="8" customWidth="1"/>
  </cols>
  <sheetData>
    <row r="1" spans="1:24" x14ac:dyDescent="0.2">
      <c r="G1" s="10">
        <v>1.2</v>
      </c>
      <c r="H1" s="8">
        <f>1.5/1.2</f>
        <v>1.25</v>
      </c>
      <c r="I1" s="8"/>
      <c r="J1" s="8">
        <v>1.5</v>
      </c>
      <c r="K1" s="8"/>
      <c r="L1" s="8"/>
      <c r="M1" s="8">
        <f>J1*O1</f>
        <v>1.9500000000000002</v>
      </c>
      <c r="N1" s="8"/>
      <c r="O1" s="8">
        <v>1.3</v>
      </c>
      <c r="P1" s="8">
        <f>M1*R1</f>
        <v>2.5350000000000001</v>
      </c>
      <c r="R1">
        <v>1.3</v>
      </c>
      <c r="S1" s="8">
        <f>M1*$W$4</f>
        <v>5.2650000000000006</v>
      </c>
      <c r="V1">
        <f>P1*$W$4</f>
        <v>6.8445000000000009</v>
      </c>
    </row>
    <row r="2" spans="1:24" x14ac:dyDescent="0.2">
      <c r="A2" s="9">
        <v>1</v>
      </c>
      <c r="B2" s="9"/>
      <c r="C2" s="9"/>
      <c r="D2" s="10"/>
      <c r="E2" s="9"/>
      <c r="F2" s="9">
        <v>2</v>
      </c>
      <c r="H2" s="9"/>
      <c r="I2" s="9">
        <v>3</v>
      </c>
      <c r="J2" s="9"/>
      <c r="K2" s="9"/>
      <c r="L2" s="9">
        <v>4</v>
      </c>
      <c r="M2" s="9"/>
      <c r="N2" s="9"/>
      <c r="O2" s="9">
        <v>5</v>
      </c>
      <c r="P2" s="9"/>
      <c r="Q2" s="9"/>
      <c r="R2" s="9">
        <v>24</v>
      </c>
      <c r="S2" s="9"/>
      <c r="T2" s="9"/>
      <c r="U2" s="9">
        <v>25</v>
      </c>
      <c r="V2" s="9"/>
    </row>
    <row r="3" spans="1:24" x14ac:dyDescent="0.2">
      <c r="A3" s="9" t="s">
        <v>59</v>
      </c>
      <c r="B3" t="s">
        <v>60</v>
      </c>
      <c r="F3" s="9" t="s">
        <v>59</v>
      </c>
      <c r="G3" t="s">
        <v>60</v>
      </c>
      <c r="I3" s="9" t="s">
        <v>59</v>
      </c>
      <c r="J3" t="s">
        <v>60</v>
      </c>
      <c r="L3" s="9" t="s">
        <v>59</v>
      </c>
      <c r="M3" t="s">
        <v>60</v>
      </c>
      <c r="O3" s="9" t="s">
        <v>59</v>
      </c>
      <c r="P3" t="s">
        <v>60</v>
      </c>
      <c r="R3" t="s">
        <v>97</v>
      </c>
      <c r="S3" t="s">
        <v>98</v>
      </c>
      <c r="U3" t="s">
        <v>97</v>
      </c>
      <c r="V3" t="s">
        <v>98</v>
      </c>
    </row>
    <row r="4" spans="1:24" x14ac:dyDescent="0.2">
      <c r="A4" s="9">
        <v>1</v>
      </c>
      <c r="B4">
        <v>750</v>
      </c>
      <c r="C4">
        <v>300</v>
      </c>
      <c r="F4" s="9">
        <v>1</v>
      </c>
      <c r="G4">
        <f>B4*$G$1</f>
        <v>900</v>
      </c>
      <c r="I4" s="9">
        <v>1</v>
      </c>
      <c r="J4">
        <f>B4*$J$1</f>
        <v>1125</v>
      </c>
      <c r="L4" s="9">
        <v>1</v>
      </c>
      <c r="M4">
        <f>B4*$M$1</f>
        <v>1462.5000000000002</v>
      </c>
      <c r="O4" s="9">
        <v>1</v>
      </c>
      <c r="P4">
        <f>B4*$P$1</f>
        <v>1901.25</v>
      </c>
      <c r="R4" s="9">
        <v>1</v>
      </c>
      <c r="S4">
        <f>B4*$S$1</f>
        <v>3948.7500000000005</v>
      </c>
      <c r="U4" s="9">
        <v>1</v>
      </c>
      <c r="V4">
        <f>B4*$V$1</f>
        <v>5133.3750000000009</v>
      </c>
      <c r="W4" s="27">
        <f>性价比!Y16</f>
        <v>2.7</v>
      </c>
    </row>
    <row r="5" spans="1:24" x14ac:dyDescent="0.2">
      <c r="A5" s="9">
        <v>2</v>
      </c>
      <c r="B5">
        <f>B4+C4</f>
        <v>1050</v>
      </c>
      <c r="C5">
        <f>C4</f>
        <v>300</v>
      </c>
      <c r="F5" s="9">
        <v>2</v>
      </c>
      <c r="G5">
        <f t="shared" ref="G5:G53" si="0">B5*$G$1</f>
        <v>1260</v>
      </c>
      <c r="I5" s="9">
        <v>2</v>
      </c>
      <c r="J5">
        <f t="shared" ref="J5:J53" si="1">B5*$J$1</f>
        <v>1575</v>
      </c>
      <c r="L5" s="9">
        <v>2</v>
      </c>
      <c r="M5">
        <f t="shared" ref="M5:M53" si="2">B5*$M$1</f>
        <v>2047.5000000000002</v>
      </c>
      <c r="O5" s="9">
        <v>2</v>
      </c>
      <c r="P5">
        <f t="shared" ref="P5:P53" si="3">B5*$P$1</f>
        <v>2661.75</v>
      </c>
      <c r="R5" s="9">
        <v>2</v>
      </c>
      <c r="S5">
        <f t="shared" ref="S5:S53" si="4">B5*$S$1</f>
        <v>5528.2500000000009</v>
      </c>
      <c r="U5" s="9">
        <v>2</v>
      </c>
      <c r="V5">
        <f t="shared" ref="V5:V53" si="5">B5*$V$1</f>
        <v>7186.7250000000013</v>
      </c>
    </row>
    <row r="6" spans="1:24" x14ac:dyDescent="0.2">
      <c r="A6" s="9">
        <v>3</v>
      </c>
      <c r="B6">
        <f t="shared" ref="B6:B52" si="6">B5+C5</f>
        <v>1350</v>
      </c>
      <c r="C6">
        <f t="shared" ref="C6:C51" si="7">C5</f>
        <v>300</v>
      </c>
      <c r="F6" s="9">
        <v>3</v>
      </c>
      <c r="G6">
        <f t="shared" si="0"/>
        <v>1620</v>
      </c>
      <c r="I6" s="9">
        <v>3</v>
      </c>
      <c r="J6">
        <f t="shared" si="1"/>
        <v>2025</v>
      </c>
      <c r="L6" s="9">
        <v>3</v>
      </c>
      <c r="M6">
        <f t="shared" si="2"/>
        <v>2632.5000000000005</v>
      </c>
      <c r="O6" s="9">
        <v>3</v>
      </c>
      <c r="P6">
        <f t="shared" si="3"/>
        <v>3422.25</v>
      </c>
      <c r="R6" s="9">
        <v>3</v>
      </c>
      <c r="S6">
        <f t="shared" si="4"/>
        <v>7107.7500000000009</v>
      </c>
      <c r="U6" s="9">
        <v>3</v>
      </c>
      <c r="V6">
        <f t="shared" si="5"/>
        <v>9240.0750000000007</v>
      </c>
    </row>
    <row r="7" spans="1:24" x14ac:dyDescent="0.2">
      <c r="A7" s="9">
        <v>4</v>
      </c>
      <c r="B7">
        <f t="shared" si="6"/>
        <v>1650</v>
      </c>
      <c r="C7">
        <f t="shared" si="7"/>
        <v>300</v>
      </c>
      <c r="F7" s="9">
        <v>4</v>
      </c>
      <c r="G7">
        <f t="shared" si="0"/>
        <v>1980</v>
      </c>
      <c r="I7" s="9">
        <v>4</v>
      </c>
      <c r="J7">
        <f t="shared" si="1"/>
        <v>2475</v>
      </c>
      <c r="L7" s="9">
        <v>4</v>
      </c>
      <c r="M7">
        <f t="shared" si="2"/>
        <v>3217.5000000000005</v>
      </c>
      <c r="O7" s="9">
        <v>4</v>
      </c>
      <c r="P7">
        <f t="shared" si="3"/>
        <v>4182.75</v>
      </c>
      <c r="R7" s="9">
        <v>4</v>
      </c>
      <c r="S7">
        <f t="shared" si="4"/>
        <v>8687.2500000000018</v>
      </c>
      <c r="U7" s="9">
        <v>4</v>
      </c>
      <c r="V7">
        <f t="shared" si="5"/>
        <v>11293.425000000001</v>
      </c>
    </row>
    <row r="8" spans="1:24" x14ac:dyDescent="0.2">
      <c r="A8" s="9">
        <v>5</v>
      </c>
      <c r="B8">
        <f t="shared" si="6"/>
        <v>1950</v>
      </c>
      <c r="C8">
        <f>C4+D8</f>
        <v>500</v>
      </c>
      <c r="D8" s="8">
        <v>200</v>
      </c>
      <c r="F8" s="9">
        <v>5</v>
      </c>
      <c r="G8">
        <f t="shared" si="0"/>
        <v>2340</v>
      </c>
      <c r="I8" s="9">
        <v>5</v>
      </c>
      <c r="J8">
        <f t="shared" si="1"/>
        <v>2925</v>
      </c>
      <c r="L8" s="9">
        <v>5</v>
      </c>
      <c r="M8">
        <f t="shared" si="2"/>
        <v>3802.5000000000005</v>
      </c>
      <c r="O8" s="9">
        <v>5</v>
      </c>
      <c r="P8">
        <f t="shared" si="3"/>
        <v>4943.25</v>
      </c>
      <c r="R8" s="9">
        <v>5</v>
      </c>
      <c r="S8">
        <f t="shared" si="4"/>
        <v>10266.750000000002</v>
      </c>
      <c r="U8" s="9">
        <v>5</v>
      </c>
      <c r="V8">
        <f t="shared" si="5"/>
        <v>13346.775000000001</v>
      </c>
      <c r="W8">
        <v>1</v>
      </c>
      <c r="X8">
        <v>1</v>
      </c>
    </row>
    <row r="9" spans="1:24" x14ac:dyDescent="0.2">
      <c r="A9" s="9">
        <v>6</v>
      </c>
      <c r="B9">
        <f t="shared" si="6"/>
        <v>2450</v>
      </c>
      <c r="C9">
        <f t="shared" si="7"/>
        <v>500</v>
      </c>
      <c r="F9" s="9">
        <v>6</v>
      </c>
      <c r="G9">
        <f t="shared" si="0"/>
        <v>2940</v>
      </c>
      <c r="I9" s="9">
        <v>6</v>
      </c>
      <c r="J9">
        <f t="shared" si="1"/>
        <v>3675</v>
      </c>
      <c r="L9" s="9">
        <v>6</v>
      </c>
      <c r="M9">
        <f t="shared" si="2"/>
        <v>4777.5</v>
      </c>
      <c r="O9" s="9">
        <v>6</v>
      </c>
      <c r="P9">
        <f t="shared" si="3"/>
        <v>6210.75</v>
      </c>
      <c r="R9" s="9">
        <v>6</v>
      </c>
      <c r="S9">
        <f t="shared" si="4"/>
        <v>12899.250000000002</v>
      </c>
      <c r="U9" s="9">
        <v>6</v>
      </c>
      <c r="V9">
        <f t="shared" si="5"/>
        <v>16769.025000000001</v>
      </c>
      <c r="W9">
        <v>2</v>
      </c>
      <c r="X9">
        <f>G1</f>
        <v>1.2</v>
      </c>
    </row>
    <row r="10" spans="1:24" x14ac:dyDescent="0.2">
      <c r="A10" s="9">
        <v>7</v>
      </c>
      <c r="B10">
        <f t="shared" si="6"/>
        <v>2950</v>
      </c>
      <c r="C10">
        <f t="shared" si="7"/>
        <v>500</v>
      </c>
      <c r="F10" s="9">
        <v>7</v>
      </c>
      <c r="G10">
        <f t="shared" si="0"/>
        <v>3540</v>
      </c>
      <c r="I10" s="9">
        <v>7</v>
      </c>
      <c r="J10">
        <f t="shared" si="1"/>
        <v>4425</v>
      </c>
      <c r="L10" s="9">
        <v>7</v>
      </c>
      <c r="M10">
        <f t="shared" si="2"/>
        <v>5752.5000000000009</v>
      </c>
      <c r="O10" s="9">
        <v>7</v>
      </c>
      <c r="P10">
        <f t="shared" si="3"/>
        <v>7478.25</v>
      </c>
      <c r="R10" s="9">
        <v>7</v>
      </c>
      <c r="S10">
        <f t="shared" si="4"/>
        <v>15531.750000000002</v>
      </c>
      <c r="U10" s="9">
        <v>7</v>
      </c>
      <c r="V10">
        <f t="shared" si="5"/>
        <v>20191.275000000001</v>
      </c>
      <c r="W10">
        <v>3</v>
      </c>
      <c r="X10">
        <f>J1</f>
        <v>1.5</v>
      </c>
    </row>
    <row r="11" spans="1:24" x14ac:dyDescent="0.2">
      <c r="A11" s="9">
        <v>8</v>
      </c>
      <c r="B11">
        <f t="shared" si="6"/>
        <v>3450</v>
      </c>
      <c r="C11">
        <f t="shared" si="7"/>
        <v>500</v>
      </c>
      <c r="F11" s="9">
        <v>8</v>
      </c>
      <c r="G11">
        <f t="shared" si="0"/>
        <v>4140</v>
      </c>
      <c r="I11" s="9">
        <v>8</v>
      </c>
      <c r="J11">
        <f t="shared" si="1"/>
        <v>5175</v>
      </c>
      <c r="L11" s="9">
        <v>8</v>
      </c>
      <c r="M11">
        <f t="shared" si="2"/>
        <v>6727.5000000000009</v>
      </c>
      <c r="O11" s="9">
        <v>8</v>
      </c>
      <c r="P11">
        <f t="shared" si="3"/>
        <v>8745.75</v>
      </c>
      <c r="R11" s="9">
        <v>8</v>
      </c>
      <c r="S11">
        <f t="shared" si="4"/>
        <v>18164.250000000004</v>
      </c>
      <c r="U11" s="9">
        <v>8</v>
      </c>
      <c r="V11">
        <f t="shared" si="5"/>
        <v>23613.525000000001</v>
      </c>
      <c r="W11">
        <v>4</v>
      </c>
      <c r="X11">
        <f>M1</f>
        <v>1.9500000000000002</v>
      </c>
    </row>
    <row r="12" spans="1:24" x14ac:dyDescent="0.2">
      <c r="A12" s="9">
        <v>9</v>
      </c>
      <c r="B12">
        <f t="shared" si="6"/>
        <v>3950</v>
      </c>
      <c r="C12">
        <f>C8+D12</f>
        <v>800</v>
      </c>
      <c r="D12" s="8">
        <v>300</v>
      </c>
      <c r="F12" s="9">
        <v>9</v>
      </c>
      <c r="G12">
        <f t="shared" si="0"/>
        <v>4740</v>
      </c>
      <c r="I12" s="9">
        <v>9</v>
      </c>
      <c r="J12">
        <f t="shared" si="1"/>
        <v>5925</v>
      </c>
      <c r="L12" s="9">
        <v>9</v>
      </c>
      <c r="M12">
        <f t="shared" si="2"/>
        <v>7702.5000000000009</v>
      </c>
      <c r="O12" s="9">
        <v>9</v>
      </c>
      <c r="P12">
        <f t="shared" si="3"/>
        <v>10013.25</v>
      </c>
      <c r="R12" s="9">
        <v>9</v>
      </c>
      <c r="S12">
        <f t="shared" si="4"/>
        <v>20796.750000000004</v>
      </c>
      <c r="U12" s="9">
        <v>9</v>
      </c>
      <c r="V12">
        <f t="shared" si="5"/>
        <v>27035.775000000005</v>
      </c>
      <c r="W12">
        <v>5</v>
      </c>
      <c r="X12">
        <f>P1</f>
        <v>2.5350000000000001</v>
      </c>
    </row>
    <row r="13" spans="1:24" x14ac:dyDescent="0.2">
      <c r="A13" s="9">
        <v>10</v>
      </c>
      <c r="B13">
        <f t="shared" si="6"/>
        <v>4750</v>
      </c>
      <c r="C13">
        <f t="shared" si="7"/>
        <v>800</v>
      </c>
      <c r="F13" s="9">
        <v>10</v>
      </c>
      <c r="G13">
        <f t="shared" si="0"/>
        <v>5700</v>
      </c>
      <c r="I13" s="9">
        <v>10</v>
      </c>
      <c r="J13">
        <f t="shared" si="1"/>
        <v>7125</v>
      </c>
      <c r="L13" s="9">
        <v>10</v>
      </c>
      <c r="M13">
        <f t="shared" si="2"/>
        <v>9262.5</v>
      </c>
      <c r="O13" s="9">
        <v>10</v>
      </c>
      <c r="P13">
        <f t="shared" si="3"/>
        <v>12041.25</v>
      </c>
      <c r="R13" s="9">
        <v>10</v>
      </c>
      <c r="S13">
        <f t="shared" si="4"/>
        <v>25008.750000000004</v>
      </c>
      <c r="U13" s="9">
        <v>10</v>
      </c>
      <c r="V13">
        <f t="shared" si="5"/>
        <v>32511.375000000004</v>
      </c>
      <c r="W13">
        <v>21</v>
      </c>
      <c r="X13">
        <v>0</v>
      </c>
    </row>
    <row r="14" spans="1:24" x14ac:dyDescent="0.2">
      <c r="A14" s="9">
        <v>11</v>
      </c>
      <c r="B14">
        <f t="shared" si="6"/>
        <v>5550</v>
      </c>
      <c r="C14">
        <f t="shared" si="7"/>
        <v>800</v>
      </c>
      <c r="F14" s="9">
        <v>11</v>
      </c>
      <c r="G14">
        <f t="shared" si="0"/>
        <v>6660</v>
      </c>
      <c r="I14" s="9">
        <v>11</v>
      </c>
      <c r="J14">
        <f t="shared" si="1"/>
        <v>8325</v>
      </c>
      <c r="L14" s="9">
        <v>11</v>
      </c>
      <c r="M14">
        <f t="shared" si="2"/>
        <v>10822.500000000002</v>
      </c>
      <c r="O14" s="9">
        <v>11</v>
      </c>
      <c r="P14">
        <f t="shared" si="3"/>
        <v>14069.25</v>
      </c>
      <c r="R14" s="9">
        <v>11</v>
      </c>
      <c r="S14">
        <f t="shared" si="4"/>
        <v>29220.750000000004</v>
      </c>
      <c r="U14" s="9">
        <v>11</v>
      </c>
      <c r="V14">
        <f t="shared" si="5"/>
        <v>37986.975000000006</v>
      </c>
      <c r="W14">
        <v>22</v>
      </c>
      <c r="X14">
        <v>0</v>
      </c>
    </row>
    <row r="15" spans="1:24" x14ac:dyDescent="0.2">
      <c r="A15" s="9">
        <v>12</v>
      </c>
      <c r="B15">
        <f t="shared" si="6"/>
        <v>6350</v>
      </c>
      <c r="C15">
        <f t="shared" si="7"/>
        <v>800</v>
      </c>
      <c r="F15" s="9">
        <v>12</v>
      </c>
      <c r="G15">
        <f t="shared" si="0"/>
        <v>7620</v>
      </c>
      <c r="I15" s="9">
        <v>12</v>
      </c>
      <c r="J15">
        <f t="shared" si="1"/>
        <v>9525</v>
      </c>
      <c r="L15" s="9">
        <v>12</v>
      </c>
      <c r="M15">
        <f t="shared" si="2"/>
        <v>12382.500000000002</v>
      </c>
      <c r="O15" s="9">
        <v>12</v>
      </c>
      <c r="P15">
        <f t="shared" si="3"/>
        <v>16097.25</v>
      </c>
      <c r="R15" s="9">
        <v>12</v>
      </c>
      <c r="S15">
        <f t="shared" si="4"/>
        <v>33432.75</v>
      </c>
      <c r="U15" s="9">
        <v>12</v>
      </c>
      <c r="V15">
        <f t="shared" si="5"/>
        <v>43462.575000000004</v>
      </c>
      <c r="W15">
        <v>23</v>
      </c>
      <c r="X15">
        <v>3</v>
      </c>
    </row>
    <row r="16" spans="1:24" x14ac:dyDescent="0.2">
      <c r="A16" s="9">
        <v>13</v>
      </c>
      <c r="B16">
        <f t="shared" si="6"/>
        <v>7150</v>
      </c>
      <c r="C16">
        <f>C12+D16</f>
        <v>1200</v>
      </c>
      <c r="D16" s="8">
        <v>400</v>
      </c>
      <c r="F16" s="9">
        <v>13</v>
      </c>
      <c r="G16">
        <f t="shared" si="0"/>
        <v>8580</v>
      </c>
      <c r="I16" s="9">
        <v>13</v>
      </c>
      <c r="J16">
        <f t="shared" si="1"/>
        <v>10725</v>
      </c>
      <c r="L16" s="9">
        <v>13</v>
      </c>
      <c r="M16">
        <f t="shared" si="2"/>
        <v>13942.500000000002</v>
      </c>
      <c r="O16" s="9">
        <v>13</v>
      </c>
      <c r="P16">
        <f t="shared" si="3"/>
        <v>18125.25</v>
      </c>
      <c r="R16" s="9">
        <v>13</v>
      </c>
      <c r="S16">
        <f t="shared" si="4"/>
        <v>37644.750000000007</v>
      </c>
      <c r="U16" s="9">
        <v>13</v>
      </c>
      <c r="V16">
        <f t="shared" si="5"/>
        <v>48938.17500000001</v>
      </c>
      <c r="W16">
        <v>24</v>
      </c>
      <c r="X16">
        <f>S1</f>
        <v>5.2650000000000006</v>
      </c>
    </row>
    <row r="17" spans="1:24" x14ac:dyDescent="0.2">
      <c r="A17" s="9">
        <v>14</v>
      </c>
      <c r="B17">
        <f t="shared" si="6"/>
        <v>8350</v>
      </c>
      <c r="C17">
        <f t="shared" si="7"/>
        <v>1200</v>
      </c>
      <c r="F17" s="9">
        <v>14</v>
      </c>
      <c r="G17">
        <f t="shared" si="0"/>
        <v>10020</v>
      </c>
      <c r="I17" s="9">
        <v>14</v>
      </c>
      <c r="J17">
        <f t="shared" si="1"/>
        <v>12525</v>
      </c>
      <c r="L17" s="9">
        <v>14</v>
      </c>
      <c r="M17">
        <f t="shared" si="2"/>
        <v>16282.500000000002</v>
      </c>
      <c r="O17" s="9">
        <v>14</v>
      </c>
      <c r="P17">
        <f t="shared" si="3"/>
        <v>21167.25</v>
      </c>
      <c r="R17" s="9">
        <v>14</v>
      </c>
      <c r="S17">
        <f t="shared" si="4"/>
        <v>43962.750000000007</v>
      </c>
      <c r="U17" s="9">
        <v>14</v>
      </c>
      <c r="V17">
        <f t="shared" si="5"/>
        <v>57151.575000000004</v>
      </c>
      <c r="W17">
        <v>25</v>
      </c>
      <c r="X17">
        <f>V1</f>
        <v>6.8445000000000009</v>
      </c>
    </row>
    <row r="18" spans="1:24" x14ac:dyDescent="0.2">
      <c r="A18" s="9">
        <v>15</v>
      </c>
      <c r="B18">
        <f t="shared" si="6"/>
        <v>9550</v>
      </c>
      <c r="C18">
        <f t="shared" si="7"/>
        <v>1200</v>
      </c>
      <c r="F18" s="9">
        <v>15</v>
      </c>
      <c r="G18">
        <f t="shared" si="0"/>
        <v>11460</v>
      </c>
      <c r="I18" s="9">
        <v>15</v>
      </c>
      <c r="J18">
        <f t="shared" si="1"/>
        <v>14325</v>
      </c>
      <c r="L18" s="9">
        <v>15</v>
      </c>
      <c r="M18">
        <f t="shared" si="2"/>
        <v>18622.5</v>
      </c>
      <c r="O18" s="9">
        <v>15</v>
      </c>
      <c r="P18">
        <f t="shared" si="3"/>
        <v>24209.25</v>
      </c>
      <c r="R18" s="9">
        <v>15</v>
      </c>
      <c r="S18">
        <f t="shared" si="4"/>
        <v>50280.750000000007</v>
      </c>
      <c r="U18" s="9">
        <v>15</v>
      </c>
      <c r="V18">
        <f t="shared" si="5"/>
        <v>65364.975000000006</v>
      </c>
    </row>
    <row r="19" spans="1:24" x14ac:dyDescent="0.2">
      <c r="A19" s="9">
        <v>16</v>
      </c>
      <c r="B19">
        <f t="shared" si="6"/>
        <v>10750</v>
      </c>
      <c r="C19">
        <f t="shared" si="7"/>
        <v>1200</v>
      </c>
      <c r="F19" s="9">
        <v>16</v>
      </c>
      <c r="G19">
        <f t="shared" si="0"/>
        <v>12900</v>
      </c>
      <c r="I19" s="9">
        <v>16</v>
      </c>
      <c r="J19">
        <f t="shared" si="1"/>
        <v>16125</v>
      </c>
      <c r="L19" s="9">
        <v>16</v>
      </c>
      <c r="M19">
        <f t="shared" si="2"/>
        <v>20962.500000000004</v>
      </c>
      <c r="O19" s="9">
        <v>16</v>
      </c>
      <c r="P19">
        <f t="shared" si="3"/>
        <v>27251.25</v>
      </c>
      <c r="R19" s="9">
        <v>16</v>
      </c>
      <c r="S19">
        <f t="shared" si="4"/>
        <v>56598.750000000007</v>
      </c>
      <c r="U19" s="9">
        <v>16</v>
      </c>
      <c r="V19">
        <f t="shared" si="5"/>
        <v>73578.375000000015</v>
      </c>
    </row>
    <row r="20" spans="1:24" x14ac:dyDescent="0.2">
      <c r="A20" s="9">
        <v>17</v>
      </c>
      <c r="B20">
        <f t="shared" si="6"/>
        <v>11950</v>
      </c>
      <c r="C20">
        <f>C16+D20</f>
        <v>1700</v>
      </c>
      <c r="D20" s="8">
        <v>500</v>
      </c>
      <c r="F20" s="9">
        <v>17</v>
      </c>
      <c r="G20">
        <f t="shared" si="0"/>
        <v>14340</v>
      </c>
      <c r="I20" s="9">
        <v>17</v>
      </c>
      <c r="J20">
        <f t="shared" si="1"/>
        <v>17925</v>
      </c>
      <c r="L20" s="9">
        <v>17</v>
      </c>
      <c r="M20">
        <f t="shared" si="2"/>
        <v>23302.500000000004</v>
      </c>
      <c r="O20" s="9">
        <v>17</v>
      </c>
      <c r="P20">
        <f t="shared" si="3"/>
        <v>30293.25</v>
      </c>
      <c r="R20" s="9">
        <v>17</v>
      </c>
      <c r="S20">
        <f t="shared" si="4"/>
        <v>62916.750000000007</v>
      </c>
      <c r="U20" s="9">
        <v>17</v>
      </c>
      <c r="V20">
        <f t="shared" si="5"/>
        <v>81791.775000000009</v>
      </c>
    </row>
    <row r="21" spans="1:24" x14ac:dyDescent="0.2">
      <c r="A21" s="9">
        <v>18</v>
      </c>
      <c r="B21">
        <f t="shared" si="6"/>
        <v>13650</v>
      </c>
      <c r="C21">
        <f t="shared" si="7"/>
        <v>1700</v>
      </c>
      <c r="F21" s="9">
        <v>18</v>
      </c>
      <c r="G21">
        <f t="shared" si="0"/>
        <v>16380</v>
      </c>
      <c r="I21" s="9">
        <v>18</v>
      </c>
      <c r="J21">
        <f t="shared" si="1"/>
        <v>20475</v>
      </c>
      <c r="L21" s="9">
        <v>18</v>
      </c>
      <c r="M21">
        <f t="shared" si="2"/>
        <v>26617.500000000004</v>
      </c>
      <c r="O21" s="9">
        <v>18</v>
      </c>
      <c r="P21">
        <f t="shared" si="3"/>
        <v>34602.75</v>
      </c>
      <c r="R21" s="9">
        <v>18</v>
      </c>
      <c r="S21">
        <f t="shared" si="4"/>
        <v>71867.250000000015</v>
      </c>
      <c r="U21" s="9">
        <v>18</v>
      </c>
      <c r="V21">
        <f t="shared" si="5"/>
        <v>93427.425000000017</v>
      </c>
    </row>
    <row r="22" spans="1:24" x14ac:dyDescent="0.2">
      <c r="A22" s="9">
        <v>19</v>
      </c>
      <c r="B22">
        <f t="shared" si="6"/>
        <v>15350</v>
      </c>
      <c r="C22">
        <f t="shared" si="7"/>
        <v>1700</v>
      </c>
      <c r="F22" s="9">
        <v>19</v>
      </c>
      <c r="G22">
        <f t="shared" si="0"/>
        <v>18420</v>
      </c>
      <c r="I22" s="9">
        <v>19</v>
      </c>
      <c r="J22">
        <f t="shared" si="1"/>
        <v>23025</v>
      </c>
      <c r="L22" s="9">
        <v>19</v>
      </c>
      <c r="M22">
        <f t="shared" si="2"/>
        <v>29932.500000000004</v>
      </c>
      <c r="O22" s="9">
        <v>19</v>
      </c>
      <c r="P22">
        <f t="shared" si="3"/>
        <v>38912.25</v>
      </c>
      <c r="R22" s="9">
        <v>19</v>
      </c>
      <c r="S22">
        <f t="shared" si="4"/>
        <v>80817.750000000015</v>
      </c>
      <c r="U22" s="9">
        <v>19</v>
      </c>
      <c r="V22">
        <f t="shared" si="5"/>
        <v>105063.07500000001</v>
      </c>
    </row>
    <row r="23" spans="1:24" x14ac:dyDescent="0.2">
      <c r="A23" s="9">
        <v>20</v>
      </c>
      <c r="B23">
        <f t="shared" si="6"/>
        <v>17050</v>
      </c>
      <c r="C23">
        <f t="shared" si="7"/>
        <v>1700</v>
      </c>
      <c r="F23" s="9">
        <v>20</v>
      </c>
      <c r="G23">
        <f t="shared" si="0"/>
        <v>20460</v>
      </c>
      <c r="I23" s="9">
        <v>20</v>
      </c>
      <c r="J23">
        <f t="shared" si="1"/>
        <v>25575</v>
      </c>
      <c r="L23" s="9">
        <v>20</v>
      </c>
      <c r="M23">
        <f t="shared" si="2"/>
        <v>33247.5</v>
      </c>
      <c r="O23" s="9">
        <v>20</v>
      </c>
      <c r="P23">
        <f t="shared" si="3"/>
        <v>43221.75</v>
      </c>
      <c r="R23" s="9">
        <v>20</v>
      </c>
      <c r="S23">
        <f t="shared" si="4"/>
        <v>89768.250000000015</v>
      </c>
      <c r="U23" s="9">
        <v>20</v>
      </c>
      <c r="V23">
        <f t="shared" si="5"/>
        <v>116698.72500000002</v>
      </c>
    </row>
    <row r="24" spans="1:24" x14ac:dyDescent="0.2">
      <c r="A24" s="9">
        <v>21</v>
      </c>
      <c r="B24">
        <f t="shared" si="6"/>
        <v>18750</v>
      </c>
      <c r="C24">
        <f>C20+D24</f>
        <v>2300</v>
      </c>
      <c r="D24" s="8">
        <v>600</v>
      </c>
      <c r="F24" s="9">
        <v>21</v>
      </c>
      <c r="G24">
        <f t="shared" si="0"/>
        <v>22500</v>
      </c>
      <c r="I24" s="9">
        <v>21</v>
      </c>
      <c r="J24">
        <f t="shared" si="1"/>
        <v>28125</v>
      </c>
      <c r="L24" s="9">
        <v>21</v>
      </c>
      <c r="M24">
        <f t="shared" si="2"/>
        <v>36562.5</v>
      </c>
      <c r="O24" s="9">
        <v>21</v>
      </c>
      <c r="P24">
        <f t="shared" si="3"/>
        <v>47531.25</v>
      </c>
      <c r="R24" s="9">
        <v>21</v>
      </c>
      <c r="S24">
        <f t="shared" si="4"/>
        <v>98718.750000000015</v>
      </c>
      <c r="U24" s="9">
        <v>21</v>
      </c>
      <c r="V24">
        <f t="shared" si="5"/>
        <v>128334.37500000001</v>
      </c>
    </row>
    <row r="25" spans="1:24" x14ac:dyDescent="0.2">
      <c r="A25" s="9">
        <v>22</v>
      </c>
      <c r="B25">
        <f t="shared" si="6"/>
        <v>21050</v>
      </c>
      <c r="C25">
        <f t="shared" si="7"/>
        <v>2300</v>
      </c>
      <c r="F25" s="9">
        <v>22</v>
      </c>
      <c r="G25">
        <f t="shared" si="0"/>
        <v>25260</v>
      </c>
      <c r="I25" s="9">
        <v>22</v>
      </c>
      <c r="J25">
        <f t="shared" si="1"/>
        <v>31575</v>
      </c>
      <c r="L25" s="9">
        <v>22</v>
      </c>
      <c r="M25">
        <f t="shared" si="2"/>
        <v>41047.500000000007</v>
      </c>
      <c r="O25" s="9">
        <v>22</v>
      </c>
      <c r="P25">
        <f t="shared" si="3"/>
        <v>53361.75</v>
      </c>
      <c r="R25" s="9">
        <v>22</v>
      </c>
      <c r="S25">
        <f t="shared" si="4"/>
        <v>110828.25000000001</v>
      </c>
      <c r="U25" s="9">
        <v>22</v>
      </c>
      <c r="V25">
        <f t="shared" si="5"/>
        <v>144076.72500000001</v>
      </c>
    </row>
    <row r="26" spans="1:24" x14ac:dyDescent="0.2">
      <c r="A26" s="9">
        <v>23</v>
      </c>
      <c r="B26">
        <f t="shared" si="6"/>
        <v>23350</v>
      </c>
      <c r="C26">
        <f t="shared" si="7"/>
        <v>2300</v>
      </c>
      <c r="F26" s="9">
        <v>23</v>
      </c>
      <c r="G26">
        <f t="shared" si="0"/>
        <v>28020</v>
      </c>
      <c r="I26" s="9">
        <v>23</v>
      </c>
      <c r="J26">
        <f t="shared" si="1"/>
        <v>35025</v>
      </c>
      <c r="L26" s="9">
        <v>23</v>
      </c>
      <c r="M26">
        <f t="shared" si="2"/>
        <v>45532.500000000007</v>
      </c>
      <c r="O26" s="9">
        <v>23</v>
      </c>
      <c r="P26">
        <f t="shared" si="3"/>
        <v>59192.25</v>
      </c>
      <c r="R26" s="9">
        <v>23</v>
      </c>
      <c r="S26">
        <f t="shared" si="4"/>
        <v>122937.75000000001</v>
      </c>
      <c r="U26" s="9">
        <v>23</v>
      </c>
      <c r="V26">
        <f t="shared" si="5"/>
        <v>159819.07500000001</v>
      </c>
    </row>
    <row r="27" spans="1:24" x14ac:dyDescent="0.2">
      <c r="A27" s="9">
        <v>24</v>
      </c>
      <c r="B27">
        <f t="shared" si="6"/>
        <v>25650</v>
      </c>
      <c r="C27">
        <f t="shared" si="7"/>
        <v>2300</v>
      </c>
      <c r="F27" s="9">
        <v>24</v>
      </c>
      <c r="G27">
        <f t="shared" si="0"/>
        <v>30780</v>
      </c>
      <c r="I27" s="9">
        <v>24</v>
      </c>
      <c r="J27">
        <f t="shared" si="1"/>
        <v>38475</v>
      </c>
      <c r="L27" s="9">
        <v>24</v>
      </c>
      <c r="M27">
        <f t="shared" si="2"/>
        <v>50017.500000000007</v>
      </c>
      <c r="O27" s="9">
        <v>24</v>
      </c>
      <c r="P27">
        <f t="shared" si="3"/>
        <v>65022.750000000007</v>
      </c>
      <c r="R27" s="9">
        <v>24</v>
      </c>
      <c r="S27">
        <f t="shared" si="4"/>
        <v>135047.25000000003</v>
      </c>
      <c r="U27" s="9">
        <v>24</v>
      </c>
      <c r="V27">
        <f t="shared" si="5"/>
        <v>175561.42500000002</v>
      </c>
    </row>
    <row r="28" spans="1:24" x14ac:dyDescent="0.2">
      <c r="A28" s="9">
        <v>25</v>
      </c>
      <c r="B28">
        <f t="shared" si="6"/>
        <v>27950</v>
      </c>
      <c r="C28">
        <f>C24+D28</f>
        <v>3000</v>
      </c>
      <c r="D28" s="8">
        <v>700</v>
      </c>
      <c r="F28" s="9">
        <v>25</v>
      </c>
      <c r="G28">
        <f t="shared" si="0"/>
        <v>33540</v>
      </c>
      <c r="I28" s="9">
        <v>25</v>
      </c>
      <c r="J28">
        <f t="shared" si="1"/>
        <v>41925</v>
      </c>
      <c r="L28" s="9">
        <v>25</v>
      </c>
      <c r="M28">
        <f t="shared" si="2"/>
        <v>54502.500000000007</v>
      </c>
      <c r="O28" s="9">
        <v>25</v>
      </c>
      <c r="P28">
        <f t="shared" si="3"/>
        <v>70853.25</v>
      </c>
      <c r="R28" s="9">
        <v>25</v>
      </c>
      <c r="S28">
        <f t="shared" si="4"/>
        <v>147156.75000000003</v>
      </c>
      <c r="U28" s="9">
        <v>25</v>
      </c>
      <c r="V28">
        <f t="shared" si="5"/>
        <v>191303.77500000002</v>
      </c>
    </row>
    <row r="29" spans="1:24" x14ac:dyDescent="0.2">
      <c r="A29" s="9">
        <v>26</v>
      </c>
      <c r="B29">
        <f t="shared" si="6"/>
        <v>30950</v>
      </c>
      <c r="C29">
        <f t="shared" si="7"/>
        <v>3000</v>
      </c>
      <c r="F29" s="9">
        <v>26</v>
      </c>
      <c r="G29">
        <f t="shared" si="0"/>
        <v>37140</v>
      </c>
      <c r="I29" s="9">
        <v>26</v>
      </c>
      <c r="J29">
        <f t="shared" si="1"/>
        <v>46425</v>
      </c>
      <c r="L29" s="9">
        <v>26</v>
      </c>
      <c r="M29">
        <f t="shared" si="2"/>
        <v>60352.500000000007</v>
      </c>
      <c r="O29" s="9">
        <v>26</v>
      </c>
      <c r="P29">
        <f t="shared" si="3"/>
        <v>78458.25</v>
      </c>
      <c r="R29" s="9">
        <v>26</v>
      </c>
      <c r="S29">
        <f t="shared" si="4"/>
        <v>162951.75000000003</v>
      </c>
      <c r="U29" s="9">
        <v>26</v>
      </c>
      <c r="V29">
        <f t="shared" si="5"/>
        <v>211837.27500000002</v>
      </c>
    </row>
    <row r="30" spans="1:24" x14ac:dyDescent="0.2">
      <c r="A30" s="9">
        <v>27</v>
      </c>
      <c r="B30">
        <f t="shared" si="6"/>
        <v>33950</v>
      </c>
      <c r="C30">
        <f t="shared" si="7"/>
        <v>3000</v>
      </c>
      <c r="F30" s="9">
        <v>27</v>
      </c>
      <c r="G30">
        <f t="shared" si="0"/>
        <v>40740</v>
      </c>
      <c r="I30" s="9">
        <v>27</v>
      </c>
      <c r="J30">
        <f t="shared" si="1"/>
        <v>50925</v>
      </c>
      <c r="L30" s="9">
        <v>27</v>
      </c>
      <c r="M30">
        <f t="shared" si="2"/>
        <v>66202.5</v>
      </c>
      <c r="O30" s="9">
        <v>27</v>
      </c>
      <c r="P30">
        <f t="shared" si="3"/>
        <v>86063.25</v>
      </c>
      <c r="R30" s="9">
        <v>27</v>
      </c>
      <c r="S30">
        <f t="shared" si="4"/>
        <v>178746.75000000003</v>
      </c>
      <c r="U30" s="9">
        <v>27</v>
      </c>
      <c r="V30">
        <f t="shared" si="5"/>
        <v>232370.77500000002</v>
      </c>
    </row>
    <row r="31" spans="1:24" x14ac:dyDescent="0.2">
      <c r="A31" s="9">
        <v>28</v>
      </c>
      <c r="B31">
        <f t="shared" si="6"/>
        <v>36950</v>
      </c>
      <c r="C31">
        <f t="shared" si="7"/>
        <v>3000</v>
      </c>
      <c r="F31" s="9">
        <v>28</v>
      </c>
      <c r="G31">
        <f t="shared" si="0"/>
        <v>44340</v>
      </c>
      <c r="I31" s="9">
        <v>28</v>
      </c>
      <c r="J31">
        <f t="shared" si="1"/>
        <v>55425</v>
      </c>
      <c r="L31" s="9">
        <v>28</v>
      </c>
      <c r="M31">
        <f t="shared" si="2"/>
        <v>72052.5</v>
      </c>
      <c r="O31" s="9">
        <v>28</v>
      </c>
      <c r="P31">
        <f t="shared" si="3"/>
        <v>93668.25</v>
      </c>
      <c r="R31" s="9">
        <v>28</v>
      </c>
      <c r="S31">
        <f t="shared" si="4"/>
        <v>194541.75000000003</v>
      </c>
      <c r="U31" s="9">
        <v>28</v>
      </c>
      <c r="V31">
        <f t="shared" si="5"/>
        <v>252904.27500000002</v>
      </c>
    </row>
    <row r="32" spans="1:24" x14ac:dyDescent="0.2">
      <c r="A32" s="9">
        <v>29</v>
      </c>
      <c r="B32">
        <f t="shared" si="6"/>
        <v>39950</v>
      </c>
      <c r="C32">
        <f>C28+D32</f>
        <v>3800</v>
      </c>
      <c r="D32" s="8">
        <v>800</v>
      </c>
      <c r="F32" s="9">
        <v>29</v>
      </c>
      <c r="G32">
        <f t="shared" si="0"/>
        <v>47940</v>
      </c>
      <c r="I32" s="9">
        <v>29</v>
      </c>
      <c r="J32">
        <f t="shared" si="1"/>
        <v>59925</v>
      </c>
      <c r="L32" s="9">
        <v>29</v>
      </c>
      <c r="M32">
        <f t="shared" si="2"/>
        <v>77902.5</v>
      </c>
      <c r="O32" s="9">
        <v>29</v>
      </c>
      <c r="P32">
        <f t="shared" si="3"/>
        <v>101273.25</v>
      </c>
      <c r="R32" s="9">
        <v>29</v>
      </c>
      <c r="S32">
        <f t="shared" si="4"/>
        <v>210336.75000000003</v>
      </c>
      <c r="U32" s="9">
        <v>29</v>
      </c>
      <c r="V32">
        <f t="shared" si="5"/>
        <v>273437.77500000002</v>
      </c>
    </row>
    <row r="33" spans="1:22" x14ac:dyDescent="0.2">
      <c r="A33" s="9">
        <v>30</v>
      </c>
      <c r="B33">
        <f t="shared" si="6"/>
        <v>43750</v>
      </c>
      <c r="C33">
        <f t="shared" si="7"/>
        <v>3800</v>
      </c>
      <c r="F33" s="9">
        <v>30</v>
      </c>
      <c r="G33">
        <f t="shared" si="0"/>
        <v>52500</v>
      </c>
      <c r="I33" s="9">
        <v>30</v>
      </c>
      <c r="J33">
        <f t="shared" si="1"/>
        <v>65625</v>
      </c>
      <c r="L33" s="9">
        <v>30</v>
      </c>
      <c r="M33">
        <f t="shared" si="2"/>
        <v>85312.500000000015</v>
      </c>
      <c r="O33" s="9">
        <v>30</v>
      </c>
      <c r="P33">
        <f t="shared" si="3"/>
        <v>110906.25</v>
      </c>
      <c r="R33" s="9">
        <v>30</v>
      </c>
      <c r="S33">
        <f t="shared" si="4"/>
        <v>230343.75000000003</v>
      </c>
      <c r="U33" s="9">
        <v>30</v>
      </c>
      <c r="V33">
        <f t="shared" si="5"/>
        <v>299446.87500000006</v>
      </c>
    </row>
    <row r="34" spans="1:22" x14ac:dyDescent="0.2">
      <c r="A34" s="9">
        <v>31</v>
      </c>
      <c r="B34">
        <f t="shared" si="6"/>
        <v>47550</v>
      </c>
      <c r="C34">
        <f t="shared" si="7"/>
        <v>3800</v>
      </c>
      <c r="F34" s="9">
        <v>31</v>
      </c>
      <c r="G34">
        <f t="shared" si="0"/>
        <v>57060</v>
      </c>
      <c r="I34" s="9">
        <v>31</v>
      </c>
      <c r="J34">
        <f t="shared" si="1"/>
        <v>71325</v>
      </c>
      <c r="L34" s="9">
        <v>31</v>
      </c>
      <c r="M34">
        <f t="shared" si="2"/>
        <v>92722.500000000015</v>
      </c>
      <c r="O34" s="9">
        <v>31</v>
      </c>
      <c r="P34">
        <f t="shared" si="3"/>
        <v>120539.25</v>
      </c>
      <c r="R34" s="9">
        <v>31</v>
      </c>
      <c r="S34">
        <f t="shared" si="4"/>
        <v>250350.75000000003</v>
      </c>
      <c r="U34" s="9">
        <v>31</v>
      </c>
      <c r="V34">
        <f t="shared" si="5"/>
        <v>325455.97500000003</v>
      </c>
    </row>
    <row r="35" spans="1:22" x14ac:dyDescent="0.2">
      <c r="A35" s="9">
        <v>32</v>
      </c>
      <c r="B35">
        <f t="shared" si="6"/>
        <v>51350</v>
      </c>
      <c r="C35">
        <f t="shared" si="7"/>
        <v>3800</v>
      </c>
      <c r="F35" s="9">
        <v>32</v>
      </c>
      <c r="G35">
        <f t="shared" si="0"/>
        <v>61620</v>
      </c>
      <c r="I35" s="9">
        <v>32</v>
      </c>
      <c r="J35">
        <f t="shared" si="1"/>
        <v>77025</v>
      </c>
      <c r="L35" s="9">
        <v>32</v>
      </c>
      <c r="M35">
        <f t="shared" si="2"/>
        <v>100132.50000000001</v>
      </c>
      <c r="O35" s="9">
        <v>32</v>
      </c>
      <c r="P35">
        <f t="shared" si="3"/>
        <v>130172.25000000001</v>
      </c>
      <c r="R35" s="9">
        <v>32</v>
      </c>
      <c r="S35">
        <f t="shared" si="4"/>
        <v>270357.75000000006</v>
      </c>
      <c r="U35" s="9">
        <v>32</v>
      </c>
      <c r="V35">
        <f t="shared" si="5"/>
        <v>351465.07500000007</v>
      </c>
    </row>
    <row r="36" spans="1:22" x14ac:dyDescent="0.2">
      <c r="A36" s="9">
        <v>33</v>
      </c>
      <c r="B36">
        <f t="shared" si="6"/>
        <v>55150</v>
      </c>
      <c r="C36">
        <f>C32+D36</f>
        <v>4700</v>
      </c>
      <c r="D36" s="8">
        <v>900</v>
      </c>
      <c r="F36" s="9">
        <v>33</v>
      </c>
      <c r="G36">
        <f t="shared" si="0"/>
        <v>66180</v>
      </c>
      <c r="I36" s="9">
        <v>33</v>
      </c>
      <c r="J36">
        <f t="shared" si="1"/>
        <v>82725</v>
      </c>
      <c r="L36" s="9">
        <v>33</v>
      </c>
      <c r="M36">
        <f t="shared" si="2"/>
        <v>107542.50000000001</v>
      </c>
      <c r="O36" s="9">
        <v>33</v>
      </c>
      <c r="P36">
        <f t="shared" si="3"/>
        <v>139805.25</v>
      </c>
      <c r="R36" s="9">
        <v>33</v>
      </c>
      <c r="S36">
        <f t="shared" si="4"/>
        <v>290364.75000000006</v>
      </c>
      <c r="U36" s="9">
        <v>33</v>
      </c>
      <c r="V36">
        <f t="shared" si="5"/>
        <v>377474.17500000005</v>
      </c>
    </row>
    <row r="37" spans="1:22" x14ac:dyDescent="0.2">
      <c r="A37" s="9">
        <v>34</v>
      </c>
      <c r="B37">
        <f t="shared" si="6"/>
        <v>59850</v>
      </c>
      <c r="C37">
        <f t="shared" si="7"/>
        <v>4700</v>
      </c>
      <c r="F37" s="9">
        <v>34</v>
      </c>
      <c r="G37">
        <f t="shared" si="0"/>
        <v>71820</v>
      </c>
      <c r="I37" s="9">
        <v>34</v>
      </c>
      <c r="J37">
        <f t="shared" si="1"/>
        <v>89775</v>
      </c>
      <c r="L37" s="9">
        <v>34</v>
      </c>
      <c r="M37">
        <f t="shared" si="2"/>
        <v>116707.50000000001</v>
      </c>
      <c r="O37" s="9">
        <v>34</v>
      </c>
      <c r="P37">
        <f t="shared" si="3"/>
        <v>151719.75</v>
      </c>
      <c r="R37" s="9">
        <v>34</v>
      </c>
      <c r="S37">
        <f t="shared" si="4"/>
        <v>315110.25000000006</v>
      </c>
      <c r="U37" s="9">
        <v>34</v>
      </c>
      <c r="V37">
        <f t="shared" si="5"/>
        <v>409643.32500000007</v>
      </c>
    </row>
    <row r="38" spans="1:22" x14ac:dyDescent="0.2">
      <c r="A38" s="9">
        <v>35</v>
      </c>
      <c r="B38">
        <f t="shared" si="6"/>
        <v>64550</v>
      </c>
      <c r="C38">
        <f t="shared" si="7"/>
        <v>4700</v>
      </c>
      <c r="F38" s="9">
        <v>35</v>
      </c>
      <c r="G38">
        <f t="shared" si="0"/>
        <v>77460</v>
      </c>
      <c r="I38" s="9">
        <v>35</v>
      </c>
      <c r="J38">
        <f t="shared" si="1"/>
        <v>96825</v>
      </c>
      <c r="L38" s="9">
        <v>35</v>
      </c>
      <c r="M38">
        <f t="shared" si="2"/>
        <v>125872.50000000001</v>
      </c>
      <c r="O38" s="9">
        <v>35</v>
      </c>
      <c r="P38">
        <f t="shared" si="3"/>
        <v>163634.25</v>
      </c>
      <c r="R38" s="9">
        <v>35</v>
      </c>
      <c r="S38">
        <f t="shared" si="4"/>
        <v>339855.75000000006</v>
      </c>
      <c r="U38" s="9">
        <v>35</v>
      </c>
      <c r="V38">
        <f t="shared" si="5"/>
        <v>441812.47500000003</v>
      </c>
    </row>
    <row r="39" spans="1:22" x14ac:dyDescent="0.2">
      <c r="A39" s="9">
        <v>36</v>
      </c>
      <c r="B39">
        <f t="shared" si="6"/>
        <v>69250</v>
      </c>
      <c r="C39">
        <f t="shared" si="7"/>
        <v>4700</v>
      </c>
      <c r="F39" s="9">
        <v>36</v>
      </c>
      <c r="G39">
        <f t="shared" si="0"/>
        <v>83100</v>
      </c>
      <c r="I39" s="9">
        <v>36</v>
      </c>
      <c r="J39">
        <f t="shared" si="1"/>
        <v>103875</v>
      </c>
      <c r="L39" s="9">
        <v>36</v>
      </c>
      <c r="M39">
        <f t="shared" si="2"/>
        <v>135037.5</v>
      </c>
      <c r="O39" s="9">
        <v>36</v>
      </c>
      <c r="P39">
        <f t="shared" si="3"/>
        <v>175548.75</v>
      </c>
      <c r="R39" s="9">
        <v>36</v>
      </c>
      <c r="S39">
        <f t="shared" si="4"/>
        <v>364601.25000000006</v>
      </c>
      <c r="U39" s="9">
        <v>36</v>
      </c>
      <c r="V39">
        <f t="shared" si="5"/>
        <v>473981.62500000006</v>
      </c>
    </row>
    <row r="40" spans="1:22" x14ac:dyDescent="0.2">
      <c r="A40" s="9">
        <v>37</v>
      </c>
      <c r="B40">
        <f t="shared" si="6"/>
        <v>73950</v>
      </c>
      <c r="C40">
        <f>C36+D40</f>
        <v>5700</v>
      </c>
      <c r="D40" s="8">
        <v>1000</v>
      </c>
      <c r="F40" s="9">
        <v>37</v>
      </c>
      <c r="G40">
        <f t="shared" si="0"/>
        <v>88740</v>
      </c>
      <c r="I40" s="9">
        <v>37</v>
      </c>
      <c r="J40">
        <f t="shared" si="1"/>
        <v>110925</v>
      </c>
      <c r="L40" s="9">
        <v>37</v>
      </c>
      <c r="M40">
        <f t="shared" si="2"/>
        <v>144202.5</v>
      </c>
      <c r="O40" s="9">
        <v>37</v>
      </c>
      <c r="P40">
        <f t="shared" si="3"/>
        <v>187463.25</v>
      </c>
      <c r="R40" s="9">
        <v>37</v>
      </c>
      <c r="S40">
        <f t="shared" si="4"/>
        <v>389346.75000000006</v>
      </c>
      <c r="U40" s="9">
        <v>37</v>
      </c>
      <c r="V40">
        <f t="shared" si="5"/>
        <v>506150.77500000008</v>
      </c>
    </row>
    <row r="41" spans="1:22" x14ac:dyDescent="0.2">
      <c r="A41" s="9">
        <v>38</v>
      </c>
      <c r="B41">
        <f t="shared" si="6"/>
        <v>79650</v>
      </c>
      <c r="C41">
        <f t="shared" si="7"/>
        <v>5700</v>
      </c>
      <c r="F41" s="9">
        <v>38</v>
      </c>
      <c r="G41">
        <f t="shared" si="0"/>
        <v>95580</v>
      </c>
      <c r="I41" s="9">
        <v>38</v>
      </c>
      <c r="J41">
        <f t="shared" si="1"/>
        <v>119475</v>
      </c>
      <c r="L41" s="9">
        <v>38</v>
      </c>
      <c r="M41">
        <f t="shared" si="2"/>
        <v>155317.5</v>
      </c>
      <c r="O41" s="9">
        <v>38</v>
      </c>
      <c r="P41">
        <f t="shared" si="3"/>
        <v>201912.75</v>
      </c>
      <c r="R41" s="9">
        <v>38</v>
      </c>
      <c r="S41">
        <f t="shared" si="4"/>
        <v>419357.25000000006</v>
      </c>
      <c r="U41" s="9">
        <v>38</v>
      </c>
      <c r="V41">
        <f t="shared" si="5"/>
        <v>545164.42500000005</v>
      </c>
    </row>
    <row r="42" spans="1:22" x14ac:dyDescent="0.2">
      <c r="A42" s="9">
        <v>39</v>
      </c>
      <c r="B42">
        <f t="shared" si="6"/>
        <v>85350</v>
      </c>
      <c r="C42">
        <f t="shared" si="7"/>
        <v>5700</v>
      </c>
      <c r="F42" s="9">
        <v>39</v>
      </c>
      <c r="G42">
        <f t="shared" si="0"/>
        <v>102420</v>
      </c>
      <c r="I42" s="9">
        <v>39</v>
      </c>
      <c r="J42">
        <f t="shared" si="1"/>
        <v>128025</v>
      </c>
      <c r="L42" s="9">
        <v>39</v>
      </c>
      <c r="M42">
        <f t="shared" si="2"/>
        <v>166432.50000000003</v>
      </c>
      <c r="O42" s="9">
        <v>39</v>
      </c>
      <c r="P42">
        <f t="shared" si="3"/>
        <v>216362.25</v>
      </c>
      <c r="R42" s="9">
        <v>39</v>
      </c>
      <c r="S42">
        <f t="shared" si="4"/>
        <v>449367.75000000006</v>
      </c>
      <c r="U42" s="9">
        <v>39</v>
      </c>
      <c r="V42">
        <f t="shared" si="5"/>
        <v>584178.07500000007</v>
      </c>
    </row>
    <row r="43" spans="1:22" x14ac:dyDescent="0.2">
      <c r="A43" s="9">
        <v>40</v>
      </c>
      <c r="B43">
        <f t="shared" si="6"/>
        <v>91050</v>
      </c>
      <c r="C43">
        <f t="shared" si="7"/>
        <v>5700</v>
      </c>
      <c r="F43" s="9">
        <v>40</v>
      </c>
      <c r="G43">
        <f t="shared" si="0"/>
        <v>109260</v>
      </c>
      <c r="I43" s="9">
        <v>40</v>
      </c>
      <c r="J43">
        <f t="shared" si="1"/>
        <v>136575</v>
      </c>
      <c r="L43" s="9">
        <v>40</v>
      </c>
      <c r="M43">
        <f t="shared" si="2"/>
        <v>177547.50000000003</v>
      </c>
      <c r="O43" s="9">
        <v>40</v>
      </c>
      <c r="P43">
        <f t="shared" si="3"/>
        <v>230811.75</v>
      </c>
      <c r="R43" s="9">
        <v>40</v>
      </c>
      <c r="S43">
        <f t="shared" si="4"/>
        <v>479378.25000000006</v>
      </c>
      <c r="U43" s="9">
        <v>40</v>
      </c>
      <c r="V43">
        <f t="shared" si="5"/>
        <v>623191.72500000009</v>
      </c>
    </row>
    <row r="44" spans="1:22" x14ac:dyDescent="0.2">
      <c r="A44" s="9">
        <v>41</v>
      </c>
      <c r="B44">
        <f t="shared" si="6"/>
        <v>96750</v>
      </c>
      <c r="C44">
        <f>C40+D44</f>
        <v>6800</v>
      </c>
      <c r="D44" s="8">
        <v>1100</v>
      </c>
      <c r="F44" s="9">
        <v>41</v>
      </c>
      <c r="G44">
        <f t="shared" si="0"/>
        <v>116100</v>
      </c>
      <c r="I44" s="9">
        <v>41</v>
      </c>
      <c r="J44">
        <f t="shared" si="1"/>
        <v>145125</v>
      </c>
      <c r="L44" s="9">
        <v>41</v>
      </c>
      <c r="M44">
        <f t="shared" si="2"/>
        <v>188662.50000000003</v>
      </c>
      <c r="O44" s="9">
        <v>41</v>
      </c>
      <c r="P44">
        <f t="shared" si="3"/>
        <v>245261.25</v>
      </c>
      <c r="R44" s="9">
        <v>41</v>
      </c>
      <c r="S44">
        <f t="shared" si="4"/>
        <v>509388.75000000006</v>
      </c>
      <c r="U44" s="9">
        <v>41</v>
      </c>
      <c r="V44">
        <f t="shared" si="5"/>
        <v>662205.37500000012</v>
      </c>
    </row>
    <row r="45" spans="1:22" x14ac:dyDescent="0.2">
      <c r="A45" s="9">
        <v>42</v>
      </c>
      <c r="B45">
        <f t="shared" si="6"/>
        <v>103550</v>
      </c>
      <c r="C45">
        <f t="shared" si="7"/>
        <v>6800</v>
      </c>
      <c r="F45" s="9">
        <v>42</v>
      </c>
      <c r="G45">
        <f t="shared" si="0"/>
        <v>124260</v>
      </c>
      <c r="I45" s="9">
        <v>42</v>
      </c>
      <c r="J45">
        <f t="shared" si="1"/>
        <v>155325</v>
      </c>
      <c r="L45" s="9">
        <v>42</v>
      </c>
      <c r="M45">
        <f t="shared" si="2"/>
        <v>201922.50000000003</v>
      </c>
      <c r="O45" s="9">
        <v>42</v>
      </c>
      <c r="P45">
        <f t="shared" si="3"/>
        <v>262499.25</v>
      </c>
      <c r="R45" s="9">
        <v>42</v>
      </c>
      <c r="S45">
        <f t="shared" si="4"/>
        <v>545190.75000000012</v>
      </c>
      <c r="U45" s="9">
        <v>42</v>
      </c>
      <c r="V45">
        <f t="shared" si="5"/>
        <v>708747.97500000009</v>
      </c>
    </row>
    <row r="46" spans="1:22" x14ac:dyDescent="0.2">
      <c r="A46" s="9">
        <v>43</v>
      </c>
      <c r="B46">
        <f t="shared" si="6"/>
        <v>110350</v>
      </c>
      <c r="C46">
        <f t="shared" si="7"/>
        <v>6800</v>
      </c>
      <c r="F46" s="9">
        <v>43</v>
      </c>
      <c r="G46">
        <f t="shared" si="0"/>
        <v>132420</v>
      </c>
      <c r="I46" s="9">
        <v>43</v>
      </c>
      <c r="J46">
        <f t="shared" si="1"/>
        <v>165525</v>
      </c>
      <c r="L46" s="9">
        <v>43</v>
      </c>
      <c r="M46">
        <f t="shared" si="2"/>
        <v>215182.50000000003</v>
      </c>
      <c r="O46" s="9">
        <v>43</v>
      </c>
      <c r="P46">
        <f t="shared" si="3"/>
        <v>279737.25</v>
      </c>
      <c r="R46" s="9">
        <v>43</v>
      </c>
      <c r="S46">
        <f t="shared" si="4"/>
        <v>580992.75000000012</v>
      </c>
      <c r="U46" s="9">
        <v>43</v>
      </c>
      <c r="V46">
        <f t="shared" si="5"/>
        <v>755290.57500000007</v>
      </c>
    </row>
    <row r="47" spans="1:22" x14ac:dyDescent="0.2">
      <c r="A47" s="9">
        <v>44</v>
      </c>
      <c r="B47">
        <f t="shared" si="6"/>
        <v>117150</v>
      </c>
      <c r="C47">
        <f t="shared" si="7"/>
        <v>6800</v>
      </c>
      <c r="F47" s="9">
        <v>44</v>
      </c>
      <c r="G47">
        <f t="shared" si="0"/>
        <v>140580</v>
      </c>
      <c r="I47" s="9">
        <v>44</v>
      </c>
      <c r="J47">
        <f t="shared" si="1"/>
        <v>175725</v>
      </c>
      <c r="L47" s="9">
        <v>44</v>
      </c>
      <c r="M47">
        <f t="shared" si="2"/>
        <v>228442.50000000003</v>
      </c>
      <c r="O47" s="9">
        <v>44</v>
      </c>
      <c r="P47">
        <f t="shared" si="3"/>
        <v>296975.25</v>
      </c>
      <c r="R47" s="9">
        <v>44</v>
      </c>
      <c r="S47">
        <f t="shared" si="4"/>
        <v>616794.75000000012</v>
      </c>
      <c r="U47" s="9">
        <v>44</v>
      </c>
      <c r="V47">
        <f t="shared" si="5"/>
        <v>801833.17500000016</v>
      </c>
    </row>
    <row r="48" spans="1:22" x14ac:dyDescent="0.2">
      <c r="A48" s="9">
        <v>45</v>
      </c>
      <c r="B48">
        <f t="shared" si="6"/>
        <v>123950</v>
      </c>
      <c r="C48">
        <f>C44+D48</f>
        <v>8000</v>
      </c>
      <c r="D48" s="8">
        <v>1200</v>
      </c>
      <c r="F48" s="9">
        <v>45</v>
      </c>
      <c r="G48">
        <f t="shared" si="0"/>
        <v>148740</v>
      </c>
      <c r="I48" s="9">
        <v>45</v>
      </c>
      <c r="J48">
        <f t="shared" si="1"/>
        <v>185925</v>
      </c>
      <c r="L48" s="9">
        <v>45</v>
      </c>
      <c r="M48">
        <f t="shared" si="2"/>
        <v>241702.50000000003</v>
      </c>
      <c r="O48" s="9">
        <v>45</v>
      </c>
      <c r="P48">
        <f t="shared" si="3"/>
        <v>314213.25</v>
      </c>
      <c r="R48" s="9">
        <v>45</v>
      </c>
      <c r="S48">
        <f t="shared" si="4"/>
        <v>652596.75000000012</v>
      </c>
      <c r="U48" s="9">
        <v>45</v>
      </c>
      <c r="V48">
        <f t="shared" si="5"/>
        <v>848375.77500000014</v>
      </c>
    </row>
    <row r="49" spans="1:22" x14ac:dyDescent="0.2">
      <c r="A49" s="9">
        <v>46</v>
      </c>
      <c r="B49">
        <f>B48+C48</f>
        <v>131950</v>
      </c>
      <c r="C49">
        <f>C48</f>
        <v>8000</v>
      </c>
      <c r="F49" s="9">
        <v>46</v>
      </c>
      <c r="G49">
        <f t="shared" si="0"/>
        <v>158340</v>
      </c>
      <c r="I49" s="9">
        <v>46</v>
      </c>
      <c r="J49">
        <f t="shared" si="1"/>
        <v>197925</v>
      </c>
      <c r="L49" s="9">
        <v>46</v>
      </c>
      <c r="M49">
        <f t="shared" si="2"/>
        <v>257302.50000000003</v>
      </c>
      <c r="O49" s="9">
        <v>46</v>
      </c>
      <c r="P49">
        <f t="shared" si="3"/>
        <v>334493.25</v>
      </c>
      <c r="R49" s="9">
        <v>46</v>
      </c>
      <c r="S49">
        <f t="shared" si="4"/>
        <v>694716.75000000012</v>
      </c>
      <c r="U49" s="9">
        <v>46</v>
      </c>
      <c r="V49">
        <f t="shared" si="5"/>
        <v>903131.77500000014</v>
      </c>
    </row>
    <row r="50" spans="1:22" x14ac:dyDescent="0.2">
      <c r="A50" s="9">
        <v>47</v>
      </c>
      <c r="B50">
        <f t="shared" si="6"/>
        <v>139950</v>
      </c>
      <c r="C50">
        <f t="shared" si="7"/>
        <v>8000</v>
      </c>
      <c r="F50" s="9">
        <v>47</v>
      </c>
      <c r="G50">
        <f t="shared" si="0"/>
        <v>167940</v>
      </c>
      <c r="I50" s="9">
        <v>47</v>
      </c>
      <c r="J50">
        <f t="shared" si="1"/>
        <v>209925</v>
      </c>
      <c r="L50" s="9">
        <v>47</v>
      </c>
      <c r="M50">
        <f t="shared" si="2"/>
        <v>272902.5</v>
      </c>
      <c r="O50" s="9">
        <v>47</v>
      </c>
      <c r="P50">
        <f t="shared" si="3"/>
        <v>354773.25</v>
      </c>
      <c r="R50" s="9">
        <v>47</v>
      </c>
      <c r="S50">
        <f t="shared" si="4"/>
        <v>736836.75000000012</v>
      </c>
      <c r="U50" s="9">
        <v>47</v>
      </c>
      <c r="V50">
        <f t="shared" si="5"/>
        <v>957887.77500000014</v>
      </c>
    </row>
    <row r="51" spans="1:22" x14ac:dyDescent="0.2">
      <c r="A51" s="9">
        <v>48</v>
      </c>
      <c r="B51">
        <f t="shared" si="6"/>
        <v>147950</v>
      </c>
      <c r="C51">
        <f t="shared" si="7"/>
        <v>8000</v>
      </c>
      <c r="F51" s="9">
        <v>48</v>
      </c>
      <c r="G51">
        <f t="shared" si="0"/>
        <v>177540</v>
      </c>
      <c r="I51" s="9">
        <v>48</v>
      </c>
      <c r="J51">
        <f t="shared" si="1"/>
        <v>221925</v>
      </c>
      <c r="L51" s="9">
        <v>48</v>
      </c>
      <c r="M51">
        <f t="shared" si="2"/>
        <v>288502.5</v>
      </c>
      <c r="O51" s="9">
        <v>48</v>
      </c>
      <c r="P51">
        <f t="shared" si="3"/>
        <v>375053.25</v>
      </c>
      <c r="R51" s="9">
        <v>48</v>
      </c>
      <c r="S51">
        <f t="shared" si="4"/>
        <v>778956.75000000012</v>
      </c>
      <c r="U51" s="9">
        <v>48</v>
      </c>
      <c r="V51">
        <f t="shared" si="5"/>
        <v>1012643.7750000001</v>
      </c>
    </row>
    <row r="52" spans="1:22" x14ac:dyDescent="0.2">
      <c r="A52" s="9">
        <v>49</v>
      </c>
      <c r="B52">
        <f t="shared" si="6"/>
        <v>155950</v>
      </c>
      <c r="C52">
        <f>C48+D52</f>
        <v>9300</v>
      </c>
      <c r="D52" s="8">
        <v>1300</v>
      </c>
      <c r="F52" s="9">
        <v>49</v>
      </c>
      <c r="G52">
        <f t="shared" si="0"/>
        <v>187140</v>
      </c>
      <c r="I52" s="9">
        <v>49</v>
      </c>
      <c r="J52">
        <f t="shared" si="1"/>
        <v>233925</v>
      </c>
      <c r="L52" s="9">
        <v>49</v>
      </c>
      <c r="M52">
        <f t="shared" si="2"/>
        <v>304102.5</v>
      </c>
      <c r="O52" s="9">
        <v>49</v>
      </c>
      <c r="P52">
        <f t="shared" si="3"/>
        <v>395333.25</v>
      </c>
      <c r="R52" s="9">
        <v>49</v>
      </c>
      <c r="S52">
        <f t="shared" si="4"/>
        <v>821076.75000000012</v>
      </c>
      <c r="U52" s="9">
        <v>49</v>
      </c>
      <c r="V52">
        <f t="shared" si="5"/>
        <v>1067399.7750000001</v>
      </c>
    </row>
    <row r="53" spans="1:22" x14ac:dyDescent="0.2">
      <c r="A53" s="9">
        <v>50</v>
      </c>
      <c r="B53">
        <f>B52+C52</f>
        <v>165250</v>
      </c>
      <c r="C53">
        <f>C52</f>
        <v>9300</v>
      </c>
      <c r="F53" s="9">
        <v>50</v>
      </c>
      <c r="G53">
        <f t="shared" si="0"/>
        <v>198300</v>
      </c>
      <c r="I53" s="9">
        <v>50</v>
      </c>
      <c r="J53">
        <f t="shared" si="1"/>
        <v>247875</v>
      </c>
      <c r="L53" s="9">
        <v>50</v>
      </c>
      <c r="M53">
        <f t="shared" si="2"/>
        <v>322237.50000000006</v>
      </c>
      <c r="O53" s="9">
        <v>50</v>
      </c>
      <c r="P53">
        <f t="shared" si="3"/>
        <v>418908.75</v>
      </c>
      <c r="R53" s="9">
        <v>50</v>
      </c>
      <c r="S53">
        <f t="shared" si="4"/>
        <v>870041.25000000012</v>
      </c>
      <c r="U53" s="9">
        <v>50</v>
      </c>
      <c r="V53">
        <f t="shared" si="5"/>
        <v>1131053.6250000002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80EA0-381D-48FE-993C-9AC8EC4CF3FE}">
  <dimension ref="A1:V29"/>
  <sheetViews>
    <sheetView workbookViewId="0">
      <selection activeCell="E28" sqref="E28"/>
    </sheetView>
  </sheetViews>
  <sheetFormatPr defaultRowHeight="14.25" x14ac:dyDescent="0.2"/>
  <cols>
    <col min="2" max="2" width="11.75" customWidth="1"/>
    <col min="3" max="3" width="10.25" bestFit="1" customWidth="1"/>
    <col min="18" max="18" width="11.25" customWidth="1"/>
  </cols>
  <sheetData>
    <row r="1" spans="1:22" x14ac:dyDescent="0.2">
      <c r="B1" s="7" t="s">
        <v>47</v>
      </c>
      <c r="C1" s="7" t="s">
        <v>38</v>
      </c>
      <c r="D1" s="7" t="s">
        <v>48</v>
      </c>
      <c r="E1" s="7" t="s">
        <v>56</v>
      </c>
      <c r="F1" s="7" t="s">
        <v>58</v>
      </c>
    </row>
    <row r="2" spans="1:22" x14ac:dyDescent="0.2">
      <c r="B2" t="s">
        <v>41</v>
      </c>
      <c r="C2">
        <f>D2*$M$16*E2</f>
        <v>300</v>
      </c>
      <c r="D2">
        <v>1</v>
      </c>
      <c r="E2" s="8">
        <v>1</v>
      </c>
    </row>
    <row r="3" spans="1:22" s="37" customFormat="1" x14ac:dyDescent="0.2">
      <c r="B3" s="37" t="s">
        <v>57</v>
      </c>
      <c r="C3">
        <f t="shared" ref="C3:C15" si="0">D3*$M$16*E3</f>
        <v>900</v>
      </c>
      <c r="D3" s="37">
        <v>3</v>
      </c>
      <c r="E3" s="38">
        <v>1</v>
      </c>
      <c r="H3" s="37" t="s">
        <v>120</v>
      </c>
    </row>
    <row r="4" spans="1:22" x14ac:dyDescent="0.2">
      <c r="B4" t="s">
        <v>42</v>
      </c>
      <c r="C4">
        <f t="shared" si="0"/>
        <v>600</v>
      </c>
      <c r="D4">
        <v>2</v>
      </c>
      <c r="E4" s="8">
        <v>1</v>
      </c>
      <c r="H4">
        <v>500</v>
      </c>
    </row>
    <row r="5" spans="1:22" x14ac:dyDescent="0.2">
      <c r="B5" t="s">
        <v>43</v>
      </c>
      <c r="C5">
        <f t="shared" si="0"/>
        <v>1500</v>
      </c>
      <c r="D5">
        <f t="shared" ref="D5:D8" si="1">N17</f>
        <v>5</v>
      </c>
      <c r="E5" s="8">
        <v>1</v>
      </c>
      <c r="H5">
        <v>1500</v>
      </c>
    </row>
    <row r="6" spans="1:22" x14ac:dyDescent="0.2">
      <c r="B6" t="s">
        <v>44</v>
      </c>
      <c r="C6">
        <f t="shared" si="0"/>
        <v>4500</v>
      </c>
      <c r="D6">
        <f t="shared" si="1"/>
        <v>15</v>
      </c>
      <c r="E6" s="8">
        <v>1</v>
      </c>
      <c r="H6">
        <v>4500</v>
      </c>
    </row>
    <row r="7" spans="1:22" x14ac:dyDescent="0.2">
      <c r="B7" t="s">
        <v>45</v>
      </c>
      <c r="C7">
        <f t="shared" si="0"/>
        <v>6000</v>
      </c>
      <c r="D7">
        <f t="shared" si="1"/>
        <v>20</v>
      </c>
      <c r="E7" s="8">
        <v>1</v>
      </c>
      <c r="H7">
        <v>6000</v>
      </c>
    </row>
    <row r="8" spans="1:22" x14ac:dyDescent="0.2">
      <c r="B8" t="s">
        <v>46</v>
      </c>
      <c r="C8">
        <f t="shared" si="0"/>
        <v>7500</v>
      </c>
      <c r="D8">
        <f t="shared" si="1"/>
        <v>25</v>
      </c>
      <c r="E8" s="8">
        <v>1</v>
      </c>
      <c r="H8">
        <v>7500</v>
      </c>
    </row>
    <row r="9" spans="1:22" x14ac:dyDescent="0.2">
      <c r="A9">
        <v>1</v>
      </c>
      <c r="B9" t="s">
        <v>49</v>
      </c>
      <c r="C9">
        <f t="shared" si="0"/>
        <v>240</v>
      </c>
      <c r="D9">
        <v>4</v>
      </c>
      <c r="E9" s="8">
        <v>0.2</v>
      </c>
      <c r="H9" s="7">
        <v>200</v>
      </c>
    </row>
    <row r="10" spans="1:22" x14ac:dyDescent="0.2">
      <c r="A10">
        <v>2</v>
      </c>
      <c r="B10" t="s">
        <v>50</v>
      </c>
      <c r="C10">
        <f t="shared" si="0"/>
        <v>1200</v>
      </c>
      <c r="D10">
        <v>20</v>
      </c>
      <c r="E10" s="8">
        <v>0.2</v>
      </c>
      <c r="H10" s="7">
        <v>1000</v>
      </c>
    </row>
    <row r="11" spans="1:22" x14ac:dyDescent="0.2">
      <c r="A11">
        <v>3</v>
      </c>
      <c r="B11" t="s">
        <v>51</v>
      </c>
      <c r="C11">
        <f t="shared" si="0"/>
        <v>6000</v>
      </c>
      <c r="D11">
        <v>100</v>
      </c>
      <c r="E11" s="8">
        <v>0.2</v>
      </c>
      <c r="F11" s="6"/>
      <c r="H11" s="7">
        <v>5000</v>
      </c>
    </row>
    <row r="12" spans="1:22" x14ac:dyDescent="0.2">
      <c r="A12">
        <v>4</v>
      </c>
      <c r="B12" t="s">
        <v>52</v>
      </c>
      <c r="C12">
        <f t="shared" si="0"/>
        <v>24999.999749999999</v>
      </c>
      <c r="D12">
        <f>F12*$D$3</f>
        <v>750</v>
      </c>
      <c r="E12" s="8">
        <v>0.11111111</v>
      </c>
      <c r="F12" s="6">
        <v>250</v>
      </c>
      <c r="H12" s="7">
        <v>25000</v>
      </c>
      <c r="Q12" s="37"/>
      <c r="R12" s="37"/>
      <c r="S12" s="37"/>
      <c r="T12" s="37"/>
      <c r="U12" s="37"/>
      <c r="V12" s="37"/>
    </row>
    <row r="13" spans="1:22" x14ac:dyDescent="0.2">
      <c r="A13">
        <v>5</v>
      </c>
      <c r="B13" t="s">
        <v>53</v>
      </c>
      <c r="C13">
        <f t="shared" si="0"/>
        <v>74999.999924999996</v>
      </c>
      <c r="D13">
        <f>F13*$D$3</f>
        <v>2250</v>
      </c>
      <c r="E13" s="8">
        <v>0.111111111</v>
      </c>
      <c r="F13" s="6">
        <v>750</v>
      </c>
      <c r="H13" s="7">
        <v>75000</v>
      </c>
    </row>
    <row r="14" spans="1:22" x14ac:dyDescent="0.2">
      <c r="A14">
        <v>24</v>
      </c>
      <c r="B14" t="s">
        <v>54</v>
      </c>
      <c r="C14">
        <f t="shared" si="0"/>
        <v>94500</v>
      </c>
      <c r="D14">
        <f>F14*$D$3</f>
        <v>3150</v>
      </c>
      <c r="E14" s="8">
        <v>0.1</v>
      </c>
      <c r="F14" s="6">
        <f>G14+F12*2</f>
        <v>1050</v>
      </c>
      <c r="G14">
        <v>550</v>
      </c>
    </row>
    <row r="15" spans="1:22" x14ac:dyDescent="0.2">
      <c r="A15">
        <v>25</v>
      </c>
      <c r="B15" t="s">
        <v>55</v>
      </c>
      <c r="C15">
        <f t="shared" si="0"/>
        <v>283500</v>
      </c>
      <c r="D15">
        <f>F15*$D$3</f>
        <v>9450</v>
      </c>
      <c r="E15" s="8">
        <v>0.1</v>
      </c>
      <c r="F15" s="6">
        <f>G15+F13*2</f>
        <v>3150</v>
      </c>
      <c r="G15">
        <v>1650</v>
      </c>
      <c r="K15" t="s">
        <v>36</v>
      </c>
      <c r="L15" t="s">
        <v>39</v>
      </c>
    </row>
    <row r="16" spans="1:22" x14ac:dyDescent="0.2">
      <c r="E16" s="8"/>
      <c r="K16" s="4">
        <v>1</v>
      </c>
      <c r="L16">
        <v>500</v>
      </c>
      <c r="M16">
        <v>300</v>
      </c>
      <c r="N16">
        <f>L16/$M$16</f>
        <v>1.6666666666666667</v>
      </c>
    </row>
    <row r="17" spans="1:14" x14ac:dyDescent="0.2">
      <c r="K17" s="4">
        <v>2</v>
      </c>
      <c r="L17">
        <v>1500</v>
      </c>
      <c r="N17">
        <f t="shared" ref="N17:N20" si="2">L17/$M$16</f>
        <v>5</v>
      </c>
    </row>
    <row r="18" spans="1:14" x14ac:dyDescent="0.2">
      <c r="K18" s="4">
        <v>3</v>
      </c>
      <c r="L18">
        <v>4500</v>
      </c>
      <c r="N18">
        <f t="shared" si="2"/>
        <v>15</v>
      </c>
    </row>
    <row r="19" spans="1:14" x14ac:dyDescent="0.2">
      <c r="B19">
        <f>E23</f>
        <v>185</v>
      </c>
      <c r="D19" t="s">
        <v>44</v>
      </c>
      <c r="E19">
        <v>5</v>
      </c>
      <c r="F19">
        <v>5</v>
      </c>
      <c r="G19">
        <f>F19*L18</f>
        <v>22500</v>
      </c>
      <c r="K19" s="4">
        <v>4</v>
      </c>
      <c r="L19">
        <v>6000</v>
      </c>
      <c r="N19">
        <f t="shared" si="2"/>
        <v>20</v>
      </c>
    </row>
    <row r="20" spans="1:14" x14ac:dyDescent="0.2">
      <c r="A20">
        <v>0.4</v>
      </c>
      <c r="B20">
        <f>$B$19*A20</f>
        <v>74</v>
      </c>
      <c r="D20" t="s">
        <v>45</v>
      </c>
      <c r="E20">
        <v>2</v>
      </c>
      <c r="F20">
        <v>2</v>
      </c>
      <c r="G20">
        <f t="shared" ref="G20:G21" si="3">F20*L19</f>
        <v>12000</v>
      </c>
      <c r="K20" s="4">
        <v>5</v>
      </c>
      <c r="L20">
        <v>7500</v>
      </c>
      <c r="N20">
        <f t="shared" si="2"/>
        <v>25</v>
      </c>
    </row>
    <row r="21" spans="1:14" x14ac:dyDescent="0.2">
      <c r="A21">
        <v>0.6</v>
      </c>
      <c r="B21">
        <f>$B$19*A21</f>
        <v>111</v>
      </c>
      <c r="D21" t="s">
        <v>46</v>
      </c>
      <c r="E21">
        <v>1</v>
      </c>
      <c r="F21">
        <v>1</v>
      </c>
      <c r="G21">
        <f t="shared" si="3"/>
        <v>7500</v>
      </c>
    </row>
    <row r="22" spans="1:14" x14ac:dyDescent="0.2">
      <c r="D22" s="37" t="s">
        <v>57</v>
      </c>
      <c r="E22">
        <v>15</v>
      </c>
      <c r="F22">
        <v>15</v>
      </c>
      <c r="G22">
        <v>15</v>
      </c>
      <c r="H22">
        <f>D3</f>
        <v>3</v>
      </c>
    </row>
    <row r="23" spans="1:14" x14ac:dyDescent="0.2">
      <c r="E23" s="7">
        <f>E19*D6+E20*D7+E21*D8+E22*D3</f>
        <v>185</v>
      </c>
      <c r="F23">
        <f>F19*D6+F20*D7+F21*D8+F22*D3</f>
        <v>185</v>
      </c>
    </row>
    <row r="24" spans="1:14" x14ac:dyDescent="0.2">
      <c r="K24">
        <f>$I$25/$H$25*G19/F19</f>
        <v>15.321428571428573</v>
      </c>
      <c r="L24">
        <f>G19/250/F19</f>
        <v>18</v>
      </c>
    </row>
    <row r="25" spans="1:14" x14ac:dyDescent="0.2">
      <c r="H25">
        <v>42000</v>
      </c>
      <c r="I25">
        <f>H29</f>
        <v>143</v>
      </c>
      <c r="K25">
        <f t="shared" ref="K25:K26" si="4">$I$25/$H$25*G20/F20</f>
        <v>20.428571428571427</v>
      </c>
      <c r="L25">
        <f t="shared" ref="L25:L26" si="5">G20/250/F20</f>
        <v>24</v>
      </c>
    </row>
    <row r="26" spans="1:14" x14ac:dyDescent="0.2">
      <c r="I26">
        <f>H25/I25</f>
        <v>293.70629370629371</v>
      </c>
      <c r="K26">
        <f t="shared" si="4"/>
        <v>25.535714285714285</v>
      </c>
      <c r="L26">
        <f t="shared" si="5"/>
        <v>30</v>
      </c>
    </row>
    <row r="29" spans="1:14" x14ac:dyDescent="0.2">
      <c r="H29">
        <f>188-G22*H22</f>
        <v>143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DEEFD-A216-4EF1-BAE8-814B0EE41CCB}">
  <dimension ref="A1:Y52"/>
  <sheetViews>
    <sheetView workbookViewId="0">
      <selection activeCell="Y15" sqref="Y15"/>
    </sheetView>
  </sheetViews>
  <sheetFormatPr defaultRowHeight="14.25" x14ac:dyDescent="0.2"/>
  <cols>
    <col min="4" max="4" width="9" style="12"/>
    <col min="7" max="8" width="9" style="14"/>
    <col min="10" max="11" width="9" style="16"/>
    <col min="13" max="13" width="9" style="8"/>
    <col min="15" max="15" width="9" style="40"/>
    <col min="16" max="16" width="9" style="36"/>
    <col min="18" max="18" width="10.375" customWidth="1"/>
    <col min="19" max="19" width="11.375" style="6" customWidth="1"/>
    <col min="20" max="20" width="9" style="37"/>
    <col min="22" max="22" width="9.5" customWidth="1"/>
  </cols>
  <sheetData>
    <row r="1" spans="1:25" x14ac:dyDescent="0.2">
      <c r="N1">
        <v>0</v>
      </c>
      <c r="Q1">
        <f>Q2-K2</f>
        <v>2400</v>
      </c>
    </row>
    <row r="2" spans="1:25" x14ac:dyDescent="0.2">
      <c r="B2" t="s">
        <v>64</v>
      </c>
      <c r="C2">
        <f>价值表!D9</f>
        <v>4</v>
      </c>
      <c r="D2" s="12" t="s">
        <v>65</v>
      </c>
      <c r="E2">
        <f>价值表!D10</f>
        <v>20</v>
      </c>
      <c r="G2" s="14" t="s">
        <v>32</v>
      </c>
      <c r="H2">
        <f>价值表!D11</f>
        <v>100</v>
      </c>
      <c r="J2" s="16" t="s">
        <v>33</v>
      </c>
      <c r="K2">
        <f>价值表!D12</f>
        <v>750</v>
      </c>
      <c r="M2" s="8" t="s">
        <v>34</v>
      </c>
      <c r="N2">
        <f>价值表!D13</f>
        <v>2250</v>
      </c>
      <c r="P2" s="36" t="s">
        <v>111</v>
      </c>
      <c r="Q2">
        <f>价值表!D14</f>
        <v>3150</v>
      </c>
      <c r="R2" t="s">
        <v>107</v>
      </c>
      <c r="S2" s="6" t="s">
        <v>108</v>
      </c>
      <c r="T2" s="37" t="s">
        <v>112</v>
      </c>
      <c r="U2">
        <f>价值表!D15</f>
        <v>9450</v>
      </c>
      <c r="V2" t="s">
        <v>109</v>
      </c>
      <c r="W2" t="s">
        <v>110</v>
      </c>
    </row>
    <row r="3" spans="1:25" x14ac:dyDescent="0.2">
      <c r="A3">
        <v>1</v>
      </c>
      <c r="B3">
        <f>经验表!B4</f>
        <v>750</v>
      </c>
      <c r="C3">
        <f>B3</f>
        <v>750</v>
      </c>
      <c r="D3" s="12">
        <f>经验表!G4</f>
        <v>900</v>
      </c>
      <c r="E3">
        <f>D3</f>
        <v>900</v>
      </c>
      <c r="F3">
        <f>(E3-C3*'属性表（单）'!$I$8/'属性表（单）'!$I$7)/100+($E$2-$C$2*'属性表（单）'!$I$8/'属性表（单）'!$I$7)</f>
        <v>11.75</v>
      </c>
      <c r="G3" s="14">
        <f>经验表!J4</f>
        <v>1125</v>
      </c>
      <c r="H3" s="14">
        <f>G3</f>
        <v>1125</v>
      </c>
      <c r="I3">
        <f>(H3-E3*'属性表（单）'!$I$9/'属性表（单）'!$I$8)/100+($H$2-$E$2*'属性表（单）'!$I$9/'属性表（单）'!$I$8)</f>
        <v>67.75</v>
      </c>
      <c r="J3" s="16">
        <f>经验表!M4</f>
        <v>1462.5000000000002</v>
      </c>
      <c r="K3" s="16">
        <f>J3</f>
        <v>1462.5000000000002</v>
      </c>
      <c r="L3">
        <f>(K3-H3*'属性表（单）'!$I$10/'属性表（单）'!$I$9)/100+($K$2-$H$2*'属性表（单）'!$I$10/'属性表（单）'!$I$9)</f>
        <v>566.84722222222217</v>
      </c>
      <c r="M3" s="8">
        <f>经验表!P4</f>
        <v>1901.25</v>
      </c>
      <c r="N3">
        <f>M3</f>
        <v>1901.25</v>
      </c>
      <c r="O3" s="40">
        <f>(N3-K3*'属性表（单）'!$I$11/'属性表（单）'!$I$10)/100+($N$2-$K$2*'属性表（单）'!$I$11/'属性表（单）'!$I$10)</f>
        <v>1122.075</v>
      </c>
      <c r="P3" s="36">
        <f>经验表!S4</f>
        <v>3948.7500000000005</v>
      </c>
      <c r="Q3">
        <f>P3</f>
        <v>3948.7500000000005</v>
      </c>
      <c r="R3">
        <f>(Q3-K3*'属性表（单）'!$I$12/'属性表（单）'!$I$10)/100+($Q$2-$K$2*'属性表（单）'!$I$12/'属性表（单）'!$I$10)</f>
        <v>895.61249999999995</v>
      </c>
      <c r="S3" s="6">
        <f>(Q3-N3*'属性表（单）'!$I$12/'属性表（单）'!$I$11)/100+($Q$2-$N$2*'属性表（单）'!$I$12/'属性表（单）'!$I$11)</f>
        <v>-1348.5374999999999</v>
      </c>
      <c r="T3" s="37">
        <f>经验表!V4</f>
        <v>5133.3750000000009</v>
      </c>
      <c r="U3">
        <f>T3</f>
        <v>5133.3750000000009</v>
      </c>
      <c r="V3">
        <f>(U3-N3*'属性表（单）'!$I$13/'属性表（单）'!$I$11)/100+($U$2-$N$2*'属性表（单）'!$I$13/'属性表（单）'!$I$11)</f>
        <v>2694.2962499999999</v>
      </c>
      <c r="W3">
        <f>(U3-Q3*'属性表（单）'!$I$13/'属性表（单）'!$I$12)/100+($U$2-$Q$2*'属性表（单）'!$I$13/'属性表（单）'!$I$12)</f>
        <v>4717.1025</v>
      </c>
    </row>
    <row r="4" spans="1:25" x14ac:dyDescent="0.2">
      <c r="A4">
        <v>2</v>
      </c>
      <c r="B4">
        <f>经验表!B5</f>
        <v>1050</v>
      </c>
      <c r="C4">
        <f>C3+B4</f>
        <v>1800</v>
      </c>
      <c r="D4" s="12">
        <f>经验表!G5</f>
        <v>1260</v>
      </c>
      <c r="E4">
        <f>E3+D4</f>
        <v>2160</v>
      </c>
      <c r="F4">
        <f>(E4-C4*'属性表（单）'!$I$8/'属性表（单）'!$I$7)/100+($E$2-$C$2*'属性表（单）'!$I$8/'属性表（单）'!$I$7)</f>
        <v>8.6</v>
      </c>
      <c r="G4" s="14">
        <f>经验表!J5</f>
        <v>1575</v>
      </c>
      <c r="H4" s="14">
        <f>H3+G4</f>
        <v>2700</v>
      </c>
      <c r="I4">
        <f>(H4-E4*'属性表（单）'!$I$9/'属性表（单）'!$I$8)/100+($H$2-$E$2*'属性表（单）'!$I$9/'属性表（单）'!$I$8)</f>
        <v>64.599999999999994</v>
      </c>
      <c r="J4" s="16">
        <f>经验表!M5</f>
        <v>2047.5000000000002</v>
      </c>
      <c r="K4" s="16">
        <f>K3+J4</f>
        <v>3510.0000000000005</v>
      </c>
      <c r="L4">
        <f>(K4-H4*'属性表（单）'!$I$10/'属性表（单）'!$I$9)/100+($K$2-$H$2*'属性表（单）'!$I$10/'属性表（单）'!$I$9)</f>
        <v>559.32222222222219</v>
      </c>
      <c r="M4" s="8">
        <f>经验表!P5</f>
        <v>2661.75</v>
      </c>
      <c r="N4">
        <f>N3+M4</f>
        <v>4563</v>
      </c>
      <c r="O4" s="40">
        <f>(N4-K4*'属性表（单）'!$I$11/'属性表（单）'!$I$10)/100+($N$2-$K$2*'属性表（单）'!$I$11/'属性表（单）'!$I$10)</f>
        <v>1117.98</v>
      </c>
      <c r="P4" s="36">
        <f>经验表!S5</f>
        <v>5528.2500000000009</v>
      </c>
      <c r="Q4">
        <f>Q3+P4</f>
        <v>9477.0000000000018</v>
      </c>
      <c r="R4">
        <f>(Q4-K4*'属性表（单）'!$I$12/'属性表（单）'!$I$10)/100+($Q$2-$K$2*'属性表（单）'!$I$12/'属性表（单）'!$I$10)</f>
        <v>889.47</v>
      </c>
      <c r="S4" s="6">
        <f>(Q4-N4*'属性表（单）'!$I$12/'属性表（单）'!$I$11)/100+($Q$2-$N$2*'属性表（单）'!$I$12/'属性表（单）'!$I$11)</f>
        <v>-1346.49</v>
      </c>
      <c r="T4" s="37">
        <f>经验表!V5</f>
        <v>7186.7250000000013</v>
      </c>
      <c r="U4">
        <f>U3+T4</f>
        <v>12320.100000000002</v>
      </c>
      <c r="V4">
        <f>(U4-N4*'属性表（单）'!$I$13/'属性表（单）'!$I$11)/100+($U$2-$N$2*'属性表（单）'!$I$13/'属性表（单）'!$I$11)</f>
        <v>2686.3110000000001</v>
      </c>
      <c r="W4">
        <f>(U4-Q4*'属性表（单）'!$I$13/'属性表（单）'!$I$12)/100+($U$2-$Q$2*'属性表（单）'!$I$13/'属性表（单）'!$I$12)</f>
        <v>4706.0460000000003</v>
      </c>
    </row>
    <row r="5" spans="1:25" x14ac:dyDescent="0.2">
      <c r="A5">
        <v>3</v>
      </c>
      <c r="B5">
        <f>经验表!B6</f>
        <v>1350</v>
      </c>
      <c r="C5">
        <f t="shared" ref="C5:C52" si="0">C4+B5</f>
        <v>3150</v>
      </c>
      <c r="D5" s="12">
        <f>经验表!G6</f>
        <v>1620</v>
      </c>
      <c r="E5">
        <f t="shared" ref="E5:E52" si="1">E4+D5</f>
        <v>3780</v>
      </c>
      <c r="F5">
        <f>(E5-C5*'属性表（单）'!$I$8/'属性表（单）'!$I$7)/100+($E$2-$C$2*'属性表（单）'!$I$8/'属性表（单）'!$I$7)</f>
        <v>4.5500000000000007</v>
      </c>
      <c r="G5" s="14">
        <f>经验表!J6</f>
        <v>2025</v>
      </c>
      <c r="H5" s="14">
        <f t="shared" ref="H5:H52" si="2">H4+G5</f>
        <v>4725</v>
      </c>
      <c r="I5">
        <f>(H5-E5*'属性表（单）'!$I$9/'属性表（单）'!$I$8)/100+($H$2-$E$2*'属性表（单）'!$I$9/'属性表（单）'!$I$8)</f>
        <v>60.55</v>
      </c>
      <c r="J5" s="16">
        <f>经验表!M6</f>
        <v>2632.5000000000005</v>
      </c>
      <c r="K5" s="16">
        <f t="shared" ref="K5:K52" si="3">K4+J5</f>
        <v>6142.5000000000009</v>
      </c>
      <c r="L5">
        <f>(K5-H5*'属性表（单）'!$I$10/'属性表（单）'!$I$9)/100+($K$2-$H$2*'属性表（单）'!$I$10/'属性表（单）'!$I$9)</f>
        <v>549.64722222222213</v>
      </c>
      <c r="M5" s="8">
        <f>经验表!P6</f>
        <v>3422.25</v>
      </c>
      <c r="N5">
        <f t="shared" ref="N5:N52" si="4">N4+M5</f>
        <v>7985.25</v>
      </c>
      <c r="O5" s="40">
        <f>(N5-K5*'属性表（单）'!$I$11/'属性表（单）'!$I$10)/100+($N$2-$K$2*'属性表（单）'!$I$11/'属性表（单）'!$I$10)</f>
        <v>1112.7149999999999</v>
      </c>
      <c r="P5" s="36">
        <f>经验表!S6</f>
        <v>7107.7500000000009</v>
      </c>
      <c r="Q5">
        <f t="shared" ref="Q5:Q52" si="5">Q4+P5</f>
        <v>16584.750000000004</v>
      </c>
      <c r="R5">
        <f>(Q5-K5*'属性表（单）'!$I$12/'属性表（单）'!$I$10)/100+($Q$2-$K$2*'属性表（单）'!$I$12/'属性表（单）'!$I$10)</f>
        <v>881.57249999999999</v>
      </c>
      <c r="S5" s="6">
        <f>(Q5-N5*'属性表（单）'!$I$12/'属性表（单）'!$I$11)/100+($Q$2-$N$2*'属性表（单）'!$I$12/'属性表（单）'!$I$11)</f>
        <v>-1343.8575000000001</v>
      </c>
      <c r="T5" s="37">
        <f>经验表!V6</f>
        <v>9240.0750000000007</v>
      </c>
      <c r="U5">
        <f t="shared" ref="U5:U52" si="6">U4+T5</f>
        <v>21560.175000000003</v>
      </c>
      <c r="V5">
        <f>(U5-N5*'属性表（单）'!$I$13/'属性表（单）'!$I$11)/100+($U$2-$N$2*'属性表（单）'!$I$13/'属性表（单）'!$I$11)</f>
        <v>2676.0442499999999</v>
      </c>
      <c r="W5">
        <f>(U5-Q5*'属性表（单）'!$I$13/'属性表（单）'!$I$12)/100+($U$2-$Q$2*'属性表（单）'!$I$13/'属性表（单）'!$I$12)</f>
        <v>4691.8305</v>
      </c>
    </row>
    <row r="6" spans="1:25" x14ac:dyDescent="0.2">
      <c r="A6">
        <v>4</v>
      </c>
      <c r="B6">
        <f>经验表!B7</f>
        <v>1650</v>
      </c>
      <c r="C6">
        <f t="shared" si="0"/>
        <v>4800</v>
      </c>
      <c r="D6" s="12">
        <f>经验表!G7</f>
        <v>1980</v>
      </c>
      <c r="E6">
        <f t="shared" si="1"/>
        <v>5760</v>
      </c>
      <c r="F6" s="27">
        <f>(E6-C6*'属性表（单）'!$I$8/'属性表（单）'!$I$7)/100+($E$2-$C$2*'属性表（单）'!$I$8/'属性表（单）'!$I$7)</f>
        <v>-0.40000000000000036</v>
      </c>
      <c r="G6" s="14">
        <f>经验表!J7</f>
        <v>2475</v>
      </c>
      <c r="H6" s="14">
        <f t="shared" si="2"/>
        <v>7200</v>
      </c>
      <c r="I6">
        <f>(H6-E6*'属性表（单）'!$I$9/'属性表（单）'!$I$8)/100+($H$2-$E$2*'属性表（单）'!$I$9/'属性表（单）'!$I$8)</f>
        <v>55.6</v>
      </c>
      <c r="J6" s="16">
        <f>经验表!M7</f>
        <v>3217.5000000000005</v>
      </c>
      <c r="K6" s="16">
        <f t="shared" si="3"/>
        <v>9360.0000000000018</v>
      </c>
      <c r="L6">
        <f>(K6-H6*'属性表（单）'!$I$10/'属性表（单）'!$I$9)/100+($K$2-$H$2*'属性表（单）'!$I$10/'属性表（单）'!$I$9)</f>
        <v>537.82222222222219</v>
      </c>
      <c r="M6" s="8">
        <f>经验表!P7</f>
        <v>4182.75</v>
      </c>
      <c r="N6">
        <f t="shared" si="4"/>
        <v>12168</v>
      </c>
      <c r="O6" s="40">
        <f>(N6-K6*'属性表（单）'!$I$11/'属性表（单）'!$I$10)/100+($N$2-$K$2*'属性表（单）'!$I$11/'属性表（单）'!$I$10)</f>
        <v>1106.28</v>
      </c>
      <c r="P6" s="36">
        <f>经验表!S7</f>
        <v>8687.2500000000018</v>
      </c>
      <c r="Q6">
        <f t="shared" si="5"/>
        <v>25272.000000000007</v>
      </c>
      <c r="R6">
        <f>(Q6-K6*'属性表（单）'!$I$12/'属性表（单）'!$I$10)/100+($Q$2-$K$2*'属性表（单）'!$I$12/'属性表（单）'!$I$10)</f>
        <v>871.92</v>
      </c>
      <c r="S6" s="6">
        <f>(Q6-N6*'属性表（单）'!$I$12/'属性表（单）'!$I$11)/100+($Q$2-$N$2*'属性表（单）'!$I$12/'属性表（单）'!$I$11)</f>
        <v>-1340.6399999999999</v>
      </c>
      <c r="T6" s="37">
        <f>经验表!V7</f>
        <v>11293.425000000001</v>
      </c>
      <c r="U6">
        <f t="shared" si="6"/>
        <v>32853.600000000006</v>
      </c>
      <c r="V6">
        <f>(U6-N6*'属性表（单）'!$I$13/'属性表（单）'!$I$11)/100+($U$2-$N$2*'属性表（单）'!$I$13/'属性表（单）'!$I$11)</f>
        <v>2663.4960000000001</v>
      </c>
      <c r="W6">
        <f>(U6-Q6*'属性表（单）'!$I$13/'属性表（单）'!$I$12)/100+($U$2-$Q$2*'属性表（单）'!$I$13/'属性表（单）'!$I$12)</f>
        <v>4674.4560000000001</v>
      </c>
    </row>
    <row r="7" spans="1:25" x14ac:dyDescent="0.2">
      <c r="A7">
        <v>5</v>
      </c>
      <c r="B7">
        <f>经验表!B8</f>
        <v>1950</v>
      </c>
      <c r="C7">
        <f t="shared" si="0"/>
        <v>6750</v>
      </c>
      <c r="D7" s="12">
        <f>经验表!G8</f>
        <v>2340</v>
      </c>
      <c r="E7">
        <f t="shared" si="1"/>
        <v>8100</v>
      </c>
      <c r="F7">
        <f>(E7-C7*'属性表（单）'!$I$8/'属性表（单）'!$I$7)/100+($E$2-$C$2*'属性表（单）'!$I$8/'属性表（单）'!$I$7)</f>
        <v>-6.25</v>
      </c>
      <c r="G7" s="14">
        <f>经验表!J8</f>
        <v>2925</v>
      </c>
      <c r="H7" s="14">
        <f t="shared" si="2"/>
        <v>10125</v>
      </c>
      <c r="I7">
        <f>(H7-E7*'属性表（单）'!$I$9/'属性表（单）'!$I$8)/100+($H$2-$E$2*'属性表（单）'!$I$9/'属性表（单）'!$I$8)</f>
        <v>49.75</v>
      </c>
      <c r="J7" s="16">
        <f>经验表!M8</f>
        <v>3802.5000000000005</v>
      </c>
      <c r="K7" s="16">
        <f t="shared" si="3"/>
        <v>13162.500000000002</v>
      </c>
      <c r="L7">
        <f>(K7-H7*'属性表（单）'!$I$10/'属性表（单）'!$I$9)/100+($K$2-$H$2*'属性表（单）'!$I$10/'属性表（单）'!$I$9)</f>
        <v>523.84722222222217</v>
      </c>
      <c r="M7" s="8">
        <f>经验表!P8</f>
        <v>4943.25</v>
      </c>
      <c r="N7">
        <f t="shared" si="4"/>
        <v>17111.25</v>
      </c>
      <c r="O7" s="40">
        <f>(N7-K7*'属性表（单）'!$I$11/'属性表（单）'!$I$10)/100+($N$2-$K$2*'属性表（单）'!$I$11/'属性表（单）'!$I$10)</f>
        <v>1098.675</v>
      </c>
      <c r="P7" s="36">
        <f>经验表!S8</f>
        <v>10266.750000000002</v>
      </c>
      <c r="Q7">
        <f t="shared" si="5"/>
        <v>35538.750000000007</v>
      </c>
      <c r="R7">
        <f>(Q7-K7*'属性表（单）'!$I$12/'属性表（单）'!$I$10)/100+($Q$2-$K$2*'属性表（单）'!$I$12/'属性表（单）'!$I$10)</f>
        <v>860.51250000000005</v>
      </c>
      <c r="S7" s="6">
        <f>(Q7-N7*'属性表（单）'!$I$12/'属性表（单）'!$I$11)/100+($Q$2-$N$2*'属性表（单）'!$I$12/'属性表（单）'!$I$11)</f>
        <v>-1336.8374999999999</v>
      </c>
      <c r="T7" s="37">
        <f>经验表!V8</f>
        <v>13346.775000000001</v>
      </c>
      <c r="U7">
        <f t="shared" si="6"/>
        <v>46200.375000000007</v>
      </c>
      <c r="V7">
        <f>(U7-N7*'属性表（单）'!$I$13/'属性表（单）'!$I$11)/100+($U$2-$N$2*'属性表（单）'!$I$13/'属性表（单）'!$I$11)</f>
        <v>2648.6662500000002</v>
      </c>
      <c r="W7">
        <f>(U7-Q7*'属性表（单）'!$I$13/'属性表（单）'!$I$12)/100+($U$2-$Q$2*'属性表（单）'!$I$13/'属性表（单）'!$I$12)</f>
        <v>4653.9224999999997</v>
      </c>
    </row>
    <row r="8" spans="1:25" x14ac:dyDescent="0.2">
      <c r="A8">
        <v>6</v>
      </c>
      <c r="B8">
        <f>经验表!B9</f>
        <v>2450</v>
      </c>
      <c r="C8">
        <f t="shared" si="0"/>
        <v>9200</v>
      </c>
      <c r="D8" s="12">
        <f>经验表!G9</f>
        <v>2940</v>
      </c>
      <c r="E8">
        <f t="shared" si="1"/>
        <v>11040</v>
      </c>
      <c r="F8">
        <f>(E8-C8*'属性表（单）'!$I$8/'属性表（单）'!$I$7)/100+($E$2-$C$2*'属性表（单）'!$I$8/'属性表（单）'!$I$7)</f>
        <v>-13.600000000000001</v>
      </c>
      <c r="G8" s="14">
        <f>经验表!J9</f>
        <v>3675</v>
      </c>
      <c r="H8" s="14">
        <f t="shared" si="2"/>
        <v>13800</v>
      </c>
      <c r="I8">
        <f>(H8-E8*'属性表（单）'!$I$9/'属性表（单）'!$I$8)/100+($H$2-$E$2*'属性表（单）'!$I$9/'属性表（单）'!$I$8)</f>
        <v>42.4</v>
      </c>
      <c r="J8" s="16">
        <f>经验表!M9</f>
        <v>4777.5</v>
      </c>
      <c r="K8" s="16">
        <f t="shared" si="3"/>
        <v>17940</v>
      </c>
      <c r="L8">
        <f>(K8-H8*'属性表（单）'!$I$10/'属性表（单）'!$I$9)/100+($K$2-$H$2*'属性表（单）'!$I$10/'属性表（单）'!$I$9)</f>
        <v>506.28888888888883</v>
      </c>
      <c r="M8" s="8">
        <f>经验表!P9</f>
        <v>6210.75</v>
      </c>
      <c r="N8">
        <f t="shared" si="4"/>
        <v>23322</v>
      </c>
      <c r="O8" s="40">
        <f>(N8-K8*'属性表（单）'!$I$11/'属性表（单）'!$I$10)/100+($N$2-$K$2*'属性表（单）'!$I$11/'属性表（单）'!$I$10)</f>
        <v>1089.1199999999999</v>
      </c>
      <c r="P8" s="36">
        <f>经验表!S9</f>
        <v>12899.250000000002</v>
      </c>
      <c r="Q8">
        <f t="shared" si="5"/>
        <v>48438.000000000007</v>
      </c>
      <c r="R8">
        <f>(Q8-K8*'属性表（单）'!$I$12/'属性表（单）'!$I$10)/100+($Q$2-$K$2*'属性表（单）'!$I$12/'属性表（单）'!$I$10)</f>
        <v>846.18000000000006</v>
      </c>
      <c r="S8" s="6">
        <f>(Q8-N8*'属性表（单）'!$I$12/'属性表（单）'!$I$11)/100+($Q$2-$N$2*'属性表（单）'!$I$12/'属性表（单）'!$I$11)</f>
        <v>-1332.06</v>
      </c>
      <c r="T8" s="37">
        <f>经验表!V9</f>
        <v>16769.025000000001</v>
      </c>
      <c r="U8">
        <f t="shared" si="6"/>
        <v>62969.400000000009</v>
      </c>
      <c r="V8">
        <f>(U8-N8*'属性表（单）'!$I$13/'属性表（单）'!$I$11)/100+($U$2-$N$2*'属性表（单）'!$I$13/'属性表（单）'!$I$11)</f>
        <v>2630.0340000000001</v>
      </c>
      <c r="W8">
        <f>(U8-Q8*'属性表（单）'!$I$13/'属性表（单）'!$I$12)/100+($U$2-$Q$2*'属性表（单）'!$I$13/'属性表（单）'!$I$12)</f>
        <v>4628.1239999999998</v>
      </c>
    </row>
    <row r="9" spans="1:25" x14ac:dyDescent="0.2">
      <c r="A9">
        <v>7</v>
      </c>
      <c r="B9">
        <f>经验表!B10</f>
        <v>2950</v>
      </c>
      <c r="C9">
        <f t="shared" si="0"/>
        <v>12150</v>
      </c>
      <c r="D9" s="12">
        <f>经验表!G10</f>
        <v>3540</v>
      </c>
      <c r="E9">
        <f t="shared" si="1"/>
        <v>14580</v>
      </c>
      <c r="F9">
        <f>(E9-C9*'属性表（单）'!$I$8/'属性表（单）'!$I$7)/100+($E$2-$C$2*'属性表（单）'!$I$8/'属性表（单）'!$I$7)</f>
        <v>-22.450000000000003</v>
      </c>
      <c r="G9" s="14">
        <f>经验表!J10</f>
        <v>4425</v>
      </c>
      <c r="H9" s="14">
        <f t="shared" si="2"/>
        <v>18225</v>
      </c>
      <c r="I9">
        <f>(H9-E9*'属性表（单）'!$I$9/'属性表（单）'!$I$8)/100+($H$2-$E$2*'属性表（单）'!$I$9/'属性表（单）'!$I$8)</f>
        <v>33.549999999999997</v>
      </c>
      <c r="J9" s="16">
        <f>经验表!M10</f>
        <v>5752.5000000000009</v>
      </c>
      <c r="K9" s="16">
        <f t="shared" si="3"/>
        <v>23692.5</v>
      </c>
      <c r="L9">
        <f>(K9-H9*'属性表（单）'!$I$10/'属性表（单）'!$I$9)/100+($K$2-$H$2*'属性表（单）'!$I$10/'属性表（单）'!$I$9)</f>
        <v>485.14722222222218</v>
      </c>
      <c r="M9" s="8">
        <f>经验表!P10</f>
        <v>7478.25</v>
      </c>
      <c r="N9">
        <f t="shared" si="4"/>
        <v>30800.25</v>
      </c>
      <c r="O9" s="40">
        <f>(N9-K9*'属性表（单）'!$I$11/'属性表（单）'!$I$10)/100+($N$2-$K$2*'属性表（单）'!$I$11/'属性表（单）'!$I$10)</f>
        <v>1077.615</v>
      </c>
      <c r="P9" s="36">
        <f>经验表!S10</f>
        <v>15531.750000000002</v>
      </c>
      <c r="Q9">
        <f t="shared" si="5"/>
        <v>63969.750000000007</v>
      </c>
      <c r="R9">
        <f>(Q9-K9*'属性表（单）'!$I$12/'属性表（单）'!$I$10)/100+($Q$2-$K$2*'属性表（单）'!$I$12/'属性表（单）'!$I$10)</f>
        <v>828.92250000000013</v>
      </c>
      <c r="S9" s="6">
        <f>(Q9-N9*'属性表（单）'!$I$12/'属性表（单）'!$I$11)/100+($Q$2-$N$2*'属性表（单）'!$I$12/'属性表（单）'!$I$11)</f>
        <v>-1326.3074999999999</v>
      </c>
      <c r="T9" s="37">
        <f>经验表!V10</f>
        <v>20191.275000000001</v>
      </c>
      <c r="U9">
        <f t="shared" si="6"/>
        <v>83160.675000000017</v>
      </c>
      <c r="V9">
        <f>(U9-N9*'属性表（单）'!$I$13/'属性表（单）'!$I$11)/100+($U$2-$N$2*'属性表（单）'!$I$13/'属性表（单）'!$I$11)</f>
        <v>2607.5992500000002</v>
      </c>
      <c r="W9">
        <f>(U9-Q9*'属性表（单）'!$I$13/'属性表（单）'!$I$12)/100+($U$2-$Q$2*'属性表（单）'!$I$13/'属性表（单）'!$I$12)</f>
        <v>4597.0604999999996</v>
      </c>
    </row>
    <row r="10" spans="1:25" x14ac:dyDescent="0.2">
      <c r="A10">
        <v>8</v>
      </c>
      <c r="B10">
        <f>经验表!B11</f>
        <v>3450</v>
      </c>
      <c r="C10">
        <f t="shared" si="0"/>
        <v>15600</v>
      </c>
      <c r="D10" s="12">
        <f>经验表!G11</f>
        <v>4140</v>
      </c>
      <c r="E10">
        <f t="shared" si="1"/>
        <v>18720</v>
      </c>
      <c r="F10">
        <f>(E10-C10*'属性表（单）'!$I$8/'属性表（单）'!$I$7)/100+($E$2-$C$2*'属性表（单）'!$I$8/'属性表（单）'!$I$7)</f>
        <v>-32.799999999999997</v>
      </c>
      <c r="G10" s="14">
        <f>经验表!J11</f>
        <v>5175</v>
      </c>
      <c r="H10" s="14">
        <f t="shared" si="2"/>
        <v>23400</v>
      </c>
      <c r="I10">
        <f>(H10-E10*'属性表（单）'!$I$9/'属性表（单）'!$I$8)/100+($H$2-$E$2*'属性表（单）'!$I$9/'属性表（单）'!$I$8)</f>
        <v>23.200000000000003</v>
      </c>
      <c r="J10" s="16">
        <f>经验表!M11</f>
        <v>6727.5000000000009</v>
      </c>
      <c r="K10" s="16">
        <f t="shared" si="3"/>
        <v>30420</v>
      </c>
      <c r="L10">
        <f>(K10-H10*'属性表（单）'!$I$10/'属性表（单）'!$I$9)/100+($K$2-$H$2*'属性表（单）'!$I$10/'属性表（单）'!$I$9)</f>
        <v>460.42222222222216</v>
      </c>
      <c r="M10" s="8">
        <f>经验表!P11</f>
        <v>8745.75</v>
      </c>
      <c r="N10">
        <f t="shared" si="4"/>
        <v>39546</v>
      </c>
      <c r="O10" s="40">
        <f>(N10-K10*'属性表（单）'!$I$11/'属性表（单）'!$I$10)/100+($N$2-$K$2*'属性表（单）'!$I$11/'属性表（单）'!$I$10)</f>
        <v>1064.1600000000001</v>
      </c>
      <c r="P10" s="36">
        <f>经验表!S11</f>
        <v>18164.250000000004</v>
      </c>
      <c r="Q10">
        <f t="shared" si="5"/>
        <v>82134.000000000015</v>
      </c>
      <c r="R10">
        <f>(Q10-K10*'属性表（单）'!$I$12/'属性表（单）'!$I$10)/100+($Q$2-$K$2*'属性表（单）'!$I$12/'属性表（单）'!$I$10)</f>
        <v>808.74000000000012</v>
      </c>
      <c r="S10" s="6">
        <f>(Q10-N10*'属性表（单）'!$I$12/'属性表（单）'!$I$11)/100+($Q$2-$N$2*'属性表（单）'!$I$12/'属性表（单）'!$I$11)</f>
        <v>-1319.58</v>
      </c>
      <c r="T10" s="37">
        <f>经验表!V11</f>
        <v>23613.525000000001</v>
      </c>
      <c r="U10">
        <f t="shared" si="6"/>
        <v>106774.20000000001</v>
      </c>
      <c r="V10">
        <f>(U10-N10*'属性表（单）'!$I$13/'属性表（单）'!$I$11)/100+($U$2-$N$2*'属性表（单）'!$I$13/'属性表（单）'!$I$11)</f>
        <v>2581.3620000000001</v>
      </c>
      <c r="W10">
        <f>(U10-Q10*'属性表（单）'!$I$13/'属性表（单）'!$I$12)/100+($U$2-$Q$2*'属性表（单）'!$I$13/'属性表（单）'!$I$12)</f>
        <v>4560.732</v>
      </c>
    </row>
    <row r="11" spans="1:25" x14ac:dyDescent="0.2">
      <c r="A11">
        <v>9</v>
      </c>
      <c r="B11">
        <f>经验表!B12</f>
        <v>3950</v>
      </c>
      <c r="C11">
        <f t="shared" si="0"/>
        <v>19550</v>
      </c>
      <c r="D11" s="12">
        <f>经验表!G12</f>
        <v>4740</v>
      </c>
      <c r="E11">
        <f t="shared" si="1"/>
        <v>23460</v>
      </c>
      <c r="F11">
        <f>(E11-C11*'属性表（单）'!$I$8/'属性表（单）'!$I$7)/100+($E$2-$C$2*'属性表（单）'!$I$8/'属性表（单）'!$I$7)</f>
        <v>-44.65</v>
      </c>
      <c r="G11" s="14">
        <f>经验表!J12</f>
        <v>5925</v>
      </c>
      <c r="H11" s="14">
        <f t="shared" si="2"/>
        <v>29325</v>
      </c>
      <c r="I11">
        <f>(H11-E11*'属性表（单）'!$I$9/'属性表（单）'!$I$8)/100+($H$2-$E$2*'属性表（单）'!$I$9/'属性表（单）'!$I$8)</f>
        <v>11.350000000000001</v>
      </c>
      <c r="J11" s="16">
        <f>经验表!M12</f>
        <v>7702.5000000000009</v>
      </c>
      <c r="K11" s="16">
        <f t="shared" si="3"/>
        <v>38122.5</v>
      </c>
      <c r="L11">
        <f>(K11-H11*'属性表（单）'!$I$10/'属性表（单）'!$I$9)/100+($K$2-$H$2*'属性表（单）'!$I$10/'属性表（单）'!$I$9)</f>
        <v>432.11388888888882</v>
      </c>
      <c r="M11" s="8">
        <f>经验表!P12</f>
        <v>10013.25</v>
      </c>
      <c r="N11">
        <f t="shared" si="4"/>
        <v>49559.25</v>
      </c>
      <c r="O11" s="40">
        <f>(N11-K11*'属性表（单）'!$I$11/'属性表（单）'!$I$10)/100+($N$2-$K$2*'属性表（单）'!$I$11/'属性表（单）'!$I$10)</f>
        <v>1048.7550000000001</v>
      </c>
      <c r="P11" s="36">
        <f>经验表!S12</f>
        <v>20796.750000000004</v>
      </c>
      <c r="Q11">
        <f t="shared" si="5"/>
        <v>102930.75000000001</v>
      </c>
      <c r="R11">
        <f>(Q11-K11*'属性表（单）'!$I$12/'属性表（单）'!$I$10)/100+($Q$2-$K$2*'属性表（单）'!$I$12/'属性表（单）'!$I$10)</f>
        <v>785.63250000000016</v>
      </c>
      <c r="S11" s="6">
        <f>(Q11-N11*'属性表（单）'!$I$12/'属性表（单）'!$I$11)/100+($Q$2-$N$2*'属性表（单）'!$I$12/'属性表（单）'!$I$11)</f>
        <v>-1311.8774999999998</v>
      </c>
      <c r="T11" s="37">
        <f>经验表!V12</f>
        <v>27035.775000000005</v>
      </c>
      <c r="U11">
        <f t="shared" si="6"/>
        <v>133809.97500000001</v>
      </c>
      <c r="V11">
        <f>(U11-N11*'属性表（单）'!$I$13/'属性表（单）'!$I$11)/100+($U$2-$N$2*'属性表（单）'!$I$13/'属性表（单）'!$I$11)</f>
        <v>2551.3222500000002</v>
      </c>
      <c r="W11">
        <f>(U11-Q11*'属性表（单）'!$I$13/'属性表（单）'!$I$12)/100+($U$2-$Q$2*'属性表（单）'!$I$13/'属性表（单）'!$I$12)</f>
        <v>4519.1385</v>
      </c>
    </row>
    <row r="12" spans="1:25" x14ac:dyDescent="0.2">
      <c r="A12">
        <v>10</v>
      </c>
      <c r="B12">
        <f>经验表!B13</f>
        <v>4750</v>
      </c>
      <c r="C12">
        <f t="shared" si="0"/>
        <v>24300</v>
      </c>
      <c r="D12" s="12">
        <f>经验表!G13</f>
        <v>5700</v>
      </c>
      <c r="E12">
        <f t="shared" si="1"/>
        <v>29160</v>
      </c>
      <c r="F12">
        <f>(E12-C12*'属性表（单）'!$I$8/'属性表（单）'!$I$7)/100+($E$2-$C$2*'属性表（单）'!$I$8/'属性表（单）'!$I$7)</f>
        <v>-58.900000000000006</v>
      </c>
      <c r="G12" s="14">
        <f>经验表!J13</f>
        <v>7125</v>
      </c>
      <c r="H12" s="14">
        <f t="shared" si="2"/>
        <v>36450</v>
      </c>
      <c r="I12" s="27">
        <f>(H12-E12*'属性表（单）'!$I$9/'属性表（单）'!$I$8)/100+($H$2-$E$2*'属性表（单）'!$I$9/'属性表（单）'!$I$8)</f>
        <v>-2.9000000000000057</v>
      </c>
      <c r="J12" s="16">
        <f>经验表!M13</f>
        <v>9262.5</v>
      </c>
      <c r="K12" s="16">
        <f t="shared" si="3"/>
        <v>47385</v>
      </c>
      <c r="L12">
        <f>(K12-H12*'属性表（单）'!$I$10/'属性表（单）'!$I$9)/100+($K$2-$H$2*'属性表（单）'!$I$10/'属性表（单）'!$I$9)</f>
        <v>398.07222222222219</v>
      </c>
      <c r="M12" s="8">
        <f>经验表!P13</f>
        <v>12041.25</v>
      </c>
      <c r="N12">
        <f t="shared" si="4"/>
        <v>61600.5</v>
      </c>
      <c r="O12" s="40">
        <f>(N12-K12*'属性表（单）'!$I$11/'属性表（单）'!$I$10)/100+($N$2-$K$2*'属性表（单）'!$I$11/'属性表（单）'!$I$10)</f>
        <v>1030.23</v>
      </c>
      <c r="P12" s="36">
        <f>经验表!S13</f>
        <v>25008.750000000004</v>
      </c>
      <c r="Q12">
        <f t="shared" si="5"/>
        <v>127939.50000000001</v>
      </c>
      <c r="R12">
        <f>(Q12-K12*'属性表（单）'!$I$12/'属性表（单）'!$I$10)/100+($Q$2-$K$2*'属性表（单）'!$I$12/'属性表（单）'!$I$10)</f>
        <v>757.84500000000014</v>
      </c>
      <c r="S12" s="6">
        <f>(Q12-N12*'属性表（单）'!$I$12/'属性表（单）'!$I$11)/100+($Q$2-$N$2*'属性表（单）'!$I$12/'属性表（单）'!$I$11)</f>
        <v>-1302.6149999999998</v>
      </c>
      <c r="T12" s="37">
        <f>经验表!V13</f>
        <v>32511.375000000004</v>
      </c>
      <c r="U12">
        <f t="shared" si="6"/>
        <v>166321.35</v>
      </c>
      <c r="V12">
        <f>(U12-N12*'属性表（单）'!$I$13/'属性表（单）'!$I$11)/100+($U$2-$N$2*'属性表（单）'!$I$13/'属性表（单）'!$I$11)</f>
        <v>2515.1985</v>
      </c>
      <c r="W12">
        <f>(U12-Q12*'属性表（单）'!$I$13/'属性表（单）'!$I$12)/100+($U$2-$Q$2*'属性表（单）'!$I$13/'属性表（单）'!$I$12)</f>
        <v>4469.1210000000001</v>
      </c>
    </row>
    <row r="13" spans="1:25" x14ac:dyDescent="0.2">
      <c r="A13">
        <v>11</v>
      </c>
      <c r="B13">
        <f>经验表!B14</f>
        <v>5550</v>
      </c>
      <c r="C13">
        <f t="shared" si="0"/>
        <v>29850</v>
      </c>
      <c r="D13" s="12">
        <f>经验表!G14</f>
        <v>6660</v>
      </c>
      <c r="E13">
        <f t="shared" si="1"/>
        <v>35820</v>
      </c>
      <c r="F13">
        <f>(E13-C13*'属性表（单）'!$I$8/'属性表（单）'!$I$7)/100+($E$2-$C$2*'属性表（单）'!$I$8/'属性表（单）'!$I$7)</f>
        <v>-75.55</v>
      </c>
      <c r="G13" s="14">
        <f>经验表!J14</f>
        <v>8325</v>
      </c>
      <c r="H13" s="14">
        <f t="shared" si="2"/>
        <v>44775</v>
      </c>
      <c r="I13">
        <f>(H13-E13*'属性表（单）'!$I$9/'属性表（单）'!$I$8)/100+($H$2-$E$2*'属性表（单）'!$I$9/'属性表（单）'!$I$8)</f>
        <v>-19.549999999999997</v>
      </c>
      <c r="J13" s="16">
        <f>经验表!M14</f>
        <v>10822.500000000002</v>
      </c>
      <c r="K13" s="16">
        <f t="shared" si="3"/>
        <v>58207.5</v>
      </c>
      <c r="L13">
        <f>(K13-H13*'属性表（单）'!$I$10/'属性表（单）'!$I$9)/100+($K$2-$H$2*'属性表（单）'!$I$10/'属性表（单）'!$I$9)</f>
        <v>358.29722222222216</v>
      </c>
      <c r="M13" s="8">
        <f>经验表!P14</f>
        <v>14069.25</v>
      </c>
      <c r="N13">
        <f t="shared" si="4"/>
        <v>75669.75</v>
      </c>
      <c r="O13" s="40">
        <f>(N13-K13*'属性表（单）'!$I$11/'属性表（单）'!$I$10)/100+($N$2-$K$2*'属性表（单）'!$I$11/'属性表（单）'!$I$10)</f>
        <v>1008.585</v>
      </c>
      <c r="P13" s="36">
        <f>经验表!S14</f>
        <v>29220.750000000004</v>
      </c>
      <c r="Q13">
        <f t="shared" si="5"/>
        <v>157160.25000000003</v>
      </c>
      <c r="R13">
        <f>(Q13-K13*'属性表（单）'!$I$12/'属性表（单）'!$I$10)/100+($Q$2-$K$2*'属性表（单）'!$I$12/'属性表（单）'!$I$10)</f>
        <v>725.37750000000028</v>
      </c>
      <c r="S13" s="6">
        <f>(Q13-N13*'属性表（单）'!$I$12/'属性表（单）'!$I$11)/100+($Q$2-$N$2*'属性表（单）'!$I$12/'属性表（单）'!$I$11)</f>
        <v>-1291.7924999999998</v>
      </c>
      <c r="T13" s="37">
        <f>经验表!V14</f>
        <v>37986.975000000006</v>
      </c>
      <c r="U13">
        <f t="shared" si="6"/>
        <v>204308.32500000001</v>
      </c>
      <c r="V13">
        <f>(U13-N13*'属性表（单）'!$I$13/'属性表（单）'!$I$11)/100+($U$2-$N$2*'属性表（单）'!$I$13/'属性表（单）'!$I$11)</f>
        <v>2472.9907499999999</v>
      </c>
      <c r="W13">
        <f>(U13-Q13*'属性表（单）'!$I$13/'属性表（单）'!$I$12)/100+($U$2-$Q$2*'属性表（单）'!$I$13/'属性表（单）'!$I$12)</f>
        <v>4410.6795000000002</v>
      </c>
    </row>
    <row r="14" spans="1:25" x14ac:dyDescent="0.2">
      <c r="A14">
        <v>12</v>
      </c>
      <c r="B14">
        <f>经验表!B15</f>
        <v>6350</v>
      </c>
      <c r="C14">
        <f t="shared" si="0"/>
        <v>36200</v>
      </c>
      <c r="D14" s="12">
        <f>经验表!G15</f>
        <v>7620</v>
      </c>
      <c r="E14">
        <f t="shared" si="1"/>
        <v>43440</v>
      </c>
      <c r="F14">
        <f>(E14-C14*'属性表（单）'!$I$8/'属性表（单）'!$I$7)/100+($E$2-$C$2*'属性表（单）'!$I$8/'属性表（单）'!$I$7)</f>
        <v>-94.6</v>
      </c>
      <c r="G14" s="14">
        <f>经验表!J15</f>
        <v>9525</v>
      </c>
      <c r="H14" s="14">
        <f t="shared" si="2"/>
        <v>54300</v>
      </c>
      <c r="I14">
        <f>(H14-E14*'属性表（单）'!$I$9/'属性表（单）'!$I$8)/100+($H$2-$E$2*'属性表（单）'!$I$9/'属性表（单）'!$I$8)</f>
        <v>-38.599999999999994</v>
      </c>
      <c r="J14" s="16">
        <f>经验表!M15</f>
        <v>12382.500000000002</v>
      </c>
      <c r="K14" s="16">
        <f t="shared" si="3"/>
        <v>70590</v>
      </c>
      <c r="L14">
        <f>(K14-H14*'属性表（单）'!$I$10/'属性表（单）'!$I$9)/100+($K$2-$H$2*'属性表（单）'!$I$10/'属性表（单）'!$I$9)</f>
        <v>312.78888888888889</v>
      </c>
      <c r="M14" s="8">
        <f>经验表!P15</f>
        <v>16097.25</v>
      </c>
      <c r="N14">
        <f t="shared" si="4"/>
        <v>91767</v>
      </c>
      <c r="O14" s="40">
        <f>(N14-K14*'属性表（单）'!$I$11/'属性表（单）'!$I$10)/100+($N$2-$K$2*'属性表（单）'!$I$11/'属性表（单）'!$I$10)</f>
        <v>983.81999999999994</v>
      </c>
      <c r="P14" s="36">
        <f>经验表!S15</f>
        <v>33432.75</v>
      </c>
      <c r="Q14">
        <f t="shared" si="5"/>
        <v>190593.00000000003</v>
      </c>
      <c r="R14">
        <f>(Q14-K14*'属性表（单）'!$I$12/'属性表（单）'!$I$10)/100+($Q$2-$K$2*'属性表（单）'!$I$12/'属性表（单）'!$I$10)</f>
        <v>688.23000000000025</v>
      </c>
      <c r="S14" s="6">
        <f>(Q14-N14*'属性表（单）'!$I$12/'属性表（单）'!$I$11)/100+($Q$2-$N$2*'属性表（单）'!$I$12/'属性表（单）'!$I$11)</f>
        <v>-1279.4099999999996</v>
      </c>
      <c r="T14" s="37">
        <f>经验表!V15</f>
        <v>43462.575000000004</v>
      </c>
      <c r="U14">
        <f t="shared" si="6"/>
        <v>247770.90000000002</v>
      </c>
      <c r="V14">
        <f>(U14-N14*'属性表（单）'!$I$13/'属性表（单）'!$I$11)/100+($U$2-$N$2*'属性表（单）'!$I$13/'属性表（单）'!$I$11)</f>
        <v>2424.6990000000001</v>
      </c>
      <c r="W14">
        <f>(U14-Q14*'属性表（单）'!$I$13/'属性表（单）'!$I$12)/100+($U$2-$Q$2*'属性表（单）'!$I$13/'属性表（单）'!$I$12)</f>
        <v>4343.8139999999994</v>
      </c>
    </row>
    <row r="15" spans="1:25" x14ac:dyDescent="0.2">
      <c r="A15">
        <v>13</v>
      </c>
      <c r="B15">
        <f>经验表!B16</f>
        <v>7150</v>
      </c>
      <c r="C15">
        <f t="shared" si="0"/>
        <v>43350</v>
      </c>
      <c r="D15" s="12">
        <f>经验表!G16</f>
        <v>8580</v>
      </c>
      <c r="E15">
        <f t="shared" si="1"/>
        <v>52020</v>
      </c>
      <c r="F15">
        <f>(E15-C15*'属性表（单）'!$I$8/'属性表（单）'!$I$7)/100+($E$2-$C$2*'属性表（单）'!$I$8/'属性表（单）'!$I$7)</f>
        <v>-116.05000000000001</v>
      </c>
      <c r="G15" s="14">
        <f>经验表!J16</f>
        <v>10725</v>
      </c>
      <c r="H15" s="14">
        <f t="shared" si="2"/>
        <v>65025</v>
      </c>
      <c r="I15">
        <f>(H15-E15*'属性表（单）'!$I$9/'属性表（单）'!$I$8)/100+($H$2-$E$2*'属性表（单）'!$I$9/'属性表（单）'!$I$8)</f>
        <v>-60.050000000000011</v>
      </c>
      <c r="J15" s="16">
        <f>经验表!M16</f>
        <v>13942.500000000002</v>
      </c>
      <c r="K15" s="16">
        <f t="shared" si="3"/>
        <v>84532.5</v>
      </c>
      <c r="L15">
        <f>(K15-H15*'属性表（单）'!$I$10/'属性表（单）'!$I$9)/100+($K$2-$H$2*'属性表（单）'!$I$10/'属性表（单）'!$I$9)</f>
        <v>261.54722222222216</v>
      </c>
      <c r="M15" s="8">
        <f>经验表!P16</f>
        <v>18125.25</v>
      </c>
      <c r="N15">
        <f t="shared" si="4"/>
        <v>109892.25</v>
      </c>
      <c r="O15" s="40">
        <f>(N15-K15*'属性表（单）'!$I$11/'属性表（单）'!$I$10)/100+($N$2-$K$2*'属性表（单）'!$I$11/'属性表（单）'!$I$10)</f>
        <v>955.93499999999995</v>
      </c>
      <c r="P15" s="36">
        <f>经验表!S16</f>
        <v>37644.750000000007</v>
      </c>
      <c r="Q15">
        <f t="shared" si="5"/>
        <v>228237.75000000003</v>
      </c>
      <c r="R15">
        <f>(Q15-K15*'属性表（单）'!$I$12/'属性表（单）'!$I$10)/100+($Q$2-$K$2*'属性表（单）'!$I$12/'属性表（单）'!$I$10)</f>
        <v>646.40250000000026</v>
      </c>
      <c r="S15" s="6">
        <f>(Q15-N15*'属性表（单）'!$I$12/'属性表（单）'!$I$11)/100+($Q$2-$N$2*'属性表（单）'!$I$12/'属性表（单）'!$I$11)</f>
        <v>-1265.4674999999997</v>
      </c>
      <c r="T15" s="37">
        <f>经验表!V16</f>
        <v>48938.17500000001</v>
      </c>
      <c r="U15">
        <f t="shared" si="6"/>
        <v>296709.07500000001</v>
      </c>
      <c r="V15">
        <f>(U15-N15*'属性表（单）'!$I$13/'属性表（单）'!$I$11)/100+($U$2-$N$2*'属性表（单）'!$I$13/'属性表（单）'!$I$11)</f>
        <v>2370.3232500000004</v>
      </c>
      <c r="W15">
        <f>(U15-Q15*'属性表（单）'!$I$13/'属性表（单）'!$I$12)/100+($U$2-$Q$2*'属性表（单）'!$I$13/'属性表（单）'!$I$12)</f>
        <v>4268.5244999999995</v>
      </c>
    </row>
    <row r="16" spans="1:25" x14ac:dyDescent="0.2">
      <c r="A16">
        <v>14</v>
      </c>
      <c r="B16">
        <f>经验表!B17</f>
        <v>8350</v>
      </c>
      <c r="C16">
        <f t="shared" si="0"/>
        <v>51700</v>
      </c>
      <c r="D16" s="12">
        <f>经验表!G17</f>
        <v>10020</v>
      </c>
      <c r="E16">
        <f t="shared" si="1"/>
        <v>62040</v>
      </c>
      <c r="F16">
        <f>(E16-C16*'属性表（单）'!$I$8/'属性表（单）'!$I$7)/100+($E$2-$C$2*'属性表（单）'!$I$8/'属性表（单）'!$I$7)</f>
        <v>-141.1</v>
      </c>
      <c r="G16" s="14">
        <f>经验表!J17</f>
        <v>12525</v>
      </c>
      <c r="H16" s="14">
        <f t="shared" si="2"/>
        <v>77550</v>
      </c>
      <c r="I16">
        <f>(H16-E16*'属性表（单）'!$I$9/'属性表（单）'!$I$8)/100+($H$2-$E$2*'属性表（单）'!$I$9/'属性表（单）'!$I$8)</f>
        <v>-85.1</v>
      </c>
      <c r="J16" s="16">
        <f>经验表!M17</f>
        <v>16282.500000000002</v>
      </c>
      <c r="K16" s="16">
        <f t="shared" si="3"/>
        <v>100815</v>
      </c>
      <c r="L16">
        <f>(K16-H16*'属性表（单）'!$I$10/'属性表（单）'!$I$9)/100+($K$2-$H$2*'属性表（单）'!$I$10/'属性表（单）'!$I$9)</f>
        <v>201.70555555555558</v>
      </c>
      <c r="M16" s="8">
        <f>经验表!P17</f>
        <v>21167.25</v>
      </c>
      <c r="N16">
        <f t="shared" si="4"/>
        <v>131059.5</v>
      </c>
      <c r="O16" s="40">
        <f>(N16-K16*'属性表（单）'!$I$11/'属性表（单）'!$I$10)/100+($N$2-$K$2*'属性表（单）'!$I$11/'属性表（单）'!$I$10)</f>
        <v>923.37</v>
      </c>
      <c r="P16" s="36">
        <f>经验表!S17</f>
        <v>43962.750000000007</v>
      </c>
      <c r="Q16">
        <f t="shared" si="5"/>
        <v>272200.50000000006</v>
      </c>
      <c r="R16">
        <f>(Q16-K16*'属性表（单）'!$I$12/'属性表（单）'!$I$10)/100+($Q$2-$K$2*'属性表（单）'!$I$12/'属性表（单）'!$I$10)</f>
        <v>597.55500000000052</v>
      </c>
      <c r="S16" s="6">
        <f>(Q16-N16*'属性表（单）'!$I$12/'属性表（单）'!$I$11)/100+($Q$2-$N$2*'属性表（单）'!$I$12/'属性表（单）'!$I$11)</f>
        <v>-1249.1849999999995</v>
      </c>
      <c r="T16" s="37">
        <f>经验表!V17</f>
        <v>57151.575000000004</v>
      </c>
      <c r="U16">
        <f t="shared" si="6"/>
        <v>353860.65</v>
      </c>
      <c r="V16">
        <f>(U16-N16*'属性表（单）'!$I$13/'属性表（单）'!$I$11)/100+($U$2-$N$2*'属性表（单）'!$I$13/'属性表（单）'!$I$11)</f>
        <v>2306.8215</v>
      </c>
      <c r="W16">
        <f>(U16-Q16*'属性表（单）'!$I$13/'属性表（单）'!$I$12)/100+($U$2-$Q$2*'属性表（单）'!$I$13/'属性表（单）'!$I$12)</f>
        <v>4180.5990000000002</v>
      </c>
      <c r="Y16">
        <v>2.7</v>
      </c>
    </row>
    <row r="17" spans="1:23" x14ac:dyDescent="0.2">
      <c r="A17">
        <v>15</v>
      </c>
      <c r="B17">
        <f>经验表!B18</f>
        <v>9550</v>
      </c>
      <c r="C17">
        <f t="shared" si="0"/>
        <v>61250</v>
      </c>
      <c r="D17" s="12">
        <f>经验表!G18</f>
        <v>11460</v>
      </c>
      <c r="E17">
        <f t="shared" si="1"/>
        <v>73500</v>
      </c>
      <c r="F17">
        <f>(E17-C17*'属性表（单）'!$I$8/'属性表（单）'!$I$7)/100+($E$2-$C$2*'属性表（单）'!$I$8/'属性表（单）'!$I$7)</f>
        <v>-169.75</v>
      </c>
      <c r="G17" s="14">
        <f>经验表!J18</f>
        <v>14325</v>
      </c>
      <c r="H17" s="14">
        <f t="shared" si="2"/>
        <v>91875</v>
      </c>
      <c r="I17">
        <f>(H17-E17*'属性表（单）'!$I$9/'属性表（单）'!$I$8)/100+($H$2-$E$2*'属性表（单）'!$I$9/'属性表（单）'!$I$8)</f>
        <v>-113.75</v>
      </c>
      <c r="J17" s="16">
        <f>经验表!M18</f>
        <v>18622.5</v>
      </c>
      <c r="K17" s="16">
        <f t="shared" si="3"/>
        <v>119437.5</v>
      </c>
      <c r="L17">
        <f>(K17-H17*'属性表（单）'!$I$10/'属性表（单）'!$I$9)/100+($K$2-$H$2*'属性表（单）'!$I$10/'属性表（单）'!$I$9)</f>
        <v>133.26388888888874</v>
      </c>
      <c r="M17" s="8">
        <f>经验表!P18</f>
        <v>24209.25</v>
      </c>
      <c r="N17">
        <f t="shared" si="4"/>
        <v>155268.75</v>
      </c>
      <c r="O17" s="40">
        <f>(N17-K17*'属性表（单）'!$I$11/'属性表（单）'!$I$10)/100+($N$2-$K$2*'属性表（单）'!$I$11/'属性表（单）'!$I$10)</f>
        <v>886.125</v>
      </c>
      <c r="P17" s="36">
        <f>经验表!S18</f>
        <v>50280.750000000007</v>
      </c>
      <c r="Q17">
        <f t="shared" si="5"/>
        <v>322481.25000000006</v>
      </c>
      <c r="R17">
        <f>(Q17-K17*'属性表（单）'!$I$12/'属性表（单）'!$I$10)/100+($Q$2-$K$2*'属性表（单）'!$I$12/'属性表（单）'!$I$10)</f>
        <v>541.68750000000057</v>
      </c>
      <c r="S17" s="6">
        <f>(Q17-N17*'属性表（单）'!$I$12/'属性表（单）'!$I$11)/100+($Q$2-$N$2*'属性表（单）'!$I$12/'属性表（单）'!$I$11)</f>
        <v>-1230.5624999999993</v>
      </c>
      <c r="T17" s="37">
        <f>经验表!V18</f>
        <v>65364.975000000006</v>
      </c>
      <c r="U17">
        <f t="shared" si="6"/>
        <v>419225.625</v>
      </c>
      <c r="V17">
        <f>(U17-N17*'属性表（单）'!$I$13/'属性表（单）'!$I$11)/100+($U$2-$N$2*'属性表（单）'!$I$13/'属性表（单）'!$I$11)</f>
        <v>2234.1937499999999</v>
      </c>
      <c r="W17">
        <f>(U17-Q17*'属性表（单）'!$I$13/'属性表（单）'!$I$12)/100+($U$2-$Q$2*'属性表（单）'!$I$13/'属性表（单）'!$I$12)</f>
        <v>4080.0374999999995</v>
      </c>
    </row>
    <row r="18" spans="1:23" x14ac:dyDescent="0.2">
      <c r="A18">
        <v>16</v>
      </c>
      <c r="B18">
        <f>经验表!B19</f>
        <v>10750</v>
      </c>
      <c r="C18">
        <f t="shared" si="0"/>
        <v>72000</v>
      </c>
      <c r="D18" s="12">
        <f>经验表!G19</f>
        <v>12900</v>
      </c>
      <c r="E18">
        <f t="shared" si="1"/>
        <v>86400</v>
      </c>
      <c r="F18">
        <f>(E18-C18*'属性表（单）'!$I$8/'属性表（单）'!$I$7)/100+($E$2-$C$2*'属性表（单）'!$I$8/'属性表（单）'!$I$7)</f>
        <v>-202</v>
      </c>
      <c r="G18" s="14">
        <f>经验表!J19</f>
        <v>16125</v>
      </c>
      <c r="H18" s="14">
        <f t="shared" si="2"/>
        <v>108000</v>
      </c>
      <c r="I18">
        <f>(H18-E18*'属性表（单）'!$I$9/'属性表（单）'!$I$8)/100+($H$2-$E$2*'属性表（单）'!$I$9/'属性表（单）'!$I$8)</f>
        <v>-146</v>
      </c>
      <c r="J18" s="16">
        <f>经验表!M19</f>
        <v>20962.500000000004</v>
      </c>
      <c r="K18" s="16">
        <f t="shared" si="3"/>
        <v>140400</v>
      </c>
      <c r="L18">
        <f>(K18-H18*'属性表（单）'!$I$10/'属性表（单）'!$I$9)/100+($K$2-$H$2*'属性表（单）'!$I$10/'属性表（单）'!$I$9)</f>
        <v>56.222222222222172</v>
      </c>
      <c r="M18" s="8">
        <f>经验表!P19</f>
        <v>27251.25</v>
      </c>
      <c r="N18">
        <f t="shared" si="4"/>
        <v>182520</v>
      </c>
      <c r="O18" s="40">
        <f>(N18-K18*'属性表（单）'!$I$11/'属性表（单）'!$I$10)/100+($N$2-$K$2*'属性表（单）'!$I$11/'属性表（单）'!$I$10)</f>
        <v>844.2</v>
      </c>
      <c r="P18" s="36">
        <f>经验表!S19</f>
        <v>56598.750000000007</v>
      </c>
      <c r="Q18">
        <f t="shared" si="5"/>
        <v>379080.00000000006</v>
      </c>
      <c r="R18">
        <f>(Q18-K18*'属性表（单）'!$I$12/'属性表（单）'!$I$10)/100+($Q$2-$K$2*'属性表（单）'!$I$12/'属性表（单）'!$I$10)</f>
        <v>478.80000000000058</v>
      </c>
      <c r="S18" s="6">
        <f>(Q18-N18*'属性表（单）'!$I$12/'属性表（单）'!$I$11)/100+($Q$2-$N$2*'属性表（单）'!$I$12/'属性表（单）'!$I$11)</f>
        <v>-1209.5999999999995</v>
      </c>
      <c r="T18" s="37">
        <f>经验表!V19</f>
        <v>73578.375000000015</v>
      </c>
      <c r="U18">
        <f t="shared" si="6"/>
        <v>492804</v>
      </c>
      <c r="V18">
        <f>(U18-N18*'属性表（单）'!$I$13/'属性表（单）'!$I$11)/100+($U$2-$N$2*'属性表（单）'!$I$13/'属性表（单）'!$I$11)</f>
        <v>2152.44</v>
      </c>
      <c r="W18">
        <f>(U18-Q18*'属性表（单）'!$I$13/'属性表（单）'!$I$12)/100+($U$2-$Q$2*'属性表（单）'!$I$13/'属性表（单）'!$I$12)</f>
        <v>3966.8399999999988</v>
      </c>
    </row>
    <row r="19" spans="1:23" x14ac:dyDescent="0.2">
      <c r="A19">
        <v>17</v>
      </c>
      <c r="B19">
        <f>经验表!B20</f>
        <v>11950</v>
      </c>
      <c r="C19">
        <f t="shared" si="0"/>
        <v>83950</v>
      </c>
      <c r="D19" s="12">
        <f>经验表!G20</f>
        <v>14340</v>
      </c>
      <c r="E19">
        <f t="shared" si="1"/>
        <v>100740</v>
      </c>
      <c r="F19">
        <f>(E19-C19*'属性表（单）'!$I$8/'属性表（单）'!$I$7)/100+($E$2-$C$2*'属性表（单）'!$I$8/'属性表（单）'!$I$7)</f>
        <v>-237.85</v>
      </c>
      <c r="G19" s="14">
        <f>经验表!J20</f>
        <v>17925</v>
      </c>
      <c r="H19" s="14">
        <f t="shared" si="2"/>
        <v>125925</v>
      </c>
      <c r="I19">
        <f>(H19-E19*'属性表（单）'!$I$9/'属性表（单）'!$I$8)/100+($H$2-$E$2*'属性表（单）'!$I$9/'属性表（单）'!$I$8)</f>
        <v>-181.85</v>
      </c>
      <c r="J19" s="16">
        <f>经验表!M20</f>
        <v>23302.500000000004</v>
      </c>
      <c r="K19" s="16">
        <f t="shared" si="3"/>
        <v>163702.5</v>
      </c>
      <c r="L19" s="27">
        <f>(K19-H19*'属性表（单）'!$I$10/'属性表（单）'!$I$9)/100+($K$2-$H$2*'属性表（单）'!$I$10/'属性表（单）'!$I$9)</f>
        <v>-29.419444444444366</v>
      </c>
      <c r="M19" s="8">
        <f>经验表!P20</f>
        <v>30293.25</v>
      </c>
      <c r="N19">
        <f t="shared" si="4"/>
        <v>212813.25</v>
      </c>
      <c r="O19" s="40">
        <f>(N19-K19*'属性表（单）'!$I$11/'属性表（单）'!$I$10)/100+($N$2-$K$2*'属性表（单）'!$I$11/'属性表（单）'!$I$10)</f>
        <v>797.59500000000003</v>
      </c>
      <c r="P19" s="36">
        <f>经验表!S20</f>
        <v>62916.750000000007</v>
      </c>
      <c r="Q19">
        <f t="shared" si="5"/>
        <v>441996.75000000006</v>
      </c>
      <c r="R19">
        <f>(Q19-K19*'属性表（单）'!$I$12/'属性表（单）'!$I$10)/100+($Q$2-$K$2*'属性表（单）'!$I$12/'属性表（单）'!$I$10)</f>
        <v>408.89250000000061</v>
      </c>
      <c r="S19" s="6">
        <f>(Q19-N19*'属性表（单）'!$I$12/'属性表（单）'!$I$11)/100+($Q$2-$N$2*'属性表（单）'!$I$12/'属性表（单）'!$I$11)</f>
        <v>-1186.2974999999994</v>
      </c>
      <c r="T19" s="37">
        <f>经验表!V20</f>
        <v>81791.775000000009</v>
      </c>
      <c r="U19">
        <f t="shared" si="6"/>
        <v>574595.77500000002</v>
      </c>
      <c r="V19">
        <f>(U19-N19*'属性表（单）'!$I$13/'属性表（单）'!$I$11)/100+($U$2-$N$2*'属性表（单）'!$I$13/'属性表（单）'!$I$11)</f>
        <v>2061.5602500000005</v>
      </c>
      <c r="W19">
        <f>(U19-Q19*'属性表（单）'!$I$13/'属性表（单）'!$I$12)/100+($U$2-$Q$2*'属性表（单）'!$I$13/'属性表（单）'!$I$12)</f>
        <v>3841.0064999999991</v>
      </c>
    </row>
    <row r="20" spans="1:23" x14ac:dyDescent="0.2">
      <c r="A20">
        <v>18</v>
      </c>
      <c r="B20">
        <f>经验表!B21</f>
        <v>13650</v>
      </c>
      <c r="C20">
        <f t="shared" si="0"/>
        <v>97600</v>
      </c>
      <c r="D20" s="12">
        <f>经验表!G21</f>
        <v>16380</v>
      </c>
      <c r="E20">
        <f t="shared" si="1"/>
        <v>117120</v>
      </c>
      <c r="F20">
        <f>(E20-C20*'属性表（单）'!$I$8/'属性表（单）'!$I$7)/100+($E$2-$C$2*'属性表（单）'!$I$8/'属性表（单）'!$I$7)</f>
        <v>-278.8</v>
      </c>
      <c r="G20" s="14">
        <f>经验表!J21</f>
        <v>20475</v>
      </c>
      <c r="H20" s="14">
        <f t="shared" si="2"/>
        <v>146400</v>
      </c>
      <c r="I20">
        <f>(H20-E20*'属性表（单）'!$I$9/'属性表（单）'!$I$8)/100+($H$2-$E$2*'属性表（单）'!$I$9/'属性表（单）'!$I$8)</f>
        <v>-222.8</v>
      </c>
      <c r="J20" s="16">
        <f>经验表!M21</f>
        <v>26617.500000000004</v>
      </c>
      <c r="K20" s="16">
        <f t="shared" si="3"/>
        <v>190320</v>
      </c>
      <c r="L20">
        <f>(K20-H20*'属性表（单）'!$I$10/'属性表（单）'!$I$9)/100+($K$2-$H$2*'属性表（单）'!$I$10/'属性表（单）'!$I$9)</f>
        <v>-127.24444444444441</v>
      </c>
      <c r="M20" s="8">
        <f>经验表!P21</f>
        <v>34602.75</v>
      </c>
      <c r="N20">
        <f t="shared" si="4"/>
        <v>247416</v>
      </c>
      <c r="O20" s="40">
        <f>(N20-K20*'属性表（单）'!$I$11/'属性表（单）'!$I$10)/100+($N$2-$K$2*'属性表（单）'!$I$11/'属性表（单）'!$I$10)</f>
        <v>744.36</v>
      </c>
      <c r="P20" s="36">
        <f>经验表!S21</f>
        <v>71867.250000000015</v>
      </c>
      <c r="Q20">
        <f t="shared" si="5"/>
        <v>513864.00000000006</v>
      </c>
      <c r="R20">
        <f>(Q20-K20*'属性表（单）'!$I$12/'属性表（单）'!$I$10)/100+($Q$2-$K$2*'属性表（单）'!$I$12/'属性表（单）'!$I$10)</f>
        <v>329.04000000000053</v>
      </c>
      <c r="S20" s="6">
        <f>(Q20-N20*'属性表（单）'!$I$12/'属性表（单）'!$I$11)/100+($Q$2-$N$2*'属性表（单）'!$I$12/'属性表（单）'!$I$11)</f>
        <v>-1159.6799999999994</v>
      </c>
      <c r="T20" s="37">
        <f>经验表!V21</f>
        <v>93427.425000000017</v>
      </c>
      <c r="U20">
        <f t="shared" si="6"/>
        <v>668023.20000000007</v>
      </c>
      <c r="V20">
        <f>(U20-N20*'属性表（单）'!$I$13/'属性表（单）'!$I$11)/100+($U$2-$N$2*'属性表（单）'!$I$13/'属性表（单）'!$I$11)</f>
        <v>1957.7520000000009</v>
      </c>
      <c r="W20">
        <f>(U20-Q20*'属性表（单）'!$I$13/'属性表（单）'!$I$12)/100+($U$2-$Q$2*'属性表（单）'!$I$13/'属性表（单）'!$I$12)</f>
        <v>3697.2719999999995</v>
      </c>
    </row>
    <row r="21" spans="1:23" x14ac:dyDescent="0.2">
      <c r="A21">
        <v>19</v>
      </c>
      <c r="B21">
        <f>经验表!B22</f>
        <v>15350</v>
      </c>
      <c r="C21">
        <f t="shared" si="0"/>
        <v>112950</v>
      </c>
      <c r="D21" s="12">
        <f>经验表!G22</f>
        <v>18420</v>
      </c>
      <c r="E21">
        <f t="shared" si="1"/>
        <v>135540</v>
      </c>
      <c r="F21">
        <f>(E21-C21*'属性表（单）'!$I$8/'属性表（单）'!$I$7)/100+($E$2-$C$2*'属性表（单）'!$I$8/'属性表（单）'!$I$7)</f>
        <v>-324.85000000000002</v>
      </c>
      <c r="G21" s="14">
        <f>经验表!J22</f>
        <v>23025</v>
      </c>
      <c r="H21" s="14">
        <f t="shared" si="2"/>
        <v>169425</v>
      </c>
      <c r="I21">
        <f>(H21-E21*'属性表（单）'!$I$9/'属性表（单）'!$I$8)/100+($H$2-$E$2*'属性表（单）'!$I$9/'属性表（单）'!$I$8)</f>
        <v>-268.85000000000002</v>
      </c>
      <c r="J21" s="16">
        <f>经验表!M22</f>
        <v>29932.500000000004</v>
      </c>
      <c r="K21" s="16">
        <f t="shared" si="3"/>
        <v>220252.5</v>
      </c>
      <c r="L21">
        <f>(K21-H21*'属性表（单）'!$I$10/'属性表（单）'!$I$9)/100+($K$2-$H$2*'属性表（单）'!$I$10/'属性表（单）'!$I$9)</f>
        <v>-237.25277777777785</v>
      </c>
      <c r="M21" s="8">
        <f>经验表!P22</f>
        <v>38912.25</v>
      </c>
      <c r="N21">
        <f t="shared" si="4"/>
        <v>286328.25</v>
      </c>
      <c r="O21" s="40">
        <f>(N21-K21*'属性表（单）'!$I$11/'属性表（单）'!$I$10)/100+($N$2-$K$2*'属性表（单）'!$I$11/'属性表（单）'!$I$10)</f>
        <v>684.495</v>
      </c>
      <c r="P21" s="36">
        <f>经验表!S22</f>
        <v>80817.750000000015</v>
      </c>
      <c r="Q21">
        <f t="shared" si="5"/>
        <v>594681.75000000012</v>
      </c>
      <c r="R21">
        <f>(Q21-K21*'属性表（单）'!$I$12/'属性表（单）'!$I$10)/100+($Q$2-$K$2*'属性表（单）'!$I$12/'属性表（单）'!$I$10)</f>
        <v>239.2425000000012</v>
      </c>
      <c r="S21" s="6">
        <f>(Q21-N21*'属性表（单）'!$I$12/'属性表（单）'!$I$11)/100+($Q$2-$N$2*'属性表（单）'!$I$12/'属性表（单）'!$I$11)</f>
        <v>-1129.7474999999988</v>
      </c>
      <c r="T21" s="37">
        <f>经验表!V22</f>
        <v>105063.07500000001</v>
      </c>
      <c r="U21">
        <f t="shared" si="6"/>
        <v>773086.27500000014</v>
      </c>
      <c r="V21">
        <f>(U21-N21*'属性表（单）'!$I$13/'属性表（单）'!$I$11)/100+($U$2-$N$2*'属性表（单）'!$I$13/'属性表（单）'!$I$11)</f>
        <v>1841.0152500000013</v>
      </c>
      <c r="W21">
        <f>(U21-Q21*'属性表（单）'!$I$13/'属性表（单）'!$I$12)/100+($U$2-$Q$2*'属性表（单）'!$I$13/'属性表（单）'!$I$12)</f>
        <v>3535.6365000000005</v>
      </c>
    </row>
    <row r="22" spans="1:23" x14ac:dyDescent="0.2">
      <c r="A22">
        <v>20</v>
      </c>
      <c r="B22">
        <f>经验表!B23</f>
        <v>17050</v>
      </c>
      <c r="C22">
        <f t="shared" si="0"/>
        <v>130000</v>
      </c>
      <c r="D22" s="12">
        <f>经验表!G23</f>
        <v>20460</v>
      </c>
      <c r="E22">
        <f t="shared" si="1"/>
        <v>156000</v>
      </c>
      <c r="F22">
        <f>(E22-C22*'属性表（单）'!$I$8/'属性表（单）'!$I$7)/100+($E$2-$C$2*'属性表（单）'!$I$8/'属性表（单）'!$I$7)</f>
        <v>-376</v>
      </c>
      <c r="G22" s="14">
        <f>经验表!J23</f>
        <v>25575</v>
      </c>
      <c r="H22" s="14">
        <f t="shared" si="2"/>
        <v>195000</v>
      </c>
      <c r="I22">
        <f>(H22-E22*'属性表（单）'!$I$9/'属性表（单）'!$I$8)/100+($H$2-$E$2*'属性表（单）'!$I$9/'属性表（单）'!$I$8)</f>
        <v>-320</v>
      </c>
      <c r="J22" s="16">
        <f>经验表!M23</f>
        <v>33247.5</v>
      </c>
      <c r="K22" s="16">
        <f t="shared" si="3"/>
        <v>253500</v>
      </c>
      <c r="L22">
        <f>(K22-H22*'属性表（单）'!$I$10/'属性表（单）'!$I$9)/100+($K$2-$H$2*'属性表（单）'!$I$10/'属性表（单）'!$I$9)</f>
        <v>-359.44444444444468</v>
      </c>
      <c r="M22" s="8">
        <f>经验表!P23</f>
        <v>43221.75</v>
      </c>
      <c r="N22">
        <f t="shared" si="4"/>
        <v>329550</v>
      </c>
      <c r="O22" s="40">
        <f>(N22-K22*'属性表（单）'!$I$11/'属性表（单）'!$I$10)/100+($N$2-$K$2*'属性表（单）'!$I$11/'属性表（单）'!$I$10)</f>
        <v>618</v>
      </c>
      <c r="P22" s="36">
        <f>经验表!S23</f>
        <v>89768.250000000015</v>
      </c>
      <c r="Q22">
        <f t="shared" si="5"/>
        <v>684450.00000000012</v>
      </c>
      <c r="R22">
        <f>(Q22-K22*'属性表（单）'!$I$12/'属性表（单）'!$I$10)/100+($Q$2-$K$2*'属性表（单）'!$I$12/'属性表（单）'!$I$10)</f>
        <v>139.50000000000114</v>
      </c>
      <c r="S22" s="6">
        <f>(Q22-N22*'属性表（单）'!$I$12/'属性表（单）'!$I$11)/100+($Q$2-$N$2*'属性表（单）'!$I$12/'属性表（单）'!$I$11)</f>
        <v>-1096.4999999999989</v>
      </c>
      <c r="T22" s="37">
        <f>经验表!V23</f>
        <v>116698.72500000002</v>
      </c>
      <c r="U22">
        <f t="shared" si="6"/>
        <v>889785.00000000012</v>
      </c>
      <c r="V22">
        <f>(U22-N22*'属性表（单）'!$I$13/'属性表（单）'!$I$11)/100+($U$2-$N$2*'属性表（单）'!$I$13/'属性表（单）'!$I$11)</f>
        <v>1711.3500000000013</v>
      </c>
      <c r="W22">
        <f>(U22-Q22*'属性表（单）'!$I$13/'属性表（单）'!$I$12)/100+($U$2-$Q$2*'属性表（单）'!$I$13/'属性表（单）'!$I$12)</f>
        <v>3356.1</v>
      </c>
    </row>
    <row r="23" spans="1:23" x14ac:dyDescent="0.2">
      <c r="A23">
        <v>21</v>
      </c>
      <c r="B23">
        <f>经验表!B24</f>
        <v>18750</v>
      </c>
      <c r="C23">
        <f t="shared" si="0"/>
        <v>148750</v>
      </c>
      <c r="D23" s="12">
        <f>经验表!G24</f>
        <v>22500</v>
      </c>
      <c r="E23">
        <f t="shared" si="1"/>
        <v>178500</v>
      </c>
      <c r="F23">
        <f>(E23-C23*'属性表（单）'!$I$8/'属性表（单）'!$I$7)/100+($E$2-$C$2*'属性表（单）'!$I$8/'属性表（单）'!$I$7)</f>
        <v>-432.25</v>
      </c>
      <c r="G23" s="14">
        <f>经验表!J24</f>
        <v>28125</v>
      </c>
      <c r="H23" s="14">
        <f t="shared" si="2"/>
        <v>223125</v>
      </c>
      <c r="I23">
        <f>(H23-E23*'属性表（单）'!$I$9/'属性表（单）'!$I$8)/100+($H$2-$E$2*'属性表（单）'!$I$9/'属性表（单）'!$I$8)</f>
        <v>-376.25</v>
      </c>
      <c r="J23" s="16">
        <f>经验表!M24</f>
        <v>36562.5</v>
      </c>
      <c r="K23" s="16">
        <f t="shared" si="3"/>
        <v>290062.5</v>
      </c>
      <c r="L23">
        <f>(K23-H23*'属性表（单）'!$I$10/'属性表（单）'!$I$9)/100+($K$2-$H$2*'属性表（单）'!$I$10/'属性表（单）'!$I$9)</f>
        <v>-493.8194444444448</v>
      </c>
      <c r="M23" s="8">
        <f>经验表!P24</f>
        <v>47531.25</v>
      </c>
      <c r="N23">
        <f t="shared" si="4"/>
        <v>377081.25</v>
      </c>
      <c r="O23" s="40">
        <f>(N23-K23*'属性表（单）'!$I$11/'属性表（单）'!$I$10)/100+($N$2-$K$2*'属性表（单）'!$I$11/'属性表（单）'!$I$10)</f>
        <v>544.875</v>
      </c>
      <c r="P23" s="36">
        <f>经验表!S24</f>
        <v>98718.750000000015</v>
      </c>
      <c r="Q23">
        <f t="shared" si="5"/>
        <v>783168.75000000012</v>
      </c>
      <c r="R23">
        <f>(Q23-K23*'属性表（单）'!$I$12/'属性表（单）'!$I$10)/100+($Q$2-$K$2*'属性表（单）'!$I$12/'属性表（单）'!$I$10)</f>
        <v>29.812500000001137</v>
      </c>
      <c r="S23" s="6">
        <f>(Q23-N23*'属性表（单）'!$I$12/'属性表（单）'!$I$11)/100+($Q$2-$N$2*'属性表（单）'!$I$12/'属性表（单）'!$I$11)</f>
        <v>-1059.9374999999989</v>
      </c>
      <c r="T23" s="37">
        <f>经验表!V24</f>
        <v>128334.37500000001</v>
      </c>
      <c r="U23">
        <f t="shared" si="6"/>
        <v>1018119.3750000001</v>
      </c>
      <c r="V23">
        <f>(U23-N23*'属性表（单）'!$I$13/'属性表（单）'!$I$11)/100+($U$2-$N$2*'属性表（单）'!$I$13/'属性表（单）'!$I$11)</f>
        <v>1568.7562500000013</v>
      </c>
      <c r="W23">
        <f>(U23-Q23*'属性表（单）'!$I$13/'属性表（单）'!$I$12)/100+($U$2-$Q$2*'属性表（单）'!$I$13/'属性表（单）'!$I$12)</f>
        <v>3158.6624999999985</v>
      </c>
    </row>
    <row r="24" spans="1:23" x14ac:dyDescent="0.2">
      <c r="A24">
        <v>22</v>
      </c>
      <c r="B24">
        <f>经验表!B25</f>
        <v>21050</v>
      </c>
      <c r="C24">
        <f t="shared" si="0"/>
        <v>169800</v>
      </c>
      <c r="D24" s="12">
        <f>经验表!G25</f>
        <v>25260</v>
      </c>
      <c r="E24">
        <f t="shared" si="1"/>
        <v>203760</v>
      </c>
      <c r="F24">
        <f>(E24-C24*'属性表（单）'!$I$8/'属性表（单）'!$I$7)/100+($E$2-$C$2*'属性表（单）'!$I$8/'属性表（单）'!$I$7)</f>
        <v>-495.4</v>
      </c>
      <c r="G24" s="14">
        <f>经验表!J25</f>
        <v>31575</v>
      </c>
      <c r="H24" s="14">
        <f t="shared" si="2"/>
        <v>254700</v>
      </c>
      <c r="I24">
        <f>(H24-E24*'属性表（单）'!$I$9/'属性表（单）'!$I$8)/100+($H$2-$E$2*'属性表（单）'!$I$9/'属性表（单）'!$I$8)</f>
        <v>-439.4</v>
      </c>
      <c r="J24" s="16">
        <f>经验表!M25</f>
        <v>41047.500000000007</v>
      </c>
      <c r="K24" s="16">
        <f t="shared" si="3"/>
        <v>331110</v>
      </c>
      <c r="L24">
        <f>(K24-H24*'属性表（单）'!$I$10/'属性表（单）'!$I$9)/100+($K$2-$H$2*'属性表（单）'!$I$10/'属性表（单）'!$I$9)</f>
        <v>-644.67777777777792</v>
      </c>
      <c r="M24" s="8">
        <f>经验表!P25</f>
        <v>53361.75</v>
      </c>
      <c r="N24">
        <f t="shared" si="4"/>
        <v>430443</v>
      </c>
      <c r="O24" s="40">
        <f>(N24-K24*'属性表（单）'!$I$11/'属性表（单）'!$I$10)/100+($N$2-$K$2*'属性表（单）'!$I$11/'属性表（单）'!$I$10)</f>
        <v>462.78</v>
      </c>
      <c r="P24" s="36">
        <f>经验表!S25</f>
        <v>110828.25000000001</v>
      </c>
      <c r="Q24">
        <f t="shared" si="5"/>
        <v>893997.00000000012</v>
      </c>
      <c r="R24" s="27">
        <f>(Q24-K24*'属性表（单）'!$I$12/'属性表（单）'!$I$10)/100+($Q$2-$K$2*'属性表（单）'!$I$12/'属性表（单）'!$I$10)</f>
        <v>-93.32999999999879</v>
      </c>
      <c r="S24" s="6">
        <f>(Q24-N24*'属性表（单）'!$I$12/'属性表（单）'!$I$11)/100+($Q$2-$N$2*'属性表（单）'!$I$12/'属性表（单）'!$I$11)</f>
        <v>-1018.8899999999988</v>
      </c>
      <c r="T24" s="37">
        <f>经验表!V25</f>
        <v>144076.72500000001</v>
      </c>
      <c r="U24">
        <f t="shared" si="6"/>
        <v>1162196.1000000001</v>
      </c>
      <c r="V24">
        <f>(U24-N24*'属性表（单）'!$I$13/'属性表（单）'!$I$11)/100+($U$2-$N$2*'属性表（单）'!$I$13/'属性表（单）'!$I$11)</f>
        <v>1408.671000000001</v>
      </c>
      <c r="W24">
        <f>(U24-Q24*'属性表（单）'!$I$13/'属性表（单）'!$I$12)/100+($U$2-$Q$2*'属性表（单）'!$I$13/'属性表（单）'!$I$12)</f>
        <v>2937.0059999999985</v>
      </c>
    </row>
    <row r="25" spans="1:23" x14ac:dyDescent="0.2">
      <c r="A25">
        <v>23</v>
      </c>
      <c r="B25">
        <f>经验表!B26</f>
        <v>23350</v>
      </c>
      <c r="C25">
        <f t="shared" si="0"/>
        <v>193150</v>
      </c>
      <c r="D25" s="12">
        <f>经验表!G26</f>
        <v>28020</v>
      </c>
      <c r="E25">
        <f t="shared" si="1"/>
        <v>231780</v>
      </c>
      <c r="F25">
        <f>(E25-C25*'属性表（单）'!$I$8/'属性表（单）'!$I$7)/100+($E$2-$C$2*'属性表（单）'!$I$8/'属性表（单）'!$I$7)</f>
        <v>-565.45000000000005</v>
      </c>
      <c r="G25" s="14">
        <f>经验表!J26</f>
        <v>35025</v>
      </c>
      <c r="H25" s="14">
        <f t="shared" si="2"/>
        <v>289725</v>
      </c>
      <c r="I25">
        <f>(H25-E25*'属性表（单）'!$I$9/'属性表（单）'!$I$8)/100+($H$2-$E$2*'属性表（单）'!$I$9/'属性表（单）'!$I$8)</f>
        <v>-509.45000000000005</v>
      </c>
      <c r="J25" s="16">
        <f>经验表!M26</f>
        <v>45532.500000000007</v>
      </c>
      <c r="K25" s="16">
        <f t="shared" si="3"/>
        <v>376642.5</v>
      </c>
      <c r="L25">
        <f>(K25-H25*'属性表（单）'!$I$10/'属性表（单）'!$I$9)/100+($K$2-$H$2*'属性表（单）'!$I$10/'属性表（单）'!$I$9)</f>
        <v>-812.01944444444462</v>
      </c>
      <c r="M25" s="8">
        <f>经验表!P26</f>
        <v>59192.25</v>
      </c>
      <c r="N25">
        <f t="shared" si="4"/>
        <v>489635.25</v>
      </c>
      <c r="O25" s="40">
        <f>(N25-K25*'属性表（单）'!$I$11/'属性表（单）'!$I$10)/100+($N$2-$K$2*'属性表（单）'!$I$11/'属性表（单）'!$I$10)</f>
        <v>371.71500000000003</v>
      </c>
      <c r="P25" s="36">
        <f>经验表!S26</f>
        <v>122937.75000000001</v>
      </c>
      <c r="Q25">
        <f t="shared" si="5"/>
        <v>1016934.7500000001</v>
      </c>
      <c r="R25">
        <f>(Q25-K25*'属性表（单）'!$I$12/'属性表（单）'!$I$10)/100+($Q$2-$K$2*'属性表（单）'!$I$12/'属性表（单）'!$I$10)</f>
        <v>-229.92749999999887</v>
      </c>
      <c r="S25" s="6">
        <f>(Q25-N25*'属性表（单）'!$I$12/'属性表（单）'!$I$11)/100+($Q$2-$N$2*'属性表（单）'!$I$12/'属性表（单）'!$I$11)</f>
        <v>-973.35749999999882</v>
      </c>
      <c r="T25" s="37">
        <f>经验表!V26</f>
        <v>159819.07500000001</v>
      </c>
      <c r="U25">
        <f t="shared" si="6"/>
        <v>1322015.175</v>
      </c>
      <c r="V25">
        <f>(U25-N25*'属性表（单）'!$I$13/'属性表（单）'!$I$11)/100+($U$2-$N$2*'属性表（单）'!$I$13/'属性表（单）'!$I$11)</f>
        <v>1231.0942500000006</v>
      </c>
      <c r="W25">
        <f>(U25-Q25*'属性表（单）'!$I$13/'属性表（单）'!$I$12)/100+($U$2-$Q$2*'属性表（单）'!$I$13/'属性表（单）'!$I$12)</f>
        <v>2691.1304999999984</v>
      </c>
    </row>
    <row r="26" spans="1:23" x14ac:dyDescent="0.2">
      <c r="A26">
        <v>24</v>
      </c>
      <c r="B26">
        <f>经验表!B27</f>
        <v>25650</v>
      </c>
      <c r="C26">
        <f t="shared" si="0"/>
        <v>218800</v>
      </c>
      <c r="D26" s="12">
        <f>经验表!G27</f>
        <v>30780</v>
      </c>
      <c r="E26">
        <f t="shared" si="1"/>
        <v>262560</v>
      </c>
      <c r="F26">
        <f>(E26-C26*'属性表（单）'!$I$8/'属性表（单）'!$I$7)/100+($E$2-$C$2*'属性表（单）'!$I$8/'属性表（单）'!$I$7)</f>
        <v>-642.4</v>
      </c>
      <c r="G26" s="14">
        <f>经验表!J27</f>
        <v>38475</v>
      </c>
      <c r="H26" s="14">
        <f t="shared" si="2"/>
        <v>328200</v>
      </c>
      <c r="I26">
        <f>(H26-E26*'属性表（单）'!$I$9/'属性表（单）'!$I$8)/100+($H$2-$E$2*'属性表（单）'!$I$9/'属性表（单）'!$I$8)</f>
        <v>-586.4</v>
      </c>
      <c r="J26" s="16">
        <f>经验表!M27</f>
        <v>50017.500000000007</v>
      </c>
      <c r="K26" s="16">
        <f t="shared" si="3"/>
        <v>426660</v>
      </c>
      <c r="L26">
        <f>(K26-H26*'属性表（单）'!$I$10/'属性表（单）'!$I$9)/100+($K$2-$H$2*'属性表（单）'!$I$10/'属性表（单）'!$I$9)</f>
        <v>-995.84444444444421</v>
      </c>
      <c r="M26" s="8">
        <f>经验表!P27</f>
        <v>65022.750000000007</v>
      </c>
      <c r="N26">
        <f t="shared" si="4"/>
        <v>554658</v>
      </c>
      <c r="O26" s="40">
        <f>(N26-K26*'属性表（单）'!$I$11/'属性表（单）'!$I$10)/100+($N$2-$K$2*'属性表（单）'!$I$11/'属性表（单）'!$I$10)</f>
        <v>271.67999999999995</v>
      </c>
      <c r="P26" s="36">
        <f>经验表!S27</f>
        <v>135047.25000000003</v>
      </c>
      <c r="Q26">
        <f t="shared" si="5"/>
        <v>1151982.0000000002</v>
      </c>
      <c r="R26">
        <f>(Q26-K26*'属性表（单）'!$I$12/'属性表（单）'!$I$10)/100+($Q$2-$K$2*'属性表（单）'!$I$12/'属性表（单）'!$I$10)</f>
        <v>-379.97999999999774</v>
      </c>
      <c r="S26" s="6">
        <f>(Q26-N26*'属性表（单）'!$I$12/'属性表（单）'!$I$11)/100+($Q$2-$N$2*'属性表（单）'!$I$12/'属性表（单）'!$I$11)</f>
        <v>-923.33999999999764</v>
      </c>
      <c r="T26" s="37">
        <f>经验表!V27</f>
        <v>175561.42500000002</v>
      </c>
      <c r="U26">
        <f t="shared" si="6"/>
        <v>1497576.6</v>
      </c>
      <c r="V26">
        <f>(U26-N26*'属性表（单）'!$I$13/'属性表（单）'!$I$11)/100+($U$2-$N$2*'属性表（单）'!$I$13/'属性表（单）'!$I$11)</f>
        <v>1036.026000000001</v>
      </c>
      <c r="W26">
        <f>(U26-Q26*'属性表（单）'!$I$13/'属性表（单）'!$I$12)/100+($U$2-$Q$2*'属性表（单）'!$I$13/'属性表（单）'!$I$12)</f>
        <v>2421.0359999999987</v>
      </c>
    </row>
    <row r="27" spans="1:23" x14ac:dyDescent="0.2">
      <c r="A27">
        <v>25</v>
      </c>
      <c r="B27">
        <f>经验表!B28</f>
        <v>27950</v>
      </c>
      <c r="C27">
        <f t="shared" si="0"/>
        <v>246750</v>
      </c>
      <c r="D27" s="12">
        <f>经验表!G28</f>
        <v>33540</v>
      </c>
      <c r="E27">
        <f t="shared" si="1"/>
        <v>296100</v>
      </c>
      <c r="F27">
        <f>(E27-C27*'属性表（单）'!$I$8/'属性表（单）'!$I$7)/100+($E$2-$C$2*'属性表（单）'!$I$8/'属性表（单）'!$I$7)</f>
        <v>-726.25</v>
      </c>
      <c r="G27" s="14">
        <f>经验表!J28</f>
        <v>41925</v>
      </c>
      <c r="H27" s="14">
        <f t="shared" si="2"/>
        <v>370125</v>
      </c>
      <c r="I27">
        <f>(H27-E27*'属性表（单）'!$I$9/'属性表（单）'!$I$8)/100+($H$2-$E$2*'属性表（单）'!$I$9/'属性表（单）'!$I$8)</f>
        <v>-670.25</v>
      </c>
      <c r="J27" s="16">
        <f>经验表!M28</f>
        <v>54502.500000000007</v>
      </c>
      <c r="K27" s="16">
        <f t="shared" si="3"/>
        <v>481162.5</v>
      </c>
      <c r="L27">
        <f>(K27-H27*'属性表（单）'!$I$10/'属性表（单）'!$I$9)/100+($K$2-$H$2*'属性表（单）'!$I$10/'属性表（单）'!$I$9)</f>
        <v>-1196.1527777777778</v>
      </c>
      <c r="M27" s="8">
        <f>经验表!P28</f>
        <v>70853.25</v>
      </c>
      <c r="N27">
        <f t="shared" si="4"/>
        <v>625511.25</v>
      </c>
      <c r="O27" s="40">
        <f>(N27-K27*'属性表（单）'!$I$11/'属性表（单）'!$I$10)/100+($N$2-$K$2*'属性表（单）'!$I$11/'属性表（单）'!$I$10)</f>
        <v>162.67499999999995</v>
      </c>
      <c r="P27" s="36">
        <f>经验表!S28</f>
        <v>147156.75000000003</v>
      </c>
      <c r="Q27">
        <f t="shared" si="5"/>
        <v>1299138.7500000002</v>
      </c>
      <c r="R27">
        <f>(Q27-K27*'属性表（单）'!$I$12/'属性表（单）'!$I$10)/100+($Q$2-$K$2*'属性表（单）'!$I$12/'属性表（单）'!$I$10)</f>
        <v>-543.48749999999768</v>
      </c>
      <c r="S27" s="6">
        <f>(Q27-N27*'属性表（单）'!$I$12/'属性表（单）'!$I$11)/100+($Q$2-$N$2*'属性表（单）'!$I$12/'属性表（单）'!$I$11)</f>
        <v>-868.83749999999759</v>
      </c>
      <c r="T27" s="37">
        <f>经验表!V28</f>
        <v>191303.77500000002</v>
      </c>
      <c r="U27">
        <f t="shared" si="6"/>
        <v>1688880.375</v>
      </c>
      <c r="V27">
        <f>(U27-N27*'属性表（单）'!$I$13/'属性表（单）'!$I$11)/100+($U$2-$N$2*'属性表（单）'!$I$13/'属性表（单）'!$I$11)</f>
        <v>823.46624999999995</v>
      </c>
      <c r="W27">
        <f>(U27-Q27*'属性表（单）'!$I$13/'属性表（单）'!$I$12)/100+($U$2-$Q$2*'属性表（单）'!$I$13/'属性表（单）'!$I$12)</f>
        <v>2126.7224999999976</v>
      </c>
    </row>
    <row r="28" spans="1:23" x14ac:dyDescent="0.2">
      <c r="A28">
        <v>26</v>
      </c>
      <c r="B28">
        <f>经验表!B29</f>
        <v>30950</v>
      </c>
      <c r="C28">
        <f t="shared" si="0"/>
        <v>277700</v>
      </c>
      <c r="D28" s="12">
        <f>经验表!G29</f>
        <v>37140</v>
      </c>
      <c r="E28">
        <f t="shared" si="1"/>
        <v>333240</v>
      </c>
      <c r="F28">
        <f>(E28-C28*'属性表（单）'!$I$8/'属性表（单）'!$I$7)/100+($E$2-$C$2*'属性表（单）'!$I$8/'属性表（单）'!$I$7)</f>
        <v>-819.1</v>
      </c>
      <c r="G28" s="14">
        <f>经验表!J29</f>
        <v>46425</v>
      </c>
      <c r="H28" s="14">
        <f t="shared" si="2"/>
        <v>416550</v>
      </c>
      <c r="I28">
        <f>(H28-E28*'属性表（单）'!$I$9/'属性表（单）'!$I$8)/100+($H$2-$E$2*'属性表（单）'!$I$9/'属性表（单）'!$I$8)</f>
        <v>-763.1</v>
      </c>
      <c r="J28" s="16">
        <f>经验表!M29</f>
        <v>60352.500000000007</v>
      </c>
      <c r="K28" s="16">
        <f t="shared" si="3"/>
        <v>541515</v>
      </c>
      <c r="L28">
        <f>(K28-H28*'属性表（单）'!$I$10/'属性表（单）'!$I$9)/100+($K$2-$H$2*'属性表（单）'!$I$10/'属性表（单）'!$I$9)</f>
        <v>-1417.9611111111114</v>
      </c>
      <c r="M28" s="8">
        <f>经验表!P29</f>
        <v>78458.25</v>
      </c>
      <c r="N28">
        <f t="shared" si="4"/>
        <v>703969.5</v>
      </c>
      <c r="O28" s="40">
        <f>(N28-K28*'属性表（单）'!$I$11/'属性表（单）'!$I$10)/100+($N$2-$K$2*'属性表（单）'!$I$11/'属性表（单）'!$I$10)</f>
        <v>41.970000000000027</v>
      </c>
      <c r="P28" s="36">
        <f>经验表!S29</f>
        <v>162951.75000000003</v>
      </c>
      <c r="Q28">
        <f t="shared" si="5"/>
        <v>1462090.5000000002</v>
      </c>
      <c r="R28">
        <f>(Q28-K28*'属性表（单）'!$I$12/'属性表（单）'!$I$10)/100+($Q$2-$K$2*'属性表（单）'!$I$12/'属性表（单）'!$I$10)</f>
        <v>-724.54499999999757</v>
      </c>
      <c r="S28" s="6">
        <f>(Q28-N28*'属性表（单）'!$I$12/'属性表（单）'!$I$11)/100+($Q$2-$N$2*'属性表（单）'!$I$12/'属性表（单）'!$I$11)</f>
        <v>-808.48499999999763</v>
      </c>
      <c r="T28" s="37">
        <f>经验表!V29</f>
        <v>211837.27500000002</v>
      </c>
      <c r="U28">
        <f t="shared" si="6"/>
        <v>1900717.65</v>
      </c>
      <c r="V28">
        <f>(U28-N28*'属性表（单）'!$I$13/'属性表（单）'!$I$11)/100+($U$2-$N$2*'属性表（单）'!$I$13/'属性表（单）'!$I$11)</f>
        <v>588.09149999999909</v>
      </c>
      <c r="W28">
        <f>(U28-Q28*'属性表（单）'!$I$13/'属性表（单）'!$I$12)/100+($U$2-$Q$2*'属性表（单）'!$I$13/'属性表（单）'!$I$12)</f>
        <v>1800.8189999999945</v>
      </c>
    </row>
    <row r="29" spans="1:23" x14ac:dyDescent="0.2">
      <c r="A29">
        <v>27</v>
      </c>
      <c r="B29">
        <f>经验表!B30</f>
        <v>33950</v>
      </c>
      <c r="C29">
        <f t="shared" si="0"/>
        <v>311650</v>
      </c>
      <c r="D29" s="12">
        <f>经验表!G30</f>
        <v>40740</v>
      </c>
      <c r="E29">
        <f t="shared" si="1"/>
        <v>373980</v>
      </c>
      <c r="F29">
        <f>(E29-C29*'属性表（单）'!$I$8/'属性表（单）'!$I$7)/100+($E$2-$C$2*'属性表（单）'!$I$8/'属性表（单）'!$I$7)</f>
        <v>-920.95</v>
      </c>
      <c r="G29" s="14">
        <f>经验表!J30</f>
        <v>50925</v>
      </c>
      <c r="H29" s="14">
        <f t="shared" si="2"/>
        <v>467475</v>
      </c>
      <c r="I29">
        <f>(H29-E29*'属性表（单）'!$I$9/'属性表（单）'!$I$8)/100+($H$2-$E$2*'属性表（单）'!$I$9/'属性表（单）'!$I$8)</f>
        <v>-864.95</v>
      </c>
      <c r="J29" s="16">
        <f>经验表!M30</f>
        <v>66202.5</v>
      </c>
      <c r="K29" s="16">
        <f t="shared" si="3"/>
        <v>607717.5</v>
      </c>
      <c r="L29">
        <f>(K29-H29*'属性表（单）'!$I$10/'属性表（单）'!$I$9)/100+($K$2-$H$2*'属性表（单）'!$I$10/'属性表（单）'!$I$9)</f>
        <v>-1661.2694444444442</v>
      </c>
      <c r="M29" s="8">
        <f>经验表!P30</f>
        <v>86063.25</v>
      </c>
      <c r="N29">
        <f t="shared" si="4"/>
        <v>790032.75</v>
      </c>
      <c r="O29" s="40">
        <f>(N29-K29*'属性表（单）'!$I$11/'属性表（单）'!$I$10)/100+($N$2-$K$2*'属性表（单）'!$I$11/'属性表（单）'!$I$10)</f>
        <v>-90.434999999999945</v>
      </c>
      <c r="P29" s="36">
        <f>经验表!S30</f>
        <v>178746.75000000003</v>
      </c>
      <c r="Q29">
        <f t="shared" si="5"/>
        <v>1640837.2500000002</v>
      </c>
      <c r="R29">
        <f>(Q29-K29*'属性表（单）'!$I$12/'属性表（单）'!$I$10)/100+($Q$2-$K$2*'属性表（单）'!$I$12/'属性表（单）'!$I$10)</f>
        <v>-923.15249999999764</v>
      </c>
      <c r="S29" s="6">
        <f>(Q29-N29*'属性表（单）'!$I$12/'属性表（单）'!$I$11)/100+($Q$2-$N$2*'属性表（单）'!$I$12/'属性表（单）'!$I$11)</f>
        <v>-742.28249999999764</v>
      </c>
      <c r="T29" s="37">
        <f>经验表!V30</f>
        <v>232370.77500000002</v>
      </c>
      <c r="U29">
        <f t="shared" si="6"/>
        <v>2133088.4249999998</v>
      </c>
      <c r="V29">
        <f>(U29-N29*'属性表（单）'!$I$13/'属性表（单）'!$I$11)/100+($U$2-$N$2*'属性表（单）'!$I$13/'属性表（单）'!$I$11)</f>
        <v>329.90174999999817</v>
      </c>
      <c r="W29">
        <f>(U29-Q29*'属性表（单）'!$I$13/'属性表（单）'!$I$12)/100+($U$2-$Q$2*'属性表（单）'!$I$13/'属性表（单）'!$I$12)</f>
        <v>1443.3254999999936</v>
      </c>
    </row>
    <row r="30" spans="1:23" x14ac:dyDescent="0.2">
      <c r="A30">
        <v>28</v>
      </c>
      <c r="B30">
        <f>经验表!B31</f>
        <v>36950</v>
      </c>
      <c r="C30">
        <f t="shared" si="0"/>
        <v>348600</v>
      </c>
      <c r="D30" s="12">
        <f>经验表!G31</f>
        <v>44340</v>
      </c>
      <c r="E30">
        <f t="shared" si="1"/>
        <v>418320</v>
      </c>
      <c r="F30">
        <f>(E30-C30*'属性表（单）'!$I$8/'属性表（单）'!$I$7)/100+($E$2-$C$2*'属性表（单）'!$I$8/'属性表（单）'!$I$7)</f>
        <v>-1031.8</v>
      </c>
      <c r="G30" s="14">
        <f>经验表!J31</f>
        <v>55425</v>
      </c>
      <c r="H30" s="14">
        <f t="shared" si="2"/>
        <v>522900</v>
      </c>
      <c r="I30">
        <f>(H30-E30*'属性表（单）'!$I$9/'属性表（单）'!$I$8)/100+($H$2-$E$2*'属性表（单）'!$I$9/'属性表（单）'!$I$8)</f>
        <v>-975.8</v>
      </c>
      <c r="J30" s="16">
        <f>经验表!M31</f>
        <v>72052.5</v>
      </c>
      <c r="K30" s="16">
        <f t="shared" si="3"/>
        <v>679770</v>
      </c>
      <c r="L30">
        <f>(K30-H30*'属性表（单）'!$I$10/'属性表（单）'!$I$9)/100+($K$2-$H$2*'属性表（单）'!$I$10/'属性表（单）'!$I$9)</f>
        <v>-1926.077777777778</v>
      </c>
      <c r="M30" s="8">
        <f>经验表!P31</f>
        <v>93668.25</v>
      </c>
      <c r="N30">
        <f t="shared" si="4"/>
        <v>883701</v>
      </c>
      <c r="O30" s="40">
        <f>(N30-K30*'属性表（单）'!$I$11/'属性表（单）'!$I$10)/100+($N$2-$K$2*'属性表（单）'!$I$11/'属性表（单）'!$I$10)</f>
        <v>-234.53999999999996</v>
      </c>
      <c r="P30" s="36">
        <f>经验表!S31</f>
        <v>194541.75000000003</v>
      </c>
      <c r="Q30">
        <f t="shared" si="5"/>
        <v>1835379.0000000002</v>
      </c>
      <c r="R30">
        <f>(Q30-K30*'属性表（单）'!$I$12/'属性表（单）'!$I$10)/100+($Q$2-$K$2*'属性表（单）'!$I$12/'属性表（单）'!$I$10)</f>
        <v>-1139.3099999999977</v>
      </c>
      <c r="S30" s="6">
        <f>(Q30-N30*'属性表（单）'!$I$12/'属性表（单）'!$I$11)/100+($Q$2-$N$2*'属性表（单）'!$I$12/'属性表（单）'!$I$11)</f>
        <v>-670.22999999999763</v>
      </c>
      <c r="T30" s="37">
        <f>经验表!V31</f>
        <v>252904.27500000002</v>
      </c>
      <c r="U30">
        <f t="shared" si="6"/>
        <v>2385992.6999999997</v>
      </c>
      <c r="V30" s="27">
        <f>(U30-N30*'属性表（单）'!$I$13/'属性表（单）'!$I$11)/100+($U$2-$N$2*'属性表（单）'!$I$13/'属性表（单）'!$I$11)</f>
        <v>48.896999999997206</v>
      </c>
      <c r="W30">
        <f>(U30-Q30*'属性表（单）'!$I$13/'属性表（单）'!$I$12)/100+($U$2-$Q$2*'属性表（单）'!$I$13/'属性表（单）'!$I$12)</f>
        <v>1054.2419999999925</v>
      </c>
    </row>
    <row r="31" spans="1:23" x14ac:dyDescent="0.2">
      <c r="A31">
        <v>29</v>
      </c>
      <c r="B31">
        <f>经验表!B32</f>
        <v>39950</v>
      </c>
      <c r="C31">
        <f t="shared" si="0"/>
        <v>388550</v>
      </c>
      <c r="D31" s="12">
        <f>经验表!G32</f>
        <v>47940</v>
      </c>
      <c r="E31">
        <f t="shared" si="1"/>
        <v>466260</v>
      </c>
      <c r="F31">
        <f>(E31-C31*'属性表（单）'!$I$8/'属性表（单）'!$I$7)/100+($E$2-$C$2*'属性表（单）'!$I$8/'属性表（单）'!$I$7)</f>
        <v>-1151.6500000000001</v>
      </c>
      <c r="G31" s="14">
        <f>经验表!J32</f>
        <v>59925</v>
      </c>
      <c r="H31" s="14">
        <f t="shared" si="2"/>
        <v>582825</v>
      </c>
      <c r="I31">
        <f>(H31-E31*'属性表（单）'!$I$9/'属性表（单）'!$I$8)/100+($H$2-$E$2*'属性表（单）'!$I$9/'属性表（单）'!$I$8)</f>
        <v>-1095.6500000000001</v>
      </c>
      <c r="J31" s="16">
        <f>经验表!M32</f>
        <v>77902.5</v>
      </c>
      <c r="K31" s="16">
        <f t="shared" si="3"/>
        <v>757672.5</v>
      </c>
      <c r="L31">
        <f>(K31-H31*'属性表（单）'!$I$10/'属性表（单）'!$I$9)/100+($K$2-$H$2*'属性表（单）'!$I$10/'属性表（单）'!$I$9)</f>
        <v>-2212.3861111111114</v>
      </c>
      <c r="M31" s="8">
        <f>经验表!P32</f>
        <v>101273.25</v>
      </c>
      <c r="N31">
        <f t="shared" si="4"/>
        <v>984974.25</v>
      </c>
      <c r="O31" s="40">
        <f>(N31-K31*'属性表（单）'!$I$11/'属性表（单）'!$I$10)/100+($N$2-$K$2*'属性表（单）'!$I$11/'属性表（单）'!$I$10)</f>
        <v>-390.34500000000003</v>
      </c>
      <c r="P31" s="36">
        <f>经验表!S32</f>
        <v>210336.75000000003</v>
      </c>
      <c r="Q31">
        <f t="shared" si="5"/>
        <v>2045715.7500000002</v>
      </c>
      <c r="R31">
        <f>(Q31-K31*'属性表（单）'!$I$12/'属性表（单）'!$I$10)/100+($Q$2-$K$2*'属性表（单）'!$I$12/'属性表（单）'!$I$10)</f>
        <v>-1373.0174999999977</v>
      </c>
      <c r="S31" s="6">
        <f>(Q31-N31*'属性表（单）'!$I$12/'属性表（单）'!$I$11)/100+($Q$2-$N$2*'属性表（单）'!$I$12/'属性表（单）'!$I$11)</f>
        <v>-592.32749999999771</v>
      </c>
      <c r="T31" s="37">
        <f>经验表!V32</f>
        <v>273437.77500000002</v>
      </c>
      <c r="U31">
        <f t="shared" si="6"/>
        <v>2659430.4749999996</v>
      </c>
      <c r="V31">
        <f>(U31-N31*'属性表（单）'!$I$13/'属性表（单）'!$I$11)/100+($U$2-$N$2*'属性表（单）'!$I$13/'属性表（单）'!$I$11)</f>
        <v>-254.92275000000382</v>
      </c>
      <c r="W31">
        <f>(U31-Q31*'属性表（单）'!$I$13/'属性表（单）'!$I$12)/100+($U$2-$Q$2*'属性表（单）'!$I$13/'属性表（单）'!$I$12)</f>
        <v>633.56849999999167</v>
      </c>
    </row>
    <row r="32" spans="1:23" x14ac:dyDescent="0.2">
      <c r="A32">
        <v>30</v>
      </c>
      <c r="B32">
        <f>经验表!B33</f>
        <v>43750</v>
      </c>
      <c r="C32">
        <f t="shared" si="0"/>
        <v>432300</v>
      </c>
      <c r="D32" s="12">
        <f>经验表!G33</f>
        <v>52500</v>
      </c>
      <c r="E32">
        <f t="shared" si="1"/>
        <v>518760</v>
      </c>
      <c r="F32">
        <f>(E32-C32*'属性表（单）'!$I$8/'属性表（单）'!$I$7)/100+($E$2-$C$2*'属性表（单）'!$I$8/'属性表（单）'!$I$7)</f>
        <v>-1282.9000000000001</v>
      </c>
      <c r="G32" s="14">
        <f>经验表!J33</f>
        <v>65625</v>
      </c>
      <c r="H32" s="14">
        <f t="shared" si="2"/>
        <v>648450</v>
      </c>
      <c r="I32">
        <f>(H32-E32*'属性表（单）'!$I$9/'属性表（单）'!$I$8)/100+($H$2-$E$2*'属性表（单）'!$I$9/'属性表（单）'!$I$8)</f>
        <v>-1226.9000000000001</v>
      </c>
      <c r="J32" s="16">
        <f>经验表!M33</f>
        <v>85312.500000000015</v>
      </c>
      <c r="K32" s="16">
        <f t="shared" si="3"/>
        <v>842985</v>
      </c>
      <c r="L32">
        <f>(K32-H32*'属性表（单）'!$I$10/'属性表（单）'!$I$9)/100+($K$2-$H$2*'属性表（单）'!$I$10/'属性表（单）'!$I$9)</f>
        <v>-2525.9277777777779</v>
      </c>
      <c r="M32" s="8">
        <f>经验表!P33</f>
        <v>110906.25</v>
      </c>
      <c r="N32">
        <f t="shared" si="4"/>
        <v>1095880.5</v>
      </c>
      <c r="O32" s="40">
        <f>(N32-K32*'属性表（单）'!$I$11/'属性表（单）'!$I$10)/100+($N$2-$K$2*'属性表（单）'!$I$11/'属性表（单）'!$I$10)</f>
        <v>-560.97</v>
      </c>
      <c r="P32" s="36">
        <f>经验表!S33</f>
        <v>230343.75000000003</v>
      </c>
      <c r="Q32">
        <f t="shared" si="5"/>
        <v>2276059.5000000005</v>
      </c>
      <c r="R32">
        <f>(Q32-K32*'属性表（单）'!$I$12/'属性表（单）'!$I$10)/100+($Q$2-$K$2*'属性表（单）'!$I$12/'属性表（单）'!$I$10)</f>
        <v>-1628.9549999999954</v>
      </c>
      <c r="S32" s="6">
        <f>(Q32-N32*'属性表（单）'!$I$12/'属性表（单）'!$I$11)/100+($Q$2-$N$2*'属性表（单）'!$I$12/'属性表（单）'!$I$11)</f>
        <v>-507.01499999999533</v>
      </c>
      <c r="T32" s="37">
        <f>经验表!V33</f>
        <v>299446.87500000006</v>
      </c>
      <c r="U32">
        <f t="shared" si="6"/>
        <v>2958877.3499999996</v>
      </c>
      <c r="V32">
        <f>(U32-N32*'属性表（单）'!$I$13/'属性表（单）'!$I$11)/100+($U$2-$N$2*'属性表（单）'!$I$13/'属性表（单）'!$I$11)</f>
        <v>-587.64150000000382</v>
      </c>
      <c r="W32">
        <f>(U32-Q32*'属性表（单）'!$I$13/'属性表（单）'!$I$12)/100+($U$2-$Q$2*'属性表（单）'!$I$13/'属性表（单）'!$I$12)</f>
        <v>172.88099999999122</v>
      </c>
    </row>
    <row r="33" spans="1:23" x14ac:dyDescent="0.2">
      <c r="A33">
        <v>31</v>
      </c>
      <c r="B33">
        <f>经验表!B34</f>
        <v>47550</v>
      </c>
      <c r="C33">
        <f t="shared" si="0"/>
        <v>479850</v>
      </c>
      <c r="D33" s="12">
        <f>经验表!G34</f>
        <v>57060</v>
      </c>
      <c r="E33">
        <f t="shared" si="1"/>
        <v>575820</v>
      </c>
      <c r="F33">
        <f>(E33-C33*'属性表（单）'!$I$8/'属性表（单）'!$I$7)/100+($E$2-$C$2*'属性表（单）'!$I$8/'属性表（单）'!$I$7)</f>
        <v>-1425.55</v>
      </c>
      <c r="G33" s="14">
        <f>经验表!J34</f>
        <v>71325</v>
      </c>
      <c r="H33" s="14">
        <f t="shared" si="2"/>
        <v>719775</v>
      </c>
      <c r="I33">
        <f>(H33-E33*'属性表（单）'!$I$9/'属性表（单）'!$I$8)/100+($H$2-$E$2*'属性表（单）'!$I$9/'属性表（单）'!$I$8)</f>
        <v>-1369.55</v>
      </c>
      <c r="J33" s="16">
        <f>经验表!M34</f>
        <v>92722.500000000015</v>
      </c>
      <c r="K33" s="16">
        <f t="shared" si="3"/>
        <v>935707.5</v>
      </c>
      <c r="L33">
        <f>(K33-H33*'属性表（单）'!$I$10/'属性表（单）'!$I$9)/100+($K$2-$H$2*'属性表（单）'!$I$10/'属性表（单）'!$I$9)</f>
        <v>-2866.702777777778</v>
      </c>
      <c r="M33" s="8">
        <f>经验表!P34</f>
        <v>120539.25</v>
      </c>
      <c r="N33">
        <f t="shared" si="4"/>
        <v>1216419.75</v>
      </c>
      <c r="O33" s="40">
        <f>(N33-K33*'属性表（单）'!$I$11/'属性表（单）'!$I$10)/100+($N$2-$K$2*'属性表（单）'!$I$11/'属性表（单）'!$I$10)</f>
        <v>-746.41499999999996</v>
      </c>
      <c r="P33" s="36">
        <f>经验表!S34</f>
        <v>250350.75000000003</v>
      </c>
      <c r="Q33">
        <f t="shared" si="5"/>
        <v>2526410.2500000005</v>
      </c>
      <c r="R33">
        <f>(Q33-K33*'属性表（单）'!$I$12/'属性表（单）'!$I$10)/100+($Q$2-$K$2*'属性表（单）'!$I$12/'属性表（单）'!$I$10)</f>
        <v>-1907.1224999999954</v>
      </c>
      <c r="S33" s="6">
        <f>(Q33-N33*'属性表（单）'!$I$12/'属性表（单）'!$I$11)/100+($Q$2-$N$2*'属性表（单）'!$I$12/'属性表（单）'!$I$11)</f>
        <v>-414.29249999999536</v>
      </c>
      <c r="T33" s="37">
        <f>经验表!V34</f>
        <v>325455.97500000003</v>
      </c>
      <c r="U33">
        <f t="shared" si="6"/>
        <v>3284333.3249999997</v>
      </c>
      <c r="V33">
        <f>(U33-N33*'属性表（单）'!$I$13/'属性表（单）'!$I$11)/100+($U$2-$N$2*'属性表（单）'!$I$13/'属性表（单）'!$I$11)</f>
        <v>-949.25925000000279</v>
      </c>
      <c r="W33">
        <f>(U33-Q33*'属性表（单）'!$I$13/'属性表（单）'!$I$12)/100+($U$2-$Q$2*'属性表（单）'!$I$13/'属性表（单）'!$I$12)</f>
        <v>-327.82050000000709</v>
      </c>
    </row>
    <row r="34" spans="1:23" x14ac:dyDescent="0.2">
      <c r="A34">
        <v>32</v>
      </c>
      <c r="B34">
        <f>经验表!B35</f>
        <v>51350</v>
      </c>
      <c r="C34">
        <f t="shared" si="0"/>
        <v>531200</v>
      </c>
      <c r="D34" s="12">
        <f>经验表!G35</f>
        <v>61620</v>
      </c>
      <c r="E34">
        <f t="shared" si="1"/>
        <v>637440</v>
      </c>
      <c r="F34">
        <f>(E34-C34*'属性表（单）'!$I$8/'属性表（单）'!$I$7)/100+($E$2-$C$2*'属性表（单）'!$I$8/'属性表（单）'!$I$7)</f>
        <v>-1579.6</v>
      </c>
      <c r="G34" s="14">
        <f>经验表!J35</f>
        <v>77025</v>
      </c>
      <c r="H34" s="14">
        <f t="shared" si="2"/>
        <v>796800</v>
      </c>
      <c r="I34">
        <f>(H34-E34*'属性表（单）'!$I$9/'属性表（单）'!$I$8)/100+($H$2-$E$2*'属性表（单）'!$I$9/'属性表（单）'!$I$8)</f>
        <v>-1523.6</v>
      </c>
      <c r="J34" s="16">
        <f>经验表!M35</f>
        <v>100132.50000000001</v>
      </c>
      <c r="K34" s="16">
        <f t="shared" si="3"/>
        <v>1035840</v>
      </c>
      <c r="L34">
        <f>(K34-H34*'属性表（单）'!$I$10/'属性表（单）'!$I$9)/100+($K$2-$H$2*'属性表（单）'!$I$10/'属性表（单）'!$I$9)</f>
        <v>-3234.7111111111103</v>
      </c>
      <c r="M34" s="8">
        <f>经验表!P35</f>
        <v>130172.25000000001</v>
      </c>
      <c r="N34">
        <f t="shared" si="4"/>
        <v>1346592</v>
      </c>
      <c r="O34" s="40">
        <f>(N34-K34*'属性表（单）'!$I$11/'属性表（单）'!$I$10)/100+($N$2-$K$2*'属性表（单）'!$I$11/'属性表（单）'!$I$10)</f>
        <v>-946.67999999999984</v>
      </c>
      <c r="P34" s="36">
        <f>经验表!S35</f>
        <v>270357.75000000006</v>
      </c>
      <c r="Q34">
        <f t="shared" si="5"/>
        <v>2796768.0000000005</v>
      </c>
      <c r="R34">
        <f>(Q34-K34*'属性表（单）'!$I$12/'属性表（单）'!$I$10)/100+($Q$2-$K$2*'属性表（单）'!$I$12/'属性表（单）'!$I$10)</f>
        <v>-2207.5199999999954</v>
      </c>
      <c r="S34" s="6">
        <f>(Q34-N34*'属性表（单）'!$I$12/'属性表（单）'!$I$11)/100+($Q$2-$N$2*'属性表（单）'!$I$12/'属性表（单）'!$I$11)</f>
        <v>-314.15999999999531</v>
      </c>
      <c r="T34" s="37">
        <f>经验表!V35</f>
        <v>351465.07500000007</v>
      </c>
      <c r="U34">
        <f t="shared" si="6"/>
        <v>3635798.4</v>
      </c>
      <c r="V34">
        <f>(U34-N34*'属性表（单）'!$I$13/'属性表（单）'!$I$11)/100+($U$2-$N$2*'属性表（单）'!$I$13/'属性表（单）'!$I$11)</f>
        <v>-1339.7760000000007</v>
      </c>
      <c r="W34">
        <f>(U34-Q34*'属性表（单）'!$I$13/'属性表（单）'!$I$12)/100+($U$2-$Q$2*'属性表（单）'!$I$13/'属性表（单）'!$I$12)</f>
        <v>-868.53600000001006</v>
      </c>
    </row>
    <row r="35" spans="1:23" x14ac:dyDescent="0.2">
      <c r="A35">
        <v>33</v>
      </c>
      <c r="B35">
        <f>经验表!B36</f>
        <v>55150</v>
      </c>
      <c r="C35">
        <f t="shared" si="0"/>
        <v>586350</v>
      </c>
      <c r="D35" s="12">
        <f>经验表!G36</f>
        <v>66180</v>
      </c>
      <c r="E35">
        <f t="shared" si="1"/>
        <v>703620</v>
      </c>
      <c r="F35">
        <f>(E35-C35*'属性表（单）'!$I$8/'属性表（单）'!$I$7)/100+($E$2-$C$2*'属性表（单）'!$I$8/'属性表（单）'!$I$7)</f>
        <v>-1745.05</v>
      </c>
      <c r="G35" s="14">
        <f>经验表!J36</f>
        <v>82725</v>
      </c>
      <c r="H35" s="14">
        <f t="shared" si="2"/>
        <v>879525</v>
      </c>
      <c r="I35">
        <f>(H35-E35*'属性表（单）'!$I$9/'属性表（单）'!$I$8)/100+($H$2-$E$2*'属性表（单）'!$I$9/'属性表（单）'!$I$8)</f>
        <v>-1689.05</v>
      </c>
      <c r="J35" s="16">
        <f>经验表!M36</f>
        <v>107542.50000000001</v>
      </c>
      <c r="K35" s="16">
        <f t="shared" si="3"/>
        <v>1143382.5</v>
      </c>
      <c r="L35">
        <f>(K35-H35*'属性表（单）'!$I$10/'属性表（单）'!$I$9)/100+($K$2-$H$2*'属性表（单）'!$I$10/'属性表（单）'!$I$9)</f>
        <v>-3629.952777777778</v>
      </c>
      <c r="M35" s="8">
        <f>经验表!P36</f>
        <v>139805.25</v>
      </c>
      <c r="N35">
        <f t="shared" si="4"/>
        <v>1486397.25</v>
      </c>
      <c r="O35" s="40">
        <f>(N35-K35*'属性表（单）'!$I$11/'属性表（单）'!$I$10)/100+($N$2-$K$2*'属性表（单）'!$I$11/'属性表（单）'!$I$10)</f>
        <v>-1161.7649999999999</v>
      </c>
      <c r="P35" s="36">
        <f>经验表!S36</f>
        <v>290364.75000000006</v>
      </c>
      <c r="Q35">
        <f t="shared" si="5"/>
        <v>3087132.7500000005</v>
      </c>
      <c r="R35">
        <f>(Q35-K35*'属性表（单）'!$I$12/'属性表（单）'!$I$10)/100+($Q$2-$K$2*'属性表（单）'!$I$12/'属性表（单）'!$I$10)</f>
        <v>-2530.1474999999955</v>
      </c>
      <c r="S35" s="6">
        <f>(Q35-N35*'属性表（单）'!$I$12/'属性表（单）'!$I$11)/100+($Q$2-$N$2*'属性表（单）'!$I$12/'属性表（单）'!$I$11)</f>
        <v>-206.61749999999529</v>
      </c>
      <c r="T35" s="37">
        <f>经验表!V36</f>
        <v>377474.17500000005</v>
      </c>
      <c r="U35">
        <f t="shared" si="6"/>
        <v>4013272.5750000002</v>
      </c>
      <c r="V35">
        <f>(U35-N35*'属性表（单）'!$I$13/'属性表（单）'!$I$11)/100+($U$2-$N$2*'属性表（单）'!$I$13/'属性表（单）'!$I$11)</f>
        <v>-1759.1917499999981</v>
      </c>
      <c r="W35">
        <f>(U35-Q35*'属性表（单）'!$I$13/'属性表（单）'!$I$12)/100+($U$2-$Q$2*'属性表（单）'!$I$13/'属性表（单）'!$I$12)</f>
        <v>-1449.2655000000077</v>
      </c>
    </row>
    <row r="36" spans="1:23" x14ac:dyDescent="0.2">
      <c r="A36">
        <v>34</v>
      </c>
      <c r="B36">
        <f>经验表!B37</f>
        <v>59850</v>
      </c>
      <c r="C36">
        <f t="shared" si="0"/>
        <v>646200</v>
      </c>
      <c r="D36" s="12">
        <f>经验表!G37</f>
        <v>71820</v>
      </c>
      <c r="E36">
        <f t="shared" si="1"/>
        <v>775440</v>
      </c>
      <c r="F36">
        <f>(E36-C36*'属性表（单）'!$I$8/'属性表（单）'!$I$7)/100+($E$2-$C$2*'属性表（单）'!$I$8/'属性表（单）'!$I$7)</f>
        <v>-1924.6</v>
      </c>
      <c r="G36" s="14">
        <f>经验表!J37</f>
        <v>89775</v>
      </c>
      <c r="H36" s="14">
        <f t="shared" si="2"/>
        <v>969300</v>
      </c>
      <c r="I36">
        <f>(H36-E36*'属性表（单）'!$I$9/'属性表（单）'!$I$8)/100+($H$2-$E$2*'属性表（单）'!$I$9/'属性表（单）'!$I$8)</f>
        <v>-1868.6</v>
      </c>
      <c r="J36" s="16">
        <f>经验表!M37</f>
        <v>116707.50000000001</v>
      </c>
      <c r="K36" s="16">
        <f t="shared" si="3"/>
        <v>1260090</v>
      </c>
      <c r="L36">
        <f>(K36-H36*'属性表（单）'!$I$10/'属性表（单）'!$I$9)/100+($K$2-$H$2*'属性表（单）'!$I$10/'属性表（单）'!$I$9)</f>
        <v>-4058.8777777777782</v>
      </c>
      <c r="M36" s="8">
        <f>经验表!P37</f>
        <v>151719.75</v>
      </c>
      <c r="N36">
        <f t="shared" si="4"/>
        <v>1638117</v>
      </c>
      <c r="O36" s="40">
        <f>(N36-K36*'属性表（单）'!$I$11/'属性表（单）'!$I$10)/100+($N$2-$K$2*'属性表（单）'!$I$11/'属性表（单）'!$I$10)</f>
        <v>-1395.1799999999998</v>
      </c>
      <c r="P36" s="36">
        <f>经验表!S37</f>
        <v>315110.25000000006</v>
      </c>
      <c r="Q36">
        <f t="shared" si="5"/>
        <v>3402243.0000000005</v>
      </c>
      <c r="R36">
        <f>(Q36-K36*'属性表（单）'!$I$12/'属性表（单）'!$I$10)/100+($Q$2-$K$2*'属性表（单）'!$I$12/'属性表（单）'!$I$10)</f>
        <v>-2880.2699999999954</v>
      </c>
      <c r="S36" s="6">
        <f>(Q36-N36*'属性表（单）'!$I$12/'属性表（单）'!$I$11)/100+($Q$2-$N$2*'属性表（单）'!$I$12/'属性表（单）'!$I$11)</f>
        <v>-89.909999999995307</v>
      </c>
      <c r="T36" s="37">
        <f>经验表!V37</f>
        <v>409643.32500000007</v>
      </c>
      <c r="U36">
        <f t="shared" si="6"/>
        <v>4422915.9000000004</v>
      </c>
      <c r="V36">
        <f>(U36-N36*'属性表（单）'!$I$13/'属性表（单）'!$I$11)/100+($U$2-$N$2*'属性表（单）'!$I$13/'属性表（单）'!$I$11)</f>
        <v>-2214.350999999996</v>
      </c>
      <c r="W36">
        <f>(U36-Q36*'属性表（单）'!$I$13/'属性表（单）'!$I$12)/100+($U$2-$Q$2*'属性表（单）'!$I$13/'属性表（单）'!$I$12)</f>
        <v>-2079.4860000000053</v>
      </c>
    </row>
    <row r="37" spans="1:23" x14ac:dyDescent="0.2">
      <c r="A37">
        <v>35</v>
      </c>
      <c r="B37">
        <f>经验表!B38</f>
        <v>64550</v>
      </c>
      <c r="C37">
        <f t="shared" si="0"/>
        <v>710750</v>
      </c>
      <c r="D37" s="12">
        <f>经验表!G38</f>
        <v>77460</v>
      </c>
      <c r="E37">
        <f t="shared" si="1"/>
        <v>852900</v>
      </c>
      <c r="F37">
        <f>(E37-C37*'属性表（单）'!$I$8/'属性表（单）'!$I$7)/100+($E$2-$C$2*'属性表（单）'!$I$8/'属性表（单）'!$I$7)</f>
        <v>-2118.25</v>
      </c>
      <c r="G37" s="14">
        <f>经验表!J38</f>
        <v>96825</v>
      </c>
      <c r="H37" s="14">
        <f t="shared" si="2"/>
        <v>1066125</v>
      </c>
      <c r="I37">
        <f>(H37-E37*'属性表（单）'!$I$9/'属性表（单）'!$I$8)/100+($H$2-$E$2*'属性表（单）'!$I$9/'属性表（单）'!$I$8)</f>
        <v>-2062.25</v>
      </c>
      <c r="J37" s="16">
        <f>经验表!M38</f>
        <v>125872.50000000001</v>
      </c>
      <c r="K37" s="16">
        <f t="shared" si="3"/>
        <v>1385962.5</v>
      </c>
      <c r="L37">
        <f>(K37-H37*'属性表（单）'!$I$10/'属性表（单）'!$I$9)/100+($K$2-$H$2*'属性表（单）'!$I$10/'属性表（单）'!$I$9)</f>
        <v>-4521.4861111111095</v>
      </c>
      <c r="M37" s="8">
        <f>经验表!P38</f>
        <v>163634.25</v>
      </c>
      <c r="N37">
        <f t="shared" si="4"/>
        <v>1801751.25</v>
      </c>
      <c r="O37" s="40">
        <f>(N37-K37*'属性表（单）'!$I$11/'属性表（单）'!$I$10)/100+($N$2-$K$2*'属性表（单）'!$I$11/'属性表（单）'!$I$10)</f>
        <v>-1646.9250000000002</v>
      </c>
      <c r="P37" s="36">
        <f>经验表!S38</f>
        <v>339855.75000000006</v>
      </c>
      <c r="Q37">
        <f t="shared" si="5"/>
        <v>3742098.7500000005</v>
      </c>
      <c r="R37">
        <f>(Q37-K37*'属性表（单）'!$I$12/'属性表（单）'!$I$10)/100+($Q$2-$K$2*'属性表（单）'!$I$12/'属性表（单）'!$I$10)</f>
        <v>-3257.8874999999953</v>
      </c>
      <c r="S37" s="6">
        <f>(Q37-N37*'属性表（单）'!$I$12/'属性表（单）'!$I$11)/100+($Q$2-$N$2*'属性表（单）'!$I$12/'属性表（单）'!$I$11)</f>
        <v>35.962500000004638</v>
      </c>
      <c r="T37" s="37">
        <f>经验表!V38</f>
        <v>441812.47500000003</v>
      </c>
      <c r="U37">
        <f t="shared" si="6"/>
        <v>4864728.375</v>
      </c>
      <c r="V37">
        <f>(U37-N37*'属性表（单）'!$I$13/'属性表（单）'!$I$11)/100+($U$2-$N$2*'属性表（单）'!$I$13/'属性表（单）'!$I$11)</f>
        <v>-2705.2537499999999</v>
      </c>
      <c r="W37">
        <f>(U37-Q37*'属性表（单）'!$I$13/'属性表（单）'!$I$12)/100+($U$2-$Q$2*'属性表（单）'!$I$13/'属性表（单）'!$I$12)</f>
        <v>-2759.1975000000093</v>
      </c>
    </row>
    <row r="38" spans="1:23" x14ac:dyDescent="0.2">
      <c r="A38">
        <v>36</v>
      </c>
      <c r="B38">
        <f>经验表!B39</f>
        <v>69250</v>
      </c>
      <c r="C38">
        <f t="shared" si="0"/>
        <v>780000</v>
      </c>
      <c r="D38" s="12">
        <f>经验表!G39</f>
        <v>83100</v>
      </c>
      <c r="E38">
        <f t="shared" si="1"/>
        <v>936000</v>
      </c>
      <c r="F38">
        <f>(E38-C38*'属性表（单）'!$I$8/'属性表（单）'!$I$7)/100+($E$2-$C$2*'属性表（单）'!$I$8/'属性表（单）'!$I$7)</f>
        <v>-2326</v>
      </c>
      <c r="G38" s="14">
        <f>经验表!J39</f>
        <v>103875</v>
      </c>
      <c r="H38" s="14">
        <f t="shared" si="2"/>
        <v>1170000</v>
      </c>
      <c r="I38">
        <f>(H38-E38*'属性表（单）'!$I$9/'属性表（单）'!$I$8)/100+($H$2-$E$2*'属性表（单）'!$I$9/'属性表（单）'!$I$8)</f>
        <v>-2270</v>
      </c>
      <c r="J38" s="16">
        <f>经验表!M39</f>
        <v>135037.5</v>
      </c>
      <c r="K38" s="16">
        <f t="shared" si="3"/>
        <v>1521000</v>
      </c>
      <c r="L38">
        <f>(K38-H38*'属性表（单）'!$I$10/'属性表（单）'!$I$9)/100+($K$2-$H$2*'属性表（单）'!$I$10/'属性表（单）'!$I$9)</f>
        <v>-5017.7777777777774</v>
      </c>
      <c r="M38" s="8">
        <f>经验表!P39</f>
        <v>175548.75</v>
      </c>
      <c r="N38">
        <f t="shared" si="4"/>
        <v>1977300</v>
      </c>
      <c r="O38" s="40">
        <f>(N38-K38*'属性表（单）'!$I$11/'属性表（单）'!$I$10)/100+($N$2-$K$2*'属性表（单）'!$I$11/'属性表（单）'!$I$10)</f>
        <v>-1917</v>
      </c>
      <c r="P38" s="36">
        <f>经验表!S39</f>
        <v>364601.25000000006</v>
      </c>
      <c r="Q38">
        <f t="shared" si="5"/>
        <v>4106700.0000000005</v>
      </c>
      <c r="R38">
        <f>(Q38-K38*'属性表（单）'!$I$12/'属性表（单）'!$I$10)/100+($Q$2-$K$2*'属性表（单）'!$I$12/'属性表（单）'!$I$10)</f>
        <v>-3662.9999999999955</v>
      </c>
      <c r="S38" s="6">
        <f>(Q38-N38*'属性表（单）'!$I$12/'属性表（单）'!$I$11)/100+($Q$2-$N$2*'属性表（单）'!$I$12/'属性表（单）'!$I$11)</f>
        <v>171.00000000000455</v>
      </c>
      <c r="T38" s="37">
        <f>经验表!V39</f>
        <v>473981.62500000006</v>
      </c>
      <c r="U38">
        <f t="shared" si="6"/>
        <v>5338710</v>
      </c>
      <c r="V38">
        <f>(U38-N38*'属性表（单）'!$I$13/'属性表（单）'!$I$11)/100+($U$2-$N$2*'属性表（单）'!$I$13/'属性表（单）'!$I$11)</f>
        <v>-3231.8999999999996</v>
      </c>
      <c r="W38">
        <f>(U38-Q38*'属性表（单）'!$I$13/'属性表（单）'!$I$12)/100+($U$2-$Q$2*'属性表（单）'!$I$13/'属性表（单）'!$I$12)</f>
        <v>-3488.4000000000087</v>
      </c>
    </row>
    <row r="39" spans="1:23" x14ac:dyDescent="0.2">
      <c r="A39">
        <v>37</v>
      </c>
      <c r="B39">
        <f>经验表!B40</f>
        <v>73950</v>
      </c>
      <c r="C39">
        <f t="shared" si="0"/>
        <v>853950</v>
      </c>
      <c r="D39" s="12">
        <f>经验表!G40</f>
        <v>88740</v>
      </c>
      <c r="E39">
        <f t="shared" si="1"/>
        <v>1024740</v>
      </c>
      <c r="F39">
        <f>(E39-C39*'属性表（单）'!$I$8/'属性表（单）'!$I$7)/100+($E$2-$C$2*'属性表（单）'!$I$8/'属性表（单）'!$I$7)</f>
        <v>-2547.85</v>
      </c>
      <c r="G39" s="14">
        <f>经验表!J40</f>
        <v>110925</v>
      </c>
      <c r="H39" s="14">
        <f t="shared" si="2"/>
        <v>1280925</v>
      </c>
      <c r="I39">
        <f>(H39-E39*'属性表（单）'!$I$9/'属性表（单）'!$I$8)/100+($H$2-$E$2*'属性表（单）'!$I$9/'属性表（单）'!$I$8)</f>
        <v>-2491.85</v>
      </c>
      <c r="J39" s="16">
        <f>经验表!M40</f>
        <v>144202.5</v>
      </c>
      <c r="K39" s="16">
        <f t="shared" si="3"/>
        <v>1665202.5</v>
      </c>
      <c r="L39">
        <f>(K39-H39*'属性表（单）'!$I$10/'属性表（单）'!$I$9)/100+($K$2-$H$2*'属性表（单）'!$I$10/'属性表（单）'!$I$9)</f>
        <v>-5547.7527777777777</v>
      </c>
      <c r="M39" s="8">
        <f>经验表!P40</f>
        <v>187463.25</v>
      </c>
      <c r="N39">
        <f t="shared" si="4"/>
        <v>2164763.25</v>
      </c>
      <c r="O39" s="40">
        <f>(N39-K39*'属性表（单）'!$I$11/'属性表（单）'!$I$10)/100+($N$2-$K$2*'属性表（单）'!$I$11/'属性表（单）'!$I$10)</f>
        <v>-2205.4050000000002</v>
      </c>
      <c r="P39" s="36">
        <f>经验表!S40</f>
        <v>389346.75000000006</v>
      </c>
      <c r="Q39">
        <f t="shared" si="5"/>
        <v>4496046.7500000009</v>
      </c>
      <c r="R39">
        <f>(Q39-K39*'属性表（单）'!$I$12/'属性表（单）'!$I$10)/100+($Q$2-$K$2*'属性表（单）'!$I$12/'属性表（单）'!$I$10)</f>
        <v>-4095.607499999991</v>
      </c>
      <c r="S39" s="6">
        <f>(Q39-N39*'属性表（单）'!$I$12/'属性表（单）'!$I$11)/100+($Q$2-$N$2*'属性表（单）'!$I$12/'属性表（单）'!$I$11)</f>
        <v>315.20250000000942</v>
      </c>
      <c r="T39" s="37">
        <f>经验表!V40</f>
        <v>506150.77500000008</v>
      </c>
      <c r="U39">
        <f t="shared" si="6"/>
        <v>5844860.7750000004</v>
      </c>
      <c r="V39">
        <f>(U39-N39*'属性表（单）'!$I$13/'属性表（单）'!$I$11)/100+($U$2-$N$2*'属性表（单）'!$I$13/'属性表（单）'!$I$11)</f>
        <v>-3794.2897499999963</v>
      </c>
      <c r="W39">
        <f>(U39-Q39*'属性表（单）'!$I$13/'属性表（单）'!$I$12)/100+($U$2-$Q$2*'属性表（单）'!$I$13/'属性表（单）'!$I$12)</f>
        <v>-4267.0935000000063</v>
      </c>
    </row>
    <row r="40" spans="1:23" x14ac:dyDescent="0.2">
      <c r="A40">
        <v>38</v>
      </c>
      <c r="B40">
        <f>经验表!B41</f>
        <v>79650</v>
      </c>
      <c r="C40">
        <f t="shared" si="0"/>
        <v>933600</v>
      </c>
      <c r="D40" s="12">
        <f>经验表!G41</f>
        <v>95580</v>
      </c>
      <c r="E40">
        <f t="shared" si="1"/>
        <v>1120320</v>
      </c>
      <c r="F40">
        <f>(E40-C40*'属性表（单）'!$I$8/'属性表（单）'!$I$7)/100+($E$2-$C$2*'属性表（单）'!$I$8/'属性表（单）'!$I$7)</f>
        <v>-2786.8</v>
      </c>
      <c r="G40" s="14">
        <f>经验表!J41</f>
        <v>119475</v>
      </c>
      <c r="H40" s="14">
        <f t="shared" si="2"/>
        <v>1400400</v>
      </c>
      <c r="I40">
        <f>(H40-E40*'属性表（单）'!$I$9/'属性表（单）'!$I$8)/100+($H$2-$E$2*'属性表（单）'!$I$9/'属性表（单）'!$I$8)</f>
        <v>-2730.8</v>
      </c>
      <c r="J40" s="16">
        <f>经验表!M41</f>
        <v>155317.5</v>
      </c>
      <c r="K40" s="16">
        <f t="shared" si="3"/>
        <v>1820520</v>
      </c>
      <c r="L40">
        <f>(K40-H40*'属性表（单）'!$I$10/'属性表（单）'!$I$9)/100+($K$2-$H$2*'属性表（单）'!$I$10/'属性表（单）'!$I$9)</f>
        <v>-6118.5777777777785</v>
      </c>
      <c r="M40" s="8">
        <f>经验表!P41</f>
        <v>201912.75</v>
      </c>
      <c r="N40">
        <f t="shared" si="4"/>
        <v>2366676</v>
      </c>
      <c r="O40" s="40">
        <f>(N40-K40*'属性表（单）'!$I$11/'属性表（单）'!$I$10)/100+($N$2-$K$2*'属性表（单）'!$I$11/'属性表（单）'!$I$10)</f>
        <v>-2516.04</v>
      </c>
      <c r="P40" s="36">
        <f>经验表!S41</f>
        <v>419357.25000000006</v>
      </c>
      <c r="Q40">
        <f t="shared" si="5"/>
        <v>4915404.0000000009</v>
      </c>
      <c r="R40">
        <f>(Q40-K40*'属性表（单）'!$I$12/'属性表（单）'!$I$10)/100+($Q$2-$K$2*'属性表（单）'!$I$12/'属性表（单）'!$I$10)</f>
        <v>-4561.5599999999904</v>
      </c>
      <c r="S40" s="6">
        <f>(Q40-N40*'属性表（单）'!$I$12/'属性表（单）'!$I$11)/100+($Q$2-$N$2*'属性表（单）'!$I$12/'属性表（单）'!$I$11)</f>
        <v>470.5200000000093</v>
      </c>
      <c r="T40" s="37">
        <f>经验表!V41</f>
        <v>545164.42500000005</v>
      </c>
      <c r="U40">
        <f t="shared" si="6"/>
        <v>6390025.2000000002</v>
      </c>
      <c r="V40">
        <f>(U40-N40*'属性表（单）'!$I$13/'属性表（单）'!$I$11)/100+($U$2-$N$2*'属性表（单）'!$I$13/'属性表（单）'!$I$11)</f>
        <v>-4400.0279999999984</v>
      </c>
      <c r="W40">
        <f>(U40-Q40*'属性表（单）'!$I$13/'属性表（单）'!$I$12)/100+($U$2-$Q$2*'属性表（单）'!$I$13/'属性表（单）'!$I$12)</f>
        <v>-5105.8080000000082</v>
      </c>
    </row>
    <row r="41" spans="1:23" x14ac:dyDescent="0.2">
      <c r="A41">
        <v>39</v>
      </c>
      <c r="B41">
        <f>经验表!B42</f>
        <v>85350</v>
      </c>
      <c r="C41">
        <f t="shared" si="0"/>
        <v>1018950</v>
      </c>
      <c r="D41" s="12">
        <f>经验表!G42</f>
        <v>102420</v>
      </c>
      <c r="E41">
        <f t="shared" si="1"/>
        <v>1222740</v>
      </c>
      <c r="F41">
        <f>(E41-C41*'属性表（单）'!$I$8/'属性表（单）'!$I$7)/100+($E$2-$C$2*'属性表（单）'!$I$8/'属性表（单）'!$I$7)</f>
        <v>-3042.85</v>
      </c>
      <c r="G41" s="14">
        <f>经验表!J42</f>
        <v>128025</v>
      </c>
      <c r="H41" s="14">
        <f t="shared" si="2"/>
        <v>1528425</v>
      </c>
      <c r="I41">
        <f>(H41-E41*'属性表（单）'!$I$9/'属性表（单）'!$I$8)/100+($H$2-$E$2*'属性表（单）'!$I$9/'属性表（单）'!$I$8)</f>
        <v>-2986.85</v>
      </c>
      <c r="J41" s="16">
        <f>经验表!M42</f>
        <v>166432.50000000003</v>
      </c>
      <c r="K41" s="16">
        <f t="shared" si="3"/>
        <v>1986952.5</v>
      </c>
      <c r="L41">
        <f>(K41-H41*'属性表（单）'!$I$10/'属性表（单）'!$I$9)/100+($K$2-$H$2*'属性表（单）'!$I$10/'属性表（单）'!$I$9)</f>
        <v>-6730.2527777777777</v>
      </c>
      <c r="M41" s="8">
        <f>经验表!P42</f>
        <v>216362.25</v>
      </c>
      <c r="N41">
        <f t="shared" si="4"/>
        <v>2583038.25</v>
      </c>
      <c r="O41" s="40">
        <f>(N41-K41*'属性表（单）'!$I$11/'属性表（单）'!$I$10)/100+($N$2-$K$2*'属性表（单）'!$I$11/'属性表（单）'!$I$10)</f>
        <v>-2848.9050000000002</v>
      </c>
      <c r="P41" s="36">
        <f>经验表!S42</f>
        <v>449367.75000000006</v>
      </c>
      <c r="Q41">
        <f t="shared" si="5"/>
        <v>5364771.7500000009</v>
      </c>
      <c r="R41">
        <f>(Q41-K41*'属性表（单）'!$I$12/'属性表（单）'!$I$10)/100+($Q$2-$K$2*'属性表（单）'!$I$12/'属性表（单）'!$I$10)</f>
        <v>-5060.857499999991</v>
      </c>
      <c r="S41" s="6">
        <f>(Q41-N41*'属性表（单）'!$I$12/'属性表（单）'!$I$11)/100+($Q$2-$N$2*'属性表（单）'!$I$12/'属性表（单）'!$I$11)</f>
        <v>636.95250000000942</v>
      </c>
      <c r="T41" s="37">
        <f>经验表!V42</f>
        <v>584178.07500000007</v>
      </c>
      <c r="U41">
        <f t="shared" si="6"/>
        <v>6974203.2750000004</v>
      </c>
      <c r="V41">
        <f>(U41-N41*'属性表（单）'!$I$13/'属性表（单）'!$I$11)/100+($U$2-$N$2*'属性表（单）'!$I$13/'属性表（单）'!$I$11)</f>
        <v>-5049.1147499999961</v>
      </c>
      <c r="W41">
        <f>(U41-Q41*'属性表（单）'!$I$13/'属性表（单）'!$I$12)/100+($U$2-$Q$2*'属性表（单）'!$I$13/'属性表（单）'!$I$12)</f>
        <v>-6004.5435000000052</v>
      </c>
    </row>
    <row r="42" spans="1:23" x14ac:dyDescent="0.2">
      <c r="A42">
        <v>40</v>
      </c>
      <c r="B42">
        <f>经验表!B43</f>
        <v>91050</v>
      </c>
      <c r="C42">
        <f t="shared" si="0"/>
        <v>1110000</v>
      </c>
      <c r="D42" s="12">
        <f>经验表!G43</f>
        <v>109260</v>
      </c>
      <c r="E42">
        <f t="shared" si="1"/>
        <v>1332000</v>
      </c>
      <c r="F42">
        <f>(E42-C42*'属性表（单）'!$I$8/'属性表（单）'!$I$7)/100+($E$2-$C$2*'属性表（单）'!$I$8/'属性表（单）'!$I$7)</f>
        <v>-3316</v>
      </c>
      <c r="G42" s="14">
        <f>经验表!J43</f>
        <v>136575</v>
      </c>
      <c r="H42" s="14">
        <f t="shared" si="2"/>
        <v>1665000</v>
      </c>
      <c r="I42">
        <f>(H42-E42*'属性表（单）'!$I$9/'属性表（单）'!$I$8)/100+($H$2-$E$2*'属性表（单）'!$I$9/'属性表（单）'!$I$8)</f>
        <v>-3260</v>
      </c>
      <c r="J42" s="16">
        <f>经验表!M43</f>
        <v>177547.50000000003</v>
      </c>
      <c r="K42" s="16">
        <f t="shared" si="3"/>
        <v>2164500</v>
      </c>
      <c r="L42">
        <f>(K42-H42*'属性表（单）'!$I$10/'属性表（单）'!$I$9)/100+($K$2-$H$2*'属性表（单）'!$I$10/'属性表（单）'!$I$9)</f>
        <v>-7382.7777777777774</v>
      </c>
      <c r="M42" s="8">
        <f>经验表!P43</f>
        <v>230811.75</v>
      </c>
      <c r="N42">
        <f t="shared" si="4"/>
        <v>2813850</v>
      </c>
      <c r="O42" s="40">
        <f>(N42-K42*'属性表（单）'!$I$11/'属性表（单）'!$I$10)/100+($N$2-$K$2*'属性表（单）'!$I$11/'属性表（单）'!$I$10)</f>
        <v>-3204</v>
      </c>
      <c r="P42" s="36">
        <f>经验表!S43</f>
        <v>479378.25000000006</v>
      </c>
      <c r="Q42">
        <f t="shared" si="5"/>
        <v>5844150.0000000009</v>
      </c>
      <c r="R42">
        <f>(Q42-K42*'属性表（单）'!$I$12/'属性表（单）'!$I$10)/100+($Q$2-$K$2*'属性表（单）'!$I$12/'属性表（单）'!$I$10)</f>
        <v>-5593.4999999999909</v>
      </c>
      <c r="S42" s="6">
        <f>(Q42-N42*'属性表（单）'!$I$12/'属性表（单）'!$I$11)/100+($Q$2-$N$2*'属性表（单）'!$I$12/'属性表（单）'!$I$11)</f>
        <v>814.50000000000909</v>
      </c>
      <c r="T42" s="37">
        <f>经验表!V43</f>
        <v>623191.72500000009</v>
      </c>
      <c r="U42">
        <f t="shared" si="6"/>
        <v>7597395</v>
      </c>
      <c r="V42">
        <f>(U42-N42*'属性表（单）'!$I$13/'属性表（单）'!$I$11)/100+($U$2-$N$2*'属性表（单）'!$I$13/'属性表（单）'!$I$11)</f>
        <v>-5741.5499999999993</v>
      </c>
      <c r="W42">
        <f>(U42-Q42*'属性表（单）'!$I$13/'属性表（单）'!$I$12)/100+($U$2-$Q$2*'属性表（单）'!$I$13/'属性表（单）'!$I$12)</f>
        <v>-6963.3000000000193</v>
      </c>
    </row>
    <row r="43" spans="1:23" x14ac:dyDescent="0.2">
      <c r="A43">
        <v>41</v>
      </c>
      <c r="B43">
        <f>经验表!B44</f>
        <v>96750</v>
      </c>
      <c r="C43">
        <f t="shared" si="0"/>
        <v>1206750</v>
      </c>
      <c r="D43" s="12">
        <f>经验表!G44</f>
        <v>116100</v>
      </c>
      <c r="E43">
        <f t="shared" si="1"/>
        <v>1448100</v>
      </c>
      <c r="F43">
        <f>(E43-C43*'属性表（单）'!$I$8/'属性表（单）'!$I$7)/100+($E$2-$C$2*'属性表（单）'!$I$8/'属性表（单）'!$I$7)</f>
        <v>-3606.25</v>
      </c>
      <c r="G43" s="14">
        <f>经验表!J44</f>
        <v>145125</v>
      </c>
      <c r="H43" s="14">
        <f t="shared" si="2"/>
        <v>1810125</v>
      </c>
      <c r="I43">
        <f>(H43-E43*'属性表（单）'!$I$9/'属性表（单）'!$I$8)/100+($H$2-$E$2*'属性表（单）'!$I$9/'属性表（单）'!$I$8)</f>
        <v>-3550.25</v>
      </c>
      <c r="J43" s="16">
        <f>经验表!M44</f>
        <v>188662.50000000003</v>
      </c>
      <c r="K43" s="16">
        <f t="shared" si="3"/>
        <v>2353162.5</v>
      </c>
      <c r="L43">
        <f>(K43-H43*'属性表（单）'!$I$10/'属性表（单）'!$I$9)/100+($K$2-$H$2*'属性表（单）'!$I$10/'属性表（单）'!$I$9)</f>
        <v>-8076.1527777777774</v>
      </c>
      <c r="M43" s="8">
        <f>经验表!P44</f>
        <v>245261.25</v>
      </c>
      <c r="N43">
        <f t="shared" si="4"/>
        <v>3059111.25</v>
      </c>
      <c r="O43" s="40">
        <f>(N43-K43*'属性表（单）'!$I$11/'属性表（单）'!$I$10)/100+($N$2-$K$2*'属性表（单）'!$I$11/'属性表（单）'!$I$10)</f>
        <v>-3581.3249999999998</v>
      </c>
      <c r="P43" s="36">
        <f>经验表!S44</f>
        <v>509388.75000000006</v>
      </c>
      <c r="Q43">
        <f t="shared" si="5"/>
        <v>6353538.7500000009</v>
      </c>
      <c r="R43">
        <f>(Q43-K43*'属性表（单）'!$I$12/'属性表（单）'!$I$10)/100+($Q$2-$K$2*'属性表（单）'!$I$12/'属性表（单）'!$I$10)</f>
        <v>-6159.4874999999911</v>
      </c>
      <c r="S43" s="6">
        <f>(Q43-N43*'属性表（单）'!$I$12/'属性表（单）'!$I$11)/100+($Q$2-$N$2*'属性表（单）'!$I$12/'属性表（单）'!$I$11)</f>
        <v>1003.1625000000095</v>
      </c>
      <c r="T43" s="37">
        <f>经验表!V44</f>
        <v>662205.37500000012</v>
      </c>
      <c r="U43">
        <f t="shared" si="6"/>
        <v>8259600.375</v>
      </c>
      <c r="V43">
        <f>(U43-N43*'属性表（单）'!$I$13/'属性表（单）'!$I$11)/100+($U$2-$N$2*'属性表（单）'!$I$13/'属性表（单）'!$I$11)</f>
        <v>-6477.3337499999998</v>
      </c>
      <c r="W43">
        <f>(U43-Q43*'属性表（单）'!$I$13/'属性表（单）'!$I$12)/100+($U$2-$Q$2*'属性表（单）'!$I$13/'属性表（单）'!$I$12)</f>
        <v>-7982.0775000000194</v>
      </c>
    </row>
    <row r="44" spans="1:23" x14ac:dyDescent="0.2">
      <c r="A44">
        <v>42</v>
      </c>
      <c r="B44">
        <f>经验表!B45</f>
        <v>103550</v>
      </c>
      <c r="C44">
        <f t="shared" si="0"/>
        <v>1310300</v>
      </c>
      <c r="D44" s="12">
        <f>经验表!G45</f>
        <v>124260</v>
      </c>
      <c r="E44">
        <f t="shared" si="1"/>
        <v>1572360</v>
      </c>
      <c r="F44">
        <f>(E44-C44*'属性表（单）'!$I$8/'属性表（单）'!$I$7)/100+($E$2-$C$2*'属性表（单）'!$I$8/'属性表（单）'!$I$7)</f>
        <v>-3916.9</v>
      </c>
      <c r="G44" s="14">
        <f>经验表!J45</f>
        <v>155325</v>
      </c>
      <c r="H44" s="14">
        <f t="shared" si="2"/>
        <v>1965450</v>
      </c>
      <c r="I44">
        <f>(H44-E44*'属性表（单）'!$I$9/'属性表（单）'!$I$8)/100+($H$2-$E$2*'属性表（单）'!$I$9/'属性表（单）'!$I$8)</f>
        <v>-3860.9</v>
      </c>
      <c r="J44" s="16">
        <f>经验表!M45</f>
        <v>201922.50000000003</v>
      </c>
      <c r="K44" s="16">
        <f t="shared" si="3"/>
        <v>2555085</v>
      </c>
      <c r="L44">
        <f>(K44-H44*'属性表（单）'!$I$10/'属性表（单）'!$I$9)/100+($K$2-$H$2*'属性表（单）'!$I$10/'属性表（单）'!$I$9)</f>
        <v>-8818.2611111111128</v>
      </c>
      <c r="M44" s="8">
        <f>经验表!P45</f>
        <v>262499.25</v>
      </c>
      <c r="N44">
        <f t="shared" si="4"/>
        <v>3321610.5</v>
      </c>
      <c r="O44" s="40">
        <f>(N44-K44*'属性表（单）'!$I$11/'属性表（单）'!$I$10)/100+($N$2-$K$2*'属性表（单）'!$I$11/'属性表（单）'!$I$10)</f>
        <v>-3985.17</v>
      </c>
      <c r="P44" s="36">
        <f>经验表!S45</f>
        <v>545190.75000000012</v>
      </c>
      <c r="Q44">
        <f t="shared" si="5"/>
        <v>6898729.5000000009</v>
      </c>
      <c r="R44">
        <f>(Q44-K44*'属性表（单）'!$I$12/'属性表（单）'!$I$10)/100+($Q$2-$K$2*'属性表（单）'!$I$12/'属性表（单）'!$I$10)</f>
        <v>-6765.254999999991</v>
      </c>
      <c r="S44" s="6">
        <f>(Q44-N44*'属性表（单）'!$I$12/'属性表（单）'!$I$11)/100+($Q$2-$N$2*'属性表（单）'!$I$12/'属性表（单）'!$I$11)</f>
        <v>1205.0850000000091</v>
      </c>
      <c r="T44" s="37">
        <f>经验表!V45</f>
        <v>708747.97500000009</v>
      </c>
      <c r="U44">
        <f t="shared" si="6"/>
        <v>8968348.3499999996</v>
      </c>
      <c r="V44">
        <f>(U44-N44*'属性表（单）'!$I$13/'属性表（单）'!$I$11)/100+($U$2-$N$2*'属性表（单）'!$I$13/'属性表（单）'!$I$11)</f>
        <v>-7264.8315000000039</v>
      </c>
      <c r="W44">
        <f>(U44-Q44*'属性表（单）'!$I$13/'属性表（单）'!$I$12)/100+($U$2-$Q$2*'属性表（单）'!$I$13/'属性表（单）'!$I$12)</f>
        <v>-9072.4590000000226</v>
      </c>
    </row>
    <row r="45" spans="1:23" x14ac:dyDescent="0.2">
      <c r="A45">
        <v>43</v>
      </c>
      <c r="B45">
        <f>经验表!B46</f>
        <v>110350</v>
      </c>
      <c r="C45">
        <f t="shared" si="0"/>
        <v>1420650</v>
      </c>
      <c r="D45" s="12">
        <f>经验表!G46</f>
        <v>132420</v>
      </c>
      <c r="E45">
        <f t="shared" si="1"/>
        <v>1704780</v>
      </c>
      <c r="F45">
        <f>(E45-C45*'属性表（单）'!$I$8/'属性表（单）'!$I$7)/100+($E$2-$C$2*'属性表（单）'!$I$8/'属性表（单）'!$I$7)</f>
        <v>-4247.95</v>
      </c>
      <c r="G45" s="14">
        <f>经验表!J46</f>
        <v>165525</v>
      </c>
      <c r="H45" s="14">
        <f t="shared" si="2"/>
        <v>2130975</v>
      </c>
      <c r="I45">
        <f>(H45-E45*'属性表（单）'!$I$9/'属性表（单）'!$I$8)/100+($H$2-$E$2*'属性表（单）'!$I$9/'属性表（单）'!$I$8)</f>
        <v>-4191.95</v>
      </c>
      <c r="J45" s="16">
        <f>经验表!M46</f>
        <v>215182.50000000003</v>
      </c>
      <c r="K45" s="16">
        <f t="shared" si="3"/>
        <v>2770267.5</v>
      </c>
      <c r="L45">
        <f>(K45-H45*'属性表（单）'!$I$10/'属性表（单）'!$I$9)/100+($K$2-$H$2*'属性表（单）'!$I$10/'属性表（单）'!$I$9)</f>
        <v>-9609.1027777777781</v>
      </c>
      <c r="M45" s="8">
        <f>经验表!P46</f>
        <v>279737.25</v>
      </c>
      <c r="N45">
        <f t="shared" si="4"/>
        <v>3601347.75</v>
      </c>
      <c r="O45" s="40">
        <f>(N45-K45*'属性表（单）'!$I$11/'属性表（单）'!$I$10)/100+($N$2-$K$2*'属性表（单）'!$I$11/'属性表（单）'!$I$10)</f>
        <v>-4415.5349999999999</v>
      </c>
      <c r="P45" s="36">
        <f>经验表!S46</f>
        <v>580992.75000000012</v>
      </c>
      <c r="Q45">
        <f t="shared" si="5"/>
        <v>7479722.2500000009</v>
      </c>
      <c r="R45">
        <f>(Q45-K45*'属性表（单）'!$I$12/'属性表（单）'!$I$10)/100+($Q$2-$K$2*'属性表（单）'!$I$12/'属性表（单）'!$I$10)</f>
        <v>-7410.8024999999907</v>
      </c>
      <c r="S45" s="6">
        <f>(Q45-N45*'属性表（单）'!$I$12/'属性表（单）'!$I$11)/100+($Q$2-$N$2*'属性表（单）'!$I$12/'属性表（单）'!$I$11)</f>
        <v>1420.2675000000095</v>
      </c>
      <c r="T45" s="37">
        <f>经验表!V46</f>
        <v>755290.57500000007</v>
      </c>
      <c r="U45">
        <f t="shared" si="6"/>
        <v>9723638.9249999989</v>
      </c>
      <c r="V45">
        <f>(U45-N45*'属性表（单）'!$I$13/'属性表（单）'!$I$11)/100+($U$2-$N$2*'属性表（单）'!$I$13/'属性表（单）'!$I$11)</f>
        <v>-8104.0432500000115</v>
      </c>
      <c r="W45">
        <f>(U45-Q45*'属性表（单）'!$I$13/'属性表（单）'!$I$12)/100+($U$2-$Q$2*'属性表（单）'!$I$13/'属性表（单）'!$I$12)</f>
        <v>-10234.444500000031</v>
      </c>
    </row>
    <row r="46" spans="1:23" x14ac:dyDescent="0.2">
      <c r="A46">
        <v>44</v>
      </c>
      <c r="B46">
        <f>经验表!B47</f>
        <v>117150</v>
      </c>
      <c r="C46">
        <f t="shared" si="0"/>
        <v>1537800</v>
      </c>
      <c r="D46" s="12">
        <f>经验表!G47</f>
        <v>140580</v>
      </c>
      <c r="E46">
        <f t="shared" si="1"/>
        <v>1845360</v>
      </c>
      <c r="F46">
        <f>(E46-C46*'属性表（单）'!$I$8/'属性表（单）'!$I$7)/100+($E$2-$C$2*'属性表（单）'!$I$8/'属性表（单）'!$I$7)</f>
        <v>-4599.3999999999996</v>
      </c>
      <c r="G46" s="14">
        <f>经验表!J47</f>
        <v>175725</v>
      </c>
      <c r="H46" s="14">
        <f t="shared" si="2"/>
        <v>2306700</v>
      </c>
      <c r="I46">
        <f>(H46-E46*'属性表（单）'!$I$9/'属性表（单）'!$I$8)/100+($H$2-$E$2*'属性表（单）'!$I$9/'属性表（单）'!$I$8)</f>
        <v>-4543.3999999999996</v>
      </c>
      <c r="J46" s="16">
        <f>经验表!M47</f>
        <v>228442.50000000003</v>
      </c>
      <c r="K46" s="16">
        <f t="shared" si="3"/>
        <v>2998710</v>
      </c>
      <c r="L46">
        <f>(K46-H46*'属性表（单）'!$I$10/'属性表（单）'!$I$9)/100+($K$2-$H$2*'属性表（单）'!$I$10/'属性表（单）'!$I$9)</f>
        <v>-10448.677777777777</v>
      </c>
      <c r="M46" s="8">
        <f>经验表!P47</f>
        <v>296975.25</v>
      </c>
      <c r="N46">
        <f t="shared" si="4"/>
        <v>3898323</v>
      </c>
      <c r="O46" s="40">
        <f>(N46-K46*'属性表（单）'!$I$11/'属性表（单）'!$I$10)/100+($N$2-$K$2*'属性表（单）'!$I$11/'属性表（单）'!$I$10)</f>
        <v>-4872.42</v>
      </c>
      <c r="P46" s="36">
        <f>经验表!S47</f>
        <v>616794.75000000012</v>
      </c>
      <c r="Q46">
        <f t="shared" si="5"/>
        <v>8096517.0000000009</v>
      </c>
      <c r="R46">
        <f>(Q46-K46*'属性表（单）'!$I$12/'属性表（单）'!$I$10)/100+($Q$2-$K$2*'属性表（单）'!$I$12/'属性表（单）'!$I$10)</f>
        <v>-8096.1299999999901</v>
      </c>
      <c r="S46" s="6">
        <f>(Q46-N46*'属性表（单）'!$I$12/'属性表（单）'!$I$11)/100+($Q$2-$N$2*'属性表（单）'!$I$12/'属性表（单）'!$I$11)</f>
        <v>1648.7100000000091</v>
      </c>
      <c r="T46" s="37">
        <f>经验表!V47</f>
        <v>801833.17500000016</v>
      </c>
      <c r="U46">
        <f t="shared" si="6"/>
        <v>10525472.1</v>
      </c>
      <c r="V46">
        <f>(U46-N46*'属性表（单）'!$I$13/'属性表（单）'!$I$11)/100+($U$2-$N$2*'属性表（单）'!$I$13/'属性表（单）'!$I$11)</f>
        <v>-8994.9690000000046</v>
      </c>
      <c r="W46">
        <f>(U46-Q46*'属性表（单）'!$I$13/'属性表（单）'!$I$12)/100+($U$2-$Q$2*'属性表（单）'!$I$13/'属性表（单）'!$I$12)</f>
        <v>-11468.034000000021</v>
      </c>
    </row>
    <row r="47" spans="1:23" x14ac:dyDescent="0.2">
      <c r="A47">
        <v>45</v>
      </c>
      <c r="B47">
        <f>经验表!B48</f>
        <v>123950</v>
      </c>
      <c r="C47">
        <f t="shared" si="0"/>
        <v>1661750</v>
      </c>
      <c r="D47" s="12">
        <f>经验表!G48</f>
        <v>148740</v>
      </c>
      <c r="E47">
        <f t="shared" si="1"/>
        <v>1994100</v>
      </c>
      <c r="F47">
        <f>(E47-C47*'属性表（单）'!$I$8/'属性表（单）'!$I$7)/100+($E$2-$C$2*'属性表（单）'!$I$8/'属性表（单）'!$I$7)</f>
        <v>-4971.25</v>
      </c>
      <c r="G47" s="14">
        <f>经验表!J48</f>
        <v>185925</v>
      </c>
      <c r="H47" s="14">
        <f t="shared" si="2"/>
        <v>2492625</v>
      </c>
      <c r="I47">
        <f>(H47-E47*'属性表（单）'!$I$9/'属性表（单）'!$I$8)/100+($H$2-$E$2*'属性表（单）'!$I$9/'属性表（单）'!$I$8)</f>
        <v>-4915.25</v>
      </c>
      <c r="J47" s="16">
        <f>经验表!M48</f>
        <v>241702.50000000003</v>
      </c>
      <c r="K47" s="16">
        <f t="shared" si="3"/>
        <v>3240412.5</v>
      </c>
      <c r="L47">
        <f>(K47-H47*'属性表（单）'!$I$10/'属性表（单）'!$I$9)/100+($K$2-$H$2*'属性表（单）'!$I$10/'属性表（单）'!$I$9)</f>
        <v>-11336.986111111108</v>
      </c>
      <c r="M47" s="8">
        <f>经验表!P48</f>
        <v>314213.25</v>
      </c>
      <c r="N47">
        <f t="shared" si="4"/>
        <v>4212536.25</v>
      </c>
      <c r="O47" s="40">
        <f>(N47-K47*'属性表（单）'!$I$11/'属性表（单）'!$I$10)/100+($N$2-$K$2*'属性表（单）'!$I$11/'属性表（单）'!$I$10)</f>
        <v>-5355.8249999999998</v>
      </c>
      <c r="P47" s="36">
        <f>经验表!S48</f>
        <v>652596.75000000012</v>
      </c>
      <c r="Q47">
        <f t="shared" si="5"/>
        <v>8749113.7500000019</v>
      </c>
      <c r="R47">
        <f>(Q47-K47*'属性表（单）'!$I$12/'属性表（单）'!$I$10)/100+($Q$2-$K$2*'属性表（单）'!$I$12/'属性表（单）'!$I$10)</f>
        <v>-8821.2374999999811</v>
      </c>
      <c r="S47" s="39">
        <f>(Q47-N47*'属性表（单）'!$I$12/'属性表（单）'!$I$11)/100+($Q$2-$N$2*'属性表（单）'!$I$12/'属性表（单）'!$I$11)</f>
        <v>1890.4125000000186</v>
      </c>
      <c r="T47" s="37">
        <f>经验表!V48</f>
        <v>848375.77500000014</v>
      </c>
      <c r="U47">
        <f t="shared" si="6"/>
        <v>11373847.875</v>
      </c>
      <c r="V47">
        <f>(U47-N47*'属性表（单）'!$I$13/'属性表（单）'!$I$11)/100+($U$2-$N$2*'属性表（单）'!$I$13/'属性表（单）'!$I$11)</f>
        <v>-9937.6087499999994</v>
      </c>
      <c r="W47">
        <f>(U47-Q47*'属性表（单）'!$I$13/'属性表（单）'!$I$12)/100+($U$2-$Q$2*'属性表（单）'!$I$13/'属性表（单）'!$I$12)</f>
        <v>-12773.227500000019</v>
      </c>
    </row>
    <row r="48" spans="1:23" x14ac:dyDescent="0.2">
      <c r="A48">
        <v>46</v>
      </c>
      <c r="B48">
        <f>经验表!B49</f>
        <v>131950</v>
      </c>
      <c r="C48">
        <f t="shared" si="0"/>
        <v>1793700</v>
      </c>
      <c r="D48" s="12">
        <f>经验表!G49</f>
        <v>158340</v>
      </c>
      <c r="E48">
        <f t="shared" si="1"/>
        <v>2152440</v>
      </c>
      <c r="F48">
        <f>(E48-C48*'属性表（单）'!$I$8/'属性表（单）'!$I$7)/100+($E$2-$C$2*'属性表（单）'!$I$8/'属性表（单）'!$I$7)</f>
        <v>-5367.1</v>
      </c>
      <c r="G48" s="14">
        <f>经验表!J49</f>
        <v>197925</v>
      </c>
      <c r="H48" s="14">
        <f t="shared" si="2"/>
        <v>2690550</v>
      </c>
      <c r="I48">
        <f>(H48-E48*'属性表（单）'!$I$9/'属性表（单）'!$I$8)/100+($H$2-$E$2*'属性表（单）'!$I$9/'属性表（单）'!$I$8)</f>
        <v>-5311.1</v>
      </c>
      <c r="J48" s="16">
        <f>经验表!M49</f>
        <v>257302.50000000003</v>
      </c>
      <c r="K48" s="16">
        <f t="shared" si="3"/>
        <v>3497715</v>
      </c>
      <c r="L48">
        <f>(K48-H48*'属性表（单）'!$I$10/'属性表（单）'!$I$9)/100+($K$2-$H$2*'属性表（单）'!$I$10/'属性表（单）'!$I$9)</f>
        <v>-12282.627777777778</v>
      </c>
      <c r="M48" s="8">
        <f>经验表!P49</f>
        <v>334493.25</v>
      </c>
      <c r="N48">
        <f t="shared" si="4"/>
        <v>4547029.5</v>
      </c>
      <c r="O48" s="40">
        <f>(N48-K48*'属性表（单）'!$I$11/'属性表（单）'!$I$10)/100+($N$2-$K$2*'属性表（单）'!$I$11/'属性表（单）'!$I$10)</f>
        <v>-5870.43</v>
      </c>
      <c r="P48" s="36">
        <f>经验表!S49</f>
        <v>694716.75000000012</v>
      </c>
      <c r="Q48">
        <f t="shared" si="5"/>
        <v>9443830.5000000019</v>
      </c>
      <c r="R48">
        <f>(Q48-K48*'属性表（单）'!$I$12/'属性表（单）'!$I$10)/100+($Q$2-$K$2*'属性表（单）'!$I$12/'属性表（单）'!$I$10)</f>
        <v>-9593.1449999999822</v>
      </c>
      <c r="S48" s="6">
        <f>(Q48-N48*'属性表（单）'!$I$12/'属性表（单）'!$I$11)/100+($Q$2-$N$2*'属性表（单）'!$I$12/'属性表（单）'!$I$11)</f>
        <v>2147.7150000000188</v>
      </c>
      <c r="T48" s="37">
        <f>经验表!V49</f>
        <v>903131.77500000014</v>
      </c>
      <c r="U48">
        <f t="shared" si="6"/>
        <v>12276979.65</v>
      </c>
      <c r="V48">
        <f>(U48-N48*'属性表（单）'!$I$13/'属性表（单）'!$I$11)/100+($U$2-$N$2*'属性表（单）'!$I$13/'属性表（单）'!$I$11)</f>
        <v>-10941.088499999996</v>
      </c>
      <c r="W48">
        <f>(U48-Q48*'属性表（单）'!$I$13/'属性表（单）'!$I$12)/100+($U$2-$Q$2*'属性表（单）'!$I$13/'属性表（单）'!$I$12)</f>
        <v>-14162.661000000015</v>
      </c>
    </row>
    <row r="49" spans="1:23" x14ac:dyDescent="0.2">
      <c r="A49">
        <v>47</v>
      </c>
      <c r="B49">
        <f>经验表!B50</f>
        <v>139950</v>
      </c>
      <c r="C49">
        <f t="shared" si="0"/>
        <v>1933650</v>
      </c>
      <c r="D49" s="12">
        <f>经验表!G50</f>
        <v>167940</v>
      </c>
      <c r="E49">
        <f t="shared" si="1"/>
        <v>2320380</v>
      </c>
      <c r="F49">
        <f>(E49-C49*'属性表（单）'!$I$8/'属性表（单）'!$I$7)/100+($E$2-$C$2*'属性表（单）'!$I$8/'属性表（单）'!$I$7)</f>
        <v>-5786.95</v>
      </c>
      <c r="G49" s="14">
        <f>经验表!J50</f>
        <v>209925</v>
      </c>
      <c r="H49" s="14">
        <f t="shared" si="2"/>
        <v>2900475</v>
      </c>
      <c r="I49">
        <f>(H49-E49*'属性表（单）'!$I$9/'属性表（单）'!$I$8)/100+($H$2-$E$2*'属性表（单）'!$I$9/'属性表（单）'!$I$8)</f>
        <v>-5730.95</v>
      </c>
      <c r="J49" s="16">
        <f>经验表!M50</f>
        <v>272902.5</v>
      </c>
      <c r="K49" s="16">
        <f t="shared" si="3"/>
        <v>3770617.5</v>
      </c>
      <c r="L49">
        <f>(K49-H49*'属性表（单）'!$I$10/'属性表（单）'!$I$9)/100+($K$2-$H$2*'属性表（单）'!$I$10/'属性表（单）'!$I$9)</f>
        <v>-13285.602777777778</v>
      </c>
      <c r="M49" s="8">
        <f>经验表!P50</f>
        <v>354773.25</v>
      </c>
      <c r="N49">
        <f t="shared" si="4"/>
        <v>4901802.75</v>
      </c>
      <c r="O49" s="40">
        <f>(N49-K49*'属性表（单）'!$I$11/'属性表（单）'!$I$10)/100+($N$2-$K$2*'属性表（单）'!$I$11/'属性表（单）'!$I$10)</f>
        <v>-6416.2349999999997</v>
      </c>
      <c r="P49" s="36">
        <f>经验表!S50</f>
        <v>736836.75000000012</v>
      </c>
      <c r="Q49">
        <f t="shared" si="5"/>
        <v>10180667.250000002</v>
      </c>
      <c r="R49">
        <f>(Q49-K49*'属性表（单）'!$I$12/'属性表（单）'!$I$10)/100+($Q$2-$K$2*'属性表（单）'!$I$12/'属性表（单）'!$I$10)</f>
        <v>-10411.852499999981</v>
      </c>
      <c r="S49" s="6">
        <f>(Q49-N49*'属性表（单）'!$I$12/'属性表（单）'!$I$11)/100+($Q$2-$N$2*'属性表（单）'!$I$12/'属性表（单）'!$I$11)</f>
        <v>2420.6175000000185</v>
      </c>
      <c r="T49" s="37">
        <f>经验表!V50</f>
        <v>957887.77500000014</v>
      </c>
      <c r="U49">
        <f t="shared" si="6"/>
        <v>13234867.425000001</v>
      </c>
      <c r="V49">
        <f>(U49-N49*'属性表（单）'!$I$13/'属性表（单）'!$I$11)/100+($U$2-$N$2*'属性表（单）'!$I$13/'属性表（单）'!$I$11)</f>
        <v>-12005.408249999993</v>
      </c>
      <c r="W49">
        <f>(U49-Q49*'属性表（单）'!$I$13/'属性表（单）'!$I$12)/100+($U$2-$Q$2*'属性表（单）'!$I$13/'属性表（单）'!$I$12)</f>
        <v>-15636.334500000012</v>
      </c>
    </row>
    <row r="50" spans="1:23" x14ac:dyDescent="0.2">
      <c r="A50">
        <v>48</v>
      </c>
      <c r="B50">
        <f>经验表!B51</f>
        <v>147950</v>
      </c>
      <c r="C50">
        <f t="shared" si="0"/>
        <v>2081600</v>
      </c>
      <c r="D50" s="12">
        <f>经验表!G51</f>
        <v>177540</v>
      </c>
      <c r="E50">
        <f t="shared" si="1"/>
        <v>2497920</v>
      </c>
      <c r="F50">
        <f>(E50-C50*'属性表（单）'!$I$8/'属性表（单）'!$I$7)/100+($E$2-$C$2*'属性表（单）'!$I$8/'属性表（单）'!$I$7)</f>
        <v>-6230.8</v>
      </c>
      <c r="G50" s="14">
        <f>经验表!J51</f>
        <v>221925</v>
      </c>
      <c r="H50" s="14">
        <f t="shared" si="2"/>
        <v>3122400</v>
      </c>
      <c r="I50">
        <f>(H50-E50*'属性表（单）'!$I$9/'属性表（单）'!$I$8)/100+($H$2-$E$2*'属性表（单）'!$I$9/'属性表（单）'!$I$8)</f>
        <v>-6174.8</v>
      </c>
      <c r="J50" s="16">
        <f>经验表!M51</f>
        <v>288502.5</v>
      </c>
      <c r="K50" s="16">
        <f t="shared" si="3"/>
        <v>4059120</v>
      </c>
      <c r="L50">
        <f>(K50-H50*'属性表（单）'!$I$10/'属性表（单）'!$I$9)/100+($K$2-$H$2*'属性表（单）'!$I$10/'属性表（单）'!$I$9)</f>
        <v>-14345.911111111107</v>
      </c>
      <c r="M50" s="8">
        <f>经验表!P51</f>
        <v>375053.25</v>
      </c>
      <c r="N50">
        <f t="shared" si="4"/>
        <v>5276856</v>
      </c>
      <c r="O50" s="40">
        <f>(N50-K50*'属性表（单）'!$I$11/'属性表（单）'!$I$10)/100+($N$2-$K$2*'属性表（单）'!$I$11/'属性表（单）'!$I$10)</f>
        <v>-6993.24</v>
      </c>
      <c r="P50" s="36">
        <f>经验表!S51</f>
        <v>778956.75000000012</v>
      </c>
      <c r="Q50">
        <f t="shared" si="5"/>
        <v>10959624.000000002</v>
      </c>
      <c r="R50">
        <f>(Q50-K50*'属性表（单）'!$I$12/'属性表（单）'!$I$10)/100+($Q$2-$K$2*'属性表（单）'!$I$12/'属性表（单）'!$I$10)</f>
        <v>-11277.359999999981</v>
      </c>
      <c r="S50" s="6">
        <f>(Q50-N50*'属性表（单）'!$I$12/'属性表（单）'!$I$11)/100+($Q$2-$N$2*'属性表（单）'!$I$12/'属性表（单）'!$I$11)</f>
        <v>2709.1200000000185</v>
      </c>
      <c r="T50" s="37">
        <f>经验表!V51</f>
        <v>1012643.7750000001</v>
      </c>
      <c r="U50">
        <f t="shared" si="6"/>
        <v>14247511.200000001</v>
      </c>
      <c r="V50">
        <f>(U50-N50*'属性表（单）'!$I$13/'属性表（单）'!$I$11)/100+($U$2-$N$2*'属性表（单）'!$I$13/'属性表（单）'!$I$11)</f>
        <v>-13130.567999999988</v>
      </c>
      <c r="W50">
        <f>(U50-Q50*'属性表（单）'!$I$13/'属性表（单）'!$I$12)/100+($U$2-$Q$2*'属性表（单）'!$I$13/'属性表（单）'!$I$12)</f>
        <v>-17194.248000000007</v>
      </c>
    </row>
    <row r="51" spans="1:23" x14ac:dyDescent="0.2">
      <c r="A51">
        <v>49</v>
      </c>
      <c r="B51">
        <f>经验表!B52</f>
        <v>155950</v>
      </c>
      <c r="C51">
        <f t="shared" si="0"/>
        <v>2237550</v>
      </c>
      <c r="D51" s="12">
        <f>经验表!G52</f>
        <v>187140</v>
      </c>
      <c r="E51">
        <f t="shared" si="1"/>
        <v>2685060</v>
      </c>
      <c r="F51">
        <f>(E51-C51*'属性表（单）'!$I$8/'属性表（单）'!$I$7)/100+($E$2-$C$2*'属性表（单）'!$I$8/'属性表（单）'!$I$7)</f>
        <v>-6698.65</v>
      </c>
      <c r="G51" s="14">
        <f>经验表!J52</f>
        <v>233925</v>
      </c>
      <c r="H51" s="14">
        <f t="shared" si="2"/>
        <v>3356325</v>
      </c>
      <c r="I51">
        <f>(H51-E51*'属性表（单）'!$I$9/'属性表（单）'!$I$8)/100+($H$2-$E$2*'属性表（单）'!$I$9/'属性表（单）'!$I$8)</f>
        <v>-6642.65</v>
      </c>
      <c r="J51" s="16">
        <f>经验表!M52</f>
        <v>304102.5</v>
      </c>
      <c r="K51" s="16">
        <f t="shared" si="3"/>
        <v>4363222.5</v>
      </c>
      <c r="L51">
        <f>(K51-H51*'属性表（单）'!$I$10/'属性表（单）'!$I$9)/100+($K$2-$H$2*'属性表（单）'!$I$10/'属性表（单）'!$I$9)</f>
        <v>-15463.552777777777</v>
      </c>
      <c r="M51" s="8">
        <f>经验表!P52</f>
        <v>395333.25</v>
      </c>
      <c r="N51">
        <f t="shared" si="4"/>
        <v>5672189.25</v>
      </c>
      <c r="O51" s="40">
        <f>(N51-K51*'属性表（单）'!$I$11/'属性表（单）'!$I$10)/100+($N$2-$K$2*'属性表（单）'!$I$11/'属性表（单）'!$I$10)</f>
        <v>-7601.4449999999997</v>
      </c>
      <c r="P51" s="36">
        <f>经验表!S52</f>
        <v>821076.75000000012</v>
      </c>
      <c r="Q51">
        <f t="shared" si="5"/>
        <v>11780700.750000002</v>
      </c>
      <c r="R51">
        <f>(Q51-K51*'属性表（单）'!$I$12/'属性表（单）'!$I$10)/100+($Q$2-$K$2*'属性表（单）'!$I$12/'属性表（单）'!$I$10)</f>
        <v>-12189.667499999981</v>
      </c>
      <c r="S51" s="6">
        <f>(Q51-N51*'属性表（单）'!$I$12/'属性表（单）'!$I$11)/100+($Q$2-$N$2*'属性表（单）'!$I$12/'属性表（单）'!$I$11)</f>
        <v>3013.222500000019</v>
      </c>
      <c r="T51" s="37">
        <f>经验表!V52</f>
        <v>1067399.7750000001</v>
      </c>
      <c r="U51">
        <f t="shared" si="6"/>
        <v>15314910.975000001</v>
      </c>
      <c r="V51">
        <f>(U51-N51*'属性表（单）'!$I$13/'属性表（单）'!$I$11)/100+($U$2-$N$2*'属性表（单）'!$I$13/'属性表（单）'!$I$11)</f>
        <v>-14316.567749999984</v>
      </c>
      <c r="W51">
        <f>(U51-Q51*'属性表（单）'!$I$13/'属性表（单）'!$I$12)/100+($U$2-$Q$2*'属性表（单）'!$I$13/'属性表（单）'!$I$12)</f>
        <v>-18836.401500000022</v>
      </c>
    </row>
    <row r="52" spans="1:23" x14ac:dyDescent="0.2">
      <c r="A52">
        <v>50</v>
      </c>
      <c r="B52">
        <f>经验表!B53</f>
        <v>165250</v>
      </c>
      <c r="C52">
        <f t="shared" si="0"/>
        <v>2402800</v>
      </c>
      <c r="D52" s="12">
        <f>经验表!G53</f>
        <v>198300</v>
      </c>
      <c r="E52">
        <f t="shared" si="1"/>
        <v>2883360</v>
      </c>
      <c r="F52">
        <f>(E52-C52*'属性表（单）'!$I$8/'属性表（单）'!$I$7)/100+($E$2-$C$2*'属性表（单）'!$I$8/'属性表（单）'!$I$7)</f>
        <v>-7194.4</v>
      </c>
      <c r="G52" s="14">
        <f>经验表!J53</f>
        <v>247875</v>
      </c>
      <c r="H52" s="14">
        <f t="shared" si="2"/>
        <v>3604200</v>
      </c>
      <c r="I52">
        <f>(H52-E52*'属性表（单）'!$I$9/'属性表（单）'!$I$8)/100+($H$2-$E$2*'属性表（单）'!$I$9/'属性表（单）'!$I$8)</f>
        <v>-7138.4</v>
      </c>
      <c r="J52" s="16">
        <f>经验表!M53</f>
        <v>322237.50000000006</v>
      </c>
      <c r="K52" s="16">
        <f t="shared" si="3"/>
        <v>4685460</v>
      </c>
      <c r="L52">
        <f>(K52-H52*'属性表（单）'!$I$10/'属性表（单）'!$I$9)/100+($K$2-$H$2*'属性表（单）'!$I$10/'属性表（单）'!$I$9)</f>
        <v>-16647.844444444447</v>
      </c>
      <c r="M52" s="8">
        <f>经验表!P53</f>
        <v>418908.75</v>
      </c>
      <c r="N52">
        <f t="shared" si="4"/>
        <v>6091098</v>
      </c>
      <c r="O52" s="40">
        <f>(N52-K52*'属性表（单）'!$I$11/'属性表（单）'!$I$10)/100+($N$2-$K$2*'属性表（单）'!$I$11/'属性表（单）'!$I$10)</f>
        <v>-8245.92</v>
      </c>
      <c r="P52" s="36">
        <f>经验表!S53</f>
        <v>870041.25000000012</v>
      </c>
      <c r="Q52">
        <f t="shared" si="5"/>
        <v>12650742.000000002</v>
      </c>
      <c r="R52">
        <f>(Q52-K52*'属性表（单）'!$I$12/'属性表（单）'!$I$10)/100+($Q$2-$K$2*'属性表（单）'!$I$12/'属性表（单）'!$I$10)</f>
        <v>-13156.379999999981</v>
      </c>
      <c r="S52" s="6">
        <f>(Q52-N52*'属性表（单）'!$I$12/'属性表（单）'!$I$11)/100+($Q$2-$N$2*'属性表（单）'!$I$12/'属性表（单）'!$I$11)</f>
        <v>3335.4600000000182</v>
      </c>
      <c r="T52" s="37">
        <f>经验表!V53</f>
        <v>1131053.6250000002</v>
      </c>
      <c r="U52">
        <f t="shared" si="6"/>
        <v>16445964.600000001</v>
      </c>
      <c r="V52">
        <f>(U52-N52*'属性表（单）'!$I$13/'属性表（单）'!$I$11)/100+($U$2-$N$2*'属性表（单）'!$I$13/'属性表（单）'!$I$11)</f>
        <v>-15573.293999999983</v>
      </c>
      <c r="W52">
        <f>(U52-Q52*'属性表（单）'!$I$13/'属性表（单）'!$I$12)/100+($U$2-$Q$2*'属性表（单）'!$I$13/'属性表（单）'!$I$12)</f>
        <v>-20576.484000000022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6883-9C20-478D-8C4B-27AE39CD7BDA}">
  <dimension ref="A8:T73"/>
  <sheetViews>
    <sheetView workbookViewId="0">
      <selection activeCell="E9" sqref="E9:E13"/>
    </sheetView>
  </sheetViews>
  <sheetFormatPr defaultRowHeight="14.25" x14ac:dyDescent="0.2"/>
  <sheetData>
    <row r="8" spans="1:17" x14ac:dyDescent="0.2">
      <c r="A8" t="s">
        <v>36</v>
      </c>
      <c r="B8" t="s">
        <v>37</v>
      </c>
      <c r="E8" t="s">
        <v>38</v>
      </c>
      <c r="H8" t="s">
        <v>36</v>
      </c>
      <c r="I8" t="s">
        <v>39</v>
      </c>
      <c r="K8" t="s">
        <v>40</v>
      </c>
    </row>
    <row r="9" spans="1:17" x14ac:dyDescent="0.2">
      <c r="A9" s="4">
        <v>1</v>
      </c>
      <c r="B9">
        <v>155</v>
      </c>
      <c r="E9">
        <v>200</v>
      </c>
      <c r="H9" s="4">
        <v>1</v>
      </c>
      <c r="I9">
        <v>500</v>
      </c>
    </row>
    <row r="10" spans="1:17" x14ac:dyDescent="0.2">
      <c r="A10" s="4">
        <v>2</v>
      </c>
      <c r="B10">
        <v>275</v>
      </c>
      <c r="C10">
        <f>B10/B9</f>
        <v>1.7741935483870968</v>
      </c>
      <c r="E10">
        <v>1000</v>
      </c>
      <c r="H10" s="4">
        <v>2</v>
      </c>
      <c r="I10">
        <v>1500</v>
      </c>
      <c r="K10" s="5">
        <v>15</v>
      </c>
      <c r="L10" s="5">
        <v>45</v>
      </c>
      <c r="M10" s="5">
        <v>60</v>
      </c>
      <c r="N10" s="5">
        <v>180</v>
      </c>
      <c r="O10" s="5">
        <v>0</v>
      </c>
      <c r="Q10">
        <f>368/0.6</f>
        <v>613.33333333333337</v>
      </c>
    </row>
    <row r="11" spans="1:17" x14ac:dyDescent="0.2">
      <c r="A11" s="4">
        <v>3</v>
      </c>
      <c r="B11">
        <v>450</v>
      </c>
      <c r="C11">
        <f>B11/B10</f>
        <v>1.6363636363636365</v>
      </c>
      <c r="E11">
        <v>5000</v>
      </c>
      <c r="F11">
        <v>50</v>
      </c>
      <c r="G11">
        <f>F11*450</f>
        <v>22500</v>
      </c>
      <c r="H11" s="4">
        <v>3</v>
      </c>
      <c r="I11">
        <v>4500</v>
      </c>
      <c r="K11" s="5">
        <v>5</v>
      </c>
      <c r="L11" s="5">
        <f>$I$11/18000*L15</f>
        <v>33.75</v>
      </c>
      <c r="M11" s="5">
        <f>$I$11/18000*M15</f>
        <v>30</v>
      </c>
      <c r="N11" s="5"/>
      <c r="O11" s="5">
        <v>45</v>
      </c>
      <c r="Q11">
        <f>540*0.6</f>
        <v>324</v>
      </c>
    </row>
    <row r="12" spans="1:17" x14ac:dyDescent="0.2">
      <c r="A12" s="4">
        <v>4</v>
      </c>
      <c r="B12">
        <v>685</v>
      </c>
      <c r="C12">
        <f>B12/B11</f>
        <v>1.5222222222222221</v>
      </c>
      <c r="E12">
        <v>25000</v>
      </c>
      <c r="F12">
        <v>250</v>
      </c>
      <c r="G12">
        <v>75000</v>
      </c>
      <c r="H12" s="4">
        <v>4</v>
      </c>
      <c r="I12">
        <v>6000</v>
      </c>
      <c r="K12" s="5">
        <v>3</v>
      </c>
      <c r="L12" s="5">
        <f>$I$12/18000*L15</f>
        <v>45</v>
      </c>
      <c r="M12" s="5">
        <f>$I$12/18000*M15</f>
        <v>40</v>
      </c>
      <c r="N12" s="5"/>
      <c r="O12" s="5">
        <v>60</v>
      </c>
      <c r="Q12">
        <f>540*0.7</f>
        <v>378</v>
      </c>
    </row>
    <row r="13" spans="1:17" x14ac:dyDescent="0.2">
      <c r="A13" s="4">
        <v>5</v>
      </c>
      <c r="B13">
        <v>960</v>
      </c>
      <c r="C13">
        <f>B13/B12</f>
        <v>1.4014598540145986</v>
      </c>
      <c r="E13">
        <v>75000</v>
      </c>
      <c r="F13">
        <v>750</v>
      </c>
      <c r="G13">
        <f>F13*450</f>
        <v>337500</v>
      </c>
      <c r="H13" s="4">
        <v>5</v>
      </c>
      <c r="I13">
        <v>7500</v>
      </c>
      <c r="K13" s="5">
        <v>1</v>
      </c>
      <c r="L13" s="5">
        <f>$I$13/18000*L15</f>
        <v>56.25</v>
      </c>
      <c r="M13" s="5">
        <f>$I$13/18000*M15</f>
        <v>50</v>
      </c>
      <c r="N13" s="5"/>
      <c r="O13" s="5">
        <v>75</v>
      </c>
    </row>
    <row r="15" spans="1:17" x14ac:dyDescent="0.2">
      <c r="L15">
        <f>N10-L10</f>
        <v>135</v>
      </c>
      <c r="M15">
        <f>N10-M10</f>
        <v>120</v>
      </c>
    </row>
    <row r="18" spans="2:20" x14ac:dyDescent="0.2">
      <c r="B18">
        <v>1</v>
      </c>
      <c r="C18">
        <v>157</v>
      </c>
      <c r="E18">
        <v>758</v>
      </c>
      <c r="G18">
        <v>1</v>
      </c>
      <c r="H18">
        <v>275</v>
      </c>
      <c r="I18">
        <v>987</v>
      </c>
      <c r="K18">
        <v>1</v>
      </c>
      <c r="L18">
        <v>480</v>
      </c>
      <c r="M18">
        <v>1324</v>
      </c>
      <c r="O18">
        <v>1</v>
      </c>
      <c r="P18">
        <v>684</v>
      </c>
      <c r="Q18">
        <v>1862</v>
      </c>
    </row>
    <row r="19" spans="2:20" x14ac:dyDescent="0.2">
      <c r="B19">
        <v>2</v>
      </c>
      <c r="C19">
        <v>168</v>
      </c>
      <c r="D19">
        <f>C19-C18</f>
        <v>11</v>
      </c>
      <c r="E19">
        <v>1013</v>
      </c>
      <c r="G19">
        <v>2</v>
      </c>
      <c r="H19">
        <v>293</v>
      </c>
      <c r="I19">
        <v>1312</v>
      </c>
      <c r="K19">
        <v>2</v>
      </c>
      <c r="L19">
        <v>508</v>
      </c>
      <c r="M19">
        <v>1752</v>
      </c>
      <c r="O19">
        <v>2</v>
      </c>
      <c r="P19">
        <v>732</v>
      </c>
      <c r="Q19">
        <v>2430</v>
      </c>
    </row>
    <row r="20" spans="2:20" x14ac:dyDescent="0.2">
      <c r="B20">
        <v>3</v>
      </c>
      <c r="C20">
        <v>179</v>
      </c>
      <c r="D20">
        <f t="shared" ref="D20:D35" si="0">C20-C19</f>
        <v>11</v>
      </c>
      <c r="E20">
        <v>1302</v>
      </c>
      <c r="G20">
        <v>3</v>
      </c>
      <c r="H20">
        <v>311</v>
      </c>
      <c r="I20">
        <v>1678</v>
      </c>
      <c r="K20">
        <v>3</v>
      </c>
      <c r="L20">
        <v>538</v>
      </c>
      <c r="M20">
        <v>2230</v>
      </c>
      <c r="O20">
        <v>3</v>
      </c>
      <c r="P20">
        <v>781</v>
      </c>
      <c r="Q20">
        <v>3059</v>
      </c>
    </row>
    <row r="21" spans="2:20" x14ac:dyDescent="0.2">
      <c r="B21">
        <v>4</v>
      </c>
      <c r="C21">
        <v>191</v>
      </c>
      <c r="D21">
        <f t="shared" si="0"/>
        <v>12</v>
      </c>
      <c r="E21">
        <v>1629</v>
      </c>
      <c r="G21">
        <v>4</v>
      </c>
      <c r="H21">
        <v>330</v>
      </c>
      <c r="I21">
        <v>2088</v>
      </c>
      <c r="K21">
        <v>4</v>
      </c>
      <c r="L21">
        <v>568</v>
      </c>
      <c r="M21">
        <v>2762</v>
      </c>
      <c r="O21">
        <v>4</v>
      </c>
      <c r="P21">
        <v>830</v>
      </c>
      <c r="Q21">
        <v>3754</v>
      </c>
    </row>
    <row r="22" spans="2:20" x14ac:dyDescent="0.2">
      <c r="B22">
        <v>5</v>
      </c>
      <c r="C22">
        <v>203</v>
      </c>
      <c r="D22">
        <f t="shared" si="0"/>
        <v>12</v>
      </c>
      <c r="E22">
        <v>1997</v>
      </c>
      <c r="G22">
        <v>5</v>
      </c>
      <c r="H22">
        <v>349</v>
      </c>
      <c r="I22">
        <v>2549</v>
      </c>
      <c r="K22">
        <v>5</v>
      </c>
      <c r="L22">
        <v>598</v>
      </c>
      <c r="M22">
        <v>3354</v>
      </c>
      <c r="O22">
        <v>5</v>
      </c>
      <c r="P22">
        <v>880</v>
      </c>
      <c r="Q22">
        <v>4522</v>
      </c>
    </row>
    <row r="23" spans="2:20" x14ac:dyDescent="0.2">
      <c r="B23">
        <v>6</v>
      </c>
      <c r="C23">
        <v>215</v>
      </c>
      <c r="D23">
        <f t="shared" si="0"/>
        <v>12</v>
      </c>
      <c r="E23">
        <v>2413</v>
      </c>
      <c r="G23">
        <v>6</v>
      </c>
      <c r="H23">
        <v>369</v>
      </c>
      <c r="I23">
        <v>3064</v>
      </c>
      <c r="K23">
        <v>6</v>
      </c>
      <c r="L23">
        <v>630</v>
      </c>
      <c r="M23">
        <v>4013</v>
      </c>
      <c r="O23">
        <v>6</v>
      </c>
      <c r="P23">
        <v>931</v>
      </c>
      <c r="Q23">
        <v>5370</v>
      </c>
    </row>
    <row r="24" spans="2:20" x14ac:dyDescent="0.2">
      <c r="B24">
        <v>7</v>
      </c>
      <c r="C24">
        <v>228</v>
      </c>
      <c r="D24">
        <f t="shared" si="0"/>
        <v>13</v>
      </c>
      <c r="E24">
        <v>2881</v>
      </c>
      <c r="G24">
        <v>7</v>
      </c>
      <c r="H24">
        <v>389</v>
      </c>
      <c r="I24">
        <v>3640</v>
      </c>
      <c r="K24">
        <v>7</v>
      </c>
      <c r="L24">
        <v>661</v>
      </c>
      <c r="M24">
        <v>4744</v>
      </c>
      <c r="O24">
        <v>7</v>
      </c>
      <c r="P24">
        <v>983</v>
      </c>
      <c r="Q24">
        <v>6305</v>
      </c>
    </row>
    <row r="25" spans="2:20" x14ac:dyDescent="0.2">
      <c r="B25">
        <v>8</v>
      </c>
      <c r="C25">
        <v>241</v>
      </c>
      <c r="D25">
        <f t="shared" si="0"/>
        <v>13</v>
      </c>
      <c r="E25">
        <v>3408</v>
      </c>
      <c r="G25">
        <v>8</v>
      </c>
      <c r="H25">
        <v>410</v>
      </c>
      <c r="I25">
        <v>4285</v>
      </c>
      <c r="K25">
        <v>8</v>
      </c>
      <c r="L25">
        <v>694</v>
      </c>
      <c r="M25">
        <v>5557</v>
      </c>
      <c r="O25">
        <v>8</v>
      </c>
      <c r="P25">
        <v>1035</v>
      </c>
      <c r="Q25">
        <v>7337</v>
      </c>
    </row>
    <row r="26" spans="2:20" x14ac:dyDescent="0.2">
      <c r="B26">
        <v>9</v>
      </c>
      <c r="C26">
        <v>255</v>
      </c>
      <c r="D26">
        <f t="shared" si="0"/>
        <v>14</v>
      </c>
      <c r="E26">
        <v>4000</v>
      </c>
      <c r="G26">
        <v>9</v>
      </c>
      <c r="H26">
        <v>431</v>
      </c>
      <c r="I26">
        <v>9673</v>
      </c>
      <c r="K26">
        <v>9</v>
      </c>
      <c r="L26">
        <v>727</v>
      </c>
      <c r="M26">
        <v>6459</v>
      </c>
      <c r="O26">
        <v>9</v>
      </c>
      <c r="P26">
        <v>1088</v>
      </c>
      <c r="Q26">
        <v>8475</v>
      </c>
    </row>
    <row r="27" spans="2:20" x14ac:dyDescent="0.2">
      <c r="B27">
        <v>10</v>
      </c>
      <c r="C27">
        <v>269</v>
      </c>
      <c r="D27">
        <f t="shared" si="0"/>
        <v>14</v>
      </c>
      <c r="E27">
        <v>4664</v>
      </c>
      <c r="G27">
        <v>10</v>
      </c>
      <c r="H27">
        <v>453</v>
      </c>
      <c r="I27">
        <v>5808</v>
      </c>
      <c r="K27">
        <v>10</v>
      </c>
      <c r="L27">
        <v>760</v>
      </c>
      <c r="M27">
        <v>7459</v>
      </c>
      <c r="O27">
        <v>10</v>
      </c>
      <c r="P27">
        <v>1142</v>
      </c>
      <c r="Q27">
        <v>9729</v>
      </c>
      <c r="S27">
        <v>10</v>
      </c>
      <c r="T27">
        <v>1707</v>
      </c>
    </row>
    <row r="28" spans="2:20" x14ac:dyDescent="0.2">
      <c r="B28">
        <v>11</v>
      </c>
      <c r="C28">
        <v>283</v>
      </c>
      <c r="D28">
        <f t="shared" si="0"/>
        <v>14</v>
      </c>
      <c r="E28">
        <v>5410</v>
      </c>
      <c r="G28">
        <v>11</v>
      </c>
      <c r="H28">
        <v>475</v>
      </c>
      <c r="I28">
        <v>6704</v>
      </c>
      <c r="K28">
        <v>11</v>
      </c>
      <c r="L28">
        <v>795</v>
      </c>
      <c r="M28">
        <v>8568</v>
      </c>
      <c r="O28">
        <v>11</v>
      </c>
      <c r="P28">
        <v>1197</v>
      </c>
      <c r="Q28">
        <v>11110</v>
      </c>
    </row>
    <row r="29" spans="2:20" x14ac:dyDescent="0.2">
      <c r="B29">
        <v>12</v>
      </c>
      <c r="C29">
        <v>298</v>
      </c>
      <c r="D29">
        <f t="shared" si="0"/>
        <v>15</v>
      </c>
      <c r="E29">
        <v>6246</v>
      </c>
      <c r="G29">
        <v>12</v>
      </c>
      <c r="H29">
        <v>498</v>
      </c>
      <c r="I29">
        <v>7703</v>
      </c>
      <c r="K29">
        <v>12</v>
      </c>
      <c r="L29">
        <v>830</v>
      </c>
      <c r="M29">
        <v>9797</v>
      </c>
      <c r="O29">
        <v>12</v>
      </c>
      <c r="P29">
        <v>1253</v>
      </c>
      <c r="Q29">
        <v>12630</v>
      </c>
    </row>
    <row r="30" spans="2:20" x14ac:dyDescent="0.2">
      <c r="B30">
        <v>13</v>
      </c>
      <c r="C30">
        <v>313</v>
      </c>
      <c r="D30">
        <f t="shared" si="0"/>
        <v>15</v>
      </c>
      <c r="E30">
        <v>7184</v>
      </c>
      <c r="G30">
        <v>13</v>
      </c>
      <c r="H30">
        <v>522</v>
      </c>
      <c r="I30">
        <v>8816</v>
      </c>
      <c r="K30">
        <v>13</v>
      </c>
      <c r="L30">
        <v>866</v>
      </c>
      <c r="M30">
        <v>11157</v>
      </c>
      <c r="O30">
        <v>13</v>
      </c>
      <c r="P30">
        <v>1309</v>
      </c>
      <c r="Q30">
        <v>14303</v>
      </c>
    </row>
    <row r="31" spans="2:20" x14ac:dyDescent="0.2">
      <c r="B31">
        <v>14</v>
      </c>
      <c r="C31">
        <v>329</v>
      </c>
      <c r="D31">
        <f t="shared" si="0"/>
        <v>16</v>
      </c>
      <c r="E31">
        <v>8233</v>
      </c>
      <c r="G31">
        <v>14</v>
      </c>
      <c r="H31">
        <v>546</v>
      </c>
      <c r="I31">
        <v>10055</v>
      </c>
      <c r="K31">
        <v>14</v>
      </c>
      <c r="L31">
        <v>902</v>
      </c>
      <c r="M31">
        <v>12663</v>
      </c>
      <c r="O31">
        <v>14</v>
      </c>
      <c r="P31">
        <v>1367</v>
      </c>
      <c r="Q31">
        <v>16144</v>
      </c>
    </row>
    <row r="32" spans="2:20" x14ac:dyDescent="0.2">
      <c r="B32">
        <v>15</v>
      </c>
      <c r="C32">
        <v>345</v>
      </c>
      <c r="D32">
        <f t="shared" si="0"/>
        <v>16</v>
      </c>
      <c r="E32">
        <v>9408</v>
      </c>
      <c r="G32">
        <v>15</v>
      </c>
      <c r="H32">
        <v>570</v>
      </c>
      <c r="I32">
        <v>11434</v>
      </c>
      <c r="K32">
        <v>15</v>
      </c>
      <c r="L32">
        <v>940</v>
      </c>
      <c r="M32">
        <v>14329</v>
      </c>
      <c r="O32">
        <v>15</v>
      </c>
      <c r="P32">
        <v>1425</v>
      </c>
      <c r="Q32">
        <v>18170</v>
      </c>
    </row>
    <row r="33" spans="2:20" x14ac:dyDescent="0.2">
      <c r="B33">
        <v>16</v>
      </c>
      <c r="C33">
        <v>361</v>
      </c>
      <c r="D33">
        <f t="shared" si="0"/>
        <v>16</v>
      </c>
      <c r="E33">
        <v>10722</v>
      </c>
      <c r="G33">
        <v>16</v>
      </c>
      <c r="H33">
        <v>596</v>
      </c>
      <c r="I33">
        <v>12968</v>
      </c>
      <c r="K33">
        <v>16</v>
      </c>
      <c r="L33">
        <v>978</v>
      </c>
      <c r="M33">
        <v>16173</v>
      </c>
      <c r="O33">
        <v>16</v>
      </c>
      <c r="P33">
        <v>1484</v>
      </c>
      <c r="Q33">
        <v>20397</v>
      </c>
    </row>
    <row r="34" spans="2:20" x14ac:dyDescent="0.2">
      <c r="B34">
        <v>17</v>
      </c>
      <c r="C34">
        <v>378</v>
      </c>
      <c r="D34">
        <f t="shared" si="0"/>
        <v>17</v>
      </c>
      <c r="E34">
        <v>12192</v>
      </c>
      <c r="G34">
        <v>17</v>
      </c>
      <c r="H34">
        <v>621</v>
      </c>
      <c r="I34">
        <v>14674</v>
      </c>
      <c r="K34">
        <v>17</v>
      </c>
      <c r="L34">
        <v>1016</v>
      </c>
      <c r="M34">
        <v>18211</v>
      </c>
      <c r="O34">
        <v>17</v>
      </c>
      <c r="P34">
        <v>1544</v>
      </c>
      <c r="Q34">
        <v>22845</v>
      </c>
    </row>
    <row r="35" spans="2:20" x14ac:dyDescent="0.2">
      <c r="B35">
        <v>18</v>
      </c>
      <c r="C35">
        <v>396</v>
      </c>
      <c r="D35">
        <f t="shared" si="0"/>
        <v>18</v>
      </c>
      <c r="E35">
        <v>13835</v>
      </c>
      <c r="K35">
        <v>18</v>
      </c>
      <c r="L35">
        <v>1056</v>
      </c>
      <c r="M35">
        <v>20463</v>
      </c>
      <c r="O35">
        <v>18</v>
      </c>
      <c r="P35">
        <v>1604</v>
      </c>
      <c r="Q35">
        <v>25537</v>
      </c>
    </row>
    <row r="36" spans="2:20" x14ac:dyDescent="0.2">
      <c r="K36">
        <v>19</v>
      </c>
      <c r="L36">
        <v>1096</v>
      </c>
      <c r="M36">
        <v>22954</v>
      </c>
      <c r="O36">
        <v>19</v>
      </c>
      <c r="P36">
        <v>1666</v>
      </c>
      <c r="Q36">
        <v>28494</v>
      </c>
    </row>
    <row r="37" spans="2:20" x14ac:dyDescent="0.2">
      <c r="K37">
        <v>20</v>
      </c>
      <c r="L37">
        <v>1137</v>
      </c>
      <c r="M37">
        <v>25706</v>
      </c>
      <c r="O37">
        <v>20</v>
      </c>
      <c r="P37">
        <v>1729</v>
      </c>
      <c r="Q37">
        <v>31744</v>
      </c>
      <c r="S37">
        <v>20</v>
      </c>
      <c r="T37">
        <v>2619</v>
      </c>
    </row>
    <row r="38" spans="2:20" x14ac:dyDescent="0.2">
      <c r="K38">
        <v>21</v>
      </c>
      <c r="L38">
        <v>1179</v>
      </c>
      <c r="M38">
        <v>28745</v>
      </c>
      <c r="O38">
        <v>21</v>
      </c>
      <c r="P38">
        <v>1792</v>
      </c>
      <c r="Q38">
        <v>35314</v>
      </c>
    </row>
    <row r="39" spans="2:20" x14ac:dyDescent="0.2">
      <c r="K39">
        <v>22</v>
      </c>
      <c r="L39">
        <v>1222</v>
      </c>
      <c r="M39">
        <v>32102</v>
      </c>
      <c r="O39">
        <v>22</v>
      </c>
      <c r="P39">
        <v>1857</v>
      </c>
      <c r="Q39">
        <v>39236</v>
      </c>
    </row>
    <row r="40" spans="2:20" x14ac:dyDescent="0.2">
      <c r="K40">
        <v>23</v>
      </c>
      <c r="L40">
        <v>1266</v>
      </c>
      <c r="M40">
        <v>35809</v>
      </c>
      <c r="O40">
        <v>23</v>
      </c>
      <c r="P40">
        <v>1922</v>
      </c>
      <c r="Q40">
        <v>43542</v>
      </c>
      <c r="T40">
        <v>26</v>
      </c>
    </row>
    <row r="41" spans="2:20" x14ac:dyDescent="0.2">
      <c r="K41">
        <v>24</v>
      </c>
      <c r="L41">
        <v>1310</v>
      </c>
      <c r="M41">
        <v>39901</v>
      </c>
    </row>
    <row r="42" spans="2:20" x14ac:dyDescent="0.2">
      <c r="K42">
        <v>25</v>
      </c>
      <c r="L42">
        <v>1355</v>
      </c>
      <c r="M42">
        <v>44418</v>
      </c>
    </row>
    <row r="49" spans="2:11" x14ac:dyDescent="0.2">
      <c r="B49">
        <v>758</v>
      </c>
      <c r="D49">
        <v>987</v>
      </c>
      <c r="E49">
        <f>D49/B49</f>
        <v>1.3021108179419525</v>
      </c>
      <c r="F49">
        <v>1324</v>
      </c>
      <c r="G49">
        <f>F49/B49</f>
        <v>1.7467018469656992</v>
      </c>
      <c r="H49">
        <v>1862</v>
      </c>
      <c r="I49">
        <f>H49/B49</f>
        <v>2.4564643799472297</v>
      </c>
    </row>
    <row r="50" spans="2:11" x14ac:dyDescent="0.2">
      <c r="B50">
        <v>1013</v>
      </c>
      <c r="D50">
        <v>1312</v>
      </c>
      <c r="E50">
        <f t="shared" ref="E50:E65" si="1">D50/B50</f>
        <v>1.2951628825271471</v>
      </c>
      <c r="F50">
        <v>1752</v>
      </c>
      <c r="G50">
        <f t="shared" ref="G50:G66" si="2">F50/B50</f>
        <v>1.7295162882527146</v>
      </c>
      <c r="H50">
        <v>2430</v>
      </c>
      <c r="I50">
        <f t="shared" ref="I50:I66" si="3">H50/B50</f>
        <v>2.3988153998025665</v>
      </c>
    </row>
    <row r="51" spans="2:11" x14ac:dyDescent="0.2">
      <c r="B51">
        <v>1302</v>
      </c>
      <c r="D51">
        <v>1678</v>
      </c>
      <c r="E51">
        <f t="shared" si="1"/>
        <v>1.2887864823348694</v>
      </c>
      <c r="F51">
        <v>2230</v>
      </c>
      <c r="G51">
        <f t="shared" si="2"/>
        <v>1.7127496159754225</v>
      </c>
      <c r="H51">
        <v>3059</v>
      </c>
      <c r="I51">
        <f t="shared" si="3"/>
        <v>2.349462365591398</v>
      </c>
    </row>
    <row r="52" spans="2:11" x14ac:dyDescent="0.2">
      <c r="B52">
        <v>1629</v>
      </c>
      <c r="D52">
        <v>2088</v>
      </c>
      <c r="E52">
        <f t="shared" si="1"/>
        <v>1.281767955801105</v>
      </c>
      <c r="F52">
        <v>2762</v>
      </c>
      <c r="G52">
        <f t="shared" si="2"/>
        <v>1.6955187231430324</v>
      </c>
      <c r="H52">
        <v>3754</v>
      </c>
      <c r="I52">
        <f t="shared" si="3"/>
        <v>2.3044812768569676</v>
      </c>
    </row>
    <row r="53" spans="2:11" x14ac:dyDescent="0.2">
      <c r="B53">
        <v>1997</v>
      </c>
      <c r="D53">
        <v>2549</v>
      </c>
      <c r="E53">
        <f t="shared" si="1"/>
        <v>1.2764146219328993</v>
      </c>
      <c r="F53">
        <v>3354</v>
      </c>
      <c r="G53">
        <f t="shared" si="2"/>
        <v>1.6795192789183775</v>
      </c>
      <c r="H53">
        <v>4522</v>
      </c>
      <c r="I53">
        <f t="shared" si="3"/>
        <v>2.2643965948923386</v>
      </c>
    </row>
    <row r="54" spans="2:11" x14ac:dyDescent="0.2">
      <c r="B54">
        <v>2413</v>
      </c>
      <c r="D54">
        <v>3064</v>
      </c>
      <c r="E54">
        <f t="shared" si="1"/>
        <v>1.2697886448404476</v>
      </c>
      <c r="F54">
        <v>4013</v>
      </c>
      <c r="G54">
        <f t="shared" si="2"/>
        <v>1.6630750103605469</v>
      </c>
      <c r="H54">
        <v>5370</v>
      </c>
      <c r="I54">
        <f t="shared" si="3"/>
        <v>2.225445503522586</v>
      </c>
    </row>
    <row r="55" spans="2:11" x14ac:dyDescent="0.2">
      <c r="B55">
        <v>2881</v>
      </c>
      <c r="D55">
        <v>3640</v>
      </c>
      <c r="E55">
        <f t="shared" si="1"/>
        <v>1.2634501909059355</v>
      </c>
      <c r="F55">
        <v>4744</v>
      </c>
      <c r="G55">
        <f t="shared" si="2"/>
        <v>1.646650468587296</v>
      </c>
      <c r="H55">
        <v>6305</v>
      </c>
      <c r="I55">
        <f t="shared" si="3"/>
        <v>2.1884762235334954</v>
      </c>
    </row>
    <row r="56" spans="2:11" x14ac:dyDescent="0.2">
      <c r="B56">
        <v>3408</v>
      </c>
      <c r="D56">
        <v>4285</v>
      </c>
      <c r="E56">
        <f t="shared" si="1"/>
        <v>1.2573356807511737</v>
      </c>
      <c r="F56">
        <v>5557</v>
      </c>
      <c r="G56">
        <f t="shared" si="2"/>
        <v>1.630575117370892</v>
      </c>
      <c r="H56">
        <v>7337</v>
      </c>
      <c r="I56">
        <f t="shared" si="3"/>
        <v>2.15287558685446</v>
      </c>
    </row>
    <row r="57" spans="2:11" x14ac:dyDescent="0.2">
      <c r="B57">
        <v>4000</v>
      </c>
      <c r="D57">
        <v>9673</v>
      </c>
      <c r="E57">
        <f t="shared" si="1"/>
        <v>2.41825</v>
      </c>
      <c r="F57">
        <v>6459</v>
      </c>
      <c r="G57">
        <f t="shared" si="2"/>
        <v>1.6147499999999999</v>
      </c>
      <c r="H57">
        <v>8475</v>
      </c>
      <c r="I57">
        <f t="shared" si="3"/>
        <v>2.1187499999999999</v>
      </c>
    </row>
    <row r="58" spans="2:11" x14ac:dyDescent="0.2">
      <c r="B58">
        <v>4664</v>
      </c>
      <c r="D58">
        <v>5808</v>
      </c>
      <c r="E58">
        <f t="shared" si="1"/>
        <v>1.2452830188679245</v>
      </c>
      <c r="F58">
        <v>7459</v>
      </c>
      <c r="G58">
        <f t="shared" si="2"/>
        <v>1.5992710120068612</v>
      </c>
      <c r="H58">
        <v>9729</v>
      </c>
      <c r="I58">
        <f t="shared" si="3"/>
        <v>2.0859777015437393</v>
      </c>
      <c r="J58">
        <v>12596</v>
      </c>
      <c r="K58">
        <f>J58/B58</f>
        <v>2.7006861063464838</v>
      </c>
    </row>
    <row r="59" spans="2:11" x14ac:dyDescent="0.2">
      <c r="B59">
        <v>5410</v>
      </c>
      <c r="D59">
        <v>6704</v>
      </c>
      <c r="E59">
        <f t="shared" si="1"/>
        <v>1.2391866913123846</v>
      </c>
      <c r="F59">
        <v>8568</v>
      </c>
      <c r="G59">
        <f t="shared" si="2"/>
        <v>1.5837338262476894</v>
      </c>
      <c r="H59">
        <v>11110</v>
      </c>
      <c r="I59">
        <f t="shared" si="3"/>
        <v>2.0536044362292052</v>
      </c>
    </row>
    <row r="60" spans="2:11" x14ac:dyDescent="0.2">
      <c r="B60">
        <v>6246</v>
      </c>
      <c r="D60">
        <v>7703</v>
      </c>
      <c r="E60">
        <f t="shared" si="1"/>
        <v>1.2332692923471023</v>
      </c>
      <c r="F60">
        <v>9797</v>
      </c>
      <c r="G60">
        <f t="shared" si="2"/>
        <v>1.568523855267371</v>
      </c>
      <c r="H60">
        <v>12630</v>
      </c>
      <c r="I60">
        <f t="shared" si="3"/>
        <v>2.0220941402497599</v>
      </c>
    </row>
    <row r="61" spans="2:11" x14ac:dyDescent="0.2">
      <c r="B61">
        <v>7184</v>
      </c>
      <c r="D61">
        <v>8816</v>
      </c>
      <c r="E61">
        <f t="shared" si="1"/>
        <v>1.2271714922048997</v>
      </c>
      <c r="F61">
        <v>11157</v>
      </c>
      <c r="G61">
        <f t="shared" si="2"/>
        <v>1.5530345211581291</v>
      </c>
      <c r="H61">
        <v>14303</v>
      </c>
      <c r="I61">
        <f t="shared" si="3"/>
        <v>1.9909521158129175</v>
      </c>
    </row>
    <row r="62" spans="2:11" x14ac:dyDescent="0.2">
      <c r="B62">
        <v>8233</v>
      </c>
      <c r="D62">
        <v>10055</v>
      </c>
      <c r="E62">
        <f t="shared" si="1"/>
        <v>1.2213045062553141</v>
      </c>
      <c r="F62">
        <v>12663</v>
      </c>
      <c r="G62">
        <f t="shared" si="2"/>
        <v>1.5380784647151706</v>
      </c>
      <c r="H62">
        <v>16144</v>
      </c>
      <c r="I62">
        <f t="shared" si="3"/>
        <v>1.9608891048220576</v>
      </c>
    </row>
    <row r="63" spans="2:11" x14ac:dyDescent="0.2">
      <c r="B63">
        <v>9408</v>
      </c>
      <c r="D63">
        <v>11434</v>
      </c>
      <c r="E63">
        <f t="shared" si="1"/>
        <v>1.2153486394557824</v>
      </c>
      <c r="F63">
        <v>14329</v>
      </c>
      <c r="G63">
        <f t="shared" si="2"/>
        <v>1.5230654761904763</v>
      </c>
      <c r="H63">
        <v>18170</v>
      </c>
      <c r="I63">
        <f t="shared" si="3"/>
        <v>1.9313350340136055</v>
      </c>
    </row>
    <row r="64" spans="2:11" x14ac:dyDescent="0.2">
      <c r="B64">
        <v>10722</v>
      </c>
      <c r="D64">
        <v>12968</v>
      </c>
      <c r="E64">
        <f t="shared" si="1"/>
        <v>1.2094758440589441</v>
      </c>
      <c r="F64">
        <v>16173</v>
      </c>
      <c r="G64">
        <f t="shared" si="2"/>
        <v>1.508393956351427</v>
      </c>
      <c r="H64">
        <v>20397</v>
      </c>
      <c r="I64">
        <f t="shared" si="3"/>
        <v>1.9023503077783996</v>
      </c>
    </row>
    <row r="65" spans="2:10" x14ac:dyDescent="0.2">
      <c r="B65">
        <v>12192</v>
      </c>
      <c r="D65">
        <v>14674</v>
      </c>
      <c r="E65">
        <f t="shared" si="1"/>
        <v>1.2035761154855642</v>
      </c>
      <c r="F65">
        <v>18211</v>
      </c>
      <c r="G65">
        <f t="shared" si="2"/>
        <v>1.4936843832020998</v>
      </c>
      <c r="H65">
        <v>22845</v>
      </c>
      <c r="I65">
        <f t="shared" si="3"/>
        <v>1.8737696850393701</v>
      </c>
    </row>
    <row r="66" spans="2:10" x14ac:dyDescent="0.2">
      <c r="B66">
        <v>13835</v>
      </c>
      <c r="F66">
        <v>20463</v>
      </c>
      <c r="G66">
        <f t="shared" si="2"/>
        <v>1.4790748102638236</v>
      </c>
      <c r="H66">
        <v>25537</v>
      </c>
      <c r="I66">
        <f t="shared" si="3"/>
        <v>1.8458258041199855</v>
      </c>
    </row>
    <row r="67" spans="2:10" x14ac:dyDescent="0.2">
      <c r="F67">
        <v>22954</v>
      </c>
      <c r="H67">
        <v>28494</v>
      </c>
    </row>
    <row r="68" spans="2:10" x14ac:dyDescent="0.2">
      <c r="F68">
        <v>25706</v>
      </c>
      <c r="H68">
        <v>31744</v>
      </c>
      <c r="J68">
        <v>38756</v>
      </c>
    </row>
    <row r="69" spans="2:10" x14ac:dyDescent="0.2">
      <c r="F69">
        <v>28745</v>
      </c>
      <c r="H69">
        <v>35314</v>
      </c>
    </row>
    <row r="70" spans="2:10" x14ac:dyDescent="0.2">
      <c r="F70">
        <v>32102</v>
      </c>
      <c r="H70">
        <v>39236</v>
      </c>
    </row>
    <row r="71" spans="2:10" x14ac:dyDescent="0.2">
      <c r="F71">
        <v>35809</v>
      </c>
      <c r="H71">
        <v>43542</v>
      </c>
    </row>
    <row r="72" spans="2:10" x14ac:dyDescent="0.2">
      <c r="F72">
        <v>39901</v>
      </c>
    </row>
    <row r="73" spans="2:10" x14ac:dyDescent="0.2">
      <c r="F73">
        <v>44418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5B45-6AF9-40D0-A4AC-72FF829327EA}">
  <dimension ref="B3:L9"/>
  <sheetViews>
    <sheetView workbookViewId="0">
      <selection activeCell="F26" sqref="F26"/>
    </sheetView>
  </sheetViews>
  <sheetFormatPr defaultRowHeight="14.25" x14ac:dyDescent="0.2"/>
  <sheetData>
    <row r="3" spans="2:12" x14ac:dyDescent="0.2">
      <c r="I3" s="6" t="s">
        <v>31</v>
      </c>
    </row>
    <row r="4" spans="2:12" x14ac:dyDescent="0.2">
      <c r="B4" t="s">
        <v>32</v>
      </c>
      <c r="C4">
        <v>480</v>
      </c>
      <c r="D4">
        <v>355</v>
      </c>
      <c r="E4" t="s">
        <v>35</v>
      </c>
      <c r="F4">
        <v>768</v>
      </c>
      <c r="G4">
        <v>568</v>
      </c>
      <c r="I4" s="6">
        <v>110</v>
      </c>
      <c r="K4">
        <f t="shared" ref="K4:L9" si="0">F4/C4</f>
        <v>1.6</v>
      </c>
      <c r="L4">
        <f t="shared" si="0"/>
        <v>1.6</v>
      </c>
    </row>
    <row r="5" spans="2:12" x14ac:dyDescent="0.2">
      <c r="B5" t="s">
        <v>33</v>
      </c>
      <c r="C5">
        <v>684</v>
      </c>
      <c r="D5">
        <v>540</v>
      </c>
      <c r="E5" t="s">
        <v>35</v>
      </c>
      <c r="F5">
        <v>1094</v>
      </c>
      <c r="G5">
        <v>864</v>
      </c>
      <c r="I5" s="6">
        <v>550</v>
      </c>
      <c r="K5">
        <f t="shared" si="0"/>
        <v>1.5994152046783625</v>
      </c>
      <c r="L5">
        <f t="shared" si="0"/>
        <v>1.6</v>
      </c>
    </row>
    <row r="6" spans="2:12" x14ac:dyDescent="0.2">
      <c r="B6" t="s">
        <v>34</v>
      </c>
      <c r="C6">
        <v>960</v>
      </c>
      <c r="D6">
        <v>715</v>
      </c>
      <c r="E6" t="s">
        <v>35</v>
      </c>
      <c r="F6">
        <v>1536</v>
      </c>
      <c r="G6">
        <v>1144</v>
      </c>
      <c r="I6" s="6">
        <v>1650</v>
      </c>
      <c r="K6">
        <f t="shared" si="0"/>
        <v>1.6</v>
      </c>
      <c r="L6">
        <f t="shared" si="0"/>
        <v>1.6</v>
      </c>
    </row>
    <row r="7" spans="2:12" x14ac:dyDescent="0.2">
      <c r="B7" t="s">
        <v>94</v>
      </c>
      <c r="C7">
        <v>395</v>
      </c>
      <c r="D7">
        <v>565</v>
      </c>
      <c r="E7" t="s">
        <v>35</v>
      </c>
      <c r="F7">
        <v>632</v>
      </c>
      <c r="G7">
        <v>904</v>
      </c>
      <c r="I7" s="6">
        <v>110</v>
      </c>
      <c r="K7">
        <f t="shared" si="0"/>
        <v>1.6</v>
      </c>
      <c r="L7">
        <f t="shared" si="0"/>
        <v>1.6</v>
      </c>
    </row>
    <row r="8" spans="2:12" x14ac:dyDescent="0.2">
      <c r="B8" t="s">
        <v>95</v>
      </c>
      <c r="C8">
        <v>600</v>
      </c>
      <c r="D8">
        <v>855</v>
      </c>
      <c r="E8" t="s">
        <v>35</v>
      </c>
      <c r="F8">
        <v>960</v>
      </c>
      <c r="G8">
        <v>1368</v>
      </c>
      <c r="I8" s="6">
        <v>550</v>
      </c>
      <c r="K8">
        <f t="shared" si="0"/>
        <v>1.6</v>
      </c>
      <c r="L8">
        <f t="shared" si="0"/>
        <v>1.6</v>
      </c>
    </row>
    <row r="9" spans="2:12" x14ac:dyDescent="0.2">
      <c r="B9" t="s">
        <v>96</v>
      </c>
      <c r="C9">
        <v>795</v>
      </c>
      <c r="D9">
        <v>1135</v>
      </c>
      <c r="E9" t="s">
        <v>35</v>
      </c>
      <c r="F9">
        <v>1272</v>
      </c>
      <c r="G9">
        <v>1816</v>
      </c>
      <c r="I9" s="6">
        <v>1650</v>
      </c>
      <c r="K9">
        <f t="shared" si="0"/>
        <v>1.6</v>
      </c>
      <c r="L9">
        <f t="shared" si="0"/>
        <v>1.6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调整表</vt:lpstr>
      <vt:lpstr>总需求</vt:lpstr>
      <vt:lpstr>属性表（单）</vt:lpstr>
      <vt:lpstr>属性表（单核）</vt:lpstr>
      <vt:lpstr>经验表</vt:lpstr>
      <vt:lpstr>价值表</vt:lpstr>
      <vt:lpstr>性价比</vt:lpstr>
      <vt:lpstr>仙魂单属性（青云）</vt:lpstr>
      <vt:lpstr>仙魂双属性（青云）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2018-10-18T09:27:55Z</dcterms:created>
  <dcterms:modified xsi:type="dcterms:W3CDTF">2019-07-18T12:43:03Z</dcterms:modified>
</cp:coreProperties>
</file>